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3016" windowHeight="9048" tabRatio="610" activeTab="3"/>
  </bookViews>
  <sheets>
    <sheet name="Day 5 SOX Review" sheetId="44" r:id="rId1"/>
    <sheet name="Error Checks" sheetId="47" r:id="rId2"/>
    <sheet name="Notes" sheetId="42" r:id="rId3"/>
    <sheet name="YTD PROGRAM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I70" i="28" l="1"/>
  <c r="CI68" i="28"/>
  <c r="N120" i="39" l="1"/>
  <c r="N5" i="2" l="1"/>
  <c r="C20" i="2"/>
  <c r="W96" i="28"/>
  <c r="X96" i="28"/>
  <c r="Y96" i="28"/>
  <c r="Z96" i="28"/>
  <c r="AA96" i="28"/>
  <c r="AB96" i="28"/>
  <c r="AC96" i="28"/>
  <c r="AD96" i="28"/>
  <c r="AE96" i="28"/>
  <c r="AF96" i="28"/>
  <c r="AG96" i="28"/>
  <c r="AH96" i="28"/>
  <c r="AI96" i="28"/>
  <c r="AJ96" i="28"/>
  <c r="AK96" i="28"/>
  <c r="AL96" i="28"/>
  <c r="AM96" i="28"/>
  <c r="AN96" i="28"/>
  <c r="AO96" i="28"/>
  <c r="AP96" i="28"/>
  <c r="AQ96" i="28"/>
  <c r="AR96" i="28"/>
  <c r="AS96" i="28"/>
  <c r="AT96" i="28"/>
  <c r="AU96" i="28"/>
  <c r="AV96" i="28"/>
  <c r="AW96" i="28"/>
  <c r="AX96" i="28"/>
  <c r="AY96" i="28"/>
  <c r="AZ96" i="28"/>
  <c r="BA96" i="28"/>
  <c r="BB96" i="28"/>
  <c r="BC96" i="28"/>
  <c r="BD96" i="28"/>
  <c r="BE96" i="28"/>
  <c r="BF96" i="28"/>
  <c r="BG96" i="28"/>
  <c r="BH96" i="28"/>
  <c r="BI96" i="28"/>
  <c r="BJ96" i="28"/>
  <c r="BK96" i="28"/>
  <c r="BL96" i="28"/>
  <c r="BM96" i="28"/>
  <c r="BN96" i="28"/>
  <c r="BO96" i="28"/>
  <c r="BP96" i="28"/>
  <c r="BQ96" i="28"/>
  <c r="BR96" i="28"/>
  <c r="BS96" i="28"/>
  <c r="BT96" i="28"/>
  <c r="BU96" i="28"/>
  <c r="BV96" i="28"/>
  <c r="BW96" i="28"/>
  <c r="BX96" i="28"/>
  <c r="BY96" i="28"/>
  <c r="BZ96" i="28"/>
  <c r="CA96" i="28"/>
  <c r="CB96" i="28"/>
  <c r="CC96" i="28"/>
  <c r="CD96" i="28"/>
  <c r="CE96" i="28"/>
  <c r="CF96" i="28"/>
  <c r="CG96" i="28"/>
  <c r="CH96" i="28"/>
  <c r="Q97" i="28"/>
  <c r="R97" i="28"/>
  <c r="S97" i="28"/>
  <c r="T97" i="28"/>
  <c r="U97" i="28"/>
  <c r="V97" i="28"/>
  <c r="W97" i="28"/>
  <c r="X97" i="28"/>
  <c r="Y97" i="28"/>
  <c r="Z97" i="28"/>
  <c r="AA97" i="28"/>
  <c r="AB97" i="28"/>
  <c r="AC97" i="28"/>
  <c r="AD97" i="28"/>
  <c r="AE97" i="28"/>
  <c r="AF97" i="28"/>
  <c r="AG97" i="28"/>
  <c r="AH97" i="28"/>
  <c r="AI97" i="28"/>
  <c r="AJ97" i="28"/>
  <c r="AK97" i="28"/>
  <c r="AL97" i="28"/>
  <c r="AM97" i="28"/>
  <c r="AN97" i="28"/>
  <c r="AO97" i="28"/>
  <c r="AP97" i="28"/>
  <c r="AQ97" i="28"/>
  <c r="AR97" i="28"/>
  <c r="AS97" i="28"/>
  <c r="AT97" i="28"/>
  <c r="AU97" i="28"/>
  <c r="AV97" i="28"/>
  <c r="AW97" i="28"/>
  <c r="AX97" i="28"/>
  <c r="AY97" i="28"/>
  <c r="AZ97" i="28"/>
  <c r="BA97" i="28"/>
  <c r="BB97" i="28"/>
  <c r="BC97" i="28"/>
  <c r="BD97" i="28"/>
  <c r="BE97" i="28"/>
  <c r="BF97" i="28"/>
  <c r="BG97" i="28"/>
  <c r="BH97" i="28"/>
  <c r="BI97" i="28"/>
  <c r="BJ97" i="28"/>
  <c r="BK97" i="28"/>
  <c r="BL97" i="28"/>
  <c r="BM97" i="28"/>
  <c r="BN97" i="28"/>
  <c r="BO97" i="28"/>
  <c r="BP97" i="28"/>
  <c r="BQ97" i="28"/>
  <c r="BR97" i="28"/>
  <c r="BS97" i="28"/>
  <c r="BT97" i="28"/>
  <c r="BU97" i="28"/>
  <c r="BV97" i="28"/>
  <c r="BW97" i="28"/>
  <c r="BX97" i="28"/>
  <c r="BY97" i="28"/>
  <c r="BZ97" i="28"/>
  <c r="CA97" i="28"/>
  <c r="CB97" i="28"/>
  <c r="CC97" i="28"/>
  <c r="CD97" i="28"/>
  <c r="CE97" i="28"/>
  <c r="CF97" i="28"/>
  <c r="CG97" i="28"/>
  <c r="CH97" i="28"/>
  <c r="Q98" i="28"/>
  <c r="R98" i="28"/>
  <c r="S98" i="28"/>
  <c r="T98" i="28"/>
  <c r="U98" i="28"/>
  <c r="V98" i="28"/>
  <c r="W98" i="28"/>
  <c r="X98" i="28"/>
  <c r="Y98" i="28"/>
  <c r="Z98" i="28"/>
  <c r="AA98" i="28"/>
  <c r="AB98" i="28"/>
  <c r="AC98" i="28"/>
  <c r="AD98" i="28"/>
  <c r="AE98" i="28"/>
  <c r="AF98" i="28"/>
  <c r="AG98" i="28"/>
  <c r="AH98" i="28"/>
  <c r="AI98" i="28"/>
  <c r="AJ98" i="28"/>
  <c r="AK98" i="28"/>
  <c r="AL98" i="28"/>
  <c r="AM98" i="28"/>
  <c r="AN98" i="28"/>
  <c r="AO98" i="28"/>
  <c r="AP98" i="28"/>
  <c r="AQ98" i="28"/>
  <c r="AR98" i="28"/>
  <c r="AS98" i="28"/>
  <c r="AT98" i="28"/>
  <c r="AU98" i="28"/>
  <c r="AV98" i="28"/>
  <c r="AW98" i="28"/>
  <c r="AX98" i="28"/>
  <c r="AY98" i="28"/>
  <c r="AZ98" i="28"/>
  <c r="BA98" i="28"/>
  <c r="BB98" i="28"/>
  <c r="BC98" i="28"/>
  <c r="BD98" i="28"/>
  <c r="BE98" i="28"/>
  <c r="BF98" i="28"/>
  <c r="BG98" i="28"/>
  <c r="BH98" i="28"/>
  <c r="BI98" i="28"/>
  <c r="BJ98" i="28"/>
  <c r="BK98" i="28"/>
  <c r="BL98" i="28"/>
  <c r="BM98" i="28"/>
  <c r="BN98" i="28"/>
  <c r="BO98" i="28"/>
  <c r="BP98" i="28"/>
  <c r="BQ98" i="28"/>
  <c r="BR98" i="28"/>
  <c r="BS98" i="28"/>
  <c r="BT98" i="28"/>
  <c r="BU98" i="28"/>
  <c r="BV98" i="28"/>
  <c r="BW98" i="28"/>
  <c r="BX98" i="28"/>
  <c r="BY98" i="28"/>
  <c r="BZ98" i="28"/>
  <c r="CA98" i="28"/>
  <c r="CB98" i="28"/>
  <c r="CC98" i="28"/>
  <c r="CD98" i="28"/>
  <c r="CE98" i="28"/>
  <c r="CF98" i="28"/>
  <c r="CG98" i="28"/>
  <c r="CH98" i="28"/>
  <c r="Q99" i="28"/>
  <c r="R99" i="28"/>
  <c r="S99" i="28"/>
  <c r="T99" i="28"/>
  <c r="U99" i="28"/>
  <c r="V99" i="28"/>
  <c r="W99" i="28"/>
  <c r="X99"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Q100" i="28"/>
  <c r="R100" i="28"/>
  <c r="S100" i="28"/>
  <c r="T100" i="28"/>
  <c r="U100" i="28"/>
  <c r="V100" i="28"/>
  <c r="W100" i="28"/>
  <c r="X100"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O224" i="39" l="1"/>
  <c r="C17" i="2" l="1"/>
  <c r="C225" i="39" l="1"/>
  <c r="CR51" i="28" l="1"/>
  <c r="CR50" i="28"/>
  <c r="CR46" i="28"/>
  <c r="CR42" i="28"/>
  <c r="CR38" i="28"/>
  <c r="DD49" i="28" l="1"/>
  <c r="DD48" i="28"/>
  <c r="DD47" i="28"/>
  <c r="DD45" i="28"/>
  <c r="DD44" i="28"/>
  <c r="DD43" i="28"/>
  <c r="DD41" i="28"/>
  <c r="DD40" i="28"/>
  <c r="DD39" i="28"/>
  <c r="DD37" i="28"/>
  <c r="DD36" i="28"/>
  <c r="DD35" i="28"/>
  <c r="W12" i="28" l="1"/>
  <c r="X12"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N90" i="36" l="1"/>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N80" i="29"/>
  <c r="M80" i="29"/>
  <c r="L80" i="29"/>
  <c r="K80" i="29"/>
  <c r="J80" i="29"/>
  <c r="I80" i="29"/>
  <c r="H80" i="29"/>
  <c r="G80" i="29"/>
  <c r="F80" i="29"/>
  <c r="E80" i="29"/>
  <c r="D80" i="29"/>
  <c r="C80" i="29"/>
  <c r="N79" i="29"/>
  <c r="M79" i="29"/>
  <c r="L79" i="29"/>
  <c r="K79" i="29"/>
  <c r="J79" i="29"/>
  <c r="I79" i="29"/>
  <c r="H79" i="29"/>
  <c r="G79" i="29"/>
  <c r="F79" i="29"/>
  <c r="E79" i="29"/>
  <c r="D79" i="29"/>
  <c r="C79" i="29"/>
  <c r="N78" i="29"/>
  <c r="M78" i="29"/>
  <c r="L78" i="29"/>
  <c r="K78" i="29"/>
  <c r="J78" i="29"/>
  <c r="I78" i="29"/>
  <c r="H78" i="29"/>
  <c r="G78" i="29"/>
  <c r="F78" i="29"/>
  <c r="E78" i="29"/>
  <c r="D78" i="29"/>
  <c r="Z90" i="10"/>
  <c r="Y90" i="10"/>
  <c r="X90" i="10"/>
  <c r="W90" i="10"/>
  <c r="V90" i="10"/>
  <c r="U90" i="10"/>
  <c r="T90" i="10"/>
  <c r="S90" i="10"/>
  <c r="R90" i="10"/>
  <c r="Q90" i="10"/>
  <c r="P90" i="10"/>
  <c r="O90" i="10"/>
  <c r="Z89" i="10"/>
  <c r="Y89" i="10"/>
  <c r="X89" i="10"/>
  <c r="W89" i="10"/>
  <c r="V89" i="10"/>
  <c r="U89" i="10"/>
  <c r="T89" i="10"/>
  <c r="S89" i="10"/>
  <c r="R89" i="10"/>
  <c r="Q89" i="10"/>
  <c r="P89" i="10"/>
  <c r="O89" i="10"/>
  <c r="Z88" i="10"/>
  <c r="Y88" i="10"/>
  <c r="X88" i="10"/>
  <c r="W88" i="10"/>
  <c r="V88" i="10"/>
  <c r="U88" i="10"/>
  <c r="T88" i="10"/>
  <c r="S88" i="10"/>
  <c r="R88" i="10"/>
  <c r="Q88" i="10"/>
  <c r="P88" i="10"/>
  <c r="O88" i="10"/>
  <c r="Z87" i="10"/>
  <c r="Y87" i="10"/>
  <c r="X87" i="10"/>
  <c r="W87" i="10"/>
  <c r="V87" i="10"/>
  <c r="U87" i="10"/>
  <c r="T87" i="10"/>
  <c r="S87" i="10"/>
  <c r="R87" i="10"/>
  <c r="Q87" i="10"/>
  <c r="P87" i="10"/>
  <c r="O87" i="10"/>
  <c r="Z86" i="10"/>
  <c r="Y86" i="10"/>
  <c r="X86" i="10"/>
  <c r="W86" i="10"/>
  <c r="V86" i="10"/>
  <c r="U86" i="10"/>
  <c r="T86" i="10"/>
  <c r="S86" i="10"/>
  <c r="R86" i="10"/>
  <c r="Q86" i="10"/>
  <c r="P86" i="10"/>
  <c r="O86" i="10"/>
  <c r="Z85" i="10"/>
  <c r="Y85" i="10"/>
  <c r="X85" i="10"/>
  <c r="W85" i="10"/>
  <c r="V85" i="10"/>
  <c r="U85" i="10"/>
  <c r="T85" i="10"/>
  <c r="S85" i="10"/>
  <c r="R85" i="10"/>
  <c r="Q85" i="10"/>
  <c r="P85" i="10"/>
  <c r="O85" i="10"/>
  <c r="Z84" i="10"/>
  <c r="Y84" i="10"/>
  <c r="X84" i="10"/>
  <c r="W84" i="10"/>
  <c r="V84" i="10"/>
  <c r="U84" i="10"/>
  <c r="T84" i="10"/>
  <c r="S84" i="10"/>
  <c r="R84" i="10"/>
  <c r="Q84" i="10"/>
  <c r="P84" i="10"/>
  <c r="O84" i="10"/>
  <c r="Z83" i="10"/>
  <c r="Y83" i="10"/>
  <c r="X83" i="10"/>
  <c r="W83" i="10"/>
  <c r="V83" i="10"/>
  <c r="U83" i="10"/>
  <c r="T83" i="10"/>
  <c r="S83" i="10"/>
  <c r="R83" i="10"/>
  <c r="Q83" i="10"/>
  <c r="P83" i="10"/>
  <c r="O83" i="10"/>
  <c r="Z82" i="10"/>
  <c r="Y82" i="10"/>
  <c r="X82" i="10"/>
  <c r="W82" i="10"/>
  <c r="V82" i="10"/>
  <c r="U82" i="10"/>
  <c r="T82" i="10"/>
  <c r="S82" i="10"/>
  <c r="R82" i="10"/>
  <c r="Q82" i="10"/>
  <c r="P82" i="10"/>
  <c r="O82" i="10"/>
  <c r="Z81" i="10"/>
  <c r="Y81" i="10"/>
  <c r="X81" i="10"/>
  <c r="W81" i="10"/>
  <c r="V81" i="10"/>
  <c r="U81" i="10"/>
  <c r="T81" i="10"/>
  <c r="S81" i="10"/>
  <c r="R81" i="10"/>
  <c r="Q81" i="10"/>
  <c r="P81" i="10"/>
  <c r="O81" i="10"/>
  <c r="Z80" i="10"/>
  <c r="Y80" i="10"/>
  <c r="X80" i="10"/>
  <c r="W80" i="10"/>
  <c r="V80" i="10"/>
  <c r="U80" i="10"/>
  <c r="T80" i="10"/>
  <c r="S80" i="10"/>
  <c r="R80" i="10"/>
  <c r="Q80" i="10"/>
  <c r="P80" i="10"/>
  <c r="O80" i="10"/>
  <c r="Z79" i="10"/>
  <c r="Y79" i="10"/>
  <c r="X79" i="10"/>
  <c r="W79" i="10"/>
  <c r="V79" i="10"/>
  <c r="U79" i="10"/>
  <c r="T79" i="10"/>
  <c r="S79" i="10"/>
  <c r="R79" i="10"/>
  <c r="Q79" i="10"/>
  <c r="P79" i="10"/>
  <c r="O79" i="10"/>
  <c r="Z78" i="10"/>
  <c r="Y78" i="10"/>
  <c r="X78" i="10"/>
  <c r="W78" i="10"/>
  <c r="V78" i="10"/>
  <c r="U78" i="10"/>
  <c r="T78" i="10"/>
  <c r="S78" i="10"/>
  <c r="R78" i="10"/>
  <c r="Q78" i="10"/>
  <c r="P78" i="10"/>
  <c r="O78" i="10"/>
  <c r="AA78" i="10" s="1"/>
  <c r="AM78" i="10" s="1"/>
  <c r="AY78" i="10" s="1"/>
  <c r="BK78" i="10" s="1"/>
  <c r="BW78" i="10" s="1"/>
  <c r="BW78" i="31" s="1"/>
  <c r="Z75" i="2"/>
  <c r="Y75" i="2"/>
  <c r="X75" i="2"/>
  <c r="W75" i="2"/>
  <c r="V75" i="2"/>
  <c r="U75" i="2"/>
  <c r="T75" i="2"/>
  <c r="S75" i="2"/>
  <c r="R75" i="2"/>
  <c r="Q75" i="2"/>
  <c r="P75" i="2"/>
  <c r="O75" i="2"/>
  <c r="Z74" i="2"/>
  <c r="Y74" i="2"/>
  <c r="X74" i="2"/>
  <c r="W74" i="2"/>
  <c r="V74" i="2"/>
  <c r="U74" i="2"/>
  <c r="T74" i="2"/>
  <c r="S74" i="2"/>
  <c r="R74" i="2"/>
  <c r="Q74" i="2"/>
  <c r="P74" i="2"/>
  <c r="O74" i="2"/>
  <c r="Z73" i="2"/>
  <c r="Y73" i="2"/>
  <c r="X73" i="2"/>
  <c r="W73" i="2"/>
  <c r="V73" i="2"/>
  <c r="U73" i="2"/>
  <c r="T73" i="2"/>
  <c r="S73" i="2"/>
  <c r="R73" i="2"/>
  <c r="Q73" i="2"/>
  <c r="P73" i="2"/>
  <c r="O73" i="2"/>
  <c r="Z72" i="2"/>
  <c r="Y72" i="2"/>
  <c r="X72" i="2"/>
  <c r="W72" i="2"/>
  <c r="W72" i="32" s="1"/>
  <c r="V72" i="2"/>
  <c r="U72" i="2"/>
  <c r="T72" i="2"/>
  <c r="S72" i="2"/>
  <c r="S72" i="32" s="1"/>
  <c r="R72" i="2"/>
  <c r="Q72" i="2"/>
  <c r="P72" i="2"/>
  <c r="O72" i="2"/>
  <c r="O72" i="32" s="1"/>
  <c r="Z71" i="2"/>
  <c r="Y71" i="2"/>
  <c r="X71" i="2"/>
  <c r="W71" i="2"/>
  <c r="V71" i="2"/>
  <c r="U71" i="2"/>
  <c r="T71" i="2"/>
  <c r="S71" i="2"/>
  <c r="R71" i="2"/>
  <c r="Q71" i="2"/>
  <c r="P71" i="2"/>
  <c r="O71" i="2"/>
  <c r="Z70" i="2"/>
  <c r="Y70" i="2"/>
  <c r="X70" i="2"/>
  <c r="W70" i="2"/>
  <c r="V70" i="2"/>
  <c r="U70" i="2"/>
  <c r="T70" i="2"/>
  <c r="S70" i="2"/>
  <c r="R70" i="2"/>
  <c r="Q70" i="2"/>
  <c r="P70" i="2"/>
  <c r="O70" i="2"/>
  <c r="Z69" i="2"/>
  <c r="Y69" i="2"/>
  <c r="X69" i="2"/>
  <c r="W69" i="2"/>
  <c r="V69" i="2"/>
  <c r="U69" i="2"/>
  <c r="T69" i="2"/>
  <c r="S69" i="2"/>
  <c r="R69" i="2"/>
  <c r="Q69" i="2"/>
  <c r="P69" i="2"/>
  <c r="O69" i="2"/>
  <c r="Z68" i="2"/>
  <c r="Y68" i="2"/>
  <c r="X68" i="2"/>
  <c r="W68" i="2"/>
  <c r="V68" i="2"/>
  <c r="U68" i="2"/>
  <c r="T68" i="2"/>
  <c r="T68" i="32" s="1"/>
  <c r="S68" i="2"/>
  <c r="R68" i="2"/>
  <c r="Q68" i="2"/>
  <c r="P68" i="2"/>
  <c r="O68" i="2"/>
  <c r="Z67" i="2"/>
  <c r="Y67" i="2"/>
  <c r="X67" i="2"/>
  <c r="W67" i="2"/>
  <c r="V67" i="2"/>
  <c r="U67" i="2"/>
  <c r="T67" i="2"/>
  <c r="S67" i="2"/>
  <c r="R67" i="2"/>
  <c r="Q67" i="2"/>
  <c r="P67" i="2"/>
  <c r="O67" i="2"/>
  <c r="Z66" i="2"/>
  <c r="Y66" i="2"/>
  <c r="X66" i="2"/>
  <c r="W66" i="2"/>
  <c r="V66" i="2"/>
  <c r="U66" i="2"/>
  <c r="T66" i="2"/>
  <c r="S66" i="2"/>
  <c r="R66" i="2"/>
  <c r="Q66" i="2"/>
  <c r="P66" i="2"/>
  <c r="O66" i="2"/>
  <c r="O66" i="32" l="1"/>
  <c r="AA66" i="2"/>
  <c r="AB66" i="2"/>
  <c r="AB66" i="32" s="1"/>
  <c r="P66" i="32"/>
  <c r="AC66" i="2"/>
  <c r="Q66" i="32"/>
  <c r="AD66" i="2"/>
  <c r="R66" i="32"/>
  <c r="AE66" i="2"/>
  <c r="S66" i="32"/>
  <c r="AF66" i="2"/>
  <c r="AF66" i="32" s="1"/>
  <c r="T66" i="32"/>
  <c r="AG66" i="2"/>
  <c r="U66" i="32"/>
  <c r="AH66" i="2"/>
  <c r="V66" i="32"/>
  <c r="AI66" i="2"/>
  <c r="W66" i="32"/>
  <c r="AJ66" i="2"/>
  <c r="AJ66" i="32" s="1"/>
  <c r="X66" i="32"/>
  <c r="AK66" i="2"/>
  <c r="Y66" i="32"/>
  <c r="AL66" i="2"/>
  <c r="Z66" i="32"/>
  <c r="AA67" i="2"/>
  <c r="O67" i="32"/>
  <c r="P67" i="32"/>
  <c r="AB67" i="2"/>
  <c r="AC67" i="2"/>
  <c r="Q67" i="32"/>
  <c r="AD67" i="2"/>
  <c r="R67" i="32"/>
  <c r="AE67" i="2"/>
  <c r="S67" i="32"/>
  <c r="AF67" i="2"/>
  <c r="AF67" i="32" s="1"/>
  <c r="T67" i="32"/>
  <c r="AG67" i="2"/>
  <c r="U67" i="32"/>
  <c r="AH67" i="2"/>
  <c r="V67" i="32"/>
  <c r="AI67" i="2"/>
  <c r="W67" i="32"/>
  <c r="AJ67" i="2"/>
  <c r="AJ67" i="32" s="1"/>
  <c r="X67" i="32"/>
  <c r="AK67" i="2"/>
  <c r="Y67" i="32"/>
  <c r="AL67" i="2"/>
  <c r="Z67" i="32"/>
  <c r="AA68" i="2"/>
  <c r="O68" i="32"/>
  <c r="AB68" i="2"/>
  <c r="AB68" i="32" s="1"/>
  <c r="P68" i="32"/>
  <c r="AC68" i="2"/>
  <c r="Q68" i="32"/>
  <c r="AD68" i="2"/>
  <c r="R68" i="32"/>
  <c r="AE68" i="2"/>
  <c r="S68" i="32"/>
  <c r="AG68" i="2"/>
  <c r="U68" i="32"/>
  <c r="AH68" i="2"/>
  <c r="V68" i="32"/>
  <c r="AI68" i="2"/>
  <c r="W68" i="32"/>
  <c r="AJ68" i="2"/>
  <c r="AJ68" i="32" s="1"/>
  <c r="X68" i="32"/>
  <c r="AK68" i="2"/>
  <c r="Y68" i="32"/>
  <c r="AL68" i="2"/>
  <c r="Z68" i="32"/>
  <c r="AA69" i="2"/>
  <c r="O69" i="32"/>
  <c r="AB69" i="2"/>
  <c r="AB69" i="32" s="1"/>
  <c r="P69" i="32"/>
  <c r="AC69" i="2"/>
  <c r="Q69" i="32"/>
  <c r="AD69" i="2"/>
  <c r="R69" i="32"/>
  <c r="AE69" i="2"/>
  <c r="S69" i="32"/>
  <c r="AF69" i="2"/>
  <c r="AF69" i="32" s="1"/>
  <c r="T69" i="32"/>
  <c r="AG69" i="2"/>
  <c r="U69" i="32"/>
  <c r="AH69" i="2"/>
  <c r="V69" i="32"/>
  <c r="AI69" i="2"/>
  <c r="W69" i="32"/>
  <c r="X69" i="32"/>
  <c r="AJ69" i="2"/>
  <c r="AK69" i="2"/>
  <c r="Y69" i="32"/>
  <c r="AL69" i="2"/>
  <c r="Z69" i="32"/>
  <c r="AA70" i="2"/>
  <c r="O70" i="32"/>
  <c r="P70" i="32"/>
  <c r="AB70" i="2"/>
  <c r="AC70" i="2"/>
  <c r="Q70" i="32"/>
  <c r="AD70" i="2"/>
  <c r="R70" i="32"/>
  <c r="AE70" i="2"/>
  <c r="S70" i="32"/>
  <c r="AF70" i="2"/>
  <c r="AF70" i="32" s="1"/>
  <c r="T70" i="32"/>
  <c r="AG70" i="2"/>
  <c r="U70" i="32"/>
  <c r="AH70" i="2"/>
  <c r="V70" i="32"/>
  <c r="AI70" i="2"/>
  <c r="W70" i="32"/>
  <c r="AJ70" i="2"/>
  <c r="AJ70" i="32" s="1"/>
  <c r="X70" i="32"/>
  <c r="AK70" i="2"/>
  <c r="Y70" i="32"/>
  <c r="AL70" i="2"/>
  <c r="Z70" i="32"/>
  <c r="AA71" i="2"/>
  <c r="AA71" i="32" s="1"/>
  <c r="O71" i="32"/>
  <c r="AB71" i="2"/>
  <c r="P71" i="32"/>
  <c r="AC71" i="2"/>
  <c r="Q71" i="32"/>
  <c r="AD71" i="2"/>
  <c r="R71" i="32"/>
  <c r="AE71" i="2"/>
  <c r="AE71" i="32" s="1"/>
  <c r="S71" i="32"/>
  <c r="AF71" i="2"/>
  <c r="T71" i="32"/>
  <c r="AG71" i="2"/>
  <c r="U71" i="32"/>
  <c r="AH71" i="2"/>
  <c r="AH71" i="32" s="1"/>
  <c r="V71" i="32"/>
  <c r="AI71" i="2"/>
  <c r="AI71" i="32" s="1"/>
  <c r="W71" i="32"/>
  <c r="AJ71" i="2"/>
  <c r="X71" i="32"/>
  <c r="AK71" i="2"/>
  <c r="Y71" i="32"/>
  <c r="AL71" i="2"/>
  <c r="AL71" i="32" s="1"/>
  <c r="Z71" i="32"/>
  <c r="AB72" i="2"/>
  <c r="P72" i="32"/>
  <c r="AC72" i="2"/>
  <c r="Q72" i="32"/>
  <c r="AD72" i="2"/>
  <c r="R72" i="32"/>
  <c r="AF72" i="2"/>
  <c r="T72" i="32"/>
  <c r="AG72" i="2"/>
  <c r="U72" i="32"/>
  <c r="AH72" i="2"/>
  <c r="V72" i="32"/>
  <c r="AJ72" i="2"/>
  <c r="X72" i="32"/>
  <c r="AK72" i="2"/>
  <c r="Y72" i="32"/>
  <c r="AL72" i="2"/>
  <c r="Z72" i="32"/>
  <c r="AA73" i="2"/>
  <c r="AA73" i="32" s="1"/>
  <c r="O73" i="32"/>
  <c r="AB73" i="2"/>
  <c r="P73" i="32"/>
  <c r="AC73" i="2"/>
  <c r="Q73" i="32"/>
  <c r="AD73" i="2"/>
  <c r="R73" i="32"/>
  <c r="S73" i="32"/>
  <c r="AE73" i="2"/>
  <c r="AE73" i="32" s="1"/>
  <c r="AF73" i="2"/>
  <c r="T73" i="32"/>
  <c r="AG73" i="2"/>
  <c r="U73" i="32"/>
  <c r="AH73" i="2"/>
  <c r="V73" i="32"/>
  <c r="W73" i="32"/>
  <c r="AI73" i="2"/>
  <c r="AJ73" i="2"/>
  <c r="X73" i="32"/>
  <c r="AK73" i="2"/>
  <c r="Y73" i="32"/>
  <c r="AL73" i="2"/>
  <c r="Z73" i="32"/>
  <c r="AA74" i="2"/>
  <c r="AA74" i="32" s="1"/>
  <c r="O74" i="32"/>
  <c r="AB74" i="2"/>
  <c r="P74" i="32"/>
  <c r="AC74" i="2"/>
  <c r="AC74" i="32" s="1"/>
  <c r="Q74" i="32"/>
  <c r="AD74" i="2"/>
  <c r="R74" i="32"/>
  <c r="AE74" i="2"/>
  <c r="AE74" i="32" s="1"/>
  <c r="S74" i="32"/>
  <c r="AF74" i="2"/>
  <c r="T74" i="32"/>
  <c r="AG74" i="2"/>
  <c r="AG74" i="32" s="1"/>
  <c r="U74" i="32"/>
  <c r="AH74" i="2"/>
  <c r="V74" i="32"/>
  <c r="W74" i="32"/>
  <c r="AI74" i="2"/>
  <c r="AI74" i="32" s="1"/>
  <c r="AJ74" i="2"/>
  <c r="X74" i="32"/>
  <c r="AK74" i="2"/>
  <c r="AK74" i="32" s="1"/>
  <c r="Y74" i="32"/>
  <c r="AL74" i="2"/>
  <c r="Z74" i="32"/>
  <c r="AA75" i="2"/>
  <c r="AA75" i="32" s="1"/>
  <c r="O75" i="32"/>
  <c r="AB75" i="2"/>
  <c r="P75" i="32"/>
  <c r="AC75" i="2"/>
  <c r="Q75" i="32"/>
  <c r="AD75" i="2"/>
  <c r="AD75" i="32" s="1"/>
  <c r="R75" i="32"/>
  <c r="AE75" i="2"/>
  <c r="AE75" i="32" s="1"/>
  <c r="S75" i="32"/>
  <c r="AF75" i="2"/>
  <c r="T75" i="32"/>
  <c r="AG75" i="2"/>
  <c r="U75" i="32"/>
  <c r="AH75" i="2"/>
  <c r="AH75" i="32" s="1"/>
  <c r="V75" i="32"/>
  <c r="AI75" i="2"/>
  <c r="AI75" i="32" s="1"/>
  <c r="W75" i="32"/>
  <c r="AJ75" i="2"/>
  <c r="X75" i="32"/>
  <c r="AK75" i="2"/>
  <c r="Y75" i="32"/>
  <c r="AL75" i="2"/>
  <c r="AL75" i="32" s="1"/>
  <c r="Z75" i="32"/>
  <c r="AB78" i="10"/>
  <c r="P78" i="36"/>
  <c r="P78" i="35"/>
  <c r="P78" i="34"/>
  <c r="P78" i="33"/>
  <c r="P78" i="31"/>
  <c r="P78" i="30"/>
  <c r="P78" i="29"/>
  <c r="AC78" i="10"/>
  <c r="Q78" i="36"/>
  <c r="Q78" i="35"/>
  <c r="Q78" i="34"/>
  <c r="Q78" i="33"/>
  <c r="Q78" i="31"/>
  <c r="Q78" i="30"/>
  <c r="Q78" i="29"/>
  <c r="AD78" i="10"/>
  <c r="R78" i="36"/>
  <c r="R78" i="35"/>
  <c r="R78" i="34"/>
  <c r="R78" i="33"/>
  <c r="R78" i="31"/>
  <c r="R78" i="30"/>
  <c r="R78" i="29"/>
  <c r="AE78" i="10"/>
  <c r="S78" i="36"/>
  <c r="S78" i="35"/>
  <c r="S78" i="34"/>
  <c r="S78" i="33"/>
  <c r="S78" i="31"/>
  <c r="S78" i="30"/>
  <c r="S78" i="29"/>
  <c r="AF78" i="10"/>
  <c r="T78" i="36"/>
  <c r="T78" i="35"/>
  <c r="T78" i="34"/>
  <c r="T78" i="33"/>
  <c r="T78" i="31"/>
  <c r="T78" i="30"/>
  <c r="T78" i="29"/>
  <c r="AG78" i="10"/>
  <c r="U78" i="36"/>
  <c r="U78" i="35"/>
  <c r="U78" i="34"/>
  <c r="U78" i="33"/>
  <c r="U78" i="31"/>
  <c r="U78" i="30"/>
  <c r="U78" i="29"/>
  <c r="AH78" i="10"/>
  <c r="V78" i="36"/>
  <c r="V78" i="35"/>
  <c r="V78" i="34"/>
  <c r="V78" i="33"/>
  <c r="V78" i="31"/>
  <c r="V78" i="30"/>
  <c r="V78" i="29"/>
  <c r="AI78" i="10"/>
  <c r="W78" i="36"/>
  <c r="W78" i="35"/>
  <c r="W78" i="34"/>
  <c r="W78" i="33"/>
  <c r="W78" i="31"/>
  <c r="W78" i="30"/>
  <c r="W78" i="29"/>
  <c r="AJ78" i="10"/>
  <c r="X78" i="36"/>
  <c r="X78" i="35"/>
  <c r="X78" i="34"/>
  <c r="X78" i="33"/>
  <c r="X78" i="31"/>
  <c r="X78" i="30"/>
  <c r="X78" i="29"/>
  <c r="AK78" i="10"/>
  <c r="Y78" i="36"/>
  <c r="Y78" i="35"/>
  <c r="Y78" i="34"/>
  <c r="Y78" i="33"/>
  <c r="Y78" i="31"/>
  <c r="Y78" i="30"/>
  <c r="Y78" i="29"/>
  <c r="AL78" i="10"/>
  <c r="Z78" i="36"/>
  <c r="Z78" i="35"/>
  <c r="Z78" i="34"/>
  <c r="Z78" i="33"/>
  <c r="Z78" i="31"/>
  <c r="Z78" i="30"/>
  <c r="Z78" i="29"/>
  <c r="AA79" i="10"/>
  <c r="O79" i="36"/>
  <c r="O79" i="35"/>
  <c r="O79" i="34"/>
  <c r="O79" i="33"/>
  <c r="O79" i="31"/>
  <c r="O79" i="30"/>
  <c r="O79" i="29"/>
  <c r="AB79" i="10"/>
  <c r="P79" i="36"/>
  <c r="P79" i="35"/>
  <c r="P79" i="34"/>
  <c r="P79" i="33"/>
  <c r="P79" i="31"/>
  <c r="P79" i="30"/>
  <c r="P79" i="29"/>
  <c r="AC79" i="10"/>
  <c r="Q79" i="36"/>
  <c r="Q79" i="35"/>
  <c r="Q79" i="34"/>
  <c r="Q79" i="33"/>
  <c r="Q79" i="31"/>
  <c r="Q79" i="30"/>
  <c r="Q79" i="29"/>
  <c r="AD79" i="10"/>
  <c r="R79" i="36"/>
  <c r="R79" i="35"/>
  <c r="R79" i="34"/>
  <c r="R79" i="33"/>
  <c r="R79" i="31"/>
  <c r="R79" i="30"/>
  <c r="R79" i="29"/>
  <c r="AE79" i="10"/>
  <c r="S79" i="36"/>
  <c r="S79" i="35"/>
  <c r="S79" i="34"/>
  <c r="S79" i="33"/>
  <c r="S79" i="31"/>
  <c r="S79" i="30"/>
  <c r="S79" i="29"/>
  <c r="AF79" i="10"/>
  <c r="T79" i="36"/>
  <c r="T79" i="35"/>
  <c r="T79" i="34"/>
  <c r="T79" i="33"/>
  <c r="T79" i="31"/>
  <c r="T79" i="30"/>
  <c r="T79" i="29"/>
  <c r="AG79" i="10"/>
  <c r="U79" i="36"/>
  <c r="U79" i="35"/>
  <c r="U79" i="34"/>
  <c r="U79" i="33"/>
  <c r="U79" i="31"/>
  <c r="U79" i="30"/>
  <c r="U79" i="29"/>
  <c r="AH79" i="10"/>
  <c r="V79" i="36"/>
  <c r="V79" i="35"/>
  <c r="V79" i="34"/>
  <c r="V79" i="33"/>
  <c r="V79" i="31"/>
  <c r="V79" i="30"/>
  <c r="V79" i="29"/>
  <c r="AI79" i="10"/>
  <c r="W79" i="36"/>
  <c r="W79" i="35"/>
  <c r="W79" i="34"/>
  <c r="W79" i="33"/>
  <c r="W79" i="31"/>
  <c r="W79" i="30"/>
  <c r="W79" i="29"/>
  <c r="AJ79" i="10"/>
  <c r="X79" i="36"/>
  <c r="X79" i="35"/>
  <c r="X79" i="34"/>
  <c r="X79" i="33"/>
  <c r="X79" i="31"/>
  <c r="X79" i="30"/>
  <c r="X79" i="29"/>
  <c r="AK79" i="10"/>
  <c r="Y79" i="36"/>
  <c r="Y79" i="35"/>
  <c r="Y79" i="34"/>
  <c r="Y79" i="33"/>
  <c r="Y79" i="31"/>
  <c r="Y79" i="30"/>
  <c r="Y79" i="29"/>
  <c r="AL79" i="10"/>
  <c r="Z79" i="36"/>
  <c r="Z79" i="35"/>
  <c r="Z79" i="34"/>
  <c r="Z79" i="33"/>
  <c r="Z79" i="31"/>
  <c r="Z79" i="30"/>
  <c r="Z79" i="29"/>
  <c r="AA80" i="10"/>
  <c r="O80" i="36"/>
  <c r="O80" i="35"/>
  <c r="O80" i="34"/>
  <c r="O80" i="33"/>
  <c r="O80" i="31"/>
  <c r="O80" i="30"/>
  <c r="O80" i="29"/>
  <c r="AB80" i="10"/>
  <c r="P80" i="36"/>
  <c r="P80" i="35"/>
  <c r="P80" i="34"/>
  <c r="P80" i="33"/>
  <c r="P80" i="31"/>
  <c r="P80" i="30"/>
  <c r="P80" i="29"/>
  <c r="AC80" i="10"/>
  <c r="Q80" i="36"/>
  <c r="Q80" i="35"/>
  <c r="Q80" i="34"/>
  <c r="Q80" i="33"/>
  <c r="Q80" i="31"/>
  <c r="Q80" i="30"/>
  <c r="Q80" i="29"/>
  <c r="AD80" i="10"/>
  <c r="R80" i="36"/>
  <c r="R80" i="35"/>
  <c r="R80" i="34"/>
  <c r="R80" i="33"/>
  <c r="R80" i="31"/>
  <c r="R80" i="30"/>
  <c r="R80" i="29"/>
  <c r="AE80" i="10"/>
  <c r="S80" i="36"/>
  <c r="S80" i="35"/>
  <c r="S80" i="34"/>
  <c r="S80" i="33"/>
  <c r="S80" i="31"/>
  <c r="S80" i="30"/>
  <c r="S80" i="29"/>
  <c r="AF80" i="10"/>
  <c r="T80" i="36"/>
  <c r="T80" i="35"/>
  <c r="T80" i="34"/>
  <c r="T80" i="33"/>
  <c r="T80" i="31"/>
  <c r="T80" i="30"/>
  <c r="T80" i="29"/>
  <c r="AG80" i="10"/>
  <c r="U80" i="36"/>
  <c r="U80" i="35"/>
  <c r="U80" i="34"/>
  <c r="U80" i="33"/>
  <c r="U80" i="31"/>
  <c r="U80" i="30"/>
  <c r="U80" i="29"/>
  <c r="AH80" i="10"/>
  <c r="V80" i="36"/>
  <c r="V80" i="35"/>
  <c r="V80" i="34"/>
  <c r="V80" i="33"/>
  <c r="V80" i="31"/>
  <c r="V80" i="30"/>
  <c r="V80" i="29"/>
  <c r="AI80" i="10"/>
  <c r="W80" i="36"/>
  <c r="W80" i="35"/>
  <c r="W80" i="34"/>
  <c r="W80" i="33"/>
  <c r="W80" i="31"/>
  <c r="W80" i="30"/>
  <c r="W80" i="29"/>
  <c r="AJ80" i="10"/>
  <c r="X80" i="36"/>
  <c r="X80" i="35"/>
  <c r="X80" i="34"/>
  <c r="X80" i="33"/>
  <c r="X80" i="31"/>
  <c r="X80" i="30"/>
  <c r="X80" i="29"/>
  <c r="AK80" i="10"/>
  <c r="Y80" i="36"/>
  <c r="Y80" i="35"/>
  <c r="Y80" i="34"/>
  <c r="Y80" i="33"/>
  <c r="Y80" i="31"/>
  <c r="Y80" i="30"/>
  <c r="Y80" i="29"/>
  <c r="AL80" i="10"/>
  <c r="Z80" i="36"/>
  <c r="Z80" i="35"/>
  <c r="Z80" i="34"/>
  <c r="Z80" i="33"/>
  <c r="Z80" i="31"/>
  <c r="Z80" i="30"/>
  <c r="Z80" i="29"/>
  <c r="AA81" i="10"/>
  <c r="O81" i="36"/>
  <c r="O81" i="35"/>
  <c r="O81" i="34"/>
  <c r="O81" i="33"/>
  <c r="O81" i="31"/>
  <c r="O81" i="30"/>
  <c r="O81" i="29"/>
  <c r="AB81" i="10"/>
  <c r="P81" i="36"/>
  <c r="P81" i="35"/>
  <c r="P81" i="34"/>
  <c r="P81" i="33"/>
  <c r="P81" i="31"/>
  <c r="P81" i="30"/>
  <c r="P81" i="29"/>
  <c r="AC81" i="10"/>
  <c r="Q81" i="36"/>
  <c r="Q81" i="35"/>
  <c r="Q81" i="34"/>
  <c r="Q81" i="33"/>
  <c r="Q81" i="31"/>
  <c r="Q81" i="30"/>
  <c r="Q81" i="29"/>
  <c r="AD81" i="10"/>
  <c r="R81" i="36"/>
  <c r="R81" i="35"/>
  <c r="R81" i="34"/>
  <c r="R81" i="33"/>
  <c r="R81" i="31"/>
  <c r="R81" i="30"/>
  <c r="R81" i="29"/>
  <c r="AE81" i="10"/>
  <c r="S81" i="36"/>
  <c r="S81" i="35"/>
  <c r="S81" i="34"/>
  <c r="S81" i="33"/>
  <c r="S81" i="31"/>
  <c r="S81" i="30"/>
  <c r="S81" i="29"/>
  <c r="AF81" i="10"/>
  <c r="T81" i="36"/>
  <c r="T81" i="35"/>
  <c r="T81" i="34"/>
  <c r="T81" i="33"/>
  <c r="T81" i="31"/>
  <c r="T81" i="30"/>
  <c r="T81" i="29"/>
  <c r="AG81" i="10"/>
  <c r="U81" i="36"/>
  <c r="U81" i="35"/>
  <c r="U81" i="34"/>
  <c r="U81" i="33"/>
  <c r="U81" i="31"/>
  <c r="U81" i="30"/>
  <c r="U81" i="29"/>
  <c r="AH81" i="10"/>
  <c r="V81" i="36"/>
  <c r="V81" i="35"/>
  <c r="V81" i="34"/>
  <c r="V81" i="33"/>
  <c r="V81" i="31"/>
  <c r="V81" i="30"/>
  <c r="V81" i="29"/>
  <c r="AI81" i="10"/>
  <c r="W81" i="36"/>
  <c r="W81" i="35"/>
  <c r="W81" i="34"/>
  <c r="W81" i="33"/>
  <c r="W81" i="31"/>
  <c r="W81" i="30"/>
  <c r="W81" i="29"/>
  <c r="AJ81" i="10"/>
  <c r="X81" i="36"/>
  <c r="X81" i="35"/>
  <c r="X81" i="34"/>
  <c r="X81" i="33"/>
  <c r="X81" i="31"/>
  <c r="X81" i="30"/>
  <c r="X81" i="29"/>
  <c r="AK81" i="10"/>
  <c r="Y81" i="36"/>
  <c r="Y81" i="35"/>
  <c r="Y81" i="34"/>
  <c r="Y81" i="33"/>
  <c r="Y81" i="31"/>
  <c r="Y81" i="30"/>
  <c r="Y81" i="29"/>
  <c r="AL81" i="10"/>
  <c r="Z81" i="36"/>
  <c r="Z81" i="35"/>
  <c r="Z81" i="34"/>
  <c r="Z81" i="33"/>
  <c r="Z81" i="31"/>
  <c r="Z81" i="30"/>
  <c r="Z81" i="29"/>
  <c r="AA82" i="10"/>
  <c r="O82" i="36"/>
  <c r="O82" i="35"/>
  <c r="O82" i="34"/>
  <c r="O82" i="33"/>
  <c r="O82" i="31"/>
  <c r="O82" i="30"/>
  <c r="O82" i="29"/>
  <c r="AB82" i="10"/>
  <c r="P82" i="36"/>
  <c r="P82" i="35"/>
  <c r="P82" i="34"/>
  <c r="P82" i="33"/>
  <c r="P82" i="31"/>
  <c r="P82" i="30"/>
  <c r="P82" i="29"/>
  <c r="AC82" i="10"/>
  <c r="Q82" i="36"/>
  <c r="Q82" i="35"/>
  <c r="Q82" i="34"/>
  <c r="Q82" i="33"/>
  <c r="Q82" i="31"/>
  <c r="Q82" i="30"/>
  <c r="Q82" i="29"/>
  <c r="AD82" i="10"/>
  <c r="R82" i="36"/>
  <c r="R82" i="35"/>
  <c r="R82" i="34"/>
  <c r="R82" i="33"/>
  <c r="R82" i="31"/>
  <c r="R82" i="30"/>
  <c r="R82" i="29"/>
  <c r="AE82" i="10"/>
  <c r="S82" i="36"/>
  <c r="S82" i="35"/>
  <c r="S82" i="34"/>
  <c r="S82" i="33"/>
  <c r="S82" i="31"/>
  <c r="S82" i="30"/>
  <c r="S82" i="29"/>
  <c r="AF82" i="10"/>
  <c r="T82" i="36"/>
  <c r="T82" i="35"/>
  <c r="T82" i="34"/>
  <c r="T82" i="33"/>
  <c r="T82" i="31"/>
  <c r="T82" i="30"/>
  <c r="T82" i="29"/>
  <c r="AG82" i="10"/>
  <c r="U82" i="36"/>
  <c r="U82" i="35"/>
  <c r="U82" i="34"/>
  <c r="U82" i="33"/>
  <c r="U82" i="31"/>
  <c r="U82" i="30"/>
  <c r="U82" i="29"/>
  <c r="AH82" i="10"/>
  <c r="V82" i="36"/>
  <c r="V82" i="35"/>
  <c r="V82" i="34"/>
  <c r="V82" i="33"/>
  <c r="V82" i="31"/>
  <c r="V82" i="30"/>
  <c r="V82" i="29"/>
  <c r="AI82" i="10"/>
  <c r="W82" i="36"/>
  <c r="W82" i="35"/>
  <c r="W82" i="34"/>
  <c r="W82" i="33"/>
  <c r="W82" i="31"/>
  <c r="W82" i="30"/>
  <c r="W82" i="29"/>
  <c r="AJ82" i="10"/>
  <c r="X82" i="36"/>
  <c r="X82" i="35"/>
  <c r="X82" i="34"/>
  <c r="X82" i="33"/>
  <c r="X82" i="31"/>
  <c r="X82" i="30"/>
  <c r="X82" i="29"/>
  <c r="AK82" i="10"/>
  <c r="Y82" i="36"/>
  <c r="Y82" i="35"/>
  <c r="Y82" i="34"/>
  <c r="Y82" i="33"/>
  <c r="Y82" i="31"/>
  <c r="Y82" i="30"/>
  <c r="Y82" i="29"/>
  <c r="AL82" i="10"/>
  <c r="Z82" i="36"/>
  <c r="Z82" i="35"/>
  <c r="Z82" i="34"/>
  <c r="Z82" i="33"/>
  <c r="Z82" i="31"/>
  <c r="Z82" i="30"/>
  <c r="Z82" i="29"/>
  <c r="AA83" i="10"/>
  <c r="O83" i="36"/>
  <c r="O83" i="35"/>
  <c r="O83" i="34"/>
  <c r="O83" i="33"/>
  <c r="O83" i="31"/>
  <c r="O83" i="30"/>
  <c r="O83" i="29"/>
  <c r="P83" i="36"/>
  <c r="P83" i="35"/>
  <c r="P83" i="34"/>
  <c r="P83" i="33"/>
  <c r="P83" i="31"/>
  <c r="P83" i="30"/>
  <c r="P83" i="29"/>
  <c r="AB83" i="10"/>
  <c r="AC83" i="10"/>
  <c r="Q83" i="36"/>
  <c r="Q83" i="35"/>
  <c r="Q83" i="34"/>
  <c r="Q83" i="33"/>
  <c r="Q83" i="31"/>
  <c r="Q83" i="30"/>
  <c r="Q83" i="29"/>
  <c r="AD83" i="10"/>
  <c r="R83" i="36"/>
  <c r="R83" i="35"/>
  <c r="R83" i="34"/>
  <c r="R83" i="33"/>
  <c r="R83" i="31"/>
  <c r="R83" i="30"/>
  <c r="R83" i="29"/>
  <c r="AE83" i="10"/>
  <c r="S83" i="36"/>
  <c r="S83" i="35"/>
  <c r="S83" i="34"/>
  <c r="S83" i="33"/>
  <c r="S83" i="31"/>
  <c r="S83" i="30"/>
  <c r="S83" i="29"/>
  <c r="T83" i="36"/>
  <c r="T83" i="35"/>
  <c r="T83" i="34"/>
  <c r="T83" i="33"/>
  <c r="T83" i="31"/>
  <c r="T83" i="30"/>
  <c r="T83" i="29"/>
  <c r="AF83" i="10"/>
  <c r="U83" i="36"/>
  <c r="U83" i="35"/>
  <c r="U83" i="34"/>
  <c r="U83" i="33"/>
  <c r="U83" i="31"/>
  <c r="U83" i="30"/>
  <c r="U83" i="29"/>
  <c r="AG83" i="10"/>
  <c r="AH83" i="10"/>
  <c r="V83" i="36"/>
  <c r="V83" i="35"/>
  <c r="V83" i="34"/>
  <c r="V83" i="33"/>
  <c r="V83" i="31"/>
  <c r="V83" i="30"/>
  <c r="V83" i="29"/>
  <c r="AI83" i="10"/>
  <c r="W83" i="36"/>
  <c r="W83" i="35"/>
  <c r="W83" i="34"/>
  <c r="W83" i="33"/>
  <c r="W83" i="31"/>
  <c r="W83" i="30"/>
  <c r="W83" i="29"/>
  <c r="X83" i="36"/>
  <c r="X83" i="35"/>
  <c r="X83" i="34"/>
  <c r="X83" i="33"/>
  <c r="X83" i="31"/>
  <c r="X83" i="30"/>
  <c r="X83" i="29"/>
  <c r="AJ83" i="10"/>
  <c r="Y83" i="36"/>
  <c r="Y83" i="35"/>
  <c r="Y83" i="34"/>
  <c r="Y83" i="33"/>
  <c r="Y83" i="31"/>
  <c r="Y83" i="30"/>
  <c r="Y83" i="29"/>
  <c r="AK83" i="10"/>
  <c r="Z83" i="36"/>
  <c r="Z83" i="35"/>
  <c r="Z83" i="34"/>
  <c r="Z83" i="33"/>
  <c r="Z83" i="31"/>
  <c r="Z83" i="30"/>
  <c r="Z83" i="29"/>
  <c r="AL83" i="10"/>
  <c r="AA84" i="10"/>
  <c r="O84" i="36"/>
  <c r="O84" i="35"/>
  <c r="O84" i="34"/>
  <c r="O84" i="33"/>
  <c r="O84" i="31"/>
  <c r="O84" i="30"/>
  <c r="O84" i="29"/>
  <c r="AB84" i="10"/>
  <c r="P84" i="36"/>
  <c r="P84" i="35"/>
  <c r="P84" i="34"/>
  <c r="P84" i="33"/>
  <c r="P84" i="31"/>
  <c r="P84" i="30"/>
  <c r="P84" i="29"/>
  <c r="AC84" i="10"/>
  <c r="Q84" i="36"/>
  <c r="Q84" i="35"/>
  <c r="Q84" i="34"/>
  <c r="Q84" i="33"/>
  <c r="Q84" i="31"/>
  <c r="Q84" i="30"/>
  <c r="Q84" i="29"/>
  <c r="R84" i="36"/>
  <c r="R84" i="35"/>
  <c r="R84" i="34"/>
  <c r="R84" i="33"/>
  <c r="R84" i="31"/>
  <c r="R84" i="30"/>
  <c r="R84" i="29"/>
  <c r="AD84" i="10"/>
  <c r="AE84" i="10"/>
  <c r="S84" i="36"/>
  <c r="S84" i="35"/>
  <c r="S84" i="34"/>
  <c r="S84" i="33"/>
  <c r="S84" i="31"/>
  <c r="S84" i="30"/>
  <c r="S84" i="29"/>
  <c r="AF84" i="10"/>
  <c r="T84" i="36"/>
  <c r="T84" i="35"/>
  <c r="T84" i="34"/>
  <c r="T84" i="33"/>
  <c r="T84" i="31"/>
  <c r="T84" i="30"/>
  <c r="T84" i="29"/>
  <c r="AG84" i="10"/>
  <c r="U84" i="36"/>
  <c r="U84" i="35"/>
  <c r="U84" i="34"/>
  <c r="U84" i="33"/>
  <c r="U84" i="31"/>
  <c r="U84" i="30"/>
  <c r="U84" i="29"/>
  <c r="V84" i="36"/>
  <c r="V84" i="35"/>
  <c r="V84" i="34"/>
  <c r="V84" i="33"/>
  <c r="V84" i="31"/>
  <c r="V84" i="30"/>
  <c r="V84" i="29"/>
  <c r="AH84" i="10"/>
  <c r="AI84" i="10"/>
  <c r="W84" i="36"/>
  <c r="W84" i="35"/>
  <c r="W84" i="34"/>
  <c r="W84" i="33"/>
  <c r="W84" i="31"/>
  <c r="W84" i="30"/>
  <c r="W84" i="29"/>
  <c r="AJ84" i="10"/>
  <c r="X84" i="36"/>
  <c r="X84" i="35"/>
  <c r="X84" i="34"/>
  <c r="X84" i="33"/>
  <c r="X84" i="31"/>
  <c r="X84" i="30"/>
  <c r="X84" i="29"/>
  <c r="AK84" i="10"/>
  <c r="Y84" i="36"/>
  <c r="Y84" i="35"/>
  <c r="Y84" i="34"/>
  <c r="Y84" i="33"/>
  <c r="Y84" i="31"/>
  <c r="Y84" i="30"/>
  <c r="Y84" i="29"/>
  <c r="AL84" i="10"/>
  <c r="Z84" i="36"/>
  <c r="Z84" i="35"/>
  <c r="Z84" i="34"/>
  <c r="Z84" i="33"/>
  <c r="Z84" i="31"/>
  <c r="Z84" i="30"/>
  <c r="Z84" i="29"/>
  <c r="AA85" i="10"/>
  <c r="O85" i="36"/>
  <c r="O85" i="35"/>
  <c r="O85" i="34"/>
  <c r="O85" i="33"/>
  <c r="O85" i="31"/>
  <c r="O85" i="30"/>
  <c r="O85" i="29"/>
  <c r="AB85" i="10"/>
  <c r="P85" i="36"/>
  <c r="P85" i="35"/>
  <c r="P85" i="34"/>
  <c r="P85" i="33"/>
  <c r="P85" i="31"/>
  <c r="P85" i="30"/>
  <c r="P85" i="29"/>
  <c r="AC85" i="10"/>
  <c r="Q85" i="36"/>
  <c r="Q85" i="35"/>
  <c r="Q85" i="34"/>
  <c r="Q85" i="33"/>
  <c r="Q85" i="31"/>
  <c r="Q85" i="30"/>
  <c r="Q85" i="29"/>
  <c r="R85" i="36"/>
  <c r="R85" i="35"/>
  <c r="R85" i="34"/>
  <c r="R85" i="33"/>
  <c r="R85" i="31"/>
  <c r="R85" i="30"/>
  <c r="R85" i="29"/>
  <c r="AD85" i="10"/>
  <c r="AE85" i="10"/>
  <c r="S85" i="36"/>
  <c r="S85" i="35"/>
  <c r="S85" i="34"/>
  <c r="S85" i="33"/>
  <c r="S85" i="31"/>
  <c r="S85" i="30"/>
  <c r="S85" i="29"/>
  <c r="AF85" i="10"/>
  <c r="T85" i="36"/>
  <c r="T85" i="35"/>
  <c r="T85" i="34"/>
  <c r="T85" i="33"/>
  <c r="T85" i="31"/>
  <c r="T85" i="30"/>
  <c r="T85" i="29"/>
  <c r="AG85" i="10"/>
  <c r="U85" i="36"/>
  <c r="U85" i="35"/>
  <c r="U85" i="34"/>
  <c r="U85" i="33"/>
  <c r="U85" i="31"/>
  <c r="U85" i="30"/>
  <c r="U85" i="29"/>
  <c r="V85" i="36"/>
  <c r="V85" i="35"/>
  <c r="V85" i="34"/>
  <c r="V85" i="33"/>
  <c r="V85" i="31"/>
  <c r="V85" i="30"/>
  <c r="V85" i="29"/>
  <c r="AH85" i="10"/>
  <c r="AI85" i="10"/>
  <c r="W85" i="36"/>
  <c r="W85" i="35"/>
  <c r="W85" i="34"/>
  <c r="W85" i="33"/>
  <c r="W85" i="31"/>
  <c r="W85" i="30"/>
  <c r="W85" i="29"/>
  <c r="AJ85" i="10"/>
  <c r="X85" i="36"/>
  <c r="X85" i="35"/>
  <c r="X85" i="34"/>
  <c r="X85" i="33"/>
  <c r="X85" i="31"/>
  <c r="X85" i="30"/>
  <c r="X85" i="29"/>
  <c r="AK85" i="10"/>
  <c r="Y85" i="36"/>
  <c r="Y85" i="35"/>
  <c r="Y85" i="34"/>
  <c r="Y85" i="33"/>
  <c r="Y85" i="31"/>
  <c r="Y85" i="30"/>
  <c r="Y85" i="29"/>
  <c r="Z85" i="36"/>
  <c r="Z85" i="35"/>
  <c r="Z85" i="34"/>
  <c r="Z85" i="33"/>
  <c r="Z85" i="31"/>
  <c r="Z85" i="30"/>
  <c r="Z85" i="29"/>
  <c r="AL85" i="10"/>
  <c r="AA86" i="10"/>
  <c r="O86" i="36"/>
  <c r="O86" i="35"/>
  <c r="O86" i="34"/>
  <c r="O86" i="33"/>
  <c r="O86" i="31"/>
  <c r="O86" i="30"/>
  <c r="O86" i="29"/>
  <c r="AB86" i="10"/>
  <c r="P86" i="36"/>
  <c r="P86" i="35"/>
  <c r="P86" i="34"/>
  <c r="P86" i="33"/>
  <c r="P86" i="31"/>
  <c r="P86" i="30"/>
  <c r="P86" i="29"/>
  <c r="AC86" i="10"/>
  <c r="Q86" i="36"/>
  <c r="Q86" i="35"/>
  <c r="Q86" i="34"/>
  <c r="Q86" i="33"/>
  <c r="Q86" i="31"/>
  <c r="Q86" i="30"/>
  <c r="Q86" i="29"/>
  <c r="AD86" i="10"/>
  <c r="R86" i="36"/>
  <c r="R86" i="35"/>
  <c r="R86" i="34"/>
  <c r="R86" i="33"/>
  <c r="R86" i="31"/>
  <c r="R86" i="30"/>
  <c r="R86" i="29"/>
  <c r="S86" i="36"/>
  <c r="S86" i="35"/>
  <c r="S86" i="34"/>
  <c r="S86" i="33"/>
  <c r="S86" i="31"/>
  <c r="S86" i="30"/>
  <c r="S86" i="29"/>
  <c r="AE86" i="10"/>
  <c r="T86" i="36"/>
  <c r="T86" i="35"/>
  <c r="T86" i="34"/>
  <c r="T86" i="33"/>
  <c r="T86" i="31"/>
  <c r="T86" i="30"/>
  <c r="T86" i="29"/>
  <c r="AF86" i="10"/>
  <c r="AG86" i="10"/>
  <c r="U86" i="36"/>
  <c r="U86" i="35"/>
  <c r="U86" i="34"/>
  <c r="U86" i="33"/>
  <c r="U86" i="31"/>
  <c r="U86" i="30"/>
  <c r="U86" i="29"/>
  <c r="AH86" i="10"/>
  <c r="V86" i="36"/>
  <c r="V86" i="35"/>
  <c r="V86" i="34"/>
  <c r="V86" i="33"/>
  <c r="V86" i="31"/>
  <c r="V86" i="30"/>
  <c r="V86" i="29"/>
  <c r="AI86" i="10"/>
  <c r="W86" i="36"/>
  <c r="W86" i="35"/>
  <c r="W86" i="34"/>
  <c r="W86" i="33"/>
  <c r="W86" i="31"/>
  <c r="W86" i="30"/>
  <c r="W86" i="29"/>
  <c r="AJ86" i="10"/>
  <c r="X86" i="36"/>
  <c r="X86" i="35"/>
  <c r="X86" i="34"/>
  <c r="X86" i="33"/>
  <c r="X86" i="31"/>
  <c r="X86" i="30"/>
  <c r="X86" i="29"/>
  <c r="AK86" i="10"/>
  <c r="Y86" i="36"/>
  <c r="Y86" i="35"/>
  <c r="Y86" i="34"/>
  <c r="Y86" i="33"/>
  <c r="Y86" i="31"/>
  <c r="Y86" i="30"/>
  <c r="Y86" i="29"/>
  <c r="AL86" i="10"/>
  <c r="Z86" i="36"/>
  <c r="Z86" i="35"/>
  <c r="Z86" i="34"/>
  <c r="Z86" i="33"/>
  <c r="Z86" i="31"/>
  <c r="Z86" i="30"/>
  <c r="Z86" i="29"/>
  <c r="AA87" i="10"/>
  <c r="O87" i="36"/>
  <c r="O87" i="35"/>
  <c r="O87" i="34"/>
  <c r="O87" i="33"/>
  <c r="O87" i="31"/>
  <c r="O87" i="30"/>
  <c r="O87" i="29"/>
  <c r="P87" i="36"/>
  <c r="P87" i="35"/>
  <c r="P87" i="34"/>
  <c r="P87" i="33"/>
  <c r="P87" i="31"/>
  <c r="P87" i="30"/>
  <c r="P87" i="29"/>
  <c r="AB87" i="10"/>
  <c r="AC87" i="10"/>
  <c r="Q87" i="36"/>
  <c r="Q87" i="35"/>
  <c r="Q87" i="34"/>
  <c r="Q87" i="33"/>
  <c r="Q87" i="31"/>
  <c r="Q87" i="30"/>
  <c r="Q87" i="29"/>
  <c r="AD87" i="10"/>
  <c r="R87" i="36"/>
  <c r="R87" i="35"/>
  <c r="R87" i="34"/>
  <c r="R87" i="33"/>
  <c r="R87" i="31"/>
  <c r="R87" i="30"/>
  <c r="R87" i="29"/>
  <c r="AE87" i="10"/>
  <c r="S87" i="36"/>
  <c r="S87" i="35"/>
  <c r="S87" i="34"/>
  <c r="S87" i="33"/>
  <c r="S87" i="31"/>
  <c r="S87" i="30"/>
  <c r="S87" i="29"/>
  <c r="AF87" i="10"/>
  <c r="T87" i="36"/>
  <c r="T87" i="35"/>
  <c r="T87" i="34"/>
  <c r="T87" i="33"/>
  <c r="T87" i="31"/>
  <c r="T87" i="30"/>
  <c r="T87" i="29"/>
  <c r="AG87" i="10"/>
  <c r="U87" i="36"/>
  <c r="U87" i="35"/>
  <c r="U87" i="34"/>
  <c r="U87" i="33"/>
  <c r="U87" i="31"/>
  <c r="U87" i="30"/>
  <c r="U87" i="29"/>
  <c r="AH87" i="10"/>
  <c r="V87" i="36"/>
  <c r="V87" i="35"/>
  <c r="V87" i="34"/>
  <c r="V87" i="33"/>
  <c r="V87" i="31"/>
  <c r="V87" i="30"/>
  <c r="V87" i="29"/>
  <c r="AI87" i="10"/>
  <c r="W87" i="36"/>
  <c r="W87" i="35"/>
  <c r="W87" i="34"/>
  <c r="W87" i="33"/>
  <c r="W87" i="31"/>
  <c r="W87" i="30"/>
  <c r="W87" i="29"/>
  <c r="AJ87" i="10"/>
  <c r="X87" i="36"/>
  <c r="X87" i="35"/>
  <c r="X87" i="34"/>
  <c r="X87" i="33"/>
  <c r="X87" i="31"/>
  <c r="X87" i="30"/>
  <c r="X87" i="29"/>
  <c r="AK87" i="10"/>
  <c r="Y87" i="36"/>
  <c r="Y87" i="35"/>
  <c r="Y87" i="34"/>
  <c r="Y87" i="33"/>
  <c r="Y87" i="31"/>
  <c r="Y87" i="30"/>
  <c r="Y87" i="29"/>
  <c r="AL87" i="10"/>
  <c r="Z87" i="36"/>
  <c r="Z87" i="35"/>
  <c r="Z87" i="34"/>
  <c r="Z87" i="33"/>
  <c r="Z87" i="31"/>
  <c r="Z87" i="30"/>
  <c r="Z87" i="29"/>
  <c r="AA88" i="10"/>
  <c r="O88" i="36"/>
  <c r="O88" i="35"/>
  <c r="O88" i="34"/>
  <c r="O88" i="33"/>
  <c r="O88" i="31"/>
  <c r="O88" i="30"/>
  <c r="O88" i="29"/>
  <c r="AB88" i="10"/>
  <c r="P88" i="36"/>
  <c r="P88" i="35"/>
  <c r="P88" i="34"/>
  <c r="P88" i="33"/>
  <c r="P88" i="31"/>
  <c r="P88" i="30"/>
  <c r="P88" i="29"/>
  <c r="AC88" i="10"/>
  <c r="Q88" i="36"/>
  <c r="Q88" i="35"/>
  <c r="Q88" i="34"/>
  <c r="Q88" i="33"/>
  <c r="Q88" i="31"/>
  <c r="Q88" i="30"/>
  <c r="Q88" i="29"/>
  <c r="AD88" i="10"/>
  <c r="R88" i="36"/>
  <c r="R88" i="35"/>
  <c r="R88" i="34"/>
  <c r="R88" i="33"/>
  <c r="R88" i="31"/>
  <c r="R88" i="30"/>
  <c r="R88" i="29"/>
  <c r="AE88" i="10"/>
  <c r="S88" i="36"/>
  <c r="S88" i="35"/>
  <c r="S88" i="34"/>
  <c r="S88" i="33"/>
  <c r="S88" i="31"/>
  <c r="S88" i="30"/>
  <c r="S88" i="29"/>
  <c r="T88" i="36"/>
  <c r="T88" i="35"/>
  <c r="T88" i="34"/>
  <c r="T88" i="33"/>
  <c r="T88" i="31"/>
  <c r="T88" i="30"/>
  <c r="T88" i="29"/>
  <c r="AF88" i="10"/>
  <c r="AG88" i="10"/>
  <c r="U88" i="36"/>
  <c r="U88" i="35"/>
  <c r="U88" i="34"/>
  <c r="U88" i="33"/>
  <c r="U88" i="31"/>
  <c r="U88" i="30"/>
  <c r="U88" i="29"/>
  <c r="AH88" i="10"/>
  <c r="V88" i="36"/>
  <c r="V88" i="35"/>
  <c r="V88" i="34"/>
  <c r="V88" i="33"/>
  <c r="V88" i="31"/>
  <c r="V88" i="30"/>
  <c r="V88" i="29"/>
  <c r="AI88" i="10"/>
  <c r="W88" i="36"/>
  <c r="W88" i="35"/>
  <c r="W88" i="34"/>
  <c r="W88" i="33"/>
  <c r="W88" i="31"/>
  <c r="W88" i="30"/>
  <c r="W88" i="29"/>
  <c r="AJ88" i="10"/>
  <c r="X88" i="36"/>
  <c r="X88" i="35"/>
  <c r="X88" i="34"/>
  <c r="X88" i="33"/>
  <c r="X88" i="31"/>
  <c r="X88" i="30"/>
  <c r="X88" i="29"/>
  <c r="AK88" i="10"/>
  <c r="Y88" i="36"/>
  <c r="Y88" i="35"/>
  <c r="Y88" i="34"/>
  <c r="Y88" i="33"/>
  <c r="Y88" i="31"/>
  <c r="Y88" i="30"/>
  <c r="Y88" i="29"/>
  <c r="AL88" i="10"/>
  <c r="Z88" i="36"/>
  <c r="Z88" i="35"/>
  <c r="Z88" i="34"/>
  <c r="Z88" i="33"/>
  <c r="Z88" i="31"/>
  <c r="Z88" i="30"/>
  <c r="Z88" i="29"/>
  <c r="AA89" i="10"/>
  <c r="O89" i="36"/>
  <c r="O89" i="35"/>
  <c r="O89" i="34"/>
  <c r="O89" i="33"/>
  <c r="O89" i="31"/>
  <c r="O89" i="30"/>
  <c r="O89" i="29"/>
  <c r="AB89" i="10"/>
  <c r="P89" i="36"/>
  <c r="P89" i="35"/>
  <c r="P89" i="34"/>
  <c r="P89" i="33"/>
  <c r="P89" i="31"/>
  <c r="P89" i="30"/>
  <c r="P89" i="29"/>
  <c r="AC89" i="10"/>
  <c r="Q89" i="36"/>
  <c r="Q89" i="35"/>
  <c r="Q89" i="34"/>
  <c r="Q89" i="33"/>
  <c r="Q89" i="31"/>
  <c r="Q89" i="30"/>
  <c r="Q89" i="29"/>
  <c r="AD89" i="10"/>
  <c r="R89" i="36"/>
  <c r="R89" i="35"/>
  <c r="R89" i="34"/>
  <c r="R89" i="33"/>
  <c r="R89" i="31"/>
  <c r="R89" i="30"/>
  <c r="R89" i="29"/>
  <c r="AE89" i="10"/>
  <c r="S89" i="36"/>
  <c r="S89" i="35"/>
  <c r="S89" i="34"/>
  <c r="S89" i="33"/>
  <c r="S89" i="31"/>
  <c r="S89" i="30"/>
  <c r="S89" i="29"/>
  <c r="AF89" i="10"/>
  <c r="T89" i="36"/>
  <c r="T89" i="35"/>
  <c r="T89" i="34"/>
  <c r="T89" i="33"/>
  <c r="T89" i="31"/>
  <c r="T89" i="30"/>
  <c r="T89" i="29"/>
  <c r="AG89" i="10"/>
  <c r="U89" i="36"/>
  <c r="U89" i="35"/>
  <c r="U89" i="34"/>
  <c r="U89" i="33"/>
  <c r="U89" i="31"/>
  <c r="U89" i="30"/>
  <c r="U89" i="29"/>
  <c r="AH89" i="10"/>
  <c r="V89" i="36"/>
  <c r="V89" i="35"/>
  <c r="V89" i="34"/>
  <c r="V89" i="33"/>
  <c r="V89" i="31"/>
  <c r="V89" i="30"/>
  <c r="V89" i="29"/>
  <c r="AI89" i="10"/>
  <c r="W89" i="36"/>
  <c r="W89" i="35"/>
  <c r="W89" i="34"/>
  <c r="W89" i="33"/>
  <c r="W89" i="31"/>
  <c r="W89" i="30"/>
  <c r="W89" i="29"/>
  <c r="AJ89" i="10"/>
  <c r="X89" i="36"/>
  <c r="X89" i="35"/>
  <c r="X89" i="34"/>
  <c r="X89" i="33"/>
  <c r="X89" i="31"/>
  <c r="X89" i="30"/>
  <c r="X89" i="29"/>
  <c r="AK89" i="10"/>
  <c r="Y89" i="36"/>
  <c r="Y89" i="35"/>
  <c r="Y89" i="34"/>
  <c r="Y89" i="33"/>
  <c r="Y89" i="31"/>
  <c r="Y89" i="30"/>
  <c r="Y89" i="29"/>
  <c r="AL89" i="10"/>
  <c r="Z89" i="36"/>
  <c r="Z89" i="35"/>
  <c r="Z89" i="34"/>
  <c r="Z89" i="33"/>
  <c r="Z89" i="31"/>
  <c r="Z89" i="30"/>
  <c r="Z89" i="29"/>
  <c r="AA90" i="10"/>
  <c r="O90" i="36"/>
  <c r="O90" i="35"/>
  <c r="O90" i="34"/>
  <c r="O90" i="33"/>
  <c r="O90" i="31"/>
  <c r="O90" i="30"/>
  <c r="O90" i="29"/>
  <c r="AB90" i="10"/>
  <c r="P90" i="36"/>
  <c r="P90" i="35"/>
  <c r="P90" i="34"/>
  <c r="P90" i="33"/>
  <c r="P90" i="31"/>
  <c r="P90" i="30"/>
  <c r="P90" i="29"/>
  <c r="AC90" i="10"/>
  <c r="Q90" i="36"/>
  <c r="Q90" i="35"/>
  <c r="Q90" i="34"/>
  <c r="Q90" i="33"/>
  <c r="Q90" i="31"/>
  <c r="Q90" i="30"/>
  <c r="Q90" i="29"/>
  <c r="AD90" i="10"/>
  <c r="R90" i="36"/>
  <c r="R90" i="35"/>
  <c r="R90" i="34"/>
  <c r="R90" i="33"/>
  <c r="R90" i="31"/>
  <c r="R90" i="30"/>
  <c r="R90" i="29"/>
  <c r="AE90" i="10"/>
  <c r="S90" i="36"/>
  <c r="S90" i="35"/>
  <c r="S90" i="34"/>
  <c r="S90" i="33"/>
  <c r="S90" i="31"/>
  <c r="S90" i="30"/>
  <c r="S90" i="29"/>
  <c r="T90" i="36"/>
  <c r="T90" i="35"/>
  <c r="T90" i="34"/>
  <c r="T90" i="33"/>
  <c r="T90" i="31"/>
  <c r="T90" i="30"/>
  <c r="T90" i="29"/>
  <c r="AF90" i="10"/>
  <c r="AG90" i="10"/>
  <c r="U90" i="36"/>
  <c r="U90" i="35"/>
  <c r="U90" i="34"/>
  <c r="U90" i="33"/>
  <c r="U90" i="31"/>
  <c r="U90" i="30"/>
  <c r="U90" i="29"/>
  <c r="AH90" i="10"/>
  <c r="V90" i="36"/>
  <c r="V90" i="35"/>
  <c r="V90" i="34"/>
  <c r="V90" i="33"/>
  <c r="V90" i="31"/>
  <c r="V90" i="30"/>
  <c r="V90" i="29"/>
  <c r="AI90" i="10"/>
  <c r="W90" i="36"/>
  <c r="W90" i="35"/>
  <c r="W90" i="34"/>
  <c r="W90" i="33"/>
  <c r="W90" i="31"/>
  <c r="W90" i="30"/>
  <c r="W90" i="29"/>
  <c r="AJ90" i="10"/>
  <c r="X90" i="36"/>
  <c r="X90" i="35"/>
  <c r="X90" i="34"/>
  <c r="X90" i="33"/>
  <c r="X90" i="31"/>
  <c r="X90" i="30"/>
  <c r="X90" i="29"/>
  <c r="AK90" i="10"/>
  <c r="Y90" i="36"/>
  <c r="Y90" i="35"/>
  <c r="Y90" i="34"/>
  <c r="Y90" i="33"/>
  <c r="Y90" i="31"/>
  <c r="Y90" i="30"/>
  <c r="Y90" i="29"/>
  <c r="AL90" i="10"/>
  <c r="Z90" i="36"/>
  <c r="Z90" i="35"/>
  <c r="Z90" i="34"/>
  <c r="Z90" i="33"/>
  <c r="Z90" i="31"/>
  <c r="Z90" i="30"/>
  <c r="Z90" i="29"/>
  <c r="O78" i="33"/>
  <c r="AA78" i="33"/>
  <c r="AM78" i="33"/>
  <c r="AY78" i="33"/>
  <c r="BK78" i="33"/>
  <c r="BW78" i="33"/>
  <c r="O78" i="34"/>
  <c r="AA78" i="34"/>
  <c r="AM78" i="34"/>
  <c r="AY78" i="34"/>
  <c r="BK78" i="34"/>
  <c r="BW78" i="34"/>
  <c r="O78" i="35"/>
  <c r="AA78" i="35"/>
  <c r="AM78" i="35"/>
  <c r="AY78" i="35"/>
  <c r="BK78" i="35"/>
  <c r="BW78" i="35"/>
  <c r="O78" i="36"/>
  <c r="AA78" i="36"/>
  <c r="AM78" i="36"/>
  <c r="AY78" i="36"/>
  <c r="BK78" i="36"/>
  <c r="BW78" i="36"/>
  <c r="O78" i="29"/>
  <c r="AA78" i="29"/>
  <c r="AM78" i="29"/>
  <c r="AY78" i="29"/>
  <c r="BK78" i="29"/>
  <c r="BW78" i="29"/>
  <c r="O78" i="30"/>
  <c r="AA78" i="30"/>
  <c r="AM78" i="30"/>
  <c r="AY78" i="30"/>
  <c r="BK78" i="30"/>
  <c r="BW78" i="30"/>
  <c r="O78" i="31"/>
  <c r="AA78" i="31"/>
  <c r="AM78" i="31"/>
  <c r="AY78" i="31"/>
  <c r="BK78" i="31"/>
  <c r="AV66" i="2"/>
  <c r="AV66" i="32" s="1"/>
  <c r="AR67" i="2"/>
  <c r="AR67" i="32" s="1"/>
  <c r="AV67" i="2"/>
  <c r="AV67" i="32" s="1"/>
  <c r="AR66" i="2"/>
  <c r="AR66" i="32" s="1"/>
  <c r="AN68" i="2"/>
  <c r="AN68" i="32" s="1"/>
  <c r="AV68" i="2"/>
  <c r="AV68" i="32" s="1"/>
  <c r="AN69" i="2"/>
  <c r="AN69" i="32" s="1"/>
  <c r="AR69" i="2"/>
  <c r="AR69" i="32" s="1"/>
  <c r="AN66" i="2"/>
  <c r="AN66" i="32" s="1"/>
  <c r="AR70" i="2"/>
  <c r="AR70" i="32" s="1"/>
  <c r="AV70" i="2"/>
  <c r="AV70" i="32" s="1"/>
  <c r="AF68" i="2"/>
  <c r="AF68" i="32" s="1"/>
  <c r="AT71" i="2"/>
  <c r="AT71" i="32" s="1"/>
  <c r="AX71" i="2"/>
  <c r="AX71" i="32" s="1"/>
  <c r="AE72" i="2"/>
  <c r="AE72" i="32" s="1"/>
  <c r="AI72" i="2"/>
  <c r="AI72" i="32" s="1"/>
  <c r="AA72" i="2"/>
  <c r="AA72" i="32" s="1"/>
  <c r="AM73" i="2"/>
  <c r="AM73" i="32" s="1"/>
  <c r="AQ73" i="2"/>
  <c r="AQ73" i="32" s="1"/>
  <c r="AP75" i="2"/>
  <c r="AP75" i="32" s="1"/>
  <c r="AX75" i="2"/>
  <c r="AX75" i="32" s="1"/>
  <c r="AQ71" i="2"/>
  <c r="AQ71" i="32" s="1"/>
  <c r="AU71" i="2"/>
  <c r="AU71" i="32" s="1"/>
  <c r="AM71" i="2"/>
  <c r="AM71" i="32" s="1"/>
  <c r="AM74" i="2"/>
  <c r="AM74" i="32" s="1"/>
  <c r="AQ74" i="2"/>
  <c r="AQ74" i="32" s="1"/>
  <c r="AU74" i="2"/>
  <c r="AU74" i="32" s="1"/>
  <c r="AQ75" i="2"/>
  <c r="AQ75" i="32" s="1"/>
  <c r="AU75" i="2"/>
  <c r="AU75" i="32" s="1"/>
  <c r="AM75" i="2"/>
  <c r="AM75" i="32" s="1"/>
  <c r="AT75" i="2"/>
  <c r="AT75" i="32" s="1"/>
  <c r="AO74" i="2"/>
  <c r="AO74" i="32" s="1"/>
  <c r="AS74" i="2"/>
  <c r="AS74" i="32" s="1"/>
  <c r="AW74" i="2"/>
  <c r="AW74" i="32" s="1"/>
  <c r="AX90" i="10" l="1"/>
  <c r="AL90" i="36"/>
  <c r="AL90" i="35"/>
  <c r="AL90" i="34"/>
  <c r="AL90" i="33"/>
  <c r="AL90" i="31"/>
  <c r="AL90" i="30"/>
  <c r="AL90" i="29"/>
  <c r="AW90" i="10"/>
  <c r="AK90" i="36"/>
  <c r="AK90" i="35"/>
  <c r="AK90" i="34"/>
  <c r="AK90" i="33"/>
  <c r="AK90" i="31"/>
  <c r="AK90" i="30"/>
  <c r="AK90" i="29"/>
  <c r="AV90" i="10"/>
  <c r="AJ90" i="36"/>
  <c r="AJ90" i="35"/>
  <c r="AJ90" i="34"/>
  <c r="AJ90" i="33"/>
  <c r="AJ90" i="31"/>
  <c r="AJ90" i="30"/>
  <c r="AJ90" i="29"/>
  <c r="AU90" i="10"/>
  <c r="AI90" i="36"/>
  <c r="AI90" i="35"/>
  <c r="AI90" i="34"/>
  <c r="AI90" i="33"/>
  <c r="AI90" i="31"/>
  <c r="AI90" i="30"/>
  <c r="AI90" i="29"/>
  <c r="AT90" i="10"/>
  <c r="AH90" i="36"/>
  <c r="AH90" i="35"/>
  <c r="AH90" i="34"/>
  <c r="AH90" i="33"/>
  <c r="AH90" i="31"/>
  <c r="AH90" i="30"/>
  <c r="AH90" i="29"/>
  <c r="AS90" i="10"/>
  <c r="AG90" i="36"/>
  <c r="AG90" i="35"/>
  <c r="AG90" i="34"/>
  <c r="AG90" i="33"/>
  <c r="AG90" i="31"/>
  <c r="AG90" i="30"/>
  <c r="AG90" i="29"/>
  <c r="AR90" i="10"/>
  <c r="AF90" i="36"/>
  <c r="AF90" i="35"/>
  <c r="AF90" i="34"/>
  <c r="AF90" i="33"/>
  <c r="AF90" i="31"/>
  <c r="AF90" i="30"/>
  <c r="AF90" i="29"/>
  <c r="AQ90" i="10"/>
  <c r="AE90" i="36"/>
  <c r="AE90" i="35"/>
  <c r="AE90" i="34"/>
  <c r="AE90" i="33"/>
  <c r="AE90" i="31"/>
  <c r="AE90" i="30"/>
  <c r="AE90" i="29"/>
  <c r="AP90" i="10"/>
  <c r="AD90" i="36"/>
  <c r="AD90" i="35"/>
  <c r="AD90" i="34"/>
  <c r="AD90" i="33"/>
  <c r="AD90" i="31"/>
  <c r="AD90" i="30"/>
  <c r="AD90" i="29"/>
  <c r="AO90" i="10"/>
  <c r="AC90" i="36"/>
  <c r="AC90" i="35"/>
  <c r="AC90" i="34"/>
  <c r="AC90" i="33"/>
  <c r="AC90" i="31"/>
  <c r="AC90" i="30"/>
  <c r="AC90" i="29"/>
  <c r="AN90" i="10"/>
  <c r="AB90" i="36"/>
  <c r="AB90" i="35"/>
  <c r="AB90" i="34"/>
  <c r="AB90" i="33"/>
  <c r="AB90" i="31"/>
  <c r="AB90" i="30"/>
  <c r="AB90" i="29"/>
  <c r="AM90" i="10"/>
  <c r="AA90" i="36"/>
  <c r="AA90" i="35"/>
  <c r="AA90" i="34"/>
  <c r="AA90" i="33"/>
  <c r="AA90" i="31"/>
  <c r="AA90" i="30"/>
  <c r="AA90" i="29"/>
  <c r="AX89" i="10"/>
  <c r="AL89" i="36"/>
  <c r="AL89" i="35"/>
  <c r="AL89" i="34"/>
  <c r="AL89" i="33"/>
  <c r="AL89" i="31"/>
  <c r="AL89" i="30"/>
  <c r="AL89" i="29"/>
  <c r="AW89" i="10"/>
  <c r="AK89" i="36"/>
  <c r="AK89" i="35"/>
  <c r="AK89" i="34"/>
  <c r="AK89" i="33"/>
  <c r="AK89" i="31"/>
  <c r="AK89" i="30"/>
  <c r="AK89" i="29"/>
  <c r="AV89" i="10"/>
  <c r="AJ89" i="36"/>
  <c r="AJ89" i="35"/>
  <c r="AJ89" i="34"/>
  <c r="AJ89" i="33"/>
  <c r="AJ89" i="31"/>
  <c r="AJ89" i="30"/>
  <c r="AJ89" i="29"/>
  <c r="AU89" i="10"/>
  <c r="AI89" i="36"/>
  <c r="AI89" i="35"/>
  <c r="AI89" i="34"/>
  <c r="AI89" i="33"/>
  <c r="AI89" i="31"/>
  <c r="AI89" i="30"/>
  <c r="AI89" i="29"/>
  <c r="AT89" i="10"/>
  <c r="AH89" i="36"/>
  <c r="AH89" i="35"/>
  <c r="AH89" i="34"/>
  <c r="AH89" i="33"/>
  <c r="AH89" i="31"/>
  <c r="AH89" i="30"/>
  <c r="AH89" i="29"/>
  <c r="AS89" i="10"/>
  <c r="AG89" i="36"/>
  <c r="AG89" i="35"/>
  <c r="AG89" i="34"/>
  <c r="AG89" i="33"/>
  <c r="AG89" i="31"/>
  <c r="AG89" i="30"/>
  <c r="AG89" i="29"/>
  <c r="AR89" i="10"/>
  <c r="AF89" i="36"/>
  <c r="AF89" i="35"/>
  <c r="AF89" i="34"/>
  <c r="AF89" i="33"/>
  <c r="AF89" i="31"/>
  <c r="AF89" i="30"/>
  <c r="AF89" i="29"/>
  <c r="AQ89" i="10"/>
  <c r="AE89" i="36"/>
  <c r="AE89" i="35"/>
  <c r="AE89" i="34"/>
  <c r="AE89" i="33"/>
  <c r="AE89" i="31"/>
  <c r="AE89" i="30"/>
  <c r="AE89" i="29"/>
  <c r="AP89" i="10"/>
  <c r="AD89" i="36"/>
  <c r="AD89" i="35"/>
  <c r="AD89" i="34"/>
  <c r="AD89" i="33"/>
  <c r="AD89" i="31"/>
  <c r="AD89" i="30"/>
  <c r="AD89" i="29"/>
  <c r="AO89" i="10"/>
  <c r="AC89" i="36"/>
  <c r="AC89" i="35"/>
  <c r="AC89" i="34"/>
  <c r="AC89" i="33"/>
  <c r="AC89" i="31"/>
  <c r="AC89" i="30"/>
  <c r="AC89" i="29"/>
  <c r="AN89" i="10"/>
  <c r="AB89" i="36"/>
  <c r="AB89" i="35"/>
  <c r="AB89" i="34"/>
  <c r="AB89" i="33"/>
  <c r="AB89" i="31"/>
  <c r="AB89" i="30"/>
  <c r="AB89" i="29"/>
  <c r="AM89" i="10"/>
  <c r="AA89" i="36"/>
  <c r="AA89" i="35"/>
  <c r="AA89" i="34"/>
  <c r="AA89" i="33"/>
  <c r="AA89" i="31"/>
  <c r="AA89" i="30"/>
  <c r="AA89" i="29"/>
  <c r="AX88" i="10"/>
  <c r="AL88" i="36"/>
  <c r="AL88" i="35"/>
  <c r="AL88" i="34"/>
  <c r="AL88" i="33"/>
  <c r="AL88" i="31"/>
  <c r="AL88" i="30"/>
  <c r="AL88" i="29"/>
  <c r="AW88" i="10"/>
  <c r="AK88" i="36"/>
  <c r="AK88" i="35"/>
  <c r="AK88" i="34"/>
  <c r="AK88" i="33"/>
  <c r="AK88" i="31"/>
  <c r="AK88" i="30"/>
  <c r="AK88" i="29"/>
  <c r="AJ88" i="36"/>
  <c r="AJ88" i="35"/>
  <c r="AJ88" i="34"/>
  <c r="AJ88" i="33"/>
  <c r="AJ88" i="31"/>
  <c r="AJ88" i="30"/>
  <c r="AJ88" i="29"/>
  <c r="AV88" i="10"/>
  <c r="AU88" i="10"/>
  <c r="AI88" i="36"/>
  <c r="AI88" i="35"/>
  <c r="AI88" i="34"/>
  <c r="AI88" i="33"/>
  <c r="AI88" i="31"/>
  <c r="AI88" i="30"/>
  <c r="AI88" i="29"/>
  <c r="AT88" i="10"/>
  <c r="AH88" i="36"/>
  <c r="AH88" i="35"/>
  <c r="AH88" i="34"/>
  <c r="AH88" i="33"/>
  <c r="AH88" i="31"/>
  <c r="AH88" i="30"/>
  <c r="AH88" i="29"/>
  <c r="AS88" i="10"/>
  <c r="AG88" i="36"/>
  <c r="AG88" i="35"/>
  <c r="AG88" i="34"/>
  <c r="AG88" i="33"/>
  <c r="AG88" i="31"/>
  <c r="AG88" i="30"/>
  <c r="AG88" i="29"/>
  <c r="AR88" i="10"/>
  <c r="AF88" i="36"/>
  <c r="AF88" i="35"/>
  <c r="AF88" i="34"/>
  <c r="AF88" i="33"/>
  <c r="AF88" i="31"/>
  <c r="AF88" i="30"/>
  <c r="AF88" i="29"/>
  <c r="AQ88" i="10"/>
  <c r="AE88" i="36"/>
  <c r="AE88" i="35"/>
  <c r="AE88" i="34"/>
  <c r="AE88" i="33"/>
  <c r="AE88" i="31"/>
  <c r="AE88" i="30"/>
  <c r="AE88" i="29"/>
  <c r="AP88" i="10"/>
  <c r="AD88" i="36"/>
  <c r="AD88" i="35"/>
  <c r="AD88" i="34"/>
  <c r="AD88" i="33"/>
  <c r="AD88" i="31"/>
  <c r="AD88" i="30"/>
  <c r="AD88" i="29"/>
  <c r="AO88" i="10"/>
  <c r="AC88" i="36"/>
  <c r="AC88" i="35"/>
  <c r="AC88" i="34"/>
  <c r="AC88" i="33"/>
  <c r="AC88" i="31"/>
  <c r="AC88" i="30"/>
  <c r="AC88" i="29"/>
  <c r="AN88" i="10"/>
  <c r="AB88" i="36"/>
  <c r="AB88" i="35"/>
  <c r="AB88" i="34"/>
  <c r="AB88" i="33"/>
  <c r="AB88" i="31"/>
  <c r="AB88" i="30"/>
  <c r="AB88" i="29"/>
  <c r="AM88" i="10"/>
  <c r="AA88" i="36"/>
  <c r="AA88" i="35"/>
  <c r="AA88" i="34"/>
  <c r="AA88" i="33"/>
  <c r="AA88" i="31"/>
  <c r="AA88" i="30"/>
  <c r="AA88" i="29"/>
  <c r="AX87" i="10"/>
  <c r="AL87" i="36"/>
  <c r="AL87" i="35"/>
  <c r="AL87" i="34"/>
  <c r="AL87" i="33"/>
  <c r="AL87" i="31"/>
  <c r="AL87" i="30"/>
  <c r="AL87" i="29"/>
  <c r="AW87" i="10"/>
  <c r="AK87" i="36"/>
  <c r="AK87" i="35"/>
  <c r="AK87" i="34"/>
  <c r="AK87" i="33"/>
  <c r="AK87" i="31"/>
  <c r="AK87" i="30"/>
  <c r="AK87" i="29"/>
  <c r="AV87" i="10"/>
  <c r="AJ87" i="36"/>
  <c r="AJ87" i="35"/>
  <c r="AJ87" i="34"/>
  <c r="AJ87" i="33"/>
  <c r="AJ87" i="31"/>
  <c r="AJ87" i="30"/>
  <c r="AJ87" i="29"/>
  <c r="AU87" i="10"/>
  <c r="AI87" i="36"/>
  <c r="AI87" i="35"/>
  <c r="AI87" i="34"/>
  <c r="AI87" i="33"/>
  <c r="AI87" i="31"/>
  <c r="AI87" i="30"/>
  <c r="AI87" i="29"/>
  <c r="AT87" i="10"/>
  <c r="AH87" i="36"/>
  <c r="AH87" i="35"/>
  <c r="AH87" i="34"/>
  <c r="AH87" i="33"/>
  <c r="AH87" i="31"/>
  <c r="AH87" i="30"/>
  <c r="AH87" i="29"/>
  <c r="AS87" i="10"/>
  <c r="AG87" i="36"/>
  <c r="AG87" i="35"/>
  <c r="AG87" i="34"/>
  <c r="AG87" i="33"/>
  <c r="AG87" i="31"/>
  <c r="AG87" i="30"/>
  <c r="AG87" i="29"/>
  <c r="AF87" i="36"/>
  <c r="AF87" i="35"/>
  <c r="AF87" i="34"/>
  <c r="AF87" i="33"/>
  <c r="AF87" i="31"/>
  <c r="AF87" i="30"/>
  <c r="AF87" i="29"/>
  <c r="AR87" i="10"/>
  <c r="AQ87" i="10"/>
  <c r="AE87" i="36"/>
  <c r="AE87" i="35"/>
  <c r="AE87" i="34"/>
  <c r="AE87" i="33"/>
  <c r="AE87" i="31"/>
  <c r="AE87" i="30"/>
  <c r="AE87" i="29"/>
  <c r="AP87" i="10"/>
  <c r="AD87" i="36"/>
  <c r="AD87" i="35"/>
  <c r="AD87" i="34"/>
  <c r="AD87" i="33"/>
  <c r="AD87" i="31"/>
  <c r="AD87" i="30"/>
  <c r="AD87" i="29"/>
  <c r="AO87" i="10"/>
  <c r="AC87" i="36"/>
  <c r="AC87" i="35"/>
  <c r="AC87" i="34"/>
  <c r="AC87" i="33"/>
  <c r="AC87" i="31"/>
  <c r="AC87" i="30"/>
  <c r="AC87" i="29"/>
  <c r="AN87" i="10"/>
  <c r="AB87" i="36"/>
  <c r="AB87" i="35"/>
  <c r="AB87" i="34"/>
  <c r="AB87" i="33"/>
  <c r="AB87" i="31"/>
  <c r="AB87" i="30"/>
  <c r="AB87" i="29"/>
  <c r="AM87" i="10"/>
  <c r="AA87" i="36"/>
  <c r="AA87" i="35"/>
  <c r="AA87" i="34"/>
  <c r="AA87" i="33"/>
  <c r="AA87" i="31"/>
  <c r="AA87" i="30"/>
  <c r="AA87" i="29"/>
  <c r="AX86" i="10"/>
  <c r="AL86" i="36"/>
  <c r="AL86" i="35"/>
  <c r="AL86" i="34"/>
  <c r="AL86" i="33"/>
  <c r="AL86" i="31"/>
  <c r="AL86" i="30"/>
  <c r="AL86" i="29"/>
  <c r="AW86" i="10"/>
  <c r="AK86" i="36"/>
  <c r="AK86" i="35"/>
  <c r="AK86" i="34"/>
  <c r="AK86" i="33"/>
  <c r="AK86" i="31"/>
  <c r="AK86" i="30"/>
  <c r="AK86" i="29"/>
  <c r="AJ86" i="36"/>
  <c r="AJ86" i="35"/>
  <c r="AJ86" i="34"/>
  <c r="AJ86" i="33"/>
  <c r="AJ86" i="31"/>
  <c r="AJ86" i="30"/>
  <c r="AJ86" i="29"/>
  <c r="AV86" i="10"/>
  <c r="AU86" i="10"/>
  <c r="AI86" i="36"/>
  <c r="AI86" i="35"/>
  <c r="AI86" i="34"/>
  <c r="AI86" i="33"/>
  <c r="AI86" i="31"/>
  <c r="AI86" i="30"/>
  <c r="AI86" i="29"/>
  <c r="AT86" i="10"/>
  <c r="AH86" i="36"/>
  <c r="AH86" i="35"/>
  <c r="AH86" i="34"/>
  <c r="AH86" i="33"/>
  <c r="AH86" i="31"/>
  <c r="AH86" i="30"/>
  <c r="AH86" i="29"/>
  <c r="AS86" i="10"/>
  <c r="AG86" i="36"/>
  <c r="AG86" i="35"/>
  <c r="AG86" i="34"/>
  <c r="AG86" i="33"/>
  <c r="AG86" i="31"/>
  <c r="AG86" i="30"/>
  <c r="AG86" i="29"/>
  <c r="AR86" i="10"/>
  <c r="AF86" i="36"/>
  <c r="AF86" i="35"/>
  <c r="AF86" i="34"/>
  <c r="AF86" i="33"/>
  <c r="AF86" i="31"/>
  <c r="AF86" i="30"/>
  <c r="AF86" i="29"/>
  <c r="AQ86" i="10"/>
  <c r="AE86" i="36"/>
  <c r="AE86" i="35"/>
  <c r="AE86" i="34"/>
  <c r="AE86" i="33"/>
  <c r="AE86" i="31"/>
  <c r="AE86" i="30"/>
  <c r="AE86" i="29"/>
  <c r="AP86" i="10"/>
  <c r="AD86" i="36"/>
  <c r="AD86" i="35"/>
  <c r="AD86" i="34"/>
  <c r="AD86" i="33"/>
  <c r="AD86" i="31"/>
  <c r="AD86" i="30"/>
  <c r="AD86" i="29"/>
  <c r="AO86" i="10"/>
  <c r="AC86" i="36"/>
  <c r="AC86" i="35"/>
  <c r="AC86" i="34"/>
  <c r="AC86" i="33"/>
  <c r="AC86" i="31"/>
  <c r="AC86" i="30"/>
  <c r="AC86" i="29"/>
  <c r="AB86" i="36"/>
  <c r="AB86" i="35"/>
  <c r="AB86" i="34"/>
  <c r="AB86" i="33"/>
  <c r="AB86" i="31"/>
  <c r="AB86" i="30"/>
  <c r="AB86" i="29"/>
  <c r="AN86" i="10"/>
  <c r="AM86" i="10"/>
  <c r="AA86" i="36"/>
  <c r="AA86" i="35"/>
  <c r="AA86" i="34"/>
  <c r="AA86" i="33"/>
  <c r="AA86" i="31"/>
  <c r="AA86" i="30"/>
  <c r="AA86" i="29"/>
  <c r="AX85" i="10"/>
  <c r="AL85" i="36"/>
  <c r="AL85" i="35"/>
  <c r="AL85" i="34"/>
  <c r="AL85" i="33"/>
  <c r="AL85" i="31"/>
  <c r="AL85" i="30"/>
  <c r="AL85" i="29"/>
  <c r="AW85" i="10"/>
  <c r="AK85" i="36"/>
  <c r="AK85" i="35"/>
  <c r="AK85" i="34"/>
  <c r="AK85" i="33"/>
  <c r="AK85" i="31"/>
  <c r="AK85" i="30"/>
  <c r="AK85" i="29"/>
  <c r="AV85" i="10"/>
  <c r="AJ85" i="36"/>
  <c r="AJ85" i="35"/>
  <c r="AJ85" i="34"/>
  <c r="AJ85" i="33"/>
  <c r="AJ85" i="31"/>
  <c r="AJ85" i="30"/>
  <c r="AJ85" i="29"/>
  <c r="AU85" i="10"/>
  <c r="AI85" i="36"/>
  <c r="AI85" i="35"/>
  <c r="AI85" i="34"/>
  <c r="AI85" i="33"/>
  <c r="AI85" i="31"/>
  <c r="AI85" i="30"/>
  <c r="AI85" i="29"/>
  <c r="AT85" i="10"/>
  <c r="AH85" i="36"/>
  <c r="AH85" i="35"/>
  <c r="AH85" i="34"/>
  <c r="AH85" i="33"/>
  <c r="AH85" i="31"/>
  <c r="AH85" i="30"/>
  <c r="AH85" i="29"/>
  <c r="AS85" i="10"/>
  <c r="AG85" i="36"/>
  <c r="AG85" i="35"/>
  <c r="AG85" i="34"/>
  <c r="AG85" i="33"/>
  <c r="AG85" i="31"/>
  <c r="AG85" i="30"/>
  <c r="AG85" i="29"/>
  <c r="AR85" i="10"/>
  <c r="AF85" i="36"/>
  <c r="AF85" i="35"/>
  <c r="AF85" i="34"/>
  <c r="AF85" i="33"/>
  <c r="AF85" i="31"/>
  <c r="AF85" i="30"/>
  <c r="AF85" i="29"/>
  <c r="AQ85" i="10"/>
  <c r="AE85" i="36"/>
  <c r="AE85" i="35"/>
  <c r="AE85" i="34"/>
  <c r="AE85" i="33"/>
  <c r="AE85" i="31"/>
  <c r="AE85" i="30"/>
  <c r="AE85" i="29"/>
  <c r="AP85" i="10"/>
  <c r="AD85" i="36"/>
  <c r="AD85" i="35"/>
  <c r="AD85" i="34"/>
  <c r="AD85" i="33"/>
  <c r="AD85" i="31"/>
  <c r="AD85" i="30"/>
  <c r="AD85" i="29"/>
  <c r="AO85" i="10"/>
  <c r="AC85" i="36"/>
  <c r="AC85" i="35"/>
  <c r="AC85" i="34"/>
  <c r="AC85" i="33"/>
  <c r="AC85" i="31"/>
  <c r="AC85" i="30"/>
  <c r="AC85" i="29"/>
  <c r="AN85" i="10"/>
  <c r="AB85" i="36"/>
  <c r="AB85" i="35"/>
  <c r="AB85" i="34"/>
  <c r="AB85" i="33"/>
  <c r="AB85" i="31"/>
  <c r="AB85" i="30"/>
  <c r="AB85" i="29"/>
  <c r="AM85" i="10"/>
  <c r="AA85" i="36"/>
  <c r="AA85" i="35"/>
  <c r="AA85" i="34"/>
  <c r="AA85" i="33"/>
  <c r="AA85" i="31"/>
  <c r="AA85" i="30"/>
  <c r="AA85" i="29"/>
  <c r="AX84" i="10"/>
  <c r="AL84" i="36"/>
  <c r="AL84" i="35"/>
  <c r="AL84" i="34"/>
  <c r="AL84" i="33"/>
  <c r="AL84" i="31"/>
  <c r="AL84" i="30"/>
  <c r="AL84" i="29"/>
  <c r="AW84" i="10"/>
  <c r="AK84" i="36"/>
  <c r="AK84" i="35"/>
  <c r="AK84" i="34"/>
  <c r="AK84" i="33"/>
  <c r="AK84" i="31"/>
  <c r="AK84" i="30"/>
  <c r="AK84" i="29"/>
  <c r="AV84" i="10"/>
  <c r="AJ84" i="36"/>
  <c r="AJ84" i="35"/>
  <c r="AJ84" i="34"/>
  <c r="AJ84" i="33"/>
  <c r="AJ84" i="31"/>
  <c r="AJ84" i="30"/>
  <c r="AJ84" i="29"/>
  <c r="AU84" i="10"/>
  <c r="AI84" i="36"/>
  <c r="AI84" i="35"/>
  <c r="AI84" i="34"/>
  <c r="AI84" i="33"/>
  <c r="AI84" i="31"/>
  <c r="AI84" i="30"/>
  <c r="AI84" i="29"/>
  <c r="AT84" i="10"/>
  <c r="AH84" i="36"/>
  <c r="AH84" i="35"/>
  <c r="AH84" i="34"/>
  <c r="AH84" i="33"/>
  <c r="AH84" i="31"/>
  <c r="AH84" i="30"/>
  <c r="AH84" i="29"/>
  <c r="AS84" i="10"/>
  <c r="AG84" i="36"/>
  <c r="AG84" i="35"/>
  <c r="AG84" i="34"/>
  <c r="AG84" i="33"/>
  <c r="AG84" i="31"/>
  <c r="AG84" i="30"/>
  <c r="AG84" i="29"/>
  <c r="AR84" i="10"/>
  <c r="AF84" i="36"/>
  <c r="AF84" i="35"/>
  <c r="AF84" i="34"/>
  <c r="AF84" i="33"/>
  <c r="AF84" i="31"/>
  <c r="AF84" i="30"/>
  <c r="AF84" i="29"/>
  <c r="AQ84" i="10"/>
  <c r="AE84" i="36"/>
  <c r="AE84" i="35"/>
  <c r="AE84" i="34"/>
  <c r="AE84" i="33"/>
  <c r="AE84" i="31"/>
  <c r="AE84" i="30"/>
  <c r="AE84" i="29"/>
  <c r="AP84" i="10"/>
  <c r="AD84" i="36"/>
  <c r="AD84" i="35"/>
  <c r="AD84" i="34"/>
  <c r="AD84" i="33"/>
  <c r="AD84" i="31"/>
  <c r="AD84" i="30"/>
  <c r="AD84" i="29"/>
  <c r="AO84" i="10"/>
  <c r="AC84" i="36"/>
  <c r="AC84" i="35"/>
  <c r="AC84" i="34"/>
  <c r="AC84" i="33"/>
  <c r="AC84" i="31"/>
  <c r="AC84" i="30"/>
  <c r="AC84" i="29"/>
  <c r="AN84" i="10"/>
  <c r="AB84" i="36"/>
  <c r="AB84" i="35"/>
  <c r="AB84" i="34"/>
  <c r="AB84" i="33"/>
  <c r="AB84" i="31"/>
  <c r="AB84" i="30"/>
  <c r="AB84" i="29"/>
  <c r="AM84" i="10"/>
  <c r="AA84" i="36"/>
  <c r="AA84" i="35"/>
  <c r="AA84" i="34"/>
  <c r="AA84" i="33"/>
  <c r="AA84" i="31"/>
  <c r="AA84" i="30"/>
  <c r="AA84" i="29"/>
  <c r="AX83" i="10"/>
  <c r="AL83" i="36"/>
  <c r="AL83" i="35"/>
  <c r="AL83" i="34"/>
  <c r="AL83" i="33"/>
  <c r="AL83" i="31"/>
  <c r="AL83" i="30"/>
  <c r="AL83" i="29"/>
  <c r="AK83" i="36"/>
  <c r="AK83" i="35"/>
  <c r="AK83" i="34"/>
  <c r="AK83" i="33"/>
  <c r="AK83" i="31"/>
  <c r="AK83" i="30"/>
  <c r="AK83" i="29"/>
  <c r="AW83" i="10"/>
  <c r="AJ83" i="36"/>
  <c r="AJ83" i="35"/>
  <c r="AJ83" i="34"/>
  <c r="AJ83" i="33"/>
  <c r="AJ83" i="31"/>
  <c r="AJ83" i="30"/>
  <c r="AJ83" i="29"/>
  <c r="AV83" i="10"/>
  <c r="AU83" i="10"/>
  <c r="AI83" i="36"/>
  <c r="AI83" i="35"/>
  <c r="AI83" i="34"/>
  <c r="AI83" i="33"/>
  <c r="AI83" i="31"/>
  <c r="AI83" i="30"/>
  <c r="AI83" i="29"/>
  <c r="AT83" i="10"/>
  <c r="AH83" i="36"/>
  <c r="AH83" i="35"/>
  <c r="AH83" i="34"/>
  <c r="AH83" i="33"/>
  <c r="AH83" i="31"/>
  <c r="AH83" i="30"/>
  <c r="AH83" i="29"/>
  <c r="AS83" i="10"/>
  <c r="AG83" i="36"/>
  <c r="AG83" i="35"/>
  <c r="AG83" i="34"/>
  <c r="AG83" i="33"/>
  <c r="AG83" i="31"/>
  <c r="AG83" i="30"/>
  <c r="AG83" i="29"/>
  <c r="AF83" i="36"/>
  <c r="AF83" i="35"/>
  <c r="AF83" i="34"/>
  <c r="AF83" i="33"/>
  <c r="AF83" i="31"/>
  <c r="AF83" i="30"/>
  <c r="AF83" i="29"/>
  <c r="AR83" i="10"/>
  <c r="AQ83" i="10"/>
  <c r="AE83" i="36"/>
  <c r="AE83" i="35"/>
  <c r="AE83" i="34"/>
  <c r="AE83" i="33"/>
  <c r="AE83" i="31"/>
  <c r="AE83" i="30"/>
  <c r="AE83" i="29"/>
  <c r="AP83" i="10"/>
  <c r="AD83" i="36"/>
  <c r="AD83" i="35"/>
  <c r="AD83" i="34"/>
  <c r="AD83" i="33"/>
  <c r="AD83" i="31"/>
  <c r="AD83" i="30"/>
  <c r="AD83" i="29"/>
  <c r="AO83" i="10"/>
  <c r="AC83" i="36"/>
  <c r="AC83" i="35"/>
  <c r="AC83" i="34"/>
  <c r="AC83" i="33"/>
  <c r="AC83" i="31"/>
  <c r="AC83" i="30"/>
  <c r="AC83" i="29"/>
  <c r="AN83" i="10"/>
  <c r="AB83" i="36"/>
  <c r="AB83" i="35"/>
  <c r="AB83" i="34"/>
  <c r="AB83" i="33"/>
  <c r="AB83" i="31"/>
  <c r="AB83" i="30"/>
  <c r="AB83" i="29"/>
  <c r="AM83" i="10"/>
  <c r="AA83" i="36"/>
  <c r="AA83" i="35"/>
  <c r="AA83" i="34"/>
  <c r="AA83" i="33"/>
  <c r="AA83" i="31"/>
  <c r="AA83" i="30"/>
  <c r="AA83" i="29"/>
  <c r="AX82" i="10"/>
  <c r="AL82" i="36"/>
  <c r="AL82" i="35"/>
  <c r="AL82" i="34"/>
  <c r="AL82" i="33"/>
  <c r="AL82" i="31"/>
  <c r="AL82" i="30"/>
  <c r="AL82" i="29"/>
  <c r="AW82" i="10"/>
  <c r="AK82" i="36"/>
  <c r="AK82" i="35"/>
  <c r="AK82" i="34"/>
  <c r="AK82" i="33"/>
  <c r="AK82" i="31"/>
  <c r="AK82" i="30"/>
  <c r="AK82" i="29"/>
  <c r="AV82" i="10"/>
  <c r="AJ82" i="36"/>
  <c r="AJ82" i="35"/>
  <c r="AJ82" i="34"/>
  <c r="AJ82" i="33"/>
  <c r="AJ82" i="31"/>
  <c r="AJ82" i="30"/>
  <c r="AJ82" i="29"/>
  <c r="AU82" i="10"/>
  <c r="AI82" i="36"/>
  <c r="AI82" i="35"/>
  <c r="AI82" i="34"/>
  <c r="AI82" i="33"/>
  <c r="AI82" i="31"/>
  <c r="AI82" i="30"/>
  <c r="AI82" i="29"/>
  <c r="AT82" i="10"/>
  <c r="AH82" i="36"/>
  <c r="AH82" i="35"/>
  <c r="AH82" i="34"/>
  <c r="AH82" i="33"/>
  <c r="AH82" i="31"/>
  <c r="AH82" i="30"/>
  <c r="AH82" i="29"/>
  <c r="AS82" i="10"/>
  <c r="AG82" i="36"/>
  <c r="AG82" i="35"/>
  <c r="AG82" i="34"/>
  <c r="AG82" i="33"/>
  <c r="AG82" i="31"/>
  <c r="AG82" i="30"/>
  <c r="AG82" i="29"/>
  <c r="AR82" i="10"/>
  <c r="AF82" i="36"/>
  <c r="AF82" i="35"/>
  <c r="AF82" i="34"/>
  <c r="AF82" i="33"/>
  <c r="AF82" i="31"/>
  <c r="AF82" i="30"/>
  <c r="AF82" i="29"/>
  <c r="AQ82" i="10"/>
  <c r="AE82" i="36"/>
  <c r="AE82" i="35"/>
  <c r="AE82" i="34"/>
  <c r="AE82" i="33"/>
  <c r="AE82" i="31"/>
  <c r="AE82" i="30"/>
  <c r="AE82" i="29"/>
  <c r="AP82" i="10"/>
  <c r="AD82" i="36"/>
  <c r="AD82" i="35"/>
  <c r="AD82" i="34"/>
  <c r="AD82" i="33"/>
  <c r="AD82" i="31"/>
  <c r="AD82" i="30"/>
  <c r="AD82" i="29"/>
  <c r="AO82" i="10"/>
  <c r="AC82" i="36"/>
  <c r="AC82" i="35"/>
  <c r="AC82" i="34"/>
  <c r="AC82" i="33"/>
  <c r="AC82" i="31"/>
  <c r="AC82" i="30"/>
  <c r="AC82" i="29"/>
  <c r="AN82" i="10"/>
  <c r="AB82" i="36"/>
  <c r="AB82" i="35"/>
  <c r="AB82" i="34"/>
  <c r="AB82" i="33"/>
  <c r="AB82" i="31"/>
  <c r="AB82" i="30"/>
  <c r="AB82" i="29"/>
  <c r="AM82" i="10"/>
  <c r="AA82" i="36"/>
  <c r="AA82" i="35"/>
  <c r="AA82" i="34"/>
  <c r="AA82" i="33"/>
  <c r="AA82" i="31"/>
  <c r="AA82" i="30"/>
  <c r="AA82" i="29"/>
  <c r="AX81" i="10"/>
  <c r="AL81" i="36"/>
  <c r="AL81" i="35"/>
  <c r="AL81" i="34"/>
  <c r="AL81" i="33"/>
  <c r="AL81" i="31"/>
  <c r="AL81" i="30"/>
  <c r="AL81" i="29"/>
  <c r="AW81" i="10"/>
  <c r="AK81" i="36"/>
  <c r="AK81" i="35"/>
  <c r="AK81" i="34"/>
  <c r="AK81" i="33"/>
  <c r="AK81" i="31"/>
  <c r="AK81" i="30"/>
  <c r="AK81" i="29"/>
  <c r="AV81" i="10"/>
  <c r="AJ81" i="36"/>
  <c r="AJ81" i="35"/>
  <c r="AJ81" i="34"/>
  <c r="AJ81" i="33"/>
  <c r="AJ81" i="31"/>
  <c r="AJ81" i="30"/>
  <c r="AJ81" i="29"/>
  <c r="AU81" i="10"/>
  <c r="AI81" i="36"/>
  <c r="AI81" i="35"/>
  <c r="AI81" i="34"/>
  <c r="AI81" i="33"/>
  <c r="AI81" i="31"/>
  <c r="AI81" i="30"/>
  <c r="AI81" i="29"/>
  <c r="AT81" i="10"/>
  <c r="AH81" i="36"/>
  <c r="AH81" i="35"/>
  <c r="AH81" i="34"/>
  <c r="AH81" i="33"/>
  <c r="AH81" i="31"/>
  <c r="AH81" i="30"/>
  <c r="AH81" i="29"/>
  <c r="AS81" i="10"/>
  <c r="AG81" i="36"/>
  <c r="AG81" i="35"/>
  <c r="AG81" i="34"/>
  <c r="AG81" i="33"/>
  <c r="AG81" i="31"/>
  <c r="AG81" i="30"/>
  <c r="AG81" i="29"/>
  <c r="AR81" i="10"/>
  <c r="AF81" i="36"/>
  <c r="AF81" i="35"/>
  <c r="AF81" i="34"/>
  <c r="AF81" i="33"/>
  <c r="AF81" i="31"/>
  <c r="AF81" i="30"/>
  <c r="AF81" i="29"/>
  <c r="AQ81" i="10"/>
  <c r="AE81" i="36"/>
  <c r="AE81" i="35"/>
  <c r="AE81" i="34"/>
  <c r="AE81" i="33"/>
  <c r="AE81" i="31"/>
  <c r="AE81" i="30"/>
  <c r="AE81" i="29"/>
  <c r="AP81" i="10"/>
  <c r="AD81" i="36"/>
  <c r="AD81" i="35"/>
  <c r="AD81" i="34"/>
  <c r="AD81" i="33"/>
  <c r="AD81" i="31"/>
  <c r="AD81" i="30"/>
  <c r="AD81" i="29"/>
  <c r="AO81" i="10"/>
  <c r="AC81" i="36"/>
  <c r="AC81" i="35"/>
  <c r="AC81" i="34"/>
  <c r="AC81" i="33"/>
  <c r="AC81" i="31"/>
  <c r="AC81" i="30"/>
  <c r="AC81" i="29"/>
  <c r="AN81" i="10"/>
  <c r="AB81" i="36"/>
  <c r="AB81" i="35"/>
  <c r="AB81" i="34"/>
  <c r="AB81" i="33"/>
  <c r="AB81" i="31"/>
  <c r="AB81" i="30"/>
  <c r="AB81" i="29"/>
  <c r="AM81" i="10"/>
  <c r="AA81" i="36"/>
  <c r="AA81" i="35"/>
  <c r="AA81" i="34"/>
  <c r="AA81" i="33"/>
  <c r="AA81" i="31"/>
  <c r="AA81" i="30"/>
  <c r="AA81" i="29"/>
  <c r="AX80" i="10"/>
  <c r="AL80" i="36"/>
  <c r="AL80" i="35"/>
  <c r="AL80" i="34"/>
  <c r="AL80" i="33"/>
  <c r="AL80" i="31"/>
  <c r="AL80" i="30"/>
  <c r="AL80" i="29"/>
  <c r="AW80" i="10"/>
  <c r="AK80" i="36"/>
  <c r="AK80" i="35"/>
  <c r="AK80" i="34"/>
  <c r="AK80" i="33"/>
  <c r="AK80" i="31"/>
  <c r="AK80" i="30"/>
  <c r="AK80" i="29"/>
  <c r="AV80" i="10"/>
  <c r="AJ80" i="36"/>
  <c r="AJ80" i="35"/>
  <c r="AJ80" i="34"/>
  <c r="AJ80" i="33"/>
  <c r="AJ80" i="31"/>
  <c r="AJ80" i="30"/>
  <c r="AJ80" i="29"/>
  <c r="AU80" i="10"/>
  <c r="AI80" i="36"/>
  <c r="AI80" i="35"/>
  <c r="AI80" i="34"/>
  <c r="AI80" i="33"/>
  <c r="AI80" i="31"/>
  <c r="AI80" i="30"/>
  <c r="AI80" i="29"/>
  <c r="AT80" i="10"/>
  <c r="AH80" i="36"/>
  <c r="AH80" i="35"/>
  <c r="AH80" i="34"/>
  <c r="AH80" i="33"/>
  <c r="AH80" i="31"/>
  <c r="AH80" i="30"/>
  <c r="AH80" i="29"/>
  <c r="AS80" i="10"/>
  <c r="AG80" i="36"/>
  <c r="AG80" i="35"/>
  <c r="AG80" i="34"/>
  <c r="AG80" i="33"/>
  <c r="AG80" i="31"/>
  <c r="AG80" i="30"/>
  <c r="AG80" i="29"/>
  <c r="AR80" i="10"/>
  <c r="AF80" i="36"/>
  <c r="AF80" i="35"/>
  <c r="AF80" i="34"/>
  <c r="AF80" i="33"/>
  <c r="AF80" i="31"/>
  <c r="AF80" i="30"/>
  <c r="AF80" i="29"/>
  <c r="AQ80" i="10"/>
  <c r="AE80" i="36"/>
  <c r="AE80" i="35"/>
  <c r="AE80" i="34"/>
  <c r="AE80" i="33"/>
  <c r="AE80" i="31"/>
  <c r="AE80" i="30"/>
  <c r="AE80" i="29"/>
  <c r="AP80" i="10"/>
  <c r="AD80" i="36"/>
  <c r="AD80" i="35"/>
  <c r="AD80" i="34"/>
  <c r="AD80" i="33"/>
  <c r="AD80" i="31"/>
  <c r="AD80" i="30"/>
  <c r="AD80" i="29"/>
  <c r="AO80" i="10"/>
  <c r="AC80" i="36"/>
  <c r="AC80" i="35"/>
  <c r="AC80" i="34"/>
  <c r="AC80" i="33"/>
  <c r="AC80" i="31"/>
  <c r="AC80" i="30"/>
  <c r="AC80" i="29"/>
  <c r="AN80" i="10"/>
  <c r="AB80" i="36"/>
  <c r="AB80" i="35"/>
  <c r="AB80" i="34"/>
  <c r="AB80" i="33"/>
  <c r="AB80" i="31"/>
  <c r="AB80" i="30"/>
  <c r="AB80" i="29"/>
  <c r="AM80" i="10"/>
  <c r="AA80" i="36"/>
  <c r="AA80" i="35"/>
  <c r="AA80" i="34"/>
  <c r="AA80" i="33"/>
  <c r="AA80" i="31"/>
  <c r="AA80" i="30"/>
  <c r="AA80" i="29"/>
  <c r="AX79" i="10"/>
  <c r="AL79" i="36"/>
  <c r="AL79" i="35"/>
  <c r="AL79" i="34"/>
  <c r="AL79" i="33"/>
  <c r="AL79" i="31"/>
  <c r="AL79" i="30"/>
  <c r="AL79" i="29"/>
  <c r="AW79" i="10"/>
  <c r="AK79" i="36"/>
  <c r="AK79" i="35"/>
  <c r="AK79" i="34"/>
  <c r="AK79" i="33"/>
  <c r="AK79" i="31"/>
  <c r="AK79" i="30"/>
  <c r="AK79" i="29"/>
  <c r="AV79" i="10"/>
  <c r="AJ79" i="36"/>
  <c r="AJ79" i="35"/>
  <c r="AJ79" i="34"/>
  <c r="AJ79" i="33"/>
  <c r="AJ79" i="31"/>
  <c r="AJ79" i="30"/>
  <c r="AJ79" i="29"/>
  <c r="AU79" i="10"/>
  <c r="AI79" i="36"/>
  <c r="AI79" i="35"/>
  <c r="AI79" i="34"/>
  <c r="AI79" i="33"/>
  <c r="AI79" i="31"/>
  <c r="AI79" i="30"/>
  <c r="AI79" i="29"/>
  <c r="AT79" i="10"/>
  <c r="AH79" i="36"/>
  <c r="AH79" i="35"/>
  <c r="AH79" i="34"/>
  <c r="AH79" i="33"/>
  <c r="AH79" i="31"/>
  <c r="AH79" i="30"/>
  <c r="AH79" i="29"/>
  <c r="AS79" i="10"/>
  <c r="AG79" i="36"/>
  <c r="AG79" i="35"/>
  <c r="AG79" i="34"/>
  <c r="AG79" i="33"/>
  <c r="AG79" i="31"/>
  <c r="AG79" i="30"/>
  <c r="AG79" i="29"/>
  <c r="AR79" i="10"/>
  <c r="AF79" i="36"/>
  <c r="AF79" i="35"/>
  <c r="AF79" i="34"/>
  <c r="AF79" i="33"/>
  <c r="AF79" i="31"/>
  <c r="AF79" i="30"/>
  <c r="AF79" i="29"/>
  <c r="AQ79" i="10"/>
  <c r="AE79" i="36"/>
  <c r="AE79" i="35"/>
  <c r="AE79" i="34"/>
  <c r="AE79" i="33"/>
  <c r="AE79" i="31"/>
  <c r="AE79" i="30"/>
  <c r="AE79" i="29"/>
  <c r="AP79" i="10"/>
  <c r="AD79" i="36"/>
  <c r="AD79" i="35"/>
  <c r="AD79" i="34"/>
  <c r="AD79" i="33"/>
  <c r="AD79" i="31"/>
  <c r="AD79" i="30"/>
  <c r="AD79" i="29"/>
  <c r="AO79" i="10"/>
  <c r="AC79" i="36"/>
  <c r="AC79" i="35"/>
  <c r="AC79" i="34"/>
  <c r="AC79" i="33"/>
  <c r="AC79" i="31"/>
  <c r="AC79" i="30"/>
  <c r="AC79" i="29"/>
  <c r="AN79" i="10"/>
  <c r="AB79" i="36"/>
  <c r="AB79" i="35"/>
  <c r="AB79" i="34"/>
  <c r="AB79" i="33"/>
  <c r="AB79" i="31"/>
  <c r="AB79" i="30"/>
  <c r="AB79" i="29"/>
  <c r="AM79" i="10"/>
  <c r="AA79" i="36"/>
  <c r="AA79" i="35"/>
  <c r="AA79" i="34"/>
  <c r="AA79" i="33"/>
  <c r="AA79" i="31"/>
  <c r="AA79" i="30"/>
  <c r="AA79" i="29"/>
  <c r="AX78" i="10"/>
  <c r="AL78" i="36"/>
  <c r="AL78" i="35"/>
  <c r="AL78" i="34"/>
  <c r="AL78" i="33"/>
  <c r="AL78" i="31"/>
  <c r="AL78" i="30"/>
  <c r="AL78" i="29"/>
  <c r="AW78" i="10"/>
  <c r="AK78" i="36"/>
  <c r="AK78" i="35"/>
  <c r="AK78" i="34"/>
  <c r="AK78" i="33"/>
  <c r="AK78" i="31"/>
  <c r="AK78" i="30"/>
  <c r="AK78" i="29"/>
  <c r="AV78" i="10"/>
  <c r="AJ78" i="36"/>
  <c r="AJ78" i="35"/>
  <c r="AJ78" i="34"/>
  <c r="AJ78" i="33"/>
  <c r="AJ78" i="31"/>
  <c r="AJ78" i="30"/>
  <c r="AJ78" i="29"/>
  <c r="AU78" i="10"/>
  <c r="AI78" i="36"/>
  <c r="AI78" i="35"/>
  <c r="AI78" i="34"/>
  <c r="AI78" i="33"/>
  <c r="AI78" i="31"/>
  <c r="AI78" i="30"/>
  <c r="AI78" i="29"/>
  <c r="AT78" i="10"/>
  <c r="AH78" i="36"/>
  <c r="AH78" i="35"/>
  <c r="AH78" i="34"/>
  <c r="AH78" i="33"/>
  <c r="AH78" i="31"/>
  <c r="AH78" i="30"/>
  <c r="AH78" i="29"/>
  <c r="AS78" i="10"/>
  <c r="AG78" i="36"/>
  <c r="AG78" i="35"/>
  <c r="AG78" i="34"/>
  <c r="AG78" i="33"/>
  <c r="AG78" i="31"/>
  <c r="AG78" i="30"/>
  <c r="AG78" i="29"/>
  <c r="AR78" i="10"/>
  <c r="AF78" i="36"/>
  <c r="AF78" i="35"/>
  <c r="AF78" i="34"/>
  <c r="AF78" i="33"/>
  <c r="AF78" i="31"/>
  <c r="AF78" i="30"/>
  <c r="AF78" i="29"/>
  <c r="AQ78" i="10"/>
  <c r="AE78" i="36"/>
  <c r="AE78" i="35"/>
  <c r="AE78" i="34"/>
  <c r="AE78" i="33"/>
  <c r="AE78" i="31"/>
  <c r="AE78" i="30"/>
  <c r="AE78" i="29"/>
  <c r="AP78" i="10"/>
  <c r="AD78" i="36"/>
  <c r="AD78" i="35"/>
  <c r="AD78" i="34"/>
  <c r="AD78" i="33"/>
  <c r="AD78" i="31"/>
  <c r="AD78" i="30"/>
  <c r="AD78" i="29"/>
  <c r="AO78" i="10"/>
  <c r="AC78" i="36"/>
  <c r="AC78" i="35"/>
  <c r="AC78" i="34"/>
  <c r="AC78" i="33"/>
  <c r="AC78" i="31"/>
  <c r="AC78" i="30"/>
  <c r="AC78" i="29"/>
  <c r="AN78" i="10"/>
  <c r="AB78" i="36"/>
  <c r="AB78" i="35"/>
  <c r="AB78" i="34"/>
  <c r="AB78" i="33"/>
  <c r="AB78" i="31"/>
  <c r="AB78" i="30"/>
  <c r="AB78" i="29"/>
  <c r="AW75" i="2"/>
  <c r="AK75" i="32"/>
  <c r="AV75" i="2"/>
  <c r="AJ75" i="32"/>
  <c r="AS75" i="2"/>
  <c r="AG75" i="32"/>
  <c r="AR75" i="2"/>
  <c r="AF75" i="32"/>
  <c r="AO75" i="2"/>
  <c r="AC75" i="32"/>
  <c r="AN75" i="2"/>
  <c r="AB75" i="32"/>
  <c r="AX74" i="2"/>
  <c r="AL74" i="32"/>
  <c r="AV74" i="2"/>
  <c r="AJ74" i="32"/>
  <c r="AT74" i="2"/>
  <c r="AH74" i="32"/>
  <c r="AR74" i="2"/>
  <c r="AF74" i="32"/>
  <c r="AP74" i="2"/>
  <c r="AD74" i="32"/>
  <c r="AN74" i="2"/>
  <c r="AB74" i="32"/>
  <c r="AX73" i="2"/>
  <c r="AL73" i="32"/>
  <c r="AW73" i="2"/>
  <c r="AK73" i="32"/>
  <c r="AV73" i="2"/>
  <c r="AJ73" i="32"/>
  <c r="AI73" i="32"/>
  <c r="AU73" i="2"/>
  <c r="AT73" i="2"/>
  <c r="AH73" i="32"/>
  <c r="AS73" i="2"/>
  <c r="AG73" i="32"/>
  <c r="AR73" i="2"/>
  <c r="AF73" i="32"/>
  <c r="AP73" i="2"/>
  <c r="AD73" i="32"/>
  <c r="AO73" i="2"/>
  <c r="AC73" i="32"/>
  <c r="AN73" i="2"/>
  <c r="AB73" i="32"/>
  <c r="AX72" i="2"/>
  <c r="AL72" i="32"/>
  <c r="AW72" i="2"/>
  <c r="AK72" i="32"/>
  <c r="AV72" i="2"/>
  <c r="AJ72" i="32"/>
  <c r="AT72" i="2"/>
  <c r="AH72" i="32"/>
  <c r="AS72" i="2"/>
  <c r="AG72" i="32"/>
  <c r="AR72" i="2"/>
  <c r="AF72" i="32"/>
  <c r="AP72" i="2"/>
  <c r="AD72" i="32"/>
  <c r="AO72" i="2"/>
  <c r="AC72" i="32"/>
  <c r="AN72" i="2"/>
  <c r="AB72" i="32"/>
  <c r="AW71" i="2"/>
  <c r="AK71" i="32"/>
  <c r="AV71" i="2"/>
  <c r="AJ71" i="32"/>
  <c r="AS71" i="2"/>
  <c r="AG71" i="32"/>
  <c r="AR71" i="2"/>
  <c r="AF71" i="32"/>
  <c r="AP71" i="2"/>
  <c r="AD71" i="32"/>
  <c r="AO71" i="2"/>
  <c r="AC71" i="32"/>
  <c r="AN71" i="2"/>
  <c r="AB71" i="32"/>
  <c r="AX70" i="2"/>
  <c r="AL70" i="32"/>
  <c r="AW70" i="2"/>
  <c r="AK70" i="32"/>
  <c r="AU70" i="2"/>
  <c r="AI70" i="32"/>
  <c r="AT70" i="2"/>
  <c r="AH70" i="32"/>
  <c r="AS70" i="2"/>
  <c r="AG70" i="32"/>
  <c r="AQ70" i="2"/>
  <c r="AE70" i="32"/>
  <c r="AP70" i="2"/>
  <c r="AD70" i="32"/>
  <c r="AO70" i="2"/>
  <c r="AC70" i="32"/>
  <c r="AB70" i="32"/>
  <c r="AN70" i="2"/>
  <c r="AM70" i="2"/>
  <c r="AA70" i="32"/>
  <c r="AX69" i="2"/>
  <c r="AL69" i="32"/>
  <c r="AW69" i="2"/>
  <c r="AK69" i="32"/>
  <c r="AV69" i="2"/>
  <c r="AJ69" i="32"/>
  <c r="AU69" i="2"/>
  <c r="AI69" i="32"/>
  <c r="AT69" i="2"/>
  <c r="AH69" i="32"/>
  <c r="AS69" i="2"/>
  <c r="AG69" i="32"/>
  <c r="AQ69" i="2"/>
  <c r="AE69" i="32"/>
  <c r="AP69" i="2"/>
  <c r="AD69" i="32"/>
  <c r="AO69" i="2"/>
  <c r="AC69" i="32"/>
  <c r="AM69" i="2"/>
  <c r="AA69" i="32"/>
  <c r="AX68" i="2"/>
  <c r="AL68" i="32"/>
  <c r="AW68" i="2"/>
  <c r="AK68" i="32"/>
  <c r="AU68" i="2"/>
  <c r="AI68" i="32"/>
  <c r="AT68" i="2"/>
  <c r="AH68" i="32"/>
  <c r="AS68" i="2"/>
  <c r="AG68" i="32"/>
  <c r="AQ68" i="2"/>
  <c r="AE68" i="32"/>
  <c r="AP68" i="2"/>
  <c r="AD68" i="32"/>
  <c r="AO68" i="2"/>
  <c r="AC68" i="32"/>
  <c r="AM68" i="2"/>
  <c r="AA68" i="32"/>
  <c r="AX67" i="2"/>
  <c r="AL67" i="32"/>
  <c r="AW67" i="2"/>
  <c r="AK67" i="32"/>
  <c r="AU67" i="2"/>
  <c r="AI67" i="32"/>
  <c r="AT67" i="2"/>
  <c r="AH67" i="32"/>
  <c r="AS67" i="2"/>
  <c r="AG67" i="32"/>
  <c r="AQ67" i="2"/>
  <c r="AE67" i="32"/>
  <c r="AP67" i="2"/>
  <c r="AD67" i="32"/>
  <c r="AO67" i="2"/>
  <c r="AC67" i="32"/>
  <c r="AN67" i="2"/>
  <c r="AB67" i="32"/>
  <c r="AM67" i="2"/>
  <c r="AA67" i="32"/>
  <c r="AX66" i="2"/>
  <c r="AL66" i="32"/>
  <c r="AW66" i="2"/>
  <c r="AK66" i="32"/>
  <c r="AU66" i="2"/>
  <c r="AI66" i="32"/>
  <c r="AT66" i="2"/>
  <c r="AH66" i="32"/>
  <c r="AS66" i="2"/>
  <c r="AG66" i="32"/>
  <c r="AQ66" i="2"/>
  <c r="AE66" i="32"/>
  <c r="AP66" i="2"/>
  <c r="AD66" i="32"/>
  <c r="AO66" i="2"/>
  <c r="AC66" i="32"/>
  <c r="AM66" i="2"/>
  <c r="AA66" i="32"/>
  <c r="BF75" i="2"/>
  <c r="BF75" i="32" s="1"/>
  <c r="BC74" i="2"/>
  <c r="BC74" i="32" s="1"/>
  <c r="BJ71" i="2"/>
  <c r="BJ71" i="32" s="1"/>
  <c r="AY75" i="2"/>
  <c r="AY75" i="32" s="1"/>
  <c r="BG71" i="2"/>
  <c r="BG71" i="32" s="1"/>
  <c r="BB75" i="2"/>
  <c r="BB75" i="32" s="1"/>
  <c r="AQ72" i="2"/>
  <c r="AQ72" i="32" s="1"/>
  <c r="AR68" i="2"/>
  <c r="AR68" i="32" s="1"/>
  <c r="BD70" i="2"/>
  <c r="BD70" i="32" s="1"/>
  <c r="BD69" i="2"/>
  <c r="BD69" i="32" s="1"/>
  <c r="BH68" i="2"/>
  <c r="BH68" i="32" s="1"/>
  <c r="BD67" i="2"/>
  <c r="BD67" i="32" s="1"/>
  <c r="BA74" i="2"/>
  <c r="BA74" i="32" s="1"/>
  <c r="BC75" i="2"/>
  <c r="BC75" i="32" s="1"/>
  <c r="BE74" i="2"/>
  <c r="BE74" i="32" s="1"/>
  <c r="BG75" i="2"/>
  <c r="BG75" i="32" s="1"/>
  <c r="AY74" i="2"/>
  <c r="AY74" i="32" s="1"/>
  <c r="AM72" i="2"/>
  <c r="AM72" i="32" s="1"/>
  <c r="BF71" i="2"/>
  <c r="BF71" i="32" s="1"/>
  <c r="AZ66" i="2"/>
  <c r="AZ66" i="32" s="1"/>
  <c r="BI74" i="2"/>
  <c r="BI74" i="32" s="1"/>
  <c r="AY71" i="2"/>
  <c r="AY71" i="32" s="1"/>
  <c r="AY73" i="2"/>
  <c r="AY73" i="32" s="1"/>
  <c r="BG74" i="2"/>
  <c r="BG74" i="32" s="1"/>
  <c r="BC71" i="2"/>
  <c r="BC71" i="32" s="1"/>
  <c r="BJ75" i="2"/>
  <c r="BJ75" i="32" s="1"/>
  <c r="BC73" i="2"/>
  <c r="BC73" i="32" s="1"/>
  <c r="AU72" i="2"/>
  <c r="AU72" i="32" s="1"/>
  <c r="BH70" i="2"/>
  <c r="BH70" i="32" s="1"/>
  <c r="AZ69" i="2"/>
  <c r="AZ69" i="32" s="1"/>
  <c r="AZ68" i="2"/>
  <c r="AZ68" i="32" s="1"/>
  <c r="BD66" i="2"/>
  <c r="BD66" i="32" s="1"/>
  <c r="BH67" i="2"/>
  <c r="BH67" i="32" s="1"/>
  <c r="BH66" i="2"/>
  <c r="BH66" i="32" s="1"/>
  <c r="AY66" i="2" l="1"/>
  <c r="AM66" i="32"/>
  <c r="BA66" i="2"/>
  <c r="AO66" i="32"/>
  <c r="BB66" i="2"/>
  <c r="AP66" i="32"/>
  <c r="BC66" i="2"/>
  <c r="AQ66" i="32"/>
  <c r="BE66" i="2"/>
  <c r="AS66" i="32"/>
  <c r="BF66" i="2"/>
  <c r="AT66" i="32"/>
  <c r="BG66" i="2"/>
  <c r="AU66" i="32"/>
  <c r="BI66" i="2"/>
  <c r="AW66" i="32"/>
  <c r="BJ66" i="2"/>
  <c r="AX66" i="32"/>
  <c r="AY67" i="2"/>
  <c r="AM67" i="32"/>
  <c r="AN67" i="32"/>
  <c r="AZ67" i="2"/>
  <c r="BA67" i="2"/>
  <c r="AO67" i="32"/>
  <c r="BB67" i="2"/>
  <c r="AP67" i="32"/>
  <c r="BC67" i="2"/>
  <c r="AQ67" i="32"/>
  <c r="BE67" i="2"/>
  <c r="AS67" i="32"/>
  <c r="BF67" i="2"/>
  <c r="AT67" i="32"/>
  <c r="BG67" i="2"/>
  <c r="AU67" i="32"/>
  <c r="BI67" i="2"/>
  <c r="AW67" i="32"/>
  <c r="BJ67" i="2"/>
  <c r="AX67" i="32"/>
  <c r="AY68" i="2"/>
  <c r="AM68" i="32"/>
  <c r="BA68" i="2"/>
  <c r="AO68" i="32"/>
  <c r="BB68" i="2"/>
  <c r="AP68" i="32"/>
  <c r="BC68" i="2"/>
  <c r="AQ68" i="32"/>
  <c r="BE68" i="2"/>
  <c r="AS68" i="32"/>
  <c r="BF68" i="2"/>
  <c r="AT68" i="32"/>
  <c r="BG68" i="2"/>
  <c r="AU68" i="32"/>
  <c r="BI68" i="2"/>
  <c r="AW68" i="32"/>
  <c r="BJ68" i="2"/>
  <c r="AX68" i="32"/>
  <c r="AY69" i="2"/>
  <c r="AM69" i="32"/>
  <c r="BA69" i="2"/>
  <c r="AO69" i="32"/>
  <c r="BB69" i="2"/>
  <c r="AP69" i="32"/>
  <c r="BC69" i="2"/>
  <c r="AQ69" i="32"/>
  <c r="BE69" i="2"/>
  <c r="AS69" i="32"/>
  <c r="BF69" i="2"/>
  <c r="AT69" i="32"/>
  <c r="BG69" i="2"/>
  <c r="AU69" i="32"/>
  <c r="AV69" i="32"/>
  <c r="BH69" i="2"/>
  <c r="BI69" i="2"/>
  <c r="AW69" i="32"/>
  <c r="BJ69" i="2"/>
  <c r="AX69" i="32"/>
  <c r="AY70" i="2"/>
  <c r="AM70" i="32"/>
  <c r="AZ70" i="2"/>
  <c r="AN70" i="32"/>
  <c r="BA70" i="2"/>
  <c r="AO70" i="32"/>
  <c r="BB70" i="2"/>
  <c r="AP70" i="32"/>
  <c r="BC70" i="2"/>
  <c r="AQ70" i="32"/>
  <c r="BE70" i="2"/>
  <c r="AS70" i="32"/>
  <c r="BF70" i="2"/>
  <c r="AT70" i="32"/>
  <c r="BG70" i="2"/>
  <c r="AU70" i="32"/>
  <c r="BI70" i="2"/>
  <c r="AW70" i="32"/>
  <c r="BJ70" i="2"/>
  <c r="AX70" i="32"/>
  <c r="AZ71" i="2"/>
  <c r="AN71" i="32"/>
  <c r="BA71" i="2"/>
  <c r="AO71" i="32"/>
  <c r="AP71" i="32"/>
  <c r="BB71" i="2"/>
  <c r="BD71" i="2"/>
  <c r="AR71" i="32"/>
  <c r="BE71" i="2"/>
  <c r="AS71" i="32"/>
  <c r="BH71" i="2"/>
  <c r="AV71" i="32"/>
  <c r="BI71" i="2"/>
  <c r="AW71" i="32"/>
  <c r="AZ72" i="2"/>
  <c r="AN72" i="32"/>
  <c r="BA72" i="2"/>
  <c r="AO72" i="32"/>
  <c r="BB72" i="2"/>
  <c r="AP72" i="32"/>
  <c r="BD72" i="2"/>
  <c r="AR72" i="32"/>
  <c r="BE72" i="2"/>
  <c r="AS72" i="32"/>
  <c r="BF72" i="2"/>
  <c r="AT72" i="32"/>
  <c r="BH72" i="2"/>
  <c r="AV72" i="32"/>
  <c r="BI72" i="2"/>
  <c r="AW72" i="32"/>
  <c r="BJ72" i="2"/>
  <c r="AX72" i="32"/>
  <c r="AZ73" i="2"/>
  <c r="AN73" i="32"/>
  <c r="BA73" i="2"/>
  <c r="AO73" i="32"/>
  <c r="BB73" i="2"/>
  <c r="AP73" i="32"/>
  <c r="BD73" i="2"/>
  <c r="AR73" i="32"/>
  <c r="BE73" i="2"/>
  <c r="AS73" i="32"/>
  <c r="BF73" i="2"/>
  <c r="AT73" i="32"/>
  <c r="AU73" i="32"/>
  <c r="BG73" i="2"/>
  <c r="BH73" i="2"/>
  <c r="AV73" i="32"/>
  <c r="BI73" i="2"/>
  <c r="AW73" i="32"/>
  <c r="BJ73" i="2"/>
  <c r="AX73" i="32"/>
  <c r="AZ74" i="2"/>
  <c r="AN74" i="32"/>
  <c r="BB74" i="2"/>
  <c r="AP74" i="32"/>
  <c r="BD74" i="2"/>
  <c r="AR74" i="32"/>
  <c r="BF74" i="2"/>
  <c r="AT74" i="32"/>
  <c r="BH74" i="2"/>
  <c r="AV74" i="32"/>
  <c r="BJ74" i="2"/>
  <c r="AX74" i="32"/>
  <c r="AZ75" i="2"/>
  <c r="AN75" i="32"/>
  <c r="BA75" i="2"/>
  <c r="AO75" i="32"/>
  <c r="BD75" i="2"/>
  <c r="AR75" i="32"/>
  <c r="BE75" i="2"/>
  <c r="AS75" i="32"/>
  <c r="BH75" i="2"/>
  <c r="AV75" i="32"/>
  <c r="BI75" i="2"/>
  <c r="AW75" i="32"/>
  <c r="AZ78" i="10"/>
  <c r="AN78" i="36"/>
  <c r="AN78" i="35"/>
  <c r="AN78" i="34"/>
  <c r="AN78" i="33"/>
  <c r="AN78" i="31"/>
  <c r="AN78" i="30"/>
  <c r="AN78" i="29"/>
  <c r="BA78" i="10"/>
  <c r="AO78" i="36"/>
  <c r="AO78" i="35"/>
  <c r="AO78" i="34"/>
  <c r="AO78" i="33"/>
  <c r="AO78" i="31"/>
  <c r="AO78" i="30"/>
  <c r="AO78" i="29"/>
  <c r="BB78" i="10"/>
  <c r="AP78" i="36"/>
  <c r="AP78" i="35"/>
  <c r="AP78" i="34"/>
  <c r="AP78" i="33"/>
  <c r="AP78" i="31"/>
  <c r="AP78" i="30"/>
  <c r="AP78" i="29"/>
  <c r="BC78" i="10"/>
  <c r="AQ78" i="36"/>
  <c r="AQ78" i="35"/>
  <c r="AQ78" i="34"/>
  <c r="AQ78" i="33"/>
  <c r="AQ78" i="31"/>
  <c r="AQ78" i="30"/>
  <c r="AQ78" i="29"/>
  <c r="BD78" i="10"/>
  <c r="AR78" i="36"/>
  <c r="AR78" i="35"/>
  <c r="AR78" i="34"/>
  <c r="AR78" i="33"/>
  <c r="AR78" i="31"/>
  <c r="AR78" i="30"/>
  <c r="AR78" i="29"/>
  <c r="BE78" i="10"/>
  <c r="AS78" i="36"/>
  <c r="AS78" i="35"/>
  <c r="AS78" i="34"/>
  <c r="AS78" i="33"/>
  <c r="AS78" i="31"/>
  <c r="AS78" i="30"/>
  <c r="AS78" i="29"/>
  <c r="BF78" i="10"/>
  <c r="AT78" i="36"/>
  <c r="AT78" i="35"/>
  <c r="AT78" i="34"/>
  <c r="AT78" i="33"/>
  <c r="AT78" i="31"/>
  <c r="AT78" i="30"/>
  <c r="AT78" i="29"/>
  <c r="BG78" i="10"/>
  <c r="AU78" i="36"/>
  <c r="AU78" i="35"/>
  <c r="AU78" i="34"/>
  <c r="AU78" i="33"/>
  <c r="AU78" i="31"/>
  <c r="AU78" i="30"/>
  <c r="AU78" i="29"/>
  <c r="BH78" i="10"/>
  <c r="AV78" i="36"/>
  <c r="AV78" i="35"/>
  <c r="AV78" i="34"/>
  <c r="AV78" i="33"/>
  <c r="AV78" i="31"/>
  <c r="AV78" i="30"/>
  <c r="AV78" i="29"/>
  <c r="BI78" i="10"/>
  <c r="AW78" i="36"/>
  <c r="AW78" i="35"/>
  <c r="AW78" i="34"/>
  <c r="AW78" i="33"/>
  <c r="AW78" i="31"/>
  <c r="AW78" i="30"/>
  <c r="AW78" i="29"/>
  <c r="BJ78" i="10"/>
  <c r="AX78" i="36"/>
  <c r="AX78" i="35"/>
  <c r="AX78" i="34"/>
  <c r="AX78" i="33"/>
  <c r="AX78" i="31"/>
  <c r="AX78" i="30"/>
  <c r="AX78" i="29"/>
  <c r="AY79" i="10"/>
  <c r="AM79" i="36"/>
  <c r="AM79" i="35"/>
  <c r="AM79" i="34"/>
  <c r="AM79" i="33"/>
  <c r="AM79" i="31"/>
  <c r="AM79" i="30"/>
  <c r="AM79" i="29"/>
  <c r="AZ79" i="10"/>
  <c r="AN79" i="36"/>
  <c r="AN79" i="35"/>
  <c r="AN79" i="34"/>
  <c r="AN79" i="33"/>
  <c r="AN79" i="31"/>
  <c r="AN79" i="30"/>
  <c r="AN79" i="29"/>
  <c r="BA79" i="10"/>
  <c r="AO79" i="36"/>
  <c r="AO79" i="35"/>
  <c r="AO79" i="34"/>
  <c r="AO79" i="33"/>
  <c r="AO79" i="31"/>
  <c r="AO79" i="30"/>
  <c r="AO79" i="29"/>
  <c r="BB79" i="10"/>
  <c r="AP79" i="36"/>
  <c r="AP79" i="35"/>
  <c r="AP79" i="34"/>
  <c r="AP79" i="33"/>
  <c r="AP79" i="31"/>
  <c r="AP79" i="30"/>
  <c r="AP79" i="29"/>
  <c r="BC79" i="10"/>
  <c r="AQ79" i="36"/>
  <c r="AQ79" i="35"/>
  <c r="AQ79" i="34"/>
  <c r="AQ79" i="33"/>
  <c r="AQ79" i="31"/>
  <c r="AQ79" i="30"/>
  <c r="AQ79" i="29"/>
  <c r="BD79" i="10"/>
  <c r="AR79" i="36"/>
  <c r="AR79" i="35"/>
  <c r="AR79" i="34"/>
  <c r="AR79" i="33"/>
  <c r="AR79" i="31"/>
  <c r="AR79" i="30"/>
  <c r="AR79" i="29"/>
  <c r="BE79" i="10"/>
  <c r="AS79" i="36"/>
  <c r="AS79" i="35"/>
  <c r="AS79" i="34"/>
  <c r="AS79" i="33"/>
  <c r="AS79" i="31"/>
  <c r="AS79" i="30"/>
  <c r="AS79" i="29"/>
  <c r="BF79" i="10"/>
  <c r="AT79" i="36"/>
  <c r="AT79" i="35"/>
  <c r="AT79" i="34"/>
  <c r="AT79" i="33"/>
  <c r="AT79" i="31"/>
  <c r="AT79" i="30"/>
  <c r="AT79" i="29"/>
  <c r="BG79" i="10"/>
  <c r="AU79" i="36"/>
  <c r="AU79" i="35"/>
  <c r="AU79" i="34"/>
  <c r="AU79" i="33"/>
  <c r="AU79" i="31"/>
  <c r="AU79" i="30"/>
  <c r="AU79" i="29"/>
  <c r="BH79" i="10"/>
  <c r="AV79" i="36"/>
  <c r="AV79" i="35"/>
  <c r="AV79" i="34"/>
  <c r="AV79" i="33"/>
  <c r="AV79" i="31"/>
  <c r="AV79" i="30"/>
  <c r="AV79" i="29"/>
  <c r="BI79" i="10"/>
  <c r="AW79" i="36"/>
  <c r="AW79" i="35"/>
  <c r="AW79" i="34"/>
  <c r="AW79" i="33"/>
  <c r="AW79" i="31"/>
  <c r="AW79" i="30"/>
  <c r="AW79" i="29"/>
  <c r="BJ79" i="10"/>
  <c r="AX79" i="36"/>
  <c r="AX79" i="35"/>
  <c r="AX79" i="34"/>
  <c r="AX79" i="33"/>
  <c r="AX79" i="31"/>
  <c r="AX79" i="30"/>
  <c r="AX79" i="29"/>
  <c r="AY80" i="10"/>
  <c r="AM80" i="36"/>
  <c r="AM80" i="35"/>
  <c r="AM80" i="34"/>
  <c r="AM80" i="33"/>
  <c r="AM80" i="31"/>
  <c r="AM80" i="30"/>
  <c r="AM80" i="29"/>
  <c r="AZ80" i="10"/>
  <c r="AN80" i="36"/>
  <c r="AN80" i="35"/>
  <c r="AN80" i="34"/>
  <c r="AN80" i="33"/>
  <c r="AN80" i="31"/>
  <c r="AN80" i="30"/>
  <c r="AN80" i="29"/>
  <c r="BA80" i="10"/>
  <c r="AO80" i="36"/>
  <c r="AO80" i="35"/>
  <c r="AO80" i="34"/>
  <c r="AO80" i="33"/>
  <c r="AO80" i="31"/>
  <c r="AO80" i="30"/>
  <c r="AO80" i="29"/>
  <c r="BB80" i="10"/>
  <c r="AP80" i="36"/>
  <c r="AP80" i="35"/>
  <c r="AP80" i="34"/>
  <c r="AP80" i="33"/>
  <c r="AP80" i="31"/>
  <c r="AP80" i="30"/>
  <c r="AP80" i="29"/>
  <c r="BC80" i="10"/>
  <c r="AQ80" i="36"/>
  <c r="AQ80" i="35"/>
  <c r="AQ80" i="34"/>
  <c r="AQ80" i="33"/>
  <c r="AQ80" i="31"/>
  <c r="AQ80" i="30"/>
  <c r="AQ80" i="29"/>
  <c r="BD80" i="10"/>
  <c r="AR80" i="36"/>
  <c r="AR80" i="35"/>
  <c r="AR80" i="34"/>
  <c r="AR80" i="33"/>
  <c r="AR80" i="31"/>
  <c r="AR80" i="30"/>
  <c r="AR80" i="29"/>
  <c r="BE80" i="10"/>
  <c r="AS80" i="36"/>
  <c r="AS80" i="35"/>
  <c r="AS80" i="34"/>
  <c r="AS80" i="33"/>
  <c r="AS80" i="31"/>
  <c r="AS80" i="30"/>
  <c r="AS80" i="29"/>
  <c r="BF80" i="10"/>
  <c r="AT80" i="36"/>
  <c r="AT80" i="35"/>
  <c r="AT80" i="34"/>
  <c r="AT80" i="33"/>
  <c r="AT80" i="31"/>
  <c r="AT80" i="30"/>
  <c r="AT80" i="29"/>
  <c r="BG80" i="10"/>
  <c r="AU80" i="36"/>
  <c r="AU80" i="35"/>
  <c r="AU80" i="34"/>
  <c r="AU80" i="33"/>
  <c r="AU80" i="31"/>
  <c r="AU80" i="30"/>
  <c r="AU80" i="29"/>
  <c r="BH80" i="10"/>
  <c r="AV80" i="36"/>
  <c r="AV80" i="35"/>
  <c r="AV80" i="34"/>
  <c r="AV80" i="33"/>
  <c r="AV80" i="31"/>
  <c r="AV80" i="30"/>
  <c r="AV80" i="29"/>
  <c r="BI80" i="10"/>
  <c r="AW80" i="36"/>
  <c r="AW80" i="35"/>
  <c r="AW80" i="34"/>
  <c r="AW80" i="33"/>
  <c r="AW80" i="31"/>
  <c r="AW80" i="30"/>
  <c r="AW80" i="29"/>
  <c r="BJ80" i="10"/>
  <c r="AX80" i="36"/>
  <c r="AX80" i="35"/>
  <c r="AX80" i="34"/>
  <c r="AX80" i="33"/>
  <c r="AX80" i="31"/>
  <c r="AX80" i="30"/>
  <c r="AX80" i="29"/>
  <c r="AY81" i="10"/>
  <c r="AM81" i="36"/>
  <c r="AM81" i="35"/>
  <c r="AM81" i="34"/>
  <c r="AM81" i="33"/>
  <c r="AM81" i="31"/>
  <c r="AM81" i="30"/>
  <c r="AM81" i="29"/>
  <c r="AZ81" i="10"/>
  <c r="AN81" i="36"/>
  <c r="AN81" i="35"/>
  <c r="AN81" i="34"/>
  <c r="AN81" i="33"/>
  <c r="AN81" i="31"/>
  <c r="AN81" i="30"/>
  <c r="AN81" i="29"/>
  <c r="BA81" i="10"/>
  <c r="AO81" i="36"/>
  <c r="AO81" i="35"/>
  <c r="AO81" i="34"/>
  <c r="AO81" i="33"/>
  <c r="AO81" i="31"/>
  <c r="AO81" i="30"/>
  <c r="AO81" i="29"/>
  <c r="BB81" i="10"/>
  <c r="AP81" i="36"/>
  <c r="AP81" i="35"/>
  <c r="AP81" i="34"/>
  <c r="AP81" i="33"/>
  <c r="AP81" i="31"/>
  <c r="AP81" i="30"/>
  <c r="AP81" i="29"/>
  <c r="BC81" i="10"/>
  <c r="AQ81" i="36"/>
  <c r="AQ81" i="35"/>
  <c r="AQ81" i="34"/>
  <c r="AQ81" i="33"/>
  <c r="AQ81" i="31"/>
  <c r="AQ81" i="30"/>
  <c r="AQ81" i="29"/>
  <c r="BD81" i="10"/>
  <c r="AR81" i="36"/>
  <c r="AR81" i="35"/>
  <c r="AR81" i="34"/>
  <c r="AR81" i="33"/>
  <c r="AR81" i="31"/>
  <c r="AR81" i="30"/>
  <c r="AR81" i="29"/>
  <c r="BE81" i="10"/>
  <c r="AS81" i="36"/>
  <c r="AS81" i="35"/>
  <c r="AS81" i="34"/>
  <c r="AS81" i="33"/>
  <c r="AS81" i="31"/>
  <c r="AS81" i="30"/>
  <c r="AS81" i="29"/>
  <c r="BF81" i="10"/>
  <c r="AT81" i="36"/>
  <c r="AT81" i="35"/>
  <c r="AT81" i="34"/>
  <c r="AT81" i="33"/>
  <c r="AT81" i="31"/>
  <c r="AT81" i="30"/>
  <c r="AT81" i="29"/>
  <c r="BG81" i="10"/>
  <c r="AU81" i="36"/>
  <c r="AU81" i="35"/>
  <c r="AU81" i="34"/>
  <c r="AU81" i="33"/>
  <c r="AU81" i="31"/>
  <c r="AU81" i="30"/>
  <c r="AU81" i="29"/>
  <c r="BH81" i="10"/>
  <c r="AV81" i="36"/>
  <c r="AV81" i="35"/>
  <c r="AV81" i="34"/>
  <c r="AV81" i="33"/>
  <c r="AV81" i="31"/>
  <c r="AV81" i="30"/>
  <c r="AV81" i="29"/>
  <c r="BI81" i="10"/>
  <c r="AW81" i="36"/>
  <c r="AW81" i="35"/>
  <c r="AW81" i="34"/>
  <c r="AW81" i="33"/>
  <c r="AW81" i="31"/>
  <c r="AW81" i="30"/>
  <c r="AW81" i="29"/>
  <c r="BJ81" i="10"/>
  <c r="AX81" i="36"/>
  <c r="AX81" i="35"/>
  <c r="AX81" i="34"/>
  <c r="AX81" i="33"/>
  <c r="AX81" i="31"/>
  <c r="AX81" i="30"/>
  <c r="AX81" i="29"/>
  <c r="AY82" i="10"/>
  <c r="AM82" i="36"/>
  <c r="AM82" i="35"/>
  <c r="AM82" i="34"/>
  <c r="AM82" i="33"/>
  <c r="AM82" i="31"/>
  <c r="AM82" i="30"/>
  <c r="AM82" i="29"/>
  <c r="AZ82" i="10"/>
  <c r="AN82" i="36"/>
  <c r="AN82" i="35"/>
  <c r="AN82" i="34"/>
  <c r="AN82" i="33"/>
  <c r="AN82" i="31"/>
  <c r="AN82" i="30"/>
  <c r="AN82" i="29"/>
  <c r="BA82" i="10"/>
  <c r="AO82" i="36"/>
  <c r="AO82" i="35"/>
  <c r="AO82" i="34"/>
  <c r="AO82" i="33"/>
  <c r="AO82" i="31"/>
  <c r="AO82" i="30"/>
  <c r="AO82" i="29"/>
  <c r="BB82" i="10"/>
  <c r="AP82" i="36"/>
  <c r="AP82" i="35"/>
  <c r="AP82" i="34"/>
  <c r="AP82" i="33"/>
  <c r="AP82" i="31"/>
  <c r="AP82" i="30"/>
  <c r="AP82" i="29"/>
  <c r="BC82" i="10"/>
  <c r="AQ82" i="36"/>
  <c r="AQ82" i="35"/>
  <c r="AQ82" i="34"/>
  <c r="AQ82" i="33"/>
  <c r="AQ82" i="31"/>
  <c r="AQ82" i="30"/>
  <c r="AQ82" i="29"/>
  <c r="BD82" i="10"/>
  <c r="AR82" i="36"/>
  <c r="AR82" i="35"/>
  <c r="AR82" i="34"/>
  <c r="AR82" i="33"/>
  <c r="AR82" i="31"/>
  <c r="AR82" i="30"/>
  <c r="AR82" i="29"/>
  <c r="BE82" i="10"/>
  <c r="AS82" i="36"/>
  <c r="AS82" i="35"/>
  <c r="AS82" i="34"/>
  <c r="AS82" i="33"/>
  <c r="AS82" i="31"/>
  <c r="AS82" i="30"/>
  <c r="AS82" i="29"/>
  <c r="BF82" i="10"/>
  <c r="AT82" i="36"/>
  <c r="AT82" i="35"/>
  <c r="AT82" i="34"/>
  <c r="AT82" i="33"/>
  <c r="AT82" i="31"/>
  <c r="AT82" i="30"/>
  <c r="AT82" i="29"/>
  <c r="BG82" i="10"/>
  <c r="AU82" i="36"/>
  <c r="AU82" i="35"/>
  <c r="AU82" i="34"/>
  <c r="AU82" i="33"/>
  <c r="AU82" i="31"/>
  <c r="AU82" i="30"/>
  <c r="AU82" i="29"/>
  <c r="BH82" i="10"/>
  <c r="AV82" i="36"/>
  <c r="AV82" i="35"/>
  <c r="AV82" i="34"/>
  <c r="AV82" i="33"/>
  <c r="AV82" i="31"/>
  <c r="AV82" i="30"/>
  <c r="AV82" i="29"/>
  <c r="BI82" i="10"/>
  <c r="AW82" i="36"/>
  <c r="AW82" i="35"/>
  <c r="AW82" i="34"/>
  <c r="AW82" i="33"/>
  <c r="AW82" i="31"/>
  <c r="AW82" i="30"/>
  <c r="AW82" i="29"/>
  <c r="BJ82" i="10"/>
  <c r="AX82" i="36"/>
  <c r="AX82" i="35"/>
  <c r="AX82" i="34"/>
  <c r="AX82" i="33"/>
  <c r="AX82" i="31"/>
  <c r="AX82" i="30"/>
  <c r="AX82" i="29"/>
  <c r="AY83" i="10"/>
  <c r="AM83" i="36"/>
  <c r="AM83" i="35"/>
  <c r="AM83" i="34"/>
  <c r="AM83" i="33"/>
  <c r="AM83" i="31"/>
  <c r="AM83" i="30"/>
  <c r="AM83" i="29"/>
  <c r="AZ83" i="10"/>
  <c r="AN83" i="36"/>
  <c r="AN83" i="35"/>
  <c r="AN83" i="34"/>
  <c r="AN83" i="33"/>
  <c r="AN83" i="31"/>
  <c r="AN83" i="30"/>
  <c r="AN83" i="29"/>
  <c r="BA83" i="10"/>
  <c r="AO83" i="36"/>
  <c r="AO83" i="35"/>
  <c r="AO83" i="34"/>
  <c r="AO83" i="33"/>
  <c r="AO83" i="31"/>
  <c r="AO83" i="30"/>
  <c r="AO83" i="29"/>
  <c r="BB83" i="10"/>
  <c r="AP83" i="36"/>
  <c r="AP83" i="35"/>
  <c r="AP83" i="34"/>
  <c r="AP83" i="33"/>
  <c r="AP83" i="31"/>
  <c r="AP83" i="30"/>
  <c r="AP83" i="29"/>
  <c r="BC83" i="10"/>
  <c r="AQ83" i="36"/>
  <c r="AQ83" i="35"/>
  <c r="AQ83" i="34"/>
  <c r="AQ83" i="33"/>
  <c r="AQ83" i="31"/>
  <c r="AQ83" i="30"/>
  <c r="AQ83" i="29"/>
  <c r="BD83" i="10"/>
  <c r="AR83" i="36"/>
  <c r="AR83" i="35"/>
  <c r="AR83" i="34"/>
  <c r="AR83" i="33"/>
  <c r="AR83" i="31"/>
  <c r="AR83" i="30"/>
  <c r="AR83" i="29"/>
  <c r="BE83" i="10"/>
  <c r="AS83" i="36"/>
  <c r="AS83" i="35"/>
  <c r="AS83" i="34"/>
  <c r="AS83" i="33"/>
  <c r="AS83" i="31"/>
  <c r="AS83" i="30"/>
  <c r="AS83" i="29"/>
  <c r="BF83" i="10"/>
  <c r="AT83" i="36"/>
  <c r="AT83" i="35"/>
  <c r="AT83" i="34"/>
  <c r="AT83" i="33"/>
  <c r="AT83" i="31"/>
  <c r="AT83" i="30"/>
  <c r="AT83" i="29"/>
  <c r="BG83" i="10"/>
  <c r="AU83" i="36"/>
  <c r="AU83" i="35"/>
  <c r="AU83" i="34"/>
  <c r="AU83" i="33"/>
  <c r="AU83" i="31"/>
  <c r="AU83" i="30"/>
  <c r="AU83" i="29"/>
  <c r="AV83" i="36"/>
  <c r="AV83" i="35"/>
  <c r="AV83" i="34"/>
  <c r="AV83" i="33"/>
  <c r="AV83" i="31"/>
  <c r="AV83" i="30"/>
  <c r="AV83" i="29"/>
  <c r="BH83" i="10"/>
  <c r="BI83" i="10"/>
  <c r="AW83" i="36"/>
  <c r="AW83" i="35"/>
  <c r="AW83" i="34"/>
  <c r="AW83" i="33"/>
  <c r="AW83" i="31"/>
  <c r="AW83" i="30"/>
  <c r="AW83" i="29"/>
  <c r="BJ83" i="10"/>
  <c r="AX83" i="36"/>
  <c r="AX83" i="35"/>
  <c r="AX83" i="34"/>
  <c r="AX83" i="33"/>
  <c r="AX83" i="31"/>
  <c r="AX83" i="30"/>
  <c r="AX83" i="29"/>
  <c r="AY84" i="10"/>
  <c r="AM84" i="36"/>
  <c r="AM84" i="35"/>
  <c r="AM84" i="34"/>
  <c r="AM84" i="33"/>
  <c r="AM84" i="31"/>
  <c r="AM84" i="30"/>
  <c r="AM84" i="29"/>
  <c r="AZ84" i="10"/>
  <c r="AN84" i="36"/>
  <c r="AN84" i="35"/>
  <c r="AN84" i="34"/>
  <c r="AN84" i="33"/>
  <c r="AN84" i="31"/>
  <c r="AN84" i="30"/>
  <c r="AN84" i="29"/>
  <c r="BA84" i="10"/>
  <c r="AO84" i="36"/>
  <c r="AO84" i="35"/>
  <c r="AO84" i="34"/>
  <c r="AO84" i="33"/>
  <c r="AO84" i="31"/>
  <c r="AO84" i="30"/>
  <c r="AO84" i="29"/>
  <c r="BB84" i="10"/>
  <c r="AP84" i="36"/>
  <c r="AP84" i="35"/>
  <c r="AP84" i="34"/>
  <c r="AP84" i="33"/>
  <c r="AP84" i="31"/>
  <c r="AP84" i="30"/>
  <c r="AP84" i="29"/>
  <c r="BC84" i="10"/>
  <c r="AQ84" i="36"/>
  <c r="AQ84" i="35"/>
  <c r="AQ84" i="34"/>
  <c r="AQ84" i="33"/>
  <c r="AQ84" i="31"/>
  <c r="AQ84" i="30"/>
  <c r="AQ84" i="29"/>
  <c r="BD84" i="10"/>
  <c r="AR84" i="36"/>
  <c r="AR84" i="35"/>
  <c r="AR84" i="34"/>
  <c r="AR84" i="33"/>
  <c r="AR84" i="31"/>
  <c r="AR84" i="30"/>
  <c r="AR84" i="29"/>
  <c r="BE84" i="10"/>
  <c r="AS84" i="36"/>
  <c r="AS84" i="35"/>
  <c r="AS84" i="34"/>
  <c r="AS84" i="33"/>
  <c r="AS84" i="31"/>
  <c r="AS84" i="30"/>
  <c r="AS84" i="29"/>
  <c r="BF84" i="10"/>
  <c r="AT84" i="36"/>
  <c r="AT84" i="35"/>
  <c r="AT84" i="34"/>
  <c r="AT84" i="33"/>
  <c r="AT84" i="31"/>
  <c r="AT84" i="30"/>
  <c r="AT84" i="29"/>
  <c r="BG84" i="10"/>
  <c r="AU84" i="36"/>
  <c r="AU84" i="35"/>
  <c r="AU84" i="34"/>
  <c r="AU84" i="33"/>
  <c r="AU84" i="31"/>
  <c r="AU84" i="30"/>
  <c r="AU84" i="29"/>
  <c r="BH84" i="10"/>
  <c r="AV84" i="36"/>
  <c r="AV84" i="35"/>
  <c r="AV84" i="34"/>
  <c r="AV84" i="33"/>
  <c r="AV84" i="31"/>
  <c r="AV84" i="30"/>
  <c r="AV84" i="29"/>
  <c r="BI84" i="10"/>
  <c r="AW84" i="36"/>
  <c r="AW84" i="35"/>
  <c r="AW84" i="34"/>
  <c r="AW84" i="33"/>
  <c r="AW84" i="31"/>
  <c r="AW84" i="30"/>
  <c r="AW84" i="29"/>
  <c r="BJ84" i="10"/>
  <c r="AX84" i="36"/>
  <c r="AX84" i="35"/>
  <c r="AX84" i="34"/>
  <c r="AX84" i="33"/>
  <c r="AX84" i="31"/>
  <c r="AX84" i="30"/>
  <c r="AX84" i="29"/>
  <c r="AY85" i="10"/>
  <c r="AM85" i="36"/>
  <c r="AM85" i="35"/>
  <c r="AM85" i="34"/>
  <c r="AM85" i="33"/>
  <c r="AM85" i="31"/>
  <c r="AM85" i="30"/>
  <c r="AM85" i="29"/>
  <c r="AZ85" i="10"/>
  <c r="AN85" i="36"/>
  <c r="AN85" i="35"/>
  <c r="AN85" i="34"/>
  <c r="AN85" i="33"/>
  <c r="AN85" i="31"/>
  <c r="AN85" i="30"/>
  <c r="AN85" i="29"/>
  <c r="BA85" i="10"/>
  <c r="AO85" i="36"/>
  <c r="AO85" i="35"/>
  <c r="AO85" i="34"/>
  <c r="AO85" i="33"/>
  <c r="AO85" i="31"/>
  <c r="AO85" i="30"/>
  <c r="AO85" i="29"/>
  <c r="BB85" i="10"/>
  <c r="AP85" i="36"/>
  <c r="AP85" i="35"/>
  <c r="AP85" i="34"/>
  <c r="AP85" i="33"/>
  <c r="AP85" i="31"/>
  <c r="AP85" i="30"/>
  <c r="AP85" i="29"/>
  <c r="BC85" i="10"/>
  <c r="AQ85" i="36"/>
  <c r="AQ85" i="35"/>
  <c r="AQ85" i="34"/>
  <c r="AQ85" i="33"/>
  <c r="AQ85" i="31"/>
  <c r="AQ85" i="30"/>
  <c r="AQ85" i="29"/>
  <c r="BD85" i="10"/>
  <c r="AR85" i="36"/>
  <c r="AR85" i="35"/>
  <c r="AR85" i="34"/>
  <c r="AR85" i="33"/>
  <c r="AR85" i="31"/>
  <c r="AR85" i="30"/>
  <c r="AR85" i="29"/>
  <c r="BE85" i="10"/>
  <c r="AS85" i="36"/>
  <c r="AS85" i="35"/>
  <c r="AS85" i="34"/>
  <c r="AS85" i="33"/>
  <c r="AS85" i="31"/>
  <c r="AS85" i="30"/>
  <c r="AS85" i="29"/>
  <c r="BF85" i="10"/>
  <c r="AT85" i="36"/>
  <c r="AT85" i="35"/>
  <c r="AT85" i="34"/>
  <c r="AT85" i="33"/>
  <c r="AT85" i="31"/>
  <c r="AT85" i="30"/>
  <c r="AT85" i="29"/>
  <c r="BG85" i="10"/>
  <c r="AU85" i="36"/>
  <c r="AU85" i="35"/>
  <c r="AU85" i="34"/>
  <c r="AU85" i="33"/>
  <c r="AU85" i="31"/>
  <c r="AU85" i="30"/>
  <c r="AU85" i="29"/>
  <c r="AV85" i="36"/>
  <c r="AV85" i="35"/>
  <c r="AV85" i="34"/>
  <c r="AV85" i="33"/>
  <c r="AV85" i="31"/>
  <c r="AV85" i="30"/>
  <c r="AV85" i="29"/>
  <c r="BH85" i="10"/>
  <c r="BI85" i="10"/>
  <c r="AW85" i="36"/>
  <c r="AW85" i="35"/>
  <c r="AW85" i="34"/>
  <c r="AW85" i="33"/>
  <c r="AW85" i="31"/>
  <c r="AW85" i="30"/>
  <c r="AW85" i="29"/>
  <c r="BJ85" i="10"/>
  <c r="AX85" i="36"/>
  <c r="AX85" i="35"/>
  <c r="AX85" i="34"/>
  <c r="AX85" i="33"/>
  <c r="AX85" i="31"/>
  <c r="AX85" i="30"/>
  <c r="AX85" i="29"/>
  <c r="AY86" i="10"/>
  <c r="AM86" i="36"/>
  <c r="AM86" i="35"/>
  <c r="AM86" i="34"/>
  <c r="AM86" i="33"/>
  <c r="AM86" i="31"/>
  <c r="AM86" i="30"/>
  <c r="AM86" i="29"/>
  <c r="AZ86" i="10"/>
  <c r="AN86" i="36"/>
  <c r="AN86" i="35"/>
  <c r="AN86" i="34"/>
  <c r="AN86" i="33"/>
  <c r="AN86" i="31"/>
  <c r="AN86" i="30"/>
  <c r="AN86" i="29"/>
  <c r="BA86" i="10"/>
  <c r="AO86" i="36"/>
  <c r="AO86" i="35"/>
  <c r="AO86" i="34"/>
  <c r="AO86" i="33"/>
  <c r="AO86" i="31"/>
  <c r="AO86" i="30"/>
  <c r="AO86" i="29"/>
  <c r="BB86" i="10"/>
  <c r="AP86" i="36"/>
  <c r="AP86" i="35"/>
  <c r="AP86" i="34"/>
  <c r="AP86" i="33"/>
  <c r="AP86" i="31"/>
  <c r="AP86" i="30"/>
  <c r="AP86" i="29"/>
  <c r="BC86" i="10"/>
  <c r="AQ86" i="36"/>
  <c r="AQ86" i="35"/>
  <c r="AQ86" i="34"/>
  <c r="AQ86" i="33"/>
  <c r="AQ86" i="31"/>
  <c r="AQ86" i="30"/>
  <c r="AQ86" i="29"/>
  <c r="AR86" i="36"/>
  <c r="AR86" i="35"/>
  <c r="AR86" i="34"/>
  <c r="AR86" i="33"/>
  <c r="AR86" i="31"/>
  <c r="AR86" i="30"/>
  <c r="AR86" i="29"/>
  <c r="BD86" i="10"/>
  <c r="BE86" i="10"/>
  <c r="AS86" i="36"/>
  <c r="AS86" i="35"/>
  <c r="AS86" i="34"/>
  <c r="AS86" i="33"/>
  <c r="AS86" i="31"/>
  <c r="AS86" i="30"/>
  <c r="AS86" i="29"/>
  <c r="BF86" i="10"/>
  <c r="AT86" i="36"/>
  <c r="AT86" i="35"/>
  <c r="AT86" i="34"/>
  <c r="AT86" i="33"/>
  <c r="AT86" i="31"/>
  <c r="AT86" i="30"/>
  <c r="AT86" i="29"/>
  <c r="BG86" i="10"/>
  <c r="AU86" i="36"/>
  <c r="AU86" i="35"/>
  <c r="AU86" i="34"/>
  <c r="AU86" i="33"/>
  <c r="AU86" i="31"/>
  <c r="AU86" i="30"/>
  <c r="AU86" i="29"/>
  <c r="BH86" i="10"/>
  <c r="AV86" i="36"/>
  <c r="AV86" i="35"/>
  <c r="AV86" i="34"/>
  <c r="AV86" i="33"/>
  <c r="AV86" i="31"/>
  <c r="AV86" i="30"/>
  <c r="AV86" i="29"/>
  <c r="BI86" i="10"/>
  <c r="AW86" i="36"/>
  <c r="AW86" i="35"/>
  <c r="AW86" i="34"/>
  <c r="AW86" i="33"/>
  <c r="AW86" i="31"/>
  <c r="AW86" i="30"/>
  <c r="AW86" i="29"/>
  <c r="BJ86" i="10"/>
  <c r="AX86" i="36"/>
  <c r="AX86" i="35"/>
  <c r="AX86" i="34"/>
  <c r="AX86" i="33"/>
  <c r="AX86" i="31"/>
  <c r="AX86" i="30"/>
  <c r="AX86" i="29"/>
  <c r="AY87" i="10"/>
  <c r="AM87" i="36"/>
  <c r="AM87" i="35"/>
  <c r="AM87" i="34"/>
  <c r="AM87" i="33"/>
  <c r="AM87" i="31"/>
  <c r="AM87" i="30"/>
  <c r="AM87" i="29"/>
  <c r="AZ87" i="10"/>
  <c r="AN87" i="36"/>
  <c r="AN87" i="35"/>
  <c r="AN87" i="34"/>
  <c r="AN87" i="33"/>
  <c r="AN87" i="31"/>
  <c r="AN87" i="30"/>
  <c r="AN87" i="29"/>
  <c r="BA87" i="10"/>
  <c r="AO87" i="36"/>
  <c r="AO87" i="35"/>
  <c r="AO87" i="34"/>
  <c r="AO87" i="33"/>
  <c r="AO87" i="31"/>
  <c r="AO87" i="30"/>
  <c r="AO87" i="29"/>
  <c r="BB87" i="10"/>
  <c r="AP87" i="36"/>
  <c r="AP87" i="35"/>
  <c r="AP87" i="34"/>
  <c r="AP87" i="33"/>
  <c r="AP87" i="31"/>
  <c r="AP87" i="30"/>
  <c r="AP87" i="29"/>
  <c r="BC87" i="10"/>
  <c r="AQ87" i="36"/>
  <c r="AQ87" i="35"/>
  <c r="AQ87" i="34"/>
  <c r="AQ87" i="33"/>
  <c r="AQ87" i="31"/>
  <c r="AQ87" i="30"/>
  <c r="AQ87" i="29"/>
  <c r="BD87" i="10"/>
  <c r="AR87" i="36"/>
  <c r="AR87" i="35"/>
  <c r="AR87" i="34"/>
  <c r="AR87" i="33"/>
  <c r="AR87" i="31"/>
  <c r="AR87" i="30"/>
  <c r="AR87" i="29"/>
  <c r="BE87" i="10"/>
  <c r="AS87" i="36"/>
  <c r="AS87" i="35"/>
  <c r="AS87" i="34"/>
  <c r="AS87" i="33"/>
  <c r="AS87" i="31"/>
  <c r="AS87" i="30"/>
  <c r="AS87" i="29"/>
  <c r="BF87" i="10"/>
  <c r="AT87" i="36"/>
  <c r="AT87" i="35"/>
  <c r="AT87" i="34"/>
  <c r="AT87" i="33"/>
  <c r="AT87" i="31"/>
  <c r="AT87" i="30"/>
  <c r="AT87" i="29"/>
  <c r="BG87" i="10"/>
  <c r="AU87" i="36"/>
  <c r="AU87" i="35"/>
  <c r="AU87" i="34"/>
  <c r="AU87" i="33"/>
  <c r="AU87" i="31"/>
  <c r="AU87" i="30"/>
  <c r="AU87" i="29"/>
  <c r="BH87" i="10"/>
  <c r="AV87" i="36"/>
  <c r="AV87" i="35"/>
  <c r="AV87" i="34"/>
  <c r="AV87" i="33"/>
  <c r="AV87" i="31"/>
  <c r="AV87" i="30"/>
  <c r="AV87" i="29"/>
  <c r="BI87" i="10"/>
  <c r="AW87" i="36"/>
  <c r="AW87" i="35"/>
  <c r="AW87" i="34"/>
  <c r="AW87" i="33"/>
  <c r="AW87" i="31"/>
  <c r="AW87" i="30"/>
  <c r="AW87" i="29"/>
  <c r="BJ87" i="10"/>
  <c r="AX87" i="36"/>
  <c r="AX87" i="35"/>
  <c r="AX87" i="34"/>
  <c r="AX87" i="33"/>
  <c r="AX87" i="31"/>
  <c r="AX87" i="30"/>
  <c r="AX87" i="29"/>
  <c r="AY88" i="10"/>
  <c r="AM88" i="36"/>
  <c r="AM88" i="35"/>
  <c r="AM88" i="34"/>
  <c r="AM88" i="33"/>
  <c r="AM88" i="31"/>
  <c r="AM88" i="30"/>
  <c r="AM88" i="29"/>
  <c r="AZ88" i="10"/>
  <c r="AN88" i="36"/>
  <c r="AN88" i="35"/>
  <c r="AN88" i="34"/>
  <c r="AN88" i="33"/>
  <c r="AN88" i="31"/>
  <c r="AN88" i="30"/>
  <c r="AN88" i="29"/>
  <c r="BA88" i="10"/>
  <c r="AO88" i="36"/>
  <c r="AO88" i="35"/>
  <c r="AO88" i="34"/>
  <c r="AO88" i="33"/>
  <c r="AO88" i="31"/>
  <c r="AO88" i="30"/>
  <c r="AO88" i="29"/>
  <c r="BB88" i="10"/>
  <c r="AP88" i="36"/>
  <c r="AP88" i="35"/>
  <c r="AP88" i="34"/>
  <c r="AP88" i="33"/>
  <c r="AP88" i="31"/>
  <c r="AP88" i="30"/>
  <c r="AP88" i="29"/>
  <c r="BC88" i="10"/>
  <c r="AQ88" i="36"/>
  <c r="AQ88" i="35"/>
  <c r="AQ88" i="34"/>
  <c r="AQ88" i="33"/>
  <c r="AQ88" i="31"/>
  <c r="AQ88" i="30"/>
  <c r="AQ88" i="29"/>
  <c r="BD88" i="10"/>
  <c r="AR88" i="36"/>
  <c r="AR88" i="35"/>
  <c r="AR88" i="34"/>
  <c r="AR88" i="33"/>
  <c r="AR88" i="31"/>
  <c r="AR88" i="30"/>
  <c r="AR88" i="29"/>
  <c r="BE88" i="10"/>
  <c r="AS88" i="36"/>
  <c r="AS88" i="35"/>
  <c r="AS88" i="34"/>
  <c r="AS88" i="33"/>
  <c r="AS88" i="31"/>
  <c r="AS88" i="30"/>
  <c r="AS88" i="29"/>
  <c r="BF88" i="10"/>
  <c r="AT88" i="36"/>
  <c r="AT88" i="35"/>
  <c r="AT88" i="34"/>
  <c r="AT88" i="33"/>
  <c r="AT88" i="31"/>
  <c r="AT88" i="30"/>
  <c r="AT88" i="29"/>
  <c r="BG88" i="10"/>
  <c r="AU88" i="36"/>
  <c r="AU88" i="35"/>
  <c r="AU88" i="34"/>
  <c r="AU88" i="33"/>
  <c r="AU88" i="31"/>
  <c r="AU88" i="30"/>
  <c r="AU88" i="29"/>
  <c r="BH88" i="10"/>
  <c r="AV88" i="36"/>
  <c r="AV88" i="35"/>
  <c r="AV88" i="34"/>
  <c r="AV88" i="33"/>
  <c r="AV88" i="31"/>
  <c r="AV88" i="30"/>
  <c r="AV88" i="29"/>
  <c r="BI88" i="10"/>
  <c r="AW88" i="36"/>
  <c r="AW88" i="35"/>
  <c r="AW88" i="34"/>
  <c r="AW88" i="33"/>
  <c r="AW88" i="31"/>
  <c r="AW88" i="30"/>
  <c r="AW88" i="29"/>
  <c r="BJ88" i="10"/>
  <c r="AX88" i="36"/>
  <c r="AX88" i="35"/>
  <c r="AX88" i="34"/>
  <c r="AX88" i="33"/>
  <c r="AX88" i="31"/>
  <c r="AX88" i="30"/>
  <c r="AX88" i="29"/>
  <c r="AY89" i="10"/>
  <c r="AM89" i="36"/>
  <c r="AM89" i="35"/>
  <c r="AM89" i="34"/>
  <c r="AM89" i="33"/>
  <c r="AM89" i="31"/>
  <c r="AM89" i="30"/>
  <c r="AM89" i="29"/>
  <c r="AZ89" i="10"/>
  <c r="AN89" i="36"/>
  <c r="AN89" i="35"/>
  <c r="AN89" i="34"/>
  <c r="AN89" i="33"/>
  <c r="AN89" i="31"/>
  <c r="AN89" i="30"/>
  <c r="AN89" i="29"/>
  <c r="BA89" i="10"/>
  <c r="AO89" i="36"/>
  <c r="AO89" i="35"/>
  <c r="AO89" i="34"/>
  <c r="AO89" i="33"/>
  <c r="AO89" i="31"/>
  <c r="AO89" i="30"/>
  <c r="AO89" i="29"/>
  <c r="BB89" i="10"/>
  <c r="AP89" i="36"/>
  <c r="AP89" i="35"/>
  <c r="AP89" i="34"/>
  <c r="AP89" i="33"/>
  <c r="AP89" i="31"/>
  <c r="AP89" i="30"/>
  <c r="AP89" i="29"/>
  <c r="BC89" i="10"/>
  <c r="AQ89" i="36"/>
  <c r="AQ89" i="35"/>
  <c r="AQ89" i="34"/>
  <c r="AQ89" i="33"/>
  <c r="AQ89" i="31"/>
  <c r="AQ89" i="30"/>
  <c r="AQ89" i="29"/>
  <c r="BD89" i="10"/>
  <c r="AR89" i="36"/>
  <c r="AR89" i="35"/>
  <c r="AR89" i="34"/>
  <c r="AR89" i="33"/>
  <c r="AR89" i="31"/>
  <c r="AR89" i="30"/>
  <c r="AR89" i="29"/>
  <c r="BE89" i="10"/>
  <c r="AS89" i="36"/>
  <c r="AS89" i="35"/>
  <c r="AS89" i="34"/>
  <c r="AS89" i="33"/>
  <c r="AS89" i="31"/>
  <c r="AS89" i="30"/>
  <c r="AS89" i="29"/>
  <c r="BF89" i="10"/>
  <c r="AT89" i="36"/>
  <c r="AT89" i="35"/>
  <c r="AT89" i="34"/>
  <c r="AT89" i="33"/>
  <c r="AT89" i="31"/>
  <c r="AT89" i="30"/>
  <c r="AT89" i="29"/>
  <c r="BG89" i="10"/>
  <c r="AU89" i="36"/>
  <c r="AU89" i="35"/>
  <c r="AU89" i="34"/>
  <c r="AU89" i="33"/>
  <c r="AU89" i="31"/>
  <c r="AU89" i="30"/>
  <c r="AU89" i="29"/>
  <c r="BH89" i="10"/>
  <c r="AV89" i="36"/>
  <c r="AV89" i="35"/>
  <c r="AV89" i="34"/>
  <c r="AV89" i="33"/>
  <c r="AV89" i="31"/>
  <c r="AV89" i="30"/>
  <c r="AV89" i="29"/>
  <c r="BI89" i="10"/>
  <c r="AW89" i="36"/>
  <c r="AW89" i="35"/>
  <c r="AW89" i="34"/>
  <c r="AW89" i="33"/>
  <c r="AW89" i="31"/>
  <c r="AW89" i="30"/>
  <c r="AW89" i="29"/>
  <c r="BJ89" i="10"/>
  <c r="AX89" i="36"/>
  <c r="AX89" i="35"/>
  <c r="AX89" i="34"/>
  <c r="AX89" i="33"/>
  <c r="AX89" i="31"/>
  <c r="AX89" i="30"/>
  <c r="AX89" i="29"/>
  <c r="AY90" i="10"/>
  <c r="AM90" i="36"/>
  <c r="AM90" i="35"/>
  <c r="AM90" i="34"/>
  <c r="AM90" i="33"/>
  <c r="AM90" i="31"/>
  <c r="AM90" i="30"/>
  <c r="AM90" i="29"/>
  <c r="AZ90" i="10"/>
  <c r="AN90" i="36"/>
  <c r="AN90" i="35"/>
  <c r="AN90" i="34"/>
  <c r="AN90" i="33"/>
  <c r="AN90" i="31"/>
  <c r="AN90" i="30"/>
  <c r="AN90" i="29"/>
  <c r="BA90" i="10"/>
  <c r="AO90" i="36"/>
  <c r="AO90" i="35"/>
  <c r="AO90" i="34"/>
  <c r="AO90" i="33"/>
  <c r="AO90" i="31"/>
  <c r="AO90" i="30"/>
  <c r="AO90" i="29"/>
  <c r="BB90" i="10"/>
  <c r="AP90" i="36"/>
  <c r="AP90" i="35"/>
  <c r="AP90" i="34"/>
  <c r="AP90" i="33"/>
  <c r="AP90" i="31"/>
  <c r="AP90" i="30"/>
  <c r="AP90" i="29"/>
  <c r="BC90" i="10"/>
  <c r="AQ90" i="36"/>
  <c r="AQ90" i="35"/>
  <c r="AQ90" i="34"/>
  <c r="AQ90" i="33"/>
  <c r="AQ90" i="31"/>
  <c r="AQ90" i="30"/>
  <c r="AQ90" i="29"/>
  <c r="AR90" i="36"/>
  <c r="AR90" i="35"/>
  <c r="AR90" i="34"/>
  <c r="AR90" i="33"/>
  <c r="AR90" i="31"/>
  <c r="AR90" i="30"/>
  <c r="AR90" i="29"/>
  <c r="BD90" i="10"/>
  <c r="BE90" i="10"/>
  <c r="AS90" i="36"/>
  <c r="AS90" i="35"/>
  <c r="AS90" i="34"/>
  <c r="AS90" i="33"/>
  <c r="AS90" i="31"/>
  <c r="AS90" i="30"/>
  <c r="AS90" i="29"/>
  <c r="BF90" i="10"/>
  <c r="AT90" i="36"/>
  <c r="AT90" i="35"/>
  <c r="AT90" i="34"/>
  <c r="AT90" i="33"/>
  <c r="AT90" i="31"/>
  <c r="AT90" i="30"/>
  <c r="AT90" i="29"/>
  <c r="BG90" i="10"/>
  <c r="AU90" i="36"/>
  <c r="AU90" i="35"/>
  <c r="AU90" i="34"/>
  <c r="AU90" i="33"/>
  <c r="AU90" i="31"/>
  <c r="AU90" i="30"/>
  <c r="AU90" i="29"/>
  <c r="BH90" i="10"/>
  <c r="AV90" i="36"/>
  <c r="AV90" i="35"/>
  <c r="AV90" i="34"/>
  <c r="AV90" i="33"/>
  <c r="AV90" i="31"/>
  <c r="AV90" i="30"/>
  <c r="AV90" i="29"/>
  <c r="BI90" i="10"/>
  <c r="AW90" i="36"/>
  <c r="AW90" i="35"/>
  <c r="AW90" i="34"/>
  <c r="AW90" i="33"/>
  <c r="AW90" i="31"/>
  <c r="AW90" i="30"/>
  <c r="AW90" i="29"/>
  <c r="BJ90" i="10"/>
  <c r="AX90" i="36"/>
  <c r="AX90" i="35"/>
  <c r="AX90" i="34"/>
  <c r="AX90" i="33"/>
  <c r="AX90" i="31"/>
  <c r="AX90" i="30"/>
  <c r="AX90" i="29"/>
  <c r="BP66" i="2"/>
  <c r="BP66" i="32" s="1"/>
  <c r="BO73" i="2"/>
  <c r="BO73" i="32" s="1"/>
  <c r="BS75" i="2"/>
  <c r="BS75" i="32" s="1"/>
  <c r="BO74" i="2"/>
  <c r="BO74" i="32" s="1"/>
  <c r="BT66" i="2"/>
  <c r="BT66" i="32" s="1"/>
  <c r="BT70" i="2"/>
  <c r="BT70" i="32" s="1"/>
  <c r="BK71" i="2"/>
  <c r="BK71" i="32" s="1"/>
  <c r="BL66" i="2"/>
  <c r="BL66" i="32" s="1"/>
  <c r="AY72" i="2"/>
  <c r="AY72" i="32" s="1"/>
  <c r="BP67" i="2"/>
  <c r="BP67" i="32" s="1"/>
  <c r="BP69" i="2"/>
  <c r="BP69" i="32" s="1"/>
  <c r="BD68" i="2"/>
  <c r="BD68" i="32" s="1"/>
  <c r="BN75" i="2"/>
  <c r="BN75" i="32" s="1"/>
  <c r="BL69" i="2"/>
  <c r="BL69" i="32" s="1"/>
  <c r="BO71" i="2"/>
  <c r="BO71" i="32" s="1"/>
  <c r="BO75" i="2"/>
  <c r="BO75" i="32" s="1"/>
  <c r="BS71" i="2"/>
  <c r="BS71" i="32" s="1"/>
  <c r="BT67" i="2"/>
  <c r="BT67" i="32" s="1"/>
  <c r="BG72" i="2"/>
  <c r="BG72" i="32" s="1"/>
  <c r="BS74" i="2"/>
  <c r="BS74" i="32" s="1"/>
  <c r="BK73" i="2"/>
  <c r="BK73" i="32" s="1"/>
  <c r="BK74" i="2"/>
  <c r="BK74" i="32" s="1"/>
  <c r="BC72" i="2"/>
  <c r="BC72" i="32" s="1"/>
  <c r="BL68" i="2"/>
  <c r="BL68" i="32" s="1"/>
  <c r="BV75" i="2"/>
  <c r="BV75" i="32" s="1"/>
  <c r="BU74" i="2"/>
  <c r="BU74" i="32" s="1"/>
  <c r="BR71" i="2"/>
  <c r="BR71" i="32" s="1"/>
  <c r="BQ74" i="2"/>
  <c r="BQ74" i="32" s="1"/>
  <c r="BM74" i="2"/>
  <c r="BM74" i="32" s="1"/>
  <c r="BT68" i="2"/>
  <c r="BT68" i="32" s="1"/>
  <c r="BP70" i="2"/>
  <c r="BP70" i="32" s="1"/>
  <c r="BK75" i="2"/>
  <c r="BK75" i="32" s="1"/>
  <c r="BV71" i="2"/>
  <c r="BV71" i="32" s="1"/>
  <c r="BR75" i="2"/>
  <c r="BR75" i="32" s="1"/>
  <c r="C2" i="43"/>
  <c r="D2" i="43" s="1"/>
  <c r="E2" i="43" s="1"/>
  <c r="F2" i="43" s="1"/>
  <c r="G2" i="43" s="1"/>
  <c r="H2" i="43" s="1"/>
  <c r="I2" i="43" s="1"/>
  <c r="J2" i="43" s="1"/>
  <c r="K2" i="43" s="1"/>
  <c r="L2" i="43" s="1"/>
  <c r="M2" i="43" s="1"/>
  <c r="N2" i="43" s="1"/>
  <c r="O2" i="43" s="1"/>
  <c r="P2" i="43" s="1"/>
  <c r="Q2" i="43" s="1"/>
  <c r="R2" i="43" s="1"/>
  <c r="S2" i="43" s="1"/>
  <c r="T2" i="43" s="1"/>
  <c r="U2" i="43" s="1"/>
  <c r="V2" i="43" s="1"/>
  <c r="W2" i="43" s="1"/>
  <c r="X2" i="43" s="1"/>
  <c r="Y2" i="43" s="1"/>
  <c r="Z2" i="43" s="1"/>
  <c r="AA2" i="43" s="1"/>
  <c r="AB2" i="43" s="1"/>
  <c r="AC2" i="43" s="1"/>
  <c r="AD2" i="43" s="1"/>
  <c r="AE2" i="43" s="1"/>
  <c r="AF2" i="43" s="1"/>
  <c r="AG2" i="43" s="1"/>
  <c r="AH2" i="43" s="1"/>
  <c r="AI2" i="43" s="1"/>
  <c r="AJ2" i="43" s="1"/>
  <c r="AK2" i="43" s="1"/>
  <c r="AL2" i="43" s="1"/>
  <c r="AM2" i="43" s="1"/>
  <c r="AN2" i="43" s="1"/>
  <c r="AO2" i="43" s="1"/>
  <c r="AP2" i="43" s="1"/>
  <c r="AQ2" i="43" s="1"/>
  <c r="AR2" i="43" s="1"/>
  <c r="AS2" i="43" s="1"/>
  <c r="AT2" i="43" s="1"/>
  <c r="AU2" i="43" s="1"/>
  <c r="AV2" i="43" s="1"/>
  <c r="AW2" i="43" s="1"/>
  <c r="AX2" i="43" s="1"/>
  <c r="AY2" i="43" s="1"/>
  <c r="AZ2" i="43" s="1"/>
  <c r="BA2" i="43" s="1"/>
  <c r="BB2" i="43" s="1"/>
  <c r="BC2" i="43" s="1"/>
  <c r="BD2" i="43" s="1"/>
  <c r="BE2" i="43" s="1"/>
  <c r="BF2" i="43" s="1"/>
  <c r="BG2" i="43" s="1"/>
  <c r="BH2" i="43" s="1"/>
  <c r="BI2" i="43" s="1"/>
  <c r="BJ2" i="43" s="1"/>
  <c r="BK2" i="43" s="1"/>
  <c r="BL2" i="43" s="1"/>
  <c r="BM2" i="43" s="1"/>
  <c r="BN2" i="43" s="1"/>
  <c r="BO2" i="43" s="1"/>
  <c r="BP2" i="43" s="1"/>
  <c r="BQ2" i="43" s="1"/>
  <c r="BR2" i="43" s="1"/>
  <c r="BS2" i="43" s="1"/>
  <c r="BT2" i="43" s="1"/>
  <c r="BU2" i="43" s="1"/>
  <c r="BV2" i="43" s="1"/>
  <c r="BW2" i="43" s="1"/>
  <c r="BX2" i="43" s="1"/>
  <c r="BY2" i="43" s="1"/>
  <c r="BZ2" i="43" s="1"/>
  <c r="CA2" i="43" s="1"/>
  <c r="CB2" i="43" s="1"/>
  <c r="CC2" i="43" s="1"/>
  <c r="CD2" i="43" s="1"/>
  <c r="CE2" i="43" s="1"/>
  <c r="CF2" i="43" s="1"/>
  <c r="CG2" i="43" s="1"/>
  <c r="CH2" i="43" s="1"/>
  <c r="C2" i="36"/>
  <c r="D2" i="36" s="1"/>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BL2" i="36" s="1"/>
  <c r="BM2" i="36" s="1"/>
  <c r="BN2" i="36" s="1"/>
  <c r="BO2" i="36" s="1"/>
  <c r="BP2" i="36" s="1"/>
  <c r="BQ2" i="36" s="1"/>
  <c r="BR2" i="36" s="1"/>
  <c r="BS2" i="36" s="1"/>
  <c r="BT2" i="36" s="1"/>
  <c r="BU2" i="36" s="1"/>
  <c r="BV2" i="36" s="1"/>
  <c r="BW2" i="36" s="1"/>
  <c r="BX2" i="36" s="1"/>
  <c r="BY2" i="36" s="1"/>
  <c r="BZ2" i="36" s="1"/>
  <c r="CA2" i="36" s="1"/>
  <c r="CB2" i="36" s="1"/>
  <c r="CC2" i="36" s="1"/>
  <c r="CD2" i="36" s="1"/>
  <c r="CE2" i="36" s="1"/>
  <c r="CF2" i="36" s="1"/>
  <c r="CG2" i="36" s="1"/>
  <c r="CH2" i="36" s="1"/>
  <c r="C2" i="35"/>
  <c r="D2" i="35" s="1"/>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BL2" i="35" s="1"/>
  <c r="BM2" i="35" s="1"/>
  <c r="BN2" i="35" s="1"/>
  <c r="BO2" i="35" s="1"/>
  <c r="BP2" i="35" s="1"/>
  <c r="BQ2" i="35" s="1"/>
  <c r="BR2" i="35" s="1"/>
  <c r="BS2" i="35" s="1"/>
  <c r="BT2" i="35" s="1"/>
  <c r="BU2" i="35" s="1"/>
  <c r="BV2" i="35" s="1"/>
  <c r="BW2" i="35" s="1"/>
  <c r="BX2" i="35" s="1"/>
  <c r="BY2" i="35" s="1"/>
  <c r="BZ2" i="35" s="1"/>
  <c r="CA2" i="35" s="1"/>
  <c r="CB2" i="35" s="1"/>
  <c r="CC2" i="35" s="1"/>
  <c r="CD2" i="35" s="1"/>
  <c r="CE2" i="35" s="1"/>
  <c r="CF2" i="35" s="1"/>
  <c r="CG2" i="35" s="1"/>
  <c r="CH2" i="35" s="1"/>
  <c r="C2" i="34"/>
  <c r="D2" i="34" s="1"/>
  <c r="E2" i="34" s="1"/>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N2" i="34" s="1"/>
  <c r="AO2" i="34" s="1"/>
  <c r="AP2" i="34" s="1"/>
  <c r="AQ2" i="34" s="1"/>
  <c r="AR2" i="34" s="1"/>
  <c r="AS2" i="34" s="1"/>
  <c r="AT2" i="34" s="1"/>
  <c r="AU2" i="34" s="1"/>
  <c r="AV2" i="34" s="1"/>
  <c r="AW2" i="34" s="1"/>
  <c r="AX2" i="34" s="1"/>
  <c r="AY2" i="34" s="1"/>
  <c r="AZ2" i="34" s="1"/>
  <c r="BA2" i="34" s="1"/>
  <c r="BB2" i="34" s="1"/>
  <c r="BC2" i="34" s="1"/>
  <c r="BD2" i="34" s="1"/>
  <c r="BE2" i="34" s="1"/>
  <c r="BF2" i="34" s="1"/>
  <c r="BG2" i="34" s="1"/>
  <c r="BH2" i="34" s="1"/>
  <c r="BI2" i="34" s="1"/>
  <c r="BJ2" i="34" s="1"/>
  <c r="BK2" i="34" s="1"/>
  <c r="BL2" i="34" s="1"/>
  <c r="BM2" i="34" s="1"/>
  <c r="BN2" i="34" s="1"/>
  <c r="BO2" i="34" s="1"/>
  <c r="BP2" i="34" s="1"/>
  <c r="BQ2" i="34" s="1"/>
  <c r="BR2" i="34" s="1"/>
  <c r="BS2" i="34" s="1"/>
  <c r="BT2" i="34" s="1"/>
  <c r="BU2" i="34" s="1"/>
  <c r="BV2" i="34" s="1"/>
  <c r="BW2" i="34" s="1"/>
  <c r="BX2" i="34" s="1"/>
  <c r="BY2" i="34" s="1"/>
  <c r="BZ2" i="34" s="1"/>
  <c r="CA2" i="34" s="1"/>
  <c r="CB2" i="34" s="1"/>
  <c r="CC2" i="34" s="1"/>
  <c r="CD2" i="34" s="1"/>
  <c r="CE2" i="34" s="1"/>
  <c r="CF2" i="34" s="1"/>
  <c r="CG2" i="34" s="1"/>
  <c r="CH2" i="34" s="1"/>
  <c r="C2" i="33"/>
  <c r="D2" i="33" s="1"/>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AN2" i="33" s="1"/>
  <c r="AO2" i="33" s="1"/>
  <c r="AP2" i="33" s="1"/>
  <c r="AQ2" i="33" s="1"/>
  <c r="AR2" i="33" s="1"/>
  <c r="AS2" i="33" s="1"/>
  <c r="AT2" i="33" s="1"/>
  <c r="AU2" i="33" s="1"/>
  <c r="AV2" i="33" s="1"/>
  <c r="AW2" i="33" s="1"/>
  <c r="AX2" i="33" s="1"/>
  <c r="AY2" i="33" s="1"/>
  <c r="AZ2" i="33" s="1"/>
  <c r="BA2" i="33" s="1"/>
  <c r="BB2" i="33" s="1"/>
  <c r="BC2" i="33" s="1"/>
  <c r="BD2" i="33" s="1"/>
  <c r="BE2" i="33" s="1"/>
  <c r="BF2" i="33" s="1"/>
  <c r="BG2" i="33" s="1"/>
  <c r="BH2" i="33" s="1"/>
  <c r="BI2" i="33" s="1"/>
  <c r="BJ2" i="33" s="1"/>
  <c r="BK2" i="33" s="1"/>
  <c r="BL2" i="33" s="1"/>
  <c r="BM2" i="33" s="1"/>
  <c r="BN2" i="33" s="1"/>
  <c r="BO2" i="33" s="1"/>
  <c r="BP2" i="33" s="1"/>
  <c r="BQ2" i="33" s="1"/>
  <c r="BR2" i="33" s="1"/>
  <c r="BS2" i="33" s="1"/>
  <c r="BT2" i="33" s="1"/>
  <c r="BU2" i="33" s="1"/>
  <c r="BV2" i="33" s="1"/>
  <c r="BW2" i="33" s="1"/>
  <c r="BX2" i="33" s="1"/>
  <c r="BY2" i="33" s="1"/>
  <c r="BZ2" i="33" s="1"/>
  <c r="CA2" i="33" s="1"/>
  <c r="CB2" i="33" s="1"/>
  <c r="CC2" i="33" s="1"/>
  <c r="CD2" i="33" s="1"/>
  <c r="CE2" i="33" s="1"/>
  <c r="CF2" i="33" s="1"/>
  <c r="CG2" i="33" s="1"/>
  <c r="CH2" i="33" s="1"/>
  <c r="C2" i="32"/>
  <c r="D2" i="32" s="1"/>
  <c r="E2" i="32" s="1"/>
  <c r="F2" i="32" s="1"/>
  <c r="G2" i="32" s="1"/>
  <c r="H2" i="32" s="1"/>
  <c r="I2" i="32" s="1"/>
  <c r="J2" i="32" s="1"/>
  <c r="K2" i="32" s="1"/>
  <c r="L2" i="32" s="1"/>
  <c r="M2" i="32" s="1"/>
  <c r="N2" i="32" s="1"/>
  <c r="O2" i="32" s="1"/>
  <c r="P2" i="32" s="1"/>
  <c r="Q2" i="32" s="1"/>
  <c r="R2" i="32" s="1"/>
  <c r="S2" i="32" s="1"/>
  <c r="T2" i="32" s="1"/>
  <c r="U2" i="32" s="1"/>
  <c r="V2" i="32" s="1"/>
  <c r="W2" i="32" s="1"/>
  <c r="X2" i="32" s="1"/>
  <c r="Y2" i="32" s="1"/>
  <c r="Z2" i="32" s="1"/>
  <c r="AA2" i="32" s="1"/>
  <c r="AB2" i="32" s="1"/>
  <c r="AC2" i="32" s="1"/>
  <c r="AD2" i="32" s="1"/>
  <c r="AE2" i="32" s="1"/>
  <c r="AF2" i="32" s="1"/>
  <c r="AG2" i="32" s="1"/>
  <c r="AH2" i="32" s="1"/>
  <c r="AI2" i="32" s="1"/>
  <c r="AJ2" i="32" s="1"/>
  <c r="AK2" i="32" s="1"/>
  <c r="AL2" i="32" s="1"/>
  <c r="AM2" i="32" s="1"/>
  <c r="AN2" i="32" s="1"/>
  <c r="AO2" i="32" s="1"/>
  <c r="AP2" i="32" s="1"/>
  <c r="AQ2" i="32" s="1"/>
  <c r="AR2" i="32" s="1"/>
  <c r="AS2" i="32" s="1"/>
  <c r="AT2" i="32" s="1"/>
  <c r="AU2" i="32" s="1"/>
  <c r="AV2" i="32" s="1"/>
  <c r="AW2" i="32" s="1"/>
  <c r="AX2" i="32" s="1"/>
  <c r="AY2" i="32" s="1"/>
  <c r="AZ2" i="32" s="1"/>
  <c r="BA2" i="32" s="1"/>
  <c r="BB2" i="32" s="1"/>
  <c r="BC2" i="32" s="1"/>
  <c r="BD2" i="32" s="1"/>
  <c r="BE2" i="32" s="1"/>
  <c r="BF2" i="32" s="1"/>
  <c r="BG2" i="32" s="1"/>
  <c r="BH2" i="32" s="1"/>
  <c r="BI2" i="32" s="1"/>
  <c r="BJ2" i="32" s="1"/>
  <c r="BK2" i="32" s="1"/>
  <c r="BL2" i="32" s="1"/>
  <c r="BM2" i="32" s="1"/>
  <c r="BN2" i="32" s="1"/>
  <c r="BO2" i="32" s="1"/>
  <c r="BP2" i="32" s="1"/>
  <c r="BQ2" i="32" s="1"/>
  <c r="BR2" i="32" s="1"/>
  <c r="BS2" i="32" s="1"/>
  <c r="BT2" i="32" s="1"/>
  <c r="BU2" i="32" s="1"/>
  <c r="BV2" i="32" s="1"/>
  <c r="BW2" i="32" s="1"/>
  <c r="BX2" i="32" s="1"/>
  <c r="BY2" i="32" s="1"/>
  <c r="BZ2" i="32" s="1"/>
  <c r="CA2" i="32" s="1"/>
  <c r="CB2" i="32" s="1"/>
  <c r="CC2" i="32" s="1"/>
  <c r="CD2" i="32" s="1"/>
  <c r="CE2" i="32" s="1"/>
  <c r="CF2" i="32" s="1"/>
  <c r="CG2" i="32" s="1"/>
  <c r="CH2" i="32" s="1"/>
  <c r="C2" i="31"/>
  <c r="D2" i="31" s="1"/>
  <c r="E2" i="31" s="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AN2" i="31" s="1"/>
  <c r="AO2" i="31" s="1"/>
  <c r="AP2" i="31" s="1"/>
  <c r="AQ2" i="31" s="1"/>
  <c r="AR2" i="31" s="1"/>
  <c r="AS2" i="31" s="1"/>
  <c r="AT2" i="31" s="1"/>
  <c r="AU2" i="31" s="1"/>
  <c r="AV2" i="31" s="1"/>
  <c r="AW2" i="31" s="1"/>
  <c r="AX2" i="31" s="1"/>
  <c r="AY2" i="31" s="1"/>
  <c r="AZ2" i="31" s="1"/>
  <c r="BA2" i="31" s="1"/>
  <c r="BB2" i="31" s="1"/>
  <c r="BC2" i="31" s="1"/>
  <c r="BD2" i="31" s="1"/>
  <c r="BE2" i="31" s="1"/>
  <c r="BF2" i="31" s="1"/>
  <c r="BG2" i="31" s="1"/>
  <c r="BH2" i="31" s="1"/>
  <c r="BI2" i="31" s="1"/>
  <c r="BJ2" i="31" s="1"/>
  <c r="BK2" i="31" s="1"/>
  <c r="BL2" i="31" s="1"/>
  <c r="BM2" i="31" s="1"/>
  <c r="BN2" i="31" s="1"/>
  <c r="BO2" i="31" s="1"/>
  <c r="BP2" i="31" s="1"/>
  <c r="BQ2" i="31" s="1"/>
  <c r="BR2" i="31" s="1"/>
  <c r="BS2" i="31" s="1"/>
  <c r="BT2" i="31" s="1"/>
  <c r="BU2" i="31" s="1"/>
  <c r="BV2" i="31" s="1"/>
  <c r="BW2" i="31" s="1"/>
  <c r="BX2" i="31" s="1"/>
  <c r="BY2" i="31" s="1"/>
  <c r="BZ2" i="31" s="1"/>
  <c r="CA2" i="31" s="1"/>
  <c r="CB2" i="31" s="1"/>
  <c r="CC2" i="31" s="1"/>
  <c r="CD2" i="31" s="1"/>
  <c r="CE2" i="31" s="1"/>
  <c r="CF2" i="31" s="1"/>
  <c r="CG2" i="31" s="1"/>
  <c r="CH2" i="31" s="1"/>
  <c r="C2" i="30"/>
  <c r="D2" i="30" s="1"/>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AN2" i="30" s="1"/>
  <c r="AO2" i="30" s="1"/>
  <c r="AP2" i="30" s="1"/>
  <c r="AQ2" i="30" s="1"/>
  <c r="AR2" i="30" s="1"/>
  <c r="AS2" i="30" s="1"/>
  <c r="AT2" i="30" s="1"/>
  <c r="AU2" i="30" s="1"/>
  <c r="AV2" i="30" s="1"/>
  <c r="AW2" i="30" s="1"/>
  <c r="AX2" i="30" s="1"/>
  <c r="AY2" i="30" s="1"/>
  <c r="AZ2" i="30" s="1"/>
  <c r="BA2" i="30" s="1"/>
  <c r="BB2" i="30" s="1"/>
  <c r="BC2" i="30" s="1"/>
  <c r="BD2" i="30" s="1"/>
  <c r="BE2" i="30" s="1"/>
  <c r="BF2" i="30" s="1"/>
  <c r="BG2" i="30" s="1"/>
  <c r="BH2" i="30" s="1"/>
  <c r="BI2" i="30" s="1"/>
  <c r="BJ2" i="30" s="1"/>
  <c r="BK2" i="30" s="1"/>
  <c r="BL2" i="30" s="1"/>
  <c r="BM2" i="30" s="1"/>
  <c r="BN2" i="30" s="1"/>
  <c r="BO2" i="30" s="1"/>
  <c r="BP2" i="30" s="1"/>
  <c r="BQ2" i="30" s="1"/>
  <c r="BR2" i="30" s="1"/>
  <c r="BS2" i="30" s="1"/>
  <c r="BT2" i="30" s="1"/>
  <c r="BU2" i="30" s="1"/>
  <c r="BV2" i="30" s="1"/>
  <c r="BW2" i="30" s="1"/>
  <c r="BX2" i="30" s="1"/>
  <c r="BY2" i="30" s="1"/>
  <c r="BZ2" i="30" s="1"/>
  <c r="CA2" i="30" s="1"/>
  <c r="CB2" i="30" s="1"/>
  <c r="CC2" i="30" s="1"/>
  <c r="CD2" i="30" s="1"/>
  <c r="CE2" i="30" s="1"/>
  <c r="CF2" i="30" s="1"/>
  <c r="CG2" i="30" s="1"/>
  <c r="CH2" i="30" s="1"/>
  <c r="C2" i="29"/>
  <c r="D2" i="29" s="1"/>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AN2" i="29" s="1"/>
  <c r="AO2" i="29" s="1"/>
  <c r="AP2" i="29" s="1"/>
  <c r="AQ2" i="29" s="1"/>
  <c r="AR2" i="29" s="1"/>
  <c r="AS2" i="29" s="1"/>
  <c r="AT2" i="29" s="1"/>
  <c r="AU2" i="29" s="1"/>
  <c r="AV2" i="29" s="1"/>
  <c r="AW2" i="29" s="1"/>
  <c r="AX2" i="29" s="1"/>
  <c r="AY2" i="29" s="1"/>
  <c r="AZ2" i="29" s="1"/>
  <c r="BA2" i="29" s="1"/>
  <c r="BB2" i="29" s="1"/>
  <c r="BC2" i="29" s="1"/>
  <c r="BD2" i="29" s="1"/>
  <c r="BE2" i="29" s="1"/>
  <c r="BF2" i="29" s="1"/>
  <c r="BG2" i="29" s="1"/>
  <c r="BH2" i="29" s="1"/>
  <c r="BI2" i="29" s="1"/>
  <c r="BJ2" i="29" s="1"/>
  <c r="BK2" i="29" s="1"/>
  <c r="BL2" i="29" s="1"/>
  <c r="BM2" i="29" s="1"/>
  <c r="BN2" i="29" s="1"/>
  <c r="BO2" i="29" s="1"/>
  <c r="BP2" i="29" s="1"/>
  <c r="BQ2" i="29" s="1"/>
  <c r="BR2" i="29" s="1"/>
  <c r="BS2" i="29" s="1"/>
  <c r="BT2" i="29" s="1"/>
  <c r="BU2" i="29" s="1"/>
  <c r="BV2" i="29" s="1"/>
  <c r="BW2" i="29" s="1"/>
  <c r="BX2" i="29" s="1"/>
  <c r="BY2" i="29" s="1"/>
  <c r="BZ2" i="29" s="1"/>
  <c r="CA2" i="29" s="1"/>
  <c r="CB2" i="29" s="1"/>
  <c r="CC2" i="29" s="1"/>
  <c r="CD2" i="29" s="1"/>
  <c r="CE2" i="29" s="1"/>
  <c r="CF2" i="29" s="1"/>
  <c r="CG2" i="29" s="1"/>
  <c r="CH2" i="29" s="1"/>
  <c r="C2" i="10"/>
  <c r="D2" i="10" s="1"/>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B2" i="10" s="1"/>
  <c r="AC2" i="10" s="1"/>
  <c r="AD2" i="10" s="1"/>
  <c r="AE2" i="10" s="1"/>
  <c r="AF2" i="10" s="1"/>
  <c r="AG2" i="10" s="1"/>
  <c r="AH2" i="10" s="1"/>
  <c r="AI2" i="10" s="1"/>
  <c r="AJ2" i="10" s="1"/>
  <c r="AK2" i="10" s="1"/>
  <c r="AL2" i="10" s="1"/>
  <c r="AM2" i="10" s="1"/>
  <c r="AN2" i="10" s="1"/>
  <c r="AO2" i="10" s="1"/>
  <c r="AP2" i="10" s="1"/>
  <c r="AQ2" i="10" s="1"/>
  <c r="AR2" i="10" s="1"/>
  <c r="AS2" i="10" s="1"/>
  <c r="AT2" i="10" s="1"/>
  <c r="AU2" i="10" s="1"/>
  <c r="AV2" i="10" s="1"/>
  <c r="AW2" i="10" s="1"/>
  <c r="AX2" i="10" s="1"/>
  <c r="AY2" i="10" s="1"/>
  <c r="AZ2" i="10" s="1"/>
  <c r="BA2" i="10" s="1"/>
  <c r="BB2" i="10" s="1"/>
  <c r="BC2" i="10" s="1"/>
  <c r="BD2" i="10" s="1"/>
  <c r="BE2" i="10" s="1"/>
  <c r="BF2" i="10" s="1"/>
  <c r="BG2" i="10" s="1"/>
  <c r="BH2" i="10" s="1"/>
  <c r="BI2" i="10" s="1"/>
  <c r="BJ2" i="10" s="1"/>
  <c r="BK2" i="10" s="1"/>
  <c r="BL2" i="10" s="1"/>
  <c r="BM2" i="10" s="1"/>
  <c r="BN2" i="10" s="1"/>
  <c r="BO2" i="10" s="1"/>
  <c r="BP2" i="10" s="1"/>
  <c r="BQ2" i="10" s="1"/>
  <c r="BR2" i="10" s="1"/>
  <c r="BS2" i="10" s="1"/>
  <c r="BT2" i="10" s="1"/>
  <c r="BU2" i="10" s="1"/>
  <c r="BV2" i="10" s="1"/>
  <c r="BW2" i="10" s="1"/>
  <c r="BX2" i="10" s="1"/>
  <c r="BY2" i="10" s="1"/>
  <c r="BZ2" i="10" s="1"/>
  <c r="CA2" i="10" s="1"/>
  <c r="CB2" i="10" s="1"/>
  <c r="CC2" i="10" s="1"/>
  <c r="CD2" i="10" s="1"/>
  <c r="CE2" i="10" s="1"/>
  <c r="CF2" i="10" s="1"/>
  <c r="CG2" i="10" s="1"/>
  <c r="CH2" i="10" s="1"/>
  <c r="CH212" i="31"/>
  <c r="CG212" i="31"/>
  <c r="CF212" i="31"/>
  <c r="CE212" i="31"/>
  <c r="CD212" i="31"/>
  <c r="CC212" i="31"/>
  <c r="CB212" i="31"/>
  <c r="CA212" i="31"/>
  <c r="BZ212" i="31"/>
  <c r="BY212" i="31"/>
  <c r="BX212" i="31"/>
  <c r="BW212" i="31"/>
  <c r="CH211" i="31"/>
  <c r="CG211" i="31"/>
  <c r="CF211" i="31"/>
  <c r="CE211" i="31"/>
  <c r="CD211" i="31"/>
  <c r="CC211" i="31"/>
  <c r="CB211" i="31"/>
  <c r="CA211" i="31"/>
  <c r="BZ211" i="31"/>
  <c r="BY211" i="31"/>
  <c r="BX211" i="31"/>
  <c r="BW211" i="31"/>
  <c r="CH210" i="31"/>
  <c r="CG210" i="31"/>
  <c r="CF210" i="31"/>
  <c r="CE210" i="31"/>
  <c r="CD210" i="31"/>
  <c r="CC210" i="31"/>
  <c r="CB210" i="31"/>
  <c r="CA210" i="31"/>
  <c r="BZ210" i="31"/>
  <c r="BY210" i="31"/>
  <c r="BX210" i="31"/>
  <c r="BW210" i="31"/>
  <c r="CH209" i="31"/>
  <c r="CG209" i="31"/>
  <c r="CF209" i="31"/>
  <c r="CE209" i="31"/>
  <c r="CD209" i="31"/>
  <c r="CC209" i="31"/>
  <c r="CB209" i="31"/>
  <c r="CA209" i="31"/>
  <c r="BZ209" i="31"/>
  <c r="BY209" i="31"/>
  <c r="BX209" i="31"/>
  <c r="BW209" i="31"/>
  <c r="CH208" i="31"/>
  <c r="CG208" i="31"/>
  <c r="CF208" i="31"/>
  <c r="CE208" i="31"/>
  <c r="CD208" i="31"/>
  <c r="CC208" i="31"/>
  <c r="CB208" i="31"/>
  <c r="CA208" i="31"/>
  <c r="BZ208" i="31"/>
  <c r="BY208" i="31"/>
  <c r="BX208" i="31"/>
  <c r="BW208" i="31"/>
  <c r="CH207" i="31"/>
  <c r="CG207" i="31"/>
  <c r="CF207" i="31"/>
  <c r="CE207" i="31"/>
  <c r="CD207" i="31"/>
  <c r="CC207" i="31"/>
  <c r="CB207" i="31"/>
  <c r="CA207" i="31"/>
  <c r="BZ207" i="31"/>
  <c r="BY207" i="31"/>
  <c r="BX207" i="31"/>
  <c r="BW207" i="31"/>
  <c r="CH206" i="31"/>
  <c r="CG206" i="31"/>
  <c r="CF206" i="31"/>
  <c r="CE206" i="31"/>
  <c r="CD206" i="31"/>
  <c r="CC206" i="31"/>
  <c r="CB206" i="31"/>
  <c r="CA206" i="31"/>
  <c r="BZ206" i="31"/>
  <c r="BY206" i="31"/>
  <c r="BX206" i="31"/>
  <c r="BW206" i="31"/>
  <c r="CH205" i="31"/>
  <c r="CG205" i="31"/>
  <c r="CF205" i="31"/>
  <c r="CE205" i="31"/>
  <c r="CD205" i="31"/>
  <c r="CC205" i="31"/>
  <c r="CB205" i="31"/>
  <c r="CA205" i="31"/>
  <c r="BZ205" i="31"/>
  <c r="BY205" i="31"/>
  <c r="BX205" i="31"/>
  <c r="BW205" i="31"/>
  <c r="CH204" i="31"/>
  <c r="CG204" i="31"/>
  <c r="CF204" i="31"/>
  <c r="CE204" i="31"/>
  <c r="CD204" i="31"/>
  <c r="CC204" i="31"/>
  <c r="CB204" i="31"/>
  <c r="CA204" i="31"/>
  <c r="BZ204" i="31"/>
  <c r="BY204" i="31"/>
  <c r="BX204" i="31"/>
  <c r="BW204" i="31"/>
  <c r="CH203" i="31"/>
  <c r="CG203" i="31"/>
  <c r="CF203" i="31"/>
  <c r="CE203" i="31"/>
  <c r="CD203" i="31"/>
  <c r="CC203" i="31"/>
  <c r="CB203" i="31"/>
  <c r="CA203" i="31"/>
  <c r="BZ203" i="31"/>
  <c r="BY203" i="31"/>
  <c r="BX203" i="31"/>
  <c r="BW203" i="31"/>
  <c r="CH202" i="31"/>
  <c r="CG202" i="31"/>
  <c r="CF202" i="31"/>
  <c r="CE202" i="31"/>
  <c r="CD202" i="31"/>
  <c r="CC202" i="31"/>
  <c r="CB202" i="31"/>
  <c r="CA202" i="31"/>
  <c r="BZ202" i="31"/>
  <c r="BY202" i="31"/>
  <c r="BX202" i="31"/>
  <c r="BW202" i="31"/>
  <c r="CH201" i="31"/>
  <c r="CG201" i="31"/>
  <c r="CF201" i="31"/>
  <c r="CE201" i="31"/>
  <c r="CD201" i="31"/>
  <c r="CC201" i="31"/>
  <c r="CB201" i="31"/>
  <c r="CA201" i="31"/>
  <c r="BZ201" i="31"/>
  <c r="BY201" i="31"/>
  <c r="BX201" i="31"/>
  <c r="BW201" i="31"/>
  <c r="CH200" i="31"/>
  <c r="CG200" i="31"/>
  <c r="CF200" i="31"/>
  <c r="CE200" i="31"/>
  <c r="CD200" i="31"/>
  <c r="CC200" i="31"/>
  <c r="CB200" i="31"/>
  <c r="CA200" i="31"/>
  <c r="BZ200" i="31"/>
  <c r="BY200" i="31"/>
  <c r="BX200" i="31"/>
  <c r="BW200" i="31"/>
  <c r="CH212" i="30"/>
  <c r="CG212" i="30"/>
  <c r="CF212" i="30"/>
  <c r="CE212" i="30"/>
  <c r="CD212" i="30"/>
  <c r="CC212" i="30"/>
  <c r="CB212" i="30"/>
  <c r="CA212" i="30"/>
  <c r="BZ212" i="30"/>
  <c r="BY212" i="30"/>
  <c r="BX212" i="30"/>
  <c r="BW212" i="30"/>
  <c r="CH211" i="30"/>
  <c r="CG211" i="30"/>
  <c r="CF211" i="30"/>
  <c r="CE211" i="30"/>
  <c r="CD211" i="30"/>
  <c r="CC211" i="30"/>
  <c r="CB211" i="30"/>
  <c r="CA211" i="30"/>
  <c r="BZ211" i="30"/>
  <c r="BY211" i="30"/>
  <c r="BX211" i="30"/>
  <c r="BW211" i="30"/>
  <c r="CH210" i="30"/>
  <c r="CG210" i="30"/>
  <c r="CF210" i="30"/>
  <c r="CE210" i="30"/>
  <c r="CD210" i="30"/>
  <c r="CC210" i="30"/>
  <c r="CB210" i="30"/>
  <c r="CA210" i="30"/>
  <c r="BZ210" i="30"/>
  <c r="BY210" i="30"/>
  <c r="BX210" i="30"/>
  <c r="BW210" i="30"/>
  <c r="CH209" i="30"/>
  <c r="CG209" i="30"/>
  <c r="CF209" i="30"/>
  <c r="CE209" i="30"/>
  <c r="CD209" i="30"/>
  <c r="CC209" i="30"/>
  <c r="CB209" i="30"/>
  <c r="CA209" i="30"/>
  <c r="BZ209" i="30"/>
  <c r="BY209" i="30"/>
  <c r="BX209" i="30"/>
  <c r="BW209" i="30"/>
  <c r="CH208" i="30"/>
  <c r="CG208" i="30"/>
  <c r="CF208" i="30"/>
  <c r="CE208" i="30"/>
  <c r="CD208" i="30"/>
  <c r="CC208" i="30"/>
  <c r="CB208" i="30"/>
  <c r="CA208" i="30"/>
  <c r="BZ208" i="30"/>
  <c r="BY208" i="30"/>
  <c r="BX208" i="30"/>
  <c r="BW208" i="30"/>
  <c r="CH207" i="30"/>
  <c r="CG207" i="30"/>
  <c r="CF207" i="30"/>
  <c r="CE207" i="30"/>
  <c r="CD207" i="30"/>
  <c r="CC207" i="30"/>
  <c r="CB207" i="30"/>
  <c r="CA207" i="30"/>
  <c r="BZ207" i="30"/>
  <c r="BY207" i="30"/>
  <c r="BX207" i="30"/>
  <c r="BW207" i="30"/>
  <c r="CH206" i="30"/>
  <c r="CG206" i="30"/>
  <c r="CF206" i="30"/>
  <c r="CE206" i="30"/>
  <c r="CD206" i="30"/>
  <c r="CC206" i="30"/>
  <c r="CB206" i="30"/>
  <c r="CA206" i="30"/>
  <c r="BZ206" i="30"/>
  <c r="BY206" i="30"/>
  <c r="BX206" i="30"/>
  <c r="BW206" i="30"/>
  <c r="CH205" i="30"/>
  <c r="CG205" i="30"/>
  <c r="CF205" i="30"/>
  <c r="CE205" i="30"/>
  <c r="CD205" i="30"/>
  <c r="CC205" i="30"/>
  <c r="CB205" i="30"/>
  <c r="CA205" i="30"/>
  <c r="BZ205" i="30"/>
  <c r="BY205" i="30"/>
  <c r="BX205" i="30"/>
  <c r="BW205" i="30"/>
  <c r="CH204" i="30"/>
  <c r="CG204" i="30"/>
  <c r="CF204" i="30"/>
  <c r="CE204" i="30"/>
  <c r="CD204" i="30"/>
  <c r="CC204" i="30"/>
  <c r="CB204" i="30"/>
  <c r="CA204" i="30"/>
  <c r="BZ204" i="30"/>
  <c r="BY204" i="30"/>
  <c r="BX204" i="30"/>
  <c r="BW204" i="30"/>
  <c r="CH203" i="30"/>
  <c r="CG203" i="30"/>
  <c r="CF203" i="30"/>
  <c r="CE203" i="30"/>
  <c r="CD203" i="30"/>
  <c r="CC203" i="30"/>
  <c r="CB203" i="30"/>
  <c r="CA203" i="30"/>
  <c r="BZ203" i="30"/>
  <c r="BY203" i="30"/>
  <c r="BX203" i="30"/>
  <c r="BW203" i="30"/>
  <c r="CH202" i="30"/>
  <c r="CG202" i="30"/>
  <c r="CF202" i="30"/>
  <c r="CE202" i="30"/>
  <c r="CD202" i="30"/>
  <c r="CC202" i="30"/>
  <c r="CB202" i="30"/>
  <c r="CA202" i="30"/>
  <c r="BZ202" i="30"/>
  <c r="BY202" i="30"/>
  <c r="BX202" i="30"/>
  <c r="BW202" i="30"/>
  <c r="CH201" i="30"/>
  <c r="CG201" i="30"/>
  <c r="CF201" i="30"/>
  <c r="CE201" i="30"/>
  <c r="CD201" i="30"/>
  <c r="CC201" i="30"/>
  <c r="CB201" i="30"/>
  <c r="CA201" i="30"/>
  <c r="BZ201" i="30"/>
  <c r="BY201" i="30"/>
  <c r="BX201" i="30"/>
  <c r="BW201" i="30"/>
  <c r="CH200" i="30"/>
  <c r="CG200" i="30"/>
  <c r="CF200" i="30"/>
  <c r="CE200" i="30"/>
  <c r="CD200" i="30"/>
  <c r="CC200" i="30"/>
  <c r="CB200" i="30"/>
  <c r="CA200" i="30"/>
  <c r="BZ200" i="30"/>
  <c r="BY200" i="30"/>
  <c r="BX200" i="30"/>
  <c r="BW200" i="30"/>
  <c r="CH212" i="29"/>
  <c r="CG212" i="29"/>
  <c r="CF212" i="29"/>
  <c r="CE212" i="29"/>
  <c r="CD212" i="29"/>
  <c r="CC212" i="29"/>
  <c r="CB212" i="29"/>
  <c r="CA212" i="29"/>
  <c r="BZ212" i="29"/>
  <c r="BY212" i="29"/>
  <c r="BX212" i="29"/>
  <c r="BW212" i="29"/>
  <c r="CH211" i="29"/>
  <c r="CG211" i="29"/>
  <c r="CF211" i="29"/>
  <c r="CE211" i="29"/>
  <c r="CD211" i="29"/>
  <c r="CC211" i="29"/>
  <c r="CB211" i="29"/>
  <c r="CA211" i="29"/>
  <c r="BZ211" i="29"/>
  <c r="BY211" i="29"/>
  <c r="BX211" i="29"/>
  <c r="BW211" i="29"/>
  <c r="CH210" i="29"/>
  <c r="CG210" i="29"/>
  <c r="CF210" i="29"/>
  <c r="CE210" i="29"/>
  <c r="CD210" i="29"/>
  <c r="CC210" i="29"/>
  <c r="CB210" i="29"/>
  <c r="CA210" i="29"/>
  <c r="BZ210" i="29"/>
  <c r="BY210" i="29"/>
  <c r="BX210" i="29"/>
  <c r="BW210" i="29"/>
  <c r="CH209" i="29"/>
  <c r="CG209" i="29"/>
  <c r="CF209" i="29"/>
  <c r="CE209" i="29"/>
  <c r="CD209" i="29"/>
  <c r="CC209" i="29"/>
  <c r="CB209" i="29"/>
  <c r="CA209" i="29"/>
  <c r="BZ209" i="29"/>
  <c r="BY209" i="29"/>
  <c r="BX209" i="29"/>
  <c r="BW209" i="29"/>
  <c r="CH208" i="29"/>
  <c r="CG208" i="29"/>
  <c r="CF208" i="29"/>
  <c r="CE208" i="29"/>
  <c r="CD208" i="29"/>
  <c r="CC208" i="29"/>
  <c r="CB208" i="29"/>
  <c r="CA208" i="29"/>
  <c r="BZ208" i="29"/>
  <c r="BY208" i="29"/>
  <c r="BX208" i="29"/>
  <c r="BW208" i="29"/>
  <c r="CH207" i="29"/>
  <c r="CG207" i="29"/>
  <c r="CF207" i="29"/>
  <c r="CE207" i="29"/>
  <c r="CD207" i="29"/>
  <c r="CC207" i="29"/>
  <c r="CB207" i="29"/>
  <c r="CA207" i="29"/>
  <c r="BZ207" i="29"/>
  <c r="BY207" i="29"/>
  <c r="BX207" i="29"/>
  <c r="BW207" i="29"/>
  <c r="CH206" i="29"/>
  <c r="CG206" i="29"/>
  <c r="CF206" i="29"/>
  <c r="CE206" i="29"/>
  <c r="CD206" i="29"/>
  <c r="CC206" i="29"/>
  <c r="CB206" i="29"/>
  <c r="CA206" i="29"/>
  <c r="BZ206" i="29"/>
  <c r="BY206" i="29"/>
  <c r="BX206" i="29"/>
  <c r="BW206" i="29"/>
  <c r="CH205" i="29"/>
  <c r="CG205" i="29"/>
  <c r="CF205" i="29"/>
  <c r="CE205" i="29"/>
  <c r="CD205" i="29"/>
  <c r="CC205" i="29"/>
  <c r="CB205" i="29"/>
  <c r="CA205" i="29"/>
  <c r="BZ205" i="29"/>
  <c r="BY205" i="29"/>
  <c r="BX205" i="29"/>
  <c r="BW205" i="29"/>
  <c r="CH204" i="29"/>
  <c r="CG204" i="29"/>
  <c r="CF204" i="29"/>
  <c r="CE204" i="29"/>
  <c r="CD204" i="29"/>
  <c r="CC204" i="29"/>
  <c r="CB204" i="29"/>
  <c r="CA204" i="29"/>
  <c r="BZ204" i="29"/>
  <c r="BY204" i="29"/>
  <c r="BX204" i="29"/>
  <c r="BW204" i="29"/>
  <c r="CH203" i="29"/>
  <c r="CG203" i="29"/>
  <c r="CF203" i="29"/>
  <c r="CE203" i="29"/>
  <c r="CD203" i="29"/>
  <c r="CC203" i="29"/>
  <c r="CB203" i="29"/>
  <c r="CA203" i="29"/>
  <c r="BZ203" i="29"/>
  <c r="BY203" i="29"/>
  <c r="BX203" i="29"/>
  <c r="BW203" i="29"/>
  <c r="CH202" i="29"/>
  <c r="CG202" i="29"/>
  <c r="CF202" i="29"/>
  <c r="CE202" i="29"/>
  <c r="CD202" i="29"/>
  <c r="CC202" i="29"/>
  <c r="CB202" i="29"/>
  <c r="CA202" i="29"/>
  <c r="BZ202" i="29"/>
  <c r="BY202" i="29"/>
  <c r="BX202" i="29"/>
  <c r="BW202" i="29"/>
  <c r="CH201" i="29"/>
  <c r="CG201" i="29"/>
  <c r="CF201" i="29"/>
  <c r="CE201" i="29"/>
  <c r="CD201" i="29"/>
  <c r="CC201" i="29"/>
  <c r="CB201" i="29"/>
  <c r="CA201" i="29"/>
  <c r="BZ201" i="29"/>
  <c r="BY201" i="29"/>
  <c r="BX201" i="29"/>
  <c r="BW201" i="29"/>
  <c r="CH200" i="29"/>
  <c r="CG200" i="29"/>
  <c r="CF200" i="29"/>
  <c r="CE200" i="29"/>
  <c r="CD200" i="29"/>
  <c r="CC200" i="29"/>
  <c r="CB200" i="29"/>
  <c r="CA200" i="29"/>
  <c r="BZ200" i="29"/>
  <c r="BY200" i="29"/>
  <c r="BX200" i="29"/>
  <c r="BW200" i="29"/>
  <c r="BV90" i="10" l="1"/>
  <c r="BJ90" i="36"/>
  <c r="BJ90" i="35"/>
  <c r="BJ90" i="34"/>
  <c r="BJ90" i="33"/>
  <c r="BJ90" i="31"/>
  <c r="BJ90" i="30"/>
  <c r="BJ90" i="29"/>
  <c r="BU90" i="10"/>
  <c r="BI90" i="36"/>
  <c r="BI90" i="35"/>
  <c r="BI90" i="34"/>
  <c r="BI90" i="33"/>
  <c r="BI90" i="31"/>
  <c r="BI90" i="30"/>
  <c r="BI90" i="29"/>
  <c r="BT90" i="10"/>
  <c r="BH90" i="36"/>
  <c r="BH90" i="35"/>
  <c r="BH90" i="34"/>
  <c r="BH90" i="33"/>
  <c r="BH90" i="31"/>
  <c r="BH90" i="30"/>
  <c r="BH90" i="29"/>
  <c r="BS90" i="10"/>
  <c r="BG90" i="36"/>
  <c r="BG90" i="35"/>
  <c r="BG90" i="34"/>
  <c r="BG90" i="33"/>
  <c r="BG90" i="31"/>
  <c r="BG90" i="30"/>
  <c r="BG90" i="29"/>
  <c r="BR90" i="10"/>
  <c r="BF90" i="36"/>
  <c r="BF90" i="35"/>
  <c r="BF90" i="34"/>
  <c r="BF90" i="33"/>
  <c r="BF90" i="31"/>
  <c r="BF90" i="30"/>
  <c r="BF90" i="29"/>
  <c r="BQ90" i="10"/>
  <c r="BE90" i="36"/>
  <c r="BE90" i="35"/>
  <c r="BE90" i="34"/>
  <c r="BE90" i="33"/>
  <c r="BE90" i="31"/>
  <c r="BE90" i="30"/>
  <c r="BE90" i="29"/>
  <c r="BP90" i="10"/>
  <c r="BD90" i="36"/>
  <c r="BD90" i="35"/>
  <c r="BD90" i="34"/>
  <c r="BD90" i="33"/>
  <c r="BD90" i="31"/>
  <c r="BD90" i="30"/>
  <c r="BD90" i="29"/>
  <c r="BO90" i="10"/>
  <c r="BC90" i="36"/>
  <c r="BC90" i="35"/>
  <c r="BC90" i="34"/>
  <c r="BC90" i="33"/>
  <c r="BC90" i="31"/>
  <c r="BC90" i="30"/>
  <c r="BC90" i="29"/>
  <c r="BN90" i="10"/>
  <c r="BB90" i="36"/>
  <c r="BB90" i="35"/>
  <c r="BB90" i="34"/>
  <c r="BB90" i="33"/>
  <c r="BB90" i="31"/>
  <c r="BB90" i="30"/>
  <c r="BB90" i="29"/>
  <c r="BM90" i="10"/>
  <c r="BA90" i="36"/>
  <c r="BA90" i="35"/>
  <c r="BA90" i="34"/>
  <c r="BA90" i="33"/>
  <c r="BA90" i="31"/>
  <c r="BA90" i="30"/>
  <c r="BA90" i="29"/>
  <c r="BL90" i="10"/>
  <c r="AZ90" i="36"/>
  <c r="AZ90" i="35"/>
  <c r="AZ90" i="34"/>
  <c r="AZ90" i="33"/>
  <c r="AZ90" i="31"/>
  <c r="AZ90" i="30"/>
  <c r="AZ90" i="29"/>
  <c r="BK90" i="10"/>
  <c r="AY90" i="36"/>
  <c r="AY90" i="35"/>
  <c r="AY90" i="34"/>
  <c r="AY90" i="33"/>
  <c r="AY90" i="31"/>
  <c r="AY90" i="30"/>
  <c r="AY90" i="29"/>
  <c r="BV89" i="10"/>
  <c r="BJ89" i="36"/>
  <c r="BJ89" i="35"/>
  <c r="BJ89" i="34"/>
  <c r="BJ89" i="33"/>
  <c r="BJ89" i="31"/>
  <c r="BJ89" i="30"/>
  <c r="BJ89" i="29"/>
  <c r="BU89" i="10"/>
  <c r="BI89" i="36"/>
  <c r="BI89" i="35"/>
  <c r="BI89" i="34"/>
  <c r="BI89" i="33"/>
  <c r="BI89" i="31"/>
  <c r="BI89" i="30"/>
  <c r="BI89" i="29"/>
  <c r="BT89" i="10"/>
  <c r="BH89" i="36"/>
  <c r="BH89" i="35"/>
  <c r="BH89" i="34"/>
  <c r="BH89" i="33"/>
  <c r="BH89" i="31"/>
  <c r="BH89" i="30"/>
  <c r="BH89" i="29"/>
  <c r="BS89" i="10"/>
  <c r="BG89" i="36"/>
  <c r="BG89" i="35"/>
  <c r="BG89" i="34"/>
  <c r="BG89" i="33"/>
  <c r="BG89" i="31"/>
  <c r="BG89" i="30"/>
  <c r="BG89" i="29"/>
  <c r="BR89" i="10"/>
  <c r="BF89" i="36"/>
  <c r="BF89" i="35"/>
  <c r="BF89" i="34"/>
  <c r="BF89" i="33"/>
  <c r="BF89" i="31"/>
  <c r="BF89" i="30"/>
  <c r="BF89" i="29"/>
  <c r="BQ89" i="10"/>
  <c r="BE89" i="36"/>
  <c r="BE89" i="35"/>
  <c r="BE89" i="34"/>
  <c r="BE89" i="33"/>
  <c r="BE89" i="31"/>
  <c r="BE89" i="30"/>
  <c r="BE89" i="29"/>
  <c r="BP89" i="10"/>
  <c r="BD89" i="36"/>
  <c r="BD89" i="35"/>
  <c r="BD89" i="34"/>
  <c r="BD89" i="33"/>
  <c r="BD89" i="31"/>
  <c r="BD89" i="30"/>
  <c r="BD89" i="29"/>
  <c r="BO89" i="10"/>
  <c r="BC89" i="36"/>
  <c r="BC89" i="35"/>
  <c r="BC89" i="34"/>
  <c r="BC89" i="33"/>
  <c r="BC89" i="31"/>
  <c r="BC89" i="30"/>
  <c r="BC89" i="29"/>
  <c r="BN89" i="10"/>
  <c r="BB89" i="36"/>
  <c r="BB89" i="35"/>
  <c r="BB89" i="34"/>
  <c r="BB89" i="33"/>
  <c r="BB89" i="31"/>
  <c r="BB89" i="30"/>
  <c r="BB89" i="29"/>
  <c r="BM89" i="10"/>
  <c r="BA89" i="36"/>
  <c r="BA89" i="35"/>
  <c r="BA89" i="34"/>
  <c r="BA89" i="33"/>
  <c r="BA89" i="31"/>
  <c r="BA89" i="30"/>
  <c r="BA89" i="29"/>
  <c r="BL89" i="10"/>
  <c r="AZ89" i="36"/>
  <c r="AZ89" i="35"/>
  <c r="AZ89" i="34"/>
  <c r="AZ89" i="33"/>
  <c r="AZ89" i="31"/>
  <c r="AZ89" i="30"/>
  <c r="AZ89" i="29"/>
  <c r="BK89" i="10"/>
  <c r="AY89" i="36"/>
  <c r="AY89" i="35"/>
  <c r="AY89" i="34"/>
  <c r="AY89" i="33"/>
  <c r="AY89" i="31"/>
  <c r="AY89" i="30"/>
  <c r="AY89" i="29"/>
  <c r="BV88" i="10"/>
  <c r="BJ88" i="36"/>
  <c r="BJ88" i="35"/>
  <c r="BJ88" i="34"/>
  <c r="BJ88" i="33"/>
  <c r="BJ88" i="31"/>
  <c r="BJ88" i="30"/>
  <c r="BJ88" i="29"/>
  <c r="BU88" i="10"/>
  <c r="BI88" i="36"/>
  <c r="BI88" i="35"/>
  <c r="BI88" i="34"/>
  <c r="BI88" i="33"/>
  <c r="BI88" i="31"/>
  <c r="BI88" i="30"/>
  <c r="BI88" i="29"/>
  <c r="BT88" i="10"/>
  <c r="BH88" i="36"/>
  <c r="BH88" i="35"/>
  <c r="BH88" i="34"/>
  <c r="BH88" i="33"/>
  <c r="BH88" i="31"/>
  <c r="BH88" i="30"/>
  <c r="BH88" i="29"/>
  <c r="BS88" i="10"/>
  <c r="BG88" i="36"/>
  <c r="BG88" i="35"/>
  <c r="BG88" i="34"/>
  <c r="BG88" i="33"/>
  <c r="BG88" i="31"/>
  <c r="BG88" i="30"/>
  <c r="BG88" i="29"/>
  <c r="BR88" i="10"/>
  <c r="BF88" i="36"/>
  <c r="BF88" i="35"/>
  <c r="BF88" i="34"/>
  <c r="BF88" i="33"/>
  <c r="BF88" i="31"/>
  <c r="BF88" i="30"/>
  <c r="BF88" i="29"/>
  <c r="BQ88" i="10"/>
  <c r="BE88" i="36"/>
  <c r="BE88" i="35"/>
  <c r="BE88" i="34"/>
  <c r="BE88" i="33"/>
  <c r="BE88" i="31"/>
  <c r="BE88" i="30"/>
  <c r="BE88" i="29"/>
  <c r="BP88" i="10"/>
  <c r="BD88" i="36"/>
  <c r="BD88" i="35"/>
  <c r="BD88" i="34"/>
  <c r="BD88" i="33"/>
  <c r="BD88" i="31"/>
  <c r="BD88" i="30"/>
  <c r="BD88" i="29"/>
  <c r="BO88" i="10"/>
  <c r="BC88" i="36"/>
  <c r="BC88" i="35"/>
  <c r="BC88" i="34"/>
  <c r="BC88" i="33"/>
  <c r="BC88" i="31"/>
  <c r="BC88" i="30"/>
  <c r="BC88" i="29"/>
  <c r="BN88" i="10"/>
  <c r="BB88" i="36"/>
  <c r="BB88" i="35"/>
  <c r="BB88" i="34"/>
  <c r="BB88" i="33"/>
  <c r="BB88" i="31"/>
  <c r="BB88" i="30"/>
  <c r="BB88" i="29"/>
  <c r="BM88" i="10"/>
  <c r="BA88" i="36"/>
  <c r="BA88" i="35"/>
  <c r="BA88" i="34"/>
  <c r="BA88" i="33"/>
  <c r="BA88" i="31"/>
  <c r="BA88" i="30"/>
  <c r="BA88" i="29"/>
  <c r="BL88" i="10"/>
  <c r="AZ88" i="36"/>
  <c r="AZ88" i="35"/>
  <c r="AZ88" i="34"/>
  <c r="AZ88" i="33"/>
  <c r="AZ88" i="31"/>
  <c r="AZ88" i="30"/>
  <c r="AZ88" i="29"/>
  <c r="BK88" i="10"/>
  <c r="AY88" i="36"/>
  <c r="AY88" i="35"/>
  <c r="AY88" i="34"/>
  <c r="AY88" i="33"/>
  <c r="AY88" i="31"/>
  <c r="AY88" i="30"/>
  <c r="AY88" i="29"/>
  <c r="BV87" i="10"/>
  <c r="BJ87" i="36"/>
  <c r="BJ87" i="35"/>
  <c r="BJ87" i="34"/>
  <c r="BJ87" i="33"/>
  <c r="BJ87" i="31"/>
  <c r="BJ87" i="30"/>
  <c r="BJ87" i="29"/>
  <c r="BU87" i="10"/>
  <c r="BI87" i="36"/>
  <c r="BI87" i="35"/>
  <c r="BI87" i="34"/>
  <c r="BI87" i="33"/>
  <c r="BI87" i="31"/>
  <c r="BI87" i="30"/>
  <c r="BI87" i="29"/>
  <c r="BT87" i="10"/>
  <c r="BH87" i="36"/>
  <c r="BH87" i="35"/>
  <c r="BH87" i="34"/>
  <c r="BH87" i="33"/>
  <c r="BH87" i="31"/>
  <c r="BH87" i="30"/>
  <c r="BH87" i="29"/>
  <c r="BS87" i="10"/>
  <c r="BG87" i="36"/>
  <c r="BG87" i="35"/>
  <c r="BG87" i="34"/>
  <c r="BG87" i="33"/>
  <c r="BG87" i="31"/>
  <c r="BG87" i="30"/>
  <c r="BG87" i="29"/>
  <c r="BR87" i="10"/>
  <c r="BF87" i="36"/>
  <c r="BF87" i="35"/>
  <c r="BF87" i="34"/>
  <c r="BF87" i="33"/>
  <c r="BF87" i="31"/>
  <c r="BF87" i="30"/>
  <c r="BF87" i="29"/>
  <c r="BQ87" i="10"/>
  <c r="BE87" i="36"/>
  <c r="BE87" i="35"/>
  <c r="BE87" i="34"/>
  <c r="BE87" i="33"/>
  <c r="BE87" i="31"/>
  <c r="BE87" i="30"/>
  <c r="BE87" i="29"/>
  <c r="BP87" i="10"/>
  <c r="BD87" i="36"/>
  <c r="BD87" i="35"/>
  <c r="BD87" i="34"/>
  <c r="BD87" i="33"/>
  <c r="BD87" i="31"/>
  <c r="BD87" i="30"/>
  <c r="BD87" i="29"/>
  <c r="BO87" i="10"/>
  <c r="BC87" i="36"/>
  <c r="BC87" i="35"/>
  <c r="BC87" i="34"/>
  <c r="BC87" i="33"/>
  <c r="BC87" i="31"/>
  <c r="BC87" i="30"/>
  <c r="BC87" i="29"/>
  <c r="BN87" i="10"/>
  <c r="BB87" i="36"/>
  <c r="BB87" i="35"/>
  <c r="BB87" i="34"/>
  <c r="BB87" i="33"/>
  <c r="BB87" i="31"/>
  <c r="BB87" i="30"/>
  <c r="BB87" i="29"/>
  <c r="BM87" i="10"/>
  <c r="BA87" i="36"/>
  <c r="BA87" i="35"/>
  <c r="BA87" i="34"/>
  <c r="BA87" i="33"/>
  <c r="BA87" i="31"/>
  <c r="BA87" i="30"/>
  <c r="BA87" i="29"/>
  <c r="BL87" i="10"/>
  <c r="AZ87" i="36"/>
  <c r="AZ87" i="35"/>
  <c r="AZ87" i="34"/>
  <c r="AZ87" i="33"/>
  <c r="AZ87" i="31"/>
  <c r="AZ87" i="30"/>
  <c r="AZ87" i="29"/>
  <c r="BK87" i="10"/>
  <c r="AY87" i="36"/>
  <c r="AY87" i="35"/>
  <c r="AY87" i="34"/>
  <c r="AY87" i="33"/>
  <c r="AY87" i="31"/>
  <c r="AY87" i="30"/>
  <c r="AY87" i="29"/>
  <c r="BV86" i="10"/>
  <c r="BJ86" i="36"/>
  <c r="BJ86" i="35"/>
  <c r="BJ86" i="34"/>
  <c r="BJ86" i="33"/>
  <c r="BJ86" i="31"/>
  <c r="BJ86" i="30"/>
  <c r="BJ86" i="29"/>
  <c r="BU86" i="10"/>
  <c r="BI86" i="36"/>
  <c r="BI86" i="35"/>
  <c r="BI86" i="34"/>
  <c r="BI86" i="33"/>
  <c r="BI86" i="31"/>
  <c r="BI86" i="30"/>
  <c r="BI86" i="29"/>
  <c r="BT86" i="10"/>
  <c r="BH86" i="36"/>
  <c r="BH86" i="35"/>
  <c r="BH86" i="34"/>
  <c r="BH86" i="33"/>
  <c r="BH86" i="31"/>
  <c r="BH86" i="30"/>
  <c r="BH86" i="29"/>
  <c r="BS86" i="10"/>
  <c r="BG86" i="36"/>
  <c r="BG86" i="35"/>
  <c r="BG86" i="34"/>
  <c r="BG86" i="33"/>
  <c r="BG86" i="31"/>
  <c r="BG86" i="30"/>
  <c r="BG86" i="29"/>
  <c r="BR86" i="10"/>
  <c r="BF86" i="36"/>
  <c r="BF86" i="35"/>
  <c r="BF86" i="34"/>
  <c r="BF86" i="33"/>
  <c r="BF86" i="31"/>
  <c r="BF86" i="30"/>
  <c r="BF86" i="29"/>
  <c r="BQ86" i="10"/>
  <c r="BE86" i="36"/>
  <c r="BE86" i="35"/>
  <c r="BE86" i="34"/>
  <c r="BE86" i="33"/>
  <c r="BE86" i="31"/>
  <c r="BE86" i="30"/>
  <c r="BE86" i="29"/>
  <c r="BP86" i="10"/>
  <c r="BD86" i="36"/>
  <c r="BD86" i="35"/>
  <c r="BD86" i="34"/>
  <c r="BD86" i="33"/>
  <c r="BD86" i="31"/>
  <c r="BD86" i="30"/>
  <c r="BD86" i="29"/>
  <c r="BO86" i="10"/>
  <c r="BC86" i="36"/>
  <c r="BC86" i="35"/>
  <c r="BC86" i="34"/>
  <c r="BC86" i="33"/>
  <c r="BC86" i="31"/>
  <c r="BC86" i="30"/>
  <c r="BC86" i="29"/>
  <c r="BN86" i="10"/>
  <c r="BB86" i="36"/>
  <c r="BB86" i="35"/>
  <c r="BB86" i="34"/>
  <c r="BB86" i="33"/>
  <c r="BB86" i="31"/>
  <c r="BB86" i="30"/>
  <c r="BB86" i="29"/>
  <c r="BM86" i="10"/>
  <c r="BA86" i="36"/>
  <c r="BA86" i="35"/>
  <c r="BA86" i="34"/>
  <c r="BA86" i="33"/>
  <c r="BA86" i="31"/>
  <c r="BA86" i="30"/>
  <c r="BA86" i="29"/>
  <c r="BL86" i="10"/>
  <c r="AZ86" i="36"/>
  <c r="AZ86" i="35"/>
  <c r="AZ86" i="34"/>
  <c r="AZ86" i="33"/>
  <c r="AZ86" i="31"/>
  <c r="AZ86" i="30"/>
  <c r="AZ86" i="29"/>
  <c r="BK86" i="10"/>
  <c r="AY86" i="36"/>
  <c r="AY86" i="35"/>
  <c r="AY86" i="34"/>
  <c r="AY86" i="33"/>
  <c r="AY86" i="31"/>
  <c r="AY86" i="30"/>
  <c r="AY86" i="29"/>
  <c r="BV85" i="10"/>
  <c r="BJ85" i="36"/>
  <c r="BJ85" i="35"/>
  <c r="BJ85" i="34"/>
  <c r="BJ85" i="33"/>
  <c r="BJ85" i="31"/>
  <c r="BJ85" i="30"/>
  <c r="BJ85" i="29"/>
  <c r="BU85" i="10"/>
  <c r="BI85" i="36"/>
  <c r="BI85" i="35"/>
  <c r="BI85" i="34"/>
  <c r="BI85" i="33"/>
  <c r="BI85" i="31"/>
  <c r="BI85" i="30"/>
  <c r="BI85" i="29"/>
  <c r="BT85" i="10"/>
  <c r="BH85" i="36"/>
  <c r="BH85" i="35"/>
  <c r="BH85" i="34"/>
  <c r="BH85" i="33"/>
  <c r="BH85" i="31"/>
  <c r="BH85" i="30"/>
  <c r="BH85" i="29"/>
  <c r="BS85" i="10"/>
  <c r="BG85" i="36"/>
  <c r="BG85" i="35"/>
  <c r="BG85" i="34"/>
  <c r="BG85" i="33"/>
  <c r="BG85" i="31"/>
  <c r="BG85" i="30"/>
  <c r="BG85" i="29"/>
  <c r="BR85" i="10"/>
  <c r="BF85" i="36"/>
  <c r="BF85" i="35"/>
  <c r="BF85" i="34"/>
  <c r="BF85" i="33"/>
  <c r="BF85" i="31"/>
  <c r="BF85" i="30"/>
  <c r="BF85" i="29"/>
  <c r="BQ85" i="10"/>
  <c r="BE85" i="36"/>
  <c r="BE85" i="35"/>
  <c r="BE85" i="34"/>
  <c r="BE85" i="33"/>
  <c r="BE85" i="31"/>
  <c r="BE85" i="30"/>
  <c r="BE85" i="29"/>
  <c r="BP85" i="10"/>
  <c r="BD85" i="36"/>
  <c r="BD85" i="35"/>
  <c r="BD85" i="34"/>
  <c r="BD85" i="33"/>
  <c r="BD85" i="31"/>
  <c r="BD85" i="30"/>
  <c r="BD85" i="29"/>
  <c r="BO85" i="10"/>
  <c r="BC85" i="36"/>
  <c r="BC85" i="35"/>
  <c r="BC85" i="34"/>
  <c r="BC85" i="33"/>
  <c r="BC85" i="31"/>
  <c r="BC85" i="30"/>
  <c r="BC85" i="29"/>
  <c r="BN85" i="10"/>
  <c r="BB85" i="36"/>
  <c r="BB85" i="35"/>
  <c r="BB85" i="34"/>
  <c r="BB85" i="33"/>
  <c r="BB85" i="31"/>
  <c r="BB85" i="30"/>
  <c r="BB85" i="29"/>
  <c r="BM85" i="10"/>
  <c r="BA85" i="36"/>
  <c r="BA85" i="35"/>
  <c r="BA85" i="34"/>
  <c r="BA85" i="33"/>
  <c r="BA85" i="31"/>
  <c r="BA85" i="30"/>
  <c r="BA85" i="29"/>
  <c r="BL85" i="10"/>
  <c r="AZ85" i="36"/>
  <c r="AZ85" i="35"/>
  <c r="AZ85" i="34"/>
  <c r="AZ85" i="33"/>
  <c r="AZ85" i="31"/>
  <c r="AZ85" i="30"/>
  <c r="AZ85" i="29"/>
  <c r="BK85" i="10"/>
  <c r="AY85" i="36"/>
  <c r="AY85" i="35"/>
  <c r="AY85" i="34"/>
  <c r="AY85" i="33"/>
  <c r="AY85" i="31"/>
  <c r="AY85" i="30"/>
  <c r="AY85" i="29"/>
  <c r="BV84" i="10"/>
  <c r="BJ84" i="36"/>
  <c r="BJ84" i="35"/>
  <c r="BJ84" i="34"/>
  <c r="BJ84" i="33"/>
  <c r="BJ84" i="31"/>
  <c r="BJ84" i="30"/>
  <c r="BJ84" i="29"/>
  <c r="BU84" i="10"/>
  <c r="BI84" i="36"/>
  <c r="BI84" i="35"/>
  <c r="BI84" i="34"/>
  <c r="BI84" i="33"/>
  <c r="BI84" i="31"/>
  <c r="BI84" i="30"/>
  <c r="BI84" i="29"/>
  <c r="BT84" i="10"/>
  <c r="BH84" i="36"/>
  <c r="BH84" i="35"/>
  <c r="BH84" i="34"/>
  <c r="BH84" i="33"/>
  <c r="BH84" i="31"/>
  <c r="BH84" i="30"/>
  <c r="BH84" i="29"/>
  <c r="BS84" i="10"/>
  <c r="BG84" i="36"/>
  <c r="BG84" i="35"/>
  <c r="BG84" i="34"/>
  <c r="BG84" i="33"/>
  <c r="BG84" i="31"/>
  <c r="BG84" i="30"/>
  <c r="BG84" i="29"/>
  <c r="BR84" i="10"/>
  <c r="BF84" i="36"/>
  <c r="BF84" i="35"/>
  <c r="BF84" i="34"/>
  <c r="BF84" i="33"/>
  <c r="BF84" i="31"/>
  <c r="BF84" i="30"/>
  <c r="BF84" i="29"/>
  <c r="BQ84" i="10"/>
  <c r="BE84" i="36"/>
  <c r="BE84" i="35"/>
  <c r="BE84" i="34"/>
  <c r="BE84" i="33"/>
  <c r="BE84" i="31"/>
  <c r="BE84" i="30"/>
  <c r="BE84" i="29"/>
  <c r="BP84" i="10"/>
  <c r="BD84" i="36"/>
  <c r="BD84" i="35"/>
  <c r="BD84" i="34"/>
  <c r="BD84" i="33"/>
  <c r="BD84" i="31"/>
  <c r="BD84" i="30"/>
  <c r="BD84" i="29"/>
  <c r="BO84" i="10"/>
  <c r="BC84" i="36"/>
  <c r="BC84" i="35"/>
  <c r="BC84" i="34"/>
  <c r="BC84" i="33"/>
  <c r="BC84" i="31"/>
  <c r="BC84" i="30"/>
  <c r="BC84" i="29"/>
  <c r="BN84" i="10"/>
  <c r="BB84" i="36"/>
  <c r="BB84" i="35"/>
  <c r="BB84" i="34"/>
  <c r="BB84" i="33"/>
  <c r="BB84" i="31"/>
  <c r="BB84" i="30"/>
  <c r="BB84" i="29"/>
  <c r="BM84" i="10"/>
  <c r="BA84" i="36"/>
  <c r="BA84" i="35"/>
  <c r="BA84" i="34"/>
  <c r="BA84" i="33"/>
  <c r="BA84" i="31"/>
  <c r="BA84" i="30"/>
  <c r="BA84" i="29"/>
  <c r="BL84" i="10"/>
  <c r="AZ84" i="36"/>
  <c r="AZ84" i="35"/>
  <c r="AZ84" i="34"/>
  <c r="AZ84" i="33"/>
  <c r="AZ84" i="31"/>
  <c r="AZ84" i="30"/>
  <c r="AZ84" i="29"/>
  <c r="BK84" i="10"/>
  <c r="AY84" i="36"/>
  <c r="AY84" i="35"/>
  <c r="AY84" i="34"/>
  <c r="AY84" i="33"/>
  <c r="AY84" i="31"/>
  <c r="AY84" i="30"/>
  <c r="AY84" i="29"/>
  <c r="BV83" i="10"/>
  <c r="BJ83" i="36"/>
  <c r="BJ83" i="35"/>
  <c r="BJ83" i="34"/>
  <c r="BJ83" i="33"/>
  <c r="BJ83" i="31"/>
  <c r="BJ83" i="30"/>
  <c r="BJ83" i="29"/>
  <c r="BU83" i="10"/>
  <c r="BI83" i="36"/>
  <c r="BI83" i="35"/>
  <c r="BI83" i="34"/>
  <c r="BI83" i="33"/>
  <c r="BI83" i="31"/>
  <c r="BI83" i="30"/>
  <c r="BI83" i="29"/>
  <c r="BT83" i="10"/>
  <c r="BH83" i="36"/>
  <c r="BH83" i="35"/>
  <c r="BH83" i="34"/>
  <c r="BH83" i="33"/>
  <c r="BH83" i="31"/>
  <c r="BH83" i="30"/>
  <c r="BH83" i="29"/>
  <c r="BS83" i="10"/>
  <c r="BG83" i="36"/>
  <c r="BG83" i="35"/>
  <c r="BG83" i="34"/>
  <c r="BG83" i="33"/>
  <c r="BG83" i="31"/>
  <c r="BG83" i="30"/>
  <c r="BG83" i="29"/>
  <c r="BR83" i="10"/>
  <c r="BF83" i="36"/>
  <c r="BF83" i="35"/>
  <c r="BF83" i="34"/>
  <c r="BF83" i="33"/>
  <c r="BF83" i="31"/>
  <c r="BF83" i="30"/>
  <c r="BF83" i="29"/>
  <c r="BQ83" i="10"/>
  <c r="BE83" i="36"/>
  <c r="BE83" i="35"/>
  <c r="BE83" i="34"/>
  <c r="BE83" i="33"/>
  <c r="BE83" i="31"/>
  <c r="BE83" i="30"/>
  <c r="BE83" i="29"/>
  <c r="BP83" i="10"/>
  <c r="BD83" i="36"/>
  <c r="BD83" i="35"/>
  <c r="BD83" i="34"/>
  <c r="BD83" i="33"/>
  <c r="BD83" i="31"/>
  <c r="BD83" i="30"/>
  <c r="BD83" i="29"/>
  <c r="BO83" i="10"/>
  <c r="BC83" i="36"/>
  <c r="BC83" i="35"/>
  <c r="BC83" i="34"/>
  <c r="BC83" i="33"/>
  <c r="BC83" i="31"/>
  <c r="BC83" i="30"/>
  <c r="BC83" i="29"/>
  <c r="BN83" i="10"/>
  <c r="BB83" i="36"/>
  <c r="BB83" i="35"/>
  <c r="BB83" i="34"/>
  <c r="BB83" i="33"/>
  <c r="BB83" i="31"/>
  <c r="BB83" i="30"/>
  <c r="BB83" i="29"/>
  <c r="BM83" i="10"/>
  <c r="BA83" i="36"/>
  <c r="BA83" i="35"/>
  <c r="BA83" i="34"/>
  <c r="BA83" i="33"/>
  <c r="BA83" i="31"/>
  <c r="BA83" i="30"/>
  <c r="BA83" i="29"/>
  <c r="BL83" i="10"/>
  <c r="AZ83" i="36"/>
  <c r="AZ83" i="35"/>
  <c r="AZ83" i="34"/>
  <c r="AZ83" i="33"/>
  <c r="AZ83" i="31"/>
  <c r="AZ83" i="30"/>
  <c r="AZ83" i="29"/>
  <c r="BK83" i="10"/>
  <c r="AY83" i="36"/>
  <c r="AY83" i="35"/>
  <c r="AY83" i="34"/>
  <c r="AY83" i="33"/>
  <c r="AY83" i="31"/>
  <c r="AY83" i="30"/>
  <c r="AY83" i="29"/>
  <c r="BV82" i="10"/>
  <c r="BJ82" i="36"/>
  <c r="BJ82" i="35"/>
  <c r="BJ82" i="34"/>
  <c r="BJ82" i="33"/>
  <c r="BJ82" i="31"/>
  <c r="BJ82" i="30"/>
  <c r="BJ82" i="29"/>
  <c r="BU82" i="10"/>
  <c r="BI82" i="36"/>
  <c r="BI82" i="35"/>
  <c r="BI82" i="34"/>
  <c r="BI82" i="33"/>
  <c r="BI82" i="31"/>
  <c r="BI82" i="30"/>
  <c r="BI82" i="29"/>
  <c r="BT82" i="10"/>
  <c r="BH82" i="36"/>
  <c r="BH82" i="35"/>
  <c r="BH82" i="34"/>
  <c r="BH82" i="33"/>
  <c r="BH82" i="31"/>
  <c r="BH82" i="30"/>
  <c r="BH82" i="29"/>
  <c r="BS82" i="10"/>
  <c r="BG82" i="36"/>
  <c r="BG82" i="35"/>
  <c r="BG82" i="34"/>
  <c r="BG82" i="33"/>
  <c r="BG82" i="31"/>
  <c r="BG82" i="30"/>
  <c r="BG82" i="29"/>
  <c r="BR82" i="10"/>
  <c r="BF82" i="36"/>
  <c r="BF82" i="35"/>
  <c r="BF82" i="34"/>
  <c r="BF82" i="33"/>
  <c r="BF82" i="31"/>
  <c r="BF82" i="30"/>
  <c r="BF82" i="29"/>
  <c r="BQ82" i="10"/>
  <c r="BE82" i="36"/>
  <c r="BE82" i="35"/>
  <c r="BE82" i="34"/>
  <c r="BE82" i="33"/>
  <c r="BE82" i="31"/>
  <c r="BE82" i="30"/>
  <c r="BE82" i="29"/>
  <c r="BP82" i="10"/>
  <c r="BD82" i="36"/>
  <c r="BD82" i="35"/>
  <c r="BD82" i="34"/>
  <c r="BD82" i="33"/>
  <c r="BD82" i="31"/>
  <c r="BD82" i="30"/>
  <c r="BD82" i="29"/>
  <c r="BO82" i="10"/>
  <c r="BC82" i="36"/>
  <c r="BC82" i="35"/>
  <c r="BC82" i="34"/>
  <c r="BC82" i="33"/>
  <c r="BC82" i="31"/>
  <c r="BC82" i="30"/>
  <c r="BC82" i="29"/>
  <c r="BN82" i="10"/>
  <c r="BB82" i="36"/>
  <c r="BB82" i="35"/>
  <c r="BB82" i="34"/>
  <c r="BB82" i="33"/>
  <c r="BB82" i="31"/>
  <c r="BB82" i="30"/>
  <c r="BB82" i="29"/>
  <c r="BM82" i="10"/>
  <c r="BA82" i="36"/>
  <c r="BA82" i="35"/>
  <c r="BA82" i="34"/>
  <c r="BA82" i="33"/>
  <c r="BA82" i="31"/>
  <c r="BA82" i="30"/>
  <c r="BA82" i="29"/>
  <c r="BL82" i="10"/>
  <c r="AZ82" i="36"/>
  <c r="AZ82" i="35"/>
  <c r="AZ82" i="34"/>
  <c r="AZ82" i="33"/>
  <c r="AZ82" i="31"/>
  <c r="AZ82" i="30"/>
  <c r="AZ82" i="29"/>
  <c r="BK82" i="10"/>
  <c r="AY82" i="36"/>
  <c r="AY82" i="35"/>
  <c r="AY82" i="34"/>
  <c r="AY82" i="33"/>
  <c r="AY82" i="31"/>
  <c r="AY82" i="30"/>
  <c r="AY82" i="29"/>
  <c r="BV81" i="10"/>
  <c r="BJ81" i="36"/>
  <c r="BJ81" i="35"/>
  <c r="BJ81" i="34"/>
  <c r="BJ81" i="33"/>
  <c r="BJ81" i="31"/>
  <c r="BJ81" i="30"/>
  <c r="BJ81" i="29"/>
  <c r="BU81" i="10"/>
  <c r="BI81" i="36"/>
  <c r="BI81" i="35"/>
  <c r="BI81" i="34"/>
  <c r="BI81" i="33"/>
  <c r="BI81" i="31"/>
  <c r="BI81" i="30"/>
  <c r="BI81" i="29"/>
  <c r="BT81" i="10"/>
  <c r="BH81" i="36"/>
  <c r="BH81" i="35"/>
  <c r="BH81" i="34"/>
  <c r="BH81" i="33"/>
  <c r="BH81" i="31"/>
  <c r="BH81" i="30"/>
  <c r="BH81" i="29"/>
  <c r="BS81" i="10"/>
  <c r="BG81" i="36"/>
  <c r="BG81" i="35"/>
  <c r="BG81" i="34"/>
  <c r="BG81" i="33"/>
  <c r="BG81" i="31"/>
  <c r="BG81" i="30"/>
  <c r="BG81" i="29"/>
  <c r="BR81" i="10"/>
  <c r="BF81" i="36"/>
  <c r="BF81" i="35"/>
  <c r="BF81" i="34"/>
  <c r="BF81" i="33"/>
  <c r="BF81" i="31"/>
  <c r="BF81" i="30"/>
  <c r="BF81" i="29"/>
  <c r="BQ81" i="10"/>
  <c r="BE81" i="36"/>
  <c r="BE81" i="35"/>
  <c r="BE81" i="34"/>
  <c r="BE81" i="33"/>
  <c r="BE81" i="31"/>
  <c r="BE81" i="30"/>
  <c r="BE81" i="29"/>
  <c r="BP81" i="10"/>
  <c r="BD81" i="36"/>
  <c r="BD81" i="35"/>
  <c r="BD81" i="34"/>
  <c r="BD81" i="33"/>
  <c r="BD81" i="31"/>
  <c r="BD81" i="30"/>
  <c r="BD81" i="29"/>
  <c r="BO81" i="10"/>
  <c r="BC81" i="36"/>
  <c r="BC81" i="35"/>
  <c r="BC81" i="34"/>
  <c r="BC81" i="33"/>
  <c r="BC81" i="31"/>
  <c r="BC81" i="30"/>
  <c r="BC81" i="29"/>
  <c r="BN81" i="10"/>
  <c r="BB81" i="36"/>
  <c r="BB81" i="35"/>
  <c r="BB81" i="34"/>
  <c r="BB81" i="33"/>
  <c r="BB81" i="31"/>
  <c r="BB81" i="30"/>
  <c r="BB81" i="29"/>
  <c r="BM81" i="10"/>
  <c r="BA81" i="36"/>
  <c r="BA81" i="35"/>
  <c r="BA81" i="34"/>
  <c r="BA81" i="33"/>
  <c r="BA81" i="31"/>
  <c r="BA81" i="30"/>
  <c r="BA81" i="29"/>
  <c r="BL81" i="10"/>
  <c r="AZ81" i="36"/>
  <c r="AZ81" i="35"/>
  <c r="AZ81" i="34"/>
  <c r="AZ81" i="33"/>
  <c r="AZ81" i="31"/>
  <c r="AZ81" i="30"/>
  <c r="AZ81" i="29"/>
  <c r="BK81" i="10"/>
  <c r="AY81" i="36"/>
  <c r="AY81" i="35"/>
  <c r="AY81" i="34"/>
  <c r="AY81" i="33"/>
  <c r="AY81" i="31"/>
  <c r="AY81" i="30"/>
  <c r="AY81" i="29"/>
  <c r="BV80" i="10"/>
  <c r="BJ80" i="36"/>
  <c r="BJ80" i="35"/>
  <c r="BJ80" i="34"/>
  <c r="BJ80" i="33"/>
  <c r="BJ80" i="31"/>
  <c r="BJ80" i="30"/>
  <c r="BJ80" i="29"/>
  <c r="BU80" i="10"/>
  <c r="BI80" i="36"/>
  <c r="BI80" i="35"/>
  <c r="BI80" i="34"/>
  <c r="BI80" i="33"/>
  <c r="BI80" i="31"/>
  <c r="BI80" i="30"/>
  <c r="BI80" i="29"/>
  <c r="BT80" i="10"/>
  <c r="BH80" i="36"/>
  <c r="BH80" i="35"/>
  <c r="BH80" i="34"/>
  <c r="BH80" i="33"/>
  <c r="BH80" i="31"/>
  <c r="BH80" i="30"/>
  <c r="BH80" i="29"/>
  <c r="BS80" i="10"/>
  <c r="BG80" i="36"/>
  <c r="BG80" i="35"/>
  <c r="BG80" i="34"/>
  <c r="BG80" i="33"/>
  <c r="BG80" i="31"/>
  <c r="BG80" i="30"/>
  <c r="BG80" i="29"/>
  <c r="BR80" i="10"/>
  <c r="BF80" i="36"/>
  <c r="BF80" i="35"/>
  <c r="BF80" i="34"/>
  <c r="BF80" i="33"/>
  <c r="BF80" i="31"/>
  <c r="BF80" i="30"/>
  <c r="BF80" i="29"/>
  <c r="BQ80" i="10"/>
  <c r="BE80" i="36"/>
  <c r="BE80" i="35"/>
  <c r="BE80" i="34"/>
  <c r="BE80" i="33"/>
  <c r="BE80" i="31"/>
  <c r="BE80" i="30"/>
  <c r="BE80" i="29"/>
  <c r="BP80" i="10"/>
  <c r="BD80" i="36"/>
  <c r="BD80" i="35"/>
  <c r="BD80" i="34"/>
  <c r="BD80" i="33"/>
  <c r="BD80" i="31"/>
  <c r="BD80" i="30"/>
  <c r="BD80" i="29"/>
  <c r="BO80" i="10"/>
  <c r="BC80" i="36"/>
  <c r="BC80" i="35"/>
  <c r="BC80" i="34"/>
  <c r="BC80" i="33"/>
  <c r="BC80" i="31"/>
  <c r="BC80" i="30"/>
  <c r="BC80" i="29"/>
  <c r="BN80" i="10"/>
  <c r="BB80" i="36"/>
  <c r="BB80" i="35"/>
  <c r="BB80" i="34"/>
  <c r="BB80" i="33"/>
  <c r="BB80" i="31"/>
  <c r="BB80" i="30"/>
  <c r="BB80" i="29"/>
  <c r="BM80" i="10"/>
  <c r="BA80" i="36"/>
  <c r="BA80" i="35"/>
  <c r="BA80" i="34"/>
  <c r="BA80" i="33"/>
  <c r="BA80" i="31"/>
  <c r="BA80" i="30"/>
  <c r="BA80" i="29"/>
  <c r="BL80" i="10"/>
  <c r="AZ80" i="36"/>
  <c r="AZ80" i="35"/>
  <c r="AZ80" i="34"/>
  <c r="AZ80" i="33"/>
  <c r="AZ80" i="31"/>
  <c r="AZ80" i="30"/>
  <c r="AZ80" i="29"/>
  <c r="BK80" i="10"/>
  <c r="AY80" i="36"/>
  <c r="AY80" i="35"/>
  <c r="AY80" i="34"/>
  <c r="AY80" i="33"/>
  <c r="AY80" i="31"/>
  <c r="AY80" i="30"/>
  <c r="AY80" i="29"/>
  <c r="BV79" i="10"/>
  <c r="BJ79" i="36"/>
  <c r="BJ79" i="35"/>
  <c r="BJ79" i="34"/>
  <c r="BJ79" i="33"/>
  <c r="BJ79" i="31"/>
  <c r="BJ79" i="30"/>
  <c r="BJ79" i="29"/>
  <c r="BU79" i="10"/>
  <c r="BI79" i="36"/>
  <c r="BI79" i="35"/>
  <c r="BI79" i="34"/>
  <c r="BI79" i="33"/>
  <c r="BI79" i="31"/>
  <c r="BI79" i="30"/>
  <c r="BI79" i="29"/>
  <c r="BT79" i="10"/>
  <c r="BH79" i="36"/>
  <c r="BH79" i="35"/>
  <c r="BH79" i="34"/>
  <c r="BH79" i="33"/>
  <c r="BH79" i="31"/>
  <c r="BH79" i="30"/>
  <c r="BH79" i="29"/>
  <c r="BS79" i="10"/>
  <c r="BG79" i="36"/>
  <c r="BG79" i="35"/>
  <c r="BG79" i="34"/>
  <c r="BG79" i="33"/>
  <c r="BG79" i="31"/>
  <c r="BG79" i="30"/>
  <c r="BG79" i="29"/>
  <c r="BR79" i="10"/>
  <c r="BF79" i="36"/>
  <c r="BF79" i="35"/>
  <c r="BF79" i="34"/>
  <c r="BF79" i="33"/>
  <c r="BF79" i="31"/>
  <c r="BF79" i="30"/>
  <c r="BF79" i="29"/>
  <c r="BQ79" i="10"/>
  <c r="BE79" i="36"/>
  <c r="BE79" i="35"/>
  <c r="BE79" i="34"/>
  <c r="BE79" i="33"/>
  <c r="BE79" i="31"/>
  <c r="BE79" i="30"/>
  <c r="BE79" i="29"/>
  <c r="BP79" i="10"/>
  <c r="BD79" i="36"/>
  <c r="BD79" i="35"/>
  <c r="BD79" i="34"/>
  <c r="BD79" i="33"/>
  <c r="BD79" i="31"/>
  <c r="BD79" i="30"/>
  <c r="BD79" i="29"/>
  <c r="BO79" i="10"/>
  <c r="BC79" i="36"/>
  <c r="BC79" i="35"/>
  <c r="BC79" i="34"/>
  <c r="BC79" i="33"/>
  <c r="BC79" i="31"/>
  <c r="BC79" i="30"/>
  <c r="BC79" i="29"/>
  <c r="BN79" i="10"/>
  <c r="BB79" i="36"/>
  <c r="BB79" i="35"/>
  <c r="BB79" i="34"/>
  <c r="BB79" i="33"/>
  <c r="BB79" i="31"/>
  <c r="BB79" i="30"/>
  <c r="BB79" i="29"/>
  <c r="BM79" i="10"/>
  <c r="BA79" i="36"/>
  <c r="BA79" i="35"/>
  <c r="BA79" i="34"/>
  <c r="BA79" i="33"/>
  <c r="BA79" i="31"/>
  <c r="BA79" i="30"/>
  <c r="BA79" i="29"/>
  <c r="BL79" i="10"/>
  <c r="AZ79" i="36"/>
  <c r="AZ79" i="35"/>
  <c r="AZ79" i="34"/>
  <c r="AZ79" i="33"/>
  <c r="AZ79" i="31"/>
  <c r="AZ79" i="30"/>
  <c r="AZ79" i="29"/>
  <c r="BK79" i="10"/>
  <c r="AY79" i="36"/>
  <c r="AY79" i="35"/>
  <c r="AY79" i="34"/>
  <c r="AY79" i="33"/>
  <c r="AY79" i="31"/>
  <c r="AY79" i="30"/>
  <c r="AY79" i="29"/>
  <c r="BV78" i="10"/>
  <c r="BJ78" i="36"/>
  <c r="BJ78" i="35"/>
  <c r="BJ78" i="34"/>
  <c r="BJ78" i="33"/>
  <c r="BJ78" i="31"/>
  <c r="BJ78" i="30"/>
  <c r="BJ78" i="29"/>
  <c r="BU78" i="10"/>
  <c r="BI78" i="36"/>
  <c r="BI78" i="35"/>
  <c r="BI78" i="34"/>
  <c r="BI78" i="33"/>
  <c r="BI78" i="31"/>
  <c r="BI78" i="30"/>
  <c r="BI78" i="29"/>
  <c r="BT78" i="10"/>
  <c r="BH78" i="36"/>
  <c r="BH78" i="35"/>
  <c r="BH78" i="34"/>
  <c r="BH78" i="33"/>
  <c r="BH78" i="31"/>
  <c r="BH78" i="30"/>
  <c r="BH78" i="29"/>
  <c r="BS78" i="10"/>
  <c r="BG78" i="36"/>
  <c r="BG78" i="35"/>
  <c r="BG78" i="34"/>
  <c r="BG78" i="33"/>
  <c r="BG78" i="31"/>
  <c r="BG78" i="30"/>
  <c r="BG78" i="29"/>
  <c r="BR78" i="10"/>
  <c r="BF78" i="36"/>
  <c r="BF78" i="35"/>
  <c r="BF78" i="34"/>
  <c r="BF78" i="33"/>
  <c r="BF78" i="31"/>
  <c r="BF78" i="30"/>
  <c r="BF78" i="29"/>
  <c r="BQ78" i="10"/>
  <c r="BE78" i="36"/>
  <c r="BE78" i="35"/>
  <c r="BE78" i="34"/>
  <c r="BE78" i="33"/>
  <c r="BE78" i="31"/>
  <c r="BE78" i="30"/>
  <c r="BE78" i="29"/>
  <c r="BP78" i="10"/>
  <c r="BD78" i="36"/>
  <c r="BD78" i="35"/>
  <c r="BD78" i="34"/>
  <c r="BD78" i="33"/>
  <c r="BD78" i="31"/>
  <c r="BD78" i="30"/>
  <c r="BD78" i="29"/>
  <c r="BO78" i="10"/>
  <c r="BC78" i="36"/>
  <c r="BC78" i="35"/>
  <c r="BC78" i="34"/>
  <c r="BC78" i="33"/>
  <c r="BC78" i="31"/>
  <c r="BC78" i="30"/>
  <c r="BC78" i="29"/>
  <c r="BN78" i="10"/>
  <c r="BB78" i="36"/>
  <c r="BB78" i="35"/>
  <c r="BB78" i="34"/>
  <c r="BB78" i="33"/>
  <c r="BB78" i="31"/>
  <c r="BB78" i="30"/>
  <c r="BB78" i="29"/>
  <c r="BM78" i="10"/>
  <c r="BA78" i="36"/>
  <c r="BA78" i="35"/>
  <c r="BA78" i="34"/>
  <c r="BA78" i="33"/>
  <c r="BA78" i="31"/>
  <c r="BA78" i="30"/>
  <c r="BA78" i="29"/>
  <c r="BL78" i="10"/>
  <c r="AZ78" i="36"/>
  <c r="AZ78" i="35"/>
  <c r="AZ78" i="34"/>
  <c r="AZ78" i="33"/>
  <c r="AZ78" i="31"/>
  <c r="AZ78" i="30"/>
  <c r="AZ78" i="29"/>
  <c r="BU75" i="2"/>
  <c r="BI75" i="32"/>
  <c r="BT75" i="2"/>
  <c r="BH75" i="32"/>
  <c r="BQ75" i="2"/>
  <c r="BE75" i="32"/>
  <c r="BP75" i="2"/>
  <c r="BD75" i="32"/>
  <c r="BM75" i="2"/>
  <c r="BA75" i="32"/>
  <c r="BL75" i="2"/>
  <c r="AZ75" i="32"/>
  <c r="BV74" i="2"/>
  <c r="BJ74" i="32"/>
  <c r="BT74" i="2"/>
  <c r="BH74" i="32"/>
  <c r="BR74" i="2"/>
  <c r="BF74" i="32"/>
  <c r="BP74" i="2"/>
  <c r="BD74" i="32"/>
  <c r="BN74" i="2"/>
  <c r="BB74" i="32"/>
  <c r="BL74" i="2"/>
  <c r="AZ74" i="32"/>
  <c r="BV73" i="2"/>
  <c r="BJ73" i="32"/>
  <c r="BU73" i="2"/>
  <c r="BI73" i="32"/>
  <c r="BT73" i="2"/>
  <c r="BH73" i="32"/>
  <c r="BG73" i="32"/>
  <c r="BS73" i="2"/>
  <c r="BR73" i="2"/>
  <c r="BF73" i="32"/>
  <c r="BQ73" i="2"/>
  <c r="BE73" i="32"/>
  <c r="BP73" i="2"/>
  <c r="BD73" i="32"/>
  <c r="BN73" i="2"/>
  <c r="BB73" i="32"/>
  <c r="BM73" i="2"/>
  <c r="BA73" i="32"/>
  <c r="BL73" i="2"/>
  <c r="AZ73" i="32"/>
  <c r="BV72" i="2"/>
  <c r="BJ72" i="32"/>
  <c r="BU72" i="2"/>
  <c r="BI72" i="32"/>
  <c r="BT72" i="2"/>
  <c r="BH72" i="32"/>
  <c r="BR72" i="2"/>
  <c r="BF72" i="32"/>
  <c r="BQ72" i="2"/>
  <c r="BE72" i="32"/>
  <c r="BP72" i="2"/>
  <c r="BD72" i="32"/>
  <c r="BN72" i="2"/>
  <c r="BB72" i="32"/>
  <c r="BM72" i="2"/>
  <c r="BA72" i="32"/>
  <c r="BL72" i="2"/>
  <c r="AZ72" i="32"/>
  <c r="BU71" i="2"/>
  <c r="BI71" i="32"/>
  <c r="BT71" i="2"/>
  <c r="BH71" i="32"/>
  <c r="BQ71" i="2"/>
  <c r="BE71" i="32"/>
  <c r="BP71" i="2"/>
  <c r="BD71" i="32"/>
  <c r="BB71" i="32"/>
  <c r="BN71" i="2"/>
  <c r="BM71" i="2"/>
  <c r="BA71" i="32"/>
  <c r="BL71" i="2"/>
  <c r="AZ71" i="32"/>
  <c r="BV70" i="2"/>
  <c r="BJ70" i="32"/>
  <c r="BU70" i="2"/>
  <c r="BI70" i="32"/>
  <c r="BG70" i="32"/>
  <c r="BS70" i="2"/>
  <c r="BR70" i="2"/>
  <c r="BF70" i="32"/>
  <c r="BQ70" i="2"/>
  <c r="BE70" i="32"/>
  <c r="BO70" i="2"/>
  <c r="BC70" i="32"/>
  <c r="BN70" i="2"/>
  <c r="BB70" i="32"/>
  <c r="BM70" i="2"/>
  <c r="BA70" i="32"/>
  <c r="BL70" i="2"/>
  <c r="AZ70" i="32"/>
  <c r="AY70" i="32"/>
  <c r="BK70" i="2"/>
  <c r="BV69" i="2"/>
  <c r="BJ69" i="32"/>
  <c r="BU69" i="2"/>
  <c r="BI69" i="32"/>
  <c r="BH69" i="32"/>
  <c r="BT69" i="2"/>
  <c r="BS69" i="2"/>
  <c r="BG69" i="32"/>
  <c r="BR69" i="2"/>
  <c r="BF69" i="32"/>
  <c r="BQ69" i="2"/>
  <c r="BE69" i="32"/>
  <c r="BO69" i="2"/>
  <c r="BC69" i="32"/>
  <c r="BN69" i="2"/>
  <c r="BB69" i="32"/>
  <c r="BM69" i="2"/>
  <c r="BA69" i="32"/>
  <c r="BK69" i="2"/>
  <c r="AY69" i="32"/>
  <c r="BV68" i="2"/>
  <c r="BJ68" i="32"/>
  <c r="BU68" i="2"/>
  <c r="BI68" i="32"/>
  <c r="BS68" i="2"/>
  <c r="BG68" i="32"/>
  <c r="BR68" i="2"/>
  <c r="BF68" i="32"/>
  <c r="BQ68" i="2"/>
  <c r="BE68" i="32"/>
  <c r="BO68" i="2"/>
  <c r="BC68" i="32"/>
  <c r="BN68" i="2"/>
  <c r="BB68" i="32"/>
  <c r="BM68" i="2"/>
  <c r="BA68" i="32"/>
  <c r="BK68" i="2"/>
  <c r="AY68" i="32"/>
  <c r="BV67" i="2"/>
  <c r="BJ67" i="32"/>
  <c r="BU67" i="2"/>
  <c r="BI67" i="32"/>
  <c r="BS67" i="2"/>
  <c r="BG67" i="32"/>
  <c r="BR67" i="2"/>
  <c r="BF67" i="32"/>
  <c r="BQ67" i="2"/>
  <c r="BE67" i="32"/>
  <c r="BO67" i="2"/>
  <c r="BC67" i="32"/>
  <c r="BN67" i="2"/>
  <c r="BB67" i="32"/>
  <c r="BM67" i="2"/>
  <c r="BA67" i="32"/>
  <c r="AZ67" i="32"/>
  <c r="BL67" i="2"/>
  <c r="BK67" i="2"/>
  <c r="AY67" i="32"/>
  <c r="BV66" i="2"/>
  <c r="BJ66" i="32"/>
  <c r="BU66" i="2"/>
  <c r="BI66" i="32"/>
  <c r="BS66" i="2"/>
  <c r="BG66" i="32"/>
  <c r="BR66" i="2"/>
  <c r="BF66" i="32"/>
  <c r="BQ66" i="2"/>
  <c r="BE66" i="32"/>
  <c r="BO66" i="2"/>
  <c r="BC66" i="32"/>
  <c r="BN66" i="2"/>
  <c r="BB66" i="32"/>
  <c r="BM66" i="2"/>
  <c r="BA66" i="32"/>
  <c r="BK66" i="2"/>
  <c r="AY66" i="32"/>
  <c r="BW75" i="2"/>
  <c r="BW75" i="32" s="1"/>
  <c r="CE74" i="2"/>
  <c r="CE74" i="32" s="1"/>
  <c r="BK72" i="2"/>
  <c r="BK72" i="32" s="1"/>
  <c r="BW71" i="2"/>
  <c r="BW71" i="32" s="1"/>
  <c r="CA73" i="2"/>
  <c r="CA73" i="32" s="1"/>
  <c r="CD75" i="2"/>
  <c r="CD75" i="32" s="1"/>
  <c r="CF68" i="2"/>
  <c r="CF68" i="32" s="1"/>
  <c r="BY74" i="2"/>
  <c r="BY74" i="32" s="1"/>
  <c r="CD71" i="2"/>
  <c r="CD71" i="32" s="1"/>
  <c r="CH75" i="2"/>
  <c r="CH75" i="32" s="1"/>
  <c r="BW74" i="2"/>
  <c r="BW74" i="32" s="1"/>
  <c r="CF67" i="2"/>
  <c r="CF67" i="32" s="1"/>
  <c r="CA75" i="2"/>
  <c r="CA75" i="32" s="1"/>
  <c r="BX69" i="2"/>
  <c r="BX69" i="32" s="1"/>
  <c r="BP68" i="2"/>
  <c r="BP68" i="32" s="1"/>
  <c r="CF70" i="2"/>
  <c r="CF70" i="32" s="1"/>
  <c r="CA74" i="2"/>
  <c r="CA74" i="32" s="1"/>
  <c r="BW73" i="2"/>
  <c r="BW73" i="32" s="1"/>
  <c r="BS72" i="2"/>
  <c r="BS72" i="32" s="1"/>
  <c r="CE71" i="2"/>
  <c r="CE71" i="32" s="1"/>
  <c r="CB69" i="2"/>
  <c r="CB69" i="32" s="1"/>
  <c r="CF66" i="2"/>
  <c r="CF66" i="32" s="1"/>
  <c r="CE75" i="2"/>
  <c r="CE75" i="32" s="1"/>
  <c r="CH71" i="2"/>
  <c r="CH71" i="32" s="1"/>
  <c r="CB70" i="2"/>
  <c r="CB70" i="32" s="1"/>
  <c r="CC74" i="2"/>
  <c r="CC74" i="32" s="1"/>
  <c r="CG74" i="2"/>
  <c r="CG74" i="32" s="1"/>
  <c r="BX68" i="2"/>
  <c r="BX68" i="32" s="1"/>
  <c r="BO72" i="2"/>
  <c r="BO72" i="32" s="1"/>
  <c r="CA71" i="2"/>
  <c r="CA71" i="32" s="1"/>
  <c r="BZ75" i="2"/>
  <c r="BZ75" i="32" s="1"/>
  <c r="CB67" i="2"/>
  <c r="CB67" i="32" s="1"/>
  <c r="BX66" i="2"/>
  <c r="BX66" i="32" s="1"/>
  <c r="CB66" i="2"/>
  <c r="CB66" i="32" s="1"/>
  <c r="BW66" i="2" l="1"/>
  <c r="BW66" i="32" s="1"/>
  <c r="BK66" i="32"/>
  <c r="BY66" i="2"/>
  <c r="BY66" i="32" s="1"/>
  <c r="BM66" i="32"/>
  <c r="BZ66" i="2"/>
  <c r="BZ66" i="32" s="1"/>
  <c r="BN66" i="32"/>
  <c r="CA66" i="2"/>
  <c r="CA66" i="32" s="1"/>
  <c r="BO66" i="32"/>
  <c r="CC66" i="2"/>
  <c r="CC66" i="32" s="1"/>
  <c r="BQ66" i="32"/>
  <c r="CD66" i="2"/>
  <c r="CD66" i="32" s="1"/>
  <c r="BR66" i="32"/>
  <c r="CE66" i="2"/>
  <c r="CE66" i="32" s="1"/>
  <c r="BS66" i="32"/>
  <c r="CG66" i="2"/>
  <c r="CG66" i="32" s="1"/>
  <c r="BU66" i="32"/>
  <c r="CH66" i="2"/>
  <c r="CH66" i="32" s="1"/>
  <c r="BV66" i="32"/>
  <c r="BW67" i="2"/>
  <c r="BW67" i="32" s="1"/>
  <c r="BK67" i="32"/>
  <c r="BL67" i="32"/>
  <c r="BX67" i="2"/>
  <c r="BX67" i="32" s="1"/>
  <c r="BY67" i="2"/>
  <c r="BY67" i="32" s="1"/>
  <c r="BM67" i="32"/>
  <c r="BZ67" i="2"/>
  <c r="BZ67" i="32" s="1"/>
  <c r="BN67" i="32"/>
  <c r="CA67" i="2"/>
  <c r="CA67" i="32" s="1"/>
  <c r="BO67" i="32"/>
  <c r="CC67" i="2"/>
  <c r="CC67" i="32" s="1"/>
  <c r="BQ67" i="32"/>
  <c r="CD67" i="2"/>
  <c r="CD67" i="32" s="1"/>
  <c r="BR67" i="32"/>
  <c r="CE67" i="2"/>
  <c r="CE67" i="32" s="1"/>
  <c r="BS67" i="32"/>
  <c r="CG67" i="2"/>
  <c r="CG67" i="32" s="1"/>
  <c r="BU67" i="32"/>
  <c r="CH67" i="2"/>
  <c r="CH67" i="32" s="1"/>
  <c r="BV67" i="32"/>
  <c r="BW68" i="2"/>
  <c r="BW68" i="32" s="1"/>
  <c r="BK68" i="32"/>
  <c r="BY68" i="2"/>
  <c r="BY68" i="32" s="1"/>
  <c r="BM68" i="32"/>
  <c r="BZ68" i="2"/>
  <c r="BZ68" i="32" s="1"/>
  <c r="BN68" i="32"/>
  <c r="CA68" i="2"/>
  <c r="CA68" i="32" s="1"/>
  <c r="BO68" i="32"/>
  <c r="CC68" i="2"/>
  <c r="CC68" i="32" s="1"/>
  <c r="BQ68" i="32"/>
  <c r="CD68" i="2"/>
  <c r="CD68" i="32" s="1"/>
  <c r="BR68" i="32"/>
  <c r="CE68" i="2"/>
  <c r="CE68" i="32" s="1"/>
  <c r="BS68" i="32"/>
  <c r="CG68" i="2"/>
  <c r="CG68" i="32" s="1"/>
  <c r="BU68" i="32"/>
  <c r="CH68" i="2"/>
  <c r="CH68" i="32" s="1"/>
  <c r="BV68" i="32"/>
  <c r="BW69" i="2"/>
  <c r="BW69" i="32" s="1"/>
  <c r="BK69" i="32"/>
  <c r="BY69" i="2"/>
  <c r="BY69" i="32" s="1"/>
  <c r="BM69" i="32"/>
  <c r="BZ69" i="2"/>
  <c r="BZ69" i="32" s="1"/>
  <c r="BN69" i="32"/>
  <c r="CA69" i="2"/>
  <c r="CA69" i="32" s="1"/>
  <c r="BO69" i="32"/>
  <c r="CC69" i="2"/>
  <c r="CC69" i="32" s="1"/>
  <c r="BQ69" i="32"/>
  <c r="CD69" i="2"/>
  <c r="CD69" i="32" s="1"/>
  <c r="BR69" i="32"/>
  <c r="CE69" i="2"/>
  <c r="CE69" i="32" s="1"/>
  <c r="BS69" i="32"/>
  <c r="BT69" i="32"/>
  <c r="CF69" i="2"/>
  <c r="CF69" i="32" s="1"/>
  <c r="CG69" i="2"/>
  <c r="CG69" i="32" s="1"/>
  <c r="BU69" i="32"/>
  <c r="CH69" i="2"/>
  <c r="CH69" i="32" s="1"/>
  <c r="BV69" i="32"/>
  <c r="BK70" i="32"/>
  <c r="BW70" i="2"/>
  <c r="BW70" i="32" s="1"/>
  <c r="BX70" i="2"/>
  <c r="BX70" i="32" s="1"/>
  <c r="BL70" i="32"/>
  <c r="BY70" i="2"/>
  <c r="BY70" i="32" s="1"/>
  <c r="BM70" i="32"/>
  <c r="BZ70" i="2"/>
  <c r="BZ70" i="32" s="1"/>
  <c r="BN70" i="32"/>
  <c r="BO70" i="32"/>
  <c r="CA70" i="2"/>
  <c r="CA70" i="32" s="1"/>
  <c r="CC70" i="2"/>
  <c r="CC70" i="32" s="1"/>
  <c r="BQ70" i="32"/>
  <c r="CD70" i="2"/>
  <c r="CD70" i="32" s="1"/>
  <c r="BR70" i="32"/>
  <c r="BS70" i="32"/>
  <c r="CE70" i="2"/>
  <c r="CE70" i="32" s="1"/>
  <c r="CG70" i="2"/>
  <c r="CG70" i="32" s="1"/>
  <c r="BU70" i="32"/>
  <c r="CH70" i="2"/>
  <c r="CH70" i="32" s="1"/>
  <c r="BV70" i="32"/>
  <c r="BX71" i="2"/>
  <c r="BX71" i="32" s="1"/>
  <c r="BL71" i="32"/>
  <c r="BY71" i="2"/>
  <c r="BY71" i="32" s="1"/>
  <c r="BM71" i="32"/>
  <c r="BN71" i="32"/>
  <c r="BZ71" i="2"/>
  <c r="BZ71" i="32" s="1"/>
  <c r="CB71" i="2"/>
  <c r="CB71" i="32" s="1"/>
  <c r="BP71" i="32"/>
  <c r="CC71" i="2"/>
  <c r="CC71" i="32" s="1"/>
  <c r="BQ71" i="32"/>
  <c r="CF71" i="2"/>
  <c r="CF71" i="32" s="1"/>
  <c r="BT71" i="32"/>
  <c r="CG71" i="2"/>
  <c r="CG71" i="32" s="1"/>
  <c r="BU71" i="32"/>
  <c r="BX72" i="2"/>
  <c r="BX72" i="32" s="1"/>
  <c r="BL72" i="32"/>
  <c r="BY72" i="2"/>
  <c r="BY72" i="32" s="1"/>
  <c r="BM72" i="32"/>
  <c r="BZ72" i="2"/>
  <c r="BZ72" i="32" s="1"/>
  <c r="BN72" i="32"/>
  <c r="CB72" i="2"/>
  <c r="CB72" i="32" s="1"/>
  <c r="BP72" i="32"/>
  <c r="CC72" i="2"/>
  <c r="CC72" i="32" s="1"/>
  <c r="BQ72" i="32"/>
  <c r="CD72" i="2"/>
  <c r="CD72" i="32" s="1"/>
  <c r="BR72" i="32"/>
  <c r="CF72" i="2"/>
  <c r="CF72" i="32" s="1"/>
  <c r="BT72" i="32"/>
  <c r="CG72" i="2"/>
  <c r="CG72" i="32" s="1"/>
  <c r="BU72" i="32"/>
  <c r="CH72" i="2"/>
  <c r="CH72" i="32" s="1"/>
  <c r="BV72" i="32"/>
  <c r="BX73" i="2"/>
  <c r="BX73" i="32" s="1"/>
  <c r="BL73" i="32"/>
  <c r="BY73" i="2"/>
  <c r="BY73" i="32" s="1"/>
  <c r="BM73" i="32"/>
  <c r="BZ73" i="2"/>
  <c r="BZ73" i="32" s="1"/>
  <c r="BN73" i="32"/>
  <c r="CB73" i="2"/>
  <c r="CB73" i="32" s="1"/>
  <c r="BP73" i="32"/>
  <c r="CC73" i="2"/>
  <c r="CC73" i="32" s="1"/>
  <c r="BQ73" i="32"/>
  <c r="CD73" i="2"/>
  <c r="CD73" i="32" s="1"/>
  <c r="BR73" i="32"/>
  <c r="BS73" i="32"/>
  <c r="CE73" i="2"/>
  <c r="CE73" i="32" s="1"/>
  <c r="CF73" i="2"/>
  <c r="CF73" i="32" s="1"/>
  <c r="BT73" i="32"/>
  <c r="CG73" i="2"/>
  <c r="CG73" i="32" s="1"/>
  <c r="BU73" i="32"/>
  <c r="CH73" i="2"/>
  <c r="CH73" i="32" s="1"/>
  <c r="BV73" i="32"/>
  <c r="BX74" i="2"/>
  <c r="BX74" i="32" s="1"/>
  <c r="BL74" i="32"/>
  <c r="BZ74" i="2"/>
  <c r="BZ74" i="32" s="1"/>
  <c r="BN74" i="32"/>
  <c r="CB74" i="2"/>
  <c r="CB74" i="32" s="1"/>
  <c r="BP74" i="32"/>
  <c r="CD74" i="2"/>
  <c r="CD74" i="32" s="1"/>
  <c r="BR74" i="32"/>
  <c r="CF74" i="2"/>
  <c r="CF74" i="32" s="1"/>
  <c r="BT74" i="32"/>
  <c r="CH74" i="2"/>
  <c r="CH74" i="32" s="1"/>
  <c r="BV74" i="32"/>
  <c r="BX75" i="2"/>
  <c r="BX75" i="32" s="1"/>
  <c r="BL75" i="32"/>
  <c r="BY75" i="2"/>
  <c r="BY75" i="32" s="1"/>
  <c r="BM75" i="32"/>
  <c r="CB75" i="2"/>
  <c r="CB75" i="32" s="1"/>
  <c r="BP75" i="32"/>
  <c r="CC75" i="2"/>
  <c r="CC75" i="32" s="1"/>
  <c r="BQ75" i="32"/>
  <c r="CF75" i="2"/>
  <c r="CF75" i="32" s="1"/>
  <c r="BT75" i="32"/>
  <c r="CG75" i="2"/>
  <c r="CG75" i="32" s="1"/>
  <c r="BU75" i="32"/>
  <c r="BX78" i="10"/>
  <c r="BL78" i="36"/>
  <c r="BL78" i="35"/>
  <c r="BL78" i="34"/>
  <c r="BL78" i="33"/>
  <c r="BL78" i="31"/>
  <c r="BL78" i="30"/>
  <c r="BL78" i="29"/>
  <c r="BY78" i="10"/>
  <c r="BM78" i="36"/>
  <c r="BM78" i="35"/>
  <c r="BM78" i="34"/>
  <c r="BM78" i="33"/>
  <c r="BM78" i="31"/>
  <c r="BM78" i="30"/>
  <c r="BM78" i="29"/>
  <c r="BZ78" i="10"/>
  <c r="BN78" i="36"/>
  <c r="BN78" i="35"/>
  <c r="BN78" i="34"/>
  <c r="BN78" i="33"/>
  <c r="BN78" i="31"/>
  <c r="BN78" i="30"/>
  <c r="BN78" i="29"/>
  <c r="CA78" i="10"/>
  <c r="BO78" i="36"/>
  <c r="BO78" i="35"/>
  <c r="BO78" i="34"/>
  <c r="BO78" i="33"/>
  <c r="BO78" i="31"/>
  <c r="BO78" i="30"/>
  <c r="BO78" i="29"/>
  <c r="CB78" i="10"/>
  <c r="BP78" i="36"/>
  <c r="BP78" i="35"/>
  <c r="BP78" i="34"/>
  <c r="BP78" i="33"/>
  <c r="BP78" i="31"/>
  <c r="BP78" i="30"/>
  <c r="BP78" i="29"/>
  <c r="CC78" i="10"/>
  <c r="BQ78" i="36"/>
  <c r="BQ78" i="35"/>
  <c r="BQ78" i="34"/>
  <c r="BQ78" i="33"/>
  <c r="BQ78" i="31"/>
  <c r="BQ78" i="30"/>
  <c r="BQ78" i="29"/>
  <c r="CD78" i="10"/>
  <c r="BR78" i="36"/>
  <c r="BR78" i="35"/>
  <c r="BR78" i="34"/>
  <c r="BR78" i="33"/>
  <c r="BR78" i="31"/>
  <c r="BR78" i="30"/>
  <c r="BR78" i="29"/>
  <c r="CE78" i="10"/>
  <c r="BS78" i="36"/>
  <c r="BS78" i="35"/>
  <c r="BS78" i="34"/>
  <c r="BS78" i="33"/>
  <c r="BS78" i="31"/>
  <c r="BS78" i="30"/>
  <c r="BS78" i="29"/>
  <c r="CF78" i="10"/>
  <c r="BT78" i="36"/>
  <c r="BT78" i="35"/>
  <c r="BT78" i="34"/>
  <c r="BT78" i="33"/>
  <c r="BT78" i="31"/>
  <c r="BT78" i="30"/>
  <c r="BT78" i="29"/>
  <c r="CG78" i="10"/>
  <c r="BU78" i="36"/>
  <c r="BU78" i="35"/>
  <c r="BU78" i="34"/>
  <c r="BU78" i="33"/>
  <c r="BU78" i="31"/>
  <c r="BU78" i="30"/>
  <c r="BU78" i="29"/>
  <c r="CH78" i="10"/>
  <c r="BV78" i="36"/>
  <c r="BV78" i="35"/>
  <c r="BV78" i="34"/>
  <c r="BV78" i="33"/>
  <c r="BV78" i="31"/>
  <c r="BV78" i="30"/>
  <c r="BV78" i="29"/>
  <c r="BW79" i="10"/>
  <c r="BK79" i="36"/>
  <c r="BK79" i="35"/>
  <c r="BK79" i="34"/>
  <c r="BK79" i="33"/>
  <c r="BK79" i="31"/>
  <c r="BK79" i="30"/>
  <c r="BK79" i="29"/>
  <c r="BX79" i="10"/>
  <c r="BL79" i="36"/>
  <c r="BL79" i="35"/>
  <c r="BL79" i="34"/>
  <c r="BL79" i="33"/>
  <c r="BL79" i="31"/>
  <c r="BL79" i="30"/>
  <c r="BL79" i="29"/>
  <c r="BY79" i="10"/>
  <c r="BM79" i="36"/>
  <c r="BM79" i="35"/>
  <c r="BM79" i="34"/>
  <c r="BM79" i="33"/>
  <c r="BM79" i="31"/>
  <c r="BM79" i="30"/>
  <c r="BM79" i="29"/>
  <c r="BZ79" i="10"/>
  <c r="BN79" i="36"/>
  <c r="BN79" i="35"/>
  <c r="BN79" i="34"/>
  <c r="BN79" i="33"/>
  <c r="BN79" i="31"/>
  <c r="BN79" i="30"/>
  <c r="BN79" i="29"/>
  <c r="CA79" i="10"/>
  <c r="BO79" i="36"/>
  <c r="BO79" i="35"/>
  <c r="BO79" i="34"/>
  <c r="BO79" i="33"/>
  <c r="BO79" i="31"/>
  <c r="BO79" i="30"/>
  <c r="BO79" i="29"/>
  <c r="CB79" i="10"/>
  <c r="BP79" i="36"/>
  <c r="BP79" i="35"/>
  <c r="BP79" i="34"/>
  <c r="BP79" i="33"/>
  <c r="BP79" i="31"/>
  <c r="BP79" i="30"/>
  <c r="BP79" i="29"/>
  <c r="CC79" i="10"/>
  <c r="BQ79" i="36"/>
  <c r="BQ79" i="35"/>
  <c r="BQ79" i="34"/>
  <c r="BQ79" i="33"/>
  <c r="BQ79" i="31"/>
  <c r="BQ79" i="30"/>
  <c r="BQ79" i="29"/>
  <c r="CD79" i="10"/>
  <c r="BR79" i="36"/>
  <c r="BR79" i="35"/>
  <c r="BR79" i="34"/>
  <c r="BR79" i="33"/>
  <c r="BR79" i="31"/>
  <c r="BR79" i="30"/>
  <c r="BR79" i="29"/>
  <c r="CE79" i="10"/>
  <c r="BS79" i="36"/>
  <c r="BS79" i="35"/>
  <c r="BS79" i="34"/>
  <c r="BS79" i="33"/>
  <c r="BS79" i="31"/>
  <c r="BS79" i="30"/>
  <c r="BS79" i="29"/>
  <c r="CF79" i="10"/>
  <c r="BT79" i="36"/>
  <c r="BT79" i="35"/>
  <c r="BT79" i="34"/>
  <c r="BT79" i="33"/>
  <c r="BT79" i="31"/>
  <c r="BT79" i="30"/>
  <c r="BT79" i="29"/>
  <c r="CG79" i="10"/>
  <c r="BU79" i="36"/>
  <c r="BU79" i="35"/>
  <c r="BU79" i="34"/>
  <c r="BU79" i="33"/>
  <c r="BU79" i="31"/>
  <c r="BU79" i="30"/>
  <c r="BU79" i="29"/>
  <c r="CH79" i="10"/>
  <c r="BV79" i="36"/>
  <c r="BV79" i="35"/>
  <c r="BV79" i="34"/>
  <c r="BV79" i="33"/>
  <c r="BV79" i="31"/>
  <c r="BV79" i="30"/>
  <c r="BV79" i="29"/>
  <c r="BW80" i="10"/>
  <c r="BK80" i="36"/>
  <c r="BK80" i="35"/>
  <c r="BK80" i="34"/>
  <c r="BK80" i="33"/>
  <c r="BK80" i="31"/>
  <c r="BK80" i="30"/>
  <c r="BK80" i="29"/>
  <c r="BX80" i="10"/>
  <c r="BL80" i="36"/>
  <c r="BL80" i="35"/>
  <c r="BL80" i="34"/>
  <c r="BL80" i="33"/>
  <c r="BL80" i="31"/>
  <c r="BL80" i="30"/>
  <c r="BL80" i="29"/>
  <c r="BY80" i="10"/>
  <c r="BM80" i="36"/>
  <c r="BM80" i="35"/>
  <c r="BM80" i="34"/>
  <c r="BM80" i="33"/>
  <c r="BM80" i="31"/>
  <c r="BM80" i="30"/>
  <c r="BM80" i="29"/>
  <c r="BZ80" i="10"/>
  <c r="BN80" i="36"/>
  <c r="BN80" i="35"/>
  <c r="BN80" i="34"/>
  <c r="BN80" i="33"/>
  <c r="BN80" i="31"/>
  <c r="BN80" i="30"/>
  <c r="BN80" i="29"/>
  <c r="CA80" i="10"/>
  <c r="BO80" i="36"/>
  <c r="BO80" i="35"/>
  <c r="BO80" i="34"/>
  <c r="BO80" i="33"/>
  <c r="BO80" i="31"/>
  <c r="BO80" i="30"/>
  <c r="BO80" i="29"/>
  <c r="CB80" i="10"/>
  <c r="BP80" i="36"/>
  <c r="BP80" i="35"/>
  <c r="BP80" i="34"/>
  <c r="BP80" i="33"/>
  <c r="BP80" i="31"/>
  <c r="BP80" i="30"/>
  <c r="BP80" i="29"/>
  <c r="CC80" i="10"/>
  <c r="BQ80" i="36"/>
  <c r="BQ80" i="35"/>
  <c r="BQ80" i="34"/>
  <c r="BQ80" i="33"/>
  <c r="BQ80" i="31"/>
  <c r="BQ80" i="30"/>
  <c r="BQ80" i="29"/>
  <c r="CD80" i="10"/>
  <c r="BR80" i="36"/>
  <c r="BR80" i="35"/>
  <c r="BR80" i="34"/>
  <c r="BR80" i="33"/>
  <c r="BR80" i="31"/>
  <c r="BR80" i="30"/>
  <c r="BR80" i="29"/>
  <c r="CE80" i="10"/>
  <c r="BS80" i="36"/>
  <c r="BS80" i="35"/>
  <c r="BS80" i="34"/>
  <c r="BS80" i="33"/>
  <c r="BS80" i="31"/>
  <c r="BS80" i="30"/>
  <c r="BS80" i="29"/>
  <c r="CF80" i="10"/>
  <c r="BT80" i="36"/>
  <c r="BT80" i="35"/>
  <c r="BT80" i="34"/>
  <c r="BT80" i="33"/>
  <c r="BT80" i="31"/>
  <c r="BT80" i="30"/>
  <c r="BT80" i="29"/>
  <c r="CG80" i="10"/>
  <c r="BU80" i="36"/>
  <c r="BU80" i="35"/>
  <c r="BU80" i="34"/>
  <c r="BU80" i="33"/>
  <c r="BU80" i="31"/>
  <c r="BU80" i="30"/>
  <c r="BU80" i="29"/>
  <c r="CH80" i="10"/>
  <c r="BV80" i="36"/>
  <c r="BV80" i="35"/>
  <c r="BV80" i="34"/>
  <c r="BV80" i="33"/>
  <c r="BV80" i="31"/>
  <c r="BV80" i="30"/>
  <c r="BV80" i="29"/>
  <c r="BW81" i="10"/>
  <c r="BK81" i="36"/>
  <c r="BK81" i="35"/>
  <c r="BK81" i="34"/>
  <c r="BK81" i="33"/>
  <c r="BK81" i="31"/>
  <c r="BK81" i="30"/>
  <c r="BK81" i="29"/>
  <c r="BX81" i="10"/>
  <c r="BL81" i="36"/>
  <c r="BL81" i="35"/>
  <c r="BL81" i="34"/>
  <c r="BL81" i="33"/>
  <c r="BL81" i="31"/>
  <c r="BL81" i="30"/>
  <c r="BL81" i="29"/>
  <c r="BY81" i="10"/>
  <c r="BM81" i="36"/>
  <c r="BM81" i="35"/>
  <c r="BM81" i="34"/>
  <c r="BM81" i="33"/>
  <c r="BM81" i="31"/>
  <c r="BM81" i="30"/>
  <c r="BM81" i="29"/>
  <c r="BZ81" i="10"/>
  <c r="BN81" i="36"/>
  <c r="BN81" i="35"/>
  <c r="BN81" i="34"/>
  <c r="BN81" i="33"/>
  <c r="BN81" i="31"/>
  <c r="BN81" i="30"/>
  <c r="BN81" i="29"/>
  <c r="CA81" i="10"/>
  <c r="BO81" i="36"/>
  <c r="BO81" i="35"/>
  <c r="BO81" i="34"/>
  <c r="BO81" i="33"/>
  <c r="BO81" i="31"/>
  <c r="BO81" i="30"/>
  <c r="BO81" i="29"/>
  <c r="CB81" i="10"/>
  <c r="BP81" i="36"/>
  <c r="BP81" i="35"/>
  <c r="BP81" i="34"/>
  <c r="BP81" i="33"/>
  <c r="BP81" i="31"/>
  <c r="BP81" i="30"/>
  <c r="BP81" i="29"/>
  <c r="CC81" i="10"/>
  <c r="BQ81" i="36"/>
  <c r="BQ81" i="35"/>
  <c r="BQ81" i="34"/>
  <c r="BQ81" i="33"/>
  <c r="BQ81" i="31"/>
  <c r="BQ81" i="30"/>
  <c r="BQ81" i="29"/>
  <c r="CD81" i="10"/>
  <c r="BR81" i="36"/>
  <c r="BR81" i="35"/>
  <c r="BR81" i="34"/>
  <c r="BR81" i="33"/>
  <c r="BR81" i="31"/>
  <c r="BR81" i="30"/>
  <c r="BR81" i="29"/>
  <c r="CE81" i="10"/>
  <c r="BS81" i="36"/>
  <c r="BS81" i="35"/>
  <c r="BS81" i="34"/>
  <c r="BS81" i="33"/>
  <c r="BS81" i="31"/>
  <c r="BS81" i="30"/>
  <c r="BS81" i="29"/>
  <c r="CF81" i="10"/>
  <c r="BT81" i="36"/>
  <c r="BT81" i="35"/>
  <c r="BT81" i="34"/>
  <c r="BT81" i="33"/>
  <c r="BT81" i="31"/>
  <c r="BT81" i="30"/>
  <c r="BT81" i="29"/>
  <c r="CG81" i="10"/>
  <c r="BU81" i="36"/>
  <c r="BU81" i="35"/>
  <c r="BU81" i="34"/>
  <c r="BU81" i="33"/>
  <c r="BU81" i="31"/>
  <c r="BU81" i="30"/>
  <c r="BU81" i="29"/>
  <c r="CH81" i="10"/>
  <c r="BV81" i="36"/>
  <c r="BV81" i="35"/>
  <c r="BV81" i="34"/>
  <c r="BV81" i="33"/>
  <c r="BV81" i="31"/>
  <c r="BV81" i="30"/>
  <c r="BV81" i="29"/>
  <c r="BW82" i="10"/>
  <c r="BK82" i="36"/>
  <c r="BK82" i="35"/>
  <c r="BK82" i="34"/>
  <c r="BK82" i="33"/>
  <c r="BK82" i="31"/>
  <c r="BK82" i="30"/>
  <c r="BK82" i="29"/>
  <c r="BX82" i="10"/>
  <c r="BL82" i="36"/>
  <c r="BL82" i="35"/>
  <c r="BL82" i="34"/>
  <c r="BL82" i="33"/>
  <c r="BL82" i="31"/>
  <c r="BL82" i="30"/>
  <c r="BL82" i="29"/>
  <c r="BY82" i="10"/>
  <c r="BM82" i="36"/>
  <c r="BM82" i="35"/>
  <c r="BM82" i="34"/>
  <c r="BM82" i="33"/>
  <c r="BM82" i="31"/>
  <c r="BM82" i="30"/>
  <c r="BM82" i="29"/>
  <c r="BZ82" i="10"/>
  <c r="BN82" i="36"/>
  <c r="BN82" i="35"/>
  <c r="BN82" i="34"/>
  <c r="BN82" i="33"/>
  <c r="BN82" i="31"/>
  <c r="BN82" i="30"/>
  <c r="BN82" i="29"/>
  <c r="CA82" i="10"/>
  <c r="BO82" i="36"/>
  <c r="BO82" i="35"/>
  <c r="BO82" i="34"/>
  <c r="BO82" i="33"/>
  <c r="BO82" i="31"/>
  <c r="BO82" i="30"/>
  <c r="BO82" i="29"/>
  <c r="CB82" i="10"/>
  <c r="BP82" i="36"/>
  <c r="BP82" i="35"/>
  <c r="BP82" i="34"/>
  <c r="BP82" i="33"/>
  <c r="BP82" i="31"/>
  <c r="BP82" i="30"/>
  <c r="BP82" i="29"/>
  <c r="CC82" i="10"/>
  <c r="BQ82" i="36"/>
  <c r="BQ82" i="35"/>
  <c r="BQ82" i="34"/>
  <c r="BQ82" i="33"/>
  <c r="BQ82" i="31"/>
  <c r="BQ82" i="30"/>
  <c r="BQ82" i="29"/>
  <c r="CD82" i="10"/>
  <c r="BR82" i="36"/>
  <c r="BR82" i="35"/>
  <c r="BR82" i="34"/>
  <c r="BR82" i="33"/>
  <c r="BR82" i="31"/>
  <c r="BR82" i="30"/>
  <c r="BR82" i="29"/>
  <c r="CE82" i="10"/>
  <c r="BS82" i="36"/>
  <c r="BS82" i="35"/>
  <c r="BS82" i="34"/>
  <c r="BS82" i="33"/>
  <c r="BS82" i="31"/>
  <c r="BS82" i="30"/>
  <c r="BS82" i="29"/>
  <c r="CF82" i="10"/>
  <c r="BT82" i="36"/>
  <c r="BT82" i="35"/>
  <c r="BT82" i="34"/>
  <c r="BT82" i="33"/>
  <c r="BT82" i="31"/>
  <c r="BT82" i="30"/>
  <c r="BT82" i="29"/>
  <c r="CG82" i="10"/>
  <c r="BU82" i="36"/>
  <c r="BU82" i="35"/>
  <c r="BU82" i="34"/>
  <c r="BU82" i="33"/>
  <c r="BU82" i="31"/>
  <c r="BU82" i="30"/>
  <c r="BU82" i="29"/>
  <c r="CH82" i="10"/>
  <c r="BV82" i="36"/>
  <c r="BV82" i="35"/>
  <c r="BV82" i="34"/>
  <c r="BV82" i="33"/>
  <c r="BV82" i="31"/>
  <c r="BV82" i="30"/>
  <c r="BV82" i="29"/>
  <c r="BW83" i="10"/>
  <c r="BK83" i="36"/>
  <c r="BK83" i="35"/>
  <c r="BK83" i="34"/>
  <c r="BK83" i="33"/>
  <c r="BK83" i="31"/>
  <c r="BK83" i="30"/>
  <c r="BK83" i="29"/>
  <c r="BX83" i="10"/>
  <c r="BL83" i="36"/>
  <c r="BL83" i="35"/>
  <c r="BL83" i="34"/>
  <c r="BL83" i="33"/>
  <c r="BL83" i="31"/>
  <c r="BL83" i="30"/>
  <c r="BL83" i="29"/>
  <c r="BY83" i="10"/>
  <c r="BM83" i="36"/>
  <c r="BM83" i="35"/>
  <c r="BM83" i="34"/>
  <c r="BM83" i="33"/>
  <c r="BM83" i="31"/>
  <c r="BM83" i="30"/>
  <c r="BM83" i="29"/>
  <c r="BZ83" i="10"/>
  <c r="BN83" i="36"/>
  <c r="BN83" i="35"/>
  <c r="BN83" i="34"/>
  <c r="BN83" i="33"/>
  <c r="BN83" i="31"/>
  <c r="BN83" i="30"/>
  <c r="BN83" i="29"/>
  <c r="CA83" i="10"/>
  <c r="BO83" i="36"/>
  <c r="BO83" i="35"/>
  <c r="BO83" i="34"/>
  <c r="BO83" i="33"/>
  <c r="BO83" i="31"/>
  <c r="BO83" i="30"/>
  <c r="BO83" i="29"/>
  <c r="CB83" i="10"/>
  <c r="BP83" i="36"/>
  <c r="BP83" i="35"/>
  <c r="BP83" i="34"/>
  <c r="BP83" i="33"/>
  <c r="BP83" i="31"/>
  <c r="BP83" i="30"/>
  <c r="BP83" i="29"/>
  <c r="CC83" i="10"/>
  <c r="BQ83" i="36"/>
  <c r="BQ83" i="35"/>
  <c r="BQ83" i="34"/>
  <c r="BQ83" i="33"/>
  <c r="BQ83" i="31"/>
  <c r="BQ83" i="30"/>
  <c r="BQ83" i="29"/>
  <c r="CD83" i="10"/>
  <c r="BR83" i="36"/>
  <c r="BR83" i="35"/>
  <c r="BR83" i="34"/>
  <c r="BR83" i="33"/>
  <c r="BR83" i="31"/>
  <c r="BR83" i="30"/>
  <c r="BR83" i="29"/>
  <c r="CE83" i="10"/>
  <c r="BS83" i="36"/>
  <c r="BS83" i="35"/>
  <c r="BS83" i="34"/>
  <c r="BS83" i="33"/>
  <c r="BS83" i="31"/>
  <c r="BS83" i="30"/>
  <c r="BS83" i="29"/>
  <c r="CF83" i="10"/>
  <c r="BT83" i="36"/>
  <c r="BT83" i="35"/>
  <c r="BT83" i="34"/>
  <c r="BT83" i="33"/>
  <c r="BT83" i="31"/>
  <c r="BT83" i="30"/>
  <c r="BT83" i="29"/>
  <c r="CG83" i="10"/>
  <c r="BU83" i="36"/>
  <c r="BU83" i="35"/>
  <c r="BU83" i="34"/>
  <c r="BU83" i="33"/>
  <c r="BU83" i="31"/>
  <c r="BU83" i="30"/>
  <c r="BU83" i="29"/>
  <c r="CH83" i="10"/>
  <c r="BV83" i="36"/>
  <c r="BV83" i="35"/>
  <c r="BV83" i="34"/>
  <c r="BV83" i="33"/>
  <c r="BV83" i="31"/>
  <c r="BV83" i="30"/>
  <c r="BV83" i="29"/>
  <c r="BW84" i="10"/>
  <c r="BK84" i="36"/>
  <c r="BK84" i="35"/>
  <c r="BK84" i="34"/>
  <c r="BK84" i="33"/>
  <c r="BK84" i="31"/>
  <c r="BK84" i="30"/>
  <c r="BK84" i="29"/>
  <c r="BX84" i="10"/>
  <c r="BL84" i="36"/>
  <c r="BL84" i="35"/>
  <c r="BL84" i="34"/>
  <c r="BL84" i="33"/>
  <c r="BL84" i="31"/>
  <c r="BL84" i="30"/>
  <c r="BL84" i="29"/>
  <c r="BY84" i="10"/>
  <c r="BM84" i="36"/>
  <c r="BM84" i="35"/>
  <c r="BM84" i="34"/>
  <c r="BM84" i="33"/>
  <c r="BM84" i="31"/>
  <c r="BM84" i="30"/>
  <c r="BM84" i="29"/>
  <c r="BZ84" i="10"/>
  <c r="BN84" i="36"/>
  <c r="BN84" i="35"/>
  <c r="BN84" i="34"/>
  <c r="BN84" i="33"/>
  <c r="BN84" i="31"/>
  <c r="BN84" i="30"/>
  <c r="BN84" i="29"/>
  <c r="CA84" i="10"/>
  <c r="BO84" i="36"/>
  <c r="BO84" i="35"/>
  <c r="BO84" i="34"/>
  <c r="BO84" i="33"/>
  <c r="BO84" i="31"/>
  <c r="BO84" i="30"/>
  <c r="BO84" i="29"/>
  <c r="CB84" i="10"/>
  <c r="BP84" i="36"/>
  <c r="BP84" i="35"/>
  <c r="BP84" i="34"/>
  <c r="BP84" i="33"/>
  <c r="BP84" i="31"/>
  <c r="BP84" i="30"/>
  <c r="BP84" i="29"/>
  <c r="CC84" i="10"/>
  <c r="BQ84" i="36"/>
  <c r="BQ84" i="35"/>
  <c r="BQ84" i="34"/>
  <c r="BQ84" i="33"/>
  <c r="BQ84" i="31"/>
  <c r="BQ84" i="30"/>
  <c r="BQ84" i="29"/>
  <c r="CD84" i="10"/>
  <c r="BR84" i="36"/>
  <c r="BR84" i="35"/>
  <c r="BR84" i="34"/>
  <c r="BR84" i="33"/>
  <c r="BR84" i="31"/>
  <c r="BR84" i="30"/>
  <c r="BR84" i="29"/>
  <c r="CE84" i="10"/>
  <c r="BS84" i="36"/>
  <c r="BS84" i="35"/>
  <c r="BS84" i="34"/>
  <c r="BS84" i="33"/>
  <c r="BS84" i="31"/>
  <c r="BS84" i="30"/>
  <c r="BS84" i="29"/>
  <c r="CF84" i="10"/>
  <c r="BT84" i="36"/>
  <c r="BT84" i="35"/>
  <c r="BT84" i="34"/>
  <c r="BT84" i="33"/>
  <c r="BT84" i="31"/>
  <c r="BT84" i="30"/>
  <c r="BT84" i="29"/>
  <c r="CG84" i="10"/>
  <c r="BU84" i="36"/>
  <c r="BU84" i="35"/>
  <c r="BU84" i="34"/>
  <c r="BU84" i="33"/>
  <c r="BU84" i="31"/>
  <c r="BU84" i="30"/>
  <c r="BU84" i="29"/>
  <c r="CH84" i="10"/>
  <c r="BV84" i="36"/>
  <c r="BV84" i="35"/>
  <c r="BV84" i="34"/>
  <c r="BV84" i="33"/>
  <c r="BV84" i="31"/>
  <c r="BV84" i="30"/>
  <c r="BV84" i="29"/>
  <c r="BW85" i="10"/>
  <c r="BK85" i="36"/>
  <c r="BK85" i="35"/>
  <c r="BK85" i="34"/>
  <c r="BK85" i="33"/>
  <c r="BK85" i="31"/>
  <c r="BK85" i="30"/>
  <c r="BK85" i="29"/>
  <c r="BX85" i="10"/>
  <c r="BL85" i="36"/>
  <c r="BL85" i="35"/>
  <c r="BL85" i="34"/>
  <c r="BL85" i="33"/>
  <c r="BL85" i="31"/>
  <c r="BL85" i="30"/>
  <c r="BL85" i="29"/>
  <c r="BY85" i="10"/>
  <c r="BM85" i="36"/>
  <c r="BM85" i="35"/>
  <c r="BM85" i="34"/>
  <c r="BM85" i="33"/>
  <c r="BM85" i="31"/>
  <c r="BM85" i="30"/>
  <c r="BM85" i="29"/>
  <c r="BZ85" i="10"/>
  <c r="BN85" i="36"/>
  <c r="BN85" i="35"/>
  <c r="BN85" i="34"/>
  <c r="BN85" i="33"/>
  <c r="BN85" i="31"/>
  <c r="BN85" i="30"/>
  <c r="BN85" i="29"/>
  <c r="CA85" i="10"/>
  <c r="BO85" i="36"/>
  <c r="BO85" i="35"/>
  <c r="BO85" i="34"/>
  <c r="BO85" i="33"/>
  <c r="BO85" i="31"/>
  <c r="BO85" i="30"/>
  <c r="BO85" i="29"/>
  <c r="CB85" i="10"/>
  <c r="BP85" i="36"/>
  <c r="BP85" i="35"/>
  <c r="BP85" i="34"/>
  <c r="BP85" i="33"/>
  <c r="BP85" i="31"/>
  <c r="BP85" i="30"/>
  <c r="BP85" i="29"/>
  <c r="CC85" i="10"/>
  <c r="BQ85" i="36"/>
  <c r="BQ85" i="35"/>
  <c r="BQ85" i="34"/>
  <c r="BQ85" i="33"/>
  <c r="BQ85" i="31"/>
  <c r="BQ85" i="30"/>
  <c r="BQ85" i="29"/>
  <c r="CD85" i="10"/>
  <c r="BR85" i="36"/>
  <c r="BR85" i="35"/>
  <c r="BR85" i="34"/>
  <c r="BR85" i="33"/>
  <c r="BR85" i="31"/>
  <c r="BR85" i="30"/>
  <c r="BR85" i="29"/>
  <c r="CE85" i="10"/>
  <c r="BS85" i="36"/>
  <c r="BS85" i="35"/>
  <c r="BS85" i="34"/>
  <c r="BS85" i="33"/>
  <c r="BS85" i="31"/>
  <c r="BS85" i="30"/>
  <c r="BS85" i="29"/>
  <c r="CF85" i="10"/>
  <c r="BT85" i="36"/>
  <c r="BT85" i="35"/>
  <c r="BT85" i="34"/>
  <c r="BT85" i="33"/>
  <c r="BT85" i="31"/>
  <c r="BT85" i="30"/>
  <c r="BT85" i="29"/>
  <c r="CG85" i="10"/>
  <c r="BU85" i="36"/>
  <c r="BU85" i="35"/>
  <c r="BU85" i="34"/>
  <c r="BU85" i="33"/>
  <c r="BU85" i="31"/>
  <c r="BU85" i="30"/>
  <c r="BU85" i="29"/>
  <c r="CH85" i="10"/>
  <c r="BV85" i="36"/>
  <c r="BV85" i="35"/>
  <c r="BV85" i="34"/>
  <c r="BV85" i="33"/>
  <c r="BV85" i="31"/>
  <c r="BV85" i="30"/>
  <c r="BV85" i="29"/>
  <c r="BW86" i="10"/>
  <c r="BK86" i="36"/>
  <c r="BK86" i="35"/>
  <c r="BK86" i="34"/>
  <c r="BK86" i="33"/>
  <c r="BK86" i="31"/>
  <c r="BK86" i="30"/>
  <c r="BK86" i="29"/>
  <c r="BX86" i="10"/>
  <c r="BL86" i="36"/>
  <c r="BL86" i="35"/>
  <c r="BL86" i="34"/>
  <c r="BL86" i="33"/>
  <c r="BL86" i="31"/>
  <c r="BL86" i="30"/>
  <c r="BL86" i="29"/>
  <c r="BY86" i="10"/>
  <c r="BM86" i="36"/>
  <c r="BM86" i="35"/>
  <c r="BM86" i="34"/>
  <c r="BM86" i="33"/>
  <c r="BM86" i="31"/>
  <c r="BM86" i="30"/>
  <c r="BM86" i="29"/>
  <c r="BZ86" i="10"/>
  <c r="BN86" i="36"/>
  <c r="BN86" i="35"/>
  <c r="BN86" i="34"/>
  <c r="BN86" i="33"/>
  <c r="BN86" i="31"/>
  <c r="BN86" i="30"/>
  <c r="BN86" i="29"/>
  <c r="CA86" i="10"/>
  <c r="BO86" i="36"/>
  <c r="BO86" i="35"/>
  <c r="BO86" i="34"/>
  <c r="BO86" i="33"/>
  <c r="BO86" i="31"/>
  <c r="BO86" i="30"/>
  <c r="BO86" i="29"/>
  <c r="CB86" i="10"/>
  <c r="BP86" i="36"/>
  <c r="BP86" i="35"/>
  <c r="BP86" i="34"/>
  <c r="BP86" i="33"/>
  <c r="BP86" i="31"/>
  <c r="BP86" i="30"/>
  <c r="BP86" i="29"/>
  <c r="CC86" i="10"/>
  <c r="BQ86" i="36"/>
  <c r="BQ86" i="35"/>
  <c r="BQ86" i="34"/>
  <c r="BQ86" i="33"/>
  <c r="BQ86" i="31"/>
  <c r="BQ86" i="30"/>
  <c r="BQ86" i="29"/>
  <c r="CD86" i="10"/>
  <c r="BR86" i="36"/>
  <c r="BR86" i="35"/>
  <c r="BR86" i="34"/>
  <c r="BR86" i="33"/>
  <c r="BR86" i="31"/>
  <c r="BR86" i="30"/>
  <c r="BR86" i="29"/>
  <c r="CE86" i="10"/>
  <c r="BS86" i="36"/>
  <c r="BS86" i="35"/>
  <c r="BS86" i="34"/>
  <c r="BS86" i="33"/>
  <c r="BS86" i="31"/>
  <c r="BS86" i="30"/>
  <c r="BS86" i="29"/>
  <c r="CF86" i="10"/>
  <c r="BT86" i="36"/>
  <c r="BT86" i="35"/>
  <c r="BT86" i="34"/>
  <c r="BT86" i="33"/>
  <c r="BT86" i="31"/>
  <c r="BT86" i="30"/>
  <c r="BT86" i="29"/>
  <c r="CG86" i="10"/>
  <c r="BU86" i="36"/>
  <c r="BU86" i="35"/>
  <c r="BU86" i="34"/>
  <c r="BU86" i="33"/>
  <c r="BU86" i="31"/>
  <c r="BU86" i="30"/>
  <c r="BU86" i="29"/>
  <c r="CH86" i="10"/>
  <c r="BV86" i="36"/>
  <c r="BV86" i="35"/>
  <c r="BV86" i="34"/>
  <c r="BV86" i="33"/>
  <c r="BV86" i="31"/>
  <c r="BV86" i="30"/>
  <c r="BV86" i="29"/>
  <c r="BW87" i="10"/>
  <c r="BK87" i="36"/>
  <c r="BK87" i="35"/>
  <c r="BK87" i="34"/>
  <c r="BK87" i="33"/>
  <c r="BK87" i="31"/>
  <c r="BK87" i="30"/>
  <c r="BK87" i="29"/>
  <c r="BX87" i="10"/>
  <c r="BL87" i="36"/>
  <c r="BL87" i="35"/>
  <c r="BL87" i="34"/>
  <c r="BL87" i="33"/>
  <c r="BL87" i="31"/>
  <c r="BL87" i="30"/>
  <c r="BL87" i="29"/>
  <c r="BY87" i="10"/>
  <c r="BM87" i="36"/>
  <c r="BM87" i="35"/>
  <c r="BM87" i="34"/>
  <c r="BM87" i="33"/>
  <c r="BM87" i="31"/>
  <c r="BM87" i="30"/>
  <c r="BM87" i="29"/>
  <c r="BZ87" i="10"/>
  <c r="BN87" i="36"/>
  <c r="BN87" i="35"/>
  <c r="BN87" i="34"/>
  <c r="BN87" i="33"/>
  <c r="BN87" i="31"/>
  <c r="BN87" i="30"/>
  <c r="BN87" i="29"/>
  <c r="CA87" i="10"/>
  <c r="BO87" i="36"/>
  <c r="BO87" i="35"/>
  <c r="BO87" i="34"/>
  <c r="BO87" i="33"/>
  <c r="BO87" i="31"/>
  <c r="BO87" i="30"/>
  <c r="BO87" i="29"/>
  <c r="CB87" i="10"/>
  <c r="BP87" i="36"/>
  <c r="BP87" i="35"/>
  <c r="BP87" i="34"/>
  <c r="BP87" i="33"/>
  <c r="BP87" i="31"/>
  <c r="BP87" i="30"/>
  <c r="BP87" i="29"/>
  <c r="CC87" i="10"/>
  <c r="BQ87" i="36"/>
  <c r="BQ87" i="35"/>
  <c r="BQ87" i="34"/>
  <c r="BQ87" i="33"/>
  <c r="BQ87" i="31"/>
  <c r="BQ87" i="30"/>
  <c r="BQ87" i="29"/>
  <c r="CD87" i="10"/>
  <c r="BR87" i="36"/>
  <c r="BR87" i="35"/>
  <c r="BR87" i="34"/>
  <c r="BR87" i="33"/>
  <c r="BR87" i="31"/>
  <c r="BR87" i="30"/>
  <c r="BR87" i="29"/>
  <c r="CE87" i="10"/>
  <c r="BS87" i="36"/>
  <c r="BS87" i="35"/>
  <c r="BS87" i="34"/>
  <c r="BS87" i="33"/>
  <c r="BS87" i="31"/>
  <c r="BS87" i="30"/>
  <c r="BS87" i="29"/>
  <c r="CF87" i="10"/>
  <c r="BT87" i="36"/>
  <c r="BT87" i="35"/>
  <c r="BT87" i="34"/>
  <c r="BT87" i="33"/>
  <c r="BT87" i="31"/>
  <c r="BT87" i="30"/>
  <c r="BT87" i="29"/>
  <c r="CG87" i="10"/>
  <c r="BU87" i="36"/>
  <c r="BU87" i="35"/>
  <c r="BU87" i="34"/>
  <c r="BU87" i="33"/>
  <c r="BU87" i="31"/>
  <c r="BU87" i="30"/>
  <c r="BU87" i="29"/>
  <c r="CH87" i="10"/>
  <c r="BV87" i="36"/>
  <c r="BV87" i="35"/>
  <c r="BV87" i="34"/>
  <c r="BV87" i="33"/>
  <c r="BV87" i="31"/>
  <c r="BV87" i="30"/>
  <c r="BV87" i="29"/>
  <c r="BW88" i="10"/>
  <c r="BK88" i="36"/>
  <c r="BK88" i="35"/>
  <c r="BK88" i="34"/>
  <c r="BK88" i="33"/>
  <c r="BK88" i="31"/>
  <c r="BK88" i="30"/>
  <c r="BK88" i="29"/>
  <c r="BX88" i="10"/>
  <c r="BL88" i="36"/>
  <c r="BL88" i="35"/>
  <c r="BL88" i="34"/>
  <c r="BL88" i="33"/>
  <c r="BL88" i="31"/>
  <c r="BL88" i="30"/>
  <c r="BL88" i="29"/>
  <c r="BY88" i="10"/>
  <c r="BM88" i="36"/>
  <c r="BM88" i="35"/>
  <c r="BM88" i="34"/>
  <c r="BM88" i="33"/>
  <c r="BM88" i="31"/>
  <c r="BM88" i="30"/>
  <c r="BM88" i="29"/>
  <c r="BZ88" i="10"/>
  <c r="BN88" i="36"/>
  <c r="BN88" i="35"/>
  <c r="BN88" i="34"/>
  <c r="BN88" i="33"/>
  <c r="BN88" i="31"/>
  <c r="BN88" i="30"/>
  <c r="BN88" i="29"/>
  <c r="CA88" i="10"/>
  <c r="BO88" i="36"/>
  <c r="BO88" i="35"/>
  <c r="BO88" i="34"/>
  <c r="BO88" i="33"/>
  <c r="BO88" i="31"/>
  <c r="BO88" i="30"/>
  <c r="BO88" i="29"/>
  <c r="CB88" i="10"/>
  <c r="BP88" i="36"/>
  <c r="BP88" i="35"/>
  <c r="BP88" i="34"/>
  <c r="BP88" i="33"/>
  <c r="BP88" i="31"/>
  <c r="BP88" i="30"/>
  <c r="BP88" i="29"/>
  <c r="CC88" i="10"/>
  <c r="BQ88" i="36"/>
  <c r="BQ88" i="35"/>
  <c r="BQ88" i="34"/>
  <c r="BQ88" i="33"/>
  <c r="BQ88" i="31"/>
  <c r="BQ88" i="30"/>
  <c r="BQ88" i="29"/>
  <c r="CD88" i="10"/>
  <c r="BR88" i="36"/>
  <c r="BR88" i="35"/>
  <c r="BR88" i="34"/>
  <c r="BR88" i="33"/>
  <c r="BR88" i="31"/>
  <c r="BR88" i="30"/>
  <c r="BR88" i="29"/>
  <c r="CE88" i="10"/>
  <c r="BS88" i="36"/>
  <c r="BS88" i="35"/>
  <c r="BS88" i="34"/>
  <c r="BS88" i="33"/>
  <c r="BS88" i="31"/>
  <c r="BS88" i="30"/>
  <c r="BS88" i="29"/>
  <c r="CF88" i="10"/>
  <c r="BT88" i="36"/>
  <c r="BT88" i="35"/>
  <c r="BT88" i="34"/>
  <c r="BT88" i="33"/>
  <c r="BT88" i="31"/>
  <c r="BT88" i="30"/>
  <c r="BT88" i="29"/>
  <c r="CG88" i="10"/>
  <c r="BU88" i="36"/>
  <c r="BU88" i="35"/>
  <c r="BU88" i="34"/>
  <c r="BU88" i="33"/>
  <c r="BU88" i="31"/>
  <c r="BU88" i="30"/>
  <c r="BU88" i="29"/>
  <c r="CH88" i="10"/>
  <c r="BV88" i="36"/>
  <c r="BV88" i="35"/>
  <c r="BV88" i="34"/>
  <c r="BV88" i="33"/>
  <c r="BV88" i="31"/>
  <c r="BV88" i="30"/>
  <c r="BV88" i="29"/>
  <c r="BW89" i="10"/>
  <c r="BK89" i="36"/>
  <c r="BK89" i="35"/>
  <c r="BK89" i="34"/>
  <c r="BK89" i="33"/>
  <c r="BK89" i="31"/>
  <c r="BK89" i="30"/>
  <c r="BK89" i="29"/>
  <c r="BX89" i="10"/>
  <c r="BL89" i="36"/>
  <c r="BL89" i="35"/>
  <c r="BL89" i="34"/>
  <c r="BL89" i="33"/>
  <c r="BL89" i="31"/>
  <c r="BL89" i="30"/>
  <c r="BL89" i="29"/>
  <c r="BY89" i="10"/>
  <c r="BM89" i="36"/>
  <c r="BM89" i="35"/>
  <c r="BM89" i="34"/>
  <c r="BM89" i="33"/>
  <c r="BM89" i="31"/>
  <c r="BM89" i="30"/>
  <c r="BM89" i="29"/>
  <c r="BZ89" i="10"/>
  <c r="BN89" i="36"/>
  <c r="BN89" i="35"/>
  <c r="BN89" i="34"/>
  <c r="BN89" i="33"/>
  <c r="BN89" i="31"/>
  <c r="BN89" i="30"/>
  <c r="BN89" i="29"/>
  <c r="CA89" i="10"/>
  <c r="BO89" i="36"/>
  <c r="BO89" i="35"/>
  <c r="BO89" i="34"/>
  <c r="BO89" i="33"/>
  <c r="BO89" i="31"/>
  <c r="BO89" i="30"/>
  <c r="BO89" i="29"/>
  <c r="CB89" i="10"/>
  <c r="BP89" i="36"/>
  <c r="BP89" i="35"/>
  <c r="BP89" i="34"/>
  <c r="BP89" i="33"/>
  <c r="BP89" i="31"/>
  <c r="BP89" i="30"/>
  <c r="BP89" i="29"/>
  <c r="CC89" i="10"/>
  <c r="BQ89" i="36"/>
  <c r="BQ89" i="35"/>
  <c r="BQ89" i="34"/>
  <c r="BQ89" i="33"/>
  <c r="BQ89" i="31"/>
  <c r="BQ89" i="30"/>
  <c r="BQ89" i="29"/>
  <c r="CD89" i="10"/>
  <c r="BR89" i="36"/>
  <c r="BR89" i="35"/>
  <c r="BR89" i="34"/>
  <c r="BR89" i="33"/>
  <c r="BR89" i="31"/>
  <c r="BR89" i="30"/>
  <c r="BR89" i="29"/>
  <c r="CE89" i="10"/>
  <c r="BS89" i="36"/>
  <c r="BS89" i="35"/>
  <c r="BS89" i="34"/>
  <c r="BS89" i="33"/>
  <c r="BS89" i="31"/>
  <c r="BS89" i="30"/>
  <c r="BS89" i="29"/>
  <c r="CF89" i="10"/>
  <c r="BT89" i="36"/>
  <c r="BT89" i="35"/>
  <c r="BT89" i="34"/>
  <c r="BT89" i="33"/>
  <c r="BT89" i="31"/>
  <c r="BT89" i="30"/>
  <c r="BT89" i="29"/>
  <c r="CG89" i="10"/>
  <c r="BU89" i="36"/>
  <c r="BU89" i="35"/>
  <c r="BU89" i="34"/>
  <c r="BU89" i="33"/>
  <c r="BU89" i="31"/>
  <c r="BU89" i="30"/>
  <c r="BU89" i="29"/>
  <c r="CH89" i="10"/>
  <c r="BV89" i="36"/>
  <c r="BV89" i="35"/>
  <c r="BV89" i="34"/>
  <c r="BV89" i="33"/>
  <c r="BV89" i="31"/>
  <c r="BV89" i="30"/>
  <c r="BV89" i="29"/>
  <c r="BW90" i="10"/>
  <c r="BK90" i="36"/>
  <c r="BK90" i="35"/>
  <c r="BK90" i="34"/>
  <c r="BK90" i="33"/>
  <c r="BK90" i="31"/>
  <c r="BK90" i="30"/>
  <c r="BK90" i="29"/>
  <c r="BX90" i="10"/>
  <c r="BL90" i="36"/>
  <c r="BL90" i="35"/>
  <c r="BL90" i="34"/>
  <c r="BL90" i="33"/>
  <c r="BL90" i="31"/>
  <c r="BL90" i="30"/>
  <c r="BL90" i="29"/>
  <c r="BY90" i="10"/>
  <c r="BM90" i="36"/>
  <c r="BM90" i="35"/>
  <c r="BM90" i="34"/>
  <c r="BM90" i="33"/>
  <c r="BM90" i="31"/>
  <c r="BM90" i="30"/>
  <c r="BM90" i="29"/>
  <c r="BZ90" i="10"/>
  <c r="BN90" i="36"/>
  <c r="BN90" i="35"/>
  <c r="BN90" i="34"/>
  <c r="BN90" i="33"/>
  <c r="BN90" i="31"/>
  <c r="BN90" i="30"/>
  <c r="BN90" i="29"/>
  <c r="CA90" i="10"/>
  <c r="BO90" i="36"/>
  <c r="BO90" i="35"/>
  <c r="BO90" i="34"/>
  <c r="BO90" i="33"/>
  <c r="BO90" i="31"/>
  <c r="BO90" i="30"/>
  <c r="BO90" i="29"/>
  <c r="CB90" i="10"/>
  <c r="BP90" i="36"/>
  <c r="BP90" i="35"/>
  <c r="BP90" i="34"/>
  <c r="BP90" i="33"/>
  <c r="BP90" i="31"/>
  <c r="BP90" i="30"/>
  <c r="BP90" i="29"/>
  <c r="CC90" i="10"/>
  <c r="BQ90" i="36"/>
  <c r="BQ90" i="35"/>
  <c r="BQ90" i="34"/>
  <c r="BQ90" i="33"/>
  <c r="BQ90" i="31"/>
  <c r="BQ90" i="30"/>
  <c r="BQ90" i="29"/>
  <c r="CD90" i="10"/>
  <c r="BR90" i="36"/>
  <c r="BR90" i="35"/>
  <c r="BR90" i="34"/>
  <c r="BR90" i="33"/>
  <c r="BR90" i="31"/>
  <c r="BR90" i="30"/>
  <c r="BR90" i="29"/>
  <c r="CE90" i="10"/>
  <c r="BS90" i="36"/>
  <c r="BS90" i="35"/>
  <c r="BS90" i="34"/>
  <c r="BS90" i="33"/>
  <c r="BS90" i="31"/>
  <c r="BS90" i="30"/>
  <c r="BS90" i="29"/>
  <c r="CF90" i="10"/>
  <c r="BT90" i="36"/>
  <c r="BT90" i="35"/>
  <c r="BT90" i="34"/>
  <c r="BT90" i="33"/>
  <c r="BT90" i="31"/>
  <c r="BT90" i="30"/>
  <c r="BT90" i="29"/>
  <c r="CG90" i="10"/>
  <c r="BU90" i="36"/>
  <c r="BU90" i="35"/>
  <c r="BU90" i="34"/>
  <c r="BU90" i="33"/>
  <c r="BU90" i="31"/>
  <c r="BU90" i="30"/>
  <c r="BU90" i="29"/>
  <c r="CH90" i="10"/>
  <c r="BV90" i="36"/>
  <c r="BV90" i="35"/>
  <c r="BV90" i="34"/>
  <c r="BV90" i="33"/>
  <c r="BV90" i="31"/>
  <c r="BV90" i="30"/>
  <c r="BV90" i="29"/>
  <c r="CA72" i="2"/>
  <c r="CA72" i="32" s="1"/>
  <c r="BW72" i="2"/>
  <c r="BW72" i="32" s="1"/>
  <c r="CE72" i="2"/>
  <c r="CE72" i="32" s="1"/>
  <c r="CB68" i="2"/>
  <c r="CB68" i="32" s="1"/>
  <c r="CH90" i="36" l="1"/>
  <c r="CH90" i="35"/>
  <c r="CH90" i="34"/>
  <c r="CH90" i="33"/>
  <c r="CH90" i="31"/>
  <c r="CH90" i="30"/>
  <c r="CH90" i="29"/>
  <c r="CG90" i="36"/>
  <c r="CG90" i="35"/>
  <c r="CG90" i="34"/>
  <c r="CG90" i="33"/>
  <c r="CG90" i="31"/>
  <c r="CG90" i="30"/>
  <c r="CG90" i="29"/>
  <c r="CF90" i="36"/>
  <c r="CF90" i="35"/>
  <c r="CF90" i="34"/>
  <c r="CF90" i="33"/>
  <c r="CF90" i="31"/>
  <c r="CF90" i="30"/>
  <c r="CF90" i="29"/>
  <c r="CE90" i="36"/>
  <c r="CE90" i="35"/>
  <c r="CE90" i="34"/>
  <c r="CE90" i="33"/>
  <c r="CE90" i="31"/>
  <c r="CE90" i="30"/>
  <c r="CE90" i="29"/>
  <c r="CD90" i="36"/>
  <c r="CD90" i="35"/>
  <c r="CD90" i="34"/>
  <c r="CD90" i="33"/>
  <c r="CD90" i="31"/>
  <c r="CD90" i="30"/>
  <c r="CD90" i="29"/>
  <c r="CC90" i="36"/>
  <c r="CC90" i="35"/>
  <c r="CC90" i="34"/>
  <c r="CC90" i="33"/>
  <c r="CC90" i="31"/>
  <c r="CC90" i="30"/>
  <c r="CC90" i="29"/>
  <c r="CB90" i="36"/>
  <c r="CB90" i="35"/>
  <c r="CB90" i="34"/>
  <c r="CB90" i="33"/>
  <c r="CB90" i="31"/>
  <c r="CB90" i="30"/>
  <c r="CB90" i="29"/>
  <c r="CA90" i="36"/>
  <c r="CA90" i="35"/>
  <c r="CA90" i="34"/>
  <c r="CA90" i="33"/>
  <c r="CA90" i="31"/>
  <c r="CA90" i="30"/>
  <c r="CA90" i="29"/>
  <c r="BZ90" i="36"/>
  <c r="BZ90" i="35"/>
  <c r="BZ90" i="34"/>
  <c r="BZ90" i="33"/>
  <c r="BZ90" i="31"/>
  <c r="BZ90" i="30"/>
  <c r="BZ90" i="29"/>
  <c r="BY90" i="36"/>
  <c r="BY90" i="35"/>
  <c r="BY90" i="34"/>
  <c r="BY90" i="33"/>
  <c r="BY90" i="31"/>
  <c r="BY90" i="30"/>
  <c r="BY90" i="29"/>
  <c r="BX90" i="36"/>
  <c r="BX90" i="35"/>
  <c r="BX90" i="34"/>
  <c r="BX90" i="33"/>
  <c r="BX90" i="31"/>
  <c r="BX90" i="30"/>
  <c r="BX90" i="29"/>
  <c r="BW90" i="36"/>
  <c r="BW90" i="35"/>
  <c r="BW90" i="34"/>
  <c r="BW90" i="33"/>
  <c r="BW90" i="31"/>
  <c r="BW90" i="30"/>
  <c r="BW90" i="29"/>
  <c r="CH89" i="36"/>
  <c r="CH89" i="35"/>
  <c r="CH89" i="34"/>
  <c r="CH89" i="33"/>
  <c r="CH89" i="31"/>
  <c r="CH89" i="30"/>
  <c r="CH89" i="29"/>
  <c r="CG89" i="36"/>
  <c r="CG89" i="35"/>
  <c r="CG89" i="34"/>
  <c r="CG89" i="33"/>
  <c r="CG89" i="31"/>
  <c r="CG89" i="30"/>
  <c r="CG89" i="29"/>
  <c r="CF89" i="36"/>
  <c r="CF89" i="35"/>
  <c r="CF89" i="34"/>
  <c r="CF89" i="33"/>
  <c r="CF89" i="31"/>
  <c r="CF89" i="30"/>
  <c r="CF89" i="29"/>
  <c r="CE89" i="36"/>
  <c r="CE89" i="35"/>
  <c r="CE89" i="34"/>
  <c r="CE89" i="33"/>
  <c r="CE89" i="31"/>
  <c r="CE89" i="30"/>
  <c r="CE89" i="29"/>
  <c r="CD89" i="36"/>
  <c r="CD89" i="35"/>
  <c r="CD89" i="34"/>
  <c r="CD89" i="33"/>
  <c r="CD89" i="31"/>
  <c r="CD89" i="30"/>
  <c r="CD89" i="29"/>
  <c r="CC89" i="36"/>
  <c r="CC89" i="35"/>
  <c r="CC89" i="34"/>
  <c r="CC89" i="33"/>
  <c r="CC89" i="31"/>
  <c r="CC89" i="30"/>
  <c r="CC89" i="29"/>
  <c r="CB89" i="36"/>
  <c r="CB89" i="35"/>
  <c r="CB89" i="34"/>
  <c r="CB89" i="33"/>
  <c r="CB89" i="31"/>
  <c r="CB89" i="30"/>
  <c r="CB89" i="29"/>
  <c r="CA89" i="36"/>
  <c r="CA89" i="35"/>
  <c r="CA89" i="34"/>
  <c r="CA89" i="33"/>
  <c r="CA89" i="31"/>
  <c r="CA89" i="30"/>
  <c r="CA89" i="29"/>
  <c r="BZ89" i="36"/>
  <c r="BZ89" i="35"/>
  <c r="BZ89" i="34"/>
  <c r="BZ89" i="33"/>
  <c r="BZ89" i="31"/>
  <c r="BZ89" i="30"/>
  <c r="BZ89" i="29"/>
  <c r="BY89" i="36"/>
  <c r="BY89" i="35"/>
  <c r="BY89" i="34"/>
  <c r="BY89" i="33"/>
  <c r="BY89" i="31"/>
  <c r="BY89" i="30"/>
  <c r="BY89" i="29"/>
  <c r="BX89" i="36"/>
  <c r="BX89" i="35"/>
  <c r="BX89" i="34"/>
  <c r="BX89" i="33"/>
  <c r="BX89" i="31"/>
  <c r="BX89" i="30"/>
  <c r="BX89" i="29"/>
  <c r="BW89" i="36"/>
  <c r="BW89" i="35"/>
  <c r="BW89" i="34"/>
  <c r="BW89" i="33"/>
  <c r="BW89" i="31"/>
  <c r="BW89" i="30"/>
  <c r="BW89" i="29"/>
  <c r="CH88" i="36"/>
  <c r="CH88" i="35"/>
  <c r="CH88" i="34"/>
  <c r="CH88" i="33"/>
  <c r="CH88" i="31"/>
  <c r="CH88" i="30"/>
  <c r="CH88" i="29"/>
  <c r="CG88" i="36"/>
  <c r="CG88" i="35"/>
  <c r="CG88" i="34"/>
  <c r="CG88" i="33"/>
  <c r="CG88" i="31"/>
  <c r="CG88" i="30"/>
  <c r="CG88" i="29"/>
  <c r="CF88" i="36"/>
  <c r="CF88" i="35"/>
  <c r="CF88" i="34"/>
  <c r="CF88" i="33"/>
  <c r="CF88" i="31"/>
  <c r="CF88" i="30"/>
  <c r="CF88" i="29"/>
  <c r="CE88" i="36"/>
  <c r="CE88" i="35"/>
  <c r="CE88" i="34"/>
  <c r="CE88" i="33"/>
  <c r="CE88" i="31"/>
  <c r="CE88" i="30"/>
  <c r="CE88" i="29"/>
  <c r="CD88" i="36"/>
  <c r="CD88" i="35"/>
  <c r="CD88" i="34"/>
  <c r="CD88" i="33"/>
  <c r="CD88" i="31"/>
  <c r="CD88" i="30"/>
  <c r="CD88" i="29"/>
  <c r="CC88" i="36"/>
  <c r="CC88" i="35"/>
  <c r="CC88" i="34"/>
  <c r="CC88" i="33"/>
  <c r="CC88" i="31"/>
  <c r="CC88" i="30"/>
  <c r="CC88" i="29"/>
  <c r="CB88" i="36"/>
  <c r="CB88" i="35"/>
  <c r="CB88" i="34"/>
  <c r="CB88" i="33"/>
  <c r="CB88" i="31"/>
  <c r="CB88" i="30"/>
  <c r="CB88" i="29"/>
  <c r="CA88" i="36"/>
  <c r="CA88" i="35"/>
  <c r="CA88" i="34"/>
  <c r="CA88" i="33"/>
  <c r="CA88" i="31"/>
  <c r="CA88" i="30"/>
  <c r="CA88" i="29"/>
  <c r="BZ88" i="36"/>
  <c r="BZ88" i="35"/>
  <c r="BZ88" i="34"/>
  <c r="BZ88" i="33"/>
  <c r="BZ88" i="31"/>
  <c r="BZ88" i="30"/>
  <c r="BZ88" i="29"/>
  <c r="BY88" i="36"/>
  <c r="BY88" i="35"/>
  <c r="BY88" i="34"/>
  <c r="BY88" i="33"/>
  <c r="BY88" i="31"/>
  <c r="BY88" i="30"/>
  <c r="BY88" i="29"/>
  <c r="BX88" i="36"/>
  <c r="BX88" i="35"/>
  <c r="BX88" i="34"/>
  <c r="BX88" i="33"/>
  <c r="BX88" i="31"/>
  <c r="BX88" i="30"/>
  <c r="BX88" i="29"/>
  <c r="BW88" i="36"/>
  <c r="BW88" i="35"/>
  <c r="BW88" i="34"/>
  <c r="BW88" i="33"/>
  <c r="BW88" i="31"/>
  <c r="BW88" i="30"/>
  <c r="BW88" i="29"/>
  <c r="CH87" i="36"/>
  <c r="CH87" i="35"/>
  <c r="CH87" i="34"/>
  <c r="CH87" i="33"/>
  <c r="CH87" i="31"/>
  <c r="CH87" i="30"/>
  <c r="CH87" i="29"/>
  <c r="CG87" i="36"/>
  <c r="CG87" i="35"/>
  <c r="CG87" i="34"/>
  <c r="CG87" i="33"/>
  <c r="CG87" i="31"/>
  <c r="CG87" i="30"/>
  <c r="CG87" i="29"/>
  <c r="CF87" i="36"/>
  <c r="CF87" i="35"/>
  <c r="CF87" i="34"/>
  <c r="CF87" i="33"/>
  <c r="CF87" i="31"/>
  <c r="CF87" i="30"/>
  <c r="CF87" i="29"/>
  <c r="CE87" i="36"/>
  <c r="CE87" i="35"/>
  <c r="CE87" i="34"/>
  <c r="CE87" i="33"/>
  <c r="CE87" i="31"/>
  <c r="CE87" i="30"/>
  <c r="CE87" i="29"/>
  <c r="CD87" i="36"/>
  <c r="CD87" i="35"/>
  <c r="CD87" i="34"/>
  <c r="CD87" i="33"/>
  <c r="CD87" i="31"/>
  <c r="CD87" i="30"/>
  <c r="CD87" i="29"/>
  <c r="CC87" i="36"/>
  <c r="CC87" i="35"/>
  <c r="CC87" i="34"/>
  <c r="CC87" i="33"/>
  <c r="CC87" i="31"/>
  <c r="CC87" i="30"/>
  <c r="CC87" i="29"/>
  <c r="CB87" i="36"/>
  <c r="CB87" i="35"/>
  <c r="CB87" i="34"/>
  <c r="CB87" i="33"/>
  <c r="CB87" i="31"/>
  <c r="CB87" i="30"/>
  <c r="CB87" i="29"/>
  <c r="CA87" i="36"/>
  <c r="CA87" i="35"/>
  <c r="CA87" i="34"/>
  <c r="CA87" i="33"/>
  <c r="CA87" i="31"/>
  <c r="CA87" i="30"/>
  <c r="CA87" i="29"/>
  <c r="BZ87" i="36"/>
  <c r="BZ87" i="35"/>
  <c r="BZ87" i="34"/>
  <c r="BZ87" i="33"/>
  <c r="BZ87" i="31"/>
  <c r="BZ87" i="30"/>
  <c r="BZ87" i="29"/>
  <c r="BY87" i="36"/>
  <c r="BY87" i="35"/>
  <c r="BY87" i="34"/>
  <c r="BY87" i="33"/>
  <c r="BY87" i="31"/>
  <c r="BY87" i="30"/>
  <c r="BY87" i="29"/>
  <c r="BX87" i="36"/>
  <c r="BX87" i="35"/>
  <c r="BX87" i="34"/>
  <c r="BX87" i="33"/>
  <c r="BX87" i="31"/>
  <c r="BX87" i="30"/>
  <c r="BX87" i="29"/>
  <c r="BW87" i="36"/>
  <c r="BW87" i="35"/>
  <c r="BW87" i="34"/>
  <c r="BW87" i="33"/>
  <c r="BW87" i="31"/>
  <c r="BW87" i="30"/>
  <c r="BW87" i="29"/>
  <c r="CH86" i="36"/>
  <c r="CH86" i="35"/>
  <c r="CH86" i="34"/>
  <c r="CH86" i="33"/>
  <c r="CH86" i="31"/>
  <c r="CH86" i="30"/>
  <c r="CH86" i="29"/>
  <c r="CG86" i="36"/>
  <c r="CG86" i="35"/>
  <c r="CG86" i="34"/>
  <c r="CG86" i="33"/>
  <c r="CG86" i="31"/>
  <c r="CG86" i="30"/>
  <c r="CG86" i="29"/>
  <c r="CF86" i="36"/>
  <c r="CF86" i="35"/>
  <c r="CF86" i="34"/>
  <c r="CF86" i="33"/>
  <c r="CF86" i="31"/>
  <c r="CF86" i="30"/>
  <c r="CF86" i="29"/>
  <c r="CE86" i="36"/>
  <c r="CE86" i="35"/>
  <c r="CE86" i="34"/>
  <c r="CE86" i="33"/>
  <c r="CE86" i="31"/>
  <c r="CE86" i="30"/>
  <c r="CE86" i="29"/>
  <c r="CD86" i="36"/>
  <c r="CD86" i="35"/>
  <c r="CD86" i="34"/>
  <c r="CD86" i="33"/>
  <c r="CD86" i="31"/>
  <c r="CD86" i="30"/>
  <c r="CD86" i="29"/>
  <c r="CC86" i="36"/>
  <c r="CC86" i="35"/>
  <c r="CC86" i="34"/>
  <c r="CC86" i="33"/>
  <c r="CC86" i="31"/>
  <c r="CC86" i="30"/>
  <c r="CC86" i="29"/>
  <c r="CB86" i="36"/>
  <c r="CB86" i="35"/>
  <c r="CB86" i="34"/>
  <c r="CB86" i="33"/>
  <c r="CB86" i="31"/>
  <c r="CB86" i="30"/>
  <c r="CB86" i="29"/>
  <c r="CA86" i="36"/>
  <c r="CA86" i="35"/>
  <c r="CA86" i="34"/>
  <c r="CA86" i="33"/>
  <c r="CA86" i="31"/>
  <c r="CA86" i="30"/>
  <c r="CA86" i="29"/>
  <c r="BZ86" i="36"/>
  <c r="BZ86" i="35"/>
  <c r="BZ86" i="34"/>
  <c r="BZ86" i="33"/>
  <c r="BZ86" i="31"/>
  <c r="BZ86" i="30"/>
  <c r="BZ86" i="29"/>
  <c r="BY86" i="36"/>
  <c r="BY86" i="35"/>
  <c r="BY86" i="34"/>
  <c r="BY86" i="33"/>
  <c r="BY86" i="31"/>
  <c r="BY86" i="30"/>
  <c r="BY86" i="29"/>
  <c r="BX86" i="36"/>
  <c r="BX86" i="35"/>
  <c r="BX86" i="34"/>
  <c r="BX86" i="33"/>
  <c r="BX86" i="31"/>
  <c r="BX86" i="30"/>
  <c r="BX86" i="29"/>
  <c r="BW86" i="36"/>
  <c r="BW86" i="35"/>
  <c r="BW86" i="34"/>
  <c r="BW86" i="33"/>
  <c r="BW86" i="31"/>
  <c r="BW86" i="30"/>
  <c r="BW86" i="29"/>
  <c r="CH85" i="36"/>
  <c r="CH85" i="35"/>
  <c r="CH85" i="34"/>
  <c r="CH85" i="33"/>
  <c r="CH85" i="31"/>
  <c r="CH85" i="30"/>
  <c r="CH85" i="29"/>
  <c r="CG85" i="36"/>
  <c r="CG85" i="35"/>
  <c r="CG85" i="34"/>
  <c r="CG85" i="33"/>
  <c r="CG85" i="31"/>
  <c r="CG85" i="30"/>
  <c r="CG85" i="29"/>
  <c r="CF85" i="36"/>
  <c r="CF85" i="35"/>
  <c r="CF85" i="34"/>
  <c r="CF85" i="33"/>
  <c r="CF85" i="31"/>
  <c r="CF85" i="30"/>
  <c r="CF85" i="29"/>
  <c r="CE85" i="36"/>
  <c r="CE85" i="35"/>
  <c r="CE85" i="34"/>
  <c r="CE85" i="33"/>
  <c r="CE85" i="31"/>
  <c r="CE85" i="30"/>
  <c r="CE85" i="29"/>
  <c r="CD85" i="36"/>
  <c r="CD85" i="35"/>
  <c r="CD85" i="34"/>
  <c r="CD85" i="33"/>
  <c r="CD85" i="31"/>
  <c r="CD85" i="30"/>
  <c r="CD85" i="29"/>
  <c r="CC85" i="36"/>
  <c r="CC85" i="35"/>
  <c r="CC85" i="34"/>
  <c r="CC85" i="33"/>
  <c r="CC85" i="31"/>
  <c r="CC85" i="30"/>
  <c r="CC85" i="29"/>
  <c r="CB85" i="36"/>
  <c r="CB85" i="35"/>
  <c r="CB85" i="34"/>
  <c r="CB85" i="33"/>
  <c r="CB85" i="31"/>
  <c r="CB85" i="30"/>
  <c r="CB85" i="29"/>
  <c r="CA85" i="36"/>
  <c r="CA85" i="35"/>
  <c r="CA85" i="34"/>
  <c r="CA85" i="33"/>
  <c r="CA85" i="31"/>
  <c r="CA85" i="30"/>
  <c r="CA85" i="29"/>
  <c r="BZ85" i="36"/>
  <c r="BZ85" i="35"/>
  <c r="BZ85" i="34"/>
  <c r="BZ85" i="33"/>
  <c r="BZ85" i="31"/>
  <c r="BZ85" i="30"/>
  <c r="BZ85" i="29"/>
  <c r="BY85" i="36"/>
  <c r="BY85" i="35"/>
  <c r="BY85" i="34"/>
  <c r="BY85" i="33"/>
  <c r="BY85" i="31"/>
  <c r="BY85" i="30"/>
  <c r="BY85" i="29"/>
  <c r="BX85" i="36"/>
  <c r="BX85" i="35"/>
  <c r="BX85" i="34"/>
  <c r="BX85" i="33"/>
  <c r="BX85" i="31"/>
  <c r="BX85" i="30"/>
  <c r="BX85" i="29"/>
  <c r="BW85" i="36"/>
  <c r="BW85" i="35"/>
  <c r="BW85" i="34"/>
  <c r="BW85" i="33"/>
  <c r="BW85" i="31"/>
  <c r="BW85" i="30"/>
  <c r="BW85" i="29"/>
  <c r="CH84" i="36"/>
  <c r="CH84" i="35"/>
  <c r="CH84" i="34"/>
  <c r="CH84" i="33"/>
  <c r="CH84" i="31"/>
  <c r="CH84" i="30"/>
  <c r="CH84" i="29"/>
  <c r="CG84" i="36"/>
  <c r="CG84" i="35"/>
  <c r="CG84" i="34"/>
  <c r="CG84" i="33"/>
  <c r="CG84" i="31"/>
  <c r="CG84" i="30"/>
  <c r="CG84" i="29"/>
  <c r="CF84" i="36"/>
  <c r="CF84" i="35"/>
  <c r="CF84" i="34"/>
  <c r="CF84" i="33"/>
  <c r="CF84" i="31"/>
  <c r="CF84" i="30"/>
  <c r="CF84" i="29"/>
  <c r="CE84" i="36"/>
  <c r="CE84" i="35"/>
  <c r="CE84" i="34"/>
  <c r="CE84" i="33"/>
  <c r="CE84" i="31"/>
  <c r="CE84" i="30"/>
  <c r="CE84" i="29"/>
  <c r="CD84" i="36"/>
  <c r="CD84" i="35"/>
  <c r="CD84" i="34"/>
  <c r="CD84" i="33"/>
  <c r="CD84" i="31"/>
  <c r="CD84" i="30"/>
  <c r="CD84" i="29"/>
  <c r="CC84" i="36"/>
  <c r="CC84" i="35"/>
  <c r="CC84" i="34"/>
  <c r="CC84" i="33"/>
  <c r="CC84" i="31"/>
  <c r="CC84" i="30"/>
  <c r="CC84" i="29"/>
  <c r="CB84" i="36"/>
  <c r="CB84" i="35"/>
  <c r="CB84" i="34"/>
  <c r="CB84" i="33"/>
  <c r="CB84" i="31"/>
  <c r="CB84" i="30"/>
  <c r="CB84" i="29"/>
  <c r="CA84" i="36"/>
  <c r="CA84" i="35"/>
  <c r="CA84" i="34"/>
  <c r="CA84" i="33"/>
  <c r="CA84" i="31"/>
  <c r="CA84" i="30"/>
  <c r="CA84" i="29"/>
  <c r="BZ84" i="36"/>
  <c r="BZ84" i="35"/>
  <c r="BZ84" i="34"/>
  <c r="BZ84" i="33"/>
  <c r="BZ84" i="31"/>
  <c r="BZ84" i="30"/>
  <c r="BZ84" i="29"/>
  <c r="BY84" i="36"/>
  <c r="BY84" i="35"/>
  <c r="BY84" i="34"/>
  <c r="BY84" i="33"/>
  <c r="BY84" i="31"/>
  <c r="BY84" i="30"/>
  <c r="BY84" i="29"/>
  <c r="BX84" i="36"/>
  <c r="BX84" i="35"/>
  <c r="BX84" i="34"/>
  <c r="BX84" i="33"/>
  <c r="BX84" i="31"/>
  <c r="BX84" i="30"/>
  <c r="BX84" i="29"/>
  <c r="BW84" i="36"/>
  <c r="BW84" i="35"/>
  <c r="BW84" i="34"/>
  <c r="BW84" i="33"/>
  <c r="BW84" i="31"/>
  <c r="BW84" i="30"/>
  <c r="BW84" i="29"/>
  <c r="CH83" i="36"/>
  <c r="CH83" i="35"/>
  <c r="CH83" i="34"/>
  <c r="CH83" i="33"/>
  <c r="CH83" i="31"/>
  <c r="CH83" i="30"/>
  <c r="CH83" i="29"/>
  <c r="CG83" i="36"/>
  <c r="CG83" i="35"/>
  <c r="CG83" i="34"/>
  <c r="CG83" i="33"/>
  <c r="CG83" i="31"/>
  <c r="CG83" i="30"/>
  <c r="CG83" i="29"/>
  <c r="CF83" i="36"/>
  <c r="CF83" i="35"/>
  <c r="CF83" i="34"/>
  <c r="CF83" i="33"/>
  <c r="CF83" i="31"/>
  <c r="CF83" i="30"/>
  <c r="CF83" i="29"/>
  <c r="CE83" i="36"/>
  <c r="CE83" i="35"/>
  <c r="CE83" i="34"/>
  <c r="CE83" i="33"/>
  <c r="CE83" i="31"/>
  <c r="CE83" i="30"/>
  <c r="CE83" i="29"/>
  <c r="CD83" i="36"/>
  <c r="CD83" i="35"/>
  <c r="CD83" i="34"/>
  <c r="CD83" i="33"/>
  <c r="CD83" i="31"/>
  <c r="CD83" i="30"/>
  <c r="CD83" i="29"/>
  <c r="CC83" i="36"/>
  <c r="CC83" i="35"/>
  <c r="CC83" i="34"/>
  <c r="CC83" i="33"/>
  <c r="CC83" i="31"/>
  <c r="CC83" i="30"/>
  <c r="CC83" i="29"/>
  <c r="CB83" i="36"/>
  <c r="CB83" i="35"/>
  <c r="CB83" i="34"/>
  <c r="CB83" i="33"/>
  <c r="CB83" i="31"/>
  <c r="CB83" i="30"/>
  <c r="CB83" i="29"/>
  <c r="CA83" i="36"/>
  <c r="CA83" i="35"/>
  <c r="CA83" i="34"/>
  <c r="CA83" i="33"/>
  <c r="CA83" i="31"/>
  <c r="CA83" i="30"/>
  <c r="CA83" i="29"/>
  <c r="BZ83" i="36"/>
  <c r="BZ83" i="35"/>
  <c r="BZ83" i="34"/>
  <c r="BZ83" i="33"/>
  <c r="BZ83" i="31"/>
  <c r="BZ83" i="30"/>
  <c r="BZ83" i="29"/>
  <c r="BY83" i="36"/>
  <c r="BY83" i="35"/>
  <c r="BY83" i="34"/>
  <c r="BY83" i="33"/>
  <c r="BY83" i="31"/>
  <c r="BY83" i="30"/>
  <c r="BY83" i="29"/>
  <c r="BX83" i="36"/>
  <c r="BX83" i="35"/>
  <c r="BX83" i="34"/>
  <c r="BX83" i="33"/>
  <c r="BX83" i="31"/>
  <c r="BX83" i="30"/>
  <c r="BX83" i="29"/>
  <c r="BW83" i="36"/>
  <c r="BW83" i="35"/>
  <c r="BW83" i="34"/>
  <c r="BW83" i="33"/>
  <c r="BW83" i="31"/>
  <c r="BW83" i="30"/>
  <c r="BW83" i="29"/>
  <c r="CH82" i="36"/>
  <c r="CH82" i="35"/>
  <c r="CH82" i="34"/>
  <c r="CH82" i="33"/>
  <c r="CH82" i="31"/>
  <c r="CH82" i="30"/>
  <c r="CH82" i="29"/>
  <c r="CG82" i="36"/>
  <c r="CG82" i="35"/>
  <c r="CG82" i="34"/>
  <c r="CG82" i="33"/>
  <c r="CG82" i="31"/>
  <c r="CG82" i="30"/>
  <c r="CG82" i="29"/>
  <c r="CF82" i="36"/>
  <c r="CF82" i="35"/>
  <c r="CF82" i="34"/>
  <c r="CF82" i="33"/>
  <c r="CF82" i="31"/>
  <c r="CF82" i="30"/>
  <c r="CF82" i="29"/>
  <c r="CE82" i="36"/>
  <c r="CE82" i="35"/>
  <c r="CE82" i="34"/>
  <c r="CE82" i="33"/>
  <c r="CE82" i="31"/>
  <c r="CE82" i="30"/>
  <c r="CE82" i="29"/>
  <c r="CD82" i="36"/>
  <c r="CD82" i="35"/>
  <c r="CD82" i="34"/>
  <c r="CD82" i="33"/>
  <c r="CD82" i="31"/>
  <c r="CD82" i="30"/>
  <c r="CD82" i="29"/>
  <c r="CC82" i="36"/>
  <c r="CC82" i="35"/>
  <c r="CC82" i="34"/>
  <c r="CC82" i="33"/>
  <c r="CC82" i="31"/>
  <c r="CC82" i="30"/>
  <c r="CC82" i="29"/>
  <c r="CB82" i="36"/>
  <c r="CB82" i="35"/>
  <c r="CB82" i="34"/>
  <c r="CB82" i="33"/>
  <c r="CB82" i="31"/>
  <c r="CB82" i="30"/>
  <c r="CB82" i="29"/>
  <c r="CA82" i="36"/>
  <c r="CA82" i="35"/>
  <c r="CA82" i="34"/>
  <c r="CA82" i="33"/>
  <c r="CA82" i="31"/>
  <c r="CA82" i="30"/>
  <c r="CA82" i="29"/>
  <c r="BZ82" i="36"/>
  <c r="BZ82" i="35"/>
  <c r="BZ82" i="34"/>
  <c r="BZ82" i="33"/>
  <c r="BZ82" i="31"/>
  <c r="BZ82" i="30"/>
  <c r="BZ82" i="29"/>
  <c r="BY82" i="36"/>
  <c r="BY82" i="35"/>
  <c r="BY82" i="34"/>
  <c r="BY82" i="33"/>
  <c r="BY82" i="31"/>
  <c r="BY82" i="30"/>
  <c r="BY82" i="29"/>
  <c r="BX82" i="36"/>
  <c r="BX82" i="35"/>
  <c r="BX82" i="34"/>
  <c r="BX82" i="33"/>
  <c r="BX82" i="31"/>
  <c r="BX82" i="30"/>
  <c r="BX82" i="29"/>
  <c r="BW82" i="36"/>
  <c r="BW82" i="35"/>
  <c r="BW82" i="34"/>
  <c r="BW82" i="33"/>
  <c r="BW82" i="31"/>
  <c r="BW82" i="30"/>
  <c r="BW82" i="29"/>
  <c r="CH81" i="36"/>
  <c r="CH81" i="35"/>
  <c r="CH81" i="34"/>
  <c r="CH81" i="33"/>
  <c r="CH81" i="31"/>
  <c r="CH81" i="30"/>
  <c r="CH81" i="29"/>
  <c r="CG81" i="36"/>
  <c r="CG81" i="35"/>
  <c r="CG81" i="34"/>
  <c r="CG81" i="33"/>
  <c r="CG81" i="31"/>
  <c r="CG81" i="30"/>
  <c r="CG81" i="29"/>
  <c r="CF81" i="36"/>
  <c r="CF81" i="35"/>
  <c r="CF81" i="34"/>
  <c r="CF81" i="33"/>
  <c r="CF81" i="31"/>
  <c r="CF81" i="30"/>
  <c r="CF81" i="29"/>
  <c r="CE81" i="36"/>
  <c r="CE81" i="35"/>
  <c r="CE81" i="34"/>
  <c r="CE81" i="33"/>
  <c r="CE81" i="31"/>
  <c r="CE81" i="30"/>
  <c r="CE81" i="29"/>
  <c r="CD81" i="36"/>
  <c r="CD81" i="35"/>
  <c r="CD81" i="34"/>
  <c r="CD81" i="33"/>
  <c r="CD81" i="31"/>
  <c r="CD81" i="30"/>
  <c r="CD81" i="29"/>
  <c r="CC81" i="36"/>
  <c r="CC81" i="35"/>
  <c r="CC81" i="34"/>
  <c r="CC81" i="33"/>
  <c r="CC81" i="31"/>
  <c r="CC81" i="30"/>
  <c r="CC81" i="29"/>
  <c r="CB81" i="36"/>
  <c r="CB81" i="35"/>
  <c r="CB81" i="34"/>
  <c r="CB81" i="33"/>
  <c r="CB81" i="31"/>
  <c r="CB81" i="30"/>
  <c r="CB81" i="29"/>
  <c r="CA81" i="36"/>
  <c r="CA81" i="35"/>
  <c r="CA81" i="34"/>
  <c r="CA81" i="33"/>
  <c r="CA81" i="31"/>
  <c r="CA81" i="30"/>
  <c r="CA81" i="29"/>
  <c r="BZ81" i="36"/>
  <c r="BZ81" i="35"/>
  <c r="BZ81" i="34"/>
  <c r="BZ81" i="33"/>
  <c r="BZ81" i="31"/>
  <c r="BZ81" i="30"/>
  <c r="BZ81" i="29"/>
  <c r="BY81" i="36"/>
  <c r="BY81" i="35"/>
  <c r="BY81" i="34"/>
  <c r="BY81" i="33"/>
  <c r="BY81" i="31"/>
  <c r="BY81" i="30"/>
  <c r="BY81" i="29"/>
  <c r="BX81" i="36"/>
  <c r="BX81" i="35"/>
  <c r="BX81" i="34"/>
  <c r="BX81" i="33"/>
  <c r="BX81" i="31"/>
  <c r="BX81" i="30"/>
  <c r="BX81" i="29"/>
  <c r="BW81" i="36"/>
  <c r="BW81" i="35"/>
  <c r="BW81" i="34"/>
  <c r="BW81" i="33"/>
  <c r="BW81" i="31"/>
  <c r="BW81" i="30"/>
  <c r="BW81" i="29"/>
  <c r="CH80" i="36"/>
  <c r="CH80" i="35"/>
  <c r="CH80" i="34"/>
  <c r="CH80" i="33"/>
  <c r="CH80" i="31"/>
  <c r="CH80" i="30"/>
  <c r="CH80" i="29"/>
  <c r="CG80" i="36"/>
  <c r="CG80" i="35"/>
  <c r="CG80" i="34"/>
  <c r="CG80" i="33"/>
  <c r="CG80" i="31"/>
  <c r="CG80" i="30"/>
  <c r="CG80" i="29"/>
  <c r="CF80" i="36"/>
  <c r="CF80" i="35"/>
  <c r="CF80" i="34"/>
  <c r="CF80" i="33"/>
  <c r="CF80" i="31"/>
  <c r="CF80" i="30"/>
  <c r="CF80" i="29"/>
  <c r="CE80" i="36"/>
  <c r="CE80" i="35"/>
  <c r="CE80" i="34"/>
  <c r="CE80" i="33"/>
  <c r="CE80" i="31"/>
  <c r="CE80" i="30"/>
  <c r="CE80" i="29"/>
  <c r="CD80" i="36"/>
  <c r="CD80" i="35"/>
  <c r="CD80" i="34"/>
  <c r="CD80" i="33"/>
  <c r="CD80" i="31"/>
  <c r="CD80" i="30"/>
  <c r="CD80" i="29"/>
  <c r="CC80" i="36"/>
  <c r="CC80" i="35"/>
  <c r="CC80" i="34"/>
  <c r="CC80" i="33"/>
  <c r="CC80" i="31"/>
  <c r="CC80" i="30"/>
  <c r="CC80" i="29"/>
  <c r="CB80" i="36"/>
  <c r="CB80" i="35"/>
  <c r="CB80" i="34"/>
  <c r="CB80" i="33"/>
  <c r="CB80" i="31"/>
  <c r="CB80" i="30"/>
  <c r="CB80" i="29"/>
  <c r="CA80" i="36"/>
  <c r="CA80" i="35"/>
  <c r="CA80" i="34"/>
  <c r="CA80" i="33"/>
  <c r="CA80" i="31"/>
  <c r="CA80" i="30"/>
  <c r="CA80" i="29"/>
  <c r="BZ80" i="36"/>
  <c r="BZ80" i="35"/>
  <c r="BZ80" i="34"/>
  <c r="BZ80" i="33"/>
  <c r="BZ80" i="31"/>
  <c r="BZ80" i="30"/>
  <c r="BZ80" i="29"/>
  <c r="BY80" i="36"/>
  <c r="BY80" i="35"/>
  <c r="BY80" i="34"/>
  <c r="BY80" i="33"/>
  <c r="BY80" i="31"/>
  <c r="BY80" i="30"/>
  <c r="BY80" i="29"/>
  <c r="BX80" i="36"/>
  <c r="BX80" i="35"/>
  <c r="BX80" i="34"/>
  <c r="BX80" i="33"/>
  <c r="BX80" i="31"/>
  <c r="BX80" i="30"/>
  <c r="BX80" i="29"/>
  <c r="BW80" i="36"/>
  <c r="BW80" i="35"/>
  <c r="BW80" i="34"/>
  <c r="BW80" i="33"/>
  <c r="BW80" i="31"/>
  <c r="BW80" i="30"/>
  <c r="BW80" i="29"/>
  <c r="CH79" i="36"/>
  <c r="CH79" i="35"/>
  <c r="CH79" i="34"/>
  <c r="CH79" i="33"/>
  <c r="CH79" i="31"/>
  <c r="CH79" i="30"/>
  <c r="CH79" i="29"/>
  <c r="CG79" i="36"/>
  <c r="CG79" i="35"/>
  <c r="CG79" i="34"/>
  <c r="CG79" i="33"/>
  <c r="CG79" i="31"/>
  <c r="CG79" i="30"/>
  <c r="CG79" i="29"/>
  <c r="CF79" i="36"/>
  <c r="CF79" i="35"/>
  <c r="CF79" i="34"/>
  <c r="CF79" i="33"/>
  <c r="CF79" i="31"/>
  <c r="CF79" i="30"/>
  <c r="CF79" i="29"/>
  <c r="CE79" i="36"/>
  <c r="CE79" i="35"/>
  <c r="CE79" i="34"/>
  <c r="CE79" i="33"/>
  <c r="CE79" i="31"/>
  <c r="CE79" i="30"/>
  <c r="CE79" i="29"/>
  <c r="CD79" i="36"/>
  <c r="CD79" i="35"/>
  <c r="CD79" i="34"/>
  <c r="CD79" i="33"/>
  <c r="CD79" i="31"/>
  <c r="CD79" i="30"/>
  <c r="CD79" i="29"/>
  <c r="CC79" i="36"/>
  <c r="CC79" i="35"/>
  <c r="CC79" i="34"/>
  <c r="CC79" i="33"/>
  <c r="CC79" i="31"/>
  <c r="CC79" i="30"/>
  <c r="CC79" i="29"/>
  <c r="CB79" i="36"/>
  <c r="CB79" i="35"/>
  <c r="CB79" i="34"/>
  <c r="CB79" i="33"/>
  <c r="CB79" i="31"/>
  <c r="CB79" i="30"/>
  <c r="CB79" i="29"/>
  <c r="CA79" i="36"/>
  <c r="CA79" i="35"/>
  <c r="CA79" i="34"/>
  <c r="CA79" i="33"/>
  <c r="CA79" i="31"/>
  <c r="CA79" i="30"/>
  <c r="CA79" i="29"/>
  <c r="BZ79" i="36"/>
  <c r="BZ79" i="35"/>
  <c r="BZ79" i="34"/>
  <c r="BZ79" i="33"/>
  <c r="BZ79" i="31"/>
  <c r="BZ79" i="30"/>
  <c r="BZ79" i="29"/>
  <c r="BY79" i="36"/>
  <c r="BY79" i="35"/>
  <c r="BY79" i="34"/>
  <c r="BY79" i="33"/>
  <c r="BY79" i="31"/>
  <c r="BY79" i="30"/>
  <c r="BY79" i="29"/>
  <c r="BX79" i="36"/>
  <c r="BX79" i="35"/>
  <c r="BX79" i="34"/>
  <c r="BX79" i="33"/>
  <c r="BX79" i="31"/>
  <c r="BX79" i="30"/>
  <c r="BX79" i="29"/>
  <c r="BW79" i="36"/>
  <c r="BW79" i="35"/>
  <c r="BW79" i="34"/>
  <c r="BW79" i="33"/>
  <c r="BW79" i="31"/>
  <c r="BW79" i="30"/>
  <c r="BW79" i="29"/>
  <c r="CH78" i="36"/>
  <c r="CH78" i="35"/>
  <c r="CH78" i="34"/>
  <c r="CH78" i="33"/>
  <c r="CH78" i="31"/>
  <c r="CH78" i="30"/>
  <c r="CH78" i="29"/>
  <c r="CG78" i="36"/>
  <c r="CG78" i="35"/>
  <c r="CG78" i="34"/>
  <c r="CG78" i="33"/>
  <c r="CG78" i="31"/>
  <c r="CG78" i="30"/>
  <c r="CG78" i="29"/>
  <c r="CF78" i="36"/>
  <c r="CF78" i="35"/>
  <c r="CF78" i="34"/>
  <c r="CF78" i="33"/>
  <c r="CF78" i="31"/>
  <c r="CF78" i="30"/>
  <c r="CF78" i="29"/>
  <c r="CE78" i="36"/>
  <c r="CE78" i="35"/>
  <c r="CE78" i="34"/>
  <c r="CE78" i="33"/>
  <c r="CE78" i="31"/>
  <c r="CE78" i="30"/>
  <c r="CE78" i="29"/>
  <c r="CD78" i="36"/>
  <c r="CD78" i="35"/>
  <c r="CD78" i="34"/>
  <c r="CD78" i="33"/>
  <c r="CD78" i="31"/>
  <c r="CD78" i="30"/>
  <c r="CD78" i="29"/>
  <c r="CC78" i="36"/>
  <c r="CC78" i="35"/>
  <c r="CC78" i="34"/>
  <c r="CC78" i="33"/>
  <c r="CC78" i="31"/>
  <c r="CC78" i="30"/>
  <c r="CC78" i="29"/>
  <c r="CB78" i="36"/>
  <c r="CB78" i="35"/>
  <c r="CB78" i="34"/>
  <c r="CB78" i="33"/>
  <c r="CB78" i="31"/>
  <c r="CB78" i="30"/>
  <c r="CB78" i="29"/>
  <c r="CA78" i="36"/>
  <c r="CA78" i="35"/>
  <c r="CA78" i="34"/>
  <c r="CA78" i="33"/>
  <c r="CA78" i="31"/>
  <c r="CA78" i="30"/>
  <c r="CA78" i="29"/>
  <c r="BZ78" i="36"/>
  <c r="BZ78" i="35"/>
  <c r="BZ78" i="34"/>
  <c r="BZ78" i="33"/>
  <c r="BZ78" i="31"/>
  <c r="BZ78" i="30"/>
  <c r="BZ78" i="29"/>
  <c r="BY78" i="36"/>
  <c r="BY78" i="35"/>
  <c r="BY78" i="34"/>
  <c r="BY78" i="33"/>
  <c r="BY78" i="31"/>
  <c r="BY78" i="30"/>
  <c r="BY78" i="29"/>
  <c r="BX78" i="36"/>
  <c r="BX78" i="35"/>
  <c r="BX78" i="34"/>
  <c r="BX78" i="33"/>
  <c r="BX78" i="31"/>
  <c r="BX78" i="30"/>
  <c r="BX78" i="29"/>
  <c r="CH53" i="36" l="1"/>
  <c r="CG53" i="36"/>
  <c r="CF53" i="36"/>
  <c r="CE53" i="36"/>
  <c r="CD53" i="36"/>
  <c r="CC53" i="36"/>
  <c r="CB53" i="36"/>
  <c r="CA53" i="36"/>
  <c r="BZ53" i="36"/>
  <c r="BY53" i="36"/>
  <c r="BX53" i="36"/>
  <c r="BW53" i="36"/>
  <c r="BV53" i="36"/>
  <c r="BU53" i="36"/>
  <c r="BT53" i="36"/>
  <c r="BS53" i="36"/>
  <c r="BR53" i="36"/>
  <c r="BQ53" i="36"/>
  <c r="BP53" i="36"/>
  <c r="BO53" i="36"/>
  <c r="BN53" i="36"/>
  <c r="BM53" i="36"/>
  <c r="BL53" i="36"/>
  <c r="BK53" i="36"/>
  <c r="BJ53" i="36"/>
  <c r="BI53" i="36"/>
  <c r="BH53" i="36"/>
  <c r="BG53" i="36"/>
  <c r="BF53" i="36"/>
  <c r="BE53" i="36"/>
  <c r="BD53" i="36"/>
  <c r="BC53" i="36"/>
  <c r="BB53" i="36"/>
  <c r="BA53" i="36"/>
  <c r="AZ53" i="36"/>
  <c r="AY53" i="36"/>
  <c r="AX53" i="36"/>
  <c r="AW53" i="36"/>
  <c r="AV53" i="36"/>
  <c r="AU53" i="36"/>
  <c r="AT53" i="36"/>
  <c r="AS53" i="36"/>
  <c r="AR53" i="36"/>
  <c r="AQ53" i="36"/>
  <c r="AP53" i="36"/>
  <c r="AO53" i="36"/>
  <c r="AN53" i="36"/>
  <c r="AM53" i="36"/>
  <c r="AL53" i="36"/>
  <c r="AK53" i="36"/>
  <c r="AJ53" i="36"/>
  <c r="AI53" i="36"/>
  <c r="AH53" i="36"/>
  <c r="AG53" i="36"/>
  <c r="AF53" i="36"/>
  <c r="AE53" i="36"/>
  <c r="AD53" i="36"/>
  <c r="AC53" i="36"/>
  <c r="AB53" i="36"/>
  <c r="AA53" i="36"/>
  <c r="Z53" i="36"/>
  <c r="Y53" i="36"/>
  <c r="X53" i="36"/>
  <c r="W53" i="36"/>
  <c r="V53" i="36"/>
  <c r="U53" i="36"/>
  <c r="T53" i="36"/>
  <c r="S53" i="36"/>
  <c r="R53" i="36"/>
  <c r="Q53" i="36"/>
  <c r="P53" i="36"/>
  <c r="O53" i="36"/>
  <c r="N53" i="36"/>
  <c r="M53" i="36"/>
  <c r="L53" i="36"/>
  <c r="K53" i="36"/>
  <c r="J53" i="36"/>
  <c r="I53" i="36"/>
  <c r="H53" i="36"/>
  <c r="G53" i="36"/>
  <c r="CH52" i="36"/>
  <c r="CG52" i="36"/>
  <c r="CF52" i="36"/>
  <c r="CE52" i="36"/>
  <c r="CD52" i="36"/>
  <c r="CC52" i="36"/>
  <c r="CB52" i="36"/>
  <c r="CA52" i="36"/>
  <c r="BZ52" i="36"/>
  <c r="BY52" i="36"/>
  <c r="BX52" i="36"/>
  <c r="BW52" i="36"/>
  <c r="BV52" i="36"/>
  <c r="BU52" i="36"/>
  <c r="BT52" i="36"/>
  <c r="BS52" i="36"/>
  <c r="BR52" i="36"/>
  <c r="BQ52" i="36"/>
  <c r="BP52" i="36"/>
  <c r="BO52" i="36"/>
  <c r="BN52" i="36"/>
  <c r="BM52" i="36"/>
  <c r="BL52" i="36"/>
  <c r="BK52" i="36"/>
  <c r="BJ52" i="36"/>
  <c r="BI52" i="36"/>
  <c r="BH52" i="36"/>
  <c r="BG52" i="36"/>
  <c r="BF52" i="36"/>
  <c r="BE52" i="36"/>
  <c r="BD52" i="36"/>
  <c r="BC52" i="36"/>
  <c r="BB52" i="36"/>
  <c r="BA52" i="36"/>
  <c r="AZ52" i="36"/>
  <c r="AY52" i="36"/>
  <c r="AX52" i="36"/>
  <c r="AW52" i="36"/>
  <c r="AV52" i="36"/>
  <c r="AU52" i="36"/>
  <c r="AT52" i="36"/>
  <c r="AS52" i="36"/>
  <c r="AR52" i="36"/>
  <c r="AQ52" i="36"/>
  <c r="AP52" i="36"/>
  <c r="AO52" i="36"/>
  <c r="AN52" i="36"/>
  <c r="AM52" i="36"/>
  <c r="AL52" i="36"/>
  <c r="AK52" i="36"/>
  <c r="AJ52" i="36"/>
  <c r="AI52" i="36"/>
  <c r="AI51" i="36" s="1"/>
  <c r="AI50" i="36" s="1"/>
  <c r="AI49" i="36" s="1"/>
  <c r="AI48" i="36" s="1"/>
  <c r="AI47" i="36" s="1"/>
  <c r="AI46" i="36" s="1"/>
  <c r="AI45" i="36" s="1"/>
  <c r="AI44" i="36" s="1"/>
  <c r="AI43" i="36" s="1"/>
  <c r="AI42" i="36" s="1"/>
  <c r="AI41" i="36" s="1"/>
  <c r="AH52" i="36"/>
  <c r="AG52" i="36"/>
  <c r="AF52" i="36"/>
  <c r="AE52" i="36"/>
  <c r="AE51" i="36" s="1"/>
  <c r="AE50" i="36" s="1"/>
  <c r="AE49" i="36" s="1"/>
  <c r="AE48" i="36" s="1"/>
  <c r="AE47" i="36" s="1"/>
  <c r="AE46" i="36" s="1"/>
  <c r="AE45" i="36" s="1"/>
  <c r="AE44" i="36" s="1"/>
  <c r="AE43" i="36" s="1"/>
  <c r="AE42" i="36" s="1"/>
  <c r="AE41" i="36" s="1"/>
  <c r="AD52" i="36"/>
  <c r="AC52" i="36"/>
  <c r="AB52" i="36"/>
  <c r="AA52" i="36"/>
  <c r="Z52" i="36"/>
  <c r="Y52" i="36"/>
  <c r="X52" i="36"/>
  <c r="W52" i="36"/>
  <c r="V52" i="36"/>
  <c r="U52" i="36"/>
  <c r="T52" i="36"/>
  <c r="S52" i="36"/>
  <c r="R52" i="36"/>
  <c r="Q52" i="36"/>
  <c r="P52" i="36"/>
  <c r="O52" i="36"/>
  <c r="N52" i="36"/>
  <c r="M52" i="36"/>
  <c r="L52" i="36"/>
  <c r="K52" i="36"/>
  <c r="J52" i="36"/>
  <c r="I52" i="36"/>
  <c r="H52" i="36"/>
  <c r="G52" i="36"/>
  <c r="CH51" i="36"/>
  <c r="CG51" i="36"/>
  <c r="CF51" i="36"/>
  <c r="CE51" i="36"/>
  <c r="CD51" i="36"/>
  <c r="CC51" i="36"/>
  <c r="CB51" i="36"/>
  <c r="CA51" i="36"/>
  <c r="BZ51" i="36"/>
  <c r="BY51" i="36"/>
  <c r="BX51" i="36"/>
  <c r="BW51" i="36"/>
  <c r="BV51" i="36"/>
  <c r="BU51" i="36"/>
  <c r="BT51" i="36"/>
  <c r="BS51" i="36"/>
  <c r="BR51" i="36"/>
  <c r="BQ51" i="36"/>
  <c r="BP51" i="36"/>
  <c r="BO51" i="36"/>
  <c r="BN51" i="36"/>
  <c r="BM51" i="36"/>
  <c r="BL51" i="36"/>
  <c r="BK51" i="36"/>
  <c r="BJ51" i="36"/>
  <c r="BI51" i="36"/>
  <c r="BH51" i="36"/>
  <c r="BG51" i="36"/>
  <c r="BF51" i="36"/>
  <c r="BE51" i="36"/>
  <c r="BD51" i="36"/>
  <c r="BC51" i="36"/>
  <c r="BB51" i="36"/>
  <c r="BA51" i="36"/>
  <c r="AZ51" i="36"/>
  <c r="AY51" i="36"/>
  <c r="AX51" i="36"/>
  <c r="AW51" i="36"/>
  <c r="AV51" i="36"/>
  <c r="AU51" i="36"/>
  <c r="AT51" i="36"/>
  <c r="AS51" i="36"/>
  <c r="AR51" i="36"/>
  <c r="AQ51" i="36"/>
  <c r="AP51" i="36"/>
  <c r="AO51" i="36"/>
  <c r="AN51" i="36"/>
  <c r="AM51" i="36"/>
  <c r="AL51" i="36"/>
  <c r="AK51" i="36"/>
  <c r="AJ51" i="36"/>
  <c r="AH51" i="36"/>
  <c r="AG51" i="36"/>
  <c r="AF51" i="36"/>
  <c r="AD51" i="36"/>
  <c r="AC51" i="36"/>
  <c r="AB51" i="36"/>
  <c r="AA51" i="36"/>
  <c r="Z51" i="36"/>
  <c r="Y51" i="36"/>
  <c r="X51" i="36"/>
  <c r="W51" i="36"/>
  <c r="V51" i="36"/>
  <c r="U51" i="36"/>
  <c r="T51" i="36"/>
  <c r="S51" i="36"/>
  <c r="R51" i="36"/>
  <c r="Q51" i="36"/>
  <c r="P51" i="36"/>
  <c r="O51" i="36"/>
  <c r="N51" i="36"/>
  <c r="M51" i="36"/>
  <c r="L51" i="36"/>
  <c r="K51" i="36"/>
  <c r="J51" i="36"/>
  <c r="I51" i="36"/>
  <c r="H51" i="36"/>
  <c r="G51" i="36"/>
  <c r="CH50" i="36"/>
  <c r="CG50" i="36"/>
  <c r="CF50" i="36"/>
  <c r="CE50" i="36"/>
  <c r="CD50" i="36"/>
  <c r="CC50" i="36"/>
  <c r="CB50" i="36"/>
  <c r="CA50" i="36"/>
  <c r="BZ50" i="36"/>
  <c r="BY50" i="36"/>
  <c r="BX50" i="36"/>
  <c r="BW50" i="36"/>
  <c r="BV50" i="36"/>
  <c r="BU50" i="36"/>
  <c r="BT50" i="36"/>
  <c r="BS50" i="36"/>
  <c r="BR50" i="36"/>
  <c r="BQ50" i="36"/>
  <c r="BP50" i="36"/>
  <c r="BO50" i="36"/>
  <c r="BN50" i="36"/>
  <c r="BM50" i="36"/>
  <c r="BL50" i="36"/>
  <c r="BK50" i="36"/>
  <c r="BJ50" i="36"/>
  <c r="BI50" i="36"/>
  <c r="BH50" i="36"/>
  <c r="BG50" i="36"/>
  <c r="BF50" i="36"/>
  <c r="BE50" i="36"/>
  <c r="BD50" i="36"/>
  <c r="BC50" i="36"/>
  <c r="BB50" i="36"/>
  <c r="BA50" i="36"/>
  <c r="AZ50" i="36"/>
  <c r="AY50" i="36"/>
  <c r="AX50" i="36"/>
  <c r="AW50" i="36"/>
  <c r="AV50" i="36"/>
  <c r="AU50" i="36"/>
  <c r="AT50" i="36"/>
  <c r="AS50" i="36"/>
  <c r="AR50" i="36"/>
  <c r="AQ50" i="36"/>
  <c r="AP50" i="36"/>
  <c r="AO50" i="36"/>
  <c r="AN50" i="36"/>
  <c r="AM50" i="36"/>
  <c r="AL50" i="36"/>
  <c r="AK50" i="36"/>
  <c r="AJ50" i="36"/>
  <c r="AH50" i="36"/>
  <c r="AG50" i="36"/>
  <c r="AF50" i="36"/>
  <c r="AD50" i="36"/>
  <c r="AC50" i="36"/>
  <c r="AB50" i="36"/>
  <c r="AA50" i="36"/>
  <c r="Z50" i="36"/>
  <c r="Y50" i="36"/>
  <c r="X50" i="36"/>
  <c r="W50" i="36"/>
  <c r="V50" i="36"/>
  <c r="U50" i="36"/>
  <c r="T50" i="36"/>
  <c r="S50" i="36"/>
  <c r="R50" i="36"/>
  <c r="Q50" i="36"/>
  <c r="P50" i="36"/>
  <c r="O50" i="36"/>
  <c r="N50" i="36"/>
  <c r="M50" i="36"/>
  <c r="L50" i="36"/>
  <c r="K50" i="36"/>
  <c r="J50" i="36"/>
  <c r="I50" i="36"/>
  <c r="H50" i="36"/>
  <c r="G50" i="36"/>
  <c r="CH49" i="36"/>
  <c r="CG49" i="36"/>
  <c r="CF49" i="36"/>
  <c r="CE49" i="36"/>
  <c r="CD49" i="36"/>
  <c r="CC49" i="36"/>
  <c r="CB49" i="36"/>
  <c r="CA49" i="36"/>
  <c r="BZ49" i="36"/>
  <c r="BY49" i="36"/>
  <c r="BX49" i="36"/>
  <c r="BW49" i="36"/>
  <c r="BV49" i="36"/>
  <c r="BU49" i="36"/>
  <c r="BT49" i="36"/>
  <c r="BS49" i="36"/>
  <c r="BR49" i="36"/>
  <c r="BQ49" i="36"/>
  <c r="BP49" i="36"/>
  <c r="BO49" i="36"/>
  <c r="BN49" i="36"/>
  <c r="BM49" i="36"/>
  <c r="BL49" i="36"/>
  <c r="BK49" i="36"/>
  <c r="BJ49" i="36"/>
  <c r="BI49" i="36"/>
  <c r="BH49" i="36"/>
  <c r="BG49" i="36"/>
  <c r="BF49" i="36"/>
  <c r="BE49" i="36"/>
  <c r="BD49" i="36"/>
  <c r="BC49" i="36"/>
  <c r="BB49" i="36"/>
  <c r="BA49" i="36"/>
  <c r="AZ49" i="36"/>
  <c r="AY49" i="36"/>
  <c r="AX49" i="36"/>
  <c r="AW49" i="36"/>
  <c r="AV49" i="36"/>
  <c r="AU49" i="36"/>
  <c r="AT49" i="36"/>
  <c r="AS49" i="36"/>
  <c r="AR49" i="36"/>
  <c r="AQ49" i="36"/>
  <c r="AP49" i="36"/>
  <c r="AO49" i="36"/>
  <c r="AN49" i="36"/>
  <c r="AM49" i="36"/>
  <c r="AL49" i="36"/>
  <c r="AK49" i="36"/>
  <c r="AJ49" i="36"/>
  <c r="AH49" i="36"/>
  <c r="AG49" i="36"/>
  <c r="AF49" i="36"/>
  <c r="AD49" i="36"/>
  <c r="AC49" i="36"/>
  <c r="AB49" i="36"/>
  <c r="AA49" i="36"/>
  <c r="Z49" i="36"/>
  <c r="Y49" i="36"/>
  <c r="X49" i="36"/>
  <c r="W49" i="36"/>
  <c r="V49" i="36"/>
  <c r="U49" i="36"/>
  <c r="T49" i="36"/>
  <c r="S49" i="36"/>
  <c r="R49" i="36"/>
  <c r="Q49" i="36"/>
  <c r="P49" i="36"/>
  <c r="O49" i="36"/>
  <c r="N49" i="36"/>
  <c r="M49" i="36"/>
  <c r="L49" i="36"/>
  <c r="K49" i="36"/>
  <c r="J49" i="36"/>
  <c r="I49" i="36"/>
  <c r="H49" i="36"/>
  <c r="G49" i="36"/>
  <c r="CH48" i="36"/>
  <c r="CG48" i="36"/>
  <c r="CF48" i="36"/>
  <c r="CE48" i="36"/>
  <c r="CD48" i="36"/>
  <c r="CC48" i="36"/>
  <c r="CB48" i="36"/>
  <c r="CA48" i="36"/>
  <c r="BZ48" i="36"/>
  <c r="BY48" i="36"/>
  <c r="BX48" i="36"/>
  <c r="BW48" i="36"/>
  <c r="BV48" i="36"/>
  <c r="BU48" i="36"/>
  <c r="BT48" i="36"/>
  <c r="BS48" i="36"/>
  <c r="BR48" i="36"/>
  <c r="BQ48" i="36"/>
  <c r="BP48" i="36"/>
  <c r="BO48" i="36"/>
  <c r="BN48" i="36"/>
  <c r="BM48" i="36"/>
  <c r="BL48" i="36"/>
  <c r="BK48" i="36"/>
  <c r="BJ48" i="36"/>
  <c r="BI48" i="36"/>
  <c r="BH48" i="36"/>
  <c r="BG48" i="36"/>
  <c r="BF48" i="36"/>
  <c r="BE48" i="36"/>
  <c r="BD48" i="36"/>
  <c r="BC48" i="36"/>
  <c r="BB48" i="36"/>
  <c r="BA48" i="36"/>
  <c r="AZ48" i="36"/>
  <c r="AY48" i="36"/>
  <c r="AX48" i="36"/>
  <c r="AW48" i="36"/>
  <c r="AV48" i="36"/>
  <c r="AU48" i="36"/>
  <c r="AT48" i="36"/>
  <c r="AS48" i="36"/>
  <c r="AR48" i="36"/>
  <c r="AQ48" i="36"/>
  <c r="AP48" i="36"/>
  <c r="AO48" i="36"/>
  <c r="AN48" i="36"/>
  <c r="AM48" i="36"/>
  <c r="AL48" i="36"/>
  <c r="AK48" i="36"/>
  <c r="AJ48" i="36"/>
  <c r="AH48" i="36"/>
  <c r="AG48" i="36"/>
  <c r="AF48" i="36"/>
  <c r="AD48" i="36"/>
  <c r="AC48" i="36"/>
  <c r="AB48" i="36"/>
  <c r="AA48" i="36"/>
  <c r="Z48" i="36"/>
  <c r="Y48" i="36"/>
  <c r="X48" i="36"/>
  <c r="W48" i="36"/>
  <c r="V48" i="36"/>
  <c r="U48" i="36"/>
  <c r="T48" i="36"/>
  <c r="S48" i="36"/>
  <c r="R48" i="36"/>
  <c r="Q48" i="36"/>
  <c r="P48" i="36"/>
  <c r="O48" i="36"/>
  <c r="N48" i="36"/>
  <c r="M48" i="36"/>
  <c r="L48" i="36"/>
  <c r="K48" i="36"/>
  <c r="J48" i="36"/>
  <c r="I48" i="36"/>
  <c r="H48" i="36"/>
  <c r="G48"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H47" i="36"/>
  <c r="AG47" i="36"/>
  <c r="AF47" i="36"/>
  <c r="AD47" i="36"/>
  <c r="AC47" i="36"/>
  <c r="AB47" i="36"/>
  <c r="AA47" i="36"/>
  <c r="Z47" i="36"/>
  <c r="Y47" i="36"/>
  <c r="X47" i="36"/>
  <c r="W47" i="36"/>
  <c r="V47" i="36"/>
  <c r="U47" i="36"/>
  <c r="T47" i="36"/>
  <c r="S47" i="36"/>
  <c r="R47" i="36"/>
  <c r="Q47" i="36"/>
  <c r="P47" i="36"/>
  <c r="O47" i="36"/>
  <c r="N47" i="36"/>
  <c r="M47" i="36"/>
  <c r="L47" i="36"/>
  <c r="K47" i="36"/>
  <c r="J47" i="36"/>
  <c r="I47" i="36"/>
  <c r="H47" i="36"/>
  <c r="G47"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H46" i="36"/>
  <c r="AG46" i="36"/>
  <c r="AF46" i="36"/>
  <c r="AD46" i="36"/>
  <c r="AC46" i="36"/>
  <c r="AB46" i="36"/>
  <c r="AA46" i="36"/>
  <c r="Z46" i="36"/>
  <c r="Y46" i="36"/>
  <c r="X46" i="36"/>
  <c r="W46" i="36"/>
  <c r="V46" i="36"/>
  <c r="U46" i="36"/>
  <c r="T46" i="36"/>
  <c r="S46" i="36"/>
  <c r="R46" i="36"/>
  <c r="Q46" i="36"/>
  <c r="P46" i="36"/>
  <c r="O46" i="36"/>
  <c r="N46" i="36"/>
  <c r="M46" i="36"/>
  <c r="L46" i="36"/>
  <c r="K46" i="36"/>
  <c r="J46" i="36"/>
  <c r="I46" i="36"/>
  <c r="H46" i="36"/>
  <c r="G46"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H45" i="36"/>
  <c r="AG45" i="36"/>
  <c r="AF45" i="36"/>
  <c r="AD45" i="36"/>
  <c r="AC45" i="36"/>
  <c r="AB45" i="36"/>
  <c r="AA45" i="36"/>
  <c r="Z45" i="36"/>
  <c r="Y45" i="36"/>
  <c r="X45" i="36"/>
  <c r="W45" i="36"/>
  <c r="V45" i="36"/>
  <c r="U45" i="36"/>
  <c r="T45" i="36"/>
  <c r="S45" i="36"/>
  <c r="R45" i="36"/>
  <c r="Q45" i="36"/>
  <c r="P45" i="36"/>
  <c r="O45" i="36"/>
  <c r="N45" i="36"/>
  <c r="M45" i="36"/>
  <c r="L45" i="36"/>
  <c r="K45" i="36"/>
  <c r="J45" i="36"/>
  <c r="I45" i="36"/>
  <c r="H45" i="36"/>
  <c r="G45"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H44" i="36"/>
  <c r="AG44" i="36"/>
  <c r="AF44" i="36"/>
  <c r="AD44" i="36"/>
  <c r="AC44" i="36"/>
  <c r="AB44" i="36"/>
  <c r="AA44" i="36"/>
  <c r="Z44" i="36"/>
  <c r="Y44" i="36"/>
  <c r="X44" i="36"/>
  <c r="W44" i="36"/>
  <c r="V44" i="36"/>
  <c r="U44" i="36"/>
  <c r="T44" i="36"/>
  <c r="S44" i="36"/>
  <c r="R44" i="36"/>
  <c r="Q44" i="36"/>
  <c r="P44" i="36"/>
  <c r="O44" i="36"/>
  <c r="N44" i="36"/>
  <c r="M44" i="36"/>
  <c r="L44" i="36"/>
  <c r="K44" i="36"/>
  <c r="J44" i="36"/>
  <c r="I44" i="36"/>
  <c r="H44" i="36"/>
  <c r="G44"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H43" i="36"/>
  <c r="AG43" i="36"/>
  <c r="AF43" i="36"/>
  <c r="AD43" i="36"/>
  <c r="AC43" i="36"/>
  <c r="AB43" i="36"/>
  <c r="AA43" i="36"/>
  <c r="Z43" i="36"/>
  <c r="Y43" i="36"/>
  <c r="X43" i="36"/>
  <c r="W43" i="36"/>
  <c r="V43" i="36"/>
  <c r="U43" i="36"/>
  <c r="T43" i="36"/>
  <c r="S43" i="36"/>
  <c r="R43" i="36"/>
  <c r="Q43" i="36"/>
  <c r="P43" i="36"/>
  <c r="O43" i="36"/>
  <c r="N43" i="36"/>
  <c r="M43" i="36"/>
  <c r="L43" i="36"/>
  <c r="K43" i="36"/>
  <c r="J43" i="36"/>
  <c r="I43" i="36"/>
  <c r="H43" i="36"/>
  <c r="G43"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H42" i="36"/>
  <c r="AG42" i="36"/>
  <c r="AF42" i="36"/>
  <c r="AD42" i="36"/>
  <c r="AC42" i="36"/>
  <c r="AB42" i="36"/>
  <c r="AA42" i="36"/>
  <c r="Z42" i="36"/>
  <c r="Y42" i="36"/>
  <c r="X42" i="36"/>
  <c r="W42" i="36"/>
  <c r="V42" i="36"/>
  <c r="U42" i="36"/>
  <c r="T42" i="36"/>
  <c r="S42" i="36"/>
  <c r="R42" i="36"/>
  <c r="Q42" i="36"/>
  <c r="P42" i="36"/>
  <c r="O42" i="36"/>
  <c r="N42" i="36"/>
  <c r="M42" i="36"/>
  <c r="L42" i="36"/>
  <c r="K42" i="36"/>
  <c r="J42" i="36"/>
  <c r="I42" i="36"/>
  <c r="H42" i="36"/>
  <c r="G42"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H41" i="36"/>
  <c r="AG41" i="36"/>
  <c r="AF41" i="36"/>
  <c r="AD41" i="36"/>
  <c r="AC41" i="36"/>
  <c r="AB41" i="36"/>
  <c r="AA41" i="36"/>
  <c r="Z41" i="36"/>
  <c r="Y41" i="36"/>
  <c r="X41" i="36"/>
  <c r="W41" i="36"/>
  <c r="V41" i="36"/>
  <c r="U41" i="36"/>
  <c r="T41" i="36"/>
  <c r="S41" i="36"/>
  <c r="R41" i="36"/>
  <c r="Q41" i="36"/>
  <c r="P41" i="36"/>
  <c r="O41" i="36"/>
  <c r="N41" i="36"/>
  <c r="M41" i="36"/>
  <c r="L41" i="36"/>
  <c r="K41" i="36"/>
  <c r="J41" i="36"/>
  <c r="I41" i="36"/>
  <c r="H41" i="36"/>
  <c r="G41" i="36"/>
  <c r="G53" i="35"/>
  <c r="H53" i="35" s="1"/>
  <c r="I53" i="35" s="1"/>
  <c r="J53" i="35" s="1"/>
  <c r="K53" i="35" s="1"/>
  <c r="L53" i="35" s="1"/>
  <c r="M53" i="35" s="1"/>
  <c r="N53" i="35" s="1"/>
  <c r="O53" i="35" s="1"/>
  <c r="P53" i="35" s="1"/>
  <c r="Q53" i="35" s="1"/>
  <c r="R53" i="35" s="1"/>
  <c r="S53" i="35" s="1"/>
  <c r="T53" i="35" s="1"/>
  <c r="U53" i="35" s="1"/>
  <c r="V53" i="35" s="1"/>
  <c r="W53" i="35" s="1"/>
  <c r="X53" i="35" s="1"/>
  <c r="Y53" i="35" s="1"/>
  <c r="Z53" i="35" s="1"/>
  <c r="AA53" i="35" s="1"/>
  <c r="AB53" i="35" s="1"/>
  <c r="AC53" i="35" s="1"/>
  <c r="AD53" i="35" s="1"/>
  <c r="AE53" i="35" s="1"/>
  <c r="AF53" i="35" s="1"/>
  <c r="AG53" i="35" s="1"/>
  <c r="AH53" i="35" s="1"/>
  <c r="AI53" i="35" s="1"/>
  <c r="AJ53" i="35" s="1"/>
  <c r="AK53" i="35" s="1"/>
  <c r="AL53" i="35" s="1"/>
  <c r="AM53" i="35" s="1"/>
  <c r="AN53" i="35" s="1"/>
  <c r="AO53" i="35" s="1"/>
  <c r="AP53" i="35" s="1"/>
  <c r="AQ53" i="35" s="1"/>
  <c r="AR53" i="35" s="1"/>
  <c r="AS53" i="35" s="1"/>
  <c r="AT53" i="35" s="1"/>
  <c r="AU53" i="35" s="1"/>
  <c r="AV53" i="35" s="1"/>
  <c r="AW53" i="35" s="1"/>
  <c r="AX53" i="35" s="1"/>
  <c r="AY53" i="35" s="1"/>
  <c r="AZ53" i="35" s="1"/>
  <c r="BA53" i="35" s="1"/>
  <c r="BB53" i="35" s="1"/>
  <c r="BC53" i="35" s="1"/>
  <c r="BD53" i="35" s="1"/>
  <c r="BE53" i="35" s="1"/>
  <c r="BF53" i="35" s="1"/>
  <c r="BG53" i="35" s="1"/>
  <c r="BH53" i="35" s="1"/>
  <c r="BI53" i="35" s="1"/>
  <c r="BJ53" i="35" s="1"/>
  <c r="BK53" i="35" s="1"/>
  <c r="BL53" i="35" s="1"/>
  <c r="BM53" i="35" s="1"/>
  <c r="BN53" i="35" s="1"/>
  <c r="BO53" i="35" s="1"/>
  <c r="BP53" i="35" s="1"/>
  <c r="BQ53" i="35" s="1"/>
  <c r="BR53" i="35" s="1"/>
  <c r="BS53" i="35" s="1"/>
  <c r="BT53" i="35" s="1"/>
  <c r="BU53" i="35" s="1"/>
  <c r="BV53" i="35" s="1"/>
  <c r="BW53" i="35" s="1"/>
  <c r="BX53" i="35" s="1"/>
  <c r="BY53" i="35" s="1"/>
  <c r="BZ53" i="35" s="1"/>
  <c r="CA53" i="35" s="1"/>
  <c r="CB53" i="35" s="1"/>
  <c r="CC53" i="35" s="1"/>
  <c r="CD53" i="35" s="1"/>
  <c r="CE53" i="35" s="1"/>
  <c r="CF53" i="35" s="1"/>
  <c r="CG53" i="35" s="1"/>
  <c r="CH53" i="35" s="1"/>
  <c r="G52" i="35"/>
  <c r="H52" i="35" s="1"/>
  <c r="I52" i="35" s="1"/>
  <c r="J52" i="35" s="1"/>
  <c r="K52" i="35" s="1"/>
  <c r="L52" i="35" s="1"/>
  <c r="M52" i="35" s="1"/>
  <c r="N52" i="35" s="1"/>
  <c r="O52" i="35" s="1"/>
  <c r="P52" i="35" s="1"/>
  <c r="Q52" i="35" s="1"/>
  <c r="R52" i="35" s="1"/>
  <c r="S52" i="35" s="1"/>
  <c r="T52" i="35" s="1"/>
  <c r="U52" i="35" s="1"/>
  <c r="V52" i="35" s="1"/>
  <c r="W52" i="35" s="1"/>
  <c r="X52" i="35" s="1"/>
  <c r="Y52" i="35" s="1"/>
  <c r="Z52" i="35" s="1"/>
  <c r="AA52" i="35" s="1"/>
  <c r="AB52" i="35" s="1"/>
  <c r="AC52" i="35" s="1"/>
  <c r="AD52" i="35" s="1"/>
  <c r="AE52" i="35" s="1"/>
  <c r="AF52" i="35" s="1"/>
  <c r="AG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AZ52" i="35" s="1"/>
  <c r="BA52" i="35" s="1"/>
  <c r="BB52" i="35" s="1"/>
  <c r="BC52" i="35" s="1"/>
  <c r="BD52" i="35" s="1"/>
  <c r="BE52" i="35" s="1"/>
  <c r="BF52" i="35" s="1"/>
  <c r="BG52" i="35" s="1"/>
  <c r="BH52" i="35" s="1"/>
  <c r="BI52" i="35" s="1"/>
  <c r="BJ52" i="35" s="1"/>
  <c r="BK52" i="35" s="1"/>
  <c r="BL52" i="35" s="1"/>
  <c r="BM52" i="35" s="1"/>
  <c r="BN52" i="35" s="1"/>
  <c r="BO52" i="35" s="1"/>
  <c r="BP52" i="35" s="1"/>
  <c r="BQ52" i="35" s="1"/>
  <c r="BR52" i="35" s="1"/>
  <c r="BS52" i="35" s="1"/>
  <c r="BT52" i="35" s="1"/>
  <c r="BU52" i="35" s="1"/>
  <c r="BV52" i="35" s="1"/>
  <c r="BW52" i="35" s="1"/>
  <c r="BX52" i="35" s="1"/>
  <c r="BY52" i="35" s="1"/>
  <c r="BZ52" i="35" s="1"/>
  <c r="CA52" i="35" s="1"/>
  <c r="CB52" i="35" s="1"/>
  <c r="CC52" i="35" s="1"/>
  <c r="CD52" i="35" s="1"/>
  <c r="CE52" i="35" s="1"/>
  <c r="CF52" i="35" s="1"/>
  <c r="CG52" i="35" s="1"/>
  <c r="CH52" i="35" s="1"/>
  <c r="G51" i="35"/>
  <c r="H51" i="35" s="1"/>
  <c r="I51" i="35" s="1"/>
  <c r="J51" i="35" s="1"/>
  <c r="K51" i="35" s="1"/>
  <c r="L51" i="35" s="1"/>
  <c r="M51" i="35" s="1"/>
  <c r="N51" i="35" s="1"/>
  <c r="O51" i="35" s="1"/>
  <c r="P51" i="35" s="1"/>
  <c r="Q51" i="35" s="1"/>
  <c r="R51" i="35" s="1"/>
  <c r="S51" i="35" s="1"/>
  <c r="T51" i="35" s="1"/>
  <c r="U51" i="35" s="1"/>
  <c r="V51" i="35" s="1"/>
  <c r="W51" i="35" s="1"/>
  <c r="X51" i="35" s="1"/>
  <c r="Y51" i="35" s="1"/>
  <c r="Z51" i="35" s="1"/>
  <c r="AA51" i="35" s="1"/>
  <c r="AB51" i="35" s="1"/>
  <c r="AC51" i="35" s="1"/>
  <c r="AD51" i="35" s="1"/>
  <c r="AE51" i="35" s="1"/>
  <c r="AF51" i="35" s="1"/>
  <c r="AG51" i="35" s="1"/>
  <c r="AH51" i="35" s="1"/>
  <c r="AI51" i="35" s="1"/>
  <c r="AJ51" i="35" s="1"/>
  <c r="AK51" i="35" s="1"/>
  <c r="AL51" i="35" s="1"/>
  <c r="AM51" i="35" s="1"/>
  <c r="AN51" i="35" s="1"/>
  <c r="AO51" i="35" s="1"/>
  <c r="AP51" i="35" s="1"/>
  <c r="AQ51" i="35" s="1"/>
  <c r="AR51" i="35" s="1"/>
  <c r="AS51" i="35" s="1"/>
  <c r="AT51" i="35" s="1"/>
  <c r="AU51" i="35" s="1"/>
  <c r="AV51" i="35" s="1"/>
  <c r="AW51" i="35" s="1"/>
  <c r="AX51" i="35" s="1"/>
  <c r="AY51" i="35" s="1"/>
  <c r="AZ51" i="35" s="1"/>
  <c r="BA51" i="35" s="1"/>
  <c r="BB51" i="35" s="1"/>
  <c r="BC51" i="35" s="1"/>
  <c r="BD51" i="35" s="1"/>
  <c r="BE51" i="35" s="1"/>
  <c r="BF51" i="35" s="1"/>
  <c r="BG51" i="35" s="1"/>
  <c r="BH51" i="35" s="1"/>
  <c r="BI51" i="35" s="1"/>
  <c r="BJ51" i="35" s="1"/>
  <c r="BK51" i="35" s="1"/>
  <c r="BL51" i="35" s="1"/>
  <c r="BM51" i="35" s="1"/>
  <c r="BN51" i="35" s="1"/>
  <c r="BO51" i="35" s="1"/>
  <c r="BP51" i="35" s="1"/>
  <c r="BQ51" i="35" s="1"/>
  <c r="BR51" i="35" s="1"/>
  <c r="BS51" i="35" s="1"/>
  <c r="BT51" i="35" s="1"/>
  <c r="BU51" i="35" s="1"/>
  <c r="BV51" i="35" s="1"/>
  <c r="BW51" i="35" s="1"/>
  <c r="BX51" i="35" s="1"/>
  <c r="BY51" i="35" s="1"/>
  <c r="BZ51" i="35" s="1"/>
  <c r="CA51" i="35" s="1"/>
  <c r="CB51" i="35" s="1"/>
  <c r="CC51" i="35" s="1"/>
  <c r="CD51" i="35" s="1"/>
  <c r="CE51" i="35" s="1"/>
  <c r="CF51" i="35" s="1"/>
  <c r="CG51" i="35" s="1"/>
  <c r="CH51" i="35" s="1"/>
  <c r="G50" i="35"/>
  <c r="H50" i="35" s="1"/>
  <c r="I50" i="35" s="1"/>
  <c r="J50" i="35" s="1"/>
  <c r="K50" i="35" s="1"/>
  <c r="L50" i="35" s="1"/>
  <c r="M50" i="35" s="1"/>
  <c r="N50" i="35" s="1"/>
  <c r="O50" i="35" s="1"/>
  <c r="P50" i="35" s="1"/>
  <c r="Q50" i="35" s="1"/>
  <c r="R50" i="35" s="1"/>
  <c r="S50" i="35" s="1"/>
  <c r="T50" i="35" s="1"/>
  <c r="U50" i="35" s="1"/>
  <c r="V50" i="35" s="1"/>
  <c r="W50" i="35" s="1"/>
  <c r="X50" i="35" s="1"/>
  <c r="Y50" i="35" s="1"/>
  <c r="Z50" i="35" s="1"/>
  <c r="AA50" i="35" s="1"/>
  <c r="AB50" i="35" s="1"/>
  <c r="AC50" i="35" s="1"/>
  <c r="AD50" i="35" s="1"/>
  <c r="AE50" i="35" s="1"/>
  <c r="AF50" i="35" s="1"/>
  <c r="AG50" i="35" s="1"/>
  <c r="AH50" i="35" s="1"/>
  <c r="AI50" i="35" s="1"/>
  <c r="AJ50" i="35" s="1"/>
  <c r="AK50" i="35" s="1"/>
  <c r="AL50" i="35" s="1"/>
  <c r="AM50" i="35" s="1"/>
  <c r="AN50" i="35" s="1"/>
  <c r="AO50" i="35" s="1"/>
  <c r="AP50" i="35" s="1"/>
  <c r="AQ50" i="35" s="1"/>
  <c r="AR50" i="35" s="1"/>
  <c r="AS50" i="35" s="1"/>
  <c r="AT50" i="35" s="1"/>
  <c r="AU50" i="35" s="1"/>
  <c r="AV50" i="35" s="1"/>
  <c r="AW50" i="35" s="1"/>
  <c r="AX50" i="35" s="1"/>
  <c r="AY50" i="35" s="1"/>
  <c r="AZ50" i="35" s="1"/>
  <c r="BA50" i="35" s="1"/>
  <c r="BB50" i="35" s="1"/>
  <c r="BC50" i="35" s="1"/>
  <c r="BD50" i="35" s="1"/>
  <c r="BE50" i="35" s="1"/>
  <c r="BF50" i="35" s="1"/>
  <c r="BG50" i="35" s="1"/>
  <c r="BH50" i="35" s="1"/>
  <c r="BI50" i="35" s="1"/>
  <c r="BJ50" i="35" s="1"/>
  <c r="BK50" i="35" s="1"/>
  <c r="BL50" i="35" s="1"/>
  <c r="BM50" i="35" s="1"/>
  <c r="BN50" i="35" s="1"/>
  <c r="BO50" i="35" s="1"/>
  <c r="BP50" i="35" s="1"/>
  <c r="BQ50" i="35" s="1"/>
  <c r="BR50" i="35" s="1"/>
  <c r="BS50" i="35" s="1"/>
  <c r="BT50" i="35" s="1"/>
  <c r="BU50" i="35" s="1"/>
  <c r="BV50" i="35" s="1"/>
  <c r="BW50" i="35" s="1"/>
  <c r="BX50" i="35" s="1"/>
  <c r="BY50" i="35" s="1"/>
  <c r="BZ50" i="35" s="1"/>
  <c r="CA50" i="35" s="1"/>
  <c r="CB50" i="35" s="1"/>
  <c r="CC50" i="35" s="1"/>
  <c r="CD50" i="35" s="1"/>
  <c r="CE50" i="35" s="1"/>
  <c r="CF50" i="35" s="1"/>
  <c r="CG50" i="35" s="1"/>
  <c r="CH50" i="35" s="1"/>
  <c r="G49" i="35"/>
  <c r="H49" i="35" s="1"/>
  <c r="I49" i="35" s="1"/>
  <c r="J49" i="35" s="1"/>
  <c r="K49" i="35" s="1"/>
  <c r="L49" i="35" s="1"/>
  <c r="M49" i="35" s="1"/>
  <c r="N49" i="35" s="1"/>
  <c r="O49" i="35" s="1"/>
  <c r="P49" i="35" s="1"/>
  <c r="Q49" i="35" s="1"/>
  <c r="R49" i="35" s="1"/>
  <c r="S49" i="35" s="1"/>
  <c r="T49" i="35" s="1"/>
  <c r="U49" i="35" s="1"/>
  <c r="V49" i="35" s="1"/>
  <c r="W49" i="35" s="1"/>
  <c r="X49" i="35" s="1"/>
  <c r="Y49" i="35" s="1"/>
  <c r="Z49" i="35" s="1"/>
  <c r="AA49" i="35" s="1"/>
  <c r="AB49" i="35" s="1"/>
  <c r="AC49" i="35" s="1"/>
  <c r="AD49" i="35" s="1"/>
  <c r="AE49" i="35" s="1"/>
  <c r="AF49" i="35" s="1"/>
  <c r="AG49" i="35" s="1"/>
  <c r="AH49" i="35" s="1"/>
  <c r="AI49" i="35" s="1"/>
  <c r="AJ49" i="35" s="1"/>
  <c r="AK49" i="35" s="1"/>
  <c r="AL49" i="35" s="1"/>
  <c r="AM49" i="35" s="1"/>
  <c r="AN49" i="35" s="1"/>
  <c r="AO49" i="35" s="1"/>
  <c r="AP49" i="35" s="1"/>
  <c r="AQ49" i="35" s="1"/>
  <c r="AR49" i="35" s="1"/>
  <c r="AS49" i="35" s="1"/>
  <c r="AT49" i="35" s="1"/>
  <c r="AU49" i="35" s="1"/>
  <c r="AV49" i="35" s="1"/>
  <c r="AW49" i="35" s="1"/>
  <c r="AX49" i="35" s="1"/>
  <c r="AY49" i="35" s="1"/>
  <c r="AZ49" i="35" s="1"/>
  <c r="BA49" i="35" s="1"/>
  <c r="BB49" i="35" s="1"/>
  <c r="BC49" i="35" s="1"/>
  <c r="BD49" i="35" s="1"/>
  <c r="BE49" i="35" s="1"/>
  <c r="BF49" i="35" s="1"/>
  <c r="BG49" i="35" s="1"/>
  <c r="BH49" i="35" s="1"/>
  <c r="BI49" i="35" s="1"/>
  <c r="BJ49" i="35" s="1"/>
  <c r="BK49" i="35" s="1"/>
  <c r="BL49" i="35" s="1"/>
  <c r="BM49" i="35" s="1"/>
  <c r="BN49" i="35" s="1"/>
  <c r="BO49" i="35" s="1"/>
  <c r="BP49" i="35" s="1"/>
  <c r="BQ49" i="35" s="1"/>
  <c r="BR49" i="35" s="1"/>
  <c r="BS49" i="35" s="1"/>
  <c r="BT49" i="35" s="1"/>
  <c r="BU49" i="35" s="1"/>
  <c r="BV49" i="35" s="1"/>
  <c r="BW49" i="35" s="1"/>
  <c r="BX49" i="35" s="1"/>
  <c r="BY49" i="35" s="1"/>
  <c r="BZ49" i="35" s="1"/>
  <c r="CA49" i="35" s="1"/>
  <c r="CB49" i="35" s="1"/>
  <c r="CC49" i="35" s="1"/>
  <c r="CD49" i="35" s="1"/>
  <c r="CE49" i="35" s="1"/>
  <c r="CF49" i="35" s="1"/>
  <c r="CG49" i="35" s="1"/>
  <c r="CH49" i="35" s="1"/>
  <c r="G48" i="35"/>
  <c r="H48" i="35" s="1"/>
  <c r="I48" i="35" s="1"/>
  <c r="J48" i="35" s="1"/>
  <c r="K48" i="35" s="1"/>
  <c r="L48" i="35" s="1"/>
  <c r="M48" i="35" s="1"/>
  <c r="N48" i="35" s="1"/>
  <c r="O48" i="35" s="1"/>
  <c r="P48" i="35" s="1"/>
  <c r="Q48" i="35" s="1"/>
  <c r="R48" i="35" s="1"/>
  <c r="S48" i="35" s="1"/>
  <c r="T48" i="35" s="1"/>
  <c r="U48" i="35" s="1"/>
  <c r="V48" i="35" s="1"/>
  <c r="W48" i="35" s="1"/>
  <c r="X48" i="35" s="1"/>
  <c r="Y48" i="35" s="1"/>
  <c r="Z48" i="35" s="1"/>
  <c r="AA48" i="35" s="1"/>
  <c r="AB48" i="35" s="1"/>
  <c r="AC48" i="35" s="1"/>
  <c r="AD48" i="35" s="1"/>
  <c r="AE48" i="35" s="1"/>
  <c r="AF48" i="35" s="1"/>
  <c r="AG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AZ48" i="35" s="1"/>
  <c r="BA48" i="35" s="1"/>
  <c r="BB48" i="35" s="1"/>
  <c r="BC48" i="35" s="1"/>
  <c r="BD48" i="35" s="1"/>
  <c r="BE48" i="35" s="1"/>
  <c r="BF48" i="35" s="1"/>
  <c r="BG48" i="35" s="1"/>
  <c r="BH48" i="35" s="1"/>
  <c r="BI48" i="35" s="1"/>
  <c r="BJ48" i="35" s="1"/>
  <c r="BK48" i="35" s="1"/>
  <c r="BL48" i="35" s="1"/>
  <c r="BM48" i="35" s="1"/>
  <c r="BN48" i="35" s="1"/>
  <c r="BO48" i="35" s="1"/>
  <c r="BP48" i="35" s="1"/>
  <c r="BQ48" i="35" s="1"/>
  <c r="BR48" i="35" s="1"/>
  <c r="BS48" i="35" s="1"/>
  <c r="BT48" i="35" s="1"/>
  <c r="BU48" i="35" s="1"/>
  <c r="BV48" i="35" s="1"/>
  <c r="BW48" i="35" s="1"/>
  <c r="BX48" i="35" s="1"/>
  <c r="BY48" i="35" s="1"/>
  <c r="BZ48" i="35" s="1"/>
  <c r="CA48" i="35" s="1"/>
  <c r="CB48" i="35" s="1"/>
  <c r="CC48" i="35" s="1"/>
  <c r="CD48" i="35" s="1"/>
  <c r="CE48" i="35" s="1"/>
  <c r="CF48" i="35" s="1"/>
  <c r="CG48" i="35" s="1"/>
  <c r="CH48" i="35" s="1"/>
  <c r="G47" i="35"/>
  <c r="H47" i="35" s="1"/>
  <c r="I47" i="35" s="1"/>
  <c r="J47" i="35" s="1"/>
  <c r="K47" i="35" s="1"/>
  <c r="L47" i="35" s="1"/>
  <c r="M47" i="35" s="1"/>
  <c r="N47" i="35" s="1"/>
  <c r="O47" i="35" s="1"/>
  <c r="P47" i="35" s="1"/>
  <c r="Q47" i="35" s="1"/>
  <c r="R47" i="35" s="1"/>
  <c r="S47" i="35" s="1"/>
  <c r="T47" i="35" s="1"/>
  <c r="U47" i="35" s="1"/>
  <c r="V47" i="35" s="1"/>
  <c r="W47" i="35" s="1"/>
  <c r="X47" i="35" s="1"/>
  <c r="Y47" i="35" s="1"/>
  <c r="Z47" i="35" s="1"/>
  <c r="AA47" i="35" s="1"/>
  <c r="AB47" i="35" s="1"/>
  <c r="AC47" i="35" s="1"/>
  <c r="AD47" i="35" s="1"/>
  <c r="AE47" i="35" s="1"/>
  <c r="AF47" i="35" s="1"/>
  <c r="AG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AZ47" i="35" s="1"/>
  <c r="BA47" i="35" s="1"/>
  <c r="BB47" i="35" s="1"/>
  <c r="BC47" i="35" s="1"/>
  <c r="BD47" i="35" s="1"/>
  <c r="BE47" i="35" s="1"/>
  <c r="BF47" i="35" s="1"/>
  <c r="BG47" i="35" s="1"/>
  <c r="BH47" i="35" s="1"/>
  <c r="BI47" i="35" s="1"/>
  <c r="BJ47" i="35" s="1"/>
  <c r="BK47" i="35" s="1"/>
  <c r="BL47" i="35" s="1"/>
  <c r="BM47" i="35" s="1"/>
  <c r="BN47" i="35" s="1"/>
  <c r="BO47" i="35" s="1"/>
  <c r="BP47" i="35" s="1"/>
  <c r="BQ47" i="35" s="1"/>
  <c r="BR47" i="35" s="1"/>
  <c r="BS47" i="35" s="1"/>
  <c r="BT47" i="35" s="1"/>
  <c r="BU47" i="35" s="1"/>
  <c r="BV47" i="35" s="1"/>
  <c r="BW47" i="35" s="1"/>
  <c r="BX47" i="35" s="1"/>
  <c r="BY47" i="35" s="1"/>
  <c r="BZ47" i="35" s="1"/>
  <c r="CA47" i="35" s="1"/>
  <c r="CB47" i="35" s="1"/>
  <c r="CC47" i="35" s="1"/>
  <c r="CD47" i="35" s="1"/>
  <c r="CE47" i="35" s="1"/>
  <c r="CF47" i="35" s="1"/>
  <c r="CG47" i="35" s="1"/>
  <c r="CH47" i="35" s="1"/>
  <c r="G46" i="35"/>
  <c r="H46" i="35" s="1"/>
  <c r="I46" i="35" s="1"/>
  <c r="J46" i="35" s="1"/>
  <c r="K46" i="35" s="1"/>
  <c r="L46" i="35" s="1"/>
  <c r="M46" i="35" s="1"/>
  <c r="N46" i="35" s="1"/>
  <c r="O46" i="35" s="1"/>
  <c r="P46" i="35" s="1"/>
  <c r="Q46" i="35" s="1"/>
  <c r="R46" i="35" s="1"/>
  <c r="S46" i="35" s="1"/>
  <c r="T46" i="35" s="1"/>
  <c r="U46" i="35" s="1"/>
  <c r="V46" i="35" s="1"/>
  <c r="W46" i="35" s="1"/>
  <c r="X46" i="35" s="1"/>
  <c r="Y46" i="35" s="1"/>
  <c r="Z46" i="35" s="1"/>
  <c r="AA46" i="35" s="1"/>
  <c r="AB46" i="35" s="1"/>
  <c r="AC46" i="35" s="1"/>
  <c r="AD46" i="35" s="1"/>
  <c r="AE46" i="35" s="1"/>
  <c r="AF46" i="35" s="1"/>
  <c r="AG46" i="35" s="1"/>
  <c r="AH46" i="35" s="1"/>
  <c r="AI46" i="35" s="1"/>
  <c r="AJ46" i="35" s="1"/>
  <c r="AK46" i="35" s="1"/>
  <c r="AL46" i="35" s="1"/>
  <c r="AM46" i="35" s="1"/>
  <c r="AN46" i="35" s="1"/>
  <c r="AO46" i="35" s="1"/>
  <c r="AP46" i="35" s="1"/>
  <c r="AQ46" i="35" s="1"/>
  <c r="AR46" i="35" s="1"/>
  <c r="AS46" i="35" s="1"/>
  <c r="AT46" i="35" s="1"/>
  <c r="AU46" i="35" s="1"/>
  <c r="AV46" i="35" s="1"/>
  <c r="AW46" i="35" s="1"/>
  <c r="AX46" i="35" s="1"/>
  <c r="AY46" i="35" s="1"/>
  <c r="AZ46" i="35" s="1"/>
  <c r="BA46" i="35" s="1"/>
  <c r="BB46" i="35" s="1"/>
  <c r="BC46" i="35" s="1"/>
  <c r="BD46" i="35" s="1"/>
  <c r="BE46" i="35" s="1"/>
  <c r="BF46" i="35" s="1"/>
  <c r="BG46" i="35" s="1"/>
  <c r="BH46" i="35" s="1"/>
  <c r="BI46" i="35" s="1"/>
  <c r="BJ46" i="35" s="1"/>
  <c r="BK46" i="35" s="1"/>
  <c r="BL46" i="35" s="1"/>
  <c r="BM46" i="35" s="1"/>
  <c r="BN46" i="35" s="1"/>
  <c r="BO46" i="35" s="1"/>
  <c r="BP46" i="35" s="1"/>
  <c r="BQ46" i="35" s="1"/>
  <c r="BR46" i="35" s="1"/>
  <c r="BS46" i="35" s="1"/>
  <c r="BT46" i="35" s="1"/>
  <c r="BU46" i="35" s="1"/>
  <c r="BV46" i="35" s="1"/>
  <c r="BW46" i="35" s="1"/>
  <c r="BX46" i="35" s="1"/>
  <c r="BY46" i="35" s="1"/>
  <c r="BZ46" i="35" s="1"/>
  <c r="CA46" i="35" s="1"/>
  <c r="CB46" i="35" s="1"/>
  <c r="CC46" i="35" s="1"/>
  <c r="CD46" i="35" s="1"/>
  <c r="CE46" i="35" s="1"/>
  <c r="CF46" i="35" s="1"/>
  <c r="CG46" i="35" s="1"/>
  <c r="CH46" i="35" s="1"/>
  <c r="G45" i="35"/>
  <c r="H45" i="35" s="1"/>
  <c r="I45" i="35" s="1"/>
  <c r="J45" i="35" s="1"/>
  <c r="K45" i="35" s="1"/>
  <c r="L45" i="35" s="1"/>
  <c r="M45" i="35" s="1"/>
  <c r="N45" i="35" s="1"/>
  <c r="O45" i="35" s="1"/>
  <c r="P45" i="35" s="1"/>
  <c r="Q45" i="35" s="1"/>
  <c r="R45" i="35" s="1"/>
  <c r="S45" i="35" s="1"/>
  <c r="T45" i="35" s="1"/>
  <c r="U45" i="35" s="1"/>
  <c r="V45" i="35" s="1"/>
  <c r="W45" i="35" s="1"/>
  <c r="X45" i="35" s="1"/>
  <c r="Y45" i="35" s="1"/>
  <c r="Z45" i="35" s="1"/>
  <c r="AA45" i="35" s="1"/>
  <c r="AB45" i="35" s="1"/>
  <c r="AC45" i="35" s="1"/>
  <c r="AD45" i="35" s="1"/>
  <c r="AE45" i="35" s="1"/>
  <c r="AF45" i="35" s="1"/>
  <c r="AG45" i="35" s="1"/>
  <c r="AH45" i="35" s="1"/>
  <c r="AI45" i="35" s="1"/>
  <c r="AJ45" i="35" s="1"/>
  <c r="AK45" i="35" s="1"/>
  <c r="AL45" i="35" s="1"/>
  <c r="AM45" i="35" s="1"/>
  <c r="AN45" i="35" s="1"/>
  <c r="AO45" i="35" s="1"/>
  <c r="AP45" i="35" s="1"/>
  <c r="AQ45" i="35" s="1"/>
  <c r="AR45" i="35" s="1"/>
  <c r="AS45" i="35" s="1"/>
  <c r="AT45" i="35" s="1"/>
  <c r="AU45" i="35" s="1"/>
  <c r="AV45" i="35" s="1"/>
  <c r="AW45" i="35" s="1"/>
  <c r="AX45" i="35" s="1"/>
  <c r="AY45" i="35" s="1"/>
  <c r="AZ45" i="35" s="1"/>
  <c r="BA45" i="35" s="1"/>
  <c r="BB45" i="35" s="1"/>
  <c r="BC45" i="35" s="1"/>
  <c r="BD45" i="35" s="1"/>
  <c r="BE45" i="35" s="1"/>
  <c r="BF45" i="35" s="1"/>
  <c r="BG45" i="35" s="1"/>
  <c r="BH45" i="35" s="1"/>
  <c r="BI45" i="35" s="1"/>
  <c r="BJ45" i="35" s="1"/>
  <c r="BK45" i="35" s="1"/>
  <c r="BL45" i="35" s="1"/>
  <c r="BM45" i="35" s="1"/>
  <c r="BN45" i="35" s="1"/>
  <c r="BO45" i="35" s="1"/>
  <c r="BP45" i="35" s="1"/>
  <c r="BQ45" i="35" s="1"/>
  <c r="BR45" i="35" s="1"/>
  <c r="BS45" i="35" s="1"/>
  <c r="BT45" i="35" s="1"/>
  <c r="BU45" i="35" s="1"/>
  <c r="BV45" i="35" s="1"/>
  <c r="BW45" i="35" s="1"/>
  <c r="BX45" i="35" s="1"/>
  <c r="BY45" i="35" s="1"/>
  <c r="BZ45" i="35" s="1"/>
  <c r="CA45" i="35" s="1"/>
  <c r="CB45" i="35" s="1"/>
  <c r="CC45" i="35" s="1"/>
  <c r="CD45" i="35" s="1"/>
  <c r="CE45" i="35" s="1"/>
  <c r="CF45" i="35" s="1"/>
  <c r="CG45" i="35" s="1"/>
  <c r="CH45" i="35" s="1"/>
  <c r="G44" i="35"/>
  <c r="H44" i="35" s="1"/>
  <c r="I44" i="35" s="1"/>
  <c r="J44" i="35" s="1"/>
  <c r="K44" i="35" s="1"/>
  <c r="L44" i="35" s="1"/>
  <c r="M44" i="35" s="1"/>
  <c r="N44" i="35" s="1"/>
  <c r="O44" i="35" s="1"/>
  <c r="P44" i="35" s="1"/>
  <c r="Q44" i="35" s="1"/>
  <c r="R44" i="35" s="1"/>
  <c r="S44" i="35" s="1"/>
  <c r="T44" i="35" s="1"/>
  <c r="U44" i="35" s="1"/>
  <c r="V44" i="35" s="1"/>
  <c r="W44" i="35" s="1"/>
  <c r="X44" i="35" s="1"/>
  <c r="Y44" i="35" s="1"/>
  <c r="Z44" i="35" s="1"/>
  <c r="AA44" i="35" s="1"/>
  <c r="AB44" i="35" s="1"/>
  <c r="AC44" i="35" s="1"/>
  <c r="AD44" i="35" s="1"/>
  <c r="AE44" i="35" s="1"/>
  <c r="AF44" i="35" s="1"/>
  <c r="AG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AZ44" i="35" s="1"/>
  <c r="BA44" i="35" s="1"/>
  <c r="BB44" i="35" s="1"/>
  <c r="BC44" i="35" s="1"/>
  <c r="BD44" i="35" s="1"/>
  <c r="BE44" i="35" s="1"/>
  <c r="BF44" i="35" s="1"/>
  <c r="BG44" i="35" s="1"/>
  <c r="BH44" i="35" s="1"/>
  <c r="BI44" i="35" s="1"/>
  <c r="BJ44" i="35" s="1"/>
  <c r="BK44" i="35" s="1"/>
  <c r="BL44" i="35" s="1"/>
  <c r="BM44" i="35" s="1"/>
  <c r="BN44" i="35" s="1"/>
  <c r="BO44" i="35" s="1"/>
  <c r="BP44" i="35" s="1"/>
  <c r="BQ44" i="35" s="1"/>
  <c r="BR44" i="35" s="1"/>
  <c r="BS44" i="35" s="1"/>
  <c r="BT44" i="35" s="1"/>
  <c r="BU44" i="35" s="1"/>
  <c r="BV44" i="35" s="1"/>
  <c r="BW44" i="35" s="1"/>
  <c r="BX44" i="35" s="1"/>
  <c r="BY44" i="35" s="1"/>
  <c r="BZ44" i="35" s="1"/>
  <c r="CA44" i="35" s="1"/>
  <c r="CB44" i="35" s="1"/>
  <c r="CC44" i="35" s="1"/>
  <c r="CD44" i="35" s="1"/>
  <c r="CE44" i="35" s="1"/>
  <c r="CF44" i="35" s="1"/>
  <c r="CG44" i="35" s="1"/>
  <c r="CH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AB43" i="35" s="1"/>
  <c r="AC43" i="35" s="1"/>
  <c r="AD43" i="35" s="1"/>
  <c r="AE43" i="35" s="1"/>
  <c r="AF43" i="35" s="1"/>
  <c r="AG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AZ43" i="35" s="1"/>
  <c r="BA43" i="35" s="1"/>
  <c r="BB43" i="35" s="1"/>
  <c r="BC43" i="35" s="1"/>
  <c r="BD43" i="35" s="1"/>
  <c r="BE43" i="35" s="1"/>
  <c r="BF43" i="35" s="1"/>
  <c r="BG43" i="35" s="1"/>
  <c r="BH43" i="35" s="1"/>
  <c r="BI43" i="35" s="1"/>
  <c r="BJ43" i="35" s="1"/>
  <c r="BK43" i="35" s="1"/>
  <c r="BL43" i="35" s="1"/>
  <c r="BM43" i="35" s="1"/>
  <c r="BN43" i="35" s="1"/>
  <c r="BO43" i="35" s="1"/>
  <c r="BP43" i="35" s="1"/>
  <c r="BQ43" i="35" s="1"/>
  <c r="BR43" i="35" s="1"/>
  <c r="BS43" i="35" s="1"/>
  <c r="BT43" i="35" s="1"/>
  <c r="BU43" i="35" s="1"/>
  <c r="BV43" i="35" s="1"/>
  <c r="BW43" i="35" s="1"/>
  <c r="BX43" i="35" s="1"/>
  <c r="BY43" i="35" s="1"/>
  <c r="BZ43" i="35" s="1"/>
  <c r="CA43" i="35" s="1"/>
  <c r="CB43" i="35" s="1"/>
  <c r="CC43" i="35" s="1"/>
  <c r="CD43" i="35" s="1"/>
  <c r="CE43" i="35" s="1"/>
  <c r="CF43" i="35" s="1"/>
  <c r="CG43" i="35" s="1"/>
  <c r="CH43" i="35" s="1"/>
  <c r="G42" i="35"/>
  <c r="H42" i="35" s="1"/>
  <c r="I42" i="35" s="1"/>
  <c r="J42" i="35" s="1"/>
  <c r="K42" i="35" s="1"/>
  <c r="L42" i="35" s="1"/>
  <c r="M42" i="35" s="1"/>
  <c r="N42" i="35" s="1"/>
  <c r="O42" i="35" s="1"/>
  <c r="P42" i="35" s="1"/>
  <c r="Q42" i="35" s="1"/>
  <c r="R42" i="35" s="1"/>
  <c r="S42" i="35" s="1"/>
  <c r="T42" i="35" s="1"/>
  <c r="U42" i="35" s="1"/>
  <c r="V42" i="35" s="1"/>
  <c r="W42" i="35" s="1"/>
  <c r="X42" i="35" s="1"/>
  <c r="Y42" i="35" s="1"/>
  <c r="Z42" i="35" s="1"/>
  <c r="AA42" i="35" s="1"/>
  <c r="AB42" i="35" s="1"/>
  <c r="AC42" i="35" s="1"/>
  <c r="AD42" i="35" s="1"/>
  <c r="AE42" i="35" s="1"/>
  <c r="AF42" i="35" s="1"/>
  <c r="AG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AZ42" i="35" s="1"/>
  <c r="BA42" i="35" s="1"/>
  <c r="BB42" i="35" s="1"/>
  <c r="BC42" i="35" s="1"/>
  <c r="BD42" i="35" s="1"/>
  <c r="BE42" i="35" s="1"/>
  <c r="BF42" i="35" s="1"/>
  <c r="BG42" i="35" s="1"/>
  <c r="BH42" i="35" s="1"/>
  <c r="BI42" i="35" s="1"/>
  <c r="BJ42" i="35" s="1"/>
  <c r="BK42" i="35" s="1"/>
  <c r="BL42" i="35" s="1"/>
  <c r="BM42" i="35" s="1"/>
  <c r="BN42" i="35" s="1"/>
  <c r="BO42" i="35" s="1"/>
  <c r="BP42" i="35" s="1"/>
  <c r="BQ42" i="35" s="1"/>
  <c r="BR42" i="35" s="1"/>
  <c r="BS42" i="35" s="1"/>
  <c r="BT42" i="35" s="1"/>
  <c r="BU42" i="35" s="1"/>
  <c r="BV42" i="35" s="1"/>
  <c r="BW42" i="35" s="1"/>
  <c r="BX42" i="35" s="1"/>
  <c r="BY42" i="35" s="1"/>
  <c r="BZ42" i="35" s="1"/>
  <c r="CA42" i="35" s="1"/>
  <c r="CB42" i="35" s="1"/>
  <c r="CC42" i="35" s="1"/>
  <c r="CD42" i="35" s="1"/>
  <c r="CE42" i="35" s="1"/>
  <c r="CF42" i="35" s="1"/>
  <c r="CG42" i="35" s="1"/>
  <c r="CH42" i="35" s="1"/>
  <c r="G41" i="35"/>
  <c r="H41" i="35" s="1"/>
  <c r="I41" i="35" s="1"/>
  <c r="J41" i="35" s="1"/>
  <c r="K41" i="35" s="1"/>
  <c r="L41" i="35" s="1"/>
  <c r="M41" i="35" s="1"/>
  <c r="N41" i="35" s="1"/>
  <c r="O41" i="35" s="1"/>
  <c r="P41" i="35" s="1"/>
  <c r="Q41" i="35" s="1"/>
  <c r="R41" i="35" s="1"/>
  <c r="S41" i="35" s="1"/>
  <c r="T41" i="35" s="1"/>
  <c r="U41" i="35" s="1"/>
  <c r="V41" i="35" s="1"/>
  <c r="W41" i="35" s="1"/>
  <c r="X41" i="35" s="1"/>
  <c r="Y41" i="35" s="1"/>
  <c r="Z41" i="35" s="1"/>
  <c r="AA41" i="35" s="1"/>
  <c r="AB41" i="35" s="1"/>
  <c r="AC41" i="35" s="1"/>
  <c r="AD41" i="35" s="1"/>
  <c r="AE41" i="35" s="1"/>
  <c r="AF41" i="35" s="1"/>
  <c r="AG41" i="35" s="1"/>
  <c r="AH41" i="35" s="1"/>
  <c r="AI41" i="35" s="1"/>
  <c r="AJ41" i="35" s="1"/>
  <c r="AK41" i="35" s="1"/>
  <c r="AL41" i="35" s="1"/>
  <c r="AM41" i="35" s="1"/>
  <c r="AN41" i="35" s="1"/>
  <c r="AO41" i="35" s="1"/>
  <c r="AP41" i="35" s="1"/>
  <c r="AQ41" i="35" s="1"/>
  <c r="AR41" i="35" s="1"/>
  <c r="AS41" i="35" s="1"/>
  <c r="AT41" i="35" s="1"/>
  <c r="AU41" i="35" s="1"/>
  <c r="AV41" i="35" s="1"/>
  <c r="AW41" i="35" s="1"/>
  <c r="AX41" i="35" s="1"/>
  <c r="AY41" i="35" s="1"/>
  <c r="AZ41" i="35" s="1"/>
  <c r="BA41" i="35" s="1"/>
  <c r="BB41" i="35" s="1"/>
  <c r="BC41" i="35" s="1"/>
  <c r="BD41" i="35" s="1"/>
  <c r="BE41" i="35" s="1"/>
  <c r="BF41" i="35" s="1"/>
  <c r="BG41" i="35" s="1"/>
  <c r="BH41" i="35" s="1"/>
  <c r="BI41" i="35" s="1"/>
  <c r="BJ41" i="35" s="1"/>
  <c r="BK41" i="35" s="1"/>
  <c r="BL41" i="35" s="1"/>
  <c r="BM41" i="35" s="1"/>
  <c r="BN41" i="35" s="1"/>
  <c r="BO41" i="35" s="1"/>
  <c r="BP41" i="35" s="1"/>
  <c r="BQ41" i="35" s="1"/>
  <c r="BR41" i="35" s="1"/>
  <c r="BS41" i="35" s="1"/>
  <c r="BT41" i="35" s="1"/>
  <c r="BU41" i="35" s="1"/>
  <c r="BV41" i="35" s="1"/>
  <c r="BW41" i="35" s="1"/>
  <c r="BX41" i="35" s="1"/>
  <c r="BY41" i="35" s="1"/>
  <c r="BZ41" i="35" s="1"/>
  <c r="CA41" i="35" s="1"/>
  <c r="CB41" i="35" s="1"/>
  <c r="CC41" i="35" s="1"/>
  <c r="CD41" i="35" s="1"/>
  <c r="CE41" i="35" s="1"/>
  <c r="CF41" i="35" s="1"/>
  <c r="CG41" i="35" s="1"/>
  <c r="CH41" i="35" s="1"/>
  <c r="G53" i="34"/>
  <c r="H53" i="34" s="1"/>
  <c r="I53" i="34" s="1"/>
  <c r="J53" i="34" s="1"/>
  <c r="K53" i="34" s="1"/>
  <c r="L53" i="34" s="1"/>
  <c r="M53" i="34" s="1"/>
  <c r="N53" i="34" s="1"/>
  <c r="O53" i="34" s="1"/>
  <c r="P53" i="34" s="1"/>
  <c r="Q53" i="34" s="1"/>
  <c r="R53" i="34" s="1"/>
  <c r="S53" i="34" s="1"/>
  <c r="T53" i="34" s="1"/>
  <c r="U53" i="34" s="1"/>
  <c r="V53" i="34" s="1"/>
  <c r="W53" i="34" s="1"/>
  <c r="X53" i="34" s="1"/>
  <c r="Y53" i="34" s="1"/>
  <c r="Z53" i="34" s="1"/>
  <c r="AA53" i="34" s="1"/>
  <c r="AB53" i="34" s="1"/>
  <c r="AC53" i="34" s="1"/>
  <c r="AD53" i="34" s="1"/>
  <c r="AE53" i="34" s="1"/>
  <c r="AF53" i="34" s="1"/>
  <c r="AG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AZ53" i="34" s="1"/>
  <c r="BA53" i="34" s="1"/>
  <c r="BB53" i="34" s="1"/>
  <c r="BC53" i="34" s="1"/>
  <c r="BD53" i="34" s="1"/>
  <c r="BE53" i="34" s="1"/>
  <c r="BF53" i="34" s="1"/>
  <c r="BG53" i="34" s="1"/>
  <c r="BH53" i="34" s="1"/>
  <c r="BI53" i="34" s="1"/>
  <c r="BJ53" i="34" s="1"/>
  <c r="BK53" i="34" s="1"/>
  <c r="BL53" i="34" s="1"/>
  <c r="BM53" i="34" s="1"/>
  <c r="BN53" i="34" s="1"/>
  <c r="BO53" i="34" s="1"/>
  <c r="BP53" i="34" s="1"/>
  <c r="BQ53" i="34" s="1"/>
  <c r="BR53" i="34" s="1"/>
  <c r="BS53" i="34" s="1"/>
  <c r="BT53" i="34" s="1"/>
  <c r="BU53" i="34" s="1"/>
  <c r="BV53" i="34" s="1"/>
  <c r="BW53" i="34" s="1"/>
  <c r="BX53" i="34" s="1"/>
  <c r="BY53" i="34" s="1"/>
  <c r="BZ53" i="34" s="1"/>
  <c r="CA53" i="34" s="1"/>
  <c r="CB53" i="34" s="1"/>
  <c r="CC53" i="34" s="1"/>
  <c r="CD53" i="34" s="1"/>
  <c r="CE53" i="34" s="1"/>
  <c r="CF53" i="34" s="1"/>
  <c r="CG53" i="34" s="1"/>
  <c r="CH53" i="34" s="1"/>
  <c r="G52" i="34"/>
  <c r="H52" i="34" s="1"/>
  <c r="I52" i="34" s="1"/>
  <c r="J52" i="34" s="1"/>
  <c r="K52" i="34" s="1"/>
  <c r="L52" i="34" s="1"/>
  <c r="M52" i="34" s="1"/>
  <c r="N52" i="34" s="1"/>
  <c r="O52" i="34" s="1"/>
  <c r="P52" i="34" s="1"/>
  <c r="Q52" i="34" s="1"/>
  <c r="R52" i="34" s="1"/>
  <c r="S52" i="34" s="1"/>
  <c r="T52" i="34" s="1"/>
  <c r="U52" i="34" s="1"/>
  <c r="V52" i="34" s="1"/>
  <c r="W52" i="34" s="1"/>
  <c r="X52" i="34" s="1"/>
  <c r="Y52" i="34" s="1"/>
  <c r="Z52" i="34" s="1"/>
  <c r="AA52" i="34" s="1"/>
  <c r="AB52" i="34" s="1"/>
  <c r="AC52" i="34" s="1"/>
  <c r="AD52" i="34" s="1"/>
  <c r="AE52" i="34" s="1"/>
  <c r="AF52" i="34" s="1"/>
  <c r="AG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AZ52" i="34" s="1"/>
  <c r="BA52" i="34" s="1"/>
  <c r="BB52" i="34" s="1"/>
  <c r="BC52" i="34" s="1"/>
  <c r="BD52" i="34" s="1"/>
  <c r="BE52" i="34" s="1"/>
  <c r="BF52" i="34" s="1"/>
  <c r="BG52" i="34" s="1"/>
  <c r="BH52" i="34" s="1"/>
  <c r="BI52" i="34" s="1"/>
  <c r="BJ52" i="34" s="1"/>
  <c r="BK52" i="34" s="1"/>
  <c r="BL52" i="34" s="1"/>
  <c r="BM52" i="34" s="1"/>
  <c r="BN52" i="34" s="1"/>
  <c r="BO52" i="34" s="1"/>
  <c r="BP52" i="34" s="1"/>
  <c r="BQ52" i="34" s="1"/>
  <c r="BR52" i="34" s="1"/>
  <c r="BS52" i="34" s="1"/>
  <c r="BT52" i="34" s="1"/>
  <c r="BU52" i="34" s="1"/>
  <c r="BV52" i="34" s="1"/>
  <c r="BW52" i="34" s="1"/>
  <c r="BX52" i="34" s="1"/>
  <c r="BY52" i="34" s="1"/>
  <c r="BZ52" i="34" s="1"/>
  <c r="CA52" i="34" s="1"/>
  <c r="CB52" i="34" s="1"/>
  <c r="CC52" i="34" s="1"/>
  <c r="CD52" i="34" s="1"/>
  <c r="CE52" i="34" s="1"/>
  <c r="CF52" i="34" s="1"/>
  <c r="CG52" i="34" s="1"/>
  <c r="CH52" i="34" s="1"/>
  <c r="G51" i="34"/>
  <c r="H51" i="34" s="1"/>
  <c r="I51" i="34" s="1"/>
  <c r="J51" i="34" s="1"/>
  <c r="K51" i="34" s="1"/>
  <c r="L51" i="34" s="1"/>
  <c r="M51" i="34" s="1"/>
  <c r="N51" i="34" s="1"/>
  <c r="O51" i="34" s="1"/>
  <c r="P51" i="34" s="1"/>
  <c r="Q51" i="34" s="1"/>
  <c r="R51" i="34" s="1"/>
  <c r="S51" i="34" s="1"/>
  <c r="T51" i="34" s="1"/>
  <c r="U51" i="34" s="1"/>
  <c r="V51" i="34" s="1"/>
  <c r="W51" i="34" s="1"/>
  <c r="X51" i="34" s="1"/>
  <c r="Y51" i="34" s="1"/>
  <c r="Z51" i="34" s="1"/>
  <c r="AA51" i="34" s="1"/>
  <c r="AB51" i="34" s="1"/>
  <c r="AC51" i="34" s="1"/>
  <c r="AD51" i="34" s="1"/>
  <c r="AE51" i="34" s="1"/>
  <c r="AF51" i="34" s="1"/>
  <c r="AG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AZ51" i="34" s="1"/>
  <c r="BA51" i="34" s="1"/>
  <c r="BB51" i="34" s="1"/>
  <c r="BC51" i="34" s="1"/>
  <c r="BD51" i="34" s="1"/>
  <c r="BE51" i="34" s="1"/>
  <c r="BF51" i="34" s="1"/>
  <c r="BG51" i="34" s="1"/>
  <c r="BH51" i="34" s="1"/>
  <c r="BI51" i="34" s="1"/>
  <c r="BJ51" i="34" s="1"/>
  <c r="BK51" i="34" s="1"/>
  <c r="BL51" i="34" s="1"/>
  <c r="BM51" i="34" s="1"/>
  <c r="BN51" i="34" s="1"/>
  <c r="BO51" i="34" s="1"/>
  <c r="BP51" i="34" s="1"/>
  <c r="BQ51" i="34" s="1"/>
  <c r="BR51" i="34" s="1"/>
  <c r="BS51" i="34" s="1"/>
  <c r="BT51" i="34" s="1"/>
  <c r="BU51" i="34" s="1"/>
  <c r="BV51" i="34" s="1"/>
  <c r="BW51" i="34" s="1"/>
  <c r="BX51" i="34" s="1"/>
  <c r="BY51" i="34" s="1"/>
  <c r="BZ51" i="34" s="1"/>
  <c r="CA51" i="34" s="1"/>
  <c r="CB51" i="34" s="1"/>
  <c r="CC51" i="34" s="1"/>
  <c r="CD51" i="34" s="1"/>
  <c r="CE51" i="34" s="1"/>
  <c r="CF51" i="34" s="1"/>
  <c r="CG51" i="34" s="1"/>
  <c r="CH51" i="34" s="1"/>
  <c r="G50" i="34"/>
  <c r="H50" i="34" s="1"/>
  <c r="I50" i="34" s="1"/>
  <c r="J50" i="34" s="1"/>
  <c r="K50" i="34" s="1"/>
  <c r="L50" i="34" s="1"/>
  <c r="M50" i="34" s="1"/>
  <c r="N50" i="34" s="1"/>
  <c r="O50" i="34" s="1"/>
  <c r="P50" i="34" s="1"/>
  <c r="Q50" i="34" s="1"/>
  <c r="R50" i="34" s="1"/>
  <c r="S50" i="34" s="1"/>
  <c r="T50" i="34" s="1"/>
  <c r="U50" i="34" s="1"/>
  <c r="V50" i="34" s="1"/>
  <c r="W50" i="34" s="1"/>
  <c r="X50" i="34" s="1"/>
  <c r="Y50" i="34" s="1"/>
  <c r="Z50" i="34" s="1"/>
  <c r="AA50" i="34" s="1"/>
  <c r="AB50" i="34" s="1"/>
  <c r="AC50" i="34" s="1"/>
  <c r="AD50" i="34" s="1"/>
  <c r="AE50" i="34" s="1"/>
  <c r="AF50" i="34" s="1"/>
  <c r="AG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AZ50" i="34" s="1"/>
  <c r="BA50" i="34" s="1"/>
  <c r="BB50" i="34" s="1"/>
  <c r="BC50" i="34" s="1"/>
  <c r="BD50" i="34" s="1"/>
  <c r="BE50" i="34" s="1"/>
  <c r="BF50" i="34" s="1"/>
  <c r="BG50" i="34" s="1"/>
  <c r="BH50" i="34" s="1"/>
  <c r="BI50" i="34" s="1"/>
  <c r="BJ50" i="34" s="1"/>
  <c r="BK50" i="34" s="1"/>
  <c r="BL50" i="34" s="1"/>
  <c r="BM50" i="34" s="1"/>
  <c r="BN50" i="34" s="1"/>
  <c r="BO50" i="34" s="1"/>
  <c r="BP50" i="34" s="1"/>
  <c r="BQ50" i="34" s="1"/>
  <c r="BR50" i="34" s="1"/>
  <c r="BS50" i="34" s="1"/>
  <c r="BT50" i="34" s="1"/>
  <c r="BU50" i="34" s="1"/>
  <c r="BV50" i="34" s="1"/>
  <c r="BW50" i="34" s="1"/>
  <c r="BX50" i="34" s="1"/>
  <c r="BY50" i="34" s="1"/>
  <c r="BZ50" i="34" s="1"/>
  <c r="CA50" i="34" s="1"/>
  <c r="CB50" i="34" s="1"/>
  <c r="CC50" i="34" s="1"/>
  <c r="CD50" i="34" s="1"/>
  <c r="CE50" i="34" s="1"/>
  <c r="CF50" i="34" s="1"/>
  <c r="CG50" i="34" s="1"/>
  <c r="CH50" i="34" s="1"/>
  <c r="G49" i="34"/>
  <c r="H49" i="34" s="1"/>
  <c r="I49" i="34" s="1"/>
  <c r="J49" i="34" s="1"/>
  <c r="K49" i="34" s="1"/>
  <c r="L49" i="34" s="1"/>
  <c r="M49" i="34" s="1"/>
  <c r="N49" i="34" s="1"/>
  <c r="O49" i="34" s="1"/>
  <c r="P49" i="34" s="1"/>
  <c r="Q49" i="34" s="1"/>
  <c r="R49" i="34" s="1"/>
  <c r="S49" i="34" s="1"/>
  <c r="T49" i="34" s="1"/>
  <c r="U49" i="34" s="1"/>
  <c r="V49" i="34" s="1"/>
  <c r="W49" i="34" s="1"/>
  <c r="X49" i="34" s="1"/>
  <c r="Y49" i="34" s="1"/>
  <c r="Z49" i="34" s="1"/>
  <c r="AA49" i="34" s="1"/>
  <c r="AB49" i="34" s="1"/>
  <c r="AC49" i="34" s="1"/>
  <c r="AD49" i="34" s="1"/>
  <c r="AE49" i="34" s="1"/>
  <c r="AF49" i="34" s="1"/>
  <c r="AG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AZ49" i="34" s="1"/>
  <c r="BA49" i="34" s="1"/>
  <c r="BB49" i="34" s="1"/>
  <c r="BC49" i="34" s="1"/>
  <c r="BD49" i="34" s="1"/>
  <c r="BE49" i="34" s="1"/>
  <c r="BF49" i="34" s="1"/>
  <c r="BG49" i="34" s="1"/>
  <c r="BH49" i="34" s="1"/>
  <c r="BI49" i="34" s="1"/>
  <c r="BJ49" i="34" s="1"/>
  <c r="BK49" i="34" s="1"/>
  <c r="BL49" i="34" s="1"/>
  <c r="BM49" i="34" s="1"/>
  <c r="BN49" i="34" s="1"/>
  <c r="BO49" i="34" s="1"/>
  <c r="BP49" i="34" s="1"/>
  <c r="BQ49" i="34" s="1"/>
  <c r="BR49" i="34" s="1"/>
  <c r="BS49" i="34" s="1"/>
  <c r="BT49" i="34" s="1"/>
  <c r="BU49" i="34" s="1"/>
  <c r="BV49" i="34" s="1"/>
  <c r="BW49" i="34" s="1"/>
  <c r="BX49" i="34" s="1"/>
  <c r="BY49" i="34" s="1"/>
  <c r="BZ49" i="34" s="1"/>
  <c r="CA49" i="34" s="1"/>
  <c r="CB49" i="34" s="1"/>
  <c r="CC49" i="34" s="1"/>
  <c r="CD49" i="34" s="1"/>
  <c r="CE49" i="34" s="1"/>
  <c r="CF49" i="34" s="1"/>
  <c r="CG49" i="34" s="1"/>
  <c r="CH49" i="34" s="1"/>
  <c r="G48" i="34"/>
  <c r="H48" i="34" s="1"/>
  <c r="I48" i="34" s="1"/>
  <c r="J48" i="34" s="1"/>
  <c r="K48" i="34" s="1"/>
  <c r="L48" i="34" s="1"/>
  <c r="M48" i="34" s="1"/>
  <c r="N48" i="34" s="1"/>
  <c r="O48" i="34" s="1"/>
  <c r="P48" i="34" s="1"/>
  <c r="Q48" i="34" s="1"/>
  <c r="R48" i="34" s="1"/>
  <c r="S48" i="34" s="1"/>
  <c r="T48" i="34" s="1"/>
  <c r="U48" i="34" s="1"/>
  <c r="V48" i="34" s="1"/>
  <c r="W48" i="34" s="1"/>
  <c r="X48" i="34" s="1"/>
  <c r="Y48" i="34" s="1"/>
  <c r="Z48" i="34" s="1"/>
  <c r="AA48" i="34" s="1"/>
  <c r="AB48" i="34" s="1"/>
  <c r="AC48" i="34" s="1"/>
  <c r="AD48" i="34" s="1"/>
  <c r="AE48" i="34" s="1"/>
  <c r="AF48" i="34" s="1"/>
  <c r="AG48" i="34" s="1"/>
  <c r="AH48" i="34" s="1"/>
  <c r="AI48" i="34" s="1"/>
  <c r="AJ48" i="34" s="1"/>
  <c r="AK48" i="34" s="1"/>
  <c r="AL48" i="34" s="1"/>
  <c r="AM48" i="34" s="1"/>
  <c r="AN48" i="34" s="1"/>
  <c r="AO48" i="34" s="1"/>
  <c r="AP48" i="34" s="1"/>
  <c r="AQ48" i="34" s="1"/>
  <c r="AR48" i="34" s="1"/>
  <c r="AS48" i="34" s="1"/>
  <c r="AT48" i="34" s="1"/>
  <c r="AU48" i="34" s="1"/>
  <c r="AV48" i="34" s="1"/>
  <c r="AW48" i="34" s="1"/>
  <c r="AX48" i="34" s="1"/>
  <c r="AY48" i="34" s="1"/>
  <c r="AZ48" i="34" s="1"/>
  <c r="BA48" i="34" s="1"/>
  <c r="BB48" i="34" s="1"/>
  <c r="BC48" i="34" s="1"/>
  <c r="BD48" i="34" s="1"/>
  <c r="BE48" i="34" s="1"/>
  <c r="BF48" i="34" s="1"/>
  <c r="BG48" i="34" s="1"/>
  <c r="BH48" i="34" s="1"/>
  <c r="BI48" i="34" s="1"/>
  <c r="BJ48" i="34" s="1"/>
  <c r="BK48" i="34" s="1"/>
  <c r="BL48" i="34" s="1"/>
  <c r="BM48" i="34" s="1"/>
  <c r="BN48" i="34" s="1"/>
  <c r="BO48" i="34" s="1"/>
  <c r="BP48" i="34" s="1"/>
  <c r="BQ48" i="34" s="1"/>
  <c r="BR48" i="34" s="1"/>
  <c r="BS48" i="34" s="1"/>
  <c r="BT48" i="34" s="1"/>
  <c r="BU48" i="34" s="1"/>
  <c r="BV48" i="34" s="1"/>
  <c r="BW48" i="34" s="1"/>
  <c r="BX48" i="34" s="1"/>
  <c r="BY48" i="34" s="1"/>
  <c r="BZ48" i="34" s="1"/>
  <c r="CA48" i="34" s="1"/>
  <c r="CB48" i="34" s="1"/>
  <c r="CC48" i="34" s="1"/>
  <c r="CD48" i="34" s="1"/>
  <c r="CE48" i="34" s="1"/>
  <c r="CF48" i="34" s="1"/>
  <c r="CG48" i="34" s="1"/>
  <c r="CH48" i="34" s="1"/>
  <c r="G47" i="34"/>
  <c r="H47" i="34" s="1"/>
  <c r="I47" i="34" s="1"/>
  <c r="J47" i="34" s="1"/>
  <c r="K47" i="34" s="1"/>
  <c r="L47" i="34" s="1"/>
  <c r="M47" i="34" s="1"/>
  <c r="N47" i="34" s="1"/>
  <c r="O47" i="34" s="1"/>
  <c r="P47" i="34" s="1"/>
  <c r="Q47" i="34" s="1"/>
  <c r="R47" i="34" s="1"/>
  <c r="S47" i="34" s="1"/>
  <c r="T47" i="34" s="1"/>
  <c r="U47" i="34" s="1"/>
  <c r="V47" i="34" s="1"/>
  <c r="W47" i="34" s="1"/>
  <c r="X47" i="34" s="1"/>
  <c r="Y47" i="34" s="1"/>
  <c r="Z47" i="34" s="1"/>
  <c r="AA47" i="34" s="1"/>
  <c r="AB47" i="34" s="1"/>
  <c r="AC47" i="34" s="1"/>
  <c r="AD47" i="34" s="1"/>
  <c r="AE47" i="34" s="1"/>
  <c r="AF47" i="34" s="1"/>
  <c r="AG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AZ47" i="34" s="1"/>
  <c r="BA47" i="34" s="1"/>
  <c r="BB47" i="34" s="1"/>
  <c r="BC47" i="34" s="1"/>
  <c r="BD47" i="34" s="1"/>
  <c r="BE47" i="34" s="1"/>
  <c r="BF47" i="34" s="1"/>
  <c r="BG47" i="34" s="1"/>
  <c r="BH47" i="34" s="1"/>
  <c r="BI47" i="34" s="1"/>
  <c r="BJ47" i="34" s="1"/>
  <c r="BK47" i="34" s="1"/>
  <c r="BL47" i="34" s="1"/>
  <c r="BM47" i="34" s="1"/>
  <c r="BN47" i="34" s="1"/>
  <c r="BO47" i="34" s="1"/>
  <c r="BP47" i="34" s="1"/>
  <c r="BQ47" i="34" s="1"/>
  <c r="BR47" i="34" s="1"/>
  <c r="BS47" i="34" s="1"/>
  <c r="BT47" i="34" s="1"/>
  <c r="BU47" i="34" s="1"/>
  <c r="BV47" i="34" s="1"/>
  <c r="BW47" i="34" s="1"/>
  <c r="BX47" i="34" s="1"/>
  <c r="BY47" i="34" s="1"/>
  <c r="BZ47" i="34" s="1"/>
  <c r="CA47" i="34" s="1"/>
  <c r="CB47" i="34" s="1"/>
  <c r="CC47" i="34" s="1"/>
  <c r="CD47" i="34" s="1"/>
  <c r="CE47" i="34" s="1"/>
  <c r="CF47" i="34" s="1"/>
  <c r="CG47" i="34" s="1"/>
  <c r="CH47" i="34" s="1"/>
  <c r="G46" i="34"/>
  <c r="H46" i="34" s="1"/>
  <c r="I46" i="34" s="1"/>
  <c r="J46" i="34" s="1"/>
  <c r="K46" i="34" s="1"/>
  <c r="L46" i="34" s="1"/>
  <c r="M46" i="34" s="1"/>
  <c r="N46" i="34" s="1"/>
  <c r="O46" i="34" s="1"/>
  <c r="P46" i="34" s="1"/>
  <c r="Q46" i="34" s="1"/>
  <c r="R46" i="34" s="1"/>
  <c r="S46" i="34" s="1"/>
  <c r="T46" i="34" s="1"/>
  <c r="U46" i="34" s="1"/>
  <c r="V46" i="34" s="1"/>
  <c r="W46" i="34" s="1"/>
  <c r="X46" i="34" s="1"/>
  <c r="Y46" i="34" s="1"/>
  <c r="Z46" i="34" s="1"/>
  <c r="AA46" i="34" s="1"/>
  <c r="AB46" i="34" s="1"/>
  <c r="AC46" i="34" s="1"/>
  <c r="AD46" i="34" s="1"/>
  <c r="AE46" i="34" s="1"/>
  <c r="AF46" i="34" s="1"/>
  <c r="AG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AZ46" i="34" s="1"/>
  <c r="BA46" i="34" s="1"/>
  <c r="BB46" i="34" s="1"/>
  <c r="BC46" i="34" s="1"/>
  <c r="BD46" i="34" s="1"/>
  <c r="BE46" i="34" s="1"/>
  <c r="BF46" i="34" s="1"/>
  <c r="BG46" i="34" s="1"/>
  <c r="BH46" i="34" s="1"/>
  <c r="BI46" i="34" s="1"/>
  <c r="BJ46" i="34" s="1"/>
  <c r="BK46" i="34" s="1"/>
  <c r="BL46" i="34" s="1"/>
  <c r="BM46" i="34" s="1"/>
  <c r="BN46" i="34" s="1"/>
  <c r="BO46" i="34" s="1"/>
  <c r="BP46" i="34" s="1"/>
  <c r="BQ46" i="34" s="1"/>
  <c r="BR46" i="34" s="1"/>
  <c r="BS46" i="34" s="1"/>
  <c r="BT46" i="34" s="1"/>
  <c r="BU46" i="34" s="1"/>
  <c r="BV46" i="34" s="1"/>
  <c r="BW46" i="34" s="1"/>
  <c r="BX46" i="34" s="1"/>
  <c r="BY46" i="34" s="1"/>
  <c r="BZ46" i="34" s="1"/>
  <c r="CA46" i="34" s="1"/>
  <c r="CB46" i="34" s="1"/>
  <c r="CC46" i="34" s="1"/>
  <c r="CD46" i="34" s="1"/>
  <c r="CE46" i="34" s="1"/>
  <c r="CF46" i="34" s="1"/>
  <c r="CG46" i="34" s="1"/>
  <c r="CH46" i="34" s="1"/>
  <c r="G45" i="34"/>
  <c r="H45" i="34" s="1"/>
  <c r="I45" i="34" s="1"/>
  <c r="J45" i="34" s="1"/>
  <c r="K45" i="34" s="1"/>
  <c r="L45" i="34" s="1"/>
  <c r="M45" i="34" s="1"/>
  <c r="N45" i="34" s="1"/>
  <c r="O45" i="34" s="1"/>
  <c r="P45" i="34" s="1"/>
  <c r="Q45" i="34" s="1"/>
  <c r="R45" i="34" s="1"/>
  <c r="S45" i="34" s="1"/>
  <c r="T45" i="34" s="1"/>
  <c r="U45" i="34" s="1"/>
  <c r="V45" i="34" s="1"/>
  <c r="W45" i="34" s="1"/>
  <c r="X45" i="34" s="1"/>
  <c r="Y45" i="34" s="1"/>
  <c r="Z45" i="34" s="1"/>
  <c r="AA45" i="34" s="1"/>
  <c r="AB45" i="34" s="1"/>
  <c r="AC45" i="34" s="1"/>
  <c r="AD45" i="34" s="1"/>
  <c r="AE45" i="34" s="1"/>
  <c r="AF45" i="34" s="1"/>
  <c r="AG45" i="34" s="1"/>
  <c r="AH45" i="34" s="1"/>
  <c r="AI45" i="34" s="1"/>
  <c r="AJ45" i="34" s="1"/>
  <c r="AK45" i="34" s="1"/>
  <c r="AL45" i="34" s="1"/>
  <c r="AM45" i="34" s="1"/>
  <c r="AN45" i="34" s="1"/>
  <c r="AO45" i="34" s="1"/>
  <c r="AP45" i="34" s="1"/>
  <c r="AQ45" i="34" s="1"/>
  <c r="AR45" i="34" s="1"/>
  <c r="AS45" i="34" s="1"/>
  <c r="AT45" i="34" s="1"/>
  <c r="AU45" i="34" s="1"/>
  <c r="AV45" i="34" s="1"/>
  <c r="AW45" i="34" s="1"/>
  <c r="AX45" i="34" s="1"/>
  <c r="AY45" i="34" s="1"/>
  <c r="AZ45" i="34" s="1"/>
  <c r="BA45" i="34" s="1"/>
  <c r="BB45" i="34" s="1"/>
  <c r="BC45" i="34" s="1"/>
  <c r="BD45" i="34" s="1"/>
  <c r="BE45" i="34" s="1"/>
  <c r="BF45" i="34" s="1"/>
  <c r="BG45" i="34" s="1"/>
  <c r="BH45" i="34" s="1"/>
  <c r="BI45" i="34" s="1"/>
  <c r="BJ45" i="34" s="1"/>
  <c r="BK45" i="34" s="1"/>
  <c r="BL45" i="34" s="1"/>
  <c r="BM45" i="34" s="1"/>
  <c r="BN45" i="34" s="1"/>
  <c r="BO45" i="34" s="1"/>
  <c r="BP45" i="34" s="1"/>
  <c r="BQ45" i="34" s="1"/>
  <c r="BR45" i="34" s="1"/>
  <c r="BS45" i="34" s="1"/>
  <c r="BT45" i="34" s="1"/>
  <c r="BU45" i="34" s="1"/>
  <c r="BV45" i="34" s="1"/>
  <c r="BW45" i="34" s="1"/>
  <c r="BX45" i="34" s="1"/>
  <c r="BY45" i="34" s="1"/>
  <c r="BZ45" i="34" s="1"/>
  <c r="CA45" i="34" s="1"/>
  <c r="CB45" i="34" s="1"/>
  <c r="CC45" i="34" s="1"/>
  <c r="CD45" i="34" s="1"/>
  <c r="CE45" i="34" s="1"/>
  <c r="CF45" i="34" s="1"/>
  <c r="CG45" i="34" s="1"/>
  <c r="CH45" i="34" s="1"/>
  <c r="G44" i="34"/>
  <c r="H44" i="34" s="1"/>
  <c r="I44" i="34" s="1"/>
  <c r="J44" i="34" s="1"/>
  <c r="K44" i="34" s="1"/>
  <c r="L44" i="34" s="1"/>
  <c r="M44" i="34" s="1"/>
  <c r="N44" i="34" s="1"/>
  <c r="O44" i="34" s="1"/>
  <c r="P44" i="34" s="1"/>
  <c r="Q44" i="34" s="1"/>
  <c r="R44" i="34" s="1"/>
  <c r="S44" i="34" s="1"/>
  <c r="T44" i="34" s="1"/>
  <c r="U44" i="34" s="1"/>
  <c r="V44" i="34" s="1"/>
  <c r="W44" i="34" s="1"/>
  <c r="X44" i="34" s="1"/>
  <c r="Y44" i="34" s="1"/>
  <c r="Z44" i="34" s="1"/>
  <c r="AA44" i="34" s="1"/>
  <c r="AB44" i="34" s="1"/>
  <c r="AC44" i="34" s="1"/>
  <c r="AD44" i="34" s="1"/>
  <c r="AE44" i="34" s="1"/>
  <c r="AF44" i="34" s="1"/>
  <c r="AG44" i="34" s="1"/>
  <c r="AH44" i="34" s="1"/>
  <c r="AI44" i="34" s="1"/>
  <c r="AJ44" i="34" s="1"/>
  <c r="AK44" i="34" s="1"/>
  <c r="AL44" i="34" s="1"/>
  <c r="AM44" i="34" s="1"/>
  <c r="AN44" i="34" s="1"/>
  <c r="AO44" i="34" s="1"/>
  <c r="AP44" i="34" s="1"/>
  <c r="AQ44" i="34" s="1"/>
  <c r="AR44" i="34" s="1"/>
  <c r="AS44" i="34" s="1"/>
  <c r="AT44" i="34" s="1"/>
  <c r="AU44" i="34" s="1"/>
  <c r="AV44" i="34" s="1"/>
  <c r="AW44" i="34" s="1"/>
  <c r="AX44" i="34" s="1"/>
  <c r="AY44" i="34" s="1"/>
  <c r="AZ44" i="34" s="1"/>
  <c r="BA44" i="34" s="1"/>
  <c r="BB44" i="34" s="1"/>
  <c r="BC44" i="34" s="1"/>
  <c r="BD44" i="34" s="1"/>
  <c r="BE44" i="34" s="1"/>
  <c r="BF44" i="34" s="1"/>
  <c r="BG44" i="34" s="1"/>
  <c r="BH44" i="34" s="1"/>
  <c r="BI44" i="34" s="1"/>
  <c r="BJ44" i="34" s="1"/>
  <c r="BK44" i="34" s="1"/>
  <c r="BL44" i="34" s="1"/>
  <c r="BM44" i="34" s="1"/>
  <c r="BN44" i="34" s="1"/>
  <c r="BO44" i="34" s="1"/>
  <c r="BP44" i="34" s="1"/>
  <c r="BQ44" i="34" s="1"/>
  <c r="BR44" i="34" s="1"/>
  <c r="BS44" i="34" s="1"/>
  <c r="BT44" i="34" s="1"/>
  <c r="BU44" i="34" s="1"/>
  <c r="BV44" i="34" s="1"/>
  <c r="BW44" i="34" s="1"/>
  <c r="BX44" i="34" s="1"/>
  <c r="BY44" i="34" s="1"/>
  <c r="BZ44" i="34" s="1"/>
  <c r="CA44" i="34" s="1"/>
  <c r="CB44" i="34" s="1"/>
  <c r="CC44" i="34" s="1"/>
  <c r="CD44" i="34" s="1"/>
  <c r="CE44" i="34" s="1"/>
  <c r="CF44" i="34" s="1"/>
  <c r="CG44" i="34" s="1"/>
  <c r="CH44" i="34" s="1"/>
  <c r="G43" i="34"/>
  <c r="H43" i="34" s="1"/>
  <c r="I43" i="34" s="1"/>
  <c r="J43" i="34" s="1"/>
  <c r="K43" i="34" s="1"/>
  <c r="L43" i="34" s="1"/>
  <c r="M43" i="34" s="1"/>
  <c r="N43" i="34" s="1"/>
  <c r="O43" i="34" s="1"/>
  <c r="P43" i="34" s="1"/>
  <c r="Q43" i="34" s="1"/>
  <c r="R43" i="34" s="1"/>
  <c r="S43" i="34" s="1"/>
  <c r="T43" i="34" s="1"/>
  <c r="U43" i="34" s="1"/>
  <c r="V43" i="34" s="1"/>
  <c r="W43" i="34" s="1"/>
  <c r="X43" i="34" s="1"/>
  <c r="Y43" i="34" s="1"/>
  <c r="Z43" i="34" s="1"/>
  <c r="AA43" i="34" s="1"/>
  <c r="AB43" i="34" s="1"/>
  <c r="AC43" i="34" s="1"/>
  <c r="AD43" i="34" s="1"/>
  <c r="AE43" i="34" s="1"/>
  <c r="AF43" i="34" s="1"/>
  <c r="AG43" i="34" s="1"/>
  <c r="AH43" i="34" s="1"/>
  <c r="AI43" i="34" s="1"/>
  <c r="AJ43" i="34" s="1"/>
  <c r="AK43" i="34" s="1"/>
  <c r="AL43" i="34" s="1"/>
  <c r="AM43" i="34" s="1"/>
  <c r="AN43" i="34" s="1"/>
  <c r="AO43" i="34" s="1"/>
  <c r="AP43" i="34" s="1"/>
  <c r="AQ43" i="34" s="1"/>
  <c r="AR43" i="34" s="1"/>
  <c r="AS43" i="34" s="1"/>
  <c r="AT43" i="34" s="1"/>
  <c r="AU43" i="34" s="1"/>
  <c r="AV43" i="34" s="1"/>
  <c r="AW43" i="34" s="1"/>
  <c r="AX43" i="34" s="1"/>
  <c r="AY43" i="34" s="1"/>
  <c r="AZ43" i="34" s="1"/>
  <c r="BA43" i="34" s="1"/>
  <c r="BB43" i="34" s="1"/>
  <c r="BC43" i="34" s="1"/>
  <c r="BD43" i="34" s="1"/>
  <c r="BE43" i="34" s="1"/>
  <c r="BF43" i="34" s="1"/>
  <c r="BG43" i="34" s="1"/>
  <c r="BH43" i="34" s="1"/>
  <c r="BI43" i="34" s="1"/>
  <c r="BJ43" i="34" s="1"/>
  <c r="BK43" i="34" s="1"/>
  <c r="BL43" i="34" s="1"/>
  <c r="BM43" i="34" s="1"/>
  <c r="BN43" i="34" s="1"/>
  <c r="BO43" i="34" s="1"/>
  <c r="BP43" i="34" s="1"/>
  <c r="BQ43" i="34" s="1"/>
  <c r="BR43" i="34" s="1"/>
  <c r="BS43" i="34" s="1"/>
  <c r="BT43" i="34" s="1"/>
  <c r="BU43" i="34" s="1"/>
  <c r="BV43" i="34" s="1"/>
  <c r="BW43" i="34" s="1"/>
  <c r="BX43" i="34" s="1"/>
  <c r="BY43" i="34" s="1"/>
  <c r="BZ43" i="34" s="1"/>
  <c r="CA43" i="34" s="1"/>
  <c r="CB43" i="34" s="1"/>
  <c r="CC43" i="34" s="1"/>
  <c r="CD43" i="34" s="1"/>
  <c r="CE43" i="34" s="1"/>
  <c r="CF43" i="34" s="1"/>
  <c r="CG43" i="34" s="1"/>
  <c r="CH43" i="34" s="1"/>
  <c r="G42" i="34"/>
  <c r="H42" i="34" s="1"/>
  <c r="I42" i="34" s="1"/>
  <c r="J42" i="34" s="1"/>
  <c r="K42" i="34" s="1"/>
  <c r="L42" i="34" s="1"/>
  <c r="M42" i="34" s="1"/>
  <c r="N42" i="34" s="1"/>
  <c r="O42" i="34" s="1"/>
  <c r="P42" i="34" s="1"/>
  <c r="Q42" i="34" s="1"/>
  <c r="R42" i="34" s="1"/>
  <c r="S42" i="34" s="1"/>
  <c r="T42" i="34" s="1"/>
  <c r="U42" i="34" s="1"/>
  <c r="V42" i="34" s="1"/>
  <c r="W42" i="34" s="1"/>
  <c r="X42" i="34" s="1"/>
  <c r="Y42" i="34" s="1"/>
  <c r="Z42" i="34" s="1"/>
  <c r="AA42" i="34" s="1"/>
  <c r="AB42" i="34" s="1"/>
  <c r="AC42" i="34" s="1"/>
  <c r="AD42" i="34" s="1"/>
  <c r="AE42" i="34" s="1"/>
  <c r="AF42" i="34" s="1"/>
  <c r="AG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AZ42" i="34" s="1"/>
  <c r="BA42" i="34" s="1"/>
  <c r="BB42" i="34" s="1"/>
  <c r="BC42" i="34" s="1"/>
  <c r="BD42" i="34" s="1"/>
  <c r="BE42" i="34" s="1"/>
  <c r="BF42" i="34" s="1"/>
  <c r="BG42" i="34" s="1"/>
  <c r="BH42" i="34" s="1"/>
  <c r="BI42" i="34" s="1"/>
  <c r="BJ42" i="34" s="1"/>
  <c r="BK42" i="34" s="1"/>
  <c r="BL42" i="34" s="1"/>
  <c r="BM42" i="34" s="1"/>
  <c r="BN42" i="34" s="1"/>
  <c r="BO42" i="34" s="1"/>
  <c r="BP42" i="34" s="1"/>
  <c r="BQ42" i="34" s="1"/>
  <c r="BR42" i="34" s="1"/>
  <c r="BS42" i="34" s="1"/>
  <c r="BT42" i="34" s="1"/>
  <c r="BU42" i="34" s="1"/>
  <c r="BV42" i="34" s="1"/>
  <c r="BW42" i="34" s="1"/>
  <c r="BX42" i="34" s="1"/>
  <c r="BY42" i="34" s="1"/>
  <c r="BZ42" i="34" s="1"/>
  <c r="CA42" i="34" s="1"/>
  <c r="CB42" i="34" s="1"/>
  <c r="CC42" i="34" s="1"/>
  <c r="CD42" i="34" s="1"/>
  <c r="CE42" i="34" s="1"/>
  <c r="CF42" i="34" s="1"/>
  <c r="CG42" i="34" s="1"/>
  <c r="CH42" i="34" s="1"/>
  <c r="G41" i="34"/>
  <c r="H41" i="34" s="1"/>
  <c r="I41" i="34" s="1"/>
  <c r="J41" i="34" s="1"/>
  <c r="K41" i="34" s="1"/>
  <c r="L41" i="34" s="1"/>
  <c r="M41" i="34" s="1"/>
  <c r="N41" i="34" s="1"/>
  <c r="O41" i="34" s="1"/>
  <c r="P41" i="34" s="1"/>
  <c r="Q41" i="34" s="1"/>
  <c r="R41" i="34" s="1"/>
  <c r="S41" i="34" s="1"/>
  <c r="T41" i="34" s="1"/>
  <c r="U41" i="34" s="1"/>
  <c r="V41" i="34" s="1"/>
  <c r="W41" i="34" s="1"/>
  <c r="X41" i="34" s="1"/>
  <c r="Y41" i="34" s="1"/>
  <c r="Z41" i="34" s="1"/>
  <c r="AA41" i="34" s="1"/>
  <c r="AB41" i="34" s="1"/>
  <c r="AC41" i="34" s="1"/>
  <c r="AD41" i="34" s="1"/>
  <c r="AE41" i="34" s="1"/>
  <c r="AF41" i="34" s="1"/>
  <c r="AG41" i="34" s="1"/>
  <c r="AH41" i="34" s="1"/>
  <c r="AI41" i="34" s="1"/>
  <c r="AJ41" i="34" s="1"/>
  <c r="AK41" i="34" s="1"/>
  <c r="AL41" i="34" s="1"/>
  <c r="AM41" i="34" s="1"/>
  <c r="AN41" i="34" s="1"/>
  <c r="AO41" i="34" s="1"/>
  <c r="AP41" i="34" s="1"/>
  <c r="AQ41" i="34" s="1"/>
  <c r="AR41" i="34" s="1"/>
  <c r="AS41" i="34" s="1"/>
  <c r="AT41" i="34" s="1"/>
  <c r="AU41" i="34" s="1"/>
  <c r="AV41" i="34" s="1"/>
  <c r="AW41" i="34" s="1"/>
  <c r="AX41" i="34" s="1"/>
  <c r="AY41" i="34" s="1"/>
  <c r="AZ41" i="34" s="1"/>
  <c r="BA41" i="34" s="1"/>
  <c r="BB41" i="34" s="1"/>
  <c r="BC41" i="34" s="1"/>
  <c r="BD41" i="34" s="1"/>
  <c r="BE41" i="34" s="1"/>
  <c r="BF41" i="34" s="1"/>
  <c r="BG41" i="34" s="1"/>
  <c r="BH41" i="34" s="1"/>
  <c r="BI41" i="34" s="1"/>
  <c r="BJ41" i="34" s="1"/>
  <c r="BK41" i="34" s="1"/>
  <c r="BL41" i="34" s="1"/>
  <c r="BM41" i="34" s="1"/>
  <c r="BN41" i="34" s="1"/>
  <c r="BO41" i="34" s="1"/>
  <c r="BP41" i="34" s="1"/>
  <c r="BQ41" i="34" s="1"/>
  <c r="BR41" i="34" s="1"/>
  <c r="BS41" i="34" s="1"/>
  <c r="BT41" i="34" s="1"/>
  <c r="BU41" i="34" s="1"/>
  <c r="BV41" i="34" s="1"/>
  <c r="BW41" i="34" s="1"/>
  <c r="BX41" i="34" s="1"/>
  <c r="BY41" i="34" s="1"/>
  <c r="BZ41" i="34" s="1"/>
  <c r="CA41" i="34" s="1"/>
  <c r="CB41" i="34" s="1"/>
  <c r="CC41" i="34" s="1"/>
  <c r="CD41" i="34" s="1"/>
  <c r="CE41" i="34" s="1"/>
  <c r="CF41" i="34" s="1"/>
  <c r="CG41" i="34" s="1"/>
  <c r="CH41" i="34" s="1"/>
  <c r="G53" i="33"/>
  <c r="H53" i="33" s="1"/>
  <c r="I53" i="33" s="1"/>
  <c r="J53" i="33" s="1"/>
  <c r="K53" i="33" s="1"/>
  <c r="L53" i="33" s="1"/>
  <c r="M53" i="33" s="1"/>
  <c r="N53" i="33" s="1"/>
  <c r="O53" i="33" s="1"/>
  <c r="P53" i="33" s="1"/>
  <c r="Q53" i="33" s="1"/>
  <c r="R53" i="33" s="1"/>
  <c r="S53" i="33" s="1"/>
  <c r="T53" i="33" s="1"/>
  <c r="U53" i="33" s="1"/>
  <c r="V53" i="33" s="1"/>
  <c r="W53" i="33" s="1"/>
  <c r="X53" i="33" s="1"/>
  <c r="Y53" i="33" s="1"/>
  <c r="Z53" i="33" s="1"/>
  <c r="AA53" i="33" s="1"/>
  <c r="AB53" i="33" s="1"/>
  <c r="AC53" i="33" s="1"/>
  <c r="AD53" i="33" s="1"/>
  <c r="AE53" i="33" s="1"/>
  <c r="AF53" i="33" s="1"/>
  <c r="AG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AZ53" i="33" s="1"/>
  <c r="BA53" i="33" s="1"/>
  <c r="BB53" i="33" s="1"/>
  <c r="BC53" i="33" s="1"/>
  <c r="BD53" i="33" s="1"/>
  <c r="BE53" i="33" s="1"/>
  <c r="BF53" i="33" s="1"/>
  <c r="BG53" i="33" s="1"/>
  <c r="BH53" i="33" s="1"/>
  <c r="BI53" i="33" s="1"/>
  <c r="BJ53" i="33" s="1"/>
  <c r="BK53" i="33" s="1"/>
  <c r="BL53" i="33" s="1"/>
  <c r="BM53" i="33" s="1"/>
  <c r="BN53" i="33" s="1"/>
  <c r="BO53" i="33" s="1"/>
  <c r="BP53" i="33" s="1"/>
  <c r="BQ53" i="33" s="1"/>
  <c r="BR53" i="33" s="1"/>
  <c r="BS53" i="33" s="1"/>
  <c r="BT53" i="33" s="1"/>
  <c r="BU53" i="33" s="1"/>
  <c r="BV53" i="33" s="1"/>
  <c r="BW53" i="33" s="1"/>
  <c r="BX53" i="33" s="1"/>
  <c r="BY53" i="33" s="1"/>
  <c r="BZ53" i="33" s="1"/>
  <c r="CA53" i="33" s="1"/>
  <c r="CB53" i="33" s="1"/>
  <c r="CC53" i="33" s="1"/>
  <c r="CD53" i="33" s="1"/>
  <c r="CE53" i="33" s="1"/>
  <c r="CF53" i="33" s="1"/>
  <c r="CG53" i="33" s="1"/>
  <c r="CH53" i="33" s="1"/>
  <c r="G52" i="33"/>
  <c r="H52" i="33" s="1"/>
  <c r="I52" i="33" s="1"/>
  <c r="J52" i="33" s="1"/>
  <c r="K52" i="33" s="1"/>
  <c r="L52" i="33" s="1"/>
  <c r="M52" i="33" s="1"/>
  <c r="N52" i="33" s="1"/>
  <c r="O52" i="33" s="1"/>
  <c r="P52" i="33" s="1"/>
  <c r="Q52" i="33" s="1"/>
  <c r="R52" i="33" s="1"/>
  <c r="S52" i="33" s="1"/>
  <c r="T52" i="33" s="1"/>
  <c r="U52" i="33" s="1"/>
  <c r="V52" i="33" s="1"/>
  <c r="W52" i="33" s="1"/>
  <c r="X52" i="33" s="1"/>
  <c r="Y52" i="33" s="1"/>
  <c r="Z52" i="33" s="1"/>
  <c r="AA52" i="33" s="1"/>
  <c r="AB52" i="33" s="1"/>
  <c r="AC52" i="33" s="1"/>
  <c r="AD52" i="33" s="1"/>
  <c r="AE52" i="33" s="1"/>
  <c r="AF52" i="33" s="1"/>
  <c r="AG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AZ52" i="33" s="1"/>
  <c r="BA52" i="33" s="1"/>
  <c r="BB52" i="33" s="1"/>
  <c r="BC52" i="33" s="1"/>
  <c r="BD52" i="33" s="1"/>
  <c r="BE52" i="33" s="1"/>
  <c r="BF52" i="33" s="1"/>
  <c r="BG52" i="33" s="1"/>
  <c r="BH52" i="33" s="1"/>
  <c r="BI52" i="33" s="1"/>
  <c r="BJ52" i="33" s="1"/>
  <c r="BK52" i="33" s="1"/>
  <c r="BL52" i="33" s="1"/>
  <c r="BM52" i="33" s="1"/>
  <c r="BN52" i="33" s="1"/>
  <c r="BO52" i="33" s="1"/>
  <c r="BP52" i="33" s="1"/>
  <c r="BQ52" i="33" s="1"/>
  <c r="BR52" i="33" s="1"/>
  <c r="BS52" i="33" s="1"/>
  <c r="BT52" i="33" s="1"/>
  <c r="BU52" i="33" s="1"/>
  <c r="BV52" i="33" s="1"/>
  <c r="BW52" i="33" s="1"/>
  <c r="BX52" i="33" s="1"/>
  <c r="BY52" i="33" s="1"/>
  <c r="BZ52" i="33" s="1"/>
  <c r="CA52" i="33" s="1"/>
  <c r="CB52" i="33" s="1"/>
  <c r="CC52" i="33" s="1"/>
  <c r="CD52" i="33" s="1"/>
  <c r="CE52" i="33" s="1"/>
  <c r="CF52" i="33" s="1"/>
  <c r="CG52" i="33" s="1"/>
  <c r="CH52" i="33" s="1"/>
  <c r="G51" i="33"/>
  <c r="H51" i="33" s="1"/>
  <c r="I51" i="33" s="1"/>
  <c r="J51" i="33" s="1"/>
  <c r="K51" i="33" s="1"/>
  <c r="L51" i="33" s="1"/>
  <c r="M51" i="33" s="1"/>
  <c r="N51" i="33" s="1"/>
  <c r="O51" i="33" s="1"/>
  <c r="P51" i="33" s="1"/>
  <c r="Q51" i="33" s="1"/>
  <c r="R51" i="33" s="1"/>
  <c r="S51" i="33" s="1"/>
  <c r="T51" i="33" s="1"/>
  <c r="U51" i="33" s="1"/>
  <c r="V51" i="33" s="1"/>
  <c r="W51" i="33" s="1"/>
  <c r="X51" i="33" s="1"/>
  <c r="Y51" i="33" s="1"/>
  <c r="Z51" i="33" s="1"/>
  <c r="AA51" i="33" s="1"/>
  <c r="AB51" i="33" s="1"/>
  <c r="AC51" i="33" s="1"/>
  <c r="AD51" i="33" s="1"/>
  <c r="AE51" i="33" s="1"/>
  <c r="AF51" i="33" s="1"/>
  <c r="AG51" i="33" s="1"/>
  <c r="AH51" i="33" s="1"/>
  <c r="AI51" i="33" s="1"/>
  <c r="AJ51" i="33" s="1"/>
  <c r="AK51" i="33" s="1"/>
  <c r="AL51" i="33" s="1"/>
  <c r="AM51" i="33" s="1"/>
  <c r="AN51" i="33" s="1"/>
  <c r="AO51" i="33" s="1"/>
  <c r="AP51" i="33" s="1"/>
  <c r="AQ51" i="33" s="1"/>
  <c r="AR51" i="33" s="1"/>
  <c r="AS51" i="33" s="1"/>
  <c r="AT51" i="33" s="1"/>
  <c r="AU51" i="33" s="1"/>
  <c r="AV51" i="33" s="1"/>
  <c r="AW51" i="33" s="1"/>
  <c r="AX51" i="33" s="1"/>
  <c r="AY51" i="33" s="1"/>
  <c r="AZ51" i="33" s="1"/>
  <c r="BA51" i="33" s="1"/>
  <c r="BB51" i="33" s="1"/>
  <c r="BC51" i="33" s="1"/>
  <c r="BD51" i="33" s="1"/>
  <c r="BE51" i="33" s="1"/>
  <c r="BF51" i="33" s="1"/>
  <c r="BG51" i="33" s="1"/>
  <c r="BH51" i="33" s="1"/>
  <c r="BI51" i="33" s="1"/>
  <c r="BJ51" i="33" s="1"/>
  <c r="BK51" i="33" s="1"/>
  <c r="BL51" i="33" s="1"/>
  <c r="BM51" i="33" s="1"/>
  <c r="BN51" i="33" s="1"/>
  <c r="BO51" i="33" s="1"/>
  <c r="BP51" i="33" s="1"/>
  <c r="BQ51" i="33" s="1"/>
  <c r="BR51" i="33" s="1"/>
  <c r="BS51" i="33" s="1"/>
  <c r="BT51" i="33" s="1"/>
  <c r="BU51" i="33" s="1"/>
  <c r="BV51" i="33" s="1"/>
  <c r="BW51" i="33" s="1"/>
  <c r="BX51" i="33" s="1"/>
  <c r="BY51" i="33" s="1"/>
  <c r="BZ51" i="33" s="1"/>
  <c r="CA51" i="33" s="1"/>
  <c r="CB51" i="33" s="1"/>
  <c r="CC51" i="33" s="1"/>
  <c r="CD51" i="33" s="1"/>
  <c r="CE51" i="33" s="1"/>
  <c r="CF51" i="33" s="1"/>
  <c r="CG51" i="33" s="1"/>
  <c r="CH51" i="33" s="1"/>
  <c r="G50" i="33"/>
  <c r="H50" i="33" s="1"/>
  <c r="I50" i="33" s="1"/>
  <c r="J50" i="33" s="1"/>
  <c r="K50" i="33" s="1"/>
  <c r="L50" i="33" s="1"/>
  <c r="M50" i="33" s="1"/>
  <c r="N50" i="33" s="1"/>
  <c r="O50" i="33" s="1"/>
  <c r="P50" i="33" s="1"/>
  <c r="Q50" i="33" s="1"/>
  <c r="R50" i="33" s="1"/>
  <c r="S50" i="33" s="1"/>
  <c r="T50" i="33" s="1"/>
  <c r="U50" i="33" s="1"/>
  <c r="V50" i="33" s="1"/>
  <c r="W50" i="33" s="1"/>
  <c r="X50" i="33" s="1"/>
  <c r="Y50" i="33" s="1"/>
  <c r="Z50" i="33" s="1"/>
  <c r="AA50" i="33" s="1"/>
  <c r="AB50" i="33" s="1"/>
  <c r="AC50" i="33" s="1"/>
  <c r="AD50" i="33" s="1"/>
  <c r="AE50" i="33" s="1"/>
  <c r="AF50" i="33" s="1"/>
  <c r="AG50" i="33" s="1"/>
  <c r="AH50" i="33" s="1"/>
  <c r="AI50" i="33" s="1"/>
  <c r="AJ50" i="33" s="1"/>
  <c r="AK50" i="33" s="1"/>
  <c r="AL50" i="33" s="1"/>
  <c r="AM50" i="33" s="1"/>
  <c r="AN50" i="33" s="1"/>
  <c r="AO50" i="33" s="1"/>
  <c r="AP50" i="33" s="1"/>
  <c r="AQ50" i="33" s="1"/>
  <c r="AR50" i="33" s="1"/>
  <c r="AS50" i="33" s="1"/>
  <c r="AT50" i="33" s="1"/>
  <c r="AU50" i="33" s="1"/>
  <c r="AV50" i="33" s="1"/>
  <c r="AW50" i="33" s="1"/>
  <c r="AX50" i="33" s="1"/>
  <c r="AY50" i="33" s="1"/>
  <c r="AZ50" i="33" s="1"/>
  <c r="BA50" i="33" s="1"/>
  <c r="BB50" i="33" s="1"/>
  <c r="BC50" i="33" s="1"/>
  <c r="BD50" i="33" s="1"/>
  <c r="BE50" i="33" s="1"/>
  <c r="BF50" i="33" s="1"/>
  <c r="BG50" i="33" s="1"/>
  <c r="BH50" i="33" s="1"/>
  <c r="BI50" i="33" s="1"/>
  <c r="BJ50" i="33" s="1"/>
  <c r="BK50" i="33" s="1"/>
  <c r="BL50" i="33" s="1"/>
  <c r="BM50" i="33" s="1"/>
  <c r="BN50" i="33" s="1"/>
  <c r="BO50" i="33" s="1"/>
  <c r="BP50" i="33" s="1"/>
  <c r="BQ50" i="33" s="1"/>
  <c r="BR50" i="33" s="1"/>
  <c r="BS50" i="33" s="1"/>
  <c r="BT50" i="33" s="1"/>
  <c r="BU50" i="33" s="1"/>
  <c r="BV50" i="33" s="1"/>
  <c r="BW50" i="33" s="1"/>
  <c r="BX50" i="33" s="1"/>
  <c r="BY50" i="33" s="1"/>
  <c r="BZ50" i="33" s="1"/>
  <c r="CA50" i="33" s="1"/>
  <c r="CB50" i="33" s="1"/>
  <c r="CC50" i="33" s="1"/>
  <c r="CD50" i="33" s="1"/>
  <c r="CE50" i="33" s="1"/>
  <c r="CF50" i="33" s="1"/>
  <c r="CG50" i="33" s="1"/>
  <c r="CH50" i="33" s="1"/>
  <c r="G49" i="33"/>
  <c r="H49" i="33" s="1"/>
  <c r="I49" i="33" s="1"/>
  <c r="J49" i="33" s="1"/>
  <c r="K49" i="33" s="1"/>
  <c r="L49" i="33" s="1"/>
  <c r="M49" i="33" s="1"/>
  <c r="N49" i="33" s="1"/>
  <c r="O49" i="33" s="1"/>
  <c r="P49" i="33" s="1"/>
  <c r="Q49" i="33" s="1"/>
  <c r="R49" i="33" s="1"/>
  <c r="S49" i="33" s="1"/>
  <c r="T49" i="33" s="1"/>
  <c r="U49" i="33" s="1"/>
  <c r="V49" i="33" s="1"/>
  <c r="W49" i="33" s="1"/>
  <c r="X49" i="33" s="1"/>
  <c r="Y49" i="33" s="1"/>
  <c r="Z49" i="33" s="1"/>
  <c r="AA49" i="33" s="1"/>
  <c r="AB49" i="33" s="1"/>
  <c r="AC49" i="33" s="1"/>
  <c r="AD49" i="33" s="1"/>
  <c r="AE49" i="33" s="1"/>
  <c r="AF49" i="33" s="1"/>
  <c r="AG49" i="33" s="1"/>
  <c r="AH49" i="33" s="1"/>
  <c r="AI49" i="33" s="1"/>
  <c r="AJ49" i="33" s="1"/>
  <c r="AK49" i="33" s="1"/>
  <c r="AL49" i="33" s="1"/>
  <c r="AM49" i="33" s="1"/>
  <c r="AN49" i="33" s="1"/>
  <c r="AO49" i="33" s="1"/>
  <c r="AP49" i="33" s="1"/>
  <c r="AQ49" i="33" s="1"/>
  <c r="AR49" i="33" s="1"/>
  <c r="AS49" i="33" s="1"/>
  <c r="AT49" i="33" s="1"/>
  <c r="AU49" i="33" s="1"/>
  <c r="AV49" i="33" s="1"/>
  <c r="AW49" i="33" s="1"/>
  <c r="AX49" i="33" s="1"/>
  <c r="AY49" i="33" s="1"/>
  <c r="AZ49" i="33" s="1"/>
  <c r="BA49" i="33" s="1"/>
  <c r="BB49" i="33" s="1"/>
  <c r="BC49" i="33" s="1"/>
  <c r="BD49" i="33" s="1"/>
  <c r="BE49" i="33" s="1"/>
  <c r="BF49" i="33" s="1"/>
  <c r="BG49" i="33" s="1"/>
  <c r="BH49" i="33" s="1"/>
  <c r="BI49" i="33" s="1"/>
  <c r="BJ49" i="33" s="1"/>
  <c r="BK49" i="33" s="1"/>
  <c r="BL49" i="33" s="1"/>
  <c r="BM49" i="33" s="1"/>
  <c r="BN49" i="33" s="1"/>
  <c r="BO49" i="33" s="1"/>
  <c r="BP49" i="33" s="1"/>
  <c r="BQ49" i="33" s="1"/>
  <c r="BR49" i="33" s="1"/>
  <c r="BS49" i="33" s="1"/>
  <c r="BT49" i="33" s="1"/>
  <c r="BU49" i="33" s="1"/>
  <c r="BV49" i="33" s="1"/>
  <c r="BW49" i="33" s="1"/>
  <c r="BX49" i="33" s="1"/>
  <c r="BY49" i="33" s="1"/>
  <c r="BZ49" i="33" s="1"/>
  <c r="CA49" i="33" s="1"/>
  <c r="CB49" i="33" s="1"/>
  <c r="CC49" i="33" s="1"/>
  <c r="CD49" i="33" s="1"/>
  <c r="CE49" i="33" s="1"/>
  <c r="CF49" i="33" s="1"/>
  <c r="CG49" i="33" s="1"/>
  <c r="CH49" i="33" s="1"/>
  <c r="G48" i="33"/>
  <c r="H48" i="33" s="1"/>
  <c r="I48" i="33" s="1"/>
  <c r="J48" i="33" s="1"/>
  <c r="K48" i="33" s="1"/>
  <c r="L48" i="33" s="1"/>
  <c r="M48" i="33" s="1"/>
  <c r="N48" i="33" s="1"/>
  <c r="O48" i="33" s="1"/>
  <c r="P48" i="33" s="1"/>
  <c r="Q48" i="33" s="1"/>
  <c r="R48" i="33" s="1"/>
  <c r="S48" i="33" s="1"/>
  <c r="T48" i="33" s="1"/>
  <c r="U48" i="33" s="1"/>
  <c r="V48" i="33" s="1"/>
  <c r="W48" i="33" s="1"/>
  <c r="X48" i="33" s="1"/>
  <c r="Y48" i="33" s="1"/>
  <c r="Z48" i="33" s="1"/>
  <c r="AA48" i="33" s="1"/>
  <c r="AB48" i="33" s="1"/>
  <c r="AC48" i="33" s="1"/>
  <c r="AD48" i="33" s="1"/>
  <c r="AE48" i="33" s="1"/>
  <c r="AF48" i="33" s="1"/>
  <c r="AG48" i="33" s="1"/>
  <c r="AH48" i="33" s="1"/>
  <c r="AI48" i="33" s="1"/>
  <c r="AJ48" i="33" s="1"/>
  <c r="AK48" i="33" s="1"/>
  <c r="AL48" i="33" s="1"/>
  <c r="AM48" i="33" s="1"/>
  <c r="AN48" i="33" s="1"/>
  <c r="AO48" i="33" s="1"/>
  <c r="AP48" i="33" s="1"/>
  <c r="AQ48" i="33" s="1"/>
  <c r="AR48" i="33" s="1"/>
  <c r="AS48" i="33" s="1"/>
  <c r="AT48" i="33" s="1"/>
  <c r="AU48" i="33" s="1"/>
  <c r="AV48" i="33" s="1"/>
  <c r="AW48" i="33" s="1"/>
  <c r="AX48" i="33" s="1"/>
  <c r="AY48" i="33" s="1"/>
  <c r="AZ48" i="33" s="1"/>
  <c r="BA48" i="33" s="1"/>
  <c r="BB48" i="33" s="1"/>
  <c r="BC48" i="33" s="1"/>
  <c r="BD48" i="33" s="1"/>
  <c r="BE48" i="33" s="1"/>
  <c r="BF48" i="33" s="1"/>
  <c r="BG48" i="33" s="1"/>
  <c r="BH48" i="33" s="1"/>
  <c r="BI48" i="33" s="1"/>
  <c r="BJ48" i="33" s="1"/>
  <c r="BK48" i="33" s="1"/>
  <c r="BL48" i="33" s="1"/>
  <c r="BM48" i="33" s="1"/>
  <c r="BN48" i="33" s="1"/>
  <c r="BO48" i="33" s="1"/>
  <c r="BP48" i="33" s="1"/>
  <c r="BQ48" i="33" s="1"/>
  <c r="BR48" i="33" s="1"/>
  <c r="BS48" i="33" s="1"/>
  <c r="BT48" i="33" s="1"/>
  <c r="BU48" i="33" s="1"/>
  <c r="BV48" i="33" s="1"/>
  <c r="BW48" i="33" s="1"/>
  <c r="BX48" i="33" s="1"/>
  <c r="BY48" i="33" s="1"/>
  <c r="BZ48" i="33" s="1"/>
  <c r="CA48" i="33" s="1"/>
  <c r="CB48" i="33" s="1"/>
  <c r="CC48" i="33" s="1"/>
  <c r="CD48" i="33" s="1"/>
  <c r="CE48" i="33" s="1"/>
  <c r="CF48" i="33" s="1"/>
  <c r="CG48" i="33" s="1"/>
  <c r="CH48" i="33" s="1"/>
  <c r="G47" i="33"/>
  <c r="H47" i="33" s="1"/>
  <c r="I47" i="33" s="1"/>
  <c r="J47" i="33" s="1"/>
  <c r="K47" i="33" s="1"/>
  <c r="L47" i="33" s="1"/>
  <c r="M47" i="33" s="1"/>
  <c r="N47" i="33" s="1"/>
  <c r="O47" i="33" s="1"/>
  <c r="P47" i="33" s="1"/>
  <c r="Q47" i="33" s="1"/>
  <c r="R47" i="33" s="1"/>
  <c r="S47" i="33" s="1"/>
  <c r="T47" i="33" s="1"/>
  <c r="U47" i="33" s="1"/>
  <c r="V47" i="33" s="1"/>
  <c r="W47" i="33" s="1"/>
  <c r="X47" i="33" s="1"/>
  <c r="Y47" i="33" s="1"/>
  <c r="Z47" i="33" s="1"/>
  <c r="AA47" i="33" s="1"/>
  <c r="AB47" i="33" s="1"/>
  <c r="AC47" i="33" s="1"/>
  <c r="AD47" i="33" s="1"/>
  <c r="AE47" i="33" s="1"/>
  <c r="AF47" i="33" s="1"/>
  <c r="AG47" i="33" s="1"/>
  <c r="AH47" i="33" s="1"/>
  <c r="AI47" i="33" s="1"/>
  <c r="AJ47" i="33" s="1"/>
  <c r="AK47" i="33" s="1"/>
  <c r="AL47" i="33" s="1"/>
  <c r="AM47" i="33" s="1"/>
  <c r="AN47" i="33" s="1"/>
  <c r="AO47" i="33" s="1"/>
  <c r="AP47" i="33" s="1"/>
  <c r="AQ47" i="33" s="1"/>
  <c r="AR47" i="33" s="1"/>
  <c r="AS47" i="33" s="1"/>
  <c r="AT47" i="33" s="1"/>
  <c r="AU47" i="33" s="1"/>
  <c r="AV47" i="33" s="1"/>
  <c r="AW47" i="33" s="1"/>
  <c r="AX47" i="33" s="1"/>
  <c r="AY47" i="33" s="1"/>
  <c r="AZ47" i="33" s="1"/>
  <c r="BA47" i="33" s="1"/>
  <c r="BB47" i="33" s="1"/>
  <c r="BC47" i="33" s="1"/>
  <c r="BD47" i="33" s="1"/>
  <c r="BE47" i="33" s="1"/>
  <c r="BF47" i="33" s="1"/>
  <c r="BG47" i="33" s="1"/>
  <c r="BH47" i="33" s="1"/>
  <c r="BI47" i="33" s="1"/>
  <c r="BJ47" i="33" s="1"/>
  <c r="BK47" i="33" s="1"/>
  <c r="BL47" i="33" s="1"/>
  <c r="BM47" i="33" s="1"/>
  <c r="BN47" i="33" s="1"/>
  <c r="BO47" i="33" s="1"/>
  <c r="BP47" i="33" s="1"/>
  <c r="BQ47" i="33" s="1"/>
  <c r="BR47" i="33" s="1"/>
  <c r="BS47" i="33" s="1"/>
  <c r="BT47" i="33" s="1"/>
  <c r="BU47" i="33" s="1"/>
  <c r="BV47" i="33" s="1"/>
  <c r="BW47" i="33" s="1"/>
  <c r="BX47" i="33" s="1"/>
  <c r="BY47" i="33" s="1"/>
  <c r="BZ47" i="33" s="1"/>
  <c r="CA47" i="33" s="1"/>
  <c r="CB47" i="33" s="1"/>
  <c r="CC47" i="33" s="1"/>
  <c r="CD47" i="33" s="1"/>
  <c r="CE47" i="33" s="1"/>
  <c r="CF47" i="33" s="1"/>
  <c r="CG47" i="33" s="1"/>
  <c r="CH47" i="33" s="1"/>
  <c r="G46" i="33"/>
  <c r="H46" i="33" s="1"/>
  <c r="I46" i="33" s="1"/>
  <c r="J46" i="33" s="1"/>
  <c r="K46" i="33" s="1"/>
  <c r="L46" i="33" s="1"/>
  <c r="M46" i="33" s="1"/>
  <c r="N46" i="33" s="1"/>
  <c r="O46" i="33" s="1"/>
  <c r="P46" i="33" s="1"/>
  <c r="Q46" i="33" s="1"/>
  <c r="R46" i="33" s="1"/>
  <c r="S46" i="33" s="1"/>
  <c r="T46" i="33" s="1"/>
  <c r="U46" i="33" s="1"/>
  <c r="V46" i="33" s="1"/>
  <c r="W46" i="33" s="1"/>
  <c r="X46" i="33" s="1"/>
  <c r="Y46" i="33" s="1"/>
  <c r="Z46" i="33" s="1"/>
  <c r="AA46" i="33" s="1"/>
  <c r="AB46" i="33" s="1"/>
  <c r="AC46" i="33" s="1"/>
  <c r="AD46" i="33" s="1"/>
  <c r="AE46" i="33" s="1"/>
  <c r="AF46" i="33" s="1"/>
  <c r="AG46" i="33" s="1"/>
  <c r="AH46" i="33" s="1"/>
  <c r="AI46" i="33" s="1"/>
  <c r="AJ46" i="33" s="1"/>
  <c r="AK46" i="33" s="1"/>
  <c r="AL46" i="33" s="1"/>
  <c r="AM46" i="33" s="1"/>
  <c r="AN46" i="33" s="1"/>
  <c r="AO46" i="33" s="1"/>
  <c r="AP46" i="33" s="1"/>
  <c r="AQ46" i="33" s="1"/>
  <c r="AR46" i="33" s="1"/>
  <c r="AS46" i="33" s="1"/>
  <c r="AT46" i="33" s="1"/>
  <c r="AU46" i="33" s="1"/>
  <c r="AV46" i="33" s="1"/>
  <c r="AW46" i="33" s="1"/>
  <c r="AX46" i="33" s="1"/>
  <c r="AY46" i="33" s="1"/>
  <c r="AZ46" i="33" s="1"/>
  <c r="BA46" i="33" s="1"/>
  <c r="BB46" i="33" s="1"/>
  <c r="BC46" i="33" s="1"/>
  <c r="BD46" i="33" s="1"/>
  <c r="BE46" i="33" s="1"/>
  <c r="BF46" i="33" s="1"/>
  <c r="BG46" i="33" s="1"/>
  <c r="BH46" i="33" s="1"/>
  <c r="BI46" i="33" s="1"/>
  <c r="BJ46" i="33" s="1"/>
  <c r="BK46" i="33" s="1"/>
  <c r="BL46" i="33" s="1"/>
  <c r="BM46" i="33" s="1"/>
  <c r="BN46" i="33" s="1"/>
  <c r="BO46" i="33" s="1"/>
  <c r="BP46" i="33" s="1"/>
  <c r="BQ46" i="33" s="1"/>
  <c r="BR46" i="33" s="1"/>
  <c r="BS46" i="33" s="1"/>
  <c r="BT46" i="33" s="1"/>
  <c r="BU46" i="33" s="1"/>
  <c r="BV46" i="33" s="1"/>
  <c r="BW46" i="33" s="1"/>
  <c r="BX46" i="33" s="1"/>
  <c r="BY46" i="33" s="1"/>
  <c r="BZ46" i="33" s="1"/>
  <c r="CA46" i="33" s="1"/>
  <c r="CB46" i="33" s="1"/>
  <c r="CC46" i="33" s="1"/>
  <c r="CD46" i="33" s="1"/>
  <c r="CE46" i="33" s="1"/>
  <c r="CF46" i="33" s="1"/>
  <c r="CG46" i="33" s="1"/>
  <c r="CH46" i="33" s="1"/>
  <c r="G45" i="33"/>
  <c r="H45" i="33" s="1"/>
  <c r="I45" i="33" s="1"/>
  <c r="J45" i="33" s="1"/>
  <c r="K45" i="33" s="1"/>
  <c r="L45" i="33" s="1"/>
  <c r="M45" i="33" s="1"/>
  <c r="N45" i="33" s="1"/>
  <c r="O45" i="33" s="1"/>
  <c r="P45" i="33" s="1"/>
  <c r="Q45" i="33" s="1"/>
  <c r="R45" i="33" s="1"/>
  <c r="S45" i="33" s="1"/>
  <c r="T45" i="33" s="1"/>
  <c r="U45" i="33" s="1"/>
  <c r="V45" i="33" s="1"/>
  <c r="W45" i="33" s="1"/>
  <c r="X45" i="33" s="1"/>
  <c r="Y45" i="33" s="1"/>
  <c r="Z45" i="33" s="1"/>
  <c r="AA45" i="33" s="1"/>
  <c r="AB45" i="33" s="1"/>
  <c r="AC45" i="33" s="1"/>
  <c r="AD45" i="33" s="1"/>
  <c r="AE45" i="33" s="1"/>
  <c r="AF45" i="33" s="1"/>
  <c r="AG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AZ45" i="33" s="1"/>
  <c r="BA45" i="33" s="1"/>
  <c r="BB45" i="33" s="1"/>
  <c r="BC45" i="33" s="1"/>
  <c r="BD45" i="33" s="1"/>
  <c r="BE45" i="33" s="1"/>
  <c r="BF45" i="33" s="1"/>
  <c r="BG45" i="33" s="1"/>
  <c r="BH45" i="33" s="1"/>
  <c r="BI45" i="33" s="1"/>
  <c r="BJ45" i="33" s="1"/>
  <c r="BK45" i="33" s="1"/>
  <c r="BL45" i="33" s="1"/>
  <c r="BM45" i="33" s="1"/>
  <c r="BN45" i="33" s="1"/>
  <c r="BO45" i="33" s="1"/>
  <c r="BP45" i="33" s="1"/>
  <c r="BQ45" i="33" s="1"/>
  <c r="BR45" i="33" s="1"/>
  <c r="BS45" i="33" s="1"/>
  <c r="BT45" i="33" s="1"/>
  <c r="BU45" i="33" s="1"/>
  <c r="BV45" i="33" s="1"/>
  <c r="BW45" i="33" s="1"/>
  <c r="BX45" i="33" s="1"/>
  <c r="BY45" i="33" s="1"/>
  <c r="BZ45" i="33" s="1"/>
  <c r="CA45" i="33" s="1"/>
  <c r="CB45" i="33" s="1"/>
  <c r="CC45" i="33" s="1"/>
  <c r="CD45" i="33" s="1"/>
  <c r="CE45" i="33" s="1"/>
  <c r="CF45" i="33" s="1"/>
  <c r="CG45" i="33" s="1"/>
  <c r="CH45" i="33" s="1"/>
  <c r="G44" i="33"/>
  <c r="H44" i="33" s="1"/>
  <c r="I44" i="33" s="1"/>
  <c r="J44" i="33" s="1"/>
  <c r="K44" i="33" s="1"/>
  <c r="L44" i="33" s="1"/>
  <c r="M44" i="33" s="1"/>
  <c r="N44" i="33" s="1"/>
  <c r="O44" i="33" s="1"/>
  <c r="P44" i="33" s="1"/>
  <c r="Q44" i="33" s="1"/>
  <c r="R44" i="33" s="1"/>
  <c r="S44" i="33" s="1"/>
  <c r="T44" i="33" s="1"/>
  <c r="U44" i="33" s="1"/>
  <c r="V44" i="33" s="1"/>
  <c r="W44" i="33" s="1"/>
  <c r="X44" i="33" s="1"/>
  <c r="Y44" i="33" s="1"/>
  <c r="Z44" i="33" s="1"/>
  <c r="AA44" i="33" s="1"/>
  <c r="AB44" i="33" s="1"/>
  <c r="AC44" i="33" s="1"/>
  <c r="AD44" i="33" s="1"/>
  <c r="AE44" i="33" s="1"/>
  <c r="AF44" i="33" s="1"/>
  <c r="AG44" i="33" s="1"/>
  <c r="AH44" i="33" s="1"/>
  <c r="AI44" i="33" s="1"/>
  <c r="AJ44" i="33" s="1"/>
  <c r="AK44" i="33" s="1"/>
  <c r="AL44" i="33" s="1"/>
  <c r="AM44" i="33" s="1"/>
  <c r="AN44" i="33" s="1"/>
  <c r="AO44" i="33" s="1"/>
  <c r="AP44" i="33" s="1"/>
  <c r="AQ44" i="33" s="1"/>
  <c r="AR44" i="33" s="1"/>
  <c r="AS44" i="33" s="1"/>
  <c r="AT44" i="33" s="1"/>
  <c r="AU44" i="33" s="1"/>
  <c r="AV44" i="33" s="1"/>
  <c r="AW44" i="33" s="1"/>
  <c r="AX44" i="33" s="1"/>
  <c r="AY44" i="33" s="1"/>
  <c r="AZ44" i="33" s="1"/>
  <c r="BA44" i="33" s="1"/>
  <c r="BB44" i="33" s="1"/>
  <c r="BC44" i="33" s="1"/>
  <c r="BD44" i="33" s="1"/>
  <c r="BE44" i="33" s="1"/>
  <c r="BF44" i="33" s="1"/>
  <c r="BG44" i="33" s="1"/>
  <c r="BH44" i="33" s="1"/>
  <c r="BI44" i="33" s="1"/>
  <c r="BJ44" i="33" s="1"/>
  <c r="BK44" i="33" s="1"/>
  <c r="BL44" i="33" s="1"/>
  <c r="BM44" i="33" s="1"/>
  <c r="BN44" i="33" s="1"/>
  <c r="BO44" i="33" s="1"/>
  <c r="BP44" i="33" s="1"/>
  <c r="BQ44" i="33" s="1"/>
  <c r="BR44" i="33" s="1"/>
  <c r="BS44" i="33" s="1"/>
  <c r="BT44" i="33" s="1"/>
  <c r="BU44" i="33" s="1"/>
  <c r="BV44" i="33" s="1"/>
  <c r="BW44" i="33" s="1"/>
  <c r="BX44" i="33" s="1"/>
  <c r="BY44" i="33" s="1"/>
  <c r="BZ44" i="33" s="1"/>
  <c r="CA44" i="33" s="1"/>
  <c r="CB44" i="33" s="1"/>
  <c r="CC44" i="33" s="1"/>
  <c r="CD44" i="33" s="1"/>
  <c r="CE44" i="33" s="1"/>
  <c r="CF44" i="33" s="1"/>
  <c r="CG44" i="33" s="1"/>
  <c r="CH44" i="33" s="1"/>
  <c r="G43" i="33"/>
  <c r="H43" i="33" s="1"/>
  <c r="I43" i="33" s="1"/>
  <c r="J43" i="33" s="1"/>
  <c r="K43" i="33" s="1"/>
  <c r="L43" i="33" s="1"/>
  <c r="M43" i="33" s="1"/>
  <c r="N43" i="33" s="1"/>
  <c r="O43" i="33" s="1"/>
  <c r="P43" i="33" s="1"/>
  <c r="Q43" i="33" s="1"/>
  <c r="R43" i="33" s="1"/>
  <c r="S43" i="33" s="1"/>
  <c r="T43" i="33" s="1"/>
  <c r="U43" i="33" s="1"/>
  <c r="V43" i="33" s="1"/>
  <c r="W43" i="33" s="1"/>
  <c r="X43" i="33" s="1"/>
  <c r="Y43" i="33" s="1"/>
  <c r="Z43" i="33" s="1"/>
  <c r="AA43" i="33" s="1"/>
  <c r="AB43" i="33" s="1"/>
  <c r="AC43" i="33" s="1"/>
  <c r="AD43" i="33" s="1"/>
  <c r="AE43" i="33" s="1"/>
  <c r="AF43" i="33" s="1"/>
  <c r="AG43" i="33" s="1"/>
  <c r="AH43" i="33" s="1"/>
  <c r="AI43" i="33" s="1"/>
  <c r="AJ43" i="33" s="1"/>
  <c r="AK43" i="33" s="1"/>
  <c r="AL43" i="33" s="1"/>
  <c r="AM43" i="33" s="1"/>
  <c r="AN43" i="33" s="1"/>
  <c r="AO43" i="33" s="1"/>
  <c r="AP43" i="33" s="1"/>
  <c r="AQ43" i="33" s="1"/>
  <c r="AR43" i="33" s="1"/>
  <c r="AS43" i="33" s="1"/>
  <c r="AT43" i="33" s="1"/>
  <c r="AU43" i="33" s="1"/>
  <c r="AV43" i="33" s="1"/>
  <c r="AW43" i="33" s="1"/>
  <c r="AX43" i="33" s="1"/>
  <c r="AY43" i="33" s="1"/>
  <c r="AZ43" i="33" s="1"/>
  <c r="BA43" i="33" s="1"/>
  <c r="BB43" i="33" s="1"/>
  <c r="BC43" i="33" s="1"/>
  <c r="BD43" i="33" s="1"/>
  <c r="BE43" i="33" s="1"/>
  <c r="BF43" i="33" s="1"/>
  <c r="BG43" i="33" s="1"/>
  <c r="BH43" i="33" s="1"/>
  <c r="BI43" i="33" s="1"/>
  <c r="BJ43" i="33" s="1"/>
  <c r="BK43" i="33" s="1"/>
  <c r="BL43" i="33" s="1"/>
  <c r="BM43" i="33" s="1"/>
  <c r="BN43" i="33" s="1"/>
  <c r="BO43" i="33" s="1"/>
  <c r="BP43" i="33" s="1"/>
  <c r="BQ43" i="33" s="1"/>
  <c r="BR43" i="33" s="1"/>
  <c r="BS43" i="33" s="1"/>
  <c r="BT43" i="33" s="1"/>
  <c r="BU43" i="33" s="1"/>
  <c r="BV43" i="33" s="1"/>
  <c r="BW43" i="33" s="1"/>
  <c r="BX43" i="33" s="1"/>
  <c r="BY43" i="33" s="1"/>
  <c r="BZ43" i="33" s="1"/>
  <c r="CA43" i="33" s="1"/>
  <c r="CB43" i="33" s="1"/>
  <c r="CC43" i="33" s="1"/>
  <c r="CD43" i="33" s="1"/>
  <c r="CE43" i="33" s="1"/>
  <c r="CF43" i="33" s="1"/>
  <c r="CG43" i="33" s="1"/>
  <c r="CH43" i="33" s="1"/>
  <c r="G42" i="33"/>
  <c r="H42" i="33" s="1"/>
  <c r="I42" i="33" s="1"/>
  <c r="J42" i="33" s="1"/>
  <c r="K42" i="33" s="1"/>
  <c r="L42" i="33" s="1"/>
  <c r="M42" i="33" s="1"/>
  <c r="N42" i="33" s="1"/>
  <c r="O42" i="33" s="1"/>
  <c r="P42" i="33" s="1"/>
  <c r="Q42" i="33" s="1"/>
  <c r="R42" i="33" s="1"/>
  <c r="S42" i="33" s="1"/>
  <c r="T42" i="33" s="1"/>
  <c r="U42" i="33" s="1"/>
  <c r="V42" i="33" s="1"/>
  <c r="W42" i="33" s="1"/>
  <c r="X42" i="33" s="1"/>
  <c r="Y42" i="33" s="1"/>
  <c r="Z42" i="33" s="1"/>
  <c r="AA42" i="33" s="1"/>
  <c r="AB42" i="33" s="1"/>
  <c r="AC42" i="33" s="1"/>
  <c r="AD42" i="33" s="1"/>
  <c r="AE42" i="33" s="1"/>
  <c r="AF42" i="33" s="1"/>
  <c r="AG42" i="33" s="1"/>
  <c r="AH42" i="33" s="1"/>
  <c r="AI42" i="33" s="1"/>
  <c r="AJ42" i="33" s="1"/>
  <c r="AK42" i="33" s="1"/>
  <c r="AL42" i="33" s="1"/>
  <c r="AM42" i="33" s="1"/>
  <c r="AN42" i="33" s="1"/>
  <c r="AO42" i="33" s="1"/>
  <c r="AP42" i="33" s="1"/>
  <c r="AQ42" i="33" s="1"/>
  <c r="AR42" i="33" s="1"/>
  <c r="AS42" i="33" s="1"/>
  <c r="AT42" i="33" s="1"/>
  <c r="AU42" i="33" s="1"/>
  <c r="AV42" i="33" s="1"/>
  <c r="AW42" i="33" s="1"/>
  <c r="AX42" i="33" s="1"/>
  <c r="AY42" i="33" s="1"/>
  <c r="AZ42" i="33" s="1"/>
  <c r="BA42" i="33" s="1"/>
  <c r="BB42" i="33" s="1"/>
  <c r="BC42" i="33" s="1"/>
  <c r="BD42" i="33" s="1"/>
  <c r="BE42" i="33" s="1"/>
  <c r="BF42" i="33" s="1"/>
  <c r="BG42" i="33" s="1"/>
  <c r="BH42" i="33" s="1"/>
  <c r="BI42" i="33" s="1"/>
  <c r="BJ42" i="33" s="1"/>
  <c r="BK42" i="33" s="1"/>
  <c r="BL42" i="33" s="1"/>
  <c r="BM42" i="33" s="1"/>
  <c r="BN42" i="33" s="1"/>
  <c r="BO42" i="33" s="1"/>
  <c r="BP42" i="33" s="1"/>
  <c r="BQ42" i="33" s="1"/>
  <c r="BR42" i="33" s="1"/>
  <c r="BS42" i="33" s="1"/>
  <c r="BT42" i="33" s="1"/>
  <c r="BU42" i="33" s="1"/>
  <c r="BV42" i="33" s="1"/>
  <c r="BW42" i="33" s="1"/>
  <c r="BX42" i="33" s="1"/>
  <c r="BY42" i="33" s="1"/>
  <c r="BZ42" i="33" s="1"/>
  <c r="CA42" i="33" s="1"/>
  <c r="CB42" i="33" s="1"/>
  <c r="CC42" i="33" s="1"/>
  <c r="CD42" i="33" s="1"/>
  <c r="CE42" i="33" s="1"/>
  <c r="CF42" i="33" s="1"/>
  <c r="CG42" i="33" s="1"/>
  <c r="CH42" i="33" s="1"/>
  <c r="G41" i="33"/>
  <c r="H41" i="33" s="1"/>
  <c r="I41" i="33" s="1"/>
  <c r="J41" i="33" s="1"/>
  <c r="K41" i="33" s="1"/>
  <c r="L41" i="33" s="1"/>
  <c r="M41" i="33" s="1"/>
  <c r="N41" i="33" s="1"/>
  <c r="O41" i="33" s="1"/>
  <c r="P41" i="33" s="1"/>
  <c r="Q41" i="33" s="1"/>
  <c r="R41" i="33" s="1"/>
  <c r="S41" i="33" s="1"/>
  <c r="T41" i="33" s="1"/>
  <c r="U41" i="33" s="1"/>
  <c r="V41" i="33" s="1"/>
  <c r="W41" i="33" s="1"/>
  <c r="X41" i="33" s="1"/>
  <c r="Y41" i="33" s="1"/>
  <c r="Z41" i="33" s="1"/>
  <c r="AA41" i="33" s="1"/>
  <c r="AB41" i="33" s="1"/>
  <c r="AC41" i="33" s="1"/>
  <c r="AD41" i="33" s="1"/>
  <c r="AE41" i="33" s="1"/>
  <c r="AF41" i="33" s="1"/>
  <c r="AG41" i="33" s="1"/>
  <c r="AH41" i="33" s="1"/>
  <c r="AI41" i="33" s="1"/>
  <c r="AJ41" i="33" s="1"/>
  <c r="AK41" i="33" s="1"/>
  <c r="AL41" i="33" s="1"/>
  <c r="AM41" i="33" s="1"/>
  <c r="AN41" i="33" s="1"/>
  <c r="AO41" i="33" s="1"/>
  <c r="AP41" i="33" s="1"/>
  <c r="AQ41" i="33" s="1"/>
  <c r="AR41" i="33" s="1"/>
  <c r="AS41" i="33" s="1"/>
  <c r="AT41" i="33" s="1"/>
  <c r="AU41" i="33" s="1"/>
  <c r="AV41" i="33" s="1"/>
  <c r="AW41" i="33" s="1"/>
  <c r="AX41" i="33" s="1"/>
  <c r="AY41" i="33" s="1"/>
  <c r="AZ41" i="33" s="1"/>
  <c r="BA41" i="33" s="1"/>
  <c r="BB41" i="33" s="1"/>
  <c r="BC41" i="33" s="1"/>
  <c r="BD41" i="33" s="1"/>
  <c r="BE41" i="33" s="1"/>
  <c r="BF41" i="33" s="1"/>
  <c r="BG41" i="33" s="1"/>
  <c r="BH41" i="33" s="1"/>
  <c r="BI41" i="33" s="1"/>
  <c r="BJ41" i="33" s="1"/>
  <c r="BK41" i="33" s="1"/>
  <c r="BL41" i="33" s="1"/>
  <c r="BM41" i="33" s="1"/>
  <c r="BN41" i="33" s="1"/>
  <c r="BO41" i="33" s="1"/>
  <c r="BP41" i="33" s="1"/>
  <c r="BQ41" i="33" s="1"/>
  <c r="BR41" i="33" s="1"/>
  <c r="BS41" i="33" s="1"/>
  <c r="BT41" i="33" s="1"/>
  <c r="BU41" i="33" s="1"/>
  <c r="BV41" i="33" s="1"/>
  <c r="BW41" i="33" s="1"/>
  <c r="BX41" i="33" s="1"/>
  <c r="BY41" i="33" s="1"/>
  <c r="BZ41" i="33" s="1"/>
  <c r="CA41" i="33" s="1"/>
  <c r="CB41" i="33" s="1"/>
  <c r="CC41" i="33" s="1"/>
  <c r="CD41" i="33" s="1"/>
  <c r="CE41" i="33" s="1"/>
  <c r="CF41" i="33" s="1"/>
  <c r="CG41" i="33" s="1"/>
  <c r="CH41" i="33" s="1"/>
  <c r="G45" i="32"/>
  <c r="H45" i="32" s="1"/>
  <c r="I45" i="32" s="1"/>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AZ45" i="32" s="1"/>
  <c r="BA45" i="32" s="1"/>
  <c r="BB45" i="32" s="1"/>
  <c r="BC45" i="32" s="1"/>
  <c r="BD45" i="32" s="1"/>
  <c r="BE45" i="32" s="1"/>
  <c r="BF45" i="32" s="1"/>
  <c r="BG45" i="32" s="1"/>
  <c r="BH45" i="32" s="1"/>
  <c r="BI45" i="32" s="1"/>
  <c r="BJ45" i="32" s="1"/>
  <c r="BK45" i="32" s="1"/>
  <c r="BL45" i="32" s="1"/>
  <c r="BM45" i="32" s="1"/>
  <c r="BN45" i="32" s="1"/>
  <c r="BO45" i="32" s="1"/>
  <c r="BP45" i="32" s="1"/>
  <c r="BQ45" i="32" s="1"/>
  <c r="BR45" i="32" s="1"/>
  <c r="BS45" i="32" s="1"/>
  <c r="BT45" i="32" s="1"/>
  <c r="BU45" i="32" s="1"/>
  <c r="BV45" i="32" s="1"/>
  <c r="BW45" i="32" s="1"/>
  <c r="BX45" i="32" s="1"/>
  <c r="BY45" i="32" s="1"/>
  <c r="BZ45" i="32" s="1"/>
  <c r="CA45" i="32" s="1"/>
  <c r="CB45" i="32" s="1"/>
  <c r="CC45" i="32" s="1"/>
  <c r="CD45" i="32" s="1"/>
  <c r="CE45" i="32" s="1"/>
  <c r="CF45" i="32" s="1"/>
  <c r="CG45" i="32" s="1"/>
  <c r="CH45" i="32" s="1"/>
  <c r="G44" i="32"/>
  <c r="H44" i="32" s="1"/>
  <c r="I44" i="32" s="1"/>
  <c r="J44" i="32" s="1"/>
  <c r="K44" i="32" s="1"/>
  <c r="L44" i="32" s="1"/>
  <c r="M44" i="32" s="1"/>
  <c r="N44" i="32" s="1"/>
  <c r="O44" i="32" s="1"/>
  <c r="P44" i="32" s="1"/>
  <c r="Q44" i="32" s="1"/>
  <c r="R44" i="32" s="1"/>
  <c r="S44" i="32" s="1"/>
  <c r="T44" i="32" s="1"/>
  <c r="U44" i="32" s="1"/>
  <c r="V44" i="32" s="1"/>
  <c r="W44" i="32" s="1"/>
  <c r="X44" i="32" s="1"/>
  <c r="Y44" i="32" s="1"/>
  <c r="Z44" i="32" s="1"/>
  <c r="AA44" i="32" s="1"/>
  <c r="AB44" i="32" s="1"/>
  <c r="AC44" i="32" s="1"/>
  <c r="AD44" i="32" s="1"/>
  <c r="AE44" i="32" s="1"/>
  <c r="AF44" i="32" s="1"/>
  <c r="AG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AZ44" i="32" s="1"/>
  <c r="BA44" i="32" s="1"/>
  <c r="BB44" i="32" s="1"/>
  <c r="BC44" i="32" s="1"/>
  <c r="BD44" i="32" s="1"/>
  <c r="BE44" i="32" s="1"/>
  <c r="BF44" i="32" s="1"/>
  <c r="BG44" i="32" s="1"/>
  <c r="BH44" i="32" s="1"/>
  <c r="BI44" i="32" s="1"/>
  <c r="BJ44" i="32" s="1"/>
  <c r="BK44" i="32" s="1"/>
  <c r="BL44" i="32" s="1"/>
  <c r="BM44" i="32" s="1"/>
  <c r="BN44" i="32" s="1"/>
  <c r="BO44" i="32" s="1"/>
  <c r="BP44" i="32" s="1"/>
  <c r="BQ44" i="32" s="1"/>
  <c r="BR44" i="32" s="1"/>
  <c r="BS44" i="32" s="1"/>
  <c r="BT44" i="32" s="1"/>
  <c r="BU44" i="32" s="1"/>
  <c r="BV44" i="32" s="1"/>
  <c r="BW44" i="32" s="1"/>
  <c r="BX44" i="32" s="1"/>
  <c r="BY44" i="32" s="1"/>
  <c r="BZ44" i="32" s="1"/>
  <c r="CA44" i="32" s="1"/>
  <c r="CB44" i="32" s="1"/>
  <c r="CC44" i="32" s="1"/>
  <c r="CD44" i="32" s="1"/>
  <c r="CE44" i="32" s="1"/>
  <c r="CF44" i="32" s="1"/>
  <c r="CG44" i="32" s="1"/>
  <c r="CH44" i="32" s="1"/>
  <c r="G43" i="32"/>
  <c r="H43" i="32" s="1"/>
  <c r="I43" i="32" s="1"/>
  <c r="J43" i="32" s="1"/>
  <c r="K43" i="32" s="1"/>
  <c r="L43" i="32" s="1"/>
  <c r="M43" i="32" s="1"/>
  <c r="N43" i="32" s="1"/>
  <c r="O43" i="32" s="1"/>
  <c r="P43" i="32" s="1"/>
  <c r="Q43" i="32" s="1"/>
  <c r="R43" i="32" s="1"/>
  <c r="S43" i="32" s="1"/>
  <c r="T43" i="32" s="1"/>
  <c r="U43" i="32" s="1"/>
  <c r="V43" i="32" s="1"/>
  <c r="W43" i="32" s="1"/>
  <c r="X43" i="32" s="1"/>
  <c r="Y43" i="32" s="1"/>
  <c r="Z43" i="32" s="1"/>
  <c r="AA43" i="32" s="1"/>
  <c r="AB43" i="32" s="1"/>
  <c r="AC43" i="32" s="1"/>
  <c r="AD43" i="32" s="1"/>
  <c r="AE43" i="32" s="1"/>
  <c r="AF43" i="32" s="1"/>
  <c r="AG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AZ43" i="32" s="1"/>
  <c r="BA43" i="32" s="1"/>
  <c r="BB43" i="32" s="1"/>
  <c r="BC43" i="32" s="1"/>
  <c r="BD43" i="32" s="1"/>
  <c r="BE43" i="32" s="1"/>
  <c r="BF43" i="32" s="1"/>
  <c r="BG43" i="32" s="1"/>
  <c r="BH43" i="32" s="1"/>
  <c r="BI43" i="32" s="1"/>
  <c r="BJ43" i="32" s="1"/>
  <c r="BK43" i="32" s="1"/>
  <c r="BL43" i="32" s="1"/>
  <c r="BM43" i="32" s="1"/>
  <c r="BN43" i="32" s="1"/>
  <c r="BO43" i="32" s="1"/>
  <c r="BP43" i="32" s="1"/>
  <c r="BQ43" i="32" s="1"/>
  <c r="BR43" i="32" s="1"/>
  <c r="BS43" i="32" s="1"/>
  <c r="BT43" i="32" s="1"/>
  <c r="BU43" i="32" s="1"/>
  <c r="BV43" i="32" s="1"/>
  <c r="BW43" i="32" s="1"/>
  <c r="BX43" i="32" s="1"/>
  <c r="BY43" i="32" s="1"/>
  <c r="BZ43" i="32" s="1"/>
  <c r="CA43" i="32" s="1"/>
  <c r="CB43" i="32" s="1"/>
  <c r="CC43" i="32" s="1"/>
  <c r="CD43" i="32" s="1"/>
  <c r="CE43" i="32" s="1"/>
  <c r="CF43" i="32" s="1"/>
  <c r="CG43" i="32" s="1"/>
  <c r="CH43" i="32" s="1"/>
  <c r="G42" i="32"/>
  <c r="H42" i="32" s="1"/>
  <c r="I42" i="32" s="1"/>
  <c r="J42" i="32" s="1"/>
  <c r="K42" i="32" s="1"/>
  <c r="L42" i="32" s="1"/>
  <c r="M42" i="32" s="1"/>
  <c r="N42" i="32" s="1"/>
  <c r="O42" i="32" s="1"/>
  <c r="P42" i="32" s="1"/>
  <c r="Q42" i="32" s="1"/>
  <c r="R42" i="32" s="1"/>
  <c r="S42" i="32" s="1"/>
  <c r="T42" i="32" s="1"/>
  <c r="U42" i="32" s="1"/>
  <c r="V42" i="32" s="1"/>
  <c r="W42" i="32" s="1"/>
  <c r="X42" i="32" s="1"/>
  <c r="Y42" i="32" s="1"/>
  <c r="Z42" i="32" s="1"/>
  <c r="AA42" i="32" s="1"/>
  <c r="AB42" i="32" s="1"/>
  <c r="AC42" i="32" s="1"/>
  <c r="AD42" i="32" s="1"/>
  <c r="AE42" i="32" s="1"/>
  <c r="AF42" i="32" s="1"/>
  <c r="AG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AZ42" i="32" s="1"/>
  <c r="BA42" i="32" s="1"/>
  <c r="BB42" i="32" s="1"/>
  <c r="BC42" i="32" s="1"/>
  <c r="BD42" i="32" s="1"/>
  <c r="BE42" i="32" s="1"/>
  <c r="BF42" i="32" s="1"/>
  <c r="BG42" i="32" s="1"/>
  <c r="BH42" i="32" s="1"/>
  <c r="BI42" i="32" s="1"/>
  <c r="BJ42" i="32" s="1"/>
  <c r="BK42" i="32" s="1"/>
  <c r="BL42" i="32" s="1"/>
  <c r="BM42" i="32" s="1"/>
  <c r="BN42" i="32" s="1"/>
  <c r="BO42" i="32" s="1"/>
  <c r="BP42" i="32" s="1"/>
  <c r="BQ42" i="32" s="1"/>
  <c r="BR42" i="32" s="1"/>
  <c r="BS42" i="32" s="1"/>
  <c r="BT42" i="32" s="1"/>
  <c r="BU42" i="32" s="1"/>
  <c r="BV42" i="32" s="1"/>
  <c r="BW42" i="32" s="1"/>
  <c r="BX42" i="32" s="1"/>
  <c r="BY42" i="32" s="1"/>
  <c r="BZ42" i="32" s="1"/>
  <c r="CA42" i="32" s="1"/>
  <c r="CB42" i="32" s="1"/>
  <c r="CC42" i="32" s="1"/>
  <c r="CD42" i="32" s="1"/>
  <c r="CE42" i="32" s="1"/>
  <c r="CF42" i="32" s="1"/>
  <c r="CG42" i="32" s="1"/>
  <c r="CH42" i="32" s="1"/>
  <c r="G41" i="32"/>
  <c r="H41" i="32" s="1"/>
  <c r="I41" i="32" s="1"/>
  <c r="J41" i="32" s="1"/>
  <c r="K41" i="32" s="1"/>
  <c r="L41" i="32" s="1"/>
  <c r="M41" i="32" s="1"/>
  <c r="N41" i="32" s="1"/>
  <c r="O41" i="32" s="1"/>
  <c r="P41" i="32" s="1"/>
  <c r="Q41" i="32" s="1"/>
  <c r="R41" i="32" s="1"/>
  <c r="S41" i="32" s="1"/>
  <c r="T41" i="32" s="1"/>
  <c r="U41" i="32" s="1"/>
  <c r="V41" i="32" s="1"/>
  <c r="W41" i="32" s="1"/>
  <c r="X41" i="32" s="1"/>
  <c r="Y41" i="32" s="1"/>
  <c r="Z41" i="32" s="1"/>
  <c r="AA41" i="32" s="1"/>
  <c r="AB41" i="32" s="1"/>
  <c r="AC41" i="32" s="1"/>
  <c r="AD41" i="32" s="1"/>
  <c r="AE41" i="32" s="1"/>
  <c r="AF41" i="32" s="1"/>
  <c r="AG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AZ41" i="32" s="1"/>
  <c r="BA41" i="32" s="1"/>
  <c r="BB41" i="32" s="1"/>
  <c r="BC41" i="32" s="1"/>
  <c r="BD41" i="32" s="1"/>
  <c r="BE41" i="32" s="1"/>
  <c r="BF41" i="32" s="1"/>
  <c r="BG41" i="32" s="1"/>
  <c r="BH41" i="32" s="1"/>
  <c r="BI41" i="32" s="1"/>
  <c r="BJ41" i="32" s="1"/>
  <c r="BK41" i="32" s="1"/>
  <c r="BL41" i="32" s="1"/>
  <c r="BM41" i="32" s="1"/>
  <c r="BN41" i="32" s="1"/>
  <c r="BO41" i="32" s="1"/>
  <c r="BP41" i="32" s="1"/>
  <c r="BQ41" i="32" s="1"/>
  <c r="BR41" i="32" s="1"/>
  <c r="BS41" i="32" s="1"/>
  <c r="BT41" i="32" s="1"/>
  <c r="BU41" i="32" s="1"/>
  <c r="BV41" i="32" s="1"/>
  <c r="BW41" i="32" s="1"/>
  <c r="BX41" i="32" s="1"/>
  <c r="BY41" i="32" s="1"/>
  <c r="BZ41" i="32" s="1"/>
  <c r="CA41" i="32" s="1"/>
  <c r="CB41" i="32" s="1"/>
  <c r="CC41" i="32" s="1"/>
  <c r="CD41" i="32" s="1"/>
  <c r="CE41" i="32" s="1"/>
  <c r="CF41" i="32" s="1"/>
  <c r="CG41" i="32" s="1"/>
  <c r="CH41" i="32" s="1"/>
  <c r="G40" i="32"/>
  <c r="H40" i="32" s="1"/>
  <c r="I40" i="32" s="1"/>
  <c r="J40" i="32" s="1"/>
  <c r="K40" i="32" s="1"/>
  <c r="L40" i="32" s="1"/>
  <c r="M40" i="32" s="1"/>
  <c r="N40" i="32" s="1"/>
  <c r="O40" i="32" s="1"/>
  <c r="P40" i="32" s="1"/>
  <c r="Q40" i="32" s="1"/>
  <c r="R40" i="32" s="1"/>
  <c r="S40" i="32" s="1"/>
  <c r="T40" i="32" s="1"/>
  <c r="U40" i="32" s="1"/>
  <c r="V40" i="32" s="1"/>
  <c r="W40" i="32" s="1"/>
  <c r="X40" i="32" s="1"/>
  <c r="Y40" i="32" s="1"/>
  <c r="Z40" i="32" s="1"/>
  <c r="AA40" i="32" s="1"/>
  <c r="AB40" i="32" s="1"/>
  <c r="AC40" i="32" s="1"/>
  <c r="AD40" i="32" s="1"/>
  <c r="AE40" i="32" s="1"/>
  <c r="AF40" i="32" s="1"/>
  <c r="AG40" i="32" s="1"/>
  <c r="AH40" i="32" s="1"/>
  <c r="AI40" i="32" s="1"/>
  <c r="AJ40" i="32" s="1"/>
  <c r="AK40" i="32" s="1"/>
  <c r="AL40" i="32" s="1"/>
  <c r="AM40" i="32" s="1"/>
  <c r="AN40" i="32" s="1"/>
  <c r="AO40" i="32" s="1"/>
  <c r="AP40" i="32" s="1"/>
  <c r="AQ40" i="32" s="1"/>
  <c r="AR40" i="32" s="1"/>
  <c r="AS40" i="32" s="1"/>
  <c r="AT40" i="32" s="1"/>
  <c r="AU40" i="32" s="1"/>
  <c r="AV40" i="32" s="1"/>
  <c r="AW40" i="32" s="1"/>
  <c r="AX40" i="32" s="1"/>
  <c r="AY40" i="32" s="1"/>
  <c r="AZ40" i="32" s="1"/>
  <c r="BA40" i="32" s="1"/>
  <c r="BB40" i="32" s="1"/>
  <c r="BC40" i="32" s="1"/>
  <c r="BD40" i="32" s="1"/>
  <c r="BE40" i="32" s="1"/>
  <c r="BF40" i="32" s="1"/>
  <c r="BG40" i="32" s="1"/>
  <c r="BH40" i="32" s="1"/>
  <c r="BI40" i="32" s="1"/>
  <c r="BJ40" i="32" s="1"/>
  <c r="BK40" i="32" s="1"/>
  <c r="BL40" i="32" s="1"/>
  <c r="BM40" i="32" s="1"/>
  <c r="BN40" i="32" s="1"/>
  <c r="BO40" i="32" s="1"/>
  <c r="BP40" i="32" s="1"/>
  <c r="BQ40" i="32" s="1"/>
  <c r="BR40" i="32" s="1"/>
  <c r="BS40" i="32" s="1"/>
  <c r="BT40" i="32" s="1"/>
  <c r="BU40" i="32" s="1"/>
  <c r="BV40" i="32" s="1"/>
  <c r="BW40" i="32" s="1"/>
  <c r="BX40" i="32" s="1"/>
  <c r="BY40" i="32" s="1"/>
  <c r="BZ40" i="32" s="1"/>
  <c r="CA40" i="32" s="1"/>
  <c r="CB40" i="32" s="1"/>
  <c r="CC40" i="32" s="1"/>
  <c r="CD40" i="32" s="1"/>
  <c r="CE40" i="32" s="1"/>
  <c r="CF40" i="32" s="1"/>
  <c r="CG40" i="32" s="1"/>
  <c r="CH40" i="32" s="1"/>
  <c r="G39" i="32"/>
  <c r="H39" i="32" s="1"/>
  <c r="I39" i="32" s="1"/>
  <c r="J39" i="32" s="1"/>
  <c r="K39" i="32" s="1"/>
  <c r="L39" i="32" s="1"/>
  <c r="M39" i="32" s="1"/>
  <c r="N39" i="32" s="1"/>
  <c r="O39" i="32" s="1"/>
  <c r="P39" i="32" s="1"/>
  <c r="Q39" i="32" s="1"/>
  <c r="R39" i="32" s="1"/>
  <c r="S39" i="32" s="1"/>
  <c r="T39" i="32" s="1"/>
  <c r="U39" i="32" s="1"/>
  <c r="V39" i="32" s="1"/>
  <c r="W39" i="32" s="1"/>
  <c r="X39" i="32" s="1"/>
  <c r="Y39" i="32" s="1"/>
  <c r="Z39" i="32" s="1"/>
  <c r="AA39" i="32" s="1"/>
  <c r="AB39" i="32" s="1"/>
  <c r="AC39" i="32" s="1"/>
  <c r="AD39" i="32" s="1"/>
  <c r="AE39" i="32" s="1"/>
  <c r="AF39" i="32" s="1"/>
  <c r="AG39" i="32" s="1"/>
  <c r="AH39" i="32" s="1"/>
  <c r="AI39" i="32" s="1"/>
  <c r="AJ39" i="32" s="1"/>
  <c r="AK39" i="32" s="1"/>
  <c r="AL39" i="32" s="1"/>
  <c r="AM39" i="32" s="1"/>
  <c r="AN39" i="32" s="1"/>
  <c r="AO39" i="32" s="1"/>
  <c r="AP39" i="32" s="1"/>
  <c r="AQ39" i="32" s="1"/>
  <c r="AR39" i="32" s="1"/>
  <c r="AS39" i="32" s="1"/>
  <c r="AT39" i="32" s="1"/>
  <c r="AU39" i="32" s="1"/>
  <c r="AV39" i="32" s="1"/>
  <c r="AW39" i="32" s="1"/>
  <c r="AX39" i="32" s="1"/>
  <c r="AY39" i="32" s="1"/>
  <c r="AZ39" i="32" s="1"/>
  <c r="BA39" i="32" s="1"/>
  <c r="BB39" i="32" s="1"/>
  <c r="BC39" i="32" s="1"/>
  <c r="BD39" i="32" s="1"/>
  <c r="BE39" i="32" s="1"/>
  <c r="BF39" i="32" s="1"/>
  <c r="BG39" i="32" s="1"/>
  <c r="BH39" i="32" s="1"/>
  <c r="BI39" i="32" s="1"/>
  <c r="BJ39" i="32" s="1"/>
  <c r="BK39" i="32" s="1"/>
  <c r="BL39" i="32" s="1"/>
  <c r="BM39" i="32" s="1"/>
  <c r="BN39" i="32" s="1"/>
  <c r="BO39" i="32" s="1"/>
  <c r="BP39" i="32" s="1"/>
  <c r="BQ39" i="32" s="1"/>
  <c r="BR39" i="32" s="1"/>
  <c r="BS39" i="32" s="1"/>
  <c r="BT39" i="32" s="1"/>
  <c r="BU39" i="32" s="1"/>
  <c r="BV39" i="32" s="1"/>
  <c r="BW39" i="32" s="1"/>
  <c r="BX39" i="32" s="1"/>
  <c r="BY39" i="32" s="1"/>
  <c r="BZ39" i="32" s="1"/>
  <c r="CA39" i="32" s="1"/>
  <c r="CB39" i="32" s="1"/>
  <c r="CC39" i="32" s="1"/>
  <c r="CD39" i="32" s="1"/>
  <c r="CE39" i="32" s="1"/>
  <c r="CF39" i="32" s="1"/>
  <c r="CG39" i="32" s="1"/>
  <c r="CH39" i="32" s="1"/>
  <c r="G38" i="32"/>
  <c r="H38" i="32" s="1"/>
  <c r="I38" i="32" s="1"/>
  <c r="J38" i="32" s="1"/>
  <c r="K38" i="32" s="1"/>
  <c r="L38" i="32" s="1"/>
  <c r="M38" i="32" s="1"/>
  <c r="N38" i="32" s="1"/>
  <c r="O38" i="32" s="1"/>
  <c r="P38" i="32" s="1"/>
  <c r="Q38" i="32" s="1"/>
  <c r="R38" i="32" s="1"/>
  <c r="S38" i="32" s="1"/>
  <c r="T38" i="32" s="1"/>
  <c r="U38" i="32" s="1"/>
  <c r="V38" i="32" s="1"/>
  <c r="W38" i="32" s="1"/>
  <c r="X38" i="32" s="1"/>
  <c r="Y38" i="32" s="1"/>
  <c r="Z38" i="32" s="1"/>
  <c r="AA38" i="32" s="1"/>
  <c r="AB38" i="32" s="1"/>
  <c r="AC38" i="32" s="1"/>
  <c r="AD38" i="32" s="1"/>
  <c r="AE38" i="32" s="1"/>
  <c r="AF38" i="32" s="1"/>
  <c r="AG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AZ38" i="32" s="1"/>
  <c r="BA38" i="32" s="1"/>
  <c r="BB38" i="32" s="1"/>
  <c r="BC38" i="32" s="1"/>
  <c r="BD38" i="32" s="1"/>
  <c r="BE38" i="32" s="1"/>
  <c r="BF38" i="32" s="1"/>
  <c r="BG38" i="32" s="1"/>
  <c r="BH38" i="32" s="1"/>
  <c r="BI38" i="32" s="1"/>
  <c r="BJ38" i="32" s="1"/>
  <c r="BK38" i="32" s="1"/>
  <c r="BL38" i="32" s="1"/>
  <c r="BM38" i="32" s="1"/>
  <c r="BN38" i="32" s="1"/>
  <c r="BO38" i="32" s="1"/>
  <c r="BP38" i="32" s="1"/>
  <c r="BQ38" i="32" s="1"/>
  <c r="BR38" i="32" s="1"/>
  <c r="BS38" i="32" s="1"/>
  <c r="BT38" i="32" s="1"/>
  <c r="BU38" i="32" s="1"/>
  <c r="BV38" i="32" s="1"/>
  <c r="BW38" i="32" s="1"/>
  <c r="BX38" i="32" s="1"/>
  <c r="BY38" i="32" s="1"/>
  <c r="BZ38" i="32" s="1"/>
  <c r="CA38" i="32" s="1"/>
  <c r="CB38" i="32" s="1"/>
  <c r="CC38" i="32" s="1"/>
  <c r="CD38" i="32" s="1"/>
  <c r="CE38" i="32" s="1"/>
  <c r="CF38" i="32" s="1"/>
  <c r="CG38" i="32" s="1"/>
  <c r="CH38" i="32" s="1"/>
  <c r="G37" i="32"/>
  <c r="H37" i="32" s="1"/>
  <c r="I37" i="32" s="1"/>
  <c r="J37" i="32" s="1"/>
  <c r="K37" i="32" s="1"/>
  <c r="L37" i="32" s="1"/>
  <c r="M37" i="32" s="1"/>
  <c r="N37" i="32" s="1"/>
  <c r="O37" i="32" s="1"/>
  <c r="P37" i="32" s="1"/>
  <c r="Q37" i="32" s="1"/>
  <c r="R37" i="32" s="1"/>
  <c r="S37" i="32" s="1"/>
  <c r="T37" i="32" s="1"/>
  <c r="U37" i="32" s="1"/>
  <c r="V37" i="32" s="1"/>
  <c r="W37" i="32" s="1"/>
  <c r="X37" i="32" s="1"/>
  <c r="Y37" i="32" s="1"/>
  <c r="Z37" i="32" s="1"/>
  <c r="AA37" i="32" s="1"/>
  <c r="AB37" i="32" s="1"/>
  <c r="AC37" i="32" s="1"/>
  <c r="AD37" i="32" s="1"/>
  <c r="AE37" i="32" s="1"/>
  <c r="AF37" i="32" s="1"/>
  <c r="AG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AZ37" i="32" s="1"/>
  <c r="BA37" i="32" s="1"/>
  <c r="BB37" i="32" s="1"/>
  <c r="BC37" i="32" s="1"/>
  <c r="BD37" i="32" s="1"/>
  <c r="BE37" i="32" s="1"/>
  <c r="BF37" i="32" s="1"/>
  <c r="BG37" i="32" s="1"/>
  <c r="BH37" i="32" s="1"/>
  <c r="BI37" i="32" s="1"/>
  <c r="BJ37" i="32" s="1"/>
  <c r="BK37" i="32" s="1"/>
  <c r="BL37" i="32" s="1"/>
  <c r="BM37" i="32" s="1"/>
  <c r="BN37" i="32" s="1"/>
  <c r="BO37" i="32" s="1"/>
  <c r="BP37" i="32" s="1"/>
  <c r="BQ37" i="32" s="1"/>
  <c r="BR37" i="32" s="1"/>
  <c r="BS37" i="32" s="1"/>
  <c r="BT37" i="32" s="1"/>
  <c r="BU37" i="32" s="1"/>
  <c r="BV37" i="32" s="1"/>
  <c r="BW37" i="32" s="1"/>
  <c r="BX37" i="32" s="1"/>
  <c r="BY37" i="32" s="1"/>
  <c r="BZ37" i="32" s="1"/>
  <c r="CA37" i="32" s="1"/>
  <c r="CB37" i="32" s="1"/>
  <c r="CC37" i="32" s="1"/>
  <c r="CD37" i="32" s="1"/>
  <c r="CE37" i="32" s="1"/>
  <c r="CF37" i="32" s="1"/>
  <c r="CG37" i="32" s="1"/>
  <c r="CH37" i="32" s="1"/>
  <c r="G36" i="32"/>
  <c r="H36" i="32" s="1"/>
  <c r="I36" i="32" s="1"/>
  <c r="J36" i="32" s="1"/>
  <c r="K36" i="32" s="1"/>
  <c r="L36" i="32" s="1"/>
  <c r="M36" i="32" s="1"/>
  <c r="N36" i="32" s="1"/>
  <c r="O36" i="32" s="1"/>
  <c r="P36" i="32" s="1"/>
  <c r="Q36" i="32" s="1"/>
  <c r="R36" i="32" s="1"/>
  <c r="S36" i="32" s="1"/>
  <c r="T36" i="32" s="1"/>
  <c r="U36" i="32" s="1"/>
  <c r="V36" i="32" s="1"/>
  <c r="W36" i="32" s="1"/>
  <c r="X36" i="32" s="1"/>
  <c r="Y36" i="32" s="1"/>
  <c r="Z36" i="32" s="1"/>
  <c r="AA36" i="32" s="1"/>
  <c r="AB36" i="32" s="1"/>
  <c r="AC36" i="32" s="1"/>
  <c r="AD36" i="32" s="1"/>
  <c r="AE36" i="32" s="1"/>
  <c r="AF36" i="32" s="1"/>
  <c r="AG36" i="32" s="1"/>
  <c r="AH36" i="32" s="1"/>
  <c r="AI36" i="32" s="1"/>
  <c r="AJ36" i="32" s="1"/>
  <c r="AK36" i="32" s="1"/>
  <c r="AL36" i="32" s="1"/>
  <c r="AM36" i="32" s="1"/>
  <c r="AN36" i="32" s="1"/>
  <c r="AO36" i="32" s="1"/>
  <c r="AP36" i="32" s="1"/>
  <c r="AQ36" i="32" s="1"/>
  <c r="AR36" i="32" s="1"/>
  <c r="AS36" i="32" s="1"/>
  <c r="AT36" i="32" s="1"/>
  <c r="AU36" i="32" s="1"/>
  <c r="AV36" i="32" s="1"/>
  <c r="AW36" i="32" s="1"/>
  <c r="AX36" i="32" s="1"/>
  <c r="AY36" i="32" s="1"/>
  <c r="AZ36" i="32" s="1"/>
  <c r="BA36" i="32" s="1"/>
  <c r="BB36" i="32" s="1"/>
  <c r="BC36" i="32" s="1"/>
  <c r="BD36" i="32" s="1"/>
  <c r="BE36" i="32" s="1"/>
  <c r="BF36" i="32" s="1"/>
  <c r="BG36" i="32" s="1"/>
  <c r="BH36" i="32" s="1"/>
  <c r="BI36" i="32" s="1"/>
  <c r="BJ36" i="32" s="1"/>
  <c r="BK36" i="32" s="1"/>
  <c r="BL36" i="32" s="1"/>
  <c r="BM36" i="32" s="1"/>
  <c r="BN36" i="32" s="1"/>
  <c r="BO36" i="32" s="1"/>
  <c r="BP36" i="32" s="1"/>
  <c r="BQ36" i="32" s="1"/>
  <c r="BR36" i="32" s="1"/>
  <c r="BS36" i="32" s="1"/>
  <c r="BT36" i="32" s="1"/>
  <c r="BU36" i="32" s="1"/>
  <c r="BV36" i="32" s="1"/>
  <c r="BW36" i="32" s="1"/>
  <c r="BX36" i="32" s="1"/>
  <c r="BY36" i="32" s="1"/>
  <c r="BZ36" i="32" s="1"/>
  <c r="CA36" i="32" s="1"/>
  <c r="CB36" i="32" s="1"/>
  <c r="CC36" i="32" s="1"/>
  <c r="CD36" i="32" s="1"/>
  <c r="CE36" i="32" s="1"/>
  <c r="CF36" i="32" s="1"/>
  <c r="CG36" i="32" s="1"/>
  <c r="CH36" i="32" s="1"/>
  <c r="G35" i="32"/>
  <c r="H35" i="32" s="1"/>
  <c r="I35" i="32" s="1"/>
  <c r="J35" i="32" s="1"/>
  <c r="K35" i="32" s="1"/>
  <c r="L35" i="32" s="1"/>
  <c r="M35" i="32" s="1"/>
  <c r="N35" i="32" s="1"/>
  <c r="O35" i="32" s="1"/>
  <c r="P35" i="32" s="1"/>
  <c r="Q35" i="32" s="1"/>
  <c r="R35" i="32" s="1"/>
  <c r="S35" i="32" s="1"/>
  <c r="T35" i="32" s="1"/>
  <c r="U35" i="32" s="1"/>
  <c r="V35" i="32" s="1"/>
  <c r="W35" i="32" s="1"/>
  <c r="X35" i="32" s="1"/>
  <c r="Y35" i="32" s="1"/>
  <c r="Z35" i="32" s="1"/>
  <c r="AA35" i="32" s="1"/>
  <c r="AB35" i="32" s="1"/>
  <c r="AC35" i="32" s="1"/>
  <c r="AD35" i="32" s="1"/>
  <c r="AE35" i="32" s="1"/>
  <c r="AF35" i="32" s="1"/>
  <c r="AG35" i="32" s="1"/>
  <c r="AH35" i="32" s="1"/>
  <c r="AI35" i="32" s="1"/>
  <c r="AJ35" i="32" s="1"/>
  <c r="AK35" i="32" s="1"/>
  <c r="AL35" i="32" s="1"/>
  <c r="AM35" i="32" s="1"/>
  <c r="AN35" i="32" s="1"/>
  <c r="AO35" i="32" s="1"/>
  <c r="AP35" i="32" s="1"/>
  <c r="AQ35" i="32" s="1"/>
  <c r="AR35" i="32" s="1"/>
  <c r="AS35" i="32" s="1"/>
  <c r="AT35" i="32" s="1"/>
  <c r="AU35" i="32" s="1"/>
  <c r="AV35" i="32" s="1"/>
  <c r="AW35" i="32" s="1"/>
  <c r="AX35" i="32" s="1"/>
  <c r="AY35" i="32" s="1"/>
  <c r="AZ35" i="32" s="1"/>
  <c r="BA35" i="32" s="1"/>
  <c r="BB35" i="32" s="1"/>
  <c r="BC35" i="32" s="1"/>
  <c r="BD35" i="32" s="1"/>
  <c r="BE35" i="32" s="1"/>
  <c r="BF35" i="32" s="1"/>
  <c r="BG35" i="32" s="1"/>
  <c r="BH35" i="32" s="1"/>
  <c r="BI35" i="32" s="1"/>
  <c r="BJ35" i="32" s="1"/>
  <c r="BK35" i="32" s="1"/>
  <c r="BL35" i="32" s="1"/>
  <c r="BM35" i="32" s="1"/>
  <c r="BN35" i="32" s="1"/>
  <c r="BO35" i="32" s="1"/>
  <c r="BP35" i="32" s="1"/>
  <c r="BQ35" i="32" s="1"/>
  <c r="BR35" i="32" s="1"/>
  <c r="BS35" i="32" s="1"/>
  <c r="BT35" i="32" s="1"/>
  <c r="BU35" i="32" s="1"/>
  <c r="BV35" i="32" s="1"/>
  <c r="BW35" i="32" s="1"/>
  <c r="BX35" i="32" s="1"/>
  <c r="BY35" i="32" s="1"/>
  <c r="BZ35" i="32" s="1"/>
  <c r="CA35" i="32" s="1"/>
  <c r="CB35" i="32" s="1"/>
  <c r="CC35" i="32" s="1"/>
  <c r="CD35" i="32" s="1"/>
  <c r="CE35" i="32" s="1"/>
  <c r="CF35" i="32" s="1"/>
  <c r="CG35" i="32" s="1"/>
  <c r="CH35" i="32" s="1"/>
  <c r="G53" i="31"/>
  <c r="H53" i="31" s="1"/>
  <c r="I53" i="31" s="1"/>
  <c r="J53" i="31" s="1"/>
  <c r="K53" i="31" s="1"/>
  <c r="L53" i="31" s="1"/>
  <c r="M53" i="31" s="1"/>
  <c r="N53" i="31" s="1"/>
  <c r="O53" i="31" s="1"/>
  <c r="P53" i="31" s="1"/>
  <c r="Q53" i="31" s="1"/>
  <c r="R53" i="31" s="1"/>
  <c r="S53" i="31" s="1"/>
  <c r="T53" i="31" s="1"/>
  <c r="U53" i="31" s="1"/>
  <c r="V53" i="31" s="1"/>
  <c r="W53" i="31" s="1"/>
  <c r="X53" i="31" s="1"/>
  <c r="Y53" i="31" s="1"/>
  <c r="Z53" i="31" s="1"/>
  <c r="AA53" i="31" s="1"/>
  <c r="AB53" i="31" s="1"/>
  <c r="AC53" i="31" s="1"/>
  <c r="AD53" i="31" s="1"/>
  <c r="AE53" i="31" s="1"/>
  <c r="AF53" i="31" s="1"/>
  <c r="AG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AZ53" i="31" s="1"/>
  <c r="BA53" i="31" s="1"/>
  <c r="BB53" i="31" s="1"/>
  <c r="BC53" i="31" s="1"/>
  <c r="BD53" i="31" s="1"/>
  <c r="BE53" i="31" s="1"/>
  <c r="BF53" i="31" s="1"/>
  <c r="BG53" i="31" s="1"/>
  <c r="BH53" i="31" s="1"/>
  <c r="BI53" i="31" s="1"/>
  <c r="BJ53" i="31" s="1"/>
  <c r="BK53" i="31" s="1"/>
  <c r="BL53" i="31" s="1"/>
  <c r="BM53" i="31" s="1"/>
  <c r="BN53" i="31" s="1"/>
  <c r="BO53" i="31" s="1"/>
  <c r="BP53" i="31" s="1"/>
  <c r="BQ53" i="31" s="1"/>
  <c r="BR53" i="31" s="1"/>
  <c r="BS53" i="31" s="1"/>
  <c r="BT53" i="31" s="1"/>
  <c r="BU53" i="31" s="1"/>
  <c r="BV53" i="31" s="1"/>
  <c r="BW53" i="31" s="1"/>
  <c r="BX53" i="31" s="1"/>
  <c r="BY53" i="31" s="1"/>
  <c r="BZ53" i="31" s="1"/>
  <c r="CA53" i="31" s="1"/>
  <c r="CB53" i="31" s="1"/>
  <c r="CC53" i="31" s="1"/>
  <c r="CD53" i="31" s="1"/>
  <c r="CE53" i="31" s="1"/>
  <c r="CF53" i="31" s="1"/>
  <c r="CG53" i="31" s="1"/>
  <c r="CH53" i="31" s="1"/>
  <c r="G52" i="31"/>
  <c r="H52" i="31" s="1"/>
  <c r="I52" i="31" s="1"/>
  <c r="J52" i="31" s="1"/>
  <c r="K52" i="31" s="1"/>
  <c r="L52" i="31" s="1"/>
  <c r="M52" i="31" s="1"/>
  <c r="N52" i="31" s="1"/>
  <c r="O52" i="31" s="1"/>
  <c r="P52" i="31" s="1"/>
  <c r="Q52" i="31" s="1"/>
  <c r="R52" i="31" s="1"/>
  <c r="S52" i="31" s="1"/>
  <c r="T52" i="31" s="1"/>
  <c r="U52" i="31" s="1"/>
  <c r="V52" i="31" s="1"/>
  <c r="W52" i="31" s="1"/>
  <c r="X52" i="31" s="1"/>
  <c r="Y52" i="31" s="1"/>
  <c r="Z52" i="31" s="1"/>
  <c r="AA52" i="31" s="1"/>
  <c r="AB52" i="31" s="1"/>
  <c r="AC52" i="31" s="1"/>
  <c r="AD52" i="31" s="1"/>
  <c r="AE52" i="31" s="1"/>
  <c r="AF52" i="31" s="1"/>
  <c r="AG52" i="31" s="1"/>
  <c r="AH52" i="31" s="1"/>
  <c r="AI52" i="31" s="1"/>
  <c r="AJ52" i="31" s="1"/>
  <c r="AK52" i="31" s="1"/>
  <c r="AL52" i="31" s="1"/>
  <c r="AM52" i="31" s="1"/>
  <c r="AN52" i="31" s="1"/>
  <c r="AO52" i="31" s="1"/>
  <c r="AP52" i="31" s="1"/>
  <c r="AQ52" i="31" s="1"/>
  <c r="AR52" i="31" s="1"/>
  <c r="AS52" i="31" s="1"/>
  <c r="AT52" i="31" s="1"/>
  <c r="AU52" i="31" s="1"/>
  <c r="AV52" i="31" s="1"/>
  <c r="AW52" i="31" s="1"/>
  <c r="AX52" i="31" s="1"/>
  <c r="AY52" i="31" s="1"/>
  <c r="AZ52" i="31" s="1"/>
  <c r="BA52" i="31" s="1"/>
  <c r="BB52" i="31" s="1"/>
  <c r="BC52" i="31" s="1"/>
  <c r="BD52" i="31" s="1"/>
  <c r="BE52" i="31" s="1"/>
  <c r="BF52" i="31" s="1"/>
  <c r="BG52" i="31" s="1"/>
  <c r="BH52" i="31" s="1"/>
  <c r="BI52" i="31" s="1"/>
  <c r="BJ52" i="31" s="1"/>
  <c r="BK52" i="31" s="1"/>
  <c r="BL52" i="31" s="1"/>
  <c r="BM52" i="31" s="1"/>
  <c r="BN52" i="31" s="1"/>
  <c r="BO52" i="31" s="1"/>
  <c r="BP52" i="31" s="1"/>
  <c r="BQ52" i="31" s="1"/>
  <c r="BR52" i="31" s="1"/>
  <c r="BS52" i="31" s="1"/>
  <c r="BT52" i="31" s="1"/>
  <c r="BU52" i="31" s="1"/>
  <c r="BV52" i="31" s="1"/>
  <c r="BW52" i="31" s="1"/>
  <c r="BX52" i="31" s="1"/>
  <c r="BY52" i="31" s="1"/>
  <c r="BZ52" i="31" s="1"/>
  <c r="CA52" i="31" s="1"/>
  <c r="CB52" i="31" s="1"/>
  <c r="CC52" i="31" s="1"/>
  <c r="CD52" i="31" s="1"/>
  <c r="CE52" i="31" s="1"/>
  <c r="CF52" i="31" s="1"/>
  <c r="CG52" i="31" s="1"/>
  <c r="CH52" i="31" s="1"/>
  <c r="G51" i="31"/>
  <c r="H51" i="31" s="1"/>
  <c r="I51" i="31" s="1"/>
  <c r="J51" i="31" s="1"/>
  <c r="K51" i="31" s="1"/>
  <c r="L51" i="31" s="1"/>
  <c r="M51" i="31" s="1"/>
  <c r="N51" i="31" s="1"/>
  <c r="O51" i="31" s="1"/>
  <c r="P51" i="31" s="1"/>
  <c r="Q51" i="31" s="1"/>
  <c r="R51" i="31" s="1"/>
  <c r="S51" i="31" s="1"/>
  <c r="T51" i="31" s="1"/>
  <c r="U51" i="31" s="1"/>
  <c r="V51" i="31" s="1"/>
  <c r="W51" i="31" s="1"/>
  <c r="X51" i="31" s="1"/>
  <c r="Y51" i="31" s="1"/>
  <c r="Z51" i="31" s="1"/>
  <c r="AA51" i="31" s="1"/>
  <c r="AB51" i="31" s="1"/>
  <c r="AC51" i="31" s="1"/>
  <c r="AD51" i="31" s="1"/>
  <c r="AE51" i="31" s="1"/>
  <c r="AF51" i="31" s="1"/>
  <c r="AG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AZ51" i="31" s="1"/>
  <c r="BA51" i="31" s="1"/>
  <c r="BB51" i="31" s="1"/>
  <c r="BC51" i="31" s="1"/>
  <c r="BD51" i="31" s="1"/>
  <c r="BE51" i="31" s="1"/>
  <c r="BF51" i="31" s="1"/>
  <c r="BG51" i="31" s="1"/>
  <c r="BH51" i="31" s="1"/>
  <c r="BI51" i="31" s="1"/>
  <c r="BJ51" i="31" s="1"/>
  <c r="BK51" i="31" s="1"/>
  <c r="BL51" i="31" s="1"/>
  <c r="BM51" i="31" s="1"/>
  <c r="BN51" i="31" s="1"/>
  <c r="BO51" i="31" s="1"/>
  <c r="BP51" i="31" s="1"/>
  <c r="BQ51" i="31" s="1"/>
  <c r="BR51" i="31" s="1"/>
  <c r="BS51" i="31" s="1"/>
  <c r="BT51" i="31" s="1"/>
  <c r="BU51" i="31" s="1"/>
  <c r="BV51" i="31" s="1"/>
  <c r="BW51" i="31" s="1"/>
  <c r="BX51" i="31" s="1"/>
  <c r="BY51" i="31" s="1"/>
  <c r="BZ51" i="31" s="1"/>
  <c r="CA51" i="31" s="1"/>
  <c r="CB51" i="31" s="1"/>
  <c r="CC51" i="31" s="1"/>
  <c r="CD51" i="31" s="1"/>
  <c r="CE51" i="31" s="1"/>
  <c r="CF51" i="31" s="1"/>
  <c r="CG51" i="31" s="1"/>
  <c r="CH51" i="31" s="1"/>
  <c r="G50" i="31"/>
  <c r="H50" i="31" s="1"/>
  <c r="I50" i="31" s="1"/>
  <c r="J50" i="31" s="1"/>
  <c r="K50" i="31" s="1"/>
  <c r="L50" i="31" s="1"/>
  <c r="M50" i="31" s="1"/>
  <c r="N50" i="31" s="1"/>
  <c r="O50" i="31" s="1"/>
  <c r="P50" i="31" s="1"/>
  <c r="Q50" i="31" s="1"/>
  <c r="R50" i="31" s="1"/>
  <c r="S50" i="31" s="1"/>
  <c r="T50" i="31" s="1"/>
  <c r="U50" i="31" s="1"/>
  <c r="V50" i="31" s="1"/>
  <c r="W50" i="31" s="1"/>
  <c r="X50" i="31" s="1"/>
  <c r="Y50" i="31" s="1"/>
  <c r="Z50" i="31" s="1"/>
  <c r="AA50" i="31" s="1"/>
  <c r="AB50" i="31" s="1"/>
  <c r="AC50" i="31" s="1"/>
  <c r="AD50" i="31" s="1"/>
  <c r="AE50" i="31" s="1"/>
  <c r="AF50" i="31" s="1"/>
  <c r="AG50" i="31" s="1"/>
  <c r="AH50" i="31" s="1"/>
  <c r="AI50" i="31" s="1"/>
  <c r="AJ50" i="31" s="1"/>
  <c r="AK50" i="31" s="1"/>
  <c r="AL50" i="31" s="1"/>
  <c r="AM50" i="31" s="1"/>
  <c r="AN50" i="31" s="1"/>
  <c r="AO50" i="31" s="1"/>
  <c r="AP50" i="31" s="1"/>
  <c r="AQ50" i="31" s="1"/>
  <c r="AR50" i="31" s="1"/>
  <c r="AS50" i="31" s="1"/>
  <c r="AT50" i="31" s="1"/>
  <c r="AU50" i="31" s="1"/>
  <c r="AV50" i="31" s="1"/>
  <c r="AW50" i="31" s="1"/>
  <c r="AX50" i="31" s="1"/>
  <c r="AY50" i="31" s="1"/>
  <c r="AZ50" i="31" s="1"/>
  <c r="BA50" i="31" s="1"/>
  <c r="BB50" i="31" s="1"/>
  <c r="BC50" i="31" s="1"/>
  <c r="BD50" i="31" s="1"/>
  <c r="BE50" i="31" s="1"/>
  <c r="BF50" i="31" s="1"/>
  <c r="BG50" i="31" s="1"/>
  <c r="BH50" i="31" s="1"/>
  <c r="BI50" i="31" s="1"/>
  <c r="BJ50" i="31" s="1"/>
  <c r="BK50" i="31" s="1"/>
  <c r="BL50" i="31" s="1"/>
  <c r="BM50" i="31" s="1"/>
  <c r="BN50" i="31" s="1"/>
  <c r="BO50" i="31" s="1"/>
  <c r="BP50" i="31" s="1"/>
  <c r="BQ50" i="31" s="1"/>
  <c r="BR50" i="31" s="1"/>
  <c r="BS50" i="31" s="1"/>
  <c r="BT50" i="31" s="1"/>
  <c r="BU50" i="31" s="1"/>
  <c r="BV50" i="31" s="1"/>
  <c r="BW50" i="31" s="1"/>
  <c r="BX50" i="31" s="1"/>
  <c r="BY50" i="31" s="1"/>
  <c r="BZ50" i="31" s="1"/>
  <c r="CA50" i="31" s="1"/>
  <c r="CB50" i="31" s="1"/>
  <c r="CC50" i="31" s="1"/>
  <c r="CD50" i="31" s="1"/>
  <c r="CE50" i="31" s="1"/>
  <c r="CF50" i="31" s="1"/>
  <c r="CG50" i="31" s="1"/>
  <c r="CH50" i="31" s="1"/>
  <c r="G49" i="31"/>
  <c r="H49" i="31" s="1"/>
  <c r="I49" i="31" s="1"/>
  <c r="J49" i="31" s="1"/>
  <c r="K49" i="31" s="1"/>
  <c r="L49" i="31" s="1"/>
  <c r="M49" i="31" s="1"/>
  <c r="N49" i="31" s="1"/>
  <c r="O49" i="31" s="1"/>
  <c r="P49" i="31" s="1"/>
  <c r="Q49" i="31" s="1"/>
  <c r="R49" i="31" s="1"/>
  <c r="S49" i="31" s="1"/>
  <c r="T49" i="31" s="1"/>
  <c r="U49" i="31" s="1"/>
  <c r="V49" i="31" s="1"/>
  <c r="W49" i="31" s="1"/>
  <c r="X49" i="31" s="1"/>
  <c r="Y49" i="31" s="1"/>
  <c r="Z49" i="31" s="1"/>
  <c r="AA49" i="31" s="1"/>
  <c r="AB49" i="31" s="1"/>
  <c r="AC49" i="31" s="1"/>
  <c r="AD49" i="31" s="1"/>
  <c r="AE49" i="31" s="1"/>
  <c r="AF49" i="31" s="1"/>
  <c r="AG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AZ49" i="31" s="1"/>
  <c r="BA49" i="31" s="1"/>
  <c r="BB49" i="31" s="1"/>
  <c r="BC49" i="31" s="1"/>
  <c r="BD49" i="31" s="1"/>
  <c r="BE49" i="31" s="1"/>
  <c r="BF49" i="31" s="1"/>
  <c r="BG49" i="31" s="1"/>
  <c r="BH49" i="31" s="1"/>
  <c r="BI49" i="31" s="1"/>
  <c r="BJ49" i="31" s="1"/>
  <c r="BK49" i="31" s="1"/>
  <c r="BL49" i="31" s="1"/>
  <c r="BM49" i="31" s="1"/>
  <c r="BN49" i="31" s="1"/>
  <c r="BO49" i="31" s="1"/>
  <c r="BP49" i="31" s="1"/>
  <c r="BQ49" i="31" s="1"/>
  <c r="BR49" i="31" s="1"/>
  <c r="BS49" i="31" s="1"/>
  <c r="BT49" i="31" s="1"/>
  <c r="BU49" i="31" s="1"/>
  <c r="BV49" i="31" s="1"/>
  <c r="BW49" i="31" s="1"/>
  <c r="BX49" i="31" s="1"/>
  <c r="BY49" i="31" s="1"/>
  <c r="BZ49" i="31" s="1"/>
  <c r="CA49" i="31" s="1"/>
  <c r="CB49" i="31" s="1"/>
  <c r="CC49" i="31" s="1"/>
  <c r="CD49" i="31" s="1"/>
  <c r="CE49" i="31" s="1"/>
  <c r="CF49" i="31" s="1"/>
  <c r="CG49" i="31" s="1"/>
  <c r="CH49" i="31" s="1"/>
  <c r="G48" i="31"/>
  <c r="H48" i="31" s="1"/>
  <c r="I48" i="31" s="1"/>
  <c r="J48" i="31" s="1"/>
  <c r="K48" i="31" s="1"/>
  <c r="L48" i="31" s="1"/>
  <c r="M48" i="31" s="1"/>
  <c r="N48" i="31" s="1"/>
  <c r="O48" i="31" s="1"/>
  <c r="P48" i="31" s="1"/>
  <c r="Q48" i="31" s="1"/>
  <c r="R48" i="31" s="1"/>
  <c r="S48" i="31" s="1"/>
  <c r="T48" i="31" s="1"/>
  <c r="U48" i="31" s="1"/>
  <c r="V48" i="31" s="1"/>
  <c r="W48" i="31" s="1"/>
  <c r="X48" i="31" s="1"/>
  <c r="Y48" i="31" s="1"/>
  <c r="Z48" i="31" s="1"/>
  <c r="AA48" i="31" s="1"/>
  <c r="AB48" i="31" s="1"/>
  <c r="AC48" i="31" s="1"/>
  <c r="AD48" i="31" s="1"/>
  <c r="AE48" i="31" s="1"/>
  <c r="AF48" i="31" s="1"/>
  <c r="AG48" i="31" s="1"/>
  <c r="AH48" i="31" s="1"/>
  <c r="AI48" i="31" s="1"/>
  <c r="AJ48" i="31" s="1"/>
  <c r="AK48" i="31" s="1"/>
  <c r="AL48" i="31" s="1"/>
  <c r="AM48" i="31" s="1"/>
  <c r="AN48" i="31" s="1"/>
  <c r="AO48" i="31" s="1"/>
  <c r="AP48" i="31" s="1"/>
  <c r="AQ48" i="31" s="1"/>
  <c r="AR48" i="31" s="1"/>
  <c r="AS48" i="31" s="1"/>
  <c r="AT48" i="31" s="1"/>
  <c r="AU48" i="31" s="1"/>
  <c r="AV48" i="31" s="1"/>
  <c r="AW48" i="31" s="1"/>
  <c r="AX48" i="31" s="1"/>
  <c r="AY48" i="31" s="1"/>
  <c r="AZ48" i="31" s="1"/>
  <c r="BA48" i="31" s="1"/>
  <c r="BB48" i="31" s="1"/>
  <c r="BC48" i="31" s="1"/>
  <c r="BD48" i="31" s="1"/>
  <c r="BE48" i="31" s="1"/>
  <c r="BF48" i="31" s="1"/>
  <c r="BG48" i="31" s="1"/>
  <c r="BH48" i="31" s="1"/>
  <c r="BI48" i="31" s="1"/>
  <c r="BJ48" i="31" s="1"/>
  <c r="BK48" i="31" s="1"/>
  <c r="BL48" i="31" s="1"/>
  <c r="BM48" i="31" s="1"/>
  <c r="BN48" i="31" s="1"/>
  <c r="BO48" i="31" s="1"/>
  <c r="BP48" i="31" s="1"/>
  <c r="BQ48" i="31" s="1"/>
  <c r="BR48" i="31" s="1"/>
  <c r="BS48" i="31" s="1"/>
  <c r="BT48" i="31" s="1"/>
  <c r="BU48" i="31" s="1"/>
  <c r="BV48" i="31" s="1"/>
  <c r="BW48" i="31" s="1"/>
  <c r="BX48" i="31" s="1"/>
  <c r="BY48" i="31" s="1"/>
  <c r="BZ48" i="31" s="1"/>
  <c r="CA48" i="31" s="1"/>
  <c r="CB48" i="31" s="1"/>
  <c r="CC48" i="31" s="1"/>
  <c r="CD48" i="31" s="1"/>
  <c r="CE48" i="31" s="1"/>
  <c r="CF48" i="31" s="1"/>
  <c r="CG48" i="31" s="1"/>
  <c r="CH48" i="31" s="1"/>
  <c r="G47" i="31"/>
  <c r="H47" i="31" s="1"/>
  <c r="I47" i="31" s="1"/>
  <c r="J47" i="31" s="1"/>
  <c r="K47" i="31" s="1"/>
  <c r="L47" i="31" s="1"/>
  <c r="M47" i="31" s="1"/>
  <c r="N47" i="31" s="1"/>
  <c r="O47" i="31" s="1"/>
  <c r="P47" i="31" s="1"/>
  <c r="Q47" i="31" s="1"/>
  <c r="R47" i="31" s="1"/>
  <c r="S47" i="31" s="1"/>
  <c r="T47" i="31" s="1"/>
  <c r="U47" i="31" s="1"/>
  <c r="V47" i="31" s="1"/>
  <c r="W47" i="31" s="1"/>
  <c r="X47" i="31" s="1"/>
  <c r="Y47" i="31" s="1"/>
  <c r="Z47" i="31" s="1"/>
  <c r="AA47" i="31" s="1"/>
  <c r="AB47" i="31" s="1"/>
  <c r="AC47" i="31" s="1"/>
  <c r="AD47" i="31" s="1"/>
  <c r="AE47" i="31" s="1"/>
  <c r="AF47" i="31" s="1"/>
  <c r="AG47" i="31" s="1"/>
  <c r="AH47" i="31" s="1"/>
  <c r="AI47" i="31" s="1"/>
  <c r="AJ47" i="31" s="1"/>
  <c r="AK47" i="31" s="1"/>
  <c r="AL47" i="31" s="1"/>
  <c r="AM47" i="31" s="1"/>
  <c r="AN47" i="31" s="1"/>
  <c r="AO47" i="31" s="1"/>
  <c r="AP47" i="31" s="1"/>
  <c r="AQ47" i="31" s="1"/>
  <c r="AR47" i="31" s="1"/>
  <c r="AS47" i="31" s="1"/>
  <c r="AT47" i="31" s="1"/>
  <c r="AU47" i="31" s="1"/>
  <c r="AV47" i="31" s="1"/>
  <c r="AW47" i="31" s="1"/>
  <c r="AX47" i="31" s="1"/>
  <c r="AY47" i="31" s="1"/>
  <c r="AZ47" i="31" s="1"/>
  <c r="BA47" i="31" s="1"/>
  <c r="BB47" i="31" s="1"/>
  <c r="BC47" i="31" s="1"/>
  <c r="BD47" i="31" s="1"/>
  <c r="BE47" i="31" s="1"/>
  <c r="BF47" i="31" s="1"/>
  <c r="BG47" i="31" s="1"/>
  <c r="BH47" i="31" s="1"/>
  <c r="BI47" i="31" s="1"/>
  <c r="BJ47" i="31" s="1"/>
  <c r="BK47" i="31" s="1"/>
  <c r="BL47" i="31" s="1"/>
  <c r="BM47" i="31" s="1"/>
  <c r="BN47" i="31" s="1"/>
  <c r="BO47" i="31" s="1"/>
  <c r="BP47" i="31" s="1"/>
  <c r="BQ47" i="31" s="1"/>
  <c r="BR47" i="31" s="1"/>
  <c r="BS47" i="31" s="1"/>
  <c r="BT47" i="31" s="1"/>
  <c r="BU47" i="31" s="1"/>
  <c r="BV47" i="31" s="1"/>
  <c r="BW47" i="31" s="1"/>
  <c r="BX47" i="31" s="1"/>
  <c r="BY47" i="31" s="1"/>
  <c r="BZ47" i="31" s="1"/>
  <c r="CA47" i="31" s="1"/>
  <c r="CB47" i="31" s="1"/>
  <c r="CC47" i="31" s="1"/>
  <c r="CD47" i="31" s="1"/>
  <c r="CE47" i="31" s="1"/>
  <c r="CF47" i="31" s="1"/>
  <c r="CG47" i="31" s="1"/>
  <c r="CH47" i="31" s="1"/>
  <c r="G46" i="31"/>
  <c r="H46" i="31" s="1"/>
  <c r="I46" i="31" s="1"/>
  <c r="J46" i="31" s="1"/>
  <c r="K46" i="31" s="1"/>
  <c r="L46" i="31" s="1"/>
  <c r="M46" i="31" s="1"/>
  <c r="N46" i="31" s="1"/>
  <c r="O46" i="31" s="1"/>
  <c r="P46" i="31" s="1"/>
  <c r="Q46" i="31" s="1"/>
  <c r="R46" i="31" s="1"/>
  <c r="S46" i="31" s="1"/>
  <c r="T46" i="31" s="1"/>
  <c r="U46" i="31" s="1"/>
  <c r="V46" i="31" s="1"/>
  <c r="W46" i="31" s="1"/>
  <c r="X46" i="31" s="1"/>
  <c r="Y46" i="31" s="1"/>
  <c r="Z46" i="31" s="1"/>
  <c r="AA46" i="31" s="1"/>
  <c r="AB46" i="31" s="1"/>
  <c r="AC46" i="31" s="1"/>
  <c r="AD46" i="31" s="1"/>
  <c r="AE46" i="31" s="1"/>
  <c r="AF46" i="31" s="1"/>
  <c r="AG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AZ46" i="31" s="1"/>
  <c r="BA46" i="31" s="1"/>
  <c r="BB46" i="31" s="1"/>
  <c r="BC46" i="31" s="1"/>
  <c r="BD46" i="31" s="1"/>
  <c r="BE46" i="31" s="1"/>
  <c r="BF46" i="31" s="1"/>
  <c r="BG46" i="31" s="1"/>
  <c r="BH46" i="31" s="1"/>
  <c r="BI46" i="31" s="1"/>
  <c r="BJ46" i="31" s="1"/>
  <c r="BK46" i="31" s="1"/>
  <c r="BL46" i="31" s="1"/>
  <c r="BM46" i="31" s="1"/>
  <c r="BN46" i="31" s="1"/>
  <c r="BO46" i="31" s="1"/>
  <c r="BP46" i="31" s="1"/>
  <c r="BQ46" i="31" s="1"/>
  <c r="BR46" i="31" s="1"/>
  <c r="BS46" i="31" s="1"/>
  <c r="BT46" i="31" s="1"/>
  <c r="BU46" i="31" s="1"/>
  <c r="BV46" i="31" s="1"/>
  <c r="BW46" i="31" s="1"/>
  <c r="BX46" i="31" s="1"/>
  <c r="BY46" i="31" s="1"/>
  <c r="BZ46" i="31" s="1"/>
  <c r="CA46" i="31" s="1"/>
  <c r="CB46" i="31" s="1"/>
  <c r="CC46" i="31" s="1"/>
  <c r="CD46" i="31" s="1"/>
  <c r="CE46" i="31" s="1"/>
  <c r="CF46" i="31" s="1"/>
  <c r="CG46" i="31" s="1"/>
  <c r="CH46" i="31" s="1"/>
  <c r="G45" i="31"/>
  <c r="H45" i="31" s="1"/>
  <c r="I45" i="31" s="1"/>
  <c r="J45" i="31" s="1"/>
  <c r="K45" i="31" s="1"/>
  <c r="L45" i="31" s="1"/>
  <c r="M45" i="31" s="1"/>
  <c r="N45" i="31" s="1"/>
  <c r="O45" i="31" s="1"/>
  <c r="P45" i="31" s="1"/>
  <c r="Q45" i="31" s="1"/>
  <c r="R45" i="31" s="1"/>
  <c r="S45" i="31" s="1"/>
  <c r="T45" i="31" s="1"/>
  <c r="U45" i="31" s="1"/>
  <c r="V45" i="31" s="1"/>
  <c r="W45" i="31" s="1"/>
  <c r="X45" i="31" s="1"/>
  <c r="Y45" i="31" s="1"/>
  <c r="Z45" i="31" s="1"/>
  <c r="AA45" i="31" s="1"/>
  <c r="AB45" i="31" s="1"/>
  <c r="AC45" i="31" s="1"/>
  <c r="AD45" i="31" s="1"/>
  <c r="AE45" i="31" s="1"/>
  <c r="AF45" i="31" s="1"/>
  <c r="AG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AZ45" i="31" s="1"/>
  <c r="BA45" i="31" s="1"/>
  <c r="BB45" i="31" s="1"/>
  <c r="BC45" i="31" s="1"/>
  <c r="BD45" i="31" s="1"/>
  <c r="BE45" i="31" s="1"/>
  <c r="BF45" i="31" s="1"/>
  <c r="BG45" i="31" s="1"/>
  <c r="BH45" i="31" s="1"/>
  <c r="BI45" i="31" s="1"/>
  <c r="BJ45" i="31" s="1"/>
  <c r="BK45" i="31" s="1"/>
  <c r="BL45" i="31" s="1"/>
  <c r="BM45" i="31" s="1"/>
  <c r="BN45" i="31" s="1"/>
  <c r="BO45" i="31" s="1"/>
  <c r="BP45" i="31" s="1"/>
  <c r="BQ45" i="31" s="1"/>
  <c r="BR45" i="31" s="1"/>
  <c r="BS45" i="31" s="1"/>
  <c r="BT45" i="31" s="1"/>
  <c r="BU45" i="31" s="1"/>
  <c r="BV45" i="31" s="1"/>
  <c r="BW45" i="31" s="1"/>
  <c r="BX45" i="31" s="1"/>
  <c r="BY45" i="31" s="1"/>
  <c r="BZ45" i="31" s="1"/>
  <c r="CA45" i="31" s="1"/>
  <c r="CB45" i="31" s="1"/>
  <c r="CC45" i="31" s="1"/>
  <c r="CD45" i="31" s="1"/>
  <c r="CE45" i="31" s="1"/>
  <c r="CF45" i="31" s="1"/>
  <c r="CG45" i="31" s="1"/>
  <c r="CH45" i="31" s="1"/>
  <c r="G44" i="31"/>
  <c r="H44" i="31" s="1"/>
  <c r="I44" i="31" s="1"/>
  <c r="J44" i="31" s="1"/>
  <c r="K44" i="31" s="1"/>
  <c r="L44" i="31" s="1"/>
  <c r="M44" i="31" s="1"/>
  <c r="N44" i="31" s="1"/>
  <c r="O44" i="31" s="1"/>
  <c r="P44" i="31" s="1"/>
  <c r="Q44" i="31" s="1"/>
  <c r="R44" i="31" s="1"/>
  <c r="S44" i="31" s="1"/>
  <c r="T44" i="31" s="1"/>
  <c r="U44" i="31" s="1"/>
  <c r="V44" i="31" s="1"/>
  <c r="W44" i="31" s="1"/>
  <c r="X44" i="31" s="1"/>
  <c r="Y44" i="31" s="1"/>
  <c r="Z44" i="31" s="1"/>
  <c r="AA44" i="31" s="1"/>
  <c r="AB44" i="31" s="1"/>
  <c r="AC44" i="31" s="1"/>
  <c r="AD44" i="31" s="1"/>
  <c r="AE44" i="31" s="1"/>
  <c r="AF44" i="31" s="1"/>
  <c r="AG44" i="31" s="1"/>
  <c r="AH44" i="31" s="1"/>
  <c r="AI44" i="31" s="1"/>
  <c r="AJ44" i="31" s="1"/>
  <c r="AK44" i="31" s="1"/>
  <c r="AL44" i="31" s="1"/>
  <c r="AM44" i="31" s="1"/>
  <c r="AN44" i="31" s="1"/>
  <c r="AO44" i="31" s="1"/>
  <c r="AP44" i="31" s="1"/>
  <c r="AQ44" i="31" s="1"/>
  <c r="AR44" i="31" s="1"/>
  <c r="AS44" i="31" s="1"/>
  <c r="AT44" i="31" s="1"/>
  <c r="AU44" i="31" s="1"/>
  <c r="AV44" i="31" s="1"/>
  <c r="AW44" i="31" s="1"/>
  <c r="AX44" i="31" s="1"/>
  <c r="AY44" i="31" s="1"/>
  <c r="AZ44" i="31" s="1"/>
  <c r="BA44" i="31" s="1"/>
  <c r="BB44" i="31" s="1"/>
  <c r="BC44" i="31" s="1"/>
  <c r="BD44" i="31" s="1"/>
  <c r="BE44" i="31" s="1"/>
  <c r="BF44" i="31" s="1"/>
  <c r="BG44" i="31" s="1"/>
  <c r="BH44" i="31" s="1"/>
  <c r="BI44" i="31" s="1"/>
  <c r="BJ44" i="31" s="1"/>
  <c r="BK44" i="31" s="1"/>
  <c r="BL44" i="31" s="1"/>
  <c r="BM44" i="31" s="1"/>
  <c r="BN44" i="31" s="1"/>
  <c r="BO44" i="31" s="1"/>
  <c r="BP44" i="31" s="1"/>
  <c r="BQ44" i="31" s="1"/>
  <c r="BR44" i="31" s="1"/>
  <c r="BS44" i="31" s="1"/>
  <c r="BT44" i="31" s="1"/>
  <c r="BU44" i="31" s="1"/>
  <c r="BV44" i="31" s="1"/>
  <c r="BW44" i="31" s="1"/>
  <c r="BX44" i="31" s="1"/>
  <c r="BY44" i="31" s="1"/>
  <c r="BZ44" i="31" s="1"/>
  <c r="CA44" i="31" s="1"/>
  <c r="CB44" i="31" s="1"/>
  <c r="CC44" i="31" s="1"/>
  <c r="CD44" i="31" s="1"/>
  <c r="CE44" i="31" s="1"/>
  <c r="CF44" i="31" s="1"/>
  <c r="CG44" i="31" s="1"/>
  <c r="CH44" i="31" s="1"/>
  <c r="G43" i="31"/>
  <c r="H43" i="31" s="1"/>
  <c r="I43" i="31" s="1"/>
  <c r="J43" i="31" s="1"/>
  <c r="K43" i="31" s="1"/>
  <c r="L43" i="31" s="1"/>
  <c r="M43" i="31" s="1"/>
  <c r="N43" i="31" s="1"/>
  <c r="O43" i="31" s="1"/>
  <c r="P43" i="31" s="1"/>
  <c r="Q43" i="31" s="1"/>
  <c r="R43" i="31" s="1"/>
  <c r="S43" i="31" s="1"/>
  <c r="T43" i="31" s="1"/>
  <c r="U43" i="31" s="1"/>
  <c r="V43" i="31" s="1"/>
  <c r="W43" i="31" s="1"/>
  <c r="X43" i="31" s="1"/>
  <c r="Y43" i="31" s="1"/>
  <c r="Z43" i="31" s="1"/>
  <c r="AA43" i="31" s="1"/>
  <c r="AB43" i="31" s="1"/>
  <c r="AC43" i="31" s="1"/>
  <c r="AD43" i="31" s="1"/>
  <c r="AE43" i="31" s="1"/>
  <c r="AF43" i="31" s="1"/>
  <c r="AG43" i="31" s="1"/>
  <c r="AH43" i="31" s="1"/>
  <c r="AI43" i="31" s="1"/>
  <c r="AJ43" i="31" s="1"/>
  <c r="AK43" i="31" s="1"/>
  <c r="AL43" i="31" s="1"/>
  <c r="AM43" i="31" s="1"/>
  <c r="AN43" i="31" s="1"/>
  <c r="AO43" i="31" s="1"/>
  <c r="AP43" i="31" s="1"/>
  <c r="AQ43" i="31" s="1"/>
  <c r="AR43" i="31" s="1"/>
  <c r="AS43" i="31" s="1"/>
  <c r="AT43" i="31" s="1"/>
  <c r="AU43" i="31" s="1"/>
  <c r="AV43" i="31" s="1"/>
  <c r="AW43" i="31" s="1"/>
  <c r="AX43" i="31" s="1"/>
  <c r="AY43" i="31" s="1"/>
  <c r="AZ43" i="31" s="1"/>
  <c r="BA43" i="31" s="1"/>
  <c r="BB43" i="31" s="1"/>
  <c r="BC43" i="31" s="1"/>
  <c r="BD43" i="31" s="1"/>
  <c r="BE43" i="31" s="1"/>
  <c r="BF43" i="31" s="1"/>
  <c r="BG43" i="31" s="1"/>
  <c r="BH43" i="31" s="1"/>
  <c r="BI43" i="31" s="1"/>
  <c r="BJ43" i="31" s="1"/>
  <c r="BK43" i="31" s="1"/>
  <c r="BL43" i="31" s="1"/>
  <c r="BM43" i="31" s="1"/>
  <c r="BN43" i="31" s="1"/>
  <c r="BO43" i="31" s="1"/>
  <c r="BP43" i="31" s="1"/>
  <c r="BQ43" i="31" s="1"/>
  <c r="BR43" i="31" s="1"/>
  <c r="BS43" i="31" s="1"/>
  <c r="BT43" i="31" s="1"/>
  <c r="BU43" i="31" s="1"/>
  <c r="BV43" i="31" s="1"/>
  <c r="BW43" i="31" s="1"/>
  <c r="BX43" i="31" s="1"/>
  <c r="BY43" i="31" s="1"/>
  <c r="BZ43" i="31" s="1"/>
  <c r="CA43" i="31" s="1"/>
  <c r="CB43" i="31" s="1"/>
  <c r="CC43" i="31" s="1"/>
  <c r="CD43" i="31" s="1"/>
  <c r="CE43" i="31" s="1"/>
  <c r="CF43" i="31" s="1"/>
  <c r="CG43" i="31" s="1"/>
  <c r="CH43" i="31" s="1"/>
  <c r="G42" i="31"/>
  <c r="H42" i="31" s="1"/>
  <c r="I42" i="31" s="1"/>
  <c r="J42" i="31" s="1"/>
  <c r="K42" i="31" s="1"/>
  <c r="L42" i="31" s="1"/>
  <c r="M42" i="31" s="1"/>
  <c r="N42" i="31" s="1"/>
  <c r="O42" i="31" s="1"/>
  <c r="P42" i="31" s="1"/>
  <c r="Q42" i="31" s="1"/>
  <c r="R42" i="31" s="1"/>
  <c r="S42" i="31" s="1"/>
  <c r="T42" i="31" s="1"/>
  <c r="U42" i="31" s="1"/>
  <c r="V42" i="31" s="1"/>
  <c r="W42" i="31" s="1"/>
  <c r="X42" i="31" s="1"/>
  <c r="Y42" i="31" s="1"/>
  <c r="Z42" i="31" s="1"/>
  <c r="AA42" i="31" s="1"/>
  <c r="AB42" i="31" s="1"/>
  <c r="AC42" i="31" s="1"/>
  <c r="AD42" i="31" s="1"/>
  <c r="AE42" i="31" s="1"/>
  <c r="AF42" i="31" s="1"/>
  <c r="AG42" i="31" s="1"/>
  <c r="AH42" i="31" s="1"/>
  <c r="AI42" i="31" s="1"/>
  <c r="AJ42" i="31" s="1"/>
  <c r="AK42" i="31" s="1"/>
  <c r="AL42" i="31" s="1"/>
  <c r="AM42" i="31" s="1"/>
  <c r="AN42" i="31" s="1"/>
  <c r="AO42" i="31" s="1"/>
  <c r="AP42" i="31" s="1"/>
  <c r="AQ42" i="31" s="1"/>
  <c r="AR42" i="31" s="1"/>
  <c r="AS42" i="31" s="1"/>
  <c r="AT42" i="31" s="1"/>
  <c r="AU42" i="31" s="1"/>
  <c r="AV42" i="31" s="1"/>
  <c r="AW42" i="31" s="1"/>
  <c r="AX42" i="31" s="1"/>
  <c r="AY42" i="31" s="1"/>
  <c r="AZ42" i="31" s="1"/>
  <c r="BA42" i="31" s="1"/>
  <c r="BB42" i="31" s="1"/>
  <c r="BC42" i="31" s="1"/>
  <c r="BD42" i="31" s="1"/>
  <c r="BE42" i="31" s="1"/>
  <c r="BF42" i="31" s="1"/>
  <c r="BG42" i="31" s="1"/>
  <c r="BH42" i="31" s="1"/>
  <c r="BI42" i="31" s="1"/>
  <c r="BJ42" i="31" s="1"/>
  <c r="BK42" i="31" s="1"/>
  <c r="BL42" i="31" s="1"/>
  <c r="BM42" i="31" s="1"/>
  <c r="BN42" i="31" s="1"/>
  <c r="BO42" i="31" s="1"/>
  <c r="BP42" i="31" s="1"/>
  <c r="BQ42" i="31" s="1"/>
  <c r="BR42" i="31" s="1"/>
  <c r="BS42" i="31" s="1"/>
  <c r="BT42" i="31" s="1"/>
  <c r="BU42" i="31" s="1"/>
  <c r="BV42" i="31" s="1"/>
  <c r="BW42" i="31" s="1"/>
  <c r="BX42" i="31" s="1"/>
  <c r="BY42" i="31" s="1"/>
  <c r="BZ42" i="31" s="1"/>
  <c r="CA42" i="31" s="1"/>
  <c r="CB42" i="31" s="1"/>
  <c r="CC42" i="31" s="1"/>
  <c r="CD42" i="31" s="1"/>
  <c r="CE42" i="31" s="1"/>
  <c r="CF42" i="31" s="1"/>
  <c r="CG42" i="31" s="1"/>
  <c r="CH42" i="31" s="1"/>
  <c r="G41" i="31"/>
  <c r="H41" i="31" s="1"/>
  <c r="I41" i="31" s="1"/>
  <c r="J41" i="31" s="1"/>
  <c r="K41" i="31" s="1"/>
  <c r="L41" i="31" s="1"/>
  <c r="M41" i="31" s="1"/>
  <c r="N41" i="31" s="1"/>
  <c r="O41" i="31" s="1"/>
  <c r="P41" i="31" s="1"/>
  <c r="Q41" i="31" s="1"/>
  <c r="R41" i="31" s="1"/>
  <c r="S41" i="31" s="1"/>
  <c r="T41" i="31" s="1"/>
  <c r="U41" i="31" s="1"/>
  <c r="V41" i="31" s="1"/>
  <c r="W41" i="31" s="1"/>
  <c r="X41" i="31" s="1"/>
  <c r="Y41" i="31" s="1"/>
  <c r="Z41" i="31" s="1"/>
  <c r="AA41" i="31" s="1"/>
  <c r="AB41" i="31" s="1"/>
  <c r="AC41" i="31" s="1"/>
  <c r="AD41" i="31" s="1"/>
  <c r="AE41" i="31" s="1"/>
  <c r="AF41" i="31" s="1"/>
  <c r="AG41" i="31" s="1"/>
  <c r="AH41" i="31" s="1"/>
  <c r="AI41" i="31" s="1"/>
  <c r="AJ41" i="31" s="1"/>
  <c r="AK41" i="31" s="1"/>
  <c r="AL41" i="31" s="1"/>
  <c r="AM41" i="31" s="1"/>
  <c r="AN41" i="31" s="1"/>
  <c r="AO41" i="31" s="1"/>
  <c r="AP41" i="31" s="1"/>
  <c r="AQ41" i="31" s="1"/>
  <c r="AR41" i="31" s="1"/>
  <c r="AS41" i="31" s="1"/>
  <c r="AT41" i="31" s="1"/>
  <c r="AU41" i="31" s="1"/>
  <c r="AV41" i="31" s="1"/>
  <c r="AW41" i="31" s="1"/>
  <c r="AX41" i="31" s="1"/>
  <c r="AY41" i="31" s="1"/>
  <c r="AZ41" i="31" s="1"/>
  <c r="BA41" i="31" s="1"/>
  <c r="BB41" i="31" s="1"/>
  <c r="BC41" i="31" s="1"/>
  <c r="BD41" i="31" s="1"/>
  <c r="BE41" i="31" s="1"/>
  <c r="BF41" i="31" s="1"/>
  <c r="BG41" i="31" s="1"/>
  <c r="BH41" i="31" s="1"/>
  <c r="BI41" i="31" s="1"/>
  <c r="BJ41" i="31" s="1"/>
  <c r="BK41" i="31" s="1"/>
  <c r="BL41" i="31" s="1"/>
  <c r="BM41" i="31" s="1"/>
  <c r="BN41" i="31" s="1"/>
  <c r="BO41" i="31" s="1"/>
  <c r="BP41" i="31" s="1"/>
  <c r="BQ41" i="31" s="1"/>
  <c r="BR41" i="31" s="1"/>
  <c r="BS41" i="31" s="1"/>
  <c r="BT41" i="31" s="1"/>
  <c r="BU41" i="31" s="1"/>
  <c r="BV41" i="31" s="1"/>
  <c r="BW41" i="31" s="1"/>
  <c r="BX41" i="31" s="1"/>
  <c r="BY41" i="31" s="1"/>
  <c r="BZ41" i="31" s="1"/>
  <c r="CA41" i="31" s="1"/>
  <c r="CB41" i="31" s="1"/>
  <c r="CC41" i="31" s="1"/>
  <c r="CD41" i="31" s="1"/>
  <c r="CE41" i="31" s="1"/>
  <c r="CF41" i="31" s="1"/>
  <c r="CG41" i="31" s="1"/>
  <c r="CH41" i="31" s="1"/>
  <c r="G53" i="30"/>
  <c r="H53" i="30" s="1"/>
  <c r="I53" i="30" s="1"/>
  <c r="J53" i="30" s="1"/>
  <c r="K53" i="30" s="1"/>
  <c r="L53" i="30" s="1"/>
  <c r="M53" i="30" s="1"/>
  <c r="N53" i="30" s="1"/>
  <c r="O53" i="30" s="1"/>
  <c r="P53" i="30" s="1"/>
  <c r="Q53" i="30" s="1"/>
  <c r="R53" i="30" s="1"/>
  <c r="S53" i="30" s="1"/>
  <c r="T53" i="30" s="1"/>
  <c r="U53" i="30" s="1"/>
  <c r="V53" i="30" s="1"/>
  <c r="W53" i="30" s="1"/>
  <c r="X53" i="30" s="1"/>
  <c r="Y53" i="30" s="1"/>
  <c r="Z53" i="30" s="1"/>
  <c r="AA53" i="30" s="1"/>
  <c r="AB53" i="30" s="1"/>
  <c r="AC53" i="30" s="1"/>
  <c r="AD53" i="30" s="1"/>
  <c r="AE53" i="30" s="1"/>
  <c r="AF53" i="30" s="1"/>
  <c r="AG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AZ53" i="30" s="1"/>
  <c r="BA53" i="30" s="1"/>
  <c r="BB53" i="30" s="1"/>
  <c r="BC53" i="30" s="1"/>
  <c r="BD53" i="30" s="1"/>
  <c r="BE53" i="30" s="1"/>
  <c r="BF53" i="30" s="1"/>
  <c r="BG53" i="30" s="1"/>
  <c r="BH53" i="30" s="1"/>
  <c r="BI53" i="30" s="1"/>
  <c r="BJ53" i="30" s="1"/>
  <c r="BK53" i="30" s="1"/>
  <c r="BL53" i="30" s="1"/>
  <c r="BM53" i="30" s="1"/>
  <c r="BN53" i="30" s="1"/>
  <c r="BO53" i="30" s="1"/>
  <c r="BP53" i="30" s="1"/>
  <c r="BQ53" i="30" s="1"/>
  <c r="BR53" i="30" s="1"/>
  <c r="BS53" i="30" s="1"/>
  <c r="BT53" i="30" s="1"/>
  <c r="BU53" i="30" s="1"/>
  <c r="BV53" i="30" s="1"/>
  <c r="BW53" i="30" s="1"/>
  <c r="BX53" i="30" s="1"/>
  <c r="BY53" i="30" s="1"/>
  <c r="BZ53" i="30" s="1"/>
  <c r="CA53" i="30" s="1"/>
  <c r="CB53" i="30" s="1"/>
  <c r="CC53" i="30" s="1"/>
  <c r="CD53" i="30" s="1"/>
  <c r="CE53" i="30" s="1"/>
  <c r="CF53" i="30" s="1"/>
  <c r="CG53" i="30" s="1"/>
  <c r="CH53" i="30" s="1"/>
  <c r="G52" i="30"/>
  <c r="H52" i="30" s="1"/>
  <c r="I52" i="30" s="1"/>
  <c r="J52" i="30" s="1"/>
  <c r="K52" i="30" s="1"/>
  <c r="L52" i="30" s="1"/>
  <c r="M52" i="30" s="1"/>
  <c r="N52" i="30" s="1"/>
  <c r="O52" i="30" s="1"/>
  <c r="P52" i="30" s="1"/>
  <c r="Q52" i="30" s="1"/>
  <c r="R52" i="30" s="1"/>
  <c r="S52" i="30" s="1"/>
  <c r="T52" i="30" s="1"/>
  <c r="U52" i="30" s="1"/>
  <c r="V52" i="30" s="1"/>
  <c r="W52" i="30" s="1"/>
  <c r="X52" i="30" s="1"/>
  <c r="Y52" i="30" s="1"/>
  <c r="Z52" i="30" s="1"/>
  <c r="AA52" i="30" s="1"/>
  <c r="AB52" i="30" s="1"/>
  <c r="AC52" i="30" s="1"/>
  <c r="AD52" i="30" s="1"/>
  <c r="AE52" i="30" s="1"/>
  <c r="AF52" i="30" s="1"/>
  <c r="AG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AZ52" i="30" s="1"/>
  <c r="BA52" i="30" s="1"/>
  <c r="BB52" i="30" s="1"/>
  <c r="BC52" i="30" s="1"/>
  <c r="BD52" i="30" s="1"/>
  <c r="BE52" i="30" s="1"/>
  <c r="BF52" i="30" s="1"/>
  <c r="BG52" i="30" s="1"/>
  <c r="BH52" i="30" s="1"/>
  <c r="BI52" i="30" s="1"/>
  <c r="BJ52" i="30" s="1"/>
  <c r="BK52" i="30" s="1"/>
  <c r="BL52" i="30" s="1"/>
  <c r="BM52" i="30" s="1"/>
  <c r="BN52" i="30" s="1"/>
  <c r="BO52" i="30" s="1"/>
  <c r="BP52" i="30" s="1"/>
  <c r="BQ52" i="30" s="1"/>
  <c r="BR52" i="30" s="1"/>
  <c r="BS52" i="30" s="1"/>
  <c r="BT52" i="30" s="1"/>
  <c r="BU52" i="30" s="1"/>
  <c r="BV52" i="30" s="1"/>
  <c r="BW52" i="30" s="1"/>
  <c r="BX52" i="30" s="1"/>
  <c r="BY52" i="30" s="1"/>
  <c r="BZ52" i="30" s="1"/>
  <c r="CA52" i="30" s="1"/>
  <c r="CB52" i="30" s="1"/>
  <c r="CC52" i="30" s="1"/>
  <c r="CD52" i="30" s="1"/>
  <c r="CE52" i="30" s="1"/>
  <c r="CF52" i="30" s="1"/>
  <c r="CG52" i="30" s="1"/>
  <c r="CH52" i="30" s="1"/>
  <c r="G51" i="30"/>
  <c r="H51" i="30" s="1"/>
  <c r="I51" i="30" s="1"/>
  <c r="J51" i="30" s="1"/>
  <c r="K51" i="30" s="1"/>
  <c r="L51" i="30" s="1"/>
  <c r="M51" i="30" s="1"/>
  <c r="N51" i="30" s="1"/>
  <c r="O51" i="30" s="1"/>
  <c r="P51" i="30" s="1"/>
  <c r="Q51" i="30" s="1"/>
  <c r="R51" i="30" s="1"/>
  <c r="S51" i="30" s="1"/>
  <c r="T51" i="30" s="1"/>
  <c r="U51" i="30" s="1"/>
  <c r="V51" i="30" s="1"/>
  <c r="W51" i="30" s="1"/>
  <c r="X51" i="30" s="1"/>
  <c r="Y51" i="30" s="1"/>
  <c r="Z51" i="30" s="1"/>
  <c r="AA51" i="30" s="1"/>
  <c r="AB51" i="30" s="1"/>
  <c r="AC51" i="30" s="1"/>
  <c r="AD51" i="30" s="1"/>
  <c r="AE51" i="30" s="1"/>
  <c r="AF51" i="30" s="1"/>
  <c r="AG51" i="30" s="1"/>
  <c r="AH51" i="30" s="1"/>
  <c r="AI51" i="30" s="1"/>
  <c r="AJ51" i="30" s="1"/>
  <c r="AK51" i="30" s="1"/>
  <c r="AL51" i="30" s="1"/>
  <c r="AM51" i="30" s="1"/>
  <c r="AN51" i="30" s="1"/>
  <c r="AO51" i="30" s="1"/>
  <c r="AP51" i="30" s="1"/>
  <c r="AQ51" i="30" s="1"/>
  <c r="AR51" i="30" s="1"/>
  <c r="AS51" i="30" s="1"/>
  <c r="AT51" i="30" s="1"/>
  <c r="AU51" i="30" s="1"/>
  <c r="AV51" i="30" s="1"/>
  <c r="AW51" i="30" s="1"/>
  <c r="AX51" i="30" s="1"/>
  <c r="AY51" i="30" s="1"/>
  <c r="AZ51" i="30" s="1"/>
  <c r="BA51" i="30" s="1"/>
  <c r="BB51" i="30" s="1"/>
  <c r="BC51" i="30" s="1"/>
  <c r="BD51" i="30" s="1"/>
  <c r="BE51" i="30" s="1"/>
  <c r="BF51" i="30" s="1"/>
  <c r="BG51" i="30" s="1"/>
  <c r="BH51" i="30" s="1"/>
  <c r="BI51" i="30" s="1"/>
  <c r="BJ51" i="30" s="1"/>
  <c r="BK51" i="30" s="1"/>
  <c r="BL51" i="30" s="1"/>
  <c r="BM51" i="30" s="1"/>
  <c r="BN51" i="30" s="1"/>
  <c r="BO51" i="30" s="1"/>
  <c r="BP51" i="30" s="1"/>
  <c r="BQ51" i="30" s="1"/>
  <c r="BR51" i="30" s="1"/>
  <c r="BS51" i="30" s="1"/>
  <c r="BT51" i="30" s="1"/>
  <c r="BU51" i="30" s="1"/>
  <c r="BV51" i="30" s="1"/>
  <c r="BW51" i="30" s="1"/>
  <c r="BX51" i="30" s="1"/>
  <c r="BY51" i="30" s="1"/>
  <c r="BZ51" i="30" s="1"/>
  <c r="CA51" i="30" s="1"/>
  <c r="CB51" i="30" s="1"/>
  <c r="CC51" i="30" s="1"/>
  <c r="CD51" i="30" s="1"/>
  <c r="CE51" i="30" s="1"/>
  <c r="CF51" i="30" s="1"/>
  <c r="CG51" i="30" s="1"/>
  <c r="CH51" i="30" s="1"/>
  <c r="G50" i="30"/>
  <c r="H50" i="30" s="1"/>
  <c r="I50" i="30" s="1"/>
  <c r="J50" i="30" s="1"/>
  <c r="K50" i="30" s="1"/>
  <c r="L50" i="30" s="1"/>
  <c r="M50" i="30" s="1"/>
  <c r="N50" i="30" s="1"/>
  <c r="O50" i="30" s="1"/>
  <c r="P50" i="30" s="1"/>
  <c r="Q50" i="30" s="1"/>
  <c r="R50" i="30" s="1"/>
  <c r="S50" i="30" s="1"/>
  <c r="T50" i="30" s="1"/>
  <c r="U50" i="30" s="1"/>
  <c r="V50" i="30" s="1"/>
  <c r="W50" i="30" s="1"/>
  <c r="X50" i="30" s="1"/>
  <c r="Y50" i="30" s="1"/>
  <c r="Z50" i="30" s="1"/>
  <c r="AA50" i="30" s="1"/>
  <c r="AB50" i="30" s="1"/>
  <c r="AC50" i="30" s="1"/>
  <c r="AD50" i="30" s="1"/>
  <c r="AE50" i="30" s="1"/>
  <c r="AF50" i="30" s="1"/>
  <c r="AG50" i="30" s="1"/>
  <c r="AH50" i="30" s="1"/>
  <c r="AI50" i="30" s="1"/>
  <c r="AJ50" i="30" s="1"/>
  <c r="AK50" i="30" s="1"/>
  <c r="AL50" i="30" s="1"/>
  <c r="AM50" i="30" s="1"/>
  <c r="AN50" i="30" s="1"/>
  <c r="AO50" i="30" s="1"/>
  <c r="AP50" i="30" s="1"/>
  <c r="AQ50" i="30" s="1"/>
  <c r="AR50" i="30" s="1"/>
  <c r="AS50" i="30" s="1"/>
  <c r="AT50" i="30" s="1"/>
  <c r="AU50" i="30" s="1"/>
  <c r="AV50" i="30" s="1"/>
  <c r="AW50" i="30" s="1"/>
  <c r="AX50" i="30" s="1"/>
  <c r="AY50" i="30" s="1"/>
  <c r="AZ50" i="30" s="1"/>
  <c r="BA50" i="30" s="1"/>
  <c r="BB50" i="30" s="1"/>
  <c r="BC50" i="30" s="1"/>
  <c r="BD50" i="30" s="1"/>
  <c r="BE50" i="30" s="1"/>
  <c r="BF50" i="30" s="1"/>
  <c r="BG50" i="30" s="1"/>
  <c r="BH50" i="30" s="1"/>
  <c r="BI50" i="30" s="1"/>
  <c r="BJ50" i="30" s="1"/>
  <c r="BK50" i="30" s="1"/>
  <c r="BL50" i="30" s="1"/>
  <c r="BM50" i="30" s="1"/>
  <c r="BN50" i="30" s="1"/>
  <c r="BO50" i="30" s="1"/>
  <c r="BP50" i="30" s="1"/>
  <c r="BQ50" i="30" s="1"/>
  <c r="BR50" i="30" s="1"/>
  <c r="BS50" i="30" s="1"/>
  <c r="BT50" i="30" s="1"/>
  <c r="BU50" i="30" s="1"/>
  <c r="BV50" i="30" s="1"/>
  <c r="BW50" i="30" s="1"/>
  <c r="BX50" i="30" s="1"/>
  <c r="BY50" i="30" s="1"/>
  <c r="BZ50" i="30" s="1"/>
  <c r="CA50" i="30" s="1"/>
  <c r="CB50" i="30" s="1"/>
  <c r="CC50" i="30" s="1"/>
  <c r="CD50" i="30" s="1"/>
  <c r="CE50" i="30" s="1"/>
  <c r="CF50" i="30" s="1"/>
  <c r="CG50" i="30" s="1"/>
  <c r="CH50" i="30" s="1"/>
  <c r="G49" i="30"/>
  <c r="H49" i="30" s="1"/>
  <c r="I49" i="30" s="1"/>
  <c r="J49" i="30" s="1"/>
  <c r="K49" i="30" s="1"/>
  <c r="L49" i="30" s="1"/>
  <c r="M49" i="30" s="1"/>
  <c r="N49" i="30" s="1"/>
  <c r="O49" i="30" s="1"/>
  <c r="P49" i="30" s="1"/>
  <c r="Q49" i="30" s="1"/>
  <c r="R49" i="30" s="1"/>
  <c r="S49" i="30" s="1"/>
  <c r="T49" i="30" s="1"/>
  <c r="U49" i="30" s="1"/>
  <c r="V49" i="30" s="1"/>
  <c r="W49" i="30" s="1"/>
  <c r="X49" i="30" s="1"/>
  <c r="Y49" i="30" s="1"/>
  <c r="Z49" i="30" s="1"/>
  <c r="AA49" i="30" s="1"/>
  <c r="AB49" i="30" s="1"/>
  <c r="AC49" i="30" s="1"/>
  <c r="AD49" i="30" s="1"/>
  <c r="AE49" i="30" s="1"/>
  <c r="AF49" i="30" s="1"/>
  <c r="AG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AZ49" i="30" s="1"/>
  <c r="BA49" i="30" s="1"/>
  <c r="BB49" i="30" s="1"/>
  <c r="BC49" i="30" s="1"/>
  <c r="BD49" i="30" s="1"/>
  <c r="BE49" i="30" s="1"/>
  <c r="BF49" i="30" s="1"/>
  <c r="BG49" i="30" s="1"/>
  <c r="BH49" i="30" s="1"/>
  <c r="BI49" i="30" s="1"/>
  <c r="BJ49" i="30" s="1"/>
  <c r="BK49" i="30" s="1"/>
  <c r="BL49" i="30" s="1"/>
  <c r="BM49" i="30" s="1"/>
  <c r="BN49" i="30" s="1"/>
  <c r="BO49" i="30" s="1"/>
  <c r="BP49" i="30" s="1"/>
  <c r="BQ49" i="30" s="1"/>
  <c r="BR49" i="30" s="1"/>
  <c r="BS49" i="30" s="1"/>
  <c r="BT49" i="30" s="1"/>
  <c r="BU49" i="30" s="1"/>
  <c r="BV49" i="30" s="1"/>
  <c r="BW49" i="30" s="1"/>
  <c r="BX49" i="30" s="1"/>
  <c r="BY49" i="30" s="1"/>
  <c r="BZ49" i="30" s="1"/>
  <c r="CA49" i="30" s="1"/>
  <c r="CB49" i="30" s="1"/>
  <c r="CC49" i="30" s="1"/>
  <c r="CD49" i="30" s="1"/>
  <c r="CE49" i="30" s="1"/>
  <c r="CF49" i="30" s="1"/>
  <c r="CG49" i="30" s="1"/>
  <c r="CH49" i="30" s="1"/>
  <c r="G48" i="30"/>
  <c r="H48" i="30" s="1"/>
  <c r="I48" i="30" s="1"/>
  <c r="J48" i="30" s="1"/>
  <c r="K48" i="30" s="1"/>
  <c r="L48" i="30" s="1"/>
  <c r="M48" i="30" s="1"/>
  <c r="N48" i="30" s="1"/>
  <c r="O48" i="30" s="1"/>
  <c r="P48" i="30" s="1"/>
  <c r="Q48" i="30" s="1"/>
  <c r="R48" i="30" s="1"/>
  <c r="S48" i="30" s="1"/>
  <c r="T48" i="30" s="1"/>
  <c r="U48" i="30" s="1"/>
  <c r="V48" i="30" s="1"/>
  <c r="W48" i="30" s="1"/>
  <c r="X48" i="30" s="1"/>
  <c r="Y48" i="30" s="1"/>
  <c r="Z48" i="30" s="1"/>
  <c r="AA48" i="30" s="1"/>
  <c r="AB48" i="30" s="1"/>
  <c r="AC48" i="30" s="1"/>
  <c r="AD48" i="30" s="1"/>
  <c r="AE48" i="30" s="1"/>
  <c r="AF48" i="30" s="1"/>
  <c r="AG48" i="30" s="1"/>
  <c r="AH48" i="30" s="1"/>
  <c r="AI48" i="30" s="1"/>
  <c r="AJ48" i="30" s="1"/>
  <c r="AK48" i="30" s="1"/>
  <c r="AL48" i="30" s="1"/>
  <c r="AM48" i="30" s="1"/>
  <c r="AN48" i="30" s="1"/>
  <c r="AO48" i="30" s="1"/>
  <c r="AP48" i="30" s="1"/>
  <c r="AQ48" i="30" s="1"/>
  <c r="AR48" i="30" s="1"/>
  <c r="AS48" i="30" s="1"/>
  <c r="AT48" i="30" s="1"/>
  <c r="AU48" i="30" s="1"/>
  <c r="AV48" i="30" s="1"/>
  <c r="AW48" i="30" s="1"/>
  <c r="AX48" i="30" s="1"/>
  <c r="AY48" i="30" s="1"/>
  <c r="AZ48" i="30" s="1"/>
  <c r="BA48" i="30" s="1"/>
  <c r="BB48" i="30" s="1"/>
  <c r="BC48" i="30" s="1"/>
  <c r="BD48" i="30" s="1"/>
  <c r="BE48" i="30" s="1"/>
  <c r="BF48" i="30" s="1"/>
  <c r="BG48" i="30" s="1"/>
  <c r="BH48" i="30" s="1"/>
  <c r="BI48" i="30" s="1"/>
  <c r="BJ48" i="30" s="1"/>
  <c r="BK48" i="30" s="1"/>
  <c r="BL48" i="30" s="1"/>
  <c r="BM48" i="30" s="1"/>
  <c r="BN48" i="30" s="1"/>
  <c r="BO48" i="30" s="1"/>
  <c r="BP48" i="30" s="1"/>
  <c r="BQ48" i="30" s="1"/>
  <c r="BR48" i="30" s="1"/>
  <c r="BS48" i="30" s="1"/>
  <c r="BT48" i="30" s="1"/>
  <c r="BU48" i="30" s="1"/>
  <c r="BV48" i="30" s="1"/>
  <c r="BW48" i="30" s="1"/>
  <c r="BX48" i="30" s="1"/>
  <c r="BY48" i="30" s="1"/>
  <c r="BZ48" i="30" s="1"/>
  <c r="CA48" i="30" s="1"/>
  <c r="CB48" i="30" s="1"/>
  <c r="CC48" i="30" s="1"/>
  <c r="CD48" i="30" s="1"/>
  <c r="CE48" i="30" s="1"/>
  <c r="CF48" i="30" s="1"/>
  <c r="CG48" i="30" s="1"/>
  <c r="CH48" i="30" s="1"/>
  <c r="G47" i="30"/>
  <c r="H47" i="30" s="1"/>
  <c r="I47" i="30" s="1"/>
  <c r="J47" i="30" s="1"/>
  <c r="K47" i="30" s="1"/>
  <c r="L47" i="30" s="1"/>
  <c r="M47" i="30" s="1"/>
  <c r="N47" i="30" s="1"/>
  <c r="O47" i="30" s="1"/>
  <c r="P47" i="30" s="1"/>
  <c r="Q47" i="30" s="1"/>
  <c r="R47" i="30" s="1"/>
  <c r="S47" i="30" s="1"/>
  <c r="T47" i="30" s="1"/>
  <c r="U47" i="30" s="1"/>
  <c r="V47" i="30" s="1"/>
  <c r="W47" i="30" s="1"/>
  <c r="X47" i="30" s="1"/>
  <c r="Y47" i="30" s="1"/>
  <c r="Z47" i="30" s="1"/>
  <c r="AA47" i="30" s="1"/>
  <c r="AB47" i="30" s="1"/>
  <c r="AC47" i="30" s="1"/>
  <c r="AD47" i="30" s="1"/>
  <c r="AE47" i="30" s="1"/>
  <c r="AF47" i="30" s="1"/>
  <c r="AG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AZ47" i="30" s="1"/>
  <c r="BA47" i="30" s="1"/>
  <c r="BB47" i="30" s="1"/>
  <c r="BC47" i="30" s="1"/>
  <c r="BD47" i="30" s="1"/>
  <c r="BE47" i="30" s="1"/>
  <c r="BF47" i="30" s="1"/>
  <c r="BG47" i="30" s="1"/>
  <c r="BH47" i="30" s="1"/>
  <c r="BI47" i="30" s="1"/>
  <c r="BJ47" i="30" s="1"/>
  <c r="BK47" i="30" s="1"/>
  <c r="BL47" i="30" s="1"/>
  <c r="BM47" i="30" s="1"/>
  <c r="BN47" i="30" s="1"/>
  <c r="BO47" i="30" s="1"/>
  <c r="BP47" i="30" s="1"/>
  <c r="BQ47" i="30" s="1"/>
  <c r="BR47" i="30" s="1"/>
  <c r="BS47" i="30" s="1"/>
  <c r="BT47" i="30" s="1"/>
  <c r="BU47" i="30" s="1"/>
  <c r="BV47" i="30" s="1"/>
  <c r="BW47" i="30" s="1"/>
  <c r="BX47" i="30" s="1"/>
  <c r="BY47" i="30" s="1"/>
  <c r="BZ47" i="30" s="1"/>
  <c r="CA47" i="30" s="1"/>
  <c r="CB47" i="30" s="1"/>
  <c r="CC47" i="30" s="1"/>
  <c r="CD47" i="30" s="1"/>
  <c r="CE47" i="30" s="1"/>
  <c r="CF47" i="30" s="1"/>
  <c r="CG47" i="30" s="1"/>
  <c r="CH47" i="30" s="1"/>
  <c r="G46" i="30"/>
  <c r="H46" i="30" s="1"/>
  <c r="I46" i="30" s="1"/>
  <c r="J46" i="30" s="1"/>
  <c r="K46" i="30" s="1"/>
  <c r="L46" i="30" s="1"/>
  <c r="M46" i="30" s="1"/>
  <c r="N46" i="30" s="1"/>
  <c r="O46" i="30" s="1"/>
  <c r="P46" i="30" s="1"/>
  <c r="Q46" i="30" s="1"/>
  <c r="R46" i="30" s="1"/>
  <c r="S46" i="30" s="1"/>
  <c r="T46" i="30" s="1"/>
  <c r="U46" i="30" s="1"/>
  <c r="V46" i="30" s="1"/>
  <c r="W46" i="30" s="1"/>
  <c r="X46" i="30" s="1"/>
  <c r="Y46" i="30" s="1"/>
  <c r="Z46" i="30" s="1"/>
  <c r="AA46" i="30" s="1"/>
  <c r="AB46" i="30" s="1"/>
  <c r="AC46" i="30" s="1"/>
  <c r="AD46" i="30" s="1"/>
  <c r="AE46" i="30" s="1"/>
  <c r="AF46" i="30" s="1"/>
  <c r="AG46" i="30" s="1"/>
  <c r="AH46" i="30" s="1"/>
  <c r="AI46" i="30" s="1"/>
  <c r="AJ46" i="30" s="1"/>
  <c r="AK46" i="30" s="1"/>
  <c r="AL46" i="30" s="1"/>
  <c r="AM46" i="30" s="1"/>
  <c r="AN46" i="30" s="1"/>
  <c r="AO46" i="30" s="1"/>
  <c r="AP46" i="30" s="1"/>
  <c r="AQ46" i="30" s="1"/>
  <c r="AR46" i="30" s="1"/>
  <c r="AS46" i="30" s="1"/>
  <c r="AT46" i="30" s="1"/>
  <c r="AU46" i="30" s="1"/>
  <c r="AV46" i="30" s="1"/>
  <c r="AW46" i="30" s="1"/>
  <c r="AX46" i="30" s="1"/>
  <c r="AY46" i="30" s="1"/>
  <c r="AZ46" i="30" s="1"/>
  <c r="BA46" i="30" s="1"/>
  <c r="BB46" i="30" s="1"/>
  <c r="BC46" i="30" s="1"/>
  <c r="BD46" i="30" s="1"/>
  <c r="BE46" i="30" s="1"/>
  <c r="BF46" i="30" s="1"/>
  <c r="BG46" i="30" s="1"/>
  <c r="BH46" i="30" s="1"/>
  <c r="BI46" i="30" s="1"/>
  <c r="BJ46" i="30" s="1"/>
  <c r="BK46" i="30" s="1"/>
  <c r="BL46" i="30" s="1"/>
  <c r="BM46" i="30" s="1"/>
  <c r="BN46" i="30" s="1"/>
  <c r="BO46" i="30" s="1"/>
  <c r="BP46" i="30" s="1"/>
  <c r="BQ46" i="30" s="1"/>
  <c r="BR46" i="30" s="1"/>
  <c r="BS46" i="30" s="1"/>
  <c r="BT46" i="30" s="1"/>
  <c r="BU46" i="30" s="1"/>
  <c r="BV46" i="30" s="1"/>
  <c r="BW46" i="30" s="1"/>
  <c r="BX46" i="30" s="1"/>
  <c r="BY46" i="30" s="1"/>
  <c r="BZ46" i="30" s="1"/>
  <c r="CA46" i="30" s="1"/>
  <c r="CB46" i="30" s="1"/>
  <c r="CC46" i="30" s="1"/>
  <c r="CD46" i="30" s="1"/>
  <c r="CE46" i="30" s="1"/>
  <c r="CF46" i="30" s="1"/>
  <c r="CG46" i="30" s="1"/>
  <c r="CH46" i="30" s="1"/>
  <c r="G45" i="30"/>
  <c r="H45" i="30" s="1"/>
  <c r="I45" i="30" s="1"/>
  <c r="J45" i="30" s="1"/>
  <c r="K45" i="30" s="1"/>
  <c r="L45" i="30" s="1"/>
  <c r="M45" i="30" s="1"/>
  <c r="N45" i="30" s="1"/>
  <c r="O45" i="30" s="1"/>
  <c r="P45" i="30" s="1"/>
  <c r="Q45" i="30" s="1"/>
  <c r="R45" i="30" s="1"/>
  <c r="S45" i="30" s="1"/>
  <c r="T45" i="30" s="1"/>
  <c r="U45" i="30" s="1"/>
  <c r="V45" i="30" s="1"/>
  <c r="W45" i="30" s="1"/>
  <c r="X45" i="30" s="1"/>
  <c r="Y45" i="30" s="1"/>
  <c r="Z45" i="30" s="1"/>
  <c r="AA45" i="30" s="1"/>
  <c r="AB45" i="30" s="1"/>
  <c r="AC45" i="30" s="1"/>
  <c r="AD45" i="30" s="1"/>
  <c r="AE45" i="30" s="1"/>
  <c r="AF45" i="30" s="1"/>
  <c r="AG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AZ45" i="30" s="1"/>
  <c r="BA45" i="30" s="1"/>
  <c r="BB45" i="30" s="1"/>
  <c r="BC45" i="30" s="1"/>
  <c r="BD45" i="30" s="1"/>
  <c r="BE45" i="30" s="1"/>
  <c r="BF45" i="30" s="1"/>
  <c r="BG45" i="30" s="1"/>
  <c r="BH45" i="30" s="1"/>
  <c r="BI45" i="30" s="1"/>
  <c r="BJ45" i="30" s="1"/>
  <c r="BK45" i="30" s="1"/>
  <c r="BL45" i="30" s="1"/>
  <c r="BM45" i="30" s="1"/>
  <c r="BN45" i="30" s="1"/>
  <c r="BO45" i="30" s="1"/>
  <c r="BP45" i="30" s="1"/>
  <c r="BQ45" i="30" s="1"/>
  <c r="BR45" i="30" s="1"/>
  <c r="BS45" i="30" s="1"/>
  <c r="BT45" i="30" s="1"/>
  <c r="BU45" i="30" s="1"/>
  <c r="BV45" i="30" s="1"/>
  <c r="BW45" i="30" s="1"/>
  <c r="BX45" i="30" s="1"/>
  <c r="BY45" i="30" s="1"/>
  <c r="BZ45" i="30" s="1"/>
  <c r="CA45" i="30" s="1"/>
  <c r="CB45" i="30" s="1"/>
  <c r="CC45" i="30" s="1"/>
  <c r="CD45" i="30" s="1"/>
  <c r="CE45" i="30" s="1"/>
  <c r="CF45" i="30" s="1"/>
  <c r="CG45" i="30" s="1"/>
  <c r="CH45" i="30" s="1"/>
  <c r="G44" i="30"/>
  <c r="H44" i="30" s="1"/>
  <c r="I44" i="30" s="1"/>
  <c r="J44" i="30" s="1"/>
  <c r="K44" i="30" s="1"/>
  <c r="L44" i="30" s="1"/>
  <c r="M44" i="30" s="1"/>
  <c r="N44" i="30" s="1"/>
  <c r="O44" i="30" s="1"/>
  <c r="P44" i="30" s="1"/>
  <c r="Q44" i="30" s="1"/>
  <c r="R44" i="30" s="1"/>
  <c r="S44" i="30" s="1"/>
  <c r="T44" i="30" s="1"/>
  <c r="U44" i="30" s="1"/>
  <c r="V44" i="30" s="1"/>
  <c r="W44" i="30" s="1"/>
  <c r="X44" i="30" s="1"/>
  <c r="Y44" i="30" s="1"/>
  <c r="Z44" i="30" s="1"/>
  <c r="AA44" i="30" s="1"/>
  <c r="AB44" i="30" s="1"/>
  <c r="AC44" i="30" s="1"/>
  <c r="AD44" i="30" s="1"/>
  <c r="AE44" i="30" s="1"/>
  <c r="AF44" i="30" s="1"/>
  <c r="AG44" i="30" s="1"/>
  <c r="AH44" i="30" s="1"/>
  <c r="AI44" i="30" s="1"/>
  <c r="AJ44" i="30" s="1"/>
  <c r="AK44" i="30" s="1"/>
  <c r="AL44" i="30" s="1"/>
  <c r="AM44" i="30" s="1"/>
  <c r="AN44" i="30" s="1"/>
  <c r="AO44" i="30" s="1"/>
  <c r="AP44" i="30" s="1"/>
  <c r="AQ44" i="30" s="1"/>
  <c r="AR44" i="30" s="1"/>
  <c r="AS44" i="30" s="1"/>
  <c r="AT44" i="30" s="1"/>
  <c r="AU44" i="30" s="1"/>
  <c r="AV44" i="30" s="1"/>
  <c r="AW44" i="30" s="1"/>
  <c r="AX44" i="30" s="1"/>
  <c r="AY44" i="30" s="1"/>
  <c r="AZ44" i="30" s="1"/>
  <c r="BA44" i="30" s="1"/>
  <c r="BB44" i="30" s="1"/>
  <c r="BC44" i="30" s="1"/>
  <c r="BD44" i="30" s="1"/>
  <c r="BE44" i="30" s="1"/>
  <c r="BF44" i="30" s="1"/>
  <c r="BG44" i="30" s="1"/>
  <c r="BH44" i="30" s="1"/>
  <c r="BI44" i="30" s="1"/>
  <c r="BJ44" i="30" s="1"/>
  <c r="BK44" i="30" s="1"/>
  <c r="BL44" i="30" s="1"/>
  <c r="BM44" i="30" s="1"/>
  <c r="BN44" i="30" s="1"/>
  <c r="BO44" i="30" s="1"/>
  <c r="BP44" i="30" s="1"/>
  <c r="BQ44" i="30" s="1"/>
  <c r="BR44" i="30" s="1"/>
  <c r="BS44" i="30" s="1"/>
  <c r="BT44" i="30" s="1"/>
  <c r="BU44" i="30" s="1"/>
  <c r="BV44" i="30" s="1"/>
  <c r="BW44" i="30" s="1"/>
  <c r="BX44" i="30" s="1"/>
  <c r="BY44" i="30" s="1"/>
  <c r="BZ44" i="30" s="1"/>
  <c r="CA44" i="30" s="1"/>
  <c r="CB44" i="30" s="1"/>
  <c r="CC44" i="30" s="1"/>
  <c r="CD44" i="30" s="1"/>
  <c r="CE44" i="30" s="1"/>
  <c r="CF44" i="30" s="1"/>
  <c r="CG44" i="30" s="1"/>
  <c r="CH44" i="30" s="1"/>
  <c r="G43" i="30"/>
  <c r="H43" i="30" s="1"/>
  <c r="I43" i="30" s="1"/>
  <c r="J43" i="30" s="1"/>
  <c r="K43" i="30" s="1"/>
  <c r="L43" i="30" s="1"/>
  <c r="M43" i="30" s="1"/>
  <c r="N43" i="30" s="1"/>
  <c r="O43" i="30" s="1"/>
  <c r="P43" i="30" s="1"/>
  <c r="Q43" i="30" s="1"/>
  <c r="R43" i="30" s="1"/>
  <c r="S43" i="30" s="1"/>
  <c r="T43" i="30" s="1"/>
  <c r="U43" i="30" s="1"/>
  <c r="V43" i="30" s="1"/>
  <c r="W43" i="30" s="1"/>
  <c r="X43" i="30" s="1"/>
  <c r="Y43" i="30" s="1"/>
  <c r="Z43" i="30" s="1"/>
  <c r="AA43" i="30" s="1"/>
  <c r="AB43" i="30" s="1"/>
  <c r="AC43" i="30" s="1"/>
  <c r="AD43" i="30" s="1"/>
  <c r="AE43" i="30" s="1"/>
  <c r="AF43" i="30" s="1"/>
  <c r="AG43" i="30" s="1"/>
  <c r="AH43" i="30" s="1"/>
  <c r="AI43" i="30" s="1"/>
  <c r="AJ43" i="30" s="1"/>
  <c r="AK43" i="30" s="1"/>
  <c r="AL43" i="30" s="1"/>
  <c r="AM43" i="30" s="1"/>
  <c r="AN43" i="30" s="1"/>
  <c r="AO43" i="30" s="1"/>
  <c r="AP43" i="30" s="1"/>
  <c r="AQ43" i="30" s="1"/>
  <c r="AR43" i="30" s="1"/>
  <c r="AS43" i="30" s="1"/>
  <c r="AT43" i="30" s="1"/>
  <c r="AU43" i="30" s="1"/>
  <c r="AV43" i="30" s="1"/>
  <c r="AW43" i="30" s="1"/>
  <c r="AX43" i="30" s="1"/>
  <c r="AY43" i="30" s="1"/>
  <c r="AZ43" i="30" s="1"/>
  <c r="BA43" i="30" s="1"/>
  <c r="BB43" i="30" s="1"/>
  <c r="BC43" i="30" s="1"/>
  <c r="BD43" i="30" s="1"/>
  <c r="BE43" i="30" s="1"/>
  <c r="BF43" i="30" s="1"/>
  <c r="BG43" i="30" s="1"/>
  <c r="BH43" i="30" s="1"/>
  <c r="BI43" i="30" s="1"/>
  <c r="BJ43" i="30" s="1"/>
  <c r="BK43" i="30" s="1"/>
  <c r="BL43" i="30" s="1"/>
  <c r="BM43" i="30" s="1"/>
  <c r="BN43" i="30" s="1"/>
  <c r="BO43" i="30" s="1"/>
  <c r="BP43" i="30" s="1"/>
  <c r="BQ43" i="30" s="1"/>
  <c r="BR43" i="30" s="1"/>
  <c r="BS43" i="30" s="1"/>
  <c r="BT43" i="30" s="1"/>
  <c r="BU43" i="30" s="1"/>
  <c r="BV43" i="30" s="1"/>
  <c r="BW43" i="30" s="1"/>
  <c r="BX43" i="30" s="1"/>
  <c r="BY43" i="30" s="1"/>
  <c r="BZ43" i="30" s="1"/>
  <c r="CA43" i="30" s="1"/>
  <c r="CB43" i="30" s="1"/>
  <c r="CC43" i="30" s="1"/>
  <c r="CD43" i="30" s="1"/>
  <c r="CE43" i="30" s="1"/>
  <c r="CF43" i="30" s="1"/>
  <c r="CG43" i="30" s="1"/>
  <c r="CH43" i="30" s="1"/>
  <c r="G42" i="30"/>
  <c r="H42" i="30" s="1"/>
  <c r="I42" i="30" s="1"/>
  <c r="J42" i="30" s="1"/>
  <c r="K42" i="30" s="1"/>
  <c r="L42" i="30" s="1"/>
  <c r="M42" i="30" s="1"/>
  <c r="N42" i="30" s="1"/>
  <c r="O42" i="30" s="1"/>
  <c r="P42" i="30" s="1"/>
  <c r="Q42" i="30" s="1"/>
  <c r="R42" i="30" s="1"/>
  <c r="S42" i="30" s="1"/>
  <c r="T42" i="30" s="1"/>
  <c r="U42" i="30" s="1"/>
  <c r="V42" i="30" s="1"/>
  <c r="W42" i="30" s="1"/>
  <c r="X42" i="30" s="1"/>
  <c r="Y42" i="30" s="1"/>
  <c r="Z42" i="30" s="1"/>
  <c r="AA42" i="30" s="1"/>
  <c r="AB42" i="30" s="1"/>
  <c r="AC42" i="30" s="1"/>
  <c r="AD42" i="30" s="1"/>
  <c r="AE42" i="30" s="1"/>
  <c r="AF42" i="30" s="1"/>
  <c r="AG42" i="30" s="1"/>
  <c r="AH42" i="30" s="1"/>
  <c r="AI42" i="30" s="1"/>
  <c r="AJ42" i="30" s="1"/>
  <c r="AK42" i="30" s="1"/>
  <c r="AL42" i="30" s="1"/>
  <c r="AM42" i="30" s="1"/>
  <c r="AN42" i="30" s="1"/>
  <c r="AO42" i="30" s="1"/>
  <c r="AP42" i="30" s="1"/>
  <c r="AQ42" i="30" s="1"/>
  <c r="AR42" i="30" s="1"/>
  <c r="AS42" i="30" s="1"/>
  <c r="AT42" i="30" s="1"/>
  <c r="AU42" i="30" s="1"/>
  <c r="AV42" i="30" s="1"/>
  <c r="AW42" i="30" s="1"/>
  <c r="AX42" i="30" s="1"/>
  <c r="AY42" i="30" s="1"/>
  <c r="AZ42" i="30" s="1"/>
  <c r="BA42" i="30" s="1"/>
  <c r="BB42" i="30" s="1"/>
  <c r="BC42" i="30" s="1"/>
  <c r="BD42" i="30" s="1"/>
  <c r="BE42" i="30" s="1"/>
  <c r="BF42" i="30" s="1"/>
  <c r="BG42" i="30" s="1"/>
  <c r="BH42" i="30" s="1"/>
  <c r="BI42" i="30" s="1"/>
  <c r="BJ42" i="30" s="1"/>
  <c r="BK42" i="30" s="1"/>
  <c r="BL42" i="30" s="1"/>
  <c r="BM42" i="30" s="1"/>
  <c r="BN42" i="30" s="1"/>
  <c r="BO42" i="30" s="1"/>
  <c r="BP42" i="30" s="1"/>
  <c r="BQ42" i="30" s="1"/>
  <c r="BR42" i="30" s="1"/>
  <c r="BS42" i="30" s="1"/>
  <c r="BT42" i="30" s="1"/>
  <c r="BU42" i="30" s="1"/>
  <c r="BV42" i="30" s="1"/>
  <c r="BW42" i="30" s="1"/>
  <c r="BX42" i="30" s="1"/>
  <c r="BY42" i="30" s="1"/>
  <c r="BZ42" i="30" s="1"/>
  <c r="CA42" i="30" s="1"/>
  <c r="CB42" i="30" s="1"/>
  <c r="CC42" i="30" s="1"/>
  <c r="CD42" i="30" s="1"/>
  <c r="CE42" i="30" s="1"/>
  <c r="CF42" i="30" s="1"/>
  <c r="CG42" i="30" s="1"/>
  <c r="CH42" i="30" s="1"/>
  <c r="G41" i="30"/>
  <c r="H41" i="30" s="1"/>
  <c r="I41" i="30" s="1"/>
  <c r="J41" i="30" s="1"/>
  <c r="K41" i="30" s="1"/>
  <c r="L41" i="30" s="1"/>
  <c r="M41" i="30" s="1"/>
  <c r="N41" i="30" s="1"/>
  <c r="O41" i="30" s="1"/>
  <c r="P41" i="30" s="1"/>
  <c r="Q41" i="30" s="1"/>
  <c r="R41" i="30" s="1"/>
  <c r="S41" i="30" s="1"/>
  <c r="T41" i="30" s="1"/>
  <c r="U41" i="30" s="1"/>
  <c r="V41" i="30" s="1"/>
  <c r="W41" i="30" s="1"/>
  <c r="X41" i="30" s="1"/>
  <c r="Y41" i="30" s="1"/>
  <c r="Z41" i="30" s="1"/>
  <c r="AA41" i="30" s="1"/>
  <c r="AB41" i="30" s="1"/>
  <c r="AC41" i="30" s="1"/>
  <c r="AD41" i="30" s="1"/>
  <c r="AE41" i="30" s="1"/>
  <c r="AF41" i="30" s="1"/>
  <c r="AG41" i="30" s="1"/>
  <c r="AH41" i="30" s="1"/>
  <c r="AI41" i="30" s="1"/>
  <c r="AJ41" i="30" s="1"/>
  <c r="AK41" i="30" s="1"/>
  <c r="AL41" i="30" s="1"/>
  <c r="AM41" i="30" s="1"/>
  <c r="AN41" i="30" s="1"/>
  <c r="AO41" i="30" s="1"/>
  <c r="AP41" i="30" s="1"/>
  <c r="AQ41" i="30" s="1"/>
  <c r="AR41" i="30" s="1"/>
  <c r="AS41" i="30" s="1"/>
  <c r="AT41" i="30" s="1"/>
  <c r="AU41" i="30" s="1"/>
  <c r="AV41" i="30" s="1"/>
  <c r="AW41" i="30" s="1"/>
  <c r="AX41" i="30" s="1"/>
  <c r="AY41" i="30" s="1"/>
  <c r="AZ41" i="30" s="1"/>
  <c r="BA41" i="30" s="1"/>
  <c r="BB41" i="30" s="1"/>
  <c r="BC41" i="30" s="1"/>
  <c r="BD41" i="30" s="1"/>
  <c r="BE41" i="30" s="1"/>
  <c r="BF41" i="30" s="1"/>
  <c r="BG41" i="30" s="1"/>
  <c r="BH41" i="30" s="1"/>
  <c r="BI41" i="30" s="1"/>
  <c r="BJ41" i="30" s="1"/>
  <c r="BK41" i="30" s="1"/>
  <c r="BL41" i="30" s="1"/>
  <c r="BM41" i="30" s="1"/>
  <c r="BN41" i="30" s="1"/>
  <c r="BO41" i="30" s="1"/>
  <c r="BP41" i="30" s="1"/>
  <c r="BQ41" i="30" s="1"/>
  <c r="BR41" i="30" s="1"/>
  <c r="BS41" i="30" s="1"/>
  <c r="BT41" i="30" s="1"/>
  <c r="BU41" i="30" s="1"/>
  <c r="BV41" i="30" s="1"/>
  <c r="BW41" i="30" s="1"/>
  <c r="BX41" i="30" s="1"/>
  <c r="BY41" i="30" s="1"/>
  <c r="BZ41" i="30" s="1"/>
  <c r="CA41" i="30" s="1"/>
  <c r="CB41" i="30" s="1"/>
  <c r="CC41" i="30" s="1"/>
  <c r="CD41" i="30" s="1"/>
  <c r="CE41" i="30" s="1"/>
  <c r="CF41" i="30" s="1"/>
  <c r="CG41" i="30" s="1"/>
  <c r="CH41" i="30" s="1"/>
  <c r="G53" i="29"/>
  <c r="H53" i="29" s="1"/>
  <c r="I53" i="29" s="1"/>
  <c r="J53" i="29" s="1"/>
  <c r="K53" i="29" s="1"/>
  <c r="L53" i="29" s="1"/>
  <c r="M53" i="29" s="1"/>
  <c r="N53" i="29" s="1"/>
  <c r="O53" i="29" s="1"/>
  <c r="P53" i="29" s="1"/>
  <c r="Q53" i="29" s="1"/>
  <c r="R53" i="29" s="1"/>
  <c r="S53" i="29" s="1"/>
  <c r="T53" i="29" s="1"/>
  <c r="U53" i="29" s="1"/>
  <c r="V53" i="29" s="1"/>
  <c r="W53" i="29" s="1"/>
  <c r="X53" i="29" s="1"/>
  <c r="Y53" i="29" s="1"/>
  <c r="Z53" i="29" s="1"/>
  <c r="AA53" i="29" s="1"/>
  <c r="AB53" i="29" s="1"/>
  <c r="AC53" i="29" s="1"/>
  <c r="AD53" i="29" s="1"/>
  <c r="AE53" i="29" s="1"/>
  <c r="AF53" i="29" s="1"/>
  <c r="AG53" i="29" s="1"/>
  <c r="AH53" i="29" s="1"/>
  <c r="AI53" i="29" s="1"/>
  <c r="AJ53" i="29" s="1"/>
  <c r="AK53" i="29" s="1"/>
  <c r="AL53" i="29" s="1"/>
  <c r="AM53" i="29" s="1"/>
  <c r="AN53" i="29" s="1"/>
  <c r="AO53" i="29" s="1"/>
  <c r="AP53" i="29" s="1"/>
  <c r="AQ53" i="29" s="1"/>
  <c r="AR53" i="29" s="1"/>
  <c r="AS53" i="29" s="1"/>
  <c r="AT53" i="29" s="1"/>
  <c r="AU53" i="29" s="1"/>
  <c r="AV53" i="29" s="1"/>
  <c r="AW53" i="29" s="1"/>
  <c r="AX53" i="29" s="1"/>
  <c r="AY53" i="29" s="1"/>
  <c r="AZ53" i="29" s="1"/>
  <c r="BA53" i="29" s="1"/>
  <c r="BB53" i="29" s="1"/>
  <c r="BC53" i="29" s="1"/>
  <c r="BD53" i="29" s="1"/>
  <c r="BE53" i="29" s="1"/>
  <c r="BF53" i="29" s="1"/>
  <c r="BG53" i="29" s="1"/>
  <c r="BH53" i="29" s="1"/>
  <c r="BI53" i="29" s="1"/>
  <c r="BJ53" i="29" s="1"/>
  <c r="BK53" i="29" s="1"/>
  <c r="BL53" i="29" s="1"/>
  <c r="BM53" i="29" s="1"/>
  <c r="BN53" i="29" s="1"/>
  <c r="BO53" i="29" s="1"/>
  <c r="BP53" i="29" s="1"/>
  <c r="BQ53" i="29" s="1"/>
  <c r="BR53" i="29" s="1"/>
  <c r="BS53" i="29" s="1"/>
  <c r="BT53" i="29" s="1"/>
  <c r="BU53" i="29" s="1"/>
  <c r="BV53" i="29" s="1"/>
  <c r="BW53" i="29" s="1"/>
  <c r="BX53" i="29" s="1"/>
  <c r="BY53" i="29" s="1"/>
  <c r="BZ53" i="29" s="1"/>
  <c r="CA53" i="29" s="1"/>
  <c r="CB53" i="29" s="1"/>
  <c r="CC53" i="29" s="1"/>
  <c r="CD53" i="29" s="1"/>
  <c r="CE53" i="29" s="1"/>
  <c r="CF53" i="29" s="1"/>
  <c r="CG53" i="29" s="1"/>
  <c r="CH53" i="29" s="1"/>
  <c r="G52" i="29"/>
  <c r="H52" i="29" s="1"/>
  <c r="I52" i="29" s="1"/>
  <c r="J52" i="29" s="1"/>
  <c r="K52" i="29" s="1"/>
  <c r="L52" i="29" s="1"/>
  <c r="M52" i="29" s="1"/>
  <c r="N52" i="29" s="1"/>
  <c r="O52" i="29" s="1"/>
  <c r="P52" i="29" s="1"/>
  <c r="Q52" i="29" s="1"/>
  <c r="R52" i="29" s="1"/>
  <c r="S52" i="29" s="1"/>
  <c r="T52" i="29" s="1"/>
  <c r="U52" i="29" s="1"/>
  <c r="V52" i="29" s="1"/>
  <c r="W52" i="29" s="1"/>
  <c r="X52" i="29" s="1"/>
  <c r="Y52" i="29" s="1"/>
  <c r="Z52" i="29" s="1"/>
  <c r="AA52" i="29" s="1"/>
  <c r="AB52" i="29" s="1"/>
  <c r="AC52" i="29" s="1"/>
  <c r="AD52" i="29" s="1"/>
  <c r="AE52" i="29" s="1"/>
  <c r="AF52" i="29" s="1"/>
  <c r="AG52" i="29" s="1"/>
  <c r="AH52" i="29" s="1"/>
  <c r="AI52" i="29" s="1"/>
  <c r="AJ52" i="29" s="1"/>
  <c r="AK52" i="29" s="1"/>
  <c r="AL52" i="29" s="1"/>
  <c r="AM52" i="29" s="1"/>
  <c r="AN52" i="29" s="1"/>
  <c r="AO52" i="29" s="1"/>
  <c r="AP52" i="29" s="1"/>
  <c r="AQ52" i="29" s="1"/>
  <c r="AR52" i="29" s="1"/>
  <c r="AS52" i="29" s="1"/>
  <c r="AT52" i="29" s="1"/>
  <c r="AU52" i="29" s="1"/>
  <c r="AV52" i="29" s="1"/>
  <c r="AW52" i="29" s="1"/>
  <c r="AX52" i="29" s="1"/>
  <c r="AY52" i="29" s="1"/>
  <c r="AZ52" i="29" s="1"/>
  <c r="BA52" i="29" s="1"/>
  <c r="BB52" i="29" s="1"/>
  <c r="BC52" i="29" s="1"/>
  <c r="BD52" i="29" s="1"/>
  <c r="BE52" i="29" s="1"/>
  <c r="BF52" i="29" s="1"/>
  <c r="BG52" i="29" s="1"/>
  <c r="BH52" i="29" s="1"/>
  <c r="BI52" i="29" s="1"/>
  <c r="BJ52" i="29" s="1"/>
  <c r="BK52" i="29" s="1"/>
  <c r="BL52" i="29" s="1"/>
  <c r="BM52" i="29" s="1"/>
  <c r="BN52" i="29" s="1"/>
  <c r="BO52" i="29" s="1"/>
  <c r="BP52" i="29" s="1"/>
  <c r="BQ52" i="29" s="1"/>
  <c r="BR52" i="29" s="1"/>
  <c r="BS52" i="29" s="1"/>
  <c r="BT52" i="29" s="1"/>
  <c r="BU52" i="29" s="1"/>
  <c r="BV52" i="29" s="1"/>
  <c r="BW52" i="29" s="1"/>
  <c r="BX52" i="29" s="1"/>
  <c r="BY52" i="29" s="1"/>
  <c r="BZ52" i="29" s="1"/>
  <c r="CA52" i="29" s="1"/>
  <c r="CB52" i="29" s="1"/>
  <c r="CC52" i="29" s="1"/>
  <c r="CD52" i="29" s="1"/>
  <c r="CE52" i="29" s="1"/>
  <c r="CF52" i="29" s="1"/>
  <c r="CG52" i="29" s="1"/>
  <c r="CH52" i="29"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AB51" i="29" s="1"/>
  <c r="AC51" i="29" s="1"/>
  <c r="AD51" i="29" s="1"/>
  <c r="AE51" i="29" s="1"/>
  <c r="AF51" i="29" s="1"/>
  <c r="AG51" i="29" s="1"/>
  <c r="AH51" i="29" s="1"/>
  <c r="AI51" i="29" s="1"/>
  <c r="AJ51" i="29" s="1"/>
  <c r="AK51" i="29" s="1"/>
  <c r="AL51" i="29" s="1"/>
  <c r="AM51" i="29" s="1"/>
  <c r="AN51" i="29" s="1"/>
  <c r="AO51" i="29" s="1"/>
  <c r="AP51" i="29" s="1"/>
  <c r="AQ51" i="29" s="1"/>
  <c r="AR51" i="29" s="1"/>
  <c r="AS51" i="29" s="1"/>
  <c r="AT51" i="29" s="1"/>
  <c r="AU51" i="29" s="1"/>
  <c r="AV51" i="29" s="1"/>
  <c r="AW51" i="29" s="1"/>
  <c r="AX51" i="29" s="1"/>
  <c r="AY51" i="29" s="1"/>
  <c r="AZ51" i="29" s="1"/>
  <c r="BA51" i="29" s="1"/>
  <c r="BB51" i="29" s="1"/>
  <c r="BC51" i="29" s="1"/>
  <c r="BD51" i="29" s="1"/>
  <c r="BE51" i="29" s="1"/>
  <c r="BF51" i="29" s="1"/>
  <c r="BG51" i="29" s="1"/>
  <c r="BH51" i="29" s="1"/>
  <c r="BI51" i="29" s="1"/>
  <c r="BJ51" i="29" s="1"/>
  <c r="BK51" i="29" s="1"/>
  <c r="BL51" i="29" s="1"/>
  <c r="BM51" i="29" s="1"/>
  <c r="BN51" i="29" s="1"/>
  <c r="BO51" i="29" s="1"/>
  <c r="BP51" i="29" s="1"/>
  <c r="BQ51" i="29" s="1"/>
  <c r="BR51" i="29" s="1"/>
  <c r="BS51" i="29" s="1"/>
  <c r="BT51" i="29" s="1"/>
  <c r="BU51" i="29" s="1"/>
  <c r="BV51" i="29" s="1"/>
  <c r="BW51" i="29" s="1"/>
  <c r="BX51" i="29" s="1"/>
  <c r="BY51" i="29" s="1"/>
  <c r="BZ51" i="29" s="1"/>
  <c r="CA51" i="29" s="1"/>
  <c r="CB51" i="29" s="1"/>
  <c r="CC51" i="29" s="1"/>
  <c r="CD51" i="29" s="1"/>
  <c r="CE51" i="29" s="1"/>
  <c r="CF51" i="29" s="1"/>
  <c r="CG51" i="29" s="1"/>
  <c r="CH51" i="29" s="1"/>
  <c r="G50" i="29"/>
  <c r="H50" i="29" s="1"/>
  <c r="I50" i="29" s="1"/>
  <c r="J50" i="29" s="1"/>
  <c r="K50" i="29" s="1"/>
  <c r="L50" i="29" s="1"/>
  <c r="M50" i="29" s="1"/>
  <c r="N50" i="29" s="1"/>
  <c r="O50" i="29" s="1"/>
  <c r="P50" i="29" s="1"/>
  <c r="Q50" i="29" s="1"/>
  <c r="R50" i="29" s="1"/>
  <c r="S50" i="29" s="1"/>
  <c r="T50" i="29" s="1"/>
  <c r="U50" i="29" s="1"/>
  <c r="V50" i="29" s="1"/>
  <c r="W50" i="29" s="1"/>
  <c r="X50" i="29" s="1"/>
  <c r="Y50" i="29" s="1"/>
  <c r="Z50" i="29" s="1"/>
  <c r="AA50" i="29" s="1"/>
  <c r="AB50" i="29" s="1"/>
  <c r="AC50" i="29" s="1"/>
  <c r="AD50" i="29" s="1"/>
  <c r="AE50" i="29" s="1"/>
  <c r="AF50" i="29" s="1"/>
  <c r="AG50" i="29" s="1"/>
  <c r="AH50" i="29" s="1"/>
  <c r="AI50" i="29" s="1"/>
  <c r="AJ50" i="29" s="1"/>
  <c r="AK50" i="29" s="1"/>
  <c r="AL50" i="29" s="1"/>
  <c r="AM50" i="29" s="1"/>
  <c r="AN50" i="29" s="1"/>
  <c r="AO50" i="29" s="1"/>
  <c r="AP50" i="29" s="1"/>
  <c r="AQ50" i="29" s="1"/>
  <c r="AR50" i="29" s="1"/>
  <c r="AS50" i="29" s="1"/>
  <c r="AT50" i="29" s="1"/>
  <c r="AU50" i="29" s="1"/>
  <c r="AV50" i="29" s="1"/>
  <c r="AW50" i="29" s="1"/>
  <c r="AX50" i="29" s="1"/>
  <c r="AY50" i="29" s="1"/>
  <c r="AZ50" i="29" s="1"/>
  <c r="BA50" i="29" s="1"/>
  <c r="BB50" i="29" s="1"/>
  <c r="BC50" i="29" s="1"/>
  <c r="BD50" i="29" s="1"/>
  <c r="BE50" i="29" s="1"/>
  <c r="BF50" i="29" s="1"/>
  <c r="BG50" i="29" s="1"/>
  <c r="BH50" i="29" s="1"/>
  <c r="BI50" i="29" s="1"/>
  <c r="BJ50" i="29" s="1"/>
  <c r="BK50" i="29" s="1"/>
  <c r="BL50" i="29" s="1"/>
  <c r="BM50" i="29" s="1"/>
  <c r="BN50" i="29" s="1"/>
  <c r="BO50" i="29" s="1"/>
  <c r="BP50" i="29" s="1"/>
  <c r="BQ50" i="29" s="1"/>
  <c r="BR50" i="29" s="1"/>
  <c r="BS50" i="29" s="1"/>
  <c r="BT50" i="29" s="1"/>
  <c r="BU50" i="29" s="1"/>
  <c r="BV50" i="29" s="1"/>
  <c r="BW50" i="29" s="1"/>
  <c r="BX50" i="29" s="1"/>
  <c r="BY50" i="29" s="1"/>
  <c r="BZ50" i="29" s="1"/>
  <c r="CA50" i="29" s="1"/>
  <c r="CB50" i="29" s="1"/>
  <c r="CC50" i="29" s="1"/>
  <c r="CD50" i="29" s="1"/>
  <c r="CE50" i="29" s="1"/>
  <c r="CF50" i="29" s="1"/>
  <c r="CG50" i="29" s="1"/>
  <c r="CH50" i="29" s="1"/>
  <c r="G49" i="29"/>
  <c r="H49" i="29" s="1"/>
  <c r="I49" i="29" s="1"/>
  <c r="J49" i="29" s="1"/>
  <c r="K49" i="29" s="1"/>
  <c r="L49" i="29" s="1"/>
  <c r="M49" i="29" s="1"/>
  <c r="N49" i="29" s="1"/>
  <c r="O49" i="29" s="1"/>
  <c r="P49" i="29" s="1"/>
  <c r="Q49" i="29" s="1"/>
  <c r="R49" i="29" s="1"/>
  <c r="S49" i="29" s="1"/>
  <c r="T49" i="29" s="1"/>
  <c r="U49" i="29" s="1"/>
  <c r="V49" i="29" s="1"/>
  <c r="W49" i="29" s="1"/>
  <c r="X49" i="29" s="1"/>
  <c r="Y49" i="29" s="1"/>
  <c r="Z49" i="29" s="1"/>
  <c r="AA49" i="29" s="1"/>
  <c r="AB49" i="29" s="1"/>
  <c r="AC49" i="29" s="1"/>
  <c r="AD49" i="29" s="1"/>
  <c r="AE49" i="29" s="1"/>
  <c r="AF49" i="29" s="1"/>
  <c r="AG49" i="29" s="1"/>
  <c r="AH49" i="29" s="1"/>
  <c r="AI49" i="29" s="1"/>
  <c r="AJ49" i="29" s="1"/>
  <c r="AK49" i="29" s="1"/>
  <c r="AL49" i="29" s="1"/>
  <c r="AM49" i="29" s="1"/>
  <c r="AN49" i="29" s="1"/>
  <c r="AO49" i="29" s="1"/>
  <c r="AP49" i="29" s="1"/>
  <c r="AQ49" i="29" s="1"/>
  <c r="AR49" i="29" s="1"/>
  <c r="AS49" i="29" s="1"/>
  <c r="AT49" i="29" s="1"/>
  <c r="AU49" i="29" s="1"/>
  <c r="AV49" i="29" s="1"/>
  <c r="AW49" i="29" s="1"/>
  <c r="AX49" i="29" s="1"/>
  <c r="AY49" i="29" s="1"/>
  <c r="AZ49" i="29" s="1"/>
  <c r="BA49" i="29" s="1"/>
  <c r="BB49" i="29" s="1"/>
  <c r="BC49" i="29" s="1"/>
  <c r="BD49" i="29" s="1"/>
  <c r="BE49" i="29" s="1"/>
  <c r="BF49" i="29" s="1"/>
  <c r="BG49" i="29" s="1"/>
  <c r="BH49" i="29" s="1"/>
  <c r="BI49" i="29" s="1"/>
  <c r="BJ49" i="29" s="1"/>
  <c r="BK49" i="29" s="1"/>
  <c r="BL49" i="29" s="1"/>
  <c r="BM49" i="29" s="1"/>
  <c r="BN49" i="29" s="1"/>
  <c r="BO49" i="29" s="1"/>
  <c r="BP49" i="29" s="1"/>
  <c r="BQ49" i="29" s="1"/>
  <c r="BR49" i="29" s="1"/>
  <c r="BS49" i="29" s="1"/>
  <c r="BT49" i="29" s="1"/>
  <c r="BU49" i="29" s="1"/>
  <c r="BV49" i="29" s="1"/>
  <c r="BW49" i="29" s="1"/>
  <c r="BX49" i="29" s="1"/>
  <c r="BY49" i="29" s="1"/>
  <c r="BZ49" i="29" s="1"/>
  <c r="CA49" i="29" s="1"/>
  <c r="CB49" i="29" s="1"/>
  <c r="CC49" i="29" s="1"/>
  <c r="CD49" i="29" s="1"/>
  <c r="CE49" i="29" s="1"/>
  <c r="CF49" i="29" s="1"/>
  <c r="CG49" i="29" s="1"/>
  <c r="CH49" i="29" s="1"/>
  <c r="G48" i="29"/>
  <c r="H48" i="29" s="1"/>
  <c r="I48" i="29" s="1"/>
  <c r="J48" i="29" s="1"/>
  <c r="K48" i="29" s="1"/>
  <c r="L48" i="29" s="1"/>
  <c r="M48" i="29" s="1"/>
  <c r="N48" i="29" s="1"/>
  <c r="O48" i="29" s="1"/>
  <c r="P48" i="29" s="1"/>
  <c r="Q48" i="29" s="1"/>
  <c r="R48" i="29" s="1"/>
  <c r="S48" i="29" s="1"/>
  <c r="T48" i="29" s="1"/>
  <c r="U48" i="29" s="1"/>
  <c r="V48" i="29" s="1"/>
  <c r="W48" i="29" s="1"/>
  <c r="X48" i="29" s="1"/>
  <c r="Y48" i="29" s="1"/>
  <c r="Z48" i="29" s="1"/>
  <c r="AA48" i="29" s="1"/>
  <c r="AB48" i="29" s="1"/>
  <c r="AC48" i="29" s="1"/>
  <c r="AD48" i="29" s="1"/>
  <c r="AE48" i="29" s="1"/>
  <c r="AF48" i="29" s="1"/>
  <c r="AG48" i="29" s="1"/>
  <c r="AH48" i="29" s="1"/>
  <c r="AI48" i="29" s="1"/>
  <c r="AJ48" i="29" s="1"/>
  <c r="AK48" i="29" s="1"/>
  <c r="AL48" i="29" s="1"/>
  <c r="AM48" i="29" s="1"/>
  <c r="AN48" i="29" s="1"/>
  <c r="AO48" i="29" s="1"/>
  <c r="AP48" i="29" s="1"/>
  <c r="AQ48" i="29" s="1"/>
  <c r="AR48" i="29" s="1"/>
  <c r="AS48" i="29" s="1"/>
  <c r="AT48" i="29" s="1"/>
  <c r="AU48" i="29" s="1"/>
  <c r="AV48" i="29" s="1"/>
  <c r="AW48" i="29" s="1"/>
  <c r="AX48" i="29" s="1"/>
  <c r="AY48" i="29" s="1"/>
  <c r="AZ48" i="29" s="1"/>
  <c r="BA48" i="29" s="1"/>
  <c r="BB48" i="29" s="1"/>
  <c r="BC48" i="29" s="1"/>
  <c r="BD48" i="29" s="1"/>
  <c r="BE48" i="29" s="1"/>
  <c r="BF48" i="29" s="1"/>
  <c r="BG48" i="29" s="1"/>
  <c r="BH48" i="29" s="1"/>
  <c r="BI48" i="29" s="1"/>
  <c r="BJ48" i="29" s="1"/>
  <c r="BK48" i="29" s="1"/>
  <c r="BL48" i="29" s="1"/>
  <c r="BM48" i="29" s="1"/>
  <c r="BN48" i="29" s="1"/>
  <c r="BO48" i="29" s="1"/>
  <c r="BP48" i="29" s="1"/>
  <c r="BQ48" i="29" s="1"/>
  <c r="BR48" i="29" s="1"/>
  <c r="BS48" i="29" s="1"/>
  <c r="BT48" i="29" s="1"/>
  <c r="BU48" i="29" s="1"/>
  <c r="BV48" i="29" s="1"/>
  <c r="BW48" i="29" s="1"/>
  <c r="BX48" i="29" s="1"/>
  <c r="BY48" i="29" s="1"/>
  <c r="BZ48" i="29" s="1"/>
  <c r="CA48" i="29" s="1"/>
  <c r="CB48" i="29" s="1"/>
  <c r="CC48" i="29" s="1"/>
  <c r="CD48" i="29" s="1"/>
  <c r="CE48" i="29" s="1"/>
  <c r="CF48" i="29" s="1"/>
  <c r="CG48" i="29" s="1"/>
  <c r="CH48" i="29" s="1"/>
  <c r="G47" i="29"/>
  <c r="H47" i="29" s="1"/>
  <c r="I47" i="29" s="1"/>
  <c r="J47" i="29" s="1"/>
  <c r="K47" i="29" s="1"/>
  <c r="L47" i="29" s="1"/>
  <c r="M47" i="29" s="1"/>
  <c r="N47" i="29" s="1"/>
  <c r="O47" i="29" s="1"/>
  <c r="P47" i="29" s="1"/>
  <c r="Q47" i="29" s="1"/>
  <c r="R47" i="29" s="1"/>
  <c r="S47" i="29" s="1"/>
  <c r="T47" i="29" s="1"/>
  <c r="U47" i="29" s="1"/>
  <c r="V47" i="29" s="1"/>
  <c r="W47" i="29" s="1"/>
  <c r="X47" i="29" s="1"/>
  <c r="Y47" i="29" s="1"/>
  <c r="Z47" i="29" s="1"/>
  <c r="AA47" i="29" s="1"/>
  <c r="AB47" i="29" s="1"/>
  <c r="AC47" i="29" s="1"/>
  <c r="AD47" i="29" s="1"/>
  <c r="AE47" i="29" s="1"/>
  <c r="AF47" i="29" s="1"/>
  <c r="AG47" i="29" s="1"/>
  <c r="AH47" i="29" s="1"/>
  <c r="AI47" i="29" s="1"/>
  <c r="AJ47" i="29" s="1"/>
  <c r="AK47" i="29" s="1"/>
  <c r="AL47" i="29" s="1"/>
  <c r="AM47" i="29" s="1"/>
  <c r="AN47" i="29" s="1"/>
  <c r="AO47" i="29" s="1"/>
  <c r="AP47" i="29" s="1"/>
  <c r="AQ47" i="29" s="1"/>
  <c r="AR47" i="29" s="1"/>
  <c r="AS47" i="29" s="1"/>
  <c r="AT47" i="29" s="1"/>
  <c r="AU47" i="29" s="1"/>
  <c r="AV47" i="29" s="1"/>
  <c r="AW47" i="29" s="1"/>
  <c r="AX47" i="29" s="1"/>
  <c r="AY47" i="29" s="1"/>
  <c r="AZ47" i="29" s="1"/>
  <c r="BA47" i="29" s="1"/>
  <c r="BB47" i="29" s="1"/>
  <c r="BC47" i="29" s="1"/>
  <c r="BD47" i="29" s="1"/>
  <c r="BE47" i="29" s="1"/>
  <c r="BF47" i="29" s="1"/>
  <c r="BG47" i="29" s="1"/>
  <c r="BH47" i="29" s="1"/>
  <c r="BI47" i="29" s="1"/>
  <c r="BJ47" i="29" s="1"/>
  <c r="BK47" i="29" s="1"/>
  <c r="BL47" i="29" s="1"/>
  <c r="BM47" i="29" s="1"/>
  <c r="BN47" i="29" s="1"/>
  <c r="BO47" i="29" s="1"/>
  <c r="BP47" i="29" s="1"/>
  <c r="BQ47" i="29" s="1"/>
  <c r="BR47" i="29" s="1"/>
  <c r="BS47" i="29" s="1"/>
  <c r="BT47" i="29" s="1"/>
  <c r="BU47" i="29" s="1"/>
  <c r="BV47" i="29" s="1"/>
  <c r="BW47" i="29" s="1"/>
  <c r="BX47" i="29" s="1"/>
  <c r="BY47" i="29" s="1"/>
  <c r="BZ47" i="29" s="1"/>
  <c r="CA47" i="29" s="1"/>
  <c r="CB47" i="29" s="1"/>
  <c r="CC47" i="29" s="1"/>
  <c r="CD47" i="29" s="1"/>
  <c r="CE47" i="29" s="1"/>
  <c r="CF47" i="29" s="1"/>
  <c r="CG47" i="29" s="1"/>
  <c r="CH47" i="29" s="1"/>
  <c r="G46" i="29"/>
  <c r="H46" i="29" s="1"/>
  <c r="I46" i="29" s="1"/>
  <c r="J46" i="29" s="1"/>
  <c r="K46" i="29" s="1"/>
  <c r="L46" i="29" s="1"/>
  <c r="M46" i="29" s="1"/>
  <c r="N46" i="29" s="1"/>
  <c r="O46" i="29" s="1"/>
  <c r="P46" i="29" s="1"/>
  <c r="Q46" i="29" s="1"/>
  <c r="R46" i="29" s="1"/>
  <c r="S46" i="29" s="1"/>
  <c r="T46" i="29" s="1"/>
  <c r="U46" i="29" s="1"/>
  <c r="V46" i="29" s="1"/>
  <c r="W46" i="29" s="1"/>
  <c r="X46" i="29" s="1"/>
  <c r="Y46" i="29" s="1"/>
  <c r="Z46" i="29" s="1"/>
  <c r="AA46" i="29" s="1"/>
  <c r="AB46" i="29" s="1"/>
  <c r="AC46" i="29" s="1"/>
  <c r="AD46" i="29" s="1"/>
  <c r="AE46" i="29" s="1"/>
  <c r="AF46" i="29" s="1"/>
  <c r="AG46" i="29" s="1"/>
  <c r="AH46" i="29" s="1"/>
  <c r="AI46" i="29" s="1"/>
  <c r="AJ46" i="29" s="1"/>
  <c r="AK46" i="29" s="1"/>
  <c r="AL46" i="29" s="1"/>
  <c r="AM46" i="29" s="1"/>
  <c r="AN46" i="29" s="1"/>
  <c r="AO46" i="29" s="1"/>
  <c r="AP46" i="29" s="1"/>
  <c r="AQ46" i="29" s="1"/>
  <c r="AR46" i="29" s="1"/>
  <c r="AS46" i="29" s="1"/>
  <c r="AT46" i="29" s="1"/>
  <c r="AU46" i="29" s="1"/>
  <c r="AV46" i="29" s="1"/>
  <c r="AW46" i="29" s="1"/>
  <c r="AX46" i="29" s="1"/>
  <c r="AY46" i="29" s="1"/>
  <c r="AZ46" i="29" s="1"/>
  <c r="BA46" i="29" s="1"/>
  <c r="BB46" i="29" s="1"/>
  <c r="BC46" i="29" s="1"/>
  <c r="BD46" i="29" s="1"/>
  <c r="BE46" i="29" s="1"/>
  <c r="BF46" i="29" s="1"/>
  <c r="BG46" i="29" s="1"/>
  <c r="BH46" i="29" s="1"/>
  <c r="BI46" i="29" s="1"/>
  <c r="BJ46" i="29" s="1"/>
  <c r="BK46" i="29" s="1"/>
  <c r="BL46" i="29" s="1"/>
  <c r="BM46" i="29" s="1"/>
  <c r="BN46" i="29" s="1"/>
  <c r="BO46" i="29" s="1"/>
  <c r="BP46" i="29" s="1"/>
  <c r="BQ46" i="29" s="1"/>
  <c r="BR46" i="29" s="1"/>
  <c r="BS46" i="29" s="1"/>
  <c r="BT46" i="29" s="1"/>
  <c r="BU46" i="29" s="1"/>
  <c r="BV46" i="29" s="1"/>
  <c r="BW46" i="29" s="1"/>
  <c r="BX46" i="29" s="1"/>
  <c r="BY46" i="29" s="1"/>
  <c r="BZ46" i="29" s="1"/>
  <c r="CA46" i="29" s="1"/>
  <c r="CB46" i="29" s="1"/>
  <c r="CC46" i="29" s="1"/>
  <c r="CD46" i="29" s="1"/>
  <c r="CE46" i="29" s="1"/>
  <c r="CF46" i="29" s="1"/>
  <c r="CG46" i="29" s="1"/>
  <c r="CH46" i="29" s="1"/>
  <c r="G45" i="29"/>
  <c r="H45" i="29" s="1"/>
  <c r="I45" i="29" s="1"/>
  <c r="J45" i="29" s="1"/>
  <c r="K45" i="29" s="1"/>
  <c r="L45" i="29" s="1"/>
  <c r="M45" i="29" s="1"/>
  <c r="N45" i="29" s="1"/>
  <c r="O45" i="29" s="1"/>
  <c r="P45" i="29" s="1"/>
  <c r="Q45" i="29" s="1"/>
  <c r="R45" i="29" s="1"/>
  <c r="S45" i="29" s="1"/>
  <c r="T45" i="29" s="1"/>
  <c r="U45" i="29" s="1"/>
  <c r="V45" i="29" s="1"/>
  <c r="W45" i="29" s="1"/>
  <c r="X45" i="29" s="1"/>
  <c r="Y45" i="29" s="1"/>
  <c r="Z45" i="29" s="1"/>
  <c r="AA45" i="29" s="1"/>
  <c r="AB45" i="29" s="1"/>
  <c r="AC45" i="29" s="1"/>
  <c r="AD45" i="29" s="1"/>
  <c r="AE45" i="29" s="1"/>
  <c r="AF45" i="29" s="1"/>
  <c r="AG45" i="29" s="1"/>
  <c r="AH45" i="29" s="1"/>
  <c r="AI45" i="29" s="1"/>
  <c r="AJ45" i="29" s="1"/>
  <c r="AK45" i="29" s="1"/>
  <c r="AL45" i="29" s="1"/>
  <c r="AM45" i="29" s="1"/>
  <c r="AN45" i="29" s="1"/>
  <c r="AO45" i="29" s="1"/>
  <c r="AP45" i="29" s="1"/>
  <c r="AQ45" i="29" s="1"/>
  <c r="AR45" i="29" s="1"/>
  <c r="AS45" i="29" s="1"/>
  <c r="AT45" i="29" s="1"/>
  <c r="AU45" i="29" s="1"/>
  <c r="AV45" i="29" s="1"/>
  <c r="AW45" i="29" s="1"/>
  <c r="AX45" i="29" s="1"/>
  <c r="AY45" i="29" s="1"/>
  <c r="AZ45" i="29" s="1"/>
  <c r="BA45" i="29" s="1"/>
  <c r="BB45" i="29" s="1"/>
  <c r="BC45" i="29" s="1"/>
  <c r="BD45" i="29" s="1"/>
  <c r="BE45" i="29" s="1"/>
  <c r="BF45" i="29" s="1"/>
  <c r="BG45" i="29" s="1"/>
  <c r="BH45" i="29" s="1"/>
  <c r="BI45" i="29" s="1"/>
  <c r="BJ45" i="29" s="1"/>
  <c r="BK45" i="29" s="1"/>
  <c r="BL45" i="29" s="1"/>
  <c r="BM45" i="29" s="1"/>
  <c r="BN45" i="29" s="1"/>
  <c r="BO45" i="29" s="1"/>
  <c r="BP45" i="29" s="1"/>
  <c r="BQ45" i="29" s="1"/>
  <c r="BR45" i="29" s="1"/>
  <c r="BS45" i="29" s="1"/>
  <c r="BT45" i="29" s="1"/>
  <c r="BU45" i="29" s="1"/>
  <c r="BV45" i="29" s="1"/>
  <c r="BW45" i="29" s="1"/>
  <c r="BX45" i="29" s="1"/>
  <c r="BY45" i="29" s="1"/>
  <c r="BZ45" i="29" s="1"/>
  <c r="CA45" i="29" s="1"/>
  <c r="CB45" i="29" s="1"/>
  <c r="CC45" i="29" s="1"/>
  <c r="CD45" i="29" s="1"/>
  <c r="CE45" i="29" s="1"/>
  <c r="CF45" i="29" s="1"/>
  <c r="CG45" i="29" s="1"/>
  <c r="CH45" i="29" s="1"/>
  <c r="G44" i="29"/>
  <c r="H44" i="29" s="1"/>
  <c r="I44" i="29" s="1"/>
  <c r="J44" i="29" s="1"/>
  <c r="K44" i="29" s="1"/>
  <c r="L44" i="29" s="1"/>
  <c r="M44" i="29" s="1"/>
  <c r="N44" i="29" s="1"/>
  <c r="O44" i="29" s="1"/>
  <c r="P44" i="29" s="1"/>
  <c r="Q44" i="29" s="1"/>
  <c r="R44" i="29" s="1"/>
  <c r="S44" i="29" s="1"/>
  <c r="T44" i="29" s="1"/>
  <c r="U44" i="29" s="1"/>
  <c r="V44" i="29" s="1"/>
  <c r="W44" i="29" s="1"/>
  <c r="X44" i="29" s="1"/>
  <c r="Y44" i="29" s="1"/>
  <c r="Z44" i="29" s="1"/>
  <c r="AA44" i="29" s="1"/>
  <c r="AB44" i="29" s="1"/>
  <c r="AC44" i="29" s="1"/>
  <c r="AD44" i="29" s="1"/>
  <c r="AE44" i="29" s="1"/>
  <c r="AF44" i="29" s="1"/>
  <c r="AG44" i="29" s="1"/>
  <c r="AH44" i="29" s="1"/>
  <c r="AI44" i="29" s="1"/>
  <c r="AJ44" i="29" s="1"/>
  <c r="AK44" i="29" s="1"/>
  <c r="AL44" i="29" s="1"/>
  <c r="AM44" i="29" s="1"/>
  <c r="AN44" i="29" s="1"/>
  <c r="AO44" i="29" s="1"/>
  <c r="AP44" i="29" s="1"/>
  <c r="AQ44" i="29" s="1"/>
  <c r="AR44" i="29" s="1"/>
  <c r="AS44" i="29" s="1"/>
  <c r="AT44" i="29" s="1"/>
  <c r="AU44" i="29" s="1"/>
  <c r="AV44" i="29" s="1"/>
  <c r="AW44" i="29" s="1"/>
  <c r="AX44" i="29" s="1"/>
  <c r="AY44" i="29" s="1"/>
  <c r="AZ44" i="29" s="1"/>
  <c r="BA44" i="29" s="1"/>
  <c r="BB44" i="29" s="1"/>
  <c r="BC44" i="29" s="1"/>
  <c r="BD44" i="29" s="1"/>
  <c r="BE44" i="29" s="1"/>
  <c r="BF44" i="29" s="1"/>
  <c r="BG44" i="29" s="1"/>
  <c r="BH44" i="29" s="1"/>
  <c r="BI44" i="29" s="1"/>
  <c r="BJ44" i="29" s="1"/>
  <c r="BK44" i="29" s="1"/>
  <c r="BL44" i="29" s="1"/>
  <c r="BM44" i="29" s="1"/>
  <c r="BN44" i="29" s="1"/>
  <c r="BO44" i="29" s="1"/>
  <c r="BP44" i="29" s="1"/>
  <c r="BQ44" i="29" s="1"/>
  <c r="BR44" i="29" s="1"/>
  <c r="BS44" i="29" s="1"/>
  <c r="BT44" i="29" s="1"/>
  <c r="BU44" i="29" s="1"/>
  <c r="BV44" i="29" s="1"/>
  <c r="BW44" i="29" s="1"/>
  <c r="BX44" i="29" s="1"/>
  <c r="BY44" i="29" s="1"/>
  <c r="BZ44" i="29" s="1"/>
  <c r="CA44" i="29" s="1"/>
  <c r="CB44" i="29" s="1"/>
  <c r="CC44" i="29" s="1"/>
  <c r="CD44" i="29" s="1"/>
  <c r="CE44" i="29" s="1"/>
  <c r="CF44" i="29" s="1"/>
  <c r="CG44" i="29" s="1"/>
  <c r="CH44" i="29" s="1"/>
  <c r="G43" i="29"/>
  <c r="H43" i="29" s="1"/>
  <c r="I43" i="29" s="1"/>
  <c r="J43" i="29" s="1"/>
  <c r="K43" i="29" s="1"/>
  <c r="L43" i="29" s="1"/>
  <c r="M43" i="29" s="1"/>
  <c r="N43" i="29" s="1"/>
  <c r="O43" i="29" s="1"/>
  <c r="P43" i="29" s="1"/>
  <c r="Q43" i="29" s="1"/>
  <c r="R43" i="29" s="1"/>
  <c r="S43" i="29" s="1"/>
  <c r="T43" i="29" s="1"/>
  <c r="U43" i="29" s="1"/>
  <c r="V43" i="29" s="1"/>
  <c r="W43" i="29" s="1"/>
  <c r="X43" i="29" s="1"/>
  <c r="Y43" i="29" s="1"/>
  <c r="Z43" i="29" s="1"/>
  <c r="AA43" i="29" s="1"/>
  <c r="AB43" i="29" s="1"/>
  <c r="AC43" i="29" s="1"/>
  <c r="AD43" i="29" s="1"/>
  <c r="AE43" i="29" s="1"/>
  <c r="AF43" i="29" s="1"/>
  <c r="AG43" i="29" s="1"/>
  <c r="AH43" i="29" s="1"/>
  <c r="AI43" i="29" s="1"/>
  <c r="AJ43" i="29" s="1"/>
  <c r="AK43" i="29" s="1"/>
  <c r="AL43" i="29" s="1"/>
  <c r="AM43" i="29" s="1"/>
  <c r="AN43" i="29" s="1"/>
  <c r="AO43" i="29" s="1"/>
  <c r="AP43" i="29" s="1"/>
  <c r="AQ43" i="29" s="1"/>
  <c r="AR43" i="29" s="1"/>
  <c r="AS43" i="29" s="1"/>
  <c r="AT43" i="29" s="1"/>
  <c r="AU43" i="29" s="1"/>
  <c r="AV43" i="29" s="1"/>
  <c r="AW43" i="29" s="1"/>
  <c r="AX43" i="29" s="1"/>
  <c r="AY43" i="29" s="1"/>
  <c r="AZ43" i="29" s="1"/>
  <c r="BA43" i="29" s="1"/>
  <c r="BB43" i="29" s="1"/>
  <c r="BC43" i="29" s="1"/>
  <c r="BD43" i="29" s="1"/>
  <c r="BE43" i="29" s="1"/>
  <c r="BF43" i="29" s="1"/>
  <c r="BG43" i="29" s="1"/>
  <c r="BH43" i="29" s="1"/>
  <c r="BI43" i="29" s="1"/>
  <c r="BJ43" i="29" s="1"/>
  <c r="BK43" i="29" s="1"/>
  <c r="BL43" i="29" s="1"/>
  <c r="BM43" i="29" s="1"/>
  <c r="BN43" i="29" s="1"/>
  <c r="BO43" i="29" s="1"/>
  <c r="BP43" i="29" s="1"/>
  <c r="BQ43" i="29" s="1"/>
  <c r="BR43" i="29" s="1"/>
  <c r="BS43" i="29" s="1"/>
  <c r="BT43" i="29" s="1"/>
  <c r="BU43" i="29" s="1"/>
  <c r="BV43" i="29" s="1"/>
  <c r="BW43" i="29" s="1"/>
  <c r="BX43" i="29" s="1"/>
  <c r="BY43" i="29" s="1"/>
  <c r="BZ43" i="29" s="1"/>
  <c r="CA43" i="29" s="1"/>
  <c r="CB43" i="29" s="1"/>
  <c r="CC43" i="29" s="1"/>
  <c r="CD43" i="29" s="1"/>
  <c r="CE43" i="29" s="1"/>
  <c r="CF43" i="29" s="1"/>
  <c r="CG43" i="29" s="1"/>
  <c r="CH43" i="29" s="1"/>
  <c r="G42" i="29"/>
  <c r="H42" i="29" s="1"/>
  <c r="I42" i="29" s="1"/>
  <c r="J42" i="29" s="1"/>
  <c r="K42" i="29" s="1"/>
  <c r="L42" i="29" s="1"/>
  <c r="M42" i="29" s="1"/>
  <c r="N42" i="29" s="1"/>
  <c r="O42" i="29" s="1"/>
  <c r="P42" i="29" s="1"/>
  <c r="Q42" i="29" s="1"/>
  <c r="R42" i="29" s="1"/>
  <c r="S42" i="29" s="1"/>
  <c r="T42" i="29" s="1"/>
  <c r="U42" i="29" s="1"/>
  <c r="V42" i="29" s="1"/>
  <c r="W42" i="29" s="1"/>
  <c r="X42" i="29" s="1"/>
  <c r="Y42" i="29" s="1"/>
  <c r="Z42" i="29" s="1"/>
  <c r="AA42" i="29" s="1"/>
  <c r="AB42" i="29" s="1"/>
  <c r="AC42" i="29" s="1"/>
  <c r="AD42" i="29" s="1"/>
  <c r="AE42" i="29" s="1"/>
  <c r="AF42" i="29" s="1"/>
  <c r="AG42" i="29" s="1"/>
  <c r="AH42" i="29" s="1"/>
  <c r="AI42" i="29" s="1"/>
  <c r="AJ42" i="29" s="1"/>
  <c r="AK42" i="29" s="1"/>
  <c r="AL42" i="29" s="1"/>
  <c r="AM42" i="29" s="1"/>
  <c r="AN42" i="29" s="1"/>
  <c r="AO42" i="29" s="1"/>
  <c r="AP42" i="29" s="1"/>
  <c r="AQ42" i="29" s="1"/>
  <c r="AR42" i="29" s="1"/>
  <c r="AS42" i="29" s="1"/>
  <c r="AT42" i="29" s="1"/>
  <c r="AU42" i="29" s="1"/>
  <c r="AV42" i="29" s="1"/>
  <c r="AW42" i="29" s="1"/>
  <c r="AX42" i="29" s="1"/>
  <c r="AY42" i="29" s="1"/>
  <c r="AZ42" i="29" s="1"/>
  <c r="BA42" i="29" s="1"/>
  <c r="BB42" i="29" s="1"/>
  <c r="BC42" i="29" s="1"/>
  <c r="BD42" i="29" s="1"/>
  <c r="BE42" i="29" s="1"/>
  <c r="BF42" i="29" s="1"/>
  <c r="BG42" i="29" s="1"/>
  <c r="BH42" i="29" s="1"/>
  <c r="BI42" i="29" s="1"/>
  <c r="BJ42" i="29" s="1"/>
  <c r="BK42" i="29" s="1"/>
  <c r="BL42" i="29" s="1"/>
  <c r="BM42" i="29" s="1"/>
  <c r="BN42" i="29" s="1"/>
  <c r="BO42" i="29" s="1"/>
  <c r="BP42" i="29" s="1"/>
  <c r="BQ42" i="29" s="1"/>
  <c r="BR42" i="29" s="1"/>
  <c r="BS42" i="29" s="1"/>
  <c r="BT42" i="29" s="1"/>
  <c r="BU42" i="29" s="1"/>
  <c r="BV42" i="29" s="1"/>
  <c r="BW42" i="29" s="1"/>
  <c r="BX42" i="29" s="1"/>
  <c r="BY42" i="29" s="1"/>
  <c r="BZ42" i="29" s="1"/>
  <c r="CA42" i="29" s="1"/>
  <c r="CB42" i="29" s="1"/>
  <c r="CC42" i="29" s="1"/>
  <c r="CD42" i="29" s="1"/>
  <c r="CE42" i="29" s="1"/>
  <c r="CF42" i="29" s="1"/>
  <c r="CG42" i="29" s="1"/>
  <c r="CH42" i="29" s="1"/>
  <c r="G41" i="29"/>
  <c r="H41" i="29" s="1"/>
  <c r="I41" i="29" s="1"/>
  <c r="J41" i="29" s="1"/>
  <c r="K41" i="29" s="1"/>
  <c r="L41" i="29" s="1"/>
  <c r="M41" i="29" s="1"/>
  <c r="N41" i="29" s="1"/>
  <c r="O41" i="29" s="1"/>
  <c r="P41" i="29" s="1"/>
  <c r="Q41" i="29" s="1"/>
  <c r="R41" i="29" s="1"/>
  <c r="S41" i="29" s="1"/>
  <c r="T41" i="29" s="1"/>
  <c r="U41" i="29" s="1"/>
  <c r="V41" i="29" s="1"/>
  <c r="W41" i="29" s="1"/>
  <c r="X41" i="29" s="1"/>
  <c r="Y41" i="29" s="1"/>
  <c r="Z41" i="29" s="1"/>
  <c r="AA41" i="29" s="1"/>
  <c r="AB41" i="29" s="1"/>
  <c r="AC41" i="29" s="1"/>
  <c r="AD41" i="29" s="1"/>
  <c r="AE41" i="29" s="1"/>
  <c r="AF41" i="29" s="1"/>
  <c r="AG41" i="29" s="1"/>
  <c r="AH41" i="29" s="1"/>
  <c r="AI41" i="29" s="1"/>
  <c r="AJ41" i="29" s="1"/>
  <c r="AK41" i="29" s="1"/>
  <c r="AL41" i="29" s="1"/>
  <c r="AM41" i="29" s="1"/>
  <c r="AN41" i="29" s="1"/>
  <c r="AO41" i="29" s="1"/>
  <c r="AP41" i="29" s="1"/>
  <c r="AQ41" i="29" s="1"/>
  <c r="AR41" i="29" s="1"/>
  <c r="AS41" i="29" s="1"/>
  <c r="AT41" i="29" s="1"/>
  <c r="AU41" i="29" s="1"/>
  <c r="AV41" i="29" s="1"/>
  <c r="AW41" i="29" s="1"/>
  <c r="AX41" i="29" s="1"/>
  <c r="AY41" i="29" s="1"/>
  <c r="AZ41" i="29" s="1"/>
  <c r="BA41" i="29" s="1"/>
  <c r="BB41" i="29" s="1"/>
  <c r="BC41" i="29" s="1"/>
  <c r="BD41" i="29" s="1"/>
  <c r="BE41" i="29" s="1"/>
  <c r="BF41" i="29" s="1"/>
  <c r="BG41" i="29" s="1"/>
  <c r="BH41" i="29" s="1"/>
  <c r="BI41" i="29" s="1"/>
  <c r="BJ41" i="29" s="1"/>
  <c r="BK41" i="29" s="1"/>
  <c r="BL41" i="29" s="1"/>
  <c r="BM41" i="29" s="1"/>
  <c r="BN41" i="29" s="1"/>
  <c r="BO41" i="29" s="1"/>
  <c r="BP41" i="29" s="1"/>
  <c r="BQ41" i="29" s="1"/>
  <c r="BR41" i="29" s="1"/>
  <c r="BS41" i="29" s="1"/>
  <c r="BT41" i="29" s="1"/>
  <c r="BU41" i="29" s="1"/>
  <c r="BV41" i="29" s="1"/>
  <c r="BW41" i="29" s="1"/>
  <c r="BX41" i="29" s="1"/>
  <c r="BY41" i="29" s="1"/>
  <c r="BZ41" i="29" s="1"/>
  <c r="CA41" i="29" s="1"/>
  <c r="CB41" i="29" s="1"/>
  <c r="CC41" i="29" s="1"/>
  <c r="CD41" i="29" s="1"/>
  <c r="CE41" i="29" s="1"/>
  <c r="CF41" i="29" s="1"/>
  <c r="CG41" i="29" s="1"/>
  <c r="CH41" i="29" s="1"/>
  <c r="G53" i="10"/>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AK53" i="10" s="1"/>
  <c r="AL53" i="10" s="1"/>
  <c r="AM53" i="10" s="1"/>
  <c r="AN53" i="10" s="1"/>
  <c r="AO53" i="10" s="1"/>
  <c r="AP53" i="10" s="1"/>
  <c r="AQ53" i="10" s="1"/>
  <c r="AR53" i="10" s="1"/>
  <c r="AS53" i="10" s="1"/>
  <c r="AT53" i="10" s="1"/>
  <c r="AU53" i="10" s="1"/>
  <c r="AV53" i="10" s="1"/>
  <c r="AW53" i="10" s="1"/>
  <c r="AX53" i="10" s="1"/>
  <c r="AY53" i="10" s="1"/>
  <c r="AZ53" i="10" s="1"/>
  <c r="BA53" i="10" s="1"/>
  <c r="BB53" i="10" s="1"/>
  <c r="BC53" i="10" s="1"/>
  <c r="BD53" i="10" s="1"/>
  <c r="BE53" i="10" s="1"/>
  <c r="BF53" i="10" s="1"/>
  <c r="BG53" i="10" s="1"/>
  <c r="BH53" i="10" s="1"/>
  <c r="BI53" i="10" s="1"/>
  <c r="BJ53" i="10" s="1"/>
  <c r="BK53" i="10" s="1"/>
  <c r="BL53" i="10" s="1"/>
  <c r="BM53" i="10" s="1"/>
  <c r="BN53" i="10" s="1"/>
  <c r="BO53" i="10" s="1"/>
  <c r="BP53" i="10" s="1"/>
  <c r="BQ53" i="10" s="1"/>
  <c r="BR53" i="10" s="1"/>
  <c r="BS53" i="10" s="1"/>
  <c r="BT53" i="10" s="1"/>
  <c r="BU53" i="10" s="1"/>
  <c r="BV53" i="10" s="1"/>
  <c r="BW53" i="10" s="1"/>
  <c r="BX53" i="10" s="1"/>
  <c r="BY53" i="10" s="1"/>
  <c r="BZ53" i="10" s="1"/>
  <c r="CA53" i="10" s="1"/>
  <c r="CB53" i="10" s="1"/>
  <c r="CC53" i="10" s="1"/>
  <c r="CD53" i="10" s="1"/>
  <c r="CE53" i="10" s="1"/>
  <c r="CF53" i="10" s="1"/>
  <c r="CG53" i="10" s="1"/>
  <c r="CH53" i="10" s="1"/>
  <c r="G52" i="10"/>
  <c r="H52" i="10" s="1"/>
  <c r="I52" i="10" s="1"/>
  <c r="J52" i="10" s="1"/>
  <c r="K52" i="10" s="1"/>
  <c r="L52" i="10" s="1"/>
  <c r="M52" i="10" s="1"/>
  <c r="N52" i="10" s="1"/>
  <c r="O52" i="10" s="1"/>
  <c r="P52" i="10" s="1"/>
  <c r="Q52" i="10" s="1"/>
  <c r="R52" i="10" s="1"/>
  <c r="S52" i="10" s="1"/>
  <c r="T52" i="10" s="1"/>
  <c r="U52" i="10" s="1"/>
  <c r="V52" i="10" s="1"/>
  <c r="W52" i="10" s="1"/>
  <c r="X52" i="10" s="1"/>
  <c r="Y52" i="10" s="1"/>
  <c r="Z52" i="10" s="1"/>
  <c r="AA52" i="10" s="1"/>
  <c r="AB52" i="10" s="1"/>
  <c r="AC52" i="10" s="1"/>
  <c r="AD52" i="10" s="1"/>
  <c r="AE52" i="10" s="1"/>
  <c r="AF52" i="10" s="1"/>
  <c r="AG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AZ52" i="10" s="1"/>
  <c r="BA52" i="10" s="1"/>
  <c r="BB52" i="10" s="1"/>
  <c r="BC52" i="10" s="1"/>
  <c r="BD52" i="10" s="1"/>
  <c r="BE52" i="10" s="1"/>
  <c r="BF52" i="10" s="1"/>
  <c r="BG52" i="10" s="1"/>
  <c r="BH52" i="10" s="1"/>
  <c r="BI52" i="10" s="1"/>
  <c r="BJ52" i="10" s="1"/>
  <c r="BK52" i="10" s="1"/>
  <c r="BL52" i="10" s="1"/>
  <c r="BM52" i="10" s="1"/>
  <c r="BN52" i="10" s="1"/>
  <c r="BO52" i="10" s="1"/>
  <c r="BP52" i="10" s="1"/>
  <c r="BQ52" i="10" s="1"/>
  <c r="BR52" i="10" s="1"/>
  <c r="BS52" i="10" s="1"/>
  <c r="BT52" i="10" s="1"/>
  <c r="BU52" i="10" s="1"/>
  <c r="BV52" i="10" s="1"/>
  <c r="BW52" i="10" s="1"/>
  <c r="BX52" i="10" s="1"/>
  <c r="BY52" i="10" s="1"/>
  <c r="BZ52" i="10" s="1"/>
  <c r="CA52" i="10" s="1"/>
  <c r="CB52" i="10" s="1"/>
  <c r="CC52" i="10" s="1"/>
  <c r="CD52" i="10" s="1"/>
  <c r="CE52" i="10" s="1"/>
  <c r="CF52" i="10" s="1"/>
  <c r="CG52" i="10" s="1"/>
  <c r="CH52" i="10" s="1"/>
  <c r="G51" i="10"/>
  <c r="H51" i="10" s="1"/>
  <c r="I51" i="10" s="1"/>
  <c r="J51" i="10" s="1"/>
  <c r="K51" i="10" s="1"/>
  <c r="L51" i="10" s="1"/>
  <c r="M51" i="10" s="1"/>
  <c r="N51" i="10" s="1"/>
  <c r="O51" i="10" s="1"/>
  <c r="P51" i="10" s="1"/>
  <c r="Q51" i="10" s="1"/>
  <c r="R51" i="10" s="1"/>
  <c r="S51" i="10" s="1"/>
  <c r="T51" i="10" s="1"/>
  <c r="U51" i="10" s="1"/>
  <c r="V51" i="10" s="1"/>
  <c r="W51" i="10" s="1"/>
  <c r="X51" i="10" s="1"/>
  <c r="Y51" i="10" s="1"/>
  <c r="Z51" i="10" s="1"/>
  <c r="AA51" i="10" s="1"/>
  <c r="AB51" i="10" s="1"/>
  <c r="AC51" i="10" s="1"/>
  <c r="AD51" i="10" s="1"/>
  <c r="AE51" i="10" s="1"/>
  <c r="AF51" i="10" s="1"/>
  <c r="AG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AZ51" i="10" s="1"/>
  <c r="BA51" i="10" s="1"/>
  <c r="BB51" i="10" s="1"/>
  <c r="BC51" i="10" s="1"/>
  <c r="BD51" i="10" s="1"/>
  <c r="BE51" i="10" s="1"/>
  <c r="BF51" i="10" s="1"/>
  <c r="BG51" i="10" s="1"/>
  <c r="BH51" i="10" s="1"/>
  <c r="BI51" i="10" s="1"/>
  <c r="BJ51" i="10" s="1"/>
  <c r="BK51" i="10" s="1"/>
  <c r="BL51" i="10" s="1"/>
  <c r="BM51" i="10" s="1"/>
  <c r="BN51" i="10" s="1"/>
  <c r="BO51" i="10" s="1"/>
  <c r="BP51" i="10" s="1"/>
  <c r="BQ51" i="10" s="1"/>
  <c r="BR51" i="10" s="1"/>
  <c r="BS51" i="10" s="1"/>
  <c r="BT51" i="10" s="1"/>
  <c r="BU51" i="10" s="1"/>
  <c r="BV51" i="10" s="1"/>
  <c r="BW51" i="10" s="1"/>
  <c r="BX51" i="10" s="1"/>
  <c r="BY51" i="10" s="1"/>
  <c r="BZ51" i="10" s="1"/>
  <c r="CA51" i="10" s="1"/>
  <c r="CB51" i="10" s="1"/>
  <c r="CC51" i="10" s="1"/>
  <c r="CD51" i="10" s="1"/>
  <c r="CE51" i="10" s="1"/>
  <c r="CF51" i="10" s="1"/>
  <c r="CG51" i="10" s="1"/>
  <c r="CH51" i="10" s="1"/>
  <c r="G50" i="10"/>
  <c r="H50" i="10" s="1"/>
  <c r="I50" i="10" s="1"/>
  <c r="J50" i="10" s="1"/>
  <c r="K50" i="10" s="1"/>
  <c r="L50" i="10" s="1"/>
  <c r="M50" i="10" s="1"/>
  <c r="N50" i="10" s="1"/>
  <c r="O50" i="10" s="1"/>
  <c r="P50" i="10" s="1"/>
  <c r="Q50" i="10" s="1"/>
  <c r="R50" i="10" s="1"/>
  <c r="S50" i="10" s="1"/>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AZ50" i="10" s="1"/>
  <c r="BA50" i="10" s="1"/>
  <c r="BB50" i="10" s="1"/>
  <c r="BC50" i="10" s="1"/>
  <c r="BD50" i="10" s="1"/>
  <c r="BE50" i="10" s="1"/>
  <c r="BF50" i="10" s="1"/>
  <c r="BG50" i="10" s="1"/>
  <c r="BH50" i="10" s="1"/>
  <c r="BI50" i="10" s="1"/>
  <c r="BJ50" i="10" s="1"/>
  <c r="BK50" i="10" s="1"/>
  <c r="BL50" i="10" s="1"/>
  <c r="BM50" i="10" s="1"/>
  <c r="BN50" i="10" s="1"/>
  <c r="BO50" i="10" s="1"/>
  <c r="BP50" i="10" s="1"/>
  <c r="BQ50" i="10" s="1"/>
  <c r="BR50" i="10" s="1"/>
  <c r="BS50" i="10" s="1"/>
  <c r="BT50" i="10" s="1"/>
  <c r="BU50" i="10" s="1"/>
  <c r="BV50" i="10" s="1"/>
  <c r="BW50" i="10" s="1"/>
  <c r="BX50" i="10" s="1"/>
  <c r="BY50" i="10" s="1"/>
  <c r="BZ50" i="10" s="1"/>
  <c r="CA50" i="10" s="1"/>
  <c r="CB50" i="10" s="1"/>
  <c r="CC50" i="10" s="1"/>
  <c r="CD50" i="10" s="1"/>
  <c r="CE50" i="10" s="1"/>
  <c r="CF50" i="10" s="1"/>
  <c r="CG50" i="10" s="1"/>
  <c r="CH50" i="10" s="1"/>
  <c r="G49" i="10"/>
  <c r="H49" i="10" s="1"/>
  <c r="I49" i="10" s="1"/>
  <c r="J49" i="10" s="1"/>
  <c r="K49" i="10" s="1"/>
  <c r="L49" i="10" s="1"/>
  <c r="M49" i="10" s="1"/>
  <c r="N49" i="10" s="1"/>
  <c r="O49" i="10" s="1"/>
  <c r="P49" i="10" s="1"/>
  <c r="Q49" i="10" s="1"/>
  <c r="R49" i="10" s="1"/>
  <c r="S49" i="10" s="1"/>
  <c r="T49" i="10" s="1"/>
  <c r="U49" i="10" s="1"/>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AZ49" i="10" s="1"/>
  <c r="BA49" i="10" s="1"/>
  <c r="BB49" i="10" s="1"/>
  <c r="BC49" i="10" s="1"/>
  <c r="BD49" i="10" s="1"/>
  <c r="BE49" i="10" s="1"/>
  <c r="BF49" i="10" s="1"/>
  <c r="BG49" i="10" s="1"/>
  <c r="BH49" i="10" s="1"/>
  <c r="BI49" i="10" s="1"/>
  <c r="BJ49" i="10" s="1"/>
  <c r="BK49" i="10" s="1"/>
  <c r="BL49" i="10" s="1"/>
  <c r="BM49" i="10" s="1"/>
  <c r="BN49" i="10" s="1"/>
  <c r="BO49" i="10" s="1"/>
  <c r="BP49" i="10" s="1"/>
  <c r="BQ49" i="10" s="1"/>
  <c r="BR49" i="10" s="1"/>
  <c r="BS49" i="10" s="1"/>
  <c r="BT49" i="10" s="1"/>
  <c r="BU49" i="10" s="1"/>
  <c r="BV49" i="10" s="1"/>
  <c r="BW49" i="10" s="1"/>
  <c r="BX49" i="10" s="1"/>
  <c r="BY49" i="10" s="1"/>
  <c r="BZ49" i="10" s="1"/>
  <c r="CA49" i="10" s="1"/>
  <c r="CB49" i="10" s="1"/>
  <c r="CC49" i="10" s="1"/>
  <c r="CD49" i="10" s="1"/>
  <c r="CE49" i="10" s="1"/>
  <c r="CF49" i="10" s="1"/>
  <c r="CG49" i="10" s="1"/>
  <c r="CH49" i="10" s="1"/>
  <c r="G48" i="10"/>
  <c r="H48" i="10" s="1"/>
  <c r="I48" i="10" s="1"/>
  <c r="J48" i="10" s="1"/>
  <c r="K48" i="10" s="1"/>
  <c r="L48" i="10" s="1"/>
  <c r="M48" i="10" s="1"/>
  <c r="N48" i="10" s="1"/>
  <c r="O48" i="10" s="1"/>
  <c r="P48" i="10" s="1"/>
  <c r="Q48" i="10" s="1"/>
  <c r="R48" i="10" s="1"/>
  <c r="S48" i="10" s="1"/>
  <c r="T48" i="10" s="1"/>
  <c r="U48" i="10" s="1"/>
  <c r="V48" i="10" s="1"/>
  <c r="W48" i="10" s="1"/>
  <c r="X48" i="10" s="1"/>
  <c r="Y48" i="10" s="1"/>
  <c r="Z48" i="10" s="1"/>
  <c r="AA48" i="10" s="1"/>
  <c r="AB48" i="10" s="1"/>
  <c r="AC48" i="10" s="1"/>
  <c r="AD48" i="10" s="1"/>
  <c r="AE48" i="10" s="1"/>
  <c r="AF48" i="10" s="1"/>
  <c r="AG48" i="10" s="1"/>
  <c r="AH48" i="10" s="1"/>
  <c r="AI48" i="10" s="1"/>
  <c r="AJ48" i="10" s="1"/>
  <c r="AK48" i="10" s="1"/>
  <c r="AL48" i="10" s="1"/>
  <c r="AM48" i="10" s="1"/>
  <c r="AN48" i="10" s="1"/>
  <c r="AO48" i="10" s="1"/>
  <c r="AP48" i="10" s="1"/>
  <c r="AQ48" i="10" s="1"/>
  <c r="AR48" i="10" s="1"/>
  <c r="AS48" i="10" s="1"/>
  <c r="AT48" i="10" s="1"/>
  <c r="AU48" i="10" s="1"/>
  <c r="AV48" i="10" s="1"/>
  <c r="AW48" i="10" s="1"/>
  <c r="AX48" i="10" s="1"/>
  <c r="AY48" i="10" s="1"/>
  <c r="AZ48" i="10" s="1"/>
  <c r="BA48" i="10" s="1"/>
  <c r="BB48" i="10" s="1"/>
  <c r="BC48" i="10" s="1"/>
  <c r="BD48" i="10" s="1"/>
  <c r="BE48" i="10" s="1"/>
  <c r="BF48" i="10" s="1"/>
  <c r="BG48" i="10" s="1"/>
  <c r="BH48" i="10" s="1"/>
  <c r="BI48" i="10" s="1"/>
  <c r="BJ48" i="10" s="1"/>
  <c r="BK48" i="10" s="1"/>
  <c r="BL48" i="10" s="1"/>
  <c r="BM48" i="10" s="1"/>
  <c r="BN48" i="10" s="1"/>
  <c r="BO48" i="10" s="1"/>
  <c r="BP48" i="10" s="1"/>
  <c r="BQ48" i="10" s="1"/>
  <c r="BR48" i="10" s="1"/>
  <c r="BS48" i="10" s="1"/>
  <c r="BT48" i="10" s="1"/>
  <c r="BU48" i="10" s="1"/>
  <c r="BV48" i="10" s="1"/>
  <c r="BW48" i="10" s="1"/>
  <c r="BX48" i="10" s="1"/>
  <c r="BY48" i="10" s="1"/>
  <c r="BZ48" i="10" s="1"/>
  <c r="CA48" i="10" s="1"/>
  <c r="CB48" i="10" s="1"/>
  <c r="CC48" i="10" s="1"/>
  <c r="CD48" i="10" s="1"/>
  <c r="CE48" i="10" s="1"/>
  <c r="CF48" i="10" s="1"/>
  <c r="CG48" i="10" s="1"/>
  <c r="CH48" i="10" s="1"/>
  <c r="G47" i="10"/>
  <c r="H47" i="10" s="1"/>
  <c r="I47" i="10" s="1"/>
  <c r="J47" i="10" s="1"/>
  <c r="K47" i="10" s="1"/>
  <c r="L47" i="10" s="1"/>
  <c r="M47" i="10" s="1"/>
  <c r="N47" i="10" s="1"/>
  <c r="O47" i="10" s="1"/>
  <c r="P47" i="10" s="1"/>
  <c r="Q47" i="10" s="1"/>
  <c r="R47" i="10" s="1"/>
  <c r="S47" i="10" s="1"/>
  <c r="T47" i="10" s="1"/>
  <c r="U47" i="10" s="1"/>
  <c r="V47" i="10" s="1"/>
  <c r="W47" i="10" s="1"/>
  <c r="X47" i="10" s="1"/>
  <c r="Y47" i="10" s="1"/>
  <c r="Z47" i="10" s="1"/>
  <c r="AA47" i="10" s="1"/>
  <c r="AB47" i="10" s="1"/>
  <c r="AC47" i="10" s="1"/>
  <c r="AD47" i="10" s="1"/>
  <c r="AE47" i="10" s="1"/>
  <c r="AF47" i="10" s="1"/>
  <c r="AG47" i="10" s="1"/>
  <c r="AH47" i="10" s="1"/>
  <c r="AI47" i="10" s="1"/>
  <c r="AJ47" i="10" s="1"/>
  <c r="AK47" i="10" s="1"/>
  <c r="AL47" i="10" s="1"/>
  <c r="AM47" i="10" s="1"/>
  <c r="AN47" i="10" s="1"/>
  <c r="AO47" i="10" s="1"/>
  <c r="AP47" i="10" s="1"/>
  <c r="AQ47" i="10" s="1"/>
  <c r="AR47" i="10" s="1"/>
  <c r="AS47" i="10" s="1"/>
  <c r="AT47" i="10" s="1"/>
  <c r="AU47" i="10" s="1"/>
  <c r="AV47" i="10" s="1"/>
  <c r="AW47" i="10" s="1"/>
  <c r="AX47" i="10" s="1"/>
  <c r="AY47" i="10" s="1"/>
  <c r="AZ47" i="10" s="1"/>
  <c r="BA47" i="10" s="1"/>
  <c r="BB47" i="10" s="1"/>
  <c r="BC47" i="10" s="1"/>
  <c r="BD47" i="10" s="1"/>
  <c r="BE47" i="10" s="1"/>
  <c r="BF47" i="10" s="1"/>
  <c r="BG47" i="10" s="1"/>
  <c r="BH47" i="10" s="1"/>
  <c r="BI47" i="10" s="1"/>
  <c r="BJ47" i="10" s="1"/>
  <c r="BK47" i="10" s="1"/>
  <c r="BL47" i="10" s="1"/>
  <c r="BM47" i="10" s="1"/>
  <c r="BN47" i="10" s="1"/>
  <c r="BO47" i="10" s="1"/>
  <c r="BP47" i="10" s="1"/>
  <c r="BQ47" i="10" s="1"/>
  <c r="BR47" i="10" s="1"/>
  <c r="BS47" i="10" s="1"/>
  <c r="BT47" i="10" s="1"/>
  <c r="BU47" i="10" s="1"/>
  <c r="BV47" i="10" s="1"/>
  <c r="BW47" i="10" s="1"/>
  <c r="BX47" i="10" s="1"/>
  <c r="BY47" i="10" s="1"/>
  <c r="BZ47" i="10" s="1"/>
  <c r="CA47" i="10" s="1"/>
  <c r="CB47" i="10" s="1"/>
  <c r="CC47" i="10" s="1"/>
  <c r="CD47" i="10" s="1"/>
  <c r="CE47" i="10" s="1"/>
  <c r="CF47" i="10" s="1"/>
  <c r="CG47" i="10" s="1"/>
  <c r="CH47" i="10" s="1"/>
  <c r="G46" i="10"/>
  <c r="H46" i="10" s="1"/>
  <c r="I46" i="10" s="1"/>
  <c r="J46" i="10" s="1"/>
  <c r="K46" i="10" s="1"/>
  <c r="L46" i="10" s="1"/>
  <c r="M46" i="10" s="1"/>
  <c r="N46" i="10" s="1"/>
  <c r="O46" i="10" s="1"/>
  <c r="P46" i="10" s="1"/>
  <c r="Q46" i="10" s="1"/>
  <c r="R46" i="10" s="1"/>
  <c r="S46" i="10" s="1"/>
  <c r="T46" i="10" s="1"/>
  <c r="U46" i="10" s="1"/>
  <c r="V46" i="10" s="1"/>
  <c r="W46" i="10" s="1"/>
  <c r="X46" i="10" s="1"/>
  <c r="Y46" i="10" s="1"/>
  <c r="Z46" i="10" s="1"/>
  <c r="AA46" i="10" s="1"/>
  <c r="AB46" i="10" s="1"/>
  <c r="AC46" i="10" s="1"/>
  <c r="AD46" i="10" s="1"/>
  <c r="AE46" i="10" s="1"/>
  <c r="AF46" i="10" s="1"/>
  <c r="AG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AZ46" i="10" s="1"/>
  <c r="BA46" i="10" s="1"/>
  <c r="BB46" i="10" s="1"/>
  <c r="BC46" i="10" s="1"/>
  <c r="BD46" i="10" s="1"/>
  <c r="BE46" i="10" s="1"/>
  <c r="BF46" i="10" s="1"/>
  <c r="BG46" i="10" s="1"/>
  <c r="BH46" i="10" s="1"/>
  <c r="BI46" i="10" s="1"/>
  <c r="BJ46" i="10" s="1"/>
  <c r="BK46" i="10" s="1"/>
  <c r="BL46" i="10" s="1"/>
  <c r="BM46" i="10" s="1"/>
  <c r="BN46" i="10" s="1"/>
  <c r="BO46" i="10" s="1"/>
  <c r="BP46" i="10" s="1"/>
  <c r="BQ46" i="10" s="1"/>
  <c r="BR46" i="10" s="1"/>
  <c r="BS46" i="10" s="1"/>
  <c r="BT46" i="10" s="1"/>
  <c r="BU46" i="10" s="1"/>
  <c r="BV46" i="10" s="1"/>
  <c r="BW46" i="10" s="1"/>
  <c r="BX46" i="10" s="1"/>
  <c r="BY46" i="10" s="1"/>
  <c r="BZ46" i="10" s="1"/>
  <c r="CA46" i="10" s="1"/>
  <c r="CB46" i="10" s="1"/>
  <c r="CC46" i="10" s="1"/>
  <c r="CD46" i="10" s="1"/>
  <c r="CE46" i="10" s="1"/>
  <c r="CF46" i="10" s="1"/>
  <c r="CG46" i="10" s="1"/>
  <c r="CH46" i="10" s="1"/>
  <c r="G45" i="10"/>
  <c r="H45" i="10" s="1"/>
  <c r="I45" i="10" s="1"/>
  <c r="J45" i="10" s="1"/>
  <c r="K45" i="10" s="1"/>
  <c r="L45" i="10" s="1"/>
  <c r="M45" i="10" s="1"/>
  <c r="N45" i="10" s="1"/>
  <c r="O45" i="10" s="1"/>
  <c r="P45" i="10" s="1"/>
  <c r="Q45" i="10" s="1"/>
  <c r="R45" i="10" s="1"/>
  <c r="S45" i="10" s="1"/>
  <c r="T45" i="10" s="1"/>
  <c r="U45" i="10" s="1"/>
  <c r="V45" i="10" s="1"/>
  <c r="W45" i="10" s="1"/>
  <c r="X45" i="10" s="1"/>
  <c r="Y45" i="10" s="1"/>
  <c r="Z45" i="10" s="1"/>
  <c r="AA45" i="10" s="1"/>
  <c r="AB45" i="10" s="1"/>
  <c r="AC45" i="10" s="1"/>
  <c r="AD45" i="10" s="1"/>
  <c r="AE45" i="10" s="1"/>
  <c r="AF45" i="10" s="1"/>
  <c r="AG45" i="10" s="1"/>
  <c r="AH45" i="10" s="1"/>
  <c r="AI45" i="10" s="1"/>
  <c r="AJ45" i="10" s="1"/>
  <c r="AK45" i="10" s="1"/>
  <c r="AL45" i="10" s="1"/>
  <c r="AM45" i="10" s="1"/>
  <c r="AN45" i="10" s="1"/>
  <c r="AO45" i="10" s="1"/>
  <c r="AP45" i="10" s="1"/>
  <c r="AQ45" i="10" s="1"/>
  <c r="AR45" i="10" s="1"/>
  <c r="AS45" i="10" s="1"/>
  <c r="AT45" i="10" s="1"/>
  <c r="AU45" i="10" s="1"/>
  <c r="AV45" i="10" s="1"/>
  <c r="AW45" i="10" s="1"/>
  <c r="AX45" i="10" s="1"/>
  <c r="AY45" i="10" s="1"/>
  <c r="AZ45" i="10" s="1"/>
  <c r="BA45" i="10" s="1"/>
  <c r="BB45" i="10" s="1"/>
  <c r="BC45" i="10" s="1"/>
  <c r="BD45" i="10" s="1"/>
  <c r="BE45" i="10" s="1"/>
  <c r="BF45" i="10" s="1"/>
  <c r="BG45" i="10" s="1"/>
  <c r="BH45" i="10" s="1"/>
  <c r="BI45" i="10" s="1"/>
  <c r="BJ45" i="10" s="1"/>
  <c r="BK45" i="10" s="1"/>
  <c r="BL45" i="10" s="1"/>
  <c r="BM45" i="10" s="1"/>
  <c r="BN45" i="10" s="1"/>
  <c r="BO45" i="10" s="1"/>
  <c r="BP45" i="10" s="1"/>
  <c r="BQ45" i="10" s="1"/>
  <c r="BR45" i="10" s="1"/>
  <c r="BS45" i="10" s="1"/>
  <c r="BT45" i="10" s="1"/>
  <c r="BU45" i="10" s="1"/>
  <c r="BV45" i="10" s="1"/>
  <c r="BW45" i="10" s="1"/>
  <c r="BX45" i="10" s="1"/>
  <c r="BY45" i="10" s="1"/>
  <c r="BZ45" i="10" s="1"/>
  <c r="CA45" i="10" s="1"/>
  <c r="CB45" i="10" s="1"/>
  <c r="CC45" i="10" s="1"/>
  <c r="CD45" i="10" s="1"/>
  <c r="CE45" i="10" s="1"/>
  <c r="CF45" i="10" s="1"/>
  <c r="CG45" i="10" s="1"/>
  <c r="CH45" i="10" s="1"/>
  <c r="G44" i="10"/>
  <c r="H44" i="10" s="1"/>
  <c r="I44" i="10" s="1"/>
  <c r="J44" i="10" s="1"/>
  <c r="K44" i="10" s="1"/>
  <c r="L44" i="10" s="1"/>
  <c r="M44" i="10" s="1"/>
  <c r="N44" i="10" s="1"/>
  <c r="O44" i="10" s="1"/>
  <c r="P44" i="10" s="1"/>
  <c r="Q44" i="10" s="1"/>
  <c r="R44" i="10" s="1"/>
  <c r="S44" i="10" s="1"/>
  <c r="T44" i="10" s="1"/>
  <c r="U44" i="10" s="1"/>
  <c r="V44" i="10" s="1"/>
  <c r="W44" i="10" s="1"/>
  <c r="X44" i="10" s="1"/>
  <c r="Y44" i="10" s="1"/>
  <c r="Z44" i="10" s="1"/>
  <c r="AA44" i="10" s="1"/>
  <c r="AB44" i="10" s="1"/>
  <c r="AC44" i="10" s="1"/>
  <c r="AD44" i="10" s="1"/>
  <c r="AE44" i="10" s="1"/>
  <c r="AF44" i="10" s="1"/>
  <c r="AG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AZ44" i="10" s="1"/>
  <c r="BA44" i="10" s="1"/>
  <c r="BB44" i="10" s="1"/>
  <c r="BC44" i="10" s="1"/>
  <c r="BD44" i="10" s="1"/>
  <c r="BE44" i="10" s="1"/>
  <c r="BF44" i="10" s="1"/>
  <c r="BG44" i="10" s="1"/>
  <c r="BH44" i="10" s="1"/>
  <c r="BI44" i="10" s="1"/>
  <c r="BJ44" i="10" s="1"/>
  <c r="BK44" i="10" s="1"/>
  <c r="BL44" i="10" s="1"/>
  <c r="BM44" i="10" s="1"/>
  <c r="BN44" i="10" s="1"/>
  <c r="BO44" i="10" s="1"/>
  <c r="BP44" i="10" s="1"/>
  <c r="BQ44" i="10" s="1"/>
  <c r="BR44" i="10" s="1"/>
  <c r="BS44" i="10" s="1"/>
  <c r="BT44" i="10" s="1"/>
  <c r="BU44" i="10" s="1"/>
  <c r="BV44" i="10" s="1"/>
  <c r="BW44" i="10" s="1"/>
  <c r="BX44" i="10" s="1"/>
  <c r="BY44" i="10" s="1"/>
  <c r="BZ44" i="10" s="1"/>
  <c r="CA44" i="10" s="1"/>
  <c r="CB44" i="10" s="1"/>
  <c r="CC44" i="10" s="1"/>
  <c r="CD44" i="10" s="1"/>
  <c r="CE44" i="10" s="1"/>
  <c r="CF44" i="10" s="1"/>
  <c r="CG44" i="10" s="1"/>
  <c r="CH44" i="10" s="1"/>
  <c r="G43" i="10"/>
  <c r="H43" i="10" s="1"/>
  <c r="I43" i="10" s="1"/>
  <c r="J43" i="10" s="1"/>
  <c r="K43" i="10" s="1"/>
  <c r="L43" i="10" s="1"/>
  <c r="M43" i="10" s="1"/>
  <c r="N43" i="10" s="1"/>
  <c r="O43" i="10" s="1"/>
  <c r="P43" i="10" s="1"/>
  <c r="Q43" i="10" s="1"/>
  <c r="R43" i="10" s="1"/>
  <c r="S43" i="10" s="1"/>
  <c r="T43" i="10" s="1"/>
  <c r="U43" i="10" s="1"/>
  <c r="V43" i="10" s="1"/>
  <c r="W43" i="10" s="1"/>
  <c r="X43" i="10" s="1"/>
  <c r="Y43" i="10" s="1"/>
  <c r="Z43" i="10" s="1"/>
  <c r="AA43" i="10" s="1"/>
  <c r="AB43" i="10" s="1"/>
  <c r="AC43" i="10" s="1"/>
  <c r="AD43" i="10" s="1"/>
  <c r="AE43" i="10" s="1"/>
  <c r="AF43" i="10" s="1"/>
  <c r="AG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AZ43" i="10" s="1"/>
  <c r="BA43" i="10" s="1"/>
  <c r="BB43" i="10" s="1"/>
  <c r="BC43" i="10" s="1"/>
  <c r="BD43" i="10" s="1"/>
  <c r="BE43" i="10" s="1"/>
  <c r="BF43" i="10" s="1"/>
  <c r="BG43" i="10" s="1"/>
  <c r="BH43" i="10" s="1"/>
  <c r="BI43" i="10" s="1"/>
  <c r="BJ43" i="10" s="1"/>
  <c r="BK43" i="10" s="1"/>
  <c r="BL43" i="10" s="1"/>
  <c r="BM43" i="10" s="1"/>
  <c r="BN43" i="10" s="1"/>
  <c r="BO43" i="10" s="1"/>
  <c r="BP43" i="10" s="1"/>
  <c r="BQ43" i="10" s="1"/>
  <c r="BR43" i="10" s="1"/>
  <c r="BS43" i="10" s="1"/>
  <c r="BT43" i="10" s="1"/>
  <c r="BU43" i="10" s="1"/>
  <c r="BV43" i="10" s="1"/>
  <c r="BW43" i="10" s="1"/>
  <c r="BX43" i="10" s="1"/>
  <c r="BY43" i="10" s="1"/>
  <c r="BZ43" i="10" s="1"/>
  <c r="CA43" i="10" s="1"/>
  <c r="CB43" i="10" s="1"/>
  <c r="CC43" i="10" s="1"/>
  <c r="CD43" i="10" s="1"/>
  <c r="CE43" i="10" s="1"/>
  <c r="CF43" i="10" s="1"/>
  <c r="CG43" i="10" s="1"/>
  <c r="CH43" i="10" s="1"/>
  <c r="G42" i="10"/>
  <c r="H42" i="10" s="1"/>
  <c r="I42" i="10" s="1"/>
  <c r="J42" i="10" s="1"/>
  <c r="K42" i="10" s="1"/>
  <c r="L42" i="10" s="1"/>
  <c r="M42" i="10" s="1"/>
  <c r="N42" i="10" s="1"/>
  <c r="O42" i="10" s="1"/>
  <c r="P42" i="10" s="1"/>
  <c r="Q42" i="10" s="1"/>
  <c r="R42" i="10" s="1"/>
  <c r="S42" i="10" s="1"/>
  <c r="T42" i="10" s="1"/>
  <c r="U42" i="10" s="1"/>
  <c r="V42" i="10" s="1"/>
  <c r="W42" i="10" s="1"/>
  <c r="X42" i="10" s="1"/>
  <c r="Y42" i="10" s="1"/>
  <c r="Z42" i="10" s="1"/>
  <c r="AA42" i="10" s="1"/>
  <c r="AB42" i="10" s="1"/>
  <c r="AC42" i="10" s="1"/>
  <c r="AD42" i="10" s="1"/>
  <c r="AE42" i="10" s="1"/>
  <c r="AF42" i="10" s="1"/>
  <c r="AG42" i="10" s="1"/>
  <c r="AH42" i="10" s="1"/>
  <c r="AI42" i="10" s="1"/>
  <c r="AJ42" i="10" s="1"/>
  <c r="AK42" i="10" s="1"/>
  <c r="AL42" i="10" s="1"/>
  <c r="AM42" i="10" s="1"/>
  <c r="AN42" i="10" s="1"/>
  <c r="AO42" i="10" s="1"/>
  <c r="AP42" i="10" s="1"/>
  <c r="AQ42" i="10" s="1"/>
  <c r="AR42" i="10" s="1"/>
  <c r="AS42" i="10" s="1"/>
  <c r="AT42" i="10" s="1"/>
  <c r="AU42" i="10" s="1"/>
  <c r="AV42" i="10" s="1"/>
  <c r="AW42" i="10" s="1"/>
  <c r="AX42" i="10" s="1"/>
  <c r="AY42" i="10" s="1"/>
  <c r="AZ42" i="10" s="1"/>
  <c r="BA42" i="10" s="1"/>
  <c r="BB42" i="10" s="1"/>
  <c r="BC42" i="10" s="1"/>
  <c r="BD42" i="10" s="1"/>
  <c r="BE42" i="10" s="1"/>
  <c r="BF42" i="10" s="1"/>
  <c r="BG42" i="10" s="1"/>
  <c r="BH42" i="10" s="1"/>
  <c r="BI42" i="10" s="1"/>
  <c r="BJ42" i="10" s="1"/>
  <c r="BK42" i="10" s="1"/>
  <c r="BL42" i="10" s="1"/>
  <c r="BM42" i="10" s="1"/>
  <c r="BN42" i="10" s="1"/>
  <c r="BO42" i="10" s="1"/>
  <c r="BP42" i="10" s="1"/>
  <c r="BQ42" i="10" s="1"/>
  <c r="BR42" i="10" s="1"/>
  <c r="BS42" i="10" s="1"/>
  <c r="BT42" i="10" s="1"/>
  <c r="BU42" i="10" s="1"/>
  <c r="BV42" i="10" s="1"/>
  <c r="BW42" i="10" s="1"/>
  <c r="BX42" i="10" s="1"/>
  <c r="BY42" i="10" s="1"/>
  <c r="BZ42" i="10" s="1"/>
  <c r="CA42" i="10" s="1"/>
  <c r="CB42" i="10" s="1"/>
  <c r="CC42" i="10" s="1"/>
  <c r="CD42" i="10" s="1"/>
  <c r="CE42" i="10" s="1"/>
  <c r="CF42" i="10" s="1"/>
  <c r="CG42" i="10" s="1"/>
  <c r="CH42" i="10" s="1"/>
  <c r="G41" i="10"/>
  <c r="H41" i="10" s="1"/>
  <c r="I41" i="10" s="1"/>
  <c r="J41" i="10" s="1"/>
  <c r="K41" i="10" s="1"/>
  <c r="L41" i="10" s="1"/>
  <c r="M41" i="10" s="1"/>
  <c r="N41" i="10" s="1"/>
  <c r="O41" i="10" s="1"/>
  <c r="P41" i="10" s="1"/>
  <c r="Q41" i="10" s="1"/>
  <c r="R41" i="10" s="1"/>
  <c r="S41" i="10" s="1"/>
  <c r="T41" i="10" s="1"/>
  <c r="U41" i="10" s="1"/>
  <c r="V41" i="10" s="1"/>
  <c r="W41" i="10" s="1"/>
  <c r="X41" i="10" s="1"/>
  <c r="Y41" i="10" s="1"/>
  <c r="Z41" i="10" s="1"/>
  <c r="AA41" i="10" s="1"/>
  <c r="AB41" i="10" s="1"/>
  <c r="AC41" i="10" s="1"/>
  <c r="AD41" i="10" s="1"/>
  <c r="AE41" i="10" s="1"/>
  <c r="AF41" i="10" s="1"/>
  <c r="AG41" i="10" s="1"/>
  <c r="AH41" i="10" s="1"/>
  <c r="AI41" i="10" s="1"/>
  <c r="AJ41" i="10" s="1"/>
  <c r="AK41" i="10" s="1"/>
  <c r="AL41" i="10" s="1"/>
  <c r="AM41" i="10" s="1"/>
  <c r="AN41" i="10" s="1"/>
  <c r="AO41" i="10" s="1"/>
  <c r="AP41" i="10" s="1"/>
  <c r="AQ41" i="10" s="1"/>
  <c r="AR41" i="10" s="1"/>
  <c r="AS41" i="10" s="1"/>
  <c r="AT41" i="10" s="1"/>
  <c r="AU41" i="10" s="1"/>
  <c r="AV41" i="10" s="1"/>
  <c r="AW41" i="10" s="1"/>
  <c r="AX41" i="10" s="1"/>
  <c r="AY41" i="10" s="1"/>
  <c r="AZ41" i="10" s="1"/>
  <c r="BA41" i="10" s="1"/>
  <c r="BB41" i="10" s="1"/>
  <c r="BC41" i="10" s="1"/>
  <c r="BD41" i="10" s="1"/>
  <c r="BE41" i="10" s="1"/>
  <c r="BF41" i="10" s="1"/>
  <c r="BG41" i="10" s="1"/>
  <c r="BH41" i="10" s="1"/>
  <c r="BI41" i="10" s="1"/>
  <c r="BJ41" i="10" s="1"/>
  <c r="BK41" i="10" s="1"/>
  <c r="BL41" i="10" s="1"/>
  <c r="BM41" i="10" s="1"/>
  <c r="BN41" i="10" s="1"/>
  <c r="BO41" i="10" s="1"/>
  <c r="BP41" i="10" s="1"/>
  <c r="BQ41" i="10" s="1"/>
  <c r="BR41" i="10" s="1"/>
  <c r="BS41" i="10" s="1"/>
  <c r="BT41" i="10" s="1"/>
  <c r="BU41" i="10" s="1"/>
  <c r="BV41" i="10" s="1"/>
  <c r="BW41" i="10" s="1"/>
  <c r="BX41" i="10" s="1"/>
  <c r="BY41" i="10" s="1"/>
  <c r="BZ41" i="10" s="1"/>
  <c r="CA41" i="10" s="1"/>
  <c r="CB41" i="10" s="1"/>
  <c r="CC41" i="10" s="1"/>
  <c r="CD41" i="10" s="1"/>
  <c r="CE41" i="10" s="1"/>
  <c r="CF41" i="10" s="1"/>
  <c r="CG41" i="10" s="1"/>
  <c r="CH41" i="10" s="1"/>
  <c r="G44" i="2"/>
  <c r="H44" i="2" s="1"/>
  <c r="I44" i="2" s="1"/>
  <c r="J44" i="2" s="1"/>
  <c r="K44" i="2" s="1"/>
  <c r="L44" i="2" s="1"/>
  <c r="M44" i="2" s="1"/>
  <c r="N44" i="2" s="1"/>
  <c r="O44" i="2" s="1"/>
  <c r="P44" i="2" s="1"/>
  <c r="Q44" i="2" s="1"/>
  <c r="R44" i="2" s="1"/>
  <c r="S44" i="2" s="1"/>
  <c r="T44" i="2" s="1"/>
  <c r="U44" i="2" s="1"/>
  <c r="V44" i="2" s="1"/>
  <c r="W44" i="2" s="1"/>
  <c r="X44" i="2" s="1"/>
  <c r="Y44" i="2" s="1"/>
  <c r="Z44" i="2" s="1"/>
  <c r="AA44" i="2" s="1"/>
  <c r="AB44" i="2" s="1"/>
  <c r="AC44" i="2" s="1"/>
  <c r="AD44" i="2" s="1"/>
  <c r="AE44" i="2" s="1"/>
  <c r="AF44" i="2" s="1"/>
  <c r="AG44" i="2" s="1"/>
  <c r="AH44" i="2" s="1"/>
  <c r="AI44" i="2" s="1"/>
  <c r="AJ44" i="2" s="1"/>
  <c r="AK44" i="2" s="1"/>
  <c r="AL44" i="2" s="1"/>
  <c r="AM44" i="2" s="1"/>
  <c r="AN44" i="2" s="1"/>
  <c r="AO44" i="2" s="1"/>
  <c r="AP44" i="2" s="1"/>
  <c r="AQ44" i="2" s="1"/>
  <c r="AR44" i="2" s="1"/>
  <c r="AS44" i="2" s="1"/>
  <c r="AT44" i="2" s="1"/>
  <c r="AU44" i="2" s="1"/>
  <c r="AV44" i="2" s="1"/>
  <c r="AW44" i="2" s="1"/>
  <c r="AX44" i="2" s="1"/>
  <c r="AY44" i="2" s="1"/>
  <c r="AZ44" i="2" s="1"/>
  <c r="BA44" i="2" s="1"/>
  <c r="BB44" i="2" s="1"/>
  <c r="BC44" i="2" s="1"/>
  <c r="BD44" i="2" s="1"/>
  <c r="BE44" i="2" s="1"/>
  <c r="BF44" i="2" s="1"/>
  <c r="BG44" i="2" s="1"/>
  <c r="BH44" i="2" s="1"/>
  <c r="BI44" i="2" s="1"/>
  <c r="BJ44" i="2" s="1"/>
  <c r="BK44" i="2" s="1"/>
  <c r="BL44" i="2" s="1"/>
  <c r="BM44" i="2" s="1"/>
  <c r="BN44" i="2" s="1"/>
  <c r="BO44" i="2" s="1"/>
  <c r="BP44" i="2" s="1"/>
  <c r="BQ44" i="2" s="1"/>
  <c r="BR44" i="2" s="1"/>
  <c r="BS44" i="2" s="1"/>
  <c r="BT44" i="2" s="1"/>
  <c r="BU44" i="2" s="1"/>
  <c r="BV44" i="2" s="1"/>
  <c r="BW44" i="2" s="1"/>
  <c r="BX44" i="2" s="1"/>
  <c r="BY44" i="2" s="1"/>
  <c r="BZ44" i="2" s="1"/>
  <c r="CA44" i="2" s="1"/>
  <c r="CB44" i="2" s="1"/>
  <c r="CC44" i="2" s="1"/>
  <c r="CD44" i="2" s="1"/>
  <c r="CE44" i="2" s="1"/>
  <c r="CF44" i="2" s="1"/>
  <c r="CG44" i="2" s="1"/>
  <c r="CH44" i="2" s="1"/>
  <c r="G43" i="2"/>
  <c r="H43" i="2" s="1"/>
  <c r="I43" i="2" s="1"/>
  <c r="J43" i="2" s="1"/>
  <c r="K43" i="2" s="1"/>
  <c r="L43" i="2" s="1"/>
  <c r="M43" i="2" s="1"/>
  <c r="N43" i="2" s="1"/>
  <c r="O43" i="2" s="1"/>
  <c r="P43" i="2" s="1"/>
  <c r="Q43" i="2" s="1"/>
  <c r="R43" i="2" s="1"/>
  <c r="S43" i="2" s="1"/>
  <c r="T43" i="2" s="1"/>
  <c r="U43" i="2" s="1"/>
  <c r="V43" i="2" s="1"/>
  <c r="W43" i="2" s="1"/>
  <c r="X43" i="2" s="1"/>
  <c r="Y43" i="2" s="1"/>
  <c r="Z43" i="2" s="1"/>
  <c r="AA43" i="2" s="1"/>
  <c r="AB43" i="2" s="1"/>
  <c r="AC43" i="2" s="1"/>
  <c r="AD43" i="2" s="1"/>
  <c r="AE43" i="2" s="1"/>
  <c r="AF43" i="2" s="1"/>
  <c r="AG43" i="2" s="1"/>
  <c r="AH43" i="2" s="1"/>
  <c r="AI43" i="2" s="1"/>
  <c r="AJ43" i="2" s="1"/>
  <c r="AK43" i="2" s="1"/>
  <c r="AL43" i="2" s="1"/>
  <c r="AM43" i="2" s="1"/>
  <c r="AN43" i="2" s="1"/>
  <c r="AO43" i="2" s="1"/>
  <c r="AP43" i="2" s="1"/>
  <c r="AQ43" i="2" s="1"/>
  <c r="AR43" i="2" s="1"/>
  <c r="AS43" i="2" s="1"/>
  <c r="AT43" i="2" s="1"/>
  <c r="AU43" i="2" s="1"/>
  <c r="AV43" i="2" s="1"/>
  <c r="AW43" i="2" s="1"/>
  <c r="AX43" i="2" s="1"/>
  <c r="AY43" i="2" s="1"/>
  <c r="AZ43" i="2" s="1"/>
  <c r="BA43" i="2" s="1"/>
  <c r="BB43" i="2" s="1"/>
  <c r="BC43" i="2" s="1"/>
  <c r="BD43" i="2" s="1"/>
  <c r="BE43" i="2" s="1"/>
  <c r="BF43" i="2" s="1"/>
  <c r="BG43" i="2" s="1"/>
  <c r="BH43" i="2" s="1"/>
  <c r="BI43" i="2" s="1"/>
  <c r="BJ43" i="2" s="1"/>
  <c r="BK43" i="2" s="1"/>
  <c r="BL43" i="2" s="1"/>
  <c r="BM43" i="2" s="1"/>
  <c r="BN43" i="2" s="1"/>
  <c r="BO43" i="2" s="1"/>
  <c r="BP43" i="2" s="1"/>
  <c r="BQ43" i="2" s="1"/>
  <c r="BR43" i="2" s="1"/>
  <c r="BS43" i="2" s="1"/>
  <c r="BT43" i="2" s="1"/>
  <c r="BU43" i="2" s="1"/>
  <c r="BV43" i="2" s="1"/>
  <c r="BW43" i="2" s="1"/>
  <c r="BX43" i="2" s="1"/>
  <c r="BY43" i="2" s="1"/>
  <c r="BZ43" i="2" s="1"/>
  <c r="CA43" i="2" s="1"/>
  <c r="CB43" i="2" s="1"/>
  <c r="CC43" i="2" s="1"/>
  <c r="CD43" i="2" s="1"/>
  <c r="CE43" i="2" s="1"/>
  <c r="CF43" i="2" s="1"/>
  <c r="CG43" i="2" s="1"/>
  <c r="CH43" i="2" s="1"/>
  <c r="G42" i="2"/>
  <c r="H42" i="2" s="1"/>
  <c r="I42" i="2" s="1"/>
  <c r="J42" i="2" s="1"/>
  <c r="K42" i="2" s="1"/>
  <c r="L42" i="2" s="1"/>
  <c r="M42" i="2" s="1"/>
  <c r="N42" i="2" s="1"/>
  <c r="O42" i="2" s="1"/>
  <c r="P42" i="2" s="1"/>
  <c r="Q42" i="2" s="1"/>
  <c r="R42" i="2" s="1"/>
  <c r="S42" i="2" s="1"/>
  <c r="T42" i="2" s="1"/>
  <c r="U42" i="2" s="1"/>
  <c r="V42" i="2" s="1"/>
  <c r="W42" i="2" s="1"/>
  <c r="X42" i="2" s="1"/>
  <c r="Y42" i="2" s="1"/>
  <c r="Z42" i="2" s="1"/>
  <c r="AA42" i="2" s="1"/>
  <c r="AB42" i="2" s="1"/>
  <c r="AC42" i="2" s="1"/>
  <c r="AD42" i="2" s="1"/>
  <c r="AE42" i="2" s="1"/>
  <c r="AF42" i="2" s="1"/>
  <c r="AG42" i="2" s="1"/>
  <c r="AH42" i="2" s="1"/>
  <c r="AI42" i="2" s="1"/>
  <c r="AJ42" i="2" s="1"/>
  <c r="AK42" i="2" s="1"/>
  <c r="AL42" i="2" s="1"/>
  <c r="AM42" i="2" s="1"/>
  <c r="AN42" i="2" s="1"/>
  <c r="AO42" i="2" s="1"/>
  <c r="AP42" i="2" s="1"/>
  <c r="AQ42" i="2" s="1"/>
  <c r="AR42" i="2" s="1"/>
  <c r="AS42" i="2" s="1"/>
  <c r="AT42" i="2" s="1"/>
  <c r="AU42" i="2" s="1"/>
  <c r="AV42" i="2" s="1"/>
  <c r="AW42" i="2" s="1"/>
  <c r="AX42" i="2" s="1"/>
  <c r="AY42" i="2" s="1"/>
  <c r="AZ42" i="2" s="1"/>
  <c r="BA42" i="2" s="1"/>
  <c r="BB42" i="2" s="1"/>
  <c r="BC42" i="2" s="1"/>
  <c r="BD42" i="2" s="1"/>
  <c r="BE42" i="2" s="1"/>
  <c r="BF42" i="2" s="1"/>
  <c r="BG42" i="2" s="1"/>
  <c r="BH42" i="2" s="1"/>
  <c r="BI42" i="2" s="1"/>
  <c r="BJ42" i="2" s="1"/>
  <c r="BK42" i="2" s="1"/>
  <c r="BL42" i="2" s="1"/>
  <c r="BM42" i="2" s="1"/>
  <c r="BN42" i="2" s="1"/>
  <c r="BO42" i="2" s="1"/>
  <c r="BP42" i="2" s="1"/>
  <c r="BQ42" i="2" s="1"/>
  <c r="BR42" i="2" s="1"/>
  <c r="BS42" i="2" s="1"/>
  <c r="BT42" i="2" s="1"/>
  <c r="BU42" i="2" s="1"/>
  <c r="BV42" i="2" s="1"/>
  <c r="BW42" i="2" s="1"/>
  <c r="BX42" i="2" s="1"/>
  <c r="BY42" i="2" s="1"/>
  <c r="BZ42" i="2" s="1"/>
  <c r="CA42" i="2" s="1"/>
  <c r="CB42" i="2" s="1"/>
  <c r="CC42" i="2" s="1"/>
  <c r="CD42" i="2" s="1"/>
  <c r="CE42" i="2" s="1"/>
  <c r="CF42" i="2" s="1"/>
  <c r="CG42" i="2" s="1"/>
  <c r="CH42" i="2" s="1"/>
  <c r="G41" i="2"/>
  <c r="H41" i="2" s="1"/>
  <c r="I41" i="2" s="1"/>
  <c r="J41" i="2" s="1"/>
  <c r="K41" i="2" s="1"/>
  <c r="L41" i="2" s="1"/>
  <c r="M41" i="2" s="1"/>
  <c r="N41" i="2" s="1"/>
  <c r="O41" i="2" s="1"/>
  <c r="P41" i="2" s="1"/>
  <c r="Q41" i="2" s="1"/>
  <c r="R41" i="2" s="1"/>
  <c r="S41" i="2" s="1"/>
  <c r="T41" i="2" s="1"/>
  <c r="U41" i="2" s="1"/>
  <c r="V41" i="2" s="1"/>
  <c r="W41" i="2" s="1"/>
  <c r="X41" i="2" s="1"/>
  <c r="Y41" i="2" s="1"/>
  <c r="Z41" i="2" s="1"/>
  <c r="AA41" i="2" s="1"/>
  <c r="AB41" i="2" s="1"/>
  <c r="AC41" i="2" s="1"/>
  <c r="AD41" i="2" s="1"/>
  <c r="AE41" i="2" s="1"/>
  <c r="AF41" i="2" s="1"/>
  <c r="AG41" i="2" s="1"/>
  <c r="AH41" i="2" s="1"/>
  <c r="AI41" i="2" s="1"/>
  <c r="AJ41" i="2" s="1"/>
  <c r="AK41" i="2" s="1"/>
  <c r="AL41" i="2" s="1"/>
  <c r="AM41" i="2" s="1"/>
  <c r="AN41" i="2" s="1"/>
  <c r="AO41" i="2" s="1"/>
  <c r="AP41" i="2" s="1"/>
  <c r="AQ41" i="2" s="1"/>
  <c r="AR41" i="2" s="1"/>
  <c r="AS41" i="2" s="1"/>
  <c r="AT41" i="2" s="1"/>
  <c r="AU41" i="2" s="1"/>
  <c r="AV41" i="2" s="1"/>
  <c r="AW41" i="2" s="1"/>
  <c r="AX41" i="2" s="1"/>
  <c r="AY41" i="2" s="1"/>
  <c r="AZ41" i="2" s="1"/>
  <c r="BA41" i="2" s="1"/>
  <c r="BB41" i="2" s="1"/>
  <c r="BC41" i="2" s="1"/>
  <c r="BD41" i="2" s="1"/>
  <c r="BE41" i="2" s="1"/>
  <c r="BF41" i="2" s="1"/>
  <c r="BG41" i="2" s="1"/>
  <c r="BH41" i="2" s="1"/>
  <c r="BI41" i="2" s="1"/>
  <c r="BJ41" i="2" s="1"/>
  <c r="BK41" i="2" s="1"/>
  <c r="BL41" i="2" s="1"/>
  <c r="BM41" i="2" s="1"/>
  <c r="BN41" i="2" s="1"/>
  <c r="BO41" i="2" s="1"/>
  <c r="BP41" i="2" s="1"/>
  <c r="BQ41" i="2" s="1"/>
  <c r="BR41" i="2" s="1"/>
  <c r="BS41" i="2" s="1"/>
  <c r="BT41" i="2" s="1"/>
  <c r="BU41" i="2" s="1"/>
  <c r="BV41" i="2" s="1"/>
  <c r="BW41" i="2" s="1"/>
  <c r="BX41" i="2" s="1"/>
  <c r="BY41" i="2" s="1"/>
  <c r="BZ41" i="2" s="1"/>
  <c r="CA41" i="2" s="1"/>
  <c r="CB41" i="2" s="1"/>
  <c r="CC41" i="2" s="1"/>
  <c r="CD41" i="2" s="1"/>
  <c r="CE41" i="2" s="1"/>
  <c r="CF41" i="2" s="1"/>
  <c r="CG41" i="2" s="1"/>
  <c r="CH41" i="2" s="1"/>
  <c r="G40" i="2"/>
  <c r="H40" i="2" s="1"/>
  <c r="I40" i="2" s="1"/>
  <c r="J40" i="2" s="1"/>
  <c r="K40" i="2" s="1"/>
  <c r="L40" i="2" s="1"/>
  <c r="M40" i="2" s="1"/>
  <c r="N40" i="2" s="1"/>
  <c r="O40" i="2" s="1"/>
  <c r="P40" i="2" s="1"/>
  <c r="Q40" i="2" s="1"/>
  <c r="R40" i="2" s="1"/>
  <c r="S40" i="2" s="1"/>
  <c r="T40" i="2" s="1"/>
  <c r="U40" i="2" s="1"/>
  <c r="V40" i="2" s="1"/>
  <c r="W40" i="2" s="1"/>
  <c r="X40" i="2" s="1"/>
  <c r="Y40" i="2" s="1"/>
  <c r="Z40" i="2" s="1"/>
  <c r="AA40" i="2" s="1"/>
  <c r="AB40" i="2" s="1"/>
  <c r="AC40" i="2" s="1"/>
  <c r="AD40" i="2" s="1"/>
  <c r="AE40" i="2" s="1"/>
  <c r="AF40" i="2" s="1"/>
  <c r="AG40" i="2" s="1"/>
  <c r="AH40" i="2" s="1"/>
  <c r="AI40" i="2" s="1"/>
  <c r="AJ40" i="2" s="1"/>
  <c r="AK40" i="2" s="1"/>
  <c r="AL40" i="2" s="1"/>
  <c r="AM40" i="2" s="1"/>
  <c r="AN40" i="2" s="1"/>
  <c r="AO40" i="2" s="1"/>
  <c r="AP40" i="2" s="1"/>
  <c r="AQ40" i="2" s="1"/>
  <c r="AR40" i="2" s="1"/>
  <c r="AS40" i="2" s="1"/>
  <c r="AT40" i="2" s="1"/>
  <c r="AU40" i="2" s="1"/>
  <c r="AV40" i="2" s="1"/>
  <c r="AW40" i="2" s="1"/>
  <c r="AX40" i="2" s="1"/>
  <c r="AY40" i="2" s="1"/>
  <c r="AZ40" i="2" s="1"/>
  <c r="BA40" i="2" s="1"/>
  <c r="BB40" i="2" s="1"/>
  <c r="BC40" i="2" s="1"/>
  <c r="BD40" i="2" s="1"/>
  <c r="BE40" i="2" s="1"/>
  <c r="BF40" i="2" s="1"/>
  <c r="BG40" i="2" s="1"/>
  <c r="BH40" i="2" s="1"/>
  <c r="BI40" i="2" s="1"/>
  <c r="BJ40" i="2" s="1"/>
  <c r="BK40" i="2" s="1"/>
  <c r="BL40" i="2" s="1"/>
  <c r="BM40" i="2" s="1"/>
  <c r="BN40" i="2" s="1"/>
  <c r="BO40" i="2" s="1"/>
  <c r="BP40" i="2" s="1"/>
  <c r="BQ40" i="2" s="1"/>
  <c r="BR40" i="2" s="1"/>
  <c r="BS40" i="2" s="1"/>
  <c r="BT40" i="2" s="1"/>
  <c r="BU40" i="2" s="1"/>
  <c r="BV40" i="2" s="1"/>
  <c r="BW40" i="2" s="1"/>
  <c r="BX40" i="2" s="1"/>
  <c r="BY40" i="2" s="1"/>
  <c r="BZ40" i="2" s="1"/>
  <c r="CA40" i="2" s="1"/>
  <c r="CB40" i="2" s="1"/>
  <c r="CC40" i="2" s="1"/>
  <c r="CD40" i="2" s="1"/>
  <c r="CE40" i="2" s="1"/>
  <c r="CF40" i="2" s="1"/>
  <c r="CG40" i="2" s="1"/>
  <c r="CH40" i="2" s="1"/>
  <c r="G39" i="2"/>
  <c r="H39" i="2" s="1"/>
  <c r="I39" i="2" s="1"/>
  <c r="J39" i="2" s="1"/>
  <c r="K39" i="2" s="1"/>
  <c r="L39" i="2" s="1"/>
  <c r="M39" i="2" s="1"/>
  <c r="N39" i="2" s="1"/>
  <c r="O39" i="2" s="1"/>
  <c r="P39" i="2" s="1"/>
  <c r="Q39" i="2" s="1"/>
  <c r="R39" i="2" s="1"/>
  <c r="S39" i="2" s="1"/>
  <c r="T39" i="2" s="1"/>
  <c r="U39" i="2" s="1"/>
  <c r="V39" i="2" s="1"/>
  <c r="W39" i="2" s="1"/>
  <c r="X39" i="2" s="1"/>
  <c r="Y39" i="2" s="1"/>
  <c r="Z39" i="2" s="1"/>
  <c r="AA39" i="2" s="1"/>
  <c r="AB39" i="2" s="1"/>
  <c r="AC39" i="2" s="1"/>
  <c r="AD39" i="2" s="1"/>
  <c r="AE39" i="2" s="1"/>
  <c r="AF39" i="2" s="1"/>
  <c r="AG39" i="2" s="1"/>
  <c r="AH39" i="2" s="1"/>
  <c r="AI39" i="2" s="1"/>
  <c r="AJ39" i="2" s="1"/>
  <c r="AK39" i="2" s="1"/>
  <c r="AL39" i="2" s="1"/>
  <c r="AM39" i="2" s="1"/>
  <c r="AN39" i="2" s="1"/>
  <c r="AO39" i="2" s="1"/>
  <c r="AP39" i="2" s="1"/>
  <c r="AQ39" i="2" s="1"/>
  <c r="AR39" i="2" s="1"/>
  <c r="AS39" i="2" s="1"/>
  <c r="AT39" i="2" s="1"/>
  <c r="AU39" i="2" s="1"/>
  <c r="AV39" i="2" s="1"/>
  <c r="AW39" i="2" s="1"/>
  <c r="AX39" i="2" s="1"/>
  <c r="AY39" i="2" s="1"/>
  <c r="AZ39" i="2" s="1"/>
  <c r="BA39" i="2" s="1"/>
  <c r="BB39" i="2" s="1"/>
  <c r="BC39" i="2" s="1"/>
  <c r="BD39" i="2" s="1"/>
  <c r="BE39" i="2" s="1"/>
  <c r="BF39" i="2" s="1"/>
  <c r="BG39" i="2" s="1"/>
  <c r="BH39" i="2" s="1"/>
  <c r="BI39" i="2" s="1"/>
  <c r="BJ39" i="2" s="1"/>
  <c r="BK39" i="2" s="1"/>
  <c r="BL39" i="2" s="1"/>
  <c r="BM39" i="2" s="1"/>
  <c r="BN39" i="2" s="1"/>
  <c r="BO39" i="2" s="1"/>
  <c r="BP39" i="2" s="1"/>
  <c r="BQ39" i="2" s="1"/>
  <c r="BR39" i="2" s="1"/>
  <c r="BS39" i="2" s="1"/>
  <c r="BT39" i="2" s="1"/>
  <c r="BU39" i="2" s="1"/>
  <c r="BV39" i="2" s="1"/>
  <c r="BW39" i="2" s="1"/>
  <c r="BX39" i="2" s="1"/>
  <c r="BY39" i="2" s="1"/>
  <c r="BZ39" i="2" s="1"/>
  <c r="CA39" i="2" s="1"/>
  <c r="CB39" i="2" s="1"/>
  <c r="CC39" i="2" s="1"/>
  <c r="CD39" i="2" s="1"/>
  <c r="CE39" i="2" s="1"/>
  <c r="CF39" i="2" s="1"/>
  <c r="CG39" i="2" s="1"/>
  <c r="CH39" i="2" s="1"/>
  <c r="G38" i="2"/>
  <c r="H38" i="2" s="1"/>
  <c r="I38" i="2" s="1"/>
  <c r="J38" i="2" s="1"/>
  <c r="K38" i="2" s="1"/>
  <c r="L38" i="2" s="1"/>
  <c r="M38" i="2" s="1"/>
  <c r="N38" i="2" s="1"/>
  <c r="O38" i="2" s="1"/>
  <c r="P38" i="2" s="1"/>
  <c r="Q38" i="2" s="1"/>
  <c r="R38" i="2" s="1"/>
  <c r="S38" i="2" s="1"/>
  <c r="T38" i="2" s="1"/>
  <c r="U38" i="2" s="1"/>
  <c r="V38" i="2" s="1"/>
  <c r="W38" i="2" s="1"/>
  <c r="X38" i="2" s="1"/>
  <c r="Y38" i="2" s="1"/>
  <c r="Z38" i="2" s="1"/>
  <c r="AA38" i="2" s="1"/>
  <c r="AB38" i="2" s="1"/>
  <c r="AC38" i="2" s="1"/>
  <c r="AD38" i="2" s="1"/>
  <c r="AE38" i="2" s="1"/>
  <c r="AF38" i="2" s="1"/>
  <c r="AG38" i="2" s="1"/>
  <c r="AH38" i="2" s="1"/>
  <c r="AI38" i="2" s="1"/>
  <c r="AJ38" i="2" s="1"/>
  <c r="AK38" i="2" s="1"/>
  <c r="AL38" i="2" s="1"/>
  <c r="AM38" i="2" s="1"/>
  <c r="AN38" i="2" s="1"/>
  <c r="AO38" i="2" s="1"/>
  <c r="AP38" i="2" s="1"/>
  <c r="AQ38" i="2" s="1"/>
  <c r="AR38" i="2" s="1"/>
  <c r="AS38" i="2" s="1"/>
  <c r="AT38" i="2" s="1"/>
  <c r="AU38" i="2" s="1"/>
  <c r="AV38" i="2" s="1"/>
  <c r="AW38" i="2" s="1"/>
  <c r="AX38" i="2" s="1"/>
  <c r="AY38" i="2" s="1"/>
  <c r="AZ38" i="2" s="1"/>
  <c r="BA38" i="2" s="1"/>
  <c r="BB38" i="2" s="1"/>
  <c r="BC38" i="2" s="1"/>
  <c r="BD38" i="2" s="1"/>
  <c r="BE38" i="2" s="1"/>
  <c r="BF38" i="2" s="1"/>
  <c r="BG38" i="2" s="1"/>
  <c r="BH38" i="2" s="1"/>
  <c r="BI38" i="2" s="1"/>
  <c r="BJ38" i="2" s="1"/>
  <c r="BK38" i="2" s="1"/>
  <c r="BL38" i="2" s="1"/>
  <c r="BM38" i="2" s="1"/>
  <c r="BN38" i="2" s="1"/>
  <c r="BO38" i="2" s="1"/>
  <c r="BP38" i="2" s="1"/>
  <c r="BQ38" i="2" s="1"/>
  <c r="BR38" i="2" s="1"/>
  <c r="BS38" i="2" s="1"/>
  <c r="BT38" i="2" s="1"/>
  <c r="BU38" i="2" s="1"/>
  <c r="BV38" i="2" s="1"/>
  <c r="BW38" i="2" s="1"/>
  <c r="BX38" i="2" s="1"/>
  <c r="BY38" i="2" s="1"/>
  <c r="BZ38" i="2" s="1"/>
  <c r="CA38" i="2" s="1"/>
  <c r="CB38" i="2" s="1"/>
  <c r="CC38" i="2" s="1"/>
  <c r="CD38" i="2" s="1"/>
  <c r="CE38" i="2" s="1"/>
  <c r="CF38" i="2" s="1"/>
  <c r="CG38" i="2" s="1"/>
  <c r="CH38" i="2" s="1"/>
  <c r="G37" i="2"/>
  <c r="H37" i="2" s="1"/>
  <c r="I37" i="2" s="1"/>
  <c r="J37" i="2" s="1"/>
  <c r="K37" i="2" s="1"/>
  <c r="L37" i="2" s="1"/>
  <c r="M37" i="2" s="1"/>
  <c r="N37" i="2" s="1"/>
  <c r="O37" i="2" s="1"/>
  <c r="P37" i="2" s="1"/>
  <c r="Q37" i="2" s="1"/>
  <c r="R37" i="2" s="1"/>
  <c r="S37" i="2" s="1"/>
  <c r="T37" i="2" s="1"/>
  <c r="U37" i="2" s="1"/>
  <c r="V37" i="2" s="1"/>
  <c r="W37" i="2" s="1"/>
  <c r="X37" i="2" s="1"/>
  <c r="Y37" i="2" s="1"/>
  <c r="Z37" i="2" s="1"/>
  <c r="AA37" i="2" s="1"/>
  <c r="AB37" i="2" s="1"/>
  <c r="AC37" i="2" s="1"/>
  <c r="AD37" i="2" s="1"/>
  <c r="AE37" i="2" s="1"/>
  <c r="AF37" i="2" s="1"/>
  <c r="AG37" i="2" s="1"/>
  <c r="AH37" i="2" s="1"/>
  <c r="AI37" i="2" s="1"/>
  <c r="AJ37" i="2" s="1"/>
  <c r="AK37" i="2" s="1"/>
  <c r="AL37" i="2" s="1"/>
  <c r="AM37" i="2" s="1"/>
  <c r="AN37" i="2" s="1"/>
  <c r="AO37" i="2" s="1"/>
  <c r="AP37" i="2" s="1"/>
  <c r="AQ37" i="2" s="1"/>
  <c r="AR37" i="2" s="1"/>
  <c r="AS37" i="2" s="1"/>
  <c r="AT37" i="2" s="1"/>
  <c r="AU37" i="2" s="1"/>
  <c r="AV37" i="2" s="1"/>
  <c r="AW37" i="2" s="1"/>
  <c r="AX37" i="2" s="1"/>
  <c r="AY37" i="2" s="1"/>
  <c r="AZ37" i="2" s="1"/>
  <c r="BA37" i="2" s="1"/>
  <c r="BB37" i="2" s="1"/>
  <c r="BC37" i="2" s="1"/>
  <c r="BD37" i="2" s="1"/>
  <c r="BE37" i="2" s="1"/>
  <c r="BF37" i="2" s="1"/>
  <c r="BG37" i="2" s="1"/>
  <c r="BH37" i="2" s="1"/>
  <c r="BI37" i="2" s="1"/>
  <c r="BJ37" i="2" s="1"/>
  <c r="BK37" i="2" s="1"/>
  <c r="BL37" i="2" s="1"/>
  <c r="BM37" i="2" s="1"/>
  <c r="BN37" i="2" s="1"/>
  <c r="BO37" i="2" s="1"/>
  <c r="BP37" i="2" s="1"/>
  <c r="BQ37" i="2" s="1"/>
  <c r="BR37" i="2" s="1"/>
  <c r="BS37" i="2" s="1"/>
  <c r="BT37" i="2" s="1"/>
  <c r="BU37" i="2" s="1"/>
  <c r="BV37" i="2" s="1"/>
  <c r="BW37" i="2" s="1"/>
  <c r="BX37" i="2" s="1"/>
  <c r="BY37" i="2" s="1"/>
  <c r="BZ37" i="2" s="1"/>
  <c r="CA37" i="2" s="1"/>
  <c r="CB37" i="2" s="1"/>
  <c r="CC37" i="2" s="1"/>
  <c r="CD37" i="2" s="1"/>
  <c r="CE37" i="2" s="1"/>
  <c r="CF37" i="2" s="1"/>
  <c r="CG37" i="2" s="1"/>
  <c r="CH37" i="2" s="1"/>
  <c r="G36" i="2"/>
  <c r="H36" i="2" s="1"/>
  <c r="I36" i="2" s="1"/>
  <c r="J36" i="2" s="1"/>
  <c r="K36" i="2" s="1"/>
  <c r="L36" i="2" s="1"/>
  <c r="M36" i="2" s="1"/>
  <c r="N36" i="2" s="1"/>
  <c r="O36" i="2" s="1"/>
  <c r="P36" i="2" s="1"/>
  <c r="Q36" i="2" s="1"/>
  <c r="R36" i="2" s="1"/>
  <c r="S36" i="2" s="1"/>
  <c r="T36" i="2" s="1"/>
  <c r="U36" i="2" s="1"/>
  <c r="V36" i="2" s="1"/>
  <c r="W36" i="2" s="1"/>
  <c r="X36" i="2" s="1"/>
  <c r="Y36" i="2" s="1"/>
  <c r="Z36" i="2" s="1"/>
  <c r="AA36" i="2" s="1"/>
  <c r="AB36" i="2" s="1"/>
  <c r="AC36" i="2" s="1"/>
  <c r="AD36" i="2" s="1"/>
  <c r="AE36" i="2" s="1"/>
  <c r="AF36" i="2" s="1"/>
  <c r="AG36" i="2" s="1"/>
  <c r="AH36" i="2" s="1"/>
  <c r="AI36" i="2" s="1"/>
  <c r="AJ36" i="2" s="1"/>
  <c r="AK36" i="2" s="1"/>
  <c r="AL36" i="2" s="1"/>
  <c r="AM36" i="2" s="1"/>
  <c r="AN36" i="2" s="1"/>
  <c r="AO36" i="2" s="1"/>
  <c r="AP36" i="2" s="1"/>
  <c r="AQ36" i="2" s="1"/>
  <c r="AR36" i="2" s="1"/>
  <c r="AS36" i="2" s="1"/>
  <c r="AT36" i="2" s="1"/>
  <c r="AU36" i="2" s="1"/>
  <c r="AV36" i="2" s="1"/>
  <c r="AW36" i="2" s="1"/>
  <c r="AX36" i="2" s="1"/>
  <c r="AY36" i="2" s="1"/>
  <c r="AZ36" i="2" s="1"/>
  <c r="BA36" i="2" s="1"/>
  <c r="BB36" i="2" s="1"/>
  <c r="BC36" i="2" s="1"/>
  <c r="BD36" i="2" s="1"/>
  <c r="BE36" i="2" s="1"/>
  <c r="BF36" i="2" s="1"/>
  <c r="BG36" i="2" s="1"/>
  <c r="BH36" i="2" s="1"/>
  <c r="BI36" i="2" s="1"/>
  <c r="BJ36" i="2" s="1"/>
  <c r="BK36" i="2" s="1"/>
  <c r="BL36" i="2" s="1"/>
  <c r="BM36" i="2" s="1"/>
  <c r="BN36" i="2" s="1"/>
  <c r="BO36" i="2" s="1"/>
  <c r="BP36" i="2" s="1"/>
  <c r="BQ36" i="2" s="1"/>
  <c r="BR36" i="2" s="1"/>
  <c r="BS36" i="2" s="1"/>
  <c r="BT36" i="2" s="1"/>
  <c r="BU36" i="2" s="1"/>
  <c r="BV36" i="2" s="1"/>
  <c r="BW36" i="2" s="1"/>
  <c r="BX36" i="2" s="1"/>
  <c r="BY36" i="2" s="1"/>
  <c r="BZ36" i="2" s="1"/>
  <c r="CA36" i="2" s="1"/>
  <c r="CB36" i="2" s="1"/>
  <c r="CC36" i="2" s="1"/>
  <c r="CD36" i="2" s="1"/>
  <c r="CE36" i="2" s="1"/>
  <c r="CF36" i="2" s="1"/>
  <c r="CG36" i="2" s="1"/>
  <c r="CH36" i="2" s="1"/>
  <c r="G35" i="2"/>
  <c r="H35" i="2" s="1"/>
  <c r="I35" i="2" s="1"/>
  <c r="J35" i="2" s="1"/>
  <c r="K35" i="2" s="1"/>
  <c r="L35" i="2" s="1"/>
  <c r="M35" i="2" s="1"/>
  <c r="N35" i="2" s="1"/>
  <c r="CL38" i="28" l="1"/>
  <c r="CL42" i="28"/>
  <c r="CL46" i="28"/>
  <c r="CL50" i="28"/>
  <c r="N44" i="39" l="1"/>
  <c r="U160" i="41" l="1"/>
  <c r="Q160" i="41"/>
  <c r="T159" i="41"/>
  <c r="W158" i="41"/>
  <c r="S158" i="41"/>
  <c r="V157" i="41"/>
  <c r="R157" i="41"/>
  <c r="U156" i="41"/>
  <c r="Q156" i="41"/>
  <c r="T155" i="41"/>
  <c r="W154" i="41"/>
  <c r="S154" i="41"/>
  <c r="V153" i="41"/>
  <c r="R153" i="41"/>
  <c r="U152" i="41"/>
  <c r="Q152" i="41"/>
  <c r="T151" i="41"/>
  <c r="W150" i="41"/>
  <c r="S150" i="41"/>
  <c r="V149" i="41"/>
  <c r="R149" i="41"/>
  <c r="U148" i="41"/>
  <c r="Q148" i="41"/>
  <c r="V144" i="41"/>
  <c r="R144" i="41"/>
  <c r="U143" i="41"/>
  <c r="Q143" i="41"/>
  <c r="T142" i="41"/>
  <c r="W141" i="41"/>
  <c r="S141" i="41"/>
  <c r="V140" i="41"/>
  <c r="R140" i="41"/>
  <c r="U139" i="41"/>
  <c r="Q139" i="41"/>
  <c r="T138" i="41"/>
  <c r="W137" i="41"/>
  <c r="S137" i="41"/>
  <c r="V136" i="41"/>
  <c r="R136" i="41"/>
  <c r="U135" i="41"/>
  <c r="Q135" i="41"/>
  <c r="T134" i="41"/>
  <c r="W133" i="41"/>
  <c r="S133" i="41"/>
  <c r="V132" i="41"/>
  <c r="R132" i="41"/>
  <c r="W128" i="41"/>
  <c r="S128" i="41"/>
  <c r="V127" i="41"/>
  <c r="R127" i="41"/>
  <c r="U126" i="41"/>
  <c r="Q126" i="41"/>
  <c r="T125" i="41"/>
  <c r="W124" i="41"/>
  <c r="S124" i="41"/>
  <c r="V123" i="41"/>
  <c r="R123" i="41"/>
  <c r="U122" i="41"/>
  <c r="Q122" i="41"/>
  <c r="T121" i="41"/>
  <c r="W120" i="41"/>
  <c r="S120" i="41"/>
  <c r="V119" i="41"/>
  <c r="R119" i="41"/>
  <c r="U118" i="41"/>
  <c r="Q118" i="41"/>
  <c r="T117" i="41"/>
  <c r="W116" i="41"/>
  <c r="S116" i="41"/>
  <c r="T112" i="41"/>
  <c r="W111" i="41"/>
  <c r="S111" i="41"/>
  <c r="V110" i="41"/>
  <c r="R110" i="41"/>
  <c r="U109" i="41"/>
  <c r="Q109" i="41"/>
  <c r="T108" i="41"/>
  <c r="W107" i="41"/>
  <c r="S107" i="41"/>
  <c r="V106" i="41"/>
  <c r="R106" i="41"/>
  <c r="U105" i="41"/>
  <c r="Q105" i="41"/>
  <c r="T104" i="41"/>
  <c r="W103" i="41"/>
  <c r="S103" i="41"/>
  <c r="V102" i="41"/>
  <c r="R102" i="41"/>
  <c r="U101" i="41"/>
  <c r="Q101" i="41"/>
  <c r="T100" i="41"/>
  <c r="U96" i="41"/>
  <c r="T95" i="41"/>
  <c r="W94" i="41"/>
  <c r="S94" i="41"/>
  <c r="V93" i="41"/>
  <c r="R93" i="41"/>
  <c r="U92" i="41"/>
  <c r="T91" i="41"/>
  <c r="W90" i="41"/>
  <c r="S90" i="41"/>
  <c r="V89" i="41"/>
  <c r="R89" i="41"/>
  <c r="U88" i="41"/>
  <c r="T87" i="41"/>
  <c r="W86" i="41"/>
  <c r="S86" i="41"/>
  <c r="V85" i="41"/>
  <c r="R85" i="41"/>
  <c r="U84" i="41"/>
  <c r="Q84" i="41"/>
  <c r="V80" i="41"/>
  <c r="R80" i="41"/>
  <c r="U79" i="41"/>
  <c r="Q79" i="41"/>
  <c r="T78" i="41"/>
  <c r="W77" i="41"/>
  <c r="S77" i="41"/>
  <c r="V76" i="41"/>
  <c r="R76" i="41"/>
  <c r="U75" i="41"/>
  <c r="Q75" i="41"/>
  <c r="T74" i="41"/>
  <c r="W73" i="41"/>
  <c r="S73" i="41"/>
  <c r="V72" i="41"/>
  <c r="R72" i="41"/>
  <c r="U71" i="41"/>
  <c r="Q71" i="41"/>
  <c r="T70" i="41"/>
  <c r="W69" i="41"/>
  <c r="S69" i="41"/>
  <c r="V68" i="41"/>
  <c r="R68" i="41"/>
  <c r="W64" i="41"/>
  <c r="S64" i="41"/>
  <c r="V63" i="41"/>
  <c r="R63" i="41"/>
  <c r="U62" i="41"/>
  <c r="Q62" i="41"/>
  <c r="T61" i="41"/>
  <c r="W60" i="41"/>
  <c r="S60" i="41"/>
  <c r="V59" i="41"/>
  <c r="R59" i="41"/>
  <c r="U58" i="41"/>
  <c r="Q58" i="41"/>
  <c r="T57" i="41"/>
  <c r="W56" i="41"/>
  <c r="S56" i="41"/>
  <c r="V55" i="41"/>
  <c r="R55" i="41"/>
  <c r="U54" i="41"/>
  <c r="Q54" i="41"/>
  <c r="T53" i="41"/>
  <c r="W52" i="41"/>
  <c r="S52" i="41"/>
  <c r="T48" i="41"/>
  <c r="W47" i="41"/>
  <c r="S47" i="41"/>
  <c r="V46" i="41"/>
  <c r="R46" i="41"/>
  <c r="U45" i="41"/>
  <c r="Q45" i="41"/>
  <c r="T44" i="41"/>
  <c r="W43" i="41"/>
  <c r="S43" i="41"/>
  <c r="V42" i="41"/>
  <c r="R42" i="41"/>
  <c r="U41" i="41"/>
  <c r="Q41" i="41"/>
  <c r="T40" i="41"/>
  <c r="W39" i="41"/>
  <c r="S39" i="41"/>
  <c r="V38" i="41"/>
  <c r="R38" i="41"/>
  <c r="U37" i="41"/>
  <c r="Q37" i="41"/>
  <c r="T36" i="41"/>
  <c r="U32" i="41"/>
  <c r="Q32" i="41"/>
  <c r="T31" i="41"/>
  <c r="W30" i="41"/>
  <c r="S30" i="41"/>
  <c r="V29" i="41"/>
  <c r="R29" i="41"/>
  <c r="U28" i="41"/>
  <c r="Q28" i="41"/>
  <c r="T27" i="41"/>
  <c r="W26" i="41"/>
  <c r="S26" i="41"/>
  <c r="V25" i="41"/>
  <c r="R25" i="41"/>
  <c r="U24" i="41"/>
  <c r="T23" i="41"/>
  <c r="W22" i="41"/>
  <c r="S22" i="41"/>
  <c r="V21" i="41"/>
  <c r="R21" i="41"/>
  <c r="U20" i="41"/>
  <c r="Q20" i="41"/>
  <c r="W16" i="41"/>
  <c r="V16" i="41"/>
  <c r="S16" i="41"/>
  <c r="R16" i="41"/>
  <c r="V15" i="41"/>
  <c r="U15" i="41"/>
  <c r="R15" i="41"/>
  <c r="Q15" i="41"/>
  <c r="U14" i="41"/>
  <c r="T14" i="41"/>
  <c r="Q14" i="41"/>
  <c r="W13" i="41"/>
  <c r="T13" i="41"/>
  <c r="S13" i="41"/>
  <c r="W12" i="41"/>
  <c r="V12" i="41"/>
  <c r="S12" i="41"/>
  <c r="R12" i="41"/>
  <c r="V11" i="41"/>
  <c r="U11" i="41"/>
  <c r="R11" i="41"/>
  <c r="Q11" i="41"/>
  <c r="U10" i="41"/>
  <c r="T10" i="41"/>
  <c r="Q10" i="41"/>
  <c r="W9" i="41"/>
  <c r="T9" i="41"/>
  <c r="S9" i="41"/>
  <c r="W8" i="41"/>
  <c r="V8" i="41"/>
  <c r="S8" i="41"/>
  <c r="R8" i="41"/>
  <c r="V7" i="41"/>
  <c r="U7" i="41"/>
  <c r="R7" i="41"/>
  <c r="Q7" i="41"/>
  <c r="U6" i="41"/>
  <c r="T6" i="41"/>
  <c r="Q6" i="41"/>
  <c r="W5" i="41"/>
  <c r="T5" i="41"/>
  <c r="S5" i="41"/>
  <c r="W4" i="41"/>
  <c r="V4" i="41"/>
  <c r="S4" i="41"/>
  <c r="R4" i="41"/>
  <c r="Q31" i="41" l="1"/>
  <c r="Q95" i="41"/>
  <c r="Q21" i="41"/>
  <c r="R20" i="41"/>
  <c r="S21" i="41"/>
  <c r="T22" i="41"/>
  <c r="U23" i="41"/>
  <c r="V24" i="41"/>
  <c r="W25" i="41"/>
  <c r="T26" i="41"/>
  <c r="U27" i="41"/>
  <c r="V28" i="41"/>
  <c r="W29" i="41"/>
  <c r="U31" i="41"/>
  <c r="V32" i="41"/>
  <c r="Q36" i="41"/>
  <c r="R37" i="41"/>
  <c r="V37" i="41"/>
  <c r="W38" i="41"/>
  <c r="Q40" i="41"/>
  <c r="R41" i="41"/>
  <c r="S42" i="41"/>
  <c r="T43" i="41"/>
  <c r="U44" i="41"/>
  <c r="V45" i="41"/>
  <c r="S46" i="41"/>
  <c r="T47" i="41"/>
  <c r="U48" i="41"/>
  <c r="T52" i="41"/>
  <c r="R54" i="41"/>
  <c r="S55" i="41"/>
  <c r="T56" i="41"/>
  <c r="U57" i="41"/>
  <c r="R58" i="41"/>
  <c r="S59" i="41"/>
  <c r="T60" i="41"/>
  <c r="U61" i="41"/>
  <c r="V62" i="41"/>
  <c r="W63" i="41"/>
  <c r="W68" i="41"/>
  <c r="Q70" i="41"/>
  <c r="R71" i="41"/>
  <c r="S72" i="41"/>
  <c r="T73" i="41"/>
  <c r="Q74" i="41"/>
  <c r="R75" i="41"/>
  <c r="S76" i="41"/>
  <c r="T77" i="41"/>
  <c r="U78" i="41"/>
  <c r="V79" i="41"/>
  <c r="W80" i="41"/>
  <c r="R84" i="41"/>
  <c r="S85" i="41"/>
  <c r="T86" i="41"/>
  <c r="U87" i="41"/>
  <c r="R88" i="41"/>
  <c r="S89" i="41"/>
  <c r="T90" i="41"/>
  <c r="U91" i="41"/>
  <c r="V92" i="41"/>
  <c r="W93" i="41"/>
  <c r="U95" i="41"/>
  <c r="V96" i="41"/>
  <c r="U100" i="41"/>
  <c r="R101" i="41"/>
  <c r="S102" i="41"/>
  <c r="T103" i="41"/>
  <c r="U104" i="41"/>
  <c r="V105" i="41"/>
  <c r="S106" i="41"/>
  <c r="T107" i="41"/>
  <c r="U108" i="41"/>
  <c r="V109" i="41"/>
  <c r="W110" i="41"/>
  <c r="Q112" i="41"/>
  <c r="T116" i="41"/>
  <c r="Q117" i="41"/>
  <c r="R118" i="41"/>
  <c r="S119" i="41"/>
  <c r="T120" i="41"/>
  <c r="Q121" i="41"/>
  <c r="R122" i="41"/>
  <c r="S123" i="41"/>
  <c r="T124" i="41"/>
  <c r="U125" i="41"/>
  <c r="R126" i="41"/>
  <c r="S127" i="41"/>
  <c r="T128" i="41"/>
  <c r="S132" i="41"/>
  <c r="T133" i="41"/>
  <c r="U134" i="41"/>
  <c r="V135" i="41"/>
  <c r="W136" i="41"/>
  <c r="Q138" i="41"/>
  <c r="R139" i="41"/>
  <c r="S140" i="41"/>
  <c r="T141" i="41"/>
  <c r="U142" i="41"/>
  <c r="R143" i="41"/>
  <c r="S144" i="41"/>
  <c r="R148" i="41"/>
  <c r="S149" i="41"/>
  <c r="T150" i="41"/>
  <c r="U151" i="41"/>
  <c r="V152" i="41"/>
  <c r="W153" i="41"/>
  <c r="Q155" i="41"/>
  <c r="R156" i="41"/>
  <c r="S157" i="41"/>
  <c r="T158" i="41"/>
  <c r="U159" i="41"/>
  <c r="V160" i="41"/>
  <c r="U5" i="41"/>
  <c r="V6" i="41"/>
  <c r="W7" i="41"/>
  <c r="U9" i="41"/>
  <c r="V10" i="41"/>
  <c r="W11" i="41"/>
  <c r="U13" i="41"/>
  <c r="V14" i="41"/>
  <c r="W15" i="41"/>
  <c r="W20" i="41"/>
  <c r="U22" i="41"/>
  <c r="V23" i="41"/>
  <c r="W24" i="41"/>
  <c r="Q26" i="41"/>
  <c r="V27" i="41"/>
  <c r="W28" i="41"/>
  <c r="R31" i="41"/>
  <c r="S32" i="41"/>
  <c r="V36" i="41"/>
  <c r="W37" i="41"/>
  <c r="U39" i="41"/>
  <c r="V40" i="41"/>
  <c r="T42" i="41"/>
  <c r="U43" i="41"/>
  <c r="V44" i="41"/>
  <c r="W45" i="41"/>
  <c r="Q47" i="41"/>
  <c r="R48" i="41"/>
  <c r="Q52" i="41"/>
  <c r="S54" i="41"/>
  <c r="T55" i="41"/>
  <c r="V57" i="41"/>
  <c r="W58" i="41"/>
  <c r="R61" i="41"/>
  <c r="V61" i="41"/>
  <c r="W62" i="41"/>
  <c r="U64" i="41"/>
  <c r="Q69" i="41"/>
  <c r="R70" i="41"/>
  <c r="W71" i="41"/>
  <c r="Q73" i="41"/>
  <c r="V74" i="41"/>
  <c r="T76" i="41"/>
  <c r="U77" i="41"/>
  <c r="V78" i="41"/>
  <c r="T80" i="41"/>
  <c r="S84" i="41"/>
  <c r="T85" i="41"/>
  <c r="R87" i="41"/>
  <c r="W88" i="41"/>
  <c r="Q90" i="41"/>
  <c r="R91" i="41"/>
  <c r="S92" i="41"/>
  <c r="T93" i="41"/>
  <c r="V95" i="41"/>
  <c r="W96" i="41"/>
  <c r="R100" i="41"/>
  <c r="V100" i="41"/>
  <c r="S101" i="41"/>
  <c r="W101" i="41"/>
  <c r="T102" i="41"/>
  <c r="Q103" i="41"/>
  <c r="U103" i="41"/>
  <c r="R104" i="41"/>
  <c r="V104" i="41"/>
  <c r="S105" i="41"/>
  <c r="W105" i="41"/>
  <c r="T106" i="41"/>
  <c r="Q107" i="41"/>
  <c r="R108" i="41"/>
  <c r="V108" i="41"/>
  <c r="S109" i="41"/>
  <c r="W109" i="41"/>
  <c r="T110" i="41"/>
  <c r="Q111" i="41"/>
  <c r="U111" i="41"/>
  <c r="R112" i="41"/>
  <c r="V112" i="41"/>
  <c r="Q116" i="41"/>
  <c r="U116" i="41"/>
  <c r="R117" i="41"/>
  <c r="V117" i="41"/>
  <c r="S118" i="41"/>
  <c r="W118" i="41"/>
  <c r="T119" i="41"/>
  <c r="Q120" i="41"/>
  <c r="U120" i="41"/>
  <c r="R121" i="41"/>
  <c r="V121" i="41"/>
  <c r="S122" i="41"/>
  <c r="W122" i="41"/>
  <c r="T123" i="41"/>
  <c r="Q124" i="41"/>
  <c r="U124" i="41"/>
  <c r="R125" i="41"/>
  <c r="V125" i="41"/>
  <c r="S126" i="41"/>
  <c r="W126" i="41"/>
  <c r="T127" i="41"/>
  <c r="Q128" i="41"/>
  <c r="U128" i="41"/>
  <c r="T132" i="41"/>
  <c r="Q133" i="41"/>
  <c r="U133" i="41"/>
  <c r="R134" i="41"/>
  <c r="V134" i="41"/>
  <c r="S135" i="41"/>
  <c r="W135" i="41"/>
  <c r="T136" i="41"/>
  <c r="Q137" i="41"/>
  <c r="U137" i="41"/>
  <c r="R138" i="41"/>
  <c r="V138" i="41"/>
  <c r="S139" i="41"/>
  <c r="W139" i="41"/>
  <c r="T140" i="41"/>
  <c r="Q141" i="41"/>
  <c r="U141" i="41"/>
  <c r="R142" i="41"/>
  <c r="V142" i="41"/>
  <c r="S143" i="41"/>
  <c r="W143" i="41"/>
  <c r="T144" i="41"/>
  <c r="S148" i="41"/>
  <c r="W148" i="41"/>
  <c r="T149" i="41"/>
  <c r="Q150" i="41"/>
  <c r="U150" i="41"/>
  <c r="R151" i="41"/>
  <c r="V151" i="41"/>
  <c r="S152" i="41"/>
  <c r="W152" i="41"/>
  <c r="T153" i="41"/>
  <c r="Q154" i="41"/>
  <c r="U154" i="41"/>
  <c r="R155" i="41"/>
  <c r="V155" i="41"/>
  <c r="S156" i="41"/>
  <c r="W156" i="41"/>
  <c r="T157" i="41"/>
  <c r="Q158" i="41"/>
  <c r="U158" i="41"/>
  <c r="R159" i="41"/>
  <c r="V159" i="41"/>
  <c r="S160" i="41"/>
  <c r="W160" i="41"/>
  <c r="V20" i="41"/>
  <c r="W21" i="41"/>
  <c r="Q23" i="41"/>
  <c r="R24" i="41"/>
  <c r="S25" i="41"/>
  <c r="Q27" i="41"/>
  <c r="R28" i="41"/>
  <c r="S29" i="41"/>
  <c r="T30" i="41"/>
  <c r="R32" i="41"/>
  <c r="U36" i="41"/>
  <c r="S38" i="41"/>
  <c r="T39" i="41"/>
  <c r="U40" i="41"/>
  <c r="V41" i="41"/>
  <c r="W42" i="41"/>
  <c r="Q44" i="41"/>
  <c r="R45" i="41"/>
  <c r="W46" i="41"/>
  <c r="Q48" i="41"/>
  <c r="V54" i="41"/>
  <c r="W55" i="41"/>
  <c r="Q57" i="41"/>
  <c r="V58" i="41"/>
  <c r="W59" i="41"/>
  <c r="Q61" i="41"/>
  <c r="R62" i="41"/>
  <c r="S63" i="41"/>
  <c r="T64" i="41"/>
  <c r="S68" i="41"/>
  <c r="T69" i="41"/>
  <c r="U70" i="41"/>
  <c r="V71" i="41"/>
  <c r="W72" i="41"/>
  <c r="U74" i="41"/>
  <c r="V75" i="41"/>
  <c r="W76" i="41"/>
  <c r="Q78" i="41"/>
  <c r="R79" i="41"/>
  <c r="S80" i="41"/>
  <c r="V84" i="41"/>
  <c r="W85" i="41"/>
  <c r="Q87" i="41"/>
  <c r="V88" i="41"/>
  <c r="W89" i="41"/>
  <c r="Q91" i="41"/>
  <c r="R92" i="41"/>
  <c r="S93" i="41"/>
  <c r="T94" i="41"/>
  <c r="R96" i="41"/>
  <c r="Q100" i="41"/>
  <c r="V101" i="41"/>
  <c r="W102" i="41"/>
  <c r="Q104" i="41"/>
  <c r="R105" i="41"/>
  <c r="W106" i="41"/>
  <c r="Q108" i="41"/>
  <c r="R109" i="41"/>
  <c r="S110" i="41"/>
  <c r="T111" i="41"/>
  <c r="U112" i="41"/>
  <c r="U117" i="41"/>
  <c r="V118" i="41"/>
  <c r="W119" i="41"/>
  <c r="U121" i="41"/>
  <c r="V122" i="41"/>
  <c r="W123" i="41"/>
  <c r="Q125" i="41"/>
  <c r="V126" i="41"/>
  <c r="W127" i="41"/>
  <c r="W132" i="41"/>
  <c r="Q134" i="41"/>
  <c r="R135" i="41"/>
  <c r="S136" i="41"/>
  <c r="T137" i="41"/>
  <c r="U138" i="41"/>
  <c r="V139" i="41"/>
  <c r="W140" i="41"/>
  <c r="Q142" i="41"/>
  <c r="V143" i="41"/>
  <c r="W144" i="41"/>
  <c r="V148" i="41"/>
  <c r="W149" i="41"/>
  <c r="Q151" i="41"/>
  <c r="R152" i="41"/>
  <c r="S153" i="41"/>
  <c r="T154" i="41"/>
  <c r="U155" i="41"/>
  <c r="V156" i="41"/>
  <c r="W157" i="41"/>
  <c r="Q159" i="41"/>
  <c r="R160" i="41"/>
  <c r="T4" i="41"/>
  <c r="Q5" i="41"/>
  <c r="R6" i="41"/>
  <c r="S7" i="41"/>
  <c r="T8" i="41"/>
  <c r="Q9" i="41"/>
  <c r="R10" i="41"/>
  <c r="S11" i="41"/>
  <c r="T12" i="41"/>
  <c r="Q13" i="41"/>
  <c r="R14" i="41"/>
  <c r="S15" i="41"/>
  <c r="T16" i="41"/>
  <c r="S20" i="41"/>
  <c r="T21" i="41"/>
  <c r="R23" i="41"/>
  <c r="S24" i="41"/>
  <c r="T25" i="41"/>
  <c r="U26" i="41"/>
  <c r="R27" i="41"/>
  <c r="S28" i="41"/>
  <c r="T29" i="41"/>
  <c r="U30" i="41"/>
  <c r="V31" i="41"/>
  <c r="W32" i="41"/>
  <c r="R36" i="41"/>
  <c r="S37" i="41"/>
  <c r="T38" i="41"/>
  <c r="Q39" i="41"/>
  <c r="R40" i="41"/>
  <c r="S41" i="41"/>
  <c r="W41" i="41"/>
  <c r="Q43" i="41"/>
  <c r="R44" i="41"/>
  <c r="S45" i="41"/>
  <c r="T46" i="41"/>
  <c r="U47" i="41"/>
  <c r="V48" i="41"/>
  <c r="U52" i="41"/>
  <c r="W54" i="41"/>
  <c r="U56" i="41"/>
  <c r="R57" i="41"/>
  <c r="S58" i="41"/>
  <c r="T59" i="41"/>
  <c r="U60" i="41"/>
  <c r="S62" i="41"/>
  <c r="T63" i="41"/>
  <c r="T68" i="41"/>
  <c r="U69" i="41"/>
  <c r="V70" i="41"/>
  <c r="S71" i="41"/>
  <c r="T72" i="41"/>
  <c r="U73" i="41"/>
  <c r="R74" i="41"/>
  <c r="S75" i="41"/>
  <c r="W75" i="41"/>
  <c r="Q77" i="41"/>
  <c r="R78" i="41"/>
  <c r="S79" i="41"/>
  <c r="W79" i="41"/>
  <c r="W84" i="41"/>
  <c r="U86" i="41"/>
  <c r="V87" i="41"/>
  <c r="S88" i="41"/>
  <c r="T89" i="41"/>
  <c r="U90" i="41"/>
  <c r="V91" i="41"/>
  <c r="W92" i="41"/>
  <c r="U94" i="41"/>
  <c r="R95" i="41"/>
  <c r="S96" i="41"/>
  <c r="U107" i="41"/>
  <c r="Q4" i="41"/>
  <c r="U4" i="41"/>
  <c r="R5" i="41"/>
  <c r="V5" i="41"/>
  <c r="S6" i="41"/>
  <c r="W6" i="41"/>
  <c r="T7" i="41"/>
  <c r="Q8" i="41"/>
  <c r="U8" i="41"/>
  <c r="R9" i="41"/>
  <c r="V9" i="41"/>
  <c r="S10" i="41"/>
  <c r="W10" i="41"/>
  <c r="T11" i="41"/>
  <c r="Q12" i="41"/>
  <c r="U12" i="41"/>
  <c r="R13" i="41"/>
  <c r="V13" i="41"/>
  <c r="S14" i="41"/>
  <c r="W14" i="41"/>
  <c r="T15" i="41"/>
  <c r="Q16" i="41"/>
  <c r="U16" i="41"/>
  <c r="T20" i="41"/>
  <c r="U21" i="41"/>
  <c r="R22" i="41"/>
  <c r="V22" i="41"/>
  <c r="S23" i="41"/>
  <c r="W23" i="41"/>
  <c r="T24" i="41"/>
  <c r="U25" i="41"/>
  <c r="R26" i="41"/>
  <c r="V26" i="41"/>
  <c r="S27" i="41"/>
  <c r="W27" i="41"/>
  <c r="T28" i="41"/>
  <c r="Q29" i="41"/>
  <c r="U29" i="41"/>
  <c r="R30" i="41"/>
  <c r="V30" i="41"/>
  <c r="S31" i="41"/>
  <c r="W31" i="41"/>
  <c r="T32" i="41"/>
  <c r="S36" i="41"/>
  <c r="W36" i="41"/>
  <c r="T37" i="41"/>
  <c r="Q38" i="41"/>
  <c r="U38" i="41"/>
  <c r="R39" i="41"/>
  <c r="V39" i="41"/>
  <c r="Q88" i="41"/>
  <c r="Q92" i="41"/>
  <c r="S40" i="41"/>
  <c r="W40" i="41"/>
  <c r="T41" i="41"/>
  <c r="Q42" i="41"/>
  <c r="U42" i="41"/>
  <c r="R43" i="41"/>
  <c r="V43" i="41"/>
  <c r="S44" i="41"/>
  <c r="W44" i="41"/>
  <c r="T45" i="41"/>
  <c r="Q46" i="41"/>
  <c r="U46" i="41"/>
  <c r="R47" i="41"/>
  <c r="V47" i="41"/>
  <c r="S48" i="41"/>
  <c r="W48" i="41"/>
  <c r="R52" i="41"/>
  <c r="V52" i="41"/>
  <c r="T54" i="41"/>
  <c r="U55" i="41"/>
  <c r="R56" i="41"/>
  <c r="V56" i="41"/>
  <c r="S57" i="41"/>
  <c r="W57" i="41"/>
  <c r="T58" i="41"/>
  <c r="U59" i="41"/>
  <c r="R60" i="41"/>
  <c r="V60" i="41"/>
  <c r="S61" i="41"/>
  <c r="W61" i="41"/>
  <c r="T62" i="41"/>
  <c r="U63" i="41"/>
  <c r="R64" i="41"/>
  <c r="V64" i="41"/>
  <c r="Q68" i="41"/>
  <c r="U68" i="41"/>
  <c r="R69" i="41"/>
  <c r="V69" i="41"/>
  <c r="S70" i="41"/>
  <c r="W70" i="41"/>
  <c r="T71" i="41"/>
  <c r="Q72" i="41"/>
  <c r="U72" i="41"/>
  <c r="R73" i="41"/>
  <c r="V73" i="41"/>
  <c r="S74" i="41"/>
  <c r="W74" i="41"/>
  <c r="T75" i="41"/>
  <c r="Q76" i="41"/>
  <c r="U76" i="41"/>
  <c r="R77" i="41"/>
  <c r="V77" i="41"/>
  <c r="S78" i="41"/>
  <c r="W78" i="41"/>
  <c r="T79" i="41"/>
  <c r="Q80" i="41"/>
  <c r="U80" i="41"/>
  <c r="T84" i="41"/>
  <c r="U85" i="41"/>
  <c r="R86" i="41"/>
  <c r="V86" i="41"/>
  <c r="S87" i="41"/>
  <c r="W87" i="41"/>
  <c r="T88" i="41"/>
  <c r="U89" i="41"/>
  <c r="R90" i="41"/>
  <c r="V90" i="41"/>
  <c r="S91" i="41"/>
  <c r="W91" i="41"/>
  <c r="T92" i="41"/>
  <c r="Q93" i="41"/>
  <c r="U93" i="41"/>
  <c r="R94" i="41"/>
  <c r="V94" i="41"/>
  <c r="S95" i="41"/>
  <c r="W95" i="41"/>
  <c r="T96" i="41"/>
  <c r="S100" i="41"/>
  <c r="W100" i="41"/>
  <c r="T101" i="41"/>
  <c r="Q102" i="41"/>
  <c r="U102" i="41"/>
  <c r="R103" i="41"/>
  <c r="V103" i="41"/>
  <c r="S104" i="41"/>
  <c r="W104" i="41"/>
  <c r="T105" i="41"/>
  <c r="Q106" i="41"/>
  <c r="U106" i="41"/>
  <c r="R107" i="41"/>
  <c r="V107" i="41"/>
  <c r="S108" i="41"/>
  <c r="W108" i="41"/>
  <c r="T109" i="41"/>
  <c r="Q110" i="41"/>
  <c r="U110" i="41"/>
  <c r="R111" i="41"/>
  <c r="V111" i="41"/>
  <c r="S112" i="41"/>
  <c r="W112" i="41"/>
  <c r="R116" i="41"/>
  <c r="V116" i="41"/>
  <c r="S117" i="41"/>
  <c r="W117" i="41"/>
  <c r="T118" i="41"/>
  <c r="Q119" i="41"/>
  <c r="U119" i="41"/>
  <c r="R120" i="41"/>
  <c r="V120" i="41"/>
  <c r="S121" i="41"/>
  <c r="W121" i="41"/>
  <c r="T122" i="41"/>
  <c r="Q123" i="41"/>
  <c r="U123" i="41"/>
  <c r="R124" i="41"/>
  <c r="V124" i="41"/>
  <c r="S125" i="41"/>
  <c r="W125" i="41"/>
  <c r="T126" i="41"/>
  <c r="Q127" i="41"/>
  <c r="U127" i="41"/>
  <c r="R128" i="41"/>
  <c r="V128" i="41"/>
  <c r="Q132" i="41"/>
  <c r="U132" i="41"/>
  <c r="R133" i="41"/>
  <c r="V133" i="41"/>
  <c r="S134" i="41"/>
  <c r="W134" i="41"/>
  <c r="T135" i="41"/>
  <c r="Q136" i="41"/>
  <c r="U136" i="41"/>
  <c r="R137" i="41"/>
  <c r="V137" i="41"/>
  <c r="S138" i="41"/>
  <c r="W138" i="41"/>
  <c r="T139" i="41"/>
  <c r="Q140" i="41"/>
  <c r="U140" i="41"/>
  <c r="R141" i="41"/>
  <c r="V141" i="41"/>
  <c r="S142" i="41"/>
  <c r="W142" i="41"/>
  <c r="T143" i="41"/>
  <c r="Q144" i="41"/>
  <c r="U144" i="41"/>
  <c r="T148" i="41"/>
  <c r="Q149" i="41"/>
  <c r="U149" i="41"/>
  <c r="R150" i="41"/>
  <c r="V150" i="41"/>
  <c r="S151" i="41"/>
  <c r="W151" i="41"/>
  <c r="T152" i="41"/>
  <c r="Q153" i="41"/>
  <c r="U153" i="41"/>
  <c r="R154" i="41"/>
  <c r="V154" i="41"/>
  <c r="S155" i="41"/>
  <c r="W155" i="41"/>
  <c r="T156" i="41"/>
  <c r="Q157" i="41"/>
  <c r="U157" i="41"/>
  <c r="R158" i="41"/>
  <c r="V158" i="41"/>
  <c r="S159" i="41"/>
  <c r="W159" i="41"/>
  <c r="T160" i="41"/>
  <c r="Q24" i="41"/>
  <c r="Q96" i="41"/>
  <c r="Q94" i="41"/>
  <c r="Q86" i="41"/>
  <c r="Q89" i="41"/>
  <c r="Q85" i="41"/>
  <c r="Q60" i="41"/>
  <c r="Q64" i="41"/>
  <c r="Q59" i="41"/>
  <c r="Q63" i="41"/>
  <c r="Q56" i="41"/>
  <c r="Q55" i="41"/>
  <c r="U53" i="41"/>
  <c r="R53" i="41"/>
  <c r="V53" i="41"/>
  <c r="Q53" i="41"/>
  <c r="S53" i="41"/>
  <c r="W53" i="41"/>
  <c r="Q25" i="41"/>
  <c r="Q30" i="41"/>
  <c r="Q22" i="41"/>
  <c r="G4" i="41"/>
  <c r="K4" i="41"/>
  <c r="E5" i="41"/>
  <c r="I5" i="41"/>
  <c r="M5" i="41"/>
  <c r="G6" i="41"/>
  <c r="K6" i="41"/>
  <c r="E7" i="41"/>
  <c r="I7" i="41"/>
  <c r="M7" i="41"/>
  <c r="G8" i="41"/>
  <c r="K8" i="41"/>
  <c r="E9" i="41"/>
  <c r="I9" i="41"/>
  <c r="M9" i="41"/>
  <c r="G10" i="41"/>
  <c r="K10" i="41"/>
  <c r="E11" i="41"/>
  <c r="I11" i="41"/>
  <c r="M11" i="41"/>
  <c r="G12" i="41"/>
  <c r="K12" i="41"/>
  <c r="E13" i="41"/>
  <c r="I13" i="41"/>
  <c r="M13" i="41"/>
  <c r="G14" i="41"/>
  <c r="K14" i="41"/>
  <c r="E15" i="41"/>
  <c r="I15" i="41"/>
  <c r="M15" i="41"/>
  <c r="G16" i="41"/>
  <c r="K16" i="41"/>
  <c r="N7" i="40"/>
  <c r="N11" i="40"/>
  <c r="N15" i="40"/>
  <c r="F20" i="41"/>
  <c r="J20" i="41"/>
  <c r="D21" i="41"/>
  <c r="H21" i="41"/>
  <c r="L21" i="41"/>
  <c r="F22" i="41"/>
  <c r="J22" i="41"/>
  <c r="D23" i="41"/>
  <c r="H23" i="41"/>
  <c r="L23" i="41"/>
  <c r="F24" i="41"/>
  <c r="J24" i="41"/>
  <c r="D25" i="41"/>
  <c r="H25" i="41"/>
  <c r="L25" i="41"/>
  <c r="F26" i="41"/>
  <c r="J26" i="41"/>
  <c r="D27" i="41"/>
  <c r="H27" i="41"/>
  <c r="L27" i="41"/>
  <c r="F28" i="41"/>
  <c r="J28" i="41"/>
  <c r="D29" i="41"/>
  <c r="H29" i="41"/>
  <c r="L29" i="41"/>
  <c r="F30" i="41"/>
  <c r="J30" i="41"/>
  <c r="D31" i="41"/>
  <c r="H31" i="41"/>
  <c r="L31" i="41"/>
  <c r="F32" i="41"/>
  <c r="J32" i="41"/>
  <c r="N20" i="40"/>
  <c r="N24" i="40"/>
  <c r="N28" i="40"/>
  <c r="N32" i="40"/>
  <c r="E36" i="41"/>
  <c r="I36" i="41"/>
  <c r="M36" i="41"/>
  <c r="G37" i="41"/>
  <c r="K37" i="41"/>
  <c r="E38" i="41"/>
  <c r="I38" i="41"/>
  <c r="M38" i="41"/>
  <c r="G39" i="41"/>
  <c r="K39" i="41"/>
  <c r="E40" i="41"/>
  <c r="I40" i="41"/>
  <c r="M40" i="41"/>
  <c r="G41" i="41"/>
  <c r="K41" i="41"/>
  <c r="E42" i="41"/>
  <c r="I42" i="41"/>
  <c r="M42" i="41"/>
  <c r="G43" i="41"/>
  <c r="K43" i="41"/>
  <c r="E44" i="41"/>
  <c r="I44" i="41"/>
  <c r="M44" i="41"/>
  <c r="G45" i="41"/>
  <c r="K45" i="41"/>
  <c r="E46" i="41"/>
  <c r="I46" i="41"/>
  <c r="M46" i="41"/>
  <c r="G47" i="41"/>
  <c r="K47" i="41"/>
  <c r="E48" i="41"/>
  <c r="I48" i="41"/>
  <c r="M48" i="41"/>
  <c r="N39" i="40"/>
  <c r="N41" i="40"/>
  <c r="N45" i="40"/>
  <c r="N47" i="40"/>
  <c r="D52" i="41"/>
  <c r="H52" i="41"/>
  <c r="L52" i="41"/>
  <c r="F53" i="41"/>
  <c r="J53" i="41"/>
  <c r="D54" i="41"/>
  <c r="H54" i="41"/>
  <c r="L54" i="41"/>
  <c r="F55" i="41"/>
  <c r="J55" i="41"/>
  <c r="D56" i="41"/>
  <c r="H56" i="41"/>
  <c r="L56" i="41"/>
  <c r="F57" i="41"/>
  <c r="J57" i="41"/>
  <c r="D58" i="41"/>
  <c r="H58" i="41"/>
  <c r="L58" i="41"/>
  <c r="F59" i="41"/>
  <c r="J59" i="41"/>
  <c r="D60" i="41"/>
  <c r="H60" i="41"/>
  <c r="L60" i="41"/>
  <c r="F61" i="41"/>
  <c r="J61" i="41"/>
  <c r="D62" i="41"/>
  <c r="H62" i="41"/>
  <c r="L62" i="41"/>
  <c r="F63" i="41"/>
  <c r="J63" i="41"/>
  <c r="D64" i="41"/>
  <c r="H64" i="41"/>
  <c r="L64" i="41"/>
  <c r="N54" i="40"/>
  <c r="N58" i="40"/>
  <c r="N62" i="40"/>
  <c r="G68" i="41"/>
  <c r="K68" i="41"/>
  <c r="E69" i="41"/>
  <c r="I69" i="41"/>
  <c r="M69" i="41"/>
  <c r="G70" i="41"/>
  <c r="K70" i="41"/>
  <c r="E71" i="41"/>
  <c r="I71" i="41"/>
  <c r="M71" i="41"/>
  <c r="G72" i="41"/>
  <c r="K72" i="41"/>
  <c r="E73" i="41"/>
  <c r="I73" i="41"/>
  <c r="M73" i="41"/>
  <c r="G74" i="41"/>
  <c r="K74" i="41"/>
  <c r="E75" i="41"/>
  <c r="I75" i="41"/>
  <c r="M75" i="41"/>
  <c r="G76" i="41"/>
  <c r="K76" i="41"/>
  <c r="E77" i="41"/>
  <c r="I77" i="41"/>
  <c r="M77" i="41"/>
  <c r="G78" i="41"/>
  <c r="K78" i="41"/>
  <c r="E79" i="41"/>
  <c r="I79" i="41"/>
  <c r="M79" i="41"/>
  <c r="G80" i="41"/>
  <c r="K80" i="41"/>
  <c r="N69" i="40"/>
  <c r="N71" i="40"/>
  <c r="N75" i="40"/>
  <c r="N79" i="40"/>
  <c r="F84" i="41"/>
  <c r="J84" i="41"/>
  <c r="D85" i="41"/>
  <c r="H85" i="41"/>
  <c r="L85" i="41"/>
  <c r="F86" i="41"/>
  <c r="J86" i="41"/>
  <c r="D87" i="41"/>
  <c r="H87" i="41"/>
  <c r="L87" i="41"/>
  <c r="F88" i="41"/>
  <c r="J88" i="41"/>
  <c r="D89" i="41"/>
  <c r="H89" i="41"/>
  <c r="L89" i="41"/>
  <c r="F90" i="41"/>
  <c r="J90" i="41"/>
  <c r="D91" i="41"/>
  <c r="H91" i="41"/>
  <c r="L91" i="41"/>
  <c r="F92" i="41"/>
  <c r="J92" i="41"/>
  <c r="D93" i="41"/>
  <c r="H93" i="41"/>
  <c r="L93" i="41"/>
  <c r="F94" i="41"/>
  <c r="J94" i="41"/>
  <c r="D95" i="41"/>
  <c r="H95" i="41"/>
  <c r="L95" i="41"/>
  <c r="F96" i="41"/>
  <c r="J96" i="41"/>
  <c r="N84" i="40"/>
  <c r="N88" i="40"/>
  <c r="N92" i="40"/>
  <c r="N96" i="40"/>
  <c r="E100" i="41"/>
  <c r="I100" i="41"/>
  <c r="M100" i="41"/>
  <c r="G101" i="41"/>
  <c r="K101" i="41"/>
  <c r="E102" i="41"/>
  <c r="I102" i="41"/>
  <c r="M102" i="41"/>
  <c r="G103" i="41"/>
  <c r="K103" i="41"/>
  <c r="E104" i="41"/>
  <c r="I104" i="41"/>
  <c r="M104" i="41"/>
  <c r="G105" i="41"/>
  <c r="K105" i="41"/>
  <c r="E106" i="41"/>
  <c r="I106" i="41"/>
  <c r="M106" i="41"/>
  <c r="G107" i="41"/>
  <c r="K107" i="41"/>
  <c r="E108" i="41"/>
  <c r="I108" i="41"/>
  <c r="M108" i="41"/>
  <c r="G109" i="41"/>
  <c r="K109" i="41"/>
  <c r="E110" i="41"/>
  <c r="I110" i="41"/>
  <c r="M110" i="41"/>
  <c r="G111" i="41"/>
  <c r="K111" i="41"/>
  <c r="E112" i="41"/>
  <c r="I112" i="41"/>
  <c r="M112" i="41"/>
  <c r="N105" i="40"/>
  <c r="N107" i="40"/>
  <c r="N109" i="40"/>
  <c r="D116" i="41"/>
  <c r="H116" i="41"/>
  <c r="L116" i="41"/>
  <c r="F117" i="41"/>
  <c r="J117" i="41"/>
  <c r="D118" i="41"/>
  <c r="H118" i="41"/>
  <c r="L118" i="41"/>
  <c r="F119" i="41"/>
  <c r="J119" i="41"/>
  <c r="D120" i="41"/>
  <c r="H120" i="41"/>
  <c r="L120" i="41"/>
  <c r="F121" i="41"/>
  <c r="J121" i="41"/>
  <c r="D122" i="41"/>
  <c r="H122" i="41"/>
  <c r="L122" i="41"/>
  <c r="F123" i="41"/>
  <c r="J123" i="41"/>
  <c r="D124" i="41"/>
  <c r="H124" i="41"/>
  <c r="L124" i="41"/>
  <c r="F125" i="41"/>
  <c r="J125" i="41"/>
  <c r="D126" i="41"/>
  <c r="H126" i="41"/>
  <c r="L126" i="41"/>
  <c r="F127" i="41"/>
  <c r="J127" i="41"/>
  <c r="D128"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N37" i="40"/>
  <c r="G186" i="39"/>
  <c r="K186" i="39"/>
  <c r="E187" i="39"/>
  <c r="I187" i="39"/>
  <c r="M187" i="39"/>
  <c r="G188" i="39"/>
  <c r="K188" i="39"/>
  <c r="E189" i="39"/>
  <c r="I189" i="39"/>
  <c r="M189" i="39"/>
  <c r="G190" i="39"/>
  <c r="K190" i="39"/>
  <c r="E191" i="39"/>
  <c r="I191" i="39"/>
  <c r="M191" i="39"/>
  <c r="G192" i="39"/>
  <c r="K192" i="39"/>
  <c r="E193" i="39"/>
  <c r="I193" i="39"/>
  <c r="M193" i="39"/>
  <c r="G194" i="39"/>
  <c r="K194" i="39"/>
  <c r="E195" i="39"/>
  <c r="I195" i="39"/>
  <c r="M195" i="39"/>
  <c r="G196" i="39"/>
  <c r="K196" i="39"/>
  <c r="V186" i="39"/>
  <c r="W187" i="39"/>
  <c r="U189" i="39"/>
  <c r="V190" i="39"/>
  <c r="W191" i="39"/>
  <c r="Q193" i="39"/>
  <c r="U193" i="39"/>
  <c r="V194" i="39"/>
  <c r="W195" i="39"/>
  <c r="N101" i="40"/>
  <c r="N65" i="39"/>
  <c r="F186" i="39"/>
  <c r="J186" i="39"/>
  <c r="D187" i="39"/>
  <c r="H187" i="39"/>
  <c r="L187" i="39"/>
  <c r="F188" i="39"/>
  <c r="J188" i="39"/>
  <c r="D189" i="39"/>
  <c r="H189" i="39"/>
  <c r="L189" i="39"/>
  <c r="F190" i="39"/>
  <c r="J190" i="39"/>
  <c r="D191" i="39"/>
  <c r="H191" i="39"/>
  <c r="L191" i="39"/>
  <c r="F192" i="39"/>
  <c r="J192" i="39"/>
  <c r="D193" i="39"/>
  <c r="H193" i="39"/>
  <c r="L193" i="39"/>
  <c r="F194" i="39"/>
  <c r="S196" i="39"/>
  <c r="N77" i="40"/>
  <c r="G5" i="41"/>
  <c r="G9" i="41"/>
  <c r="M14" i="41"/>
  <c r="G15" i="41"/>
  <c r="F25" i="41"/>
  <c r="H26" i="41"/>
  <c r="L28" i="41"/>
  <c r="G38" i="41"/>
  <c r="K40" i="41"/>
  <c r="G46" i="41"/>
  <c r="K48" i="41"/>
  <c r="J52" i="41"/>
  <c r="H53" i="41"/>
  <c r="L53" i="41"/>
  <c r="F58" i="41"/>
  <c r="D59" i="41"/>
  <c r="J60" i="41"/>
  <c r="H61" i="41"/>
  <c r="L61" i="41"/>
  <c r="K69" i="41"/>
  <c r="G71" i="41"/>
  <c r="G77" i="41"/>
  <c r="L86" i="41"/>
  <c r="F89" i="41"/>
  <c r="D92" i="41"/>
  <c r="L92" i="41"/>
  <c r="E107" i="41"/>
  <c r="L119" i="41"/>
  <c r="F149" i="41"/>
  <c r="K174" i="39"/>
  <c r="G176" i="39"/>
  <c r="I181" i="39"/>
  <c r="K182" i="39"/>
  <c r="T174" i="39"/>
  <c r="V176" i="39"/>
  <c r="U179" i="39"/>
  <c r="V180" i="39"/>
  <c r="G174" i="39"/>
  <c r="M177" i="39"/>
  <c r="K180" i="39"/>
  <c r="S177" i="39"/>
  <c r="W181" i="39"/>
  <c r="I173" i="39"/>
  <c r="K176" i="39"/>
  <c r="K178" i="39"/>
  <c r="E181" i="39"/>
  <c r="R176" i="39"/>
  <c r="T178" i="39"/>
  <c r="S181" i="39"/>
  <c r="F173" i="39"/>
  <c r="F175" i="39"/>
  <c r="H176" i="39"/>
  <c r="J181" i="39"/>
  <c r="N20" i="39"/>
  <c r="N22" i="39"/>
  <c r="N24" i="39"/>
  <c r="N26" i="39"/>
  <c r="N28" i="39"/>
  <c r="I174" i="39"/>
  <c r="K179" i="39"/>
  <c r="Q173" i="39"/>
  <c r="N34" i="39"/>
  <c r="Q177" i="39"/>
  <c r="N38" i="39"/>
  <c r="R182" i="39"/>
  <c r="L175" i="39"/>
  <c r="L177" i="39"/>
  <c r="D179" i="39"/>
  <c r="D181" i="39"/>
  <c r="F182" i="39"/>
  <c r="N95" i="39"/>
  <c r="D186" i="39"/>
  <c r="H186" i="39"/>
  <c r="L186" i="39"/>
  <c r="D188" i="39"/>
  <c r="H188" i="39"/>
  <c r="L188" i="39"/>
  <c r="F189" i="39"/>
  <c r="J189" i="39"/>
  <c r="D190" i="39"/>
  <c r="H190" i="39"/>
  <c r="L190" i="39"/>
  <c r="D192" i="39"/>
  <c r="H192" i="39"/>
  <c r="L192" i="39"/>
  <c r="F193" i="39"/>
  <c r="J193" i="39"/>
  <c r="D194" i="39"/>
  <c r="H194" i="39"/>
  <c r="L194" i="39"/>
  <c r="D196" i="39"/>
  <c r="H196" i="39"/>
  <c r="L196" i="39"/>
  <c r="S186" i="39"/>
  <c r="W186" i="39"/>
  <c r="T187" i="39"/>
  <c r="Q188" i="39"/>
  <c r="U188" i="39"/>
  <c r="R189" i="39"/>
  <c r="V189" i="39"/>
  <c r="W190" i="39"/>
  <c r="T191" i="39"/>
  <c r="Q192" i="39"/>
  <c r="U192" i="39"/>
  <c r="R193" i="39"/>
  <c r="V193" i="39"/>
  <c r="S194" i="39"/>
  <c r="W194" i="39"/>
  <c r="T195" i="39"/>
  <c r="Q196" i="39"/>
  <c r="U196" i="39"/>
  <c r="BJ61" i="40"/>
  <c r="J194" i="39"/>
  <c r="D195" i="39"/>
  <c r="H195" i="39"/>
  <c r="L195" i="39"/>
  <c r="F196" i="39"/>
  <c r="J196" i="39"/>
  <c r="Q186" i="39"/>
  <c r="U186" i="39"/>
  <c r="R187" i="39"/>
  <c r="V187" i="39"/>
  <c r="S188" i="39"/>
  <c r="W188" i="39"/>
  <c r="T189" i="39"/>
  <c r="Q190" i="39"/>
  <c r="U190" i="39"/>
  <c r="R191" i="39"/>
  <c r="V191" i="39"/>
  <c r="S192" i="39"/>
  <c r="W192" i="39"/>
  <c r="T193" i="39"/>
  <c r="Q194" i="39"/>
  <c r="U194" i="39"/>
  <c r="R195" i="39"/>
  <c r="V195" i="39"/>
  <c r="W196" i="39"/>
  <c r="N144" i="39"/>
  <c r="F4" i="41"/>
  <c r="J4" i="41"/>
  <c r="D5" i="41"/>
  <c r="H5" i="41"/>
  <c r="L5" i="41"/>
  <c r="F6" i="41"/>
  <c r="J6" i="41"/>
  <c r="D7" i="41"/>
  <c r="H7" i="41"/>
  <c r="L7" i="41"/>
  <c r="L183" i="41" s="1"/>
  <c r="F8" i="41"/>
  <c r="J8" i="41"/>
  <c r="D9" i="41"/>
  <c r="H9" i="41"/>
  <c r="L9" i="41"/>
  <c r="F10" i="41"/>
  <c r="J10" i="41"/>
  <c r="D11" i="41"/>
  <c r="H11" i="41"/>
  <c r="L11" i="41"/>
  <c r="F12" i="41"/>
  <c r="J12" i="41"/>
  <c r="D13" i="41"/>
  <c r="H13" i="41"/>
  <c r="L13" i="41"/>
  <c r="F14" i="41"/>
  <c r="J14" i="41"/>
  <c r="D15" i="41"/>
  <c r="H15" i="41"/>
  <c r="L15" i="41"/>
  <c r="F16" i="41"/>
  <c r="J16" i="41"/>
  <c r="E20" i="41"/>
  <c r="I20" i="41"/>
  <c r="M20" i="41"/>
  <c r="G21" i="41"/>
  <c r="K21" i="41"/>
  <c r="G27" i="41"/>
  <c r="K29" i="41"/>
  <c r="F39" i="41"/>
  <c r="J41" i="41"/>
  <c r="H42" i="41"/>
  <c r="L42" i="41"/>
  <c r="D48" i="41"/>
  <c r="G54" i="41"/>
  <c r="K54" i="41"/>
  <c r="G62" i="41"/>
  <c r="G64" i="41"/>
  <c r="L73" i="41"/>
  <c r="F80" i="41"/>
  <c r="K85" i="41"/>
  <c r="AT122" i="40"/>
  <c r="AT160" i="40"/>
  <c r="BJ23" i="40"/>
  <c r="BJ140" i="40"/>
  <c r="BJ150" i="40"/>
  <c r="BJ155" i="40"/>
  <c r="BJ158" i="40"/>
  <c r="L176" i="39"/>
  <c r="F177" i="39"/>
  <c r="F179" i="39"/>
  <c r="D180" i="39"/>
  <c r="F181" i="39"/>
  <c r="N39" i="39"/>
  <c r="J177" i="39"/>
  <c r="J179" i="39"/>
  <c r="L180" i="39"/>
  <c r="N49" i="39"/>
  <c r="Q176" i="39"/>
  <c r="Q180" i="39"/>
  <c r="R181" i="39"/>
  <c r="M173" i="39"/>
  <c r="E177" i="39"/>
  <c r="G178" i="39"/>
  <c r="G180" i="39"/>
  <c r="N60" i="39"/>
  <c r="N61" i="39"/>
  <c r="W173" i="39"/>
  <c r="N63" i="39"/>
  <c r="N64" i="39"/>
  <c r="N67" i="39"/>
  <c r="N68" i="39"/>
  <c r="N69" i="39"/>
  <c r="N77" i="39"/>
  <c r="N81" i="39"/>
  <c r="E186" i="39"/>
  <c r="I186" i="39"/>
  <c r="M186" i="39"/>
  <c r="G187" i="39"/>
  <c r="K187" i="39"/>
  <c r="E188" i="39"/>
  <c r="I188" i="39"/>
  <c r="M188" i="39"/>
  <c r="G189" i="39"/>
  <c r="K189" i="39"/>
  <c r="E190" i="39"/>
  <c r="I190" i="39"/>
  <c r="M190" i="39"/>
  <c r="G191" i="39"/>
  <c r="K191" i="39"/>
  <c r="E192" i="39"/>
  <c r="I192" i="39"/>
  <c r="M192" i="39"/>
  <c r="G193" i="39"/>
  <c r="K193" i="39"/>
  <c r="E194" i="39"/>
  <c r="I194" i="39"/>
  <c r="M194" i="39"/>
  <c r="G195" i="39"/>
  <c r="K195" i="39"/>
  <c r="E196" i="39"/>
  <c r="I196" i="39"/>
  <c r="M196" i="39"/>
  <c r="T186" i="39"/>
  <c r="Q187" i="39"/>
  <c r="U187" i="39"/>
  <c r="R188" i="39"/>
  <c r="V188" i="39"/>
  <c r="S189" i="39"/>
  <c r="W189" i="39"/>
  <c r="T190" i="39"/>
  <c r="Q191" i="39"/>
  <c r="U191" i="39"/>
  <c r="R192" i="39"/>
  <c r="V192" i="39"/>
  <c r="S193" i="39"/>
  <c r="W193" i="39"/>
  <c r="T194" i="39"/>
  <c r="Q195" i="39"/>
  <c r="U195" i="39"/>
  <c r="R196" i="39"/>
  <c r="V196" i="39"/>
  <c r="N102" i="39"/>
  <c r="N106" i="39"/>
  <c r="N110" i="39"/>
  <c r="N116" i="39"/>
  <c r="N117" i="39"/>
  <c r="N118" i="39"/>
  <c r="N119" i="39"/>
  <c r="N121" i="39"/>
  <c r="N122" i="39"/>
  <c r="N123" i="39"/>
  <c r="N124" i="39"/>
  <c r="N125" i="39"/>
  <c r="N126" i="39"/>
  <c r="N134" i="39"/>
  <c r="N152" i="39"/>
  <c r="N158" i="39"/>
  <c r="N162" i="39"/>
  <c r="N166" i="39"/>
  <c r="N118" i="40"/>
  <c r="N121" i="40"/>
  <c r="N122" i="40"/>
  <c r="N126" i="40"/>
  <c r="N132" i="40"/>
  <c r="N135" i="40"/>
  <c r="N137" i="40"/>
  <c r="N139" i="40"/>
  <c r="N140" i="40"/>
  <c r="N143" i="40"/>
  <c r="N148" i="40"/>
  <c r="N151" i="40"/>
  <c r="N152" i="40"/>
  <c r="N156" i="40"/>
  <c r="AD5" i="40"/>
  <c r="AD6" i="40"/>
  <c r="AD9" i="40"/>
  <c r="AD11" i="40"/>
  <c r="AD13" i="40"/>
  <c r="AD14" i="40"/>
  <c r="AD22" i="40"/>
  <c r="AD25" i="40"/>
  <c r="AD26" i="40"/>
  <c r="AD30" i="40"/>
  <c r="AD36" i="40"/>
  <c r="AD39" i="40"/>
  <c r="AD41" i="40"/>
  <c r="AD43" i="40"/>
  <c r="AD44" i="40"/>
  <c r="AD47" i="40"/>
  <c r="AD52" i="40"/>
  <c r="AD55" i="40"/>
  <c r="AD56" i="40"/>
  <c r="AD60" i="40"/>
  <c r="AD63" i="40"/>
  <c r="AD64" i="40"/>
  <c r="AD69" i="40"/>
  <c r="AD71" i="40"/>
  <c r="AD73" i="40"/>
  <c r="AD74" i="40"/>
  <c r="AD77" i="40"/>
  <c r="AD79" i="40"/>
  <c r="AD85" i="40"/>
  <c r="AD86" i="40"/>
  <c r="AD90" i="40"/>
  <c r="AD93" i="40"/>
  <c r="AD94" i="40"/>
  <c r="AD101" i="40"/>
  <c r="AD103" i="40"/>
  <c r="AD104" i="40"/>
  <c r="AD107" i="40"/>
  <c r="AD109" i="40"/>
  <c r="AD111" i="40"/>
  <c r="AD112" i="40"/>
  <c r="AD116" i="40"/>
  <c r="AD120" i="40"/>
  <c r="AD123" i="40"/>
  <c r="AD124" i="40"/>
  <c r="AD128" i="40"/>
  <c r="AD133" i="40"/>
  <c r="AD134" i="40"/>
  <c r="AD137" i="40"/>
  <c r="AD139" i="40"/>
  <c r="AD141" i="40"/>
  <c r="AD142" i="40"/>
  <c r="AD150" i="40"/>
  <c r="AD153" i="40"/>
  <c r="AD154" i="40"/>
  <c r="AD158" i="40"/>
  <c r="AT5" i="40"/>
  <c r="AT7" i="40"/>
  <c r="AT8" i="40"/>
  <c r="AT11" i="40"/>
  <c r="AT13" i="40"/>
  <c r="AT15" i="40"/>
  <c r="AT16" i="40"/>
  <c r="K24" i="41"/>
  <c r="AT23" i="40"/>
  <c r="AT24" i="40"/>
  <c r="AT27" i="40"/>
  <c r="AT31" i="40"/>
  <c r="AT32" i="40"/>
  <c r="H45" i="41"/>
  <c r="AT36" i="40"/>
  <c r="AT38" i="40"/>
  <c r="AT40" i="40"/>
  <c r="AT43" i="40"/>
  <c r="AT44" i="40"/>
  <c r="AT46" i="40"/>
  <c r="AT48" i="40"/>
  <c r="G57" i="41"/>
  <c r="AT53" i="40"/>
  <c r="AT54" i="40"/>
  <c r="AT57" i="40"/>
  <c r="AT61" i="40"/>
  <c r="AT62" i="40"/>
  <c r="D70" i="41"/>
  <c r="H72" i="41"/>
  <c r="J75" i="41"/>
  <c r="AT68" i="40"/>
  <c r="AT70" i="40"/>
  <c r="AT73" i="40"/>
  <c r="AT74" i="40"/>
  <c r="AT76" i="40"/>
  <c r="AT78" i="40"/>
  <c r="AT84" i="40"/>
  <c r="AT87" i="40"/>
  <c r="AT91" i="40"/>
  <c r="AT92" i="40"/>
  <c r="AT95" i="40"/>
  <c r="AT100" i="40"/>
  <c r="AT103" i="40"/>
  <c r="AT104" i="40"/>
  <c r="AT106" i="40"/>
  <c r="AT108" i="40"/>
  <c r="AT111" i="40"/>
  <c r="AT112" i="40"/>
  <c r="AT117" i="40"/>
  <c r="AT121" i="40"/>
  <c r="AT125" i="40"/>
  <c r="AT133" i="40"/>
  <c r="AT134" i="40"/>
  <c r="AT136" i="40"/>
  <c r="BJ102" i="40"/>
  <c r="AT142" i="40"/>
  <c r="AT151" i="40"/>
  <c r="AT159" i="40"/>
  <c r="BJ8" i="40"/>
  <c r="BJ16" i="40"/>
  <c r="BJ29" i="40"/>
  <c r="BJ38" i="40"/>
  <c r="BJ46" i="40"/>
  <c r="BJ53" i="40"/>
  <c r="BJ64" i="40"/>
  <c r="BJ73" i="40"/>
  <c r="BJ75" i="40"/>
  <c r="BJ85" i="40"/>
  <c r="BJ93" i="40"/>
  <c r="BJ105" i="40"/>
  <c r="BJ116" i="40"/>
  <c r="BJ123" i="40"/>
  <c r="BJ136" i="40"/>
  <c r="BJ144" i="40"/>
  <c r="BJ151" i="40"/>
  <c r="BJ153" i="40"/>
  <c r="BJ154" i="40"/>
  <c r="BJ157" i="40"/>
  <c r="BJ159" i="40"/>
  <c r="K175" i="39"/>
  <c r="M176" i="39"/>
  <c r="M178" i="39"/>
  <c r="I180" i="39"/>
  <c r="I182" i="39"/>
  <c r="W175" i="39"/>
  <c r="S179" i="39"/>
  <c r="T180" i="39"/>
  <c r="D173" i="39"/>
  <c r="L173" i="39"/>
  <c r="H177" i="39"/>
  <c r="F178" i="39"/>
  <c r="L181" i="39"/>
  <c r="N18" i="39"/>
  <c r="R173" i="39"/>
  <c r="T175" i="39"/>
  <c r="U176" i="39"/>
  <c r="S178" i="39"/>
  <c r="S182" i="39"/>
  <c r="N35" i="39"/>
  <c r="N138" i="39"/>
  <c r="D4" i="41"/>
  <c r="H4" i="41"/>
  <c r="L4" i="41"/>
  <c r="F5" i="41"/>
  <c r="J5" i="41"/>
  <c r="D6" i="41"/>
  <c r="H6" i="41"/>
  <c r="L6" i="41"/>
  <c r="F7" i="41"/>
  <c r="J7" i="41"/>
  <c r="D8" i="41"/>
  <c r="H8" i="41"/>
  <c r="L8" i="41"/>
  <c r="F9" i="41"/>
  <c r="J9" i="41"/>
  <c r="D10" i="41"/>
  <c r="H10" i="41"/>
  <c r="L10" i="41"/>
  <c r="F11" i="41"/>
  <c r="J11" i="41"/>
  <c r="D12" i="41"/>
  <c r="H12" i="41"/>
  <c r="L12" i="41"/>
  <c r="F13" i="41"/>
  <c r="J13" i="41"/>
  <c r="D14" i="41"/>
  <c r="H14" i="41"/>
  <c r="L14" i="41"/>
  <c r="F15" i="41"/>
  <c r="J15" i="41"/>
  <c r="D16" i="41"/>
  <c r="H16" i="41"/>
  <c r="L16" i="41"/>
  <c r="AT138" i="40"/>
  <c r="AT141" i="40"/>
  <c r="AT144" i="40"/>
  <c r="AT152" i="40"/>
  <c r="AT155" i="40"/>
  <c r="BJ4" i="40"/>
  <c r="BJ7" i="40"/>
  <c r="BJ12" i="40"/>
  <c r="BJ15" i="40"/>
  <c r="BJ21" i="40"/>
  <c r="BJ25" i="40"/>
  <c r="BJ26" i="40"/>
  <c r="BJ31" i="40"/>
  <c r="D40" i="41"/>
  <c r="F47" i="41"/>
  <c r="BJ37" i="40"/>
  <c r="BJ42" i="40"/>
  <c r="BJ45" i="40"/>
  <c r="K62" i="41"/>
  <c r="BJ55" i="40"/>
  <c r="BJ56" i="40"/>
  <c r="BJ59" i="40"/>
  <c r="BJ63" i="40"/>
  <c r="D79" i="41"/>
  <c r="BJ68" i="40"/>
  <c r="BJ72" i="40"/>
  <c r="BJ77" i="40"/>
  <c r="BJ80" i="40"/>
  <c r="BJ86" i="40"/>
  <c r="BJ89" i="40"/>
  <c r="BJ91" i="40"/>
  <c r="BJ94" i="40"/>
  <c r="BJ106" i="40"/>
  <c r="BJ110" i="40"/>
  <c r="I121" i="41"/>
  <c r="BJ119" i="40"/>
  <c r="BJ121" i="40"/>
  <c r="BJ124" i="40"/>
  <c r="BJ127" i="40"/>
  <c r="BJ132" i="40"/>
  <c r="BJ135" i="40"/>
  <c r="BJ143" i="40"/>
  <c r="BJ149" i="40"/>
  <c r="M174" i="39"/>
  <c r="G175" i="39"/>
  <c r="E176" i="39"/>
  <c r="E178" i="39"/>
  <c r="G179" i="39"/>
  <c r="E180" i="39"/>
  <c r="E182" i="39"/>
  <c r="U173" i="39"/>
  <c r="V174" i="39"/>
  <c r="S175" i="39"/>
  <c r="U177" i="39"/>
  <c r="W179" i="39"/>
  <c r="U181" i="39"/>
  <c r="V182" i="39"/>
  <c r="H173" i="39"/>
  <c r="F174" i="39"/>
  <c r="H175" i="39"/>
  <c r="J178" i="39"/>
  <c r="L179" i="39"/>
  <c r="J182" i="39"/>
  <c r="V173" i="39"/>
  <c r="S174" i="39"/>
  <c r="V177" i="39"/>
  <c r="W178" i="39"/>
  <c r="U180" i="39"/>
  <c r="W182" i="39"/>
  <c r="F176" i="39"/>
  <c r="J176" i="39"/>
  <c r="F180" i="39"/>
  <c r="J180" i="39"/>
  <c r="R178" i="39"/>
  <c r="N160" i="40"/>
  <c r="I175" i="39"/>
  <c r="I177" i="39"/>
  <c r="M179" i="39"/>
  <c r="G182" i="39"/>
  <c r="U175" i="39"/>
  <c r="W177" i="39"/>
  <c r="R180" i="39"/>
  <c r="T182" i="39"/>
  <c r="N19" i="39"/>
  <c r="N23" i="39"/>
  <c r="N27" i="39"/>
  <c r="N47" i="39"/>
  <c r="N48" i="39"/>
  <c r="N50" i="39"/>
  <c r="N51" i="39"/>
  <c r="N52" i="39"/>
  <c r="N53" i="39"/>
  <c r="N54" i="39"/>
  <c r="N55" i="39"/>
  <c r="N56" i="39"/>
  <c r="N103" i="39"/>
  <c r="N104" i="39"/>
  <c r="N105" i="39"/>
  <c r="N107" i="39"/>
  <c r="N108" i="39"/>
  <c r="N109" i="39"/>
  <c r="N111" i="39"/>
  <c r="N112" i="39"/>
  <c r="N148" i="39"/>
  <c r="N159" i="39"/>
  <c r="N160" i="39"/>
  <c r="N161" i="39"/>
  <c r="N163" i="39"/>
  <c r="N164" i="39"/>
  <c r="N165" i="39"/>
  <c r="N167" i="39"/>
  <c r="N168" i="39"/>
  <c r="J36" i="41"/>
  <c r="Q175" i="39"/>
  <c r="Q179" i="39"/>
  <c r="S190" i="39"/>
  <c r="E173" i="39"/>
  <c r="M175" i="39"/>
  <c r="E179" i="39"/>
  <c r="S173" i="39"/>
  <c r="D174" i="39"/>
  <c r="L174" i="39"/>
  <c r="D176" i="39"/>
  <c r="L178" i="39"/>
  <c r="H180" i="39"/>
  <c r="H182" i="39"/>
  <c r="L182" i="39"/>
  <c r="Q174" i="39"/>
  <c r="V175" i="39"/>
  <c r="S176" i="39"/>
  <c r="T177" i="39"/>
  <c r="U178" i="39"/>
  <c r="V179" i="39"/>
  <c r="W180" i="39"/>
  <c r="Q182" i="39"/>
  <c r="J174" i="39"/>
  <c r="D177" i="39"/>
  <c r="W174" i="39"/>
  <c r="R177" i="39"/>
  <c r="T179" i="39"/>
  <c r="N33" i="39"/>
  <c r="N37" i="39"/>
  <c r="N41" i="39"/>
  <c r="N66" i="39"/>
  <c r="N70" i="39"/>
  <c r="N89" i="39"/>
  <c r="S187" i="39"/>
  <c r="N90" i="39"/>
  <c r="T188" i="39"/>
  <c r="Q189" i="39"/>
  <c r="N91" i="39"/>
  <c r="N94" i="39"/>
  <c r="T192" i="39"/>
  <c r="N96" i="39"/>
  <c r="R194" i="39"/>
  <c r="N130" i="39"/>
  <c r="N145" i="39"/>
  <c r="N146" i="39"/>
  <c r="N147" i="39"/>
  <c r="N149" i="39"/>
  <c r="N150" i="39"/>
  <c r="N151" i="39"/>
  <c r="N153" i="39"/>
  <c r="N154" i="39"/>
  <c r="G7" i="41"/>
  <c r="G11" i="41"/>
  <c r="I14" i="41"/>
  <c r="K15" i="41"/>
  <c r="N5" i="40"/>
  <c r="N13" i="40"/>
  <c r="L20" i="41"/>
  <c r="J25" i="41"/>
  <c r="D26" i="41"/>
  <c r="E175" i="39"/>
  <c r="I179" i="39"/>
  <c r="M181" i="39"/>
  <c r="J173" i="39"/>
  <c r="H174" i="39"/>
  <c r="J175" i="39"/>
  <c r="D178" i="39"/>
  <c r="H178" i="39"/>
  <c r="D182" i="39"/>
  <c r="T173" i="39"/>
  <c r="U174" i="39"/>
  <c r="N7" i="39"/>
  <c r="R175" i="39"/>
  <c r="W176" i="39"/>
  <c r="Q178" i="39"/>
  <c r="N11" i="39"/>
  <c r="R179" i="39"/>
  <c r="S180" i="39"/>
  <c r="T181" i="39"/>
  <c r="U182" i="39"/>
  <c r="D175" i="39"/>
  <c r="H179" i="39"/>
  <c r="H181" i="39"/>
  <c r="V181" i="39"/>
  <c r="N32" i="39"/>
  <c r="N36" i="39"/>
  <c r="N40" i="39"/>
  <c r="N42" i="39"/>
  <c r="N62" i="39"/>
  <c r="N88" i="39"/>
  <c r="R186" i="39"/>
  <c r="N92" i="39"/>
  <c r="R190" i="39"/>
  <c r="N93" i="39"/>
  <c r="S191" i="39"/>
  <c r="N97" i="39"/>
  <c r="S195" i="39"/>
  <c r="N98" i="39"/>
  <c r="T196" i="39"/>
  <c r="G173" i="39"/>
  <c r="K173" i="39"/>
  <c r="E174" i="39"/>
  <c r="I176" i="39"/>
  <c r="G177" i="39"/>
  <c r="K177" i="39"/>
  <c r="I178" i="39"/>
  <c r="M180" i="39"/>
  <c r="G181" i="39"/>
  <c r="K181" i="39"/>
  <c r="M182" i="39"/>
  <c r="R174" i="39"/>
  <c r="T176" i="39"/>
  <c r="V178" i="39"/>
  <c r="Q181" i="39"/>
  <c r="F187" i="39"/>
  <c r="J187" i="39"/>
  <c r="F191" i="39"/>
  <c r="J191" i="39"/>
  <c r="F195" i="39"/>
  <c r="J195" i="39"/>
  <c r="N9" i="40"/>
  <c r="N4" i="40"/>
  <c r="N8" i="40"/>
  <c r="N12" i="40"/>
  <c r="N16" i="40"/>
  <c r="N38" i="40"/>
  <c r="N42" i="40"/>
  <c r="N43" i="40"/>
  <c r="N46" i="40"/>
  <c r="N68" i="40"/>
  <c r="N72" i="40"/>
  <c r="N73" i="40"/>
  <c r="N76" i="40"/>
  <c r="N80" i="40"/>
  <c r="N102" i="40"/>
  <c r="N103" i="40"/>
  <c r="N106" i="40"/>
  <c r="N110" i="40"/>
  <c r="N111" i="40"/>
  <c r="N117" i="40"/>
  <c r="N125" i="40"/>
  <c r="N133" i="40"/>
  <c r="N136" i="40"/>
  <c r="N141" i="40"/>
  <c r="N144" i="40"/>
  <c r="N155" i="40"/>
  <c r="AD7" i="40"/>
  <c r="AD10" i="40"/>
  <c r="AD15" i="40"/>
  <c r="AD21" i="40"/>
  <c r="AD29" i="40"/>
  <c r="AD37" i="40"/>
  <c r="AD40" i="40"/>
  <c r="AD45" i="40"/>
  <c r="AD48" i="40"/>
  <c r="AD59" i="40"/>
  <c r="AD70" i="40"/>
  <c r="AD75" i="40"/>
  <c r="AD78" i="40"/>
  <c r="AD89" i="40"/>
  <c r="F104" i="41"/>
  <c r="AD100" i="40"/>
  <c r="AD105" i="40"/>
  <c r="AD108" i="40"/>
  <c r="E128" i="41"/>
  <c r="AD119" i="40"/>
  <c r="AD127" i="40"/>
  <c r="D140" i="41"/>
  <c r="AD135" i="40"/>
  <c r="AD138" i="40"/>
  <c r="AD143" i="40"/>
  <c r="AD149" i="40"/>
  <c r="AD157" i="40"/>
  <c r="AT4" i="40"/>
  <c r="AT9" i="40"/>
  <c r="AT12" i="40"/>
  <c r="AT20" i="40"/>
  <c r="AT28" i="40"/>
  <c r="AT39" i="40"/>
  <c r="AT42" i="40"/>
  <c r="AT47" i="40"/>
  <c r="AT58" i="40"/>
  <c r="AT69" i="40"/>
  <c r="AT72" i="40"/>
  <c r="AT77" i="40"/>
  <c r="AT80" i="40"/>
  <c r="AT88" i="40"/>
  <c r="AT96" i="40"/>
  <c r="AT102" i="40"/>
  <c r="AT107" i="40"/>
  <c r="AT110" i="40"/>
  <c r="AT118" i="40"/>
  <c r="AT126" i="40"/>
  <c r="AT132" i="40"/>
  <c r="AT137" i="40"/>
  <c r="AT140" i="40"/>
  <c r="AT148" i="40"/>
  <c r="AT156" i="40"/>
  <c r="BJ11" i="40"/>
  <c r="BJ22" i="40"/>
  <c r="BJ27" i="40"/>
  <c r="BJ30" i="40"/>
  <c r="BJ41" i="40"/>
  <c r="BJ52" i="40"/>
  <c r="BJ57" i="40"/>
  <c r="BJ60" i="40"/>
  <c r="BJ76" i="40"/>
  <c r="BJ79" i="40"/>
  <c r="BJ87" i="40"/>
  <c r="BJ90" i="40"/>
  <c r="BJ95" i="40"/>
  <c r="BJ101" i="40"/>
  <c r="BJ109" i="40"/>
  <c r="BJ117" i="40"/>
  <c r="BJ120" i="40"/>
  <c r="BJ125" i="40"/>
  <c r="BJ128" i="40"/>
  <c r="BJ139" i="40"/>
  <c r="BJ71" i="40"/>
  <c r="N6" i="40"/>
  <c r="N10" i="40"/>
  <c r="N14" i="40"/>
  <c r="G20" i="41"/>
  <c r="K20" i="41"/>
  <c r="E21" i="41"/>
  <c r="I21" i="41"/>
  <c r="M21" i="41"/>
  <c r="G22" i="41"/>
  <c r="K22" i="41"/>
  <c r="E23" i="41"/>
  <c r="I23" i="41"/>
  <c r="M23" i="41"/>
  <c r="G24" i="41"/>
  <c r="E25" i="41"/>
  <c r="I25" i="41"/>
  <c r="M25" i="41"/>
  <c r="G26" i="41"/>
  <c r="K26" i="41"/>
  <c r="E27" i="41"/>
  <c r="I27" i="41"/>
  <c r="M27" i="41"/>
  <c r="G28" i="41"/>
  <c r="K28" i="41"/>
  <c r="E29" i="41"/>
  <c r="I29" i="41"/>
  <c r="M29" i="41"/>
  <c r="G30" i="41"/>
  <c r="K30" i="41"/>
  <c r="E31" i="41"/>
  <c r="I31" i="41"/>
  <c r="M31" i="41"/>
  <c r="G32" i="41"/>
  <c r="K32" i="41"/>
  <c r="N23" i="40"/>
  <c r="N27" i="40"/>
  <c r="N31" i="40"/>
  <c r="F36" i="41"/>
  <c r="D37" i="41"/>
  <c r="H37" i="41"/>
  <c r="L39" i="41"/>
  <c r="F44" i="41"/>
  <c r="J44" i="41"/>
  <c r="D45" i="41"/>
  <c r="L47" i="41"/>
  <c r="K59" i="41"/>
  <c r="N53" i="40"/>
  <c r="N57" i="40"/>
  <c r="N61" i="40"/>
  <c r="H68" i="41"/>
  <c r="F73" i="41"/>
  <c r="H78" i="41"/>
  <c r="G90" i="41"/>
  <c r="N87" i="40"/>
  <c r="N91" i="40"/>
  <c r="N95" i="40"/>
  <c r="L37" i="41"/>
  <c r="F38" i="41"/>
  <c r="J38" i="41"/>
  <c r="D39" i="41"/>
  <c r="H39" i="41"/>
  <c r="F40" i="41"/>
  <c r="J40" i="41"/>
  <c r="D41" i="41"/>
  <c r="H41" i="41"/>
  <c r="L41" i="41"/>
  <c r="F42" i="41"/>
  <c r="J42" i="41"/>
  <c r="D43" i="41"/>
  <c r="H43" i="41"/>
  <c r="L43" i="41"/>
  <c r="L45" i="41"/>
  <c r="F46" i="41"/>
  <c r="J46" i="41"/>
  <c r="D47" i="41"/>
  <c r="H47" i="41"/>
  <c r="F48" i="41"/>
  <c r="J48" i="41"/>
  <c r="N36" i="40"/>
  <c r="N40" i="40"/>
  <c r="N44" i="40"/>
  <c r="N48" i="40"/>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N70" i="40"/>
  <c r="N74" i="40"/>
  <c r="N78" i="40"/>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N100" i="40"/>
  <c r="N104" i="40"/>
  <c r="N108" i="40"/>
  <c r="N112" i="40"/>
  <c r="N134" i="40"/>
  <c r="N138" i="40"/>
  <c r="N142" i="40"/>
  <c r="K158" i="41"/>
  <c r="N159" i="40"/>
  <c r="AD4" i="40"/>
  <c r="AD8" i="40"/>
  <c r="AD12" i="40"/>
  <c r="AD16" i="40"/>
  <c r="AD38" i="40"/>
  <c r="AD42" i="40"/>
  <c r="AD46" i="40"/>
  <c r="AD68" i="40"/>
  <c r="AD72" i="40"/>
  <c r="AD76" i="40"/>
  <c r="AD80" i="40"/>
  <c r="AD102" i="40"/>
  <c r="AD106" i="40"/>
  <c r="AD110" i="40"/>
  <c r="AD132" i="40"/>
  <c r="AD136" i="40"/>
  <c r="AD140" i="40"/>
  <c r="AD144" i="40"/>
  <c r="AT6" i="40"/>
  <c r="AT10" i="40"/>
  <c r="AT14" i="40"/>
  <c r="AT22" i="40"/>
  <c r="AT26" i="40"/>
  <c r="AT30" i="40"/>
  <c r="AT52" i="40"/>
  <c r="AT56" i="40"/>
  <c r="AT60" i="40"/>
  <c r="AT64" i="40"/>
  <c r="AT86" i="40"/>
  <c r="AT90" i="40"/>
  <c r="AT94" i="40"/>
  <c r="AT116" i="40"/>
  <c r="AT120" i="40"/>
  <c r="AT124" i="40"/>
  <c r="AT128" i="40"/>
  <c r="AT150" i="40"/>
  <c r="AT154" i="40"/>
  <c r="AT158" i="40"/>
  <c r="BJ20" i="40"/>
  <c r="BJ24" i="40"/>
  <c r="BJ28" i="40"/>
  <c r="BJ32" i="40"/>
  <c r="BJ54" i="40"/>
  <c r="BJ58" i="40"/>
  <c r="BJ62" i="40"/>
  <c r="BJ84" i="40"/>
  <c r="BJ88" i="40"/>
  <c r="BJ92" i="40"/>
  <c r="BJ96" i="40"/>
  <c r="BJ118" i="40"/>
  <c r="BJ122" i="40"/>
  <c r="BJ126" i="40"/>
  <c r="BJ148" i="40"/>
  <c r="BJ152" i="40"/>
  <c r="BJ156" i="40"/>
  <c r="BJ160" i="40"/>
  <c r="N21" i="39"/>
  <c r="N25" i="39"/>
  <c r="N74" i="39"/>
  <c r="N75" i="39"/>
  <c r="N76" i="39"/>
  <c r="N78" i="39"/>
  <c r="N79" i="39"/>
  <c r="N80" i="39"/>
  <c r="N82" i="39"/>
  <c r="N83" i="39"/>
  <c r="N84" i="39"/>
  <c r="N131" i="39"/>
  <c r="N132" i="39"/>
  <c r="N133" i="39"/>
  <c r="N135" i="39"/>
  <c r="N136" i="39"/>
  <c r="N137" i="39"/>
  <c r="N139" i="39"/>
  <c r="N140" i="39"/>
  <c r="E4" i="41"/>
  <c r="I4" i="41"/>
  <c r="M4" i="41"/>
  <c r="K5" i="41"/>
  <c r="E6" i="41"/>
  <c r="I6" i="41"/>
  <c r="M6" i="41"/>
  <c r="K7" i="41"/>
  <c r="E8" i="41"/>
  <c r="I8" i="41"/>
  <c r="M8" i="41"/>
  <c r="K9" i="41"/>
  <c r="E10" i="41"/>
  <c r="I10" i="41"/>
  <c r="M10" i="41"/>
  <c r="K11" i="41"/>
  <c r="E12" i="41"/>
  <c r="I12" i="41"/>
  <c r="M12" i="41"/>
  <c r="G13" i="41"/>
  <c r="K13" i="41"/>
  <c r="E14" i="41"/>
  <c r="E16" i="41"/>
  <c r="I16" i="41"/>
  <c r="M16" i="41"/>
  <c r="D20" i="41"/>
  <c r="H20" i="41"/>
  <c r="F21" i="41"/>
  <c r="J21" i="41"/>
  <c r="D22" i="41"/>
  <c r="H22" i="41"/>
  <c r="L22" i="41"/>
  <c r="F23" i="41"/>
  <c r="J23" i="41"/>
  <c r="D24" i="41"/>
  <c r="H24" i="41"/>
  <c r="L24" i="41"/>
  <c r="L26" i="41"/>
  <c r="F27" i="41"/>
  <c r="J27" i="41"/>
  <c r="D28" i="41"/>
  <c r="H28" i="41"/>
  <c r="F29" i="41"/>
  <c r="J29" i="41"/>
  <c r="D30" i="41"/>
  <c r="H30" i="41"/>
  <c r="L30" i="41"/>
  <c r="F31" i="41"/>
  <c r="J31" i="41"/>
  <c r="D32" i="41"/>
  <c r="H32" i="41"/>
  <c r="L32" i="41"/>
  <c r="N22" i="40"/>
  <c r="N26" i="40"/>
  <c r="N30" i="40"/>
  <c r="G36" i="41"/>
  <c r="K36" i="41"/>
  <c r="E37" i="41"/>
  <c r="I37" i="41"/>
  <c r="M37" i="41"/>
  <c r="K38" i="41"/>
  <c r="E39" i="41"/>
  <c r="I39" i="41"/>
  <c r="M39" i="41"/>
  <c r="G40" i="41"/>
  <c r="E41" i="41"/>
  <c r="I41" i="41"/>
  <c r="M41" i="41"/>
  <c r="G42" i="41"/>
  <c r="K42" i="41"/>
  <c r="E43" i="41"/>
  <c r="K44" i="41"/>
  <c r="F54" i="41"/>
  <c r="D55" i="41"/>
  <c r="J56" i="41"/>
  <c r="H57" i="41"/>
  <c r="L57" i="41"/>
  <c r="F62" i="41"/>
  <c r="D63" i="41"/>
  <c r="N52" i="40"/>
  <c r="N56" i="40"/>
  <c r="N60" i="40"/>
  <c r="N64" i="40"/>
  <c r="G79" i="41"/>
  <c r="D84" i="41"/>
  <c r="L84" i="41"/>
  <c r="D90" i="41"/>
  <c r="F91" i="41"/>
  <c r="L94" i="41"/>
  <c r="J95" i="41"/>
  <c r="N86" i="40"/>
  <c r="N90" i="40"/>
  <c r="N94" i="40"/>
  <c r="M101" i="41"/>
  <c r="D119" i="41"/>
  <c r="N116" i="40"/>
  <c r="N120" i="40"/>
  <c r="N124" i="40"/>
  <c r="N128" i="40"/>
  <c r="J151" i="41"/>
  <c r="N150" i="40"/>
  <c r="N154" i="40"/>
  <c r="AD20" i="40"/>
  <c r="AD24" i="40"/>
  <c r="AD28" i="40"/>
  <c r="AD32" i="40"/>
  <c r="AD54" i="40"/>
  <c r="AD58" i="40"/>
  <c r="AD62" i="40"/>
  <c r="AD84" i="40"/>
  <c r="AD88" i="40"/>
  <c r="AD92" i="40"/>
  <c r="AD96" i="40"/>
  <c r="AD118" i="40"/>
  <c r="AD122" i="40"/>
  <c r="AD126" i="40"/>
  <c r="AD148" i="40"/>
  <c r="AD152" i="40"/>
  <c r="AD156" i="40"/>
  <c r="AD160" i="40"/>
  <c r="AT21" i="40"/>
  <c r="AT25" i="40"/>
  <c r="AT29" i="40"/>
  <c r="AT55" i="40"/>
  <c r="AT59" i="40"/>
  <c r="AT63" i="40"/>
  <c r="AT85" i="40"/>
  <c r="AT89" i="40"/>
  <c r="AT93" i="40"/>
  <c r="AT119" i="40"/>
  <c r="AT123" i="40"/>
  <c r="AT127" i="40"/>
  <c r="AT149" i="40"/>
  <c r="AT153" i="40"/>
  <c r="AT157" i="40"/>
  <c r="BJ6" i="40"/>
  <c r="BJ10" i="40"/>
  <c r="BJ14" i="40"/>
  <c r="BJ36" i="40"/>
  <c r="BJ40" i="40"/>
  <c r="BJ44" i="40"/>
  <c r="BJ48" i="40"/>
  <c r="BJ70" i="40"/>
  <c r="BJ100" i="40"/>
  <c r="BJ104" i="40"/>
  <c r="BJ108" i="40"/>
  <c r="BJ112" i="40"/>
  <c r="BJ134" i="40"/>
  <c r="BJ138" i="40"/>
  <c r="BJ142" i="40"/>
  <c r="E22" i="41"/>
  <c r="I22" i="41"/>
  <c r="M22" i="41"/>
  <c r="G23" i="41"/>
  <c r="K23" i="41"/>
  <c r="E24" i="41"/>
  <c r="I24" i="41"/>
  <c r="M24" i="41"/>
  <c r="G25" i="41"/>
  <c r="K25" i="41"/>
  <c r="E26" i="41"/>
  <c r="I26" i="41"/>
  <c r="M26" i="41"/>
  <c r="K27" i="41"/>
  <c r="E28" i="41"/>
  <c r="I28" i="41"/>
  <c r="M28" i="41"/>
  <c r="G29" i="41"/>
  <c r="E30" i="41"/>
  <c r="I30" i="41"/>
  <c r="M30" i="41"/>
  <c r="G31" i="41"/>
  <c r="K31" i="41"/>
  <c r="E32" i="41"/>
  <c r="I32" i="41"/>
  <c r="M32" i="41"/>
  <c r="N21" i="40"/>
  <c r="N25" i="40"/>
  <c r="N29" i="40"/>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N55" i="40"/>
  <c r="N59" i="40"/>
  <c r="N63" i="40"/>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N85" i="40"/>
  <c r="N89" i="40"/>
  <c r="N93" i="40"/>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N119" i="40"/>
  <c r="N123" i="40"/>
  <c r="N127" i="40"/>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N149" i="40"/>
  <c r="N153" i="40"/>
  <c r="N157" i="40"/>
  <c r="AD23" i="40"/>
  <c r="AD27" i="40"/>
  <c r="AD31" i="40"/>
  <c r="AD53" i="40"/>
  <c r="AD57" i="40"/>
  <c r="AD61" i="40"/>
  <c r="AD87" i="40"/>
  <c r="AD91" i="40"/>
  <c r="AD95" i="40"/>
  <c r="AD117" i="40"/>
  <c r="AD121" i="40"/>
  <c r="AD125" i="40"/>
  <c r="AD151" i="40"/>
  <c r="AD155" i="40"/>
  <c r="AD159" i="40"/>
  <c r="AT37" i="40"/>
  <c r="AT41" i="40"/>
  <c r="AT45" i="40"/>
  <c r="AT71" i="40"/>
  <c r="AT75" i="40"/>
  <c r="AT79" i="40"/>
  <c r="AT101" i="40"/>
  <c r="AT105" i="40"/>
  <c r="AT109" i="40"/>
  <c r="AT135" i="40"/>
  <c r="AT139" i="40"/>
  <c r="AT143" i="40"/>
  <c r="BJ5" i="40"/>
  <c r="BJ9" i="40"/>
  <c r="BJ13" i="40"/>
  <c r="BJ39" i="40"/>
  <c r="BJ43" i="40"/>
  <c r="BJ47" i="40"/>
  <c r="BJ69" i="40"/>
  <c r="BJ74" i="40"/>
  <c r="BJ78" i="40"/>
  <c r="BJ103" i="40"/>
  <c r="BJ107" i="40"/>
  <c r="BJ111" i="40"/>
  <c r="BJ133" i="40"/>
  <c r="BJ137" i="40"/>
  <c r="BJ141" i="40"/>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N158" i="40"/>
  <c r="N6" i="39"/>
  <c r="N10" i="39"/>
  <c r="N14" i="39"/>
  <c r="N5" i="39"/>
  <c r="N9" i="39"/>
  <c r="N13" i="39"/>
  <c r="N4" i="39"/>
  <c r="N8" i="39"/>
  <c r="N12" i="39"/>
  <c r="M183" i="41" l="1"/>
  <c r="G182" i="41"/>
  <c r="I185" i="41"/>
  <c r="G192" i="41"/>
  <c r="K190" i="41"/>
  <c r="E189" i="41"/>
  <c r="I187" i="41"/>
  <c r="M185" i="41"/>
  <c r="G184" i="41"/>
  <c r="K182" i="41"/>
  <c r="E181" i="41"/>
  <c r="E185" i="41"/>
  <c r="I183" i="41"/>
  <c r="M181" i="41"/>
  <c r="I191" i="41"/>
  <c r="M189" i="41"/>
  <c r="G188" i="41"/>
  <c r="K186" i="41"/>
  <c r="H192" i="41"/>
  <c r="L190" i="41"/>
  <c r="F189" i="41"/>
  <c r="J187" i="41"/>
  <c r="D186" i="41"/>
  <c r="H184" i="41"/>
  <c r="L182" i="41"/>
  <c r="F181" i="41"/>
  <c r="J191" i="41"/>
  <c r="D190" i="41"/>
  <c r="H188" i="41"/>
  <c r="L186" i="41"/>
  <c r="F185" i="41"/>
  <c r="J183" i="41"/>
  <c r="D182" i="41"/>
  <c r="G191" i="41"/>
  <c r="D192" i="41"/>
  <c r="H190" i="41"/>
  <c r="L188" i="41"/>
  <c r="F187" i="41"/>
  <c r="J185" i="41"/>
  <c r="D184" i="41"/>
  <c r="H182" i="41"/>
  <c r="L180" i="41"/>
  <c r="L192" i="41"/>
  <c r="F191" i="41"/>
  <c r="J189" i="41"/>
  <c r="D188" i="41"/>
  <c r="H186" i="41"/>
  <c r="L184" i="41"/>
  <c r="F183" i="41"/>
  <c r="J181" i="41"/>
  <c r="D180" i="41"/>
  <c r="K188" i="41"/>
  <c r="G190" i="41"/>
  <c r="K184" i="41"/>
  <c r="E183" i="41"/>
  <c r="I181" i="41"/>
  <c r="M191" i="41"/>
  <c r="E187" i="41"/>
  <c r="J192" i="41"/>
  <c r="D191" i="41"/>
  <c r="H189" i="41"/>
  <c r="L187" i="41"/>
  <c r="J184" i="41"/>
  <c r="K192" i="41"/>
  <c r="E191" i="41"/>
  <c r="I189" i="41"/>
  <c r="M187" i="41"/>
  <c r="G186" i="41"/>
  <c r="N15" i="41"/>
  <c r="X15" i="41" s="1"/>
  <c r="F188" i="41"/>
  <c r="J186" i="41"/>
  <c r="D183" i="41"/>
  <c r="F164" i="41"/>
  <c r="N79" i="41"/>
  <c r="X79" i="41" s="1"/>
  <c r="N29" i="41"/>
  <c r="X29" i="41" s="1"/>
  <c r="L181" i="41"/>
  <c r="H183" i="41"/>
  <c r="N88" i="41"/>
  <c r="X88" i="41" s="1"/>
  <c r="N54" i="41"/>
  <c r="X54" i="41" s="1"/>
  <c r="J182" i="41"/>
  <c r="F192" i="41"/>
  <c r="J190" i="41"/>
  <c r="F184" i="41"/>
  <c r="G185" i="41"/>
  <c r="N89" i="41"/>
  <c r="X89" i="41" s="1"/>
  <c r="N140" i="41"/>
  <c r="X140" i="41" s="1"/>
  <c r="D189" i="41"/>
  <c r="L185" i="41"/>
  <c r="N127" i="41"/>
  <c r="X127" i="41" s="1"/>
  <c r="G181" i="41"/>
  <c r="N77" i="41"/>
  <c r="X77" i="41" s="1"/>
  <c r="F186" i="41"/>
  <c r="N25" i="41"/>
  <c r="X25" i="41" s="1"/>
  <c r="H181" i="41"/>
  <c r="N71" i="41"/>
  <c r="X71" i="41" s="1"/>
  <c r="N121" i="41"/>
  <c r="X121" i="41" s="1"/>
  <c r="N123" i="41"/>
  <c r="X123" i="41" s="1"/>
  <c r="N85" i="41"/>
  <c r="X85" i="41" s="1"/>
  <c r="N150" i="41"/>
  <c r="X150" i="41" s="1"/>
  <c r="N94" i="41"/>
  <c r="X94" i="41" s="1"/>
  <c r="N56" i="41"/>
  <c r="X56" i="41" s="1"/>
  <c r="N22" i="41"/>
  <c r="X22" i="41" s="1"/>
  <c r="N11" i="41"/>
  <c r="X11" i="41" s="1"/>
  <c r="H167" i="41"/>
  <c r="N109" i="41"/>
  <c r="X109" i="41" s="1"/>
  <c r="N154" i="41"/>
  <c r="X154" i="41" s="1"/>
  <c r="D181" i="41"/>
  <c r="M190" i="41"/>
  <c r="M17" i="41"/>
  <c r="N139" i="41"/>
  <c r="X139" i="41" s="1"/>
  <c r="N156" i="41"/>
  <c r="X156" i="41" s="1"/>
  <c r="N107" i="41"/>
  <c r="X107" i="41" s="1"/>
  <c r="N45" i="41"/>
  <c r="X45" i="41" s="1"/>
  <c r="N155" i="41"/>
  <c r="X155" i="41" s="1"/>
  <c r="N110" i="41"/>
  <c r="X110" i="41" s="1"/>
  <c r="G17" i="41"/>
  <c r="N127" i="39"/>
  <c r="L173" i="41"/>
  <c r="J33" i="41"/>
  <c r="F190" i="41"/>
  <c r="J17" i="41"/>
  <c r="D165" i="41"/>
  <c r="J180" i="41"/>
  <c r="D161" i="41"/>
  <c r="K81" i="41"/>
  <c r="F33" i="41"/>
  <c r="N135" i="41"/>
  <c r="X135" i="41" s="1"/>
  <c r="L81" i="41"/>
  <c r="L191" i="41"/>
  <c r="D187" i="41"/>
  <c r="F172" i="41"/>
  <c r="BJ175" i="40"/>
  <c r="J188" i="41"/>
  <c r="N96" i="41"/>
  <c r="X96" i="41" s="1"/>
  <c r="J176" i="41"/>
  <c r="H17" i="41"/>
  <c r="H65" i="41"/>
  <c r="N158" i="41"/>
  <c r="X158" i="41" s="1"/>
  <c r="H191" i="41"/>
  <c r="L189" i="41"/>
  <c r="D185" i="41"/>
  <c r="N101" i="41"/>
  <c r="X101" i="41" s="1"/>
  <c r="N92" i="41"/>
  <c r="X92" i="41" s="1"/>
  <c r="H169" i="41"/>
  <c r="J164" i="41"/>
  <c r="N169" i="39"/>
  <c r="N113" i="39"/>
  <c r="N75" i="41"/>
  <c r="X75" i="41" s="1"/>
  <c r="H185" i="41"/>
  <c r="I164" i="41"/>
  <c r="J65" i="41"/>
  <c r="BJ167" i="40"/>
  <c r="D113" i="41"/>
  <c r="N55" i="41"/>
  <c r="X55" i="41" s="1"/>
  <c r="D49" i="41"/>
  <c r="N148" i="41"/>
  <c r="X148" i="41" s="1"/>
  <c r="N28" i="41"/>
  <c r="X28" i="41" s="1"/>
  <c r="E180" i="41"/>
  <c r="F182" i="41"/>
  <c r="L65" i="41"/>
  <c r="N151" i="41"/>
  <c r="X151" i="41" s="1"/>
  <c r="N20" i="41"/>
  <c r="X20" i="41" s="1"/>
  <c r="E192" i="41"/>
  <c r="L172" i="41"/>
  <c r="BJ170" i="40"/>
  <c r="H170" i="41"/>
  <c r="H171" i="41"/>
  <c r="F166" i="41"/>
  <c r="N68" i="41"/>
  <c r="X68" i="41" s="1"/>
  <c r="L129" i="41"/>
  <c r="L17" i="41"/>
  <c r="F161" i="41"/>
  <c r="J161" i="41"/>
  <c r="K145" i="41"/>
  <c r="BJ173" i="40"/>
  <c r="BJ165" i="40"/>
  <c r="N149" i="41"/>
  <c r="X149" i="41" s="1"/>
  <c r="N126" i="41"/>
  <c r="X126" i="41" s="1"/>
  <c r="N58" i="41"/>
  <c r="X58" i="41" s="1"/>
  <c r="N24" i="41"/>
  <c r="X24" i="41" s="1"/>
  <c r="N116" i="41"/>
  <c r="X116" i="41" s="1"/>
  <c r="M49" i="41"/>
  <c r="N132" i="41"/>
  <c r="X132" i="41" s="1"/>
  <c r="K173" i="41"/>
  <c r="F174" i="41"/>
  <c r="D171" i="41"/>
  <c r="D205" i="41" s="1"/>
  <c r="L165" i="41"/>
  <c r="L175" i="41"/>
  <c r="L167" i="41"/>
  <c r="L201" i="41" s="1"/>
  <c r="H180" i="41"/>
  <c r="N47" i="41"/>
  <c r="X47" i="41" s="1"/>
  <c r="F17" i="41"/>
  <c r="J169" i="41"/>
  <c r="N155" i="39"/>
  <c r="N141" i="39"/>
  <c r="F168" i="41"/>
  <c r="N160" i="41"/>
  <c r="X160" i="41" s="1"/>
  <c r="J97" i="41"/>
  <c r="G81" i="41"/>
  <c r="BJ169" i="40"/>
  <c r="N41" i="41"/>
  <c r="X41" i="41" s="1"/>
  <c r="N93" i="41"/>
  <c r="X93" i="41" s="1"/>
  <c r="K168" i="41"/>
  <c r="N122" i="41"/>
  <c r="X122" i="41" s="1"/>
  <c r="N128" i="41"/>
  <c r="X128" i="41" s="1"/>
  <c r="N64" i="41"/>
  <c r="X64" i="41" s="1"/>
  <c r="I49" i="41"/>
  <c r="G171" i="41"/>
  <c r="H175" i="41"/>
  <c r="J170" i="41"/>
  <c r="D169" i="41"/>
  <c r="D167" i="41"/>
  <c r="D201" i="41" s="1"/>
  <c r="D173" i="41"/>
  <c r="N37" i="41"/>
  <c r="X37" i="41" s="1"/>
  <c r="N73" i="41"/>
  <c r="X73" i="41" s="1"/>
  <c r="N29" i="39"/>
  <c r="J174" i="41"/>
  <c r="L169" i="41"/>
  <c r="G145" i="41"/>
  <c r="I113" i="41"/>
  <c r="D17" i="41"/>
  <c r="L161" i="41"/>
  <c r="H161" i="41"/>
  <c r="H129" i="41"/>
  <c r="E113" i="41"/>
  <c r="H97" i="41"/>
  <c r="D97" i="41"/>
  <c r="F97" i="41"/>
  <c r="F176" i="41"/>
  <c r="K164" i="41"/>
  <c r="L145" i="41"/>
  <c r="D145" i="41"/>
  <c r="H145" i="41"/>
  <c r="N157" i="41"/>
  <c r="X157" i="41" s="1"/>
  <c r="G165" i="41"/>
  <c r="H165" i="41"/>
  <c r="H113" i="41"/>
  <c r="L113" i="41"/>
  <c r="H173" i="41"/>
  <c r="D81" i="41"/>
  <c r="N59" i="41"/>
  <c r="X59" i="41" s="1"/>
  <c r="G164" i="41"/>
  <c r="H49" i="41"/>
  <c r="L49" i="41"/>
  <c r="I172" i="41"/>
  <c r="G167" i="41"/>
  <c r="N152" i="41"/>
  <c r="X152" i="41" s="1"/>
  <c r="N118" i="41"/>
  <c r="X118" i="41" s="1"/>
  <c r="N84" i="41"/>
  <c r="X84" i="41" s="1"/>
  <c r="N32" i="41"/>
  <c r="X32" i="41" s="1"/>
  <c r="N124" i="41"/>
  <c r="X124" i="41" s="1"/>
  <c r="M113" i="41"/>
  <c r="L97" i="41"/>
  <c r="N60" i="41"/>
  <c r="X60" i="41" s="1"/>
  <c r="D65" i="41"/>
  <c r="E49" i="41"/>
  <c r="N26" i="41"/>
  <c r="X26" i="41" s="1"/>
  <c r="H172" i="41"/>
  <c r="L33" i="41"/>
  <c r="D164" i="41"/>
  <c r="I186" i="41"/>
  <c r="I184" i="41"/>
  <c r="I182" i="41"/>
  <c r="I17" i="41"/>
  <c r="N62" i="41"/>
  <c r="X62" i="41" s="1"/>
  <c r="BJ172" i="40"/>
  <c r="N138" i="41"/>
  <c r="X138" i="41" s="1"/>
  <c r="N104" i="41"/>
  <c r="X104" i="41" s="1"/>
  <c r="K165" i="41"/>
  <c r="E164" i="41"/>
  <c r="E198" i="41" s="1"/>
  <c r="N36" i="41"/>
  <c r="X36" i="41" s="1"/>
  <c r="D175" i="41"/>
  <c r="L171" i="41"/>
  <c r="F170" i="41"/>
  <c r="J168" i="41"/>
  <c r="J166" i="41"/>
  <c r="F169" i="41"/>
  <c r="F203" i="41" s="1"/>
  <c r="J172" i="41"/>
  <c r="N23" i="41"/>
  <c r="X23" i="41" s="1"/>
  <c r="I33" i="41"/>
  <c r="N137" i="41"/>
  <c r="X137" i="41" s="1"/>
  <c r="N69" i="41"/>
  <c r="X69" i="41" s="1"/>
  <c r="N39" i="41"/>
  <c r="X39" i="41" s="1"/>
  <c r="N143" i="41"/>
  <c r="X143" i="41" s="1"/>
  <c r="N105" i="41"/>
  <c r="X105" i="41" s="1"/>
  <c r="N7" i="41"/>
  <c r="X7" i="41" s="1"/>
  <c r="N71" i="39"/>
  <c r="M81" i="41"/>
  <c r="K129" i="41"/>
  <c r="E176" i="41"/>
  <c r="N78" i="41"/>
  <c r="X78" i="41" s="1"/>
  <c r="I175" i="41"/>
  <c r="K170" i="41"/>
  <c r="N14" i="41"/>
  <c r="X14" i="41" s="1"/>
  <c r="N133" i="41"/>
  <c r="X133" i="41" s="1"/>
  <c r="N80" i="41"/>
  <c r="X80" i="41" s="1"/>
  <c r="N4" i="41"/>
  <c r="X4" i="41" s="1"/>
  <c r="H187" i="41"/>
  <c r="H81" i="41"/>
  <c r="D33" i="41"/>
  <c r="I145" i="41"/>
  <c r="K113" i="41"/>
  <c r="I81" i="41"/>
  <c r="G161" i="41"/>
  <c r="E129" i="41"/>
  <c r="J113" i="41"/>
  <c r="N153" i="41"/>
  <c r="X153" i="41" s="1"/>
  <c r="M161" i="41"/>
  <c r="G129" i="41"/>
  <c r="E97" i="41"/>
  <c r="J81" i="41"/>
  <c r="N21" i="41"/>
  <c r="X21" i="41" s="1"/>
  <c r="K175" i="41"/>
  <c r="E174" i="41"/>
  <c r="E172" i="41"/>
  <c r="E170" i="41"/>
  <c r="I168" i="41"/>
  <c r="M166" i="41"/>
  <c r="N120" i="41"/>
  <c r="X120" i="41" s="1"/>
  <c r="K49" i="41"/>
  <c r="J175" i="41"/>
  <c r="J209" i="41" s="1"/>
  <c r="D174" i="41"/>
  <c r="D172" i="41"/>
  <c r="L168" i="41"/>
  <c r="F167" i="41"/>
  <c r="J165" i="41"/>
  <c r="M192" i="41"/>
  <c r="K189" i="41"/>
  <c r="E188" i="41"/>
  <c r="E186" i="41"/>
  <c r="E184" i="41"/>
  <c r="E182" i="41"/>
  <c r="E17" i="41"/>
  <c r="BJ168" i="40"/>
  <c r="N159" i="41"/>
  <c r="X159" i="41" s="1"/>
  <c r="N134" i="41"/>
  <c r="X134" i="41" s="1"/>
  <c r="N100" i="41"/>
  <c r="X100" i="41" s="1"/>
  <c r="N74" i="41"/>
  <c r="X74" i="41" s="1"/>
  <c r="N48" i="41"/>
  <c r="X48" i="41" s="1"/>
  <c r="N87" i="41"/>
  <c r="X87" i="41" s="1"/>
  <c r="F49" i="41"/>
  <c r="K176" i="41"/>
  <c r="E175" i="41"/>
  <c r="I173" i="41"/>
  <c r="M171" i="41"/>
  <c r="G170" i="41"/>
  <c r="G168" i="41"/>
  <c r="K166" i="41"/>
  <c r="E165" i="41"/>
  <c r="N10" i="41"/>
  <c r="X10" i="41" s="1"/>
  <c r="BJ171" i="40"/>
  <c r="N144" i="41"/>
  <c r="X144" i="41" s="1"/>
  <c r="N125" i="41"/>
  <c r="X125" i="41" s="1"/>
  <c r="N106" i="41"/>
  <c r="X106" i="41" s="1"/>
  <c r="N76" i="41"/>
  <c r="X76" i="41" s="1"/>
  <c r="N46" i="41"/>
  <c r="X46" i="41" s="1"/>
  <c r="N16" i="41"/>
  <c r="X16" i="41" s="1"/>
  <c r="N9" i="41"/>
  <c r="X9" i="41" s="1"/>
  <c r="N99" i="39"/>
  <c r="L164" i="41"/>
  <c r="I190" i="41"/>
  <c r="K180" i="41"/>
  <c r="F129" i="41"/>
  <c r="I129" i="41"/>
  <c r="G65" i="41"/>
  <c r="I174" i="41"/>
  <c r="I170" i="41"/>
  <c r="D176" i="41"/>
  <c r="L170" i="41"/>
  <c r="D166" i="41"/>
  <c r="I188" i="41"/>
  <c r="I180" i="41"/>
  <c r="F113" i="41"/>
  <c r="N91" i="41"/>
  <c r="X91" i="41" s="1"/>
  <c r="M173" i="41"/>
  <c r="E169" i="41"/>
  <c r="I165" i="41"/>
  <c r="BJ174" i="40"/>
  <c r="K191" i="41"/>
  <c r="D129" i="41"/>
  <c r="M164" i="41"/>
  <c r="F180" i="41"/>
  <c r="E145" i="41"/>
  <c r="G113" i="41"/>
  <c r="E81" i="41"/>
  <c r="I161" i="41"/>
  <c r="J145" i="41"/>
  <c r="N119" i="41"/>
  <c r="X119" i="41" s="1"/>
  <c r="F81" i="41"/>
  <c r="M176" i="41"/>
  <c r="G175" i="41"/>
  <c r="G173" i="41"/>
  <c r="K171" i="41"/>
  <c r="K169" i="41"/>
  <c r="E168" i="41"/>
  <c r="I166" i="41"/>
  <c r="N90" i="41"/>
  <c r="X90" i="41" s="1"/>
  <c r="N52" i="41"/>
  <c r="X52" i="41" s="1"/>
  <c r="G49" i="41"/>
  <c r="L176" i="41"/>
  <c r="F175" i="41"/>
  <c r="J173" i="41"/>
  <c r="J171" i="41"/>
  <c r="H168" i="41"/>
  <c r="L166" i="41"/>
  <c r="F165" i="41"/>
  <c r="I192" i="41"/>
  <c r="G189" i="41"/>
  <c r="K187" i="41"/>
  <c r="K185" i="41"/>
  <c r="K183" i="41"/>
  <c r="K181" i="41"/>
  <c r="N85" i="39"/>
  <c r="BJ164" i="40"/>
  <c r="N112" i="41"/>
  <c r="X112" i="41" s="1"/>
  <c r="K97" i="41"/>
  <c r="N70" i="41"/>
  <c r="X70" i="41" s="1"/>
  <c r="M65" i="41"/>
  <c r="N44" i="41"/>
  <c r="X44" i="41" s="1"/>
  <c r="N61" i="41"/>
  <c r="X61" i="41" s="1"/>
  <c r="N31" i="41"/>
  <c r="X31" i="41" s="1"/>
  <c r="G176" i="41"/>
  <c r="K174" i="41"/>
  <c r="E173" i="41"/>
  <c r="I171" i="41"/>
  <c r="I205" i="41" s="1"/>
  <c r="M169" i="41"/>
  <c r="M167" i="41"/>
  <c r="G166" i="41"/>
  <c r="K33" i="41"/>
  <c r="N6" i="41"/>
  <c r="X6" i="41" s="1"/>
  <c r="BJ166" i="40"/>
  <c r="N141" i="41"/>
  <c r="X141" i="41" s="1"/>
  <c r="N117" i="41"/>
  <c r="X117" i="41" s="1"/>
  <c r="N103" i="41"/>
  <c r="X103" i="41" s="1"/>
  <c r="N43" i="41"/>
  <c r="X43" i="41" s="1"/>
  <c r="N12" i="41"/>
  <c r="X12" i="41" s="1"/>
  <c r="N43" i="39"/>
  <c r="G180" i="41"/>
  <c r="N13" i="41"/>
  <c r="X13" i="41" s="1"/>
  <c r="G187" i="41"/>
  <c r="J49" i="41"/>
  <c r="M145" i="41"/>
  <c r="K161" i="41"/>
  <c r="I97" i="41"/>
  <c r="M168" i="41"/>
  <c r="H174" i="41"/>
  <c r="J167" i="41"/>
  <c r="E190" i="41"/>
  <c r="E65" i="41"/>
  <c r="N53" i="41"/>
  <c r="X53" i="41" s="1"/>
  <c r="G172" i="41"/>
  <c r="E167" i="41"/>
  <c r="N38" i="41"/>
  <c r="X38" i="41" s="1"/>
  <c r="M33" i="41"/>
  <c r="E33" i="41"/>
  <c r="H33" i="41"/>
  <c r="K17" i="41"/>
  <c r="J129" i="41"/>
  <c r="F65" i="41"/>
  <c r="M129" i="41"/>
  <c r="E161" i="41"/>
  <c r="F145" i="41"/>
  <c r="M97" i="41"/>
  <c r="N63" i="41"/>
  <c r="X63" i="41" s="1"/>
  <c r="K65" i="41"/>
  <c r="I176" i="41"/>
  <c r="M174" i="41"/>
  <c r="M172" i="41"/>
  <c r="M170" i="41"/>
  <c r="G169" i="41"/>
  <c r="K167" i="41"/>
  <c r="E166" i="41"/>
  <c r="N86" i="41"/>
  <c r="X86" i="41" s="1"/>
  <c r="N30" i="41"/>
  <c r="X30" i="41" s="1"/>
  <c r="H176" i="41"/>
  <c r="L174" i="41"/>
  <c r="F173" i="41"/>
  <c r="F171" i="41"/>
  <c r="D168" i="41"/>
  <c r="H166" i="41"/>
  <c r="H164" i="41"/>
  <c r="M188" i="41"/>
  <c r="M186" i="41"/>
  <c r="M184" i="41"/>
  <c r="M182" i="41"/>
  <c r="M180" i="41"/>
  <c r="BJ176" i="40"/>
  <c r="N142" i="41"/>
  <c r="X142" i="41" s="1"/>
  <c r="N108" i="41"/>
  <c r="X108" i="41" s="1"/>
  <c r="G97" i="41"/>
  <c r="I65" i="41"/>
  <c r="N40" i="41"/>
  <c r="X40" i="41" s="1"/>
  <c r="N95" i="41"/>
  <c r="X95" i="41" s="1"/>
  <c r="N57" i="41"/>
  <c r="X57" i="41" s="1"/>
  <c r="N27" i="41"/>
  <c r="X27" i="41" s="1"/>
  <c r="M175" i="41"/>
  <c r="G174" i="41"/>
  <c r="K172" i="41"/>
  <c r="E171" i="41"/>
  <c r="I169" i="41"/>
  <c r="I167" i="41"/>
  <c r="M165" i="41"/>
  <c r="G33" i="41"/>
  <c r="N136" i="41"/>
  <c r="X136" i="41" s="1"/>
  <c r="N111" i="41"/>
  <c r="X111" i="41" s="1"/>
  <c r="N102" i="41"/>
  <c r="X102" i="41" s="1"/>
  <c r="N72" i="41"/>
  <c r="X72" i="41" s="1"/>
  <c r="N42" i="41"/>
  <c r="X42" i="41" s="1"/>
  <c r="N8" i="41"/>
  <c r="X8" i="41" s="1"/>
  <c r="D170" i="41"/>
  <c r="N5" i="41"/>
  <c r="X5" i="41" s="1"/>
  <c r="G183" i="41"/>
  <c r="I201" i="41" l="1"/>
  <c r="E199" i="41"/>
  <c r="I203" i="41"/>
  <c r="G200" i="41"/>
  <c r="K208" i="41"/>
  <c r="E203" i="41"/>
  <c r="M203" i="41"/>
  <c r="G210" i="41"/>
  <c r="K200" i="41"/>
  <c r="M201" i="41"/>
  <c r="H204" i="41"/>
  <c r="M199" i="41"/>
  <c r="E207" i="41"/>
  <c r="G202" i="41"/>
  <c r="H210" i="41"/>
  <c r="J203" i="41"/>
  <c r="D204" i="41"/>
  <c r="I207" i="41"/>
  <c r="I209" i="41"/>
  <c r="M207" i="41"/>
  <c r="J201" i="41"/>
  <c r="G206" i="41"/>
  <c r="K202" i="41"/>
  <c r="L204" i="41"/>
  <c r="K204" i="41"/>
  <c r="D208" i="41"/>
  <c r="D200" i="41"/>
  <c r="K210" i="41"/>
  <c r="F207" i="41"/>
  <c r="L200" i="41"/>
  <c r="F209" i="41"/>
  <c r="G204" i="41"/>
  <c r="H206" i="41"/>
  <c r="L208" i="41"/>
  <c r="H202" i="41"/>
  <c r="D209" i="41"/>
  <c r="J205" i="41"/>
  <c r="F199" i="41"/>
  <c r="D202" i="41"/>
  <c r="G209" i="41"/>
  <c r="H200" i="41"/>
  <c r="L206" i="41"/>
  <c r="J202" i="41"/>
  <c r="K206" i="41"/>
  <c r="F205" i="41"/>
  <c r="J199" i="41"/>
  <c r="D206" i="41"/>
  <c r="J210" i="41"/>
  <c r="J207" i="41"/>
  <c r="M205" i="41"/>
  <c r="F201" i="41"/>
  <c r="H208" i="41"/>
  <c r="E201" i="41"/>
  <c r="D210" i="41"/>
  <c r="L202" i="41"/>
  <c r="D199" i="41"/>
  <c r="E205" i="41"/>
  <c r="I199" i="41"/>
  <c r="L205" i="41"/>
  <c r="G208" i="41"/>
  <c r="M209" i="41"/>
  <c r="L210" i="41"/>
  <c r="D198" i="41"/>
  <c r="E209" i="41"/>
  <c r="H207" i="41"/>
  <c r="N191" i="41"/>
  <c r="H199" i="41"/>
  <c r="L207" i="41"/>
  <c r="J208" i="41"/>
  <c r="G199" i="41"/>
  <c r="F206" i="41"/>
  <c r="J204" i="41"/>
  <c r="N187" i="41"/>
  <c r="L199" i="41"/>
  <c r="D193" i="41"/>
  <c r="K199" i="41"/>
  <c r="D203" i="41"/>
  <c r="H201" i="41"/>
  <c r="J206" i="41"/>
  <c r="H203" i="41"/>
  <c r="K207" i="41"/>
  <c r="J198" i="41"/>
  <c r="F202" i="41"/>
  <c r="F204" i="41"/>
  <c r="L203" i="41"/>
  <c r="N184" i="41"/>
  <c r="E202" i="41"/>
  <c r="D207" i="41"/>
  <c r="J193" i="41"/>
  <c r="J200" i="41"/>
  <c r="F210" i="41"/>
  <c r="M208" i="41"/>
  <c r="G203" i="41"/>
  <c r="L193" i="41"/>
  <c r="J218" i="41"/>
  <c r="F217" i="41"/>
  <c r="K218" i="41"/>
  <c r="I216" i="41"/>
  <c r="M217" i="41"/>
  <c r="H218" i="41"/>
  <c r="I217" i="41"/>
  <c r="F216" i="41"/>
  <c r="D217" i="41"/>
  <c r="I218" i="41"/>
  <c r="J217" i="41"/>
  <c r="K217" i="41"/>
  <c r="L216" i="41"/>
  <c r="H216" i="41"/>
  <c r="J216" i="41"/>
  <c r="M216" i="41"/>
  <c r="M218" i="41"/>
  <c r="K216" i="41"/>
  <c r="F218" i="41"/>
  <c r="E216" i="41"/>
  <c r="G218" i="41"/>
  <c r="E218" i="41"/>
  <c r="L217" i="41"/>
  <c r="L218" i="41"/>
  <c r="G216" i="41"/>
  <c r="G217" i="41"/>
  <c r="D218" i="41"/>
  <c r="H217" i="41"/>
  <c r="E217" i="41"/>
  <c r="D216" i="41"/>
  <c r="N185" i="41"/>
  <c r="E200" i="41"/>
  <c r="M210" i="41"/>
  <c r="H209" i="41"/>
  <c r="F208" i="41"/>
  <c r="N167" i="41"/>
  <c r="L209" i="41"/>
  <c r="N188" i="41"/>
  <c r="I200" i="41"/>
  <c r="N181" i="41"/>
  <c r="J177" i="41"/>
  <c r="H205" i="41"/>
  <c r="M206" i="41"/>
  <c r="H193" i="41"/>
  <c r="N171" i="41"/>
  <c r="N190" i="41"/>
  <c r="N169" i="41"/>
  <c r="I210" i="41"/>
  <c r="N182" i="41"/>
  <c r="F193" i="41"/>
  <c r="I198" i="41"/>
  <c r="F200" i="41"/>
  <c r="E210" i="41"/>
  <c r="H198" i="41"/>
  <c r="G205" i="41"/>
  <c r="N173" i="41"/>
  <c r="I206" i="41"/>
  <c r="I204" i="41"/>
  <c r="N192" i="41"/>
  <c r="N186" i="41"/>
  <c r="E208" i="41"/>
  <c r="N168" i="41"/>
  <c r="N81" i="41"/>
  <c r="K201" i="41"/>
  <c r="N166" i="41"/>
  <c r="N189" i="41"/>
  <c r="N183" i="41"/>
  <c r="I208" i="41"/>
  <c r="I202" i="41"/>
  <c r="N145" i="41"/>
  <c r="N172" i="41"/>
  <c r="E193" i="41"/>
  <c r="G201" i="41"/>
  <c r="N170" i="41"/>
  <c r="N97" i="41"/>
  <c r="N129" i="41"/>
  <c r="N164" i="41"/>
  <c r="K203" i="41"/>
  <c r="N176" i="41"/>
  <c r="N161" i="41"/>
  <c r="N175" i="41"/>
  <c r="N49" i="41"/>
  <c r="L198" i="41"/>
  <c r="L177" i="41"/>
  <c r="N113" i="41"/>
  <c r="M200" i="41"/>
  <c r="G177" i="41"/>
  <c r="M193" i="41"/>
  <c r="N174" i="41"/>
  <c r="K205" i="41"/>
  <c r="M177" i="41"/>
  <c r="M198" i="41"/>
  <c r="K193" i="41"/>
  <c r="K209" i="41"/>
  <c r="F198" i="41"/>
  <c r="I177" i="41"/>
  <c r="K198" i="41"/>
  <c r="M202" i="41"/>
  <c r="G193" i="41"/>
  <c r="G207" i="41"/>
  <c r="I193" i="41"/>
  <c r="D177" i="41"/>
  <c r="E204" i="41"/>
  <c r="N165" i="41"/>
  <c r="F177" i="41"/>
  <c r="N17" i="41"/>
  <c r="N180" i="41"/>
  <c r="E177" i="41"/>
  <c r="K177" i="41"/>
  <c r="N33" i="41"/>
  <c r="M204" i="41"/>
  <c r="N65" i="41"/>
  <c r="E206" i="41"/>
  <c r="G198" i="41"/>
  <c r="H177" i="41"/>
  <c r="N199" i="41" l="1"/>
  <c r="N210" i="41"/>
  <c r="N203" i="41"/>
  <c r="N200" i="41"/>
  <c r="N209" i="41"/>
  <c r="N205" i="41"/>
  <c r="N202" i="41"/>
  <c r="M219" i="41"/>
  <c r="J219" i="41"/>
  <c r="K219" i="41"/>
  <c r="N218" i="41"/>
  <c r="D219" i="41"/>
  <c r="L219" i="41"/>
  <c r="F219" i="41"/>
  <c r="N216" i="41"/>
  <c r="E219" i="41"/>
  <c r="H219" i="41"/>
  <c r="N217" i="41"/>
  <c r="G219" i="41"/>
  <c r="I219" i="41"/>
  <c r="N208" i="41"/>
  <c r="N206" i="41"/>
  <c r="N201" i="41"/>
  <c r="N193" i="41"/>
  <c r="N204" i="41"/>
  <c r="N207" i="41"/>
  <c r="N198" i="41"/>
  <c r="N177" i="41"/>
  <c r="CH156" i="29"/>
  <c r="CG156" i="29"/>
  <c r="CF156" i="29"/>
  <c r="CE156" i="29"/>
  <c r="CD156" i="29"/>
  <c r="CC156" i="29"/>
  <c r="CB156" i="29"/>
  <c r="CA156" i="29"/>
  <c r="BZ156" i="29"/>
  <c r="BY156" i="29"/>
  <c r="BX156" i="29"/>
  <c r="BW156" i="29"/>
  <c r="BV156" i="29"/>
  <c r="BU156" i="29"/>
  <c r="BT156" i="29"/>
  <c r="BS156" i="29"/>
  <c r="BR156" i="29"/>
  <c r="BQ156" i="29"/>
  <c r="BP156" i="29"/>
  <c r="BO156" i="29"/>
  <c r="BN156" i="29"/>
  <c r="BM156" i="29"/>
  <c r="BL156" i="29"/>
  <c r="BK156" i="29"/>
  <c r="BJ156" i="29"/>
  <c r="BI156" i="29"/>
  <c r="BH156" i="29"/>
  <c r="BG156" i="29"/>
  <c r="BF156" i="29"/>
  <c r="BE156" i="29"/>
  <c r="BD156" i="29"/>
  <c r="BC156" i="29"/>
  <c r="BB156" i="29"/>
  <c r="BA156" i="29"/>
  <c r="AZ156" i="29"/>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N219" i="41" l="1"/>
  <c r="CJ90" i="36" l="1"/>
  <c r="CJ89" i="36"/>
  <c r="CJ88" i="36"/>
  <c r="CJ87" i="36"/>
  <c r="CJ86" i="36"/>
  <c r="CJ85" i="36"/>
  <c r="CJ84" i="36"/>
  <c r="CJ83" i="36"/>
  <c r="CJ82" i="36"/>
  <c r="CJ81" i="36"/>
  <c r="CJ80" i="36"/>
  <c r="CJ79" i="36"/>
  <c r="CJ78" i="36"/>
  <c r="CJ90" i="35"/>
  <c r="CJ89" i="35"/>
  <c r="CJ88" i="35"/>
  <c r="CJ87" i="35"/>
  <c r="CJ86" i="35"/>
  <c r="CJ85" i="35"/>
  <c r="CJ84" i="35"/>
  <c r="CJ83" i="35"/>
  <c r="CJ82" i="35"/>
  <c r="CJ81" i="35"/>
  <c r="CJ80" i="35"/>
  <c r="CJ79" i="35"/>
  <c r="CJ78" i="35"/>
  <c r="CJ90" i="34"/>
  <c r="CJ89" i="34"/>
  <c r="CJ88" i="34"/>
  <c r="CJ87" i="34"/>
  <c r="CJ86" i="34"/>
  <c r="CJ85" i="34"/>
  <c r="CJ84" i="34"/>
  <c r="CJ83" i="34"/>
  <c r="CJ82" i="34"/>
  <c r="CJ81" i="34"/>
  <c r="CJ80" i="34"/>
  <c r="CJ79" i="34"/>
  <c r="CJ78" i="34"/>
  <c r="CJ90" i="33"/>
  <c r="CJ89" i="33"/>
  <c r="CJ88" i="33"/>
  <c r="CJ87" i="33"/>
  <c r="CJ86" i="33"/>
  <c r="CJ85" i="33"/>
  <c r="CJ84" i="33"/>
  <c r="CJ83" i="33"/>
  <c r="CJ82" i="33"/>
  <c r="CJ81" i="33"/>
  <c r="CJ80" i="33"/>
  <c r="CJ79" i="33"/>
  <c r="CJ78" i="33"/>
  <c r="CJ75" i="32"/>
  <c r="CJ74" i="32"/>
  <c r="CJ73" i="32"/>
  <c r="CJ72" i="32"/>
  <c r="CJ71" i="32"/>
  <c r="CJ70" i="32"/>
  <c r="CJ68" i="32"/>
  <c r="CJ67" i="32"/>
  <c r="CJ90" i="29"/>
  <c r="CJ89" i="29"/>
  <c r="CJ88" i="29"/>
  <c r="CJ87" i="29"/>
  <c r="CJ86" i="29"/>
  <c r="CJ85" i="29"/>
  <c r="CJ84" i="29"/>
  <c r="CJ83" i="29"/>
  <c r="CJ82" i="29"/>
  <c r="CJ81" i="29"/>
  <c r="CJ90" i="10"/>
  <c r="CJ89" i="10"/>
  <c r="CJ88" i="10"/>
  <c r="CJ87" i="10"/>
  <c r="CJ86" i="10"/>
  <c r="CJ85" i="10"/>
  <c r="CJ84" i="10"/>
  <c r="CJ83" i="10"/>
  <c r="CJ82" i="10"/>
  <c r="CJ81" i="10"/>
  <c r="CJ80" i="10"/>
  <c r="CJ79" i="10"/>
  <c r="CJ78" i="10"/>
  <c r="CJ75" i="2"/>
  <c r="CJ74" i="2"/>
  <c r="CJ73" i="2"/>
  <c r="CJ72" i="2"/>
  <c r="CJ71" i="2"/>
  <c r="CJ70" i="2"/>
  <c r="CJ69" i="2"/>
  <c r="CJ68" i="2"/>
  <c r="CJ67" i="2"/>
  <c r="CJ66" i="2"/>
  <c r="CH55" i="36"/>
  <c r="CG55" i="36"/>
  <c r="CF55" i="36"/>
  <c r="CE55" i="36"/>
  <c r="CD55" i="36"/>
  <c r="CC55" i="36"/>
  <c r="CB55" i="36"/>
  <c r="CA55" i="36"/>
  <c r="BZ55" i="36"/>
  <c r="BY55" i="36"/>
  <c r="BX55" i="36"/>
  <c r="BW55" i="36"/>
  <c r="BV55" i="36"/>
  <c r="BU55" i="36"/>
  <c r="BT55" i="36"/>
  <c r="BS55" i="36"/>
  <c r="BR55" i="36"/>
  <c r="BQ55" i="36"/>
  <c r="BP55" i="36"/>
  <c r="BO55" i="36"/>
  <c r="BN55" i="36"/>
  <c r="BM55" i="36"/>
  <c r="BL55" i="36"/>
  <c r="BK55" i="36"/>
  <c r="BJ55" i="36"/>
  <c r="BI55" i="36"/>
  <c r="BH55" i="36"/>
  <c r="BG55" i="36"/>
  <c r="BF55" i="36"/>
  <c r="BE55" i="36"/>
  <c r="BD55" i="36"/>
  <c r="BC55" i="36"/>
  <c r="BB55" i="36"/>
  <c r="BA55" i="36"/>
  <c r="AZ55" i="36"/>
  <c r="AY55" i="36"/>
  <c r="AX55" i="36"/>
  <c r="AW55" i="36"/>
  <c r="AV55" i="36"/>
  <c r="AU55" i="36"/>
  <c r="AT55" i="36"/>
  <c r="AS55" i="36"/>
  <c r="AR55" i="36"/>
  <c r="AQ55" i="36"/>
  <c r="AP55" i="36"/>
  <c r="AO55" i="36"/>
  <c r="AN55" i="36"/>
  <c r="AM55" i="36"/>
  <c r="AL55" i="36"/>
  <c r="AK55" i="36"/>
  <c r="AJ55" i="36"/>
  <c r="AI55" i="36"/>
  <c r="AH55" i="36"/>
  <c r="AG55" i="36"/>
  <c r="AF55" i="36"/>
  <c r="AE55" i="36"/>
  <c r="AD55" i="36"/>
  <c r="AC55" i="36"/>
  <c r="AB55" i="36"/>
  <c r="AA55" i="36"/>
  <c r="Z55" i="36"/>
  <c r="Y55" i="36"/>
  <c r="X55" i="36"/>
  <c r="W55" i="36"/>
  <c r="V55" i="36"/>
  <c r="U55" i="36"/>
  <c r="T55" i="36"/>
  <c r="S55" i="36"/>
  <c r="R55" i="36"/>
  <c r="Q55" i="36"/>
  <c r="P55" i="36"/>
  <c r="O55" i="36"/>
  <c r="N55" i="36"/>
  <c r="M55" i="36"/>
  <c r="L55" i="36"/>
  <c r="K55" i="36"/>
  <c r="J55" i="36"/>
  <c r="I55" i="36"/>
  <c r="H55" i="36"/>
  <c r="G55" i="36"/>
  <c r="F55" i="36"/>
  <c r="E55" i="36"/>
  <c r="D55" i="36"/>
  <c r="C55" i="36"/>
  <c r="CH55" i="35"/>
  <c r="CG55" i="35"/>
  <c r="CF55" i="35"/>
  <c r="CE55" i="35"/>
  <c r="CD55" i="35"/>
  <c r="CC55" i="35"/>
  <c r="CB55" i="35"/>
  <c r="CA55" i="35"/>
  <c r="BZ55" i="35"/>
  <c r="BY55" i="35"/>
  <c r="BX55" i="35"/>
  <c r="BW55" i="35"/>
  <c r="BV55" i="35"/>
  <c r="BU55" i="35"/>
  <c r="BT55" i="35"/>
  <c r="BS55" i="35"/>
  <c r="BR55" i="35"/>
  <c r="BQ55" i="35"/>
  <c r="BP55" i="35"/>
  <c r="BO55" i="35"/>
  <c r="BN55" i="35"/>
  <c r="BM55" i="35"/>
  <c r="BL55" i="35"/>
  <c r="BK55" i="35"/>
  <c r="BJ55" i="35"/>
  <c r="BI55" i="35"/>
  <c r="BH55" i="35"/>
  <c r="BG55" i="35"/>
  <c r="BF55" i="35"/>
  <c r="BE55" i="35"/>
  <c r="BD55" i="35"/>
  <c r="BC55" i="35"/>
  <c r="BB55" i="35"/>
  <c r="BA55" i="35"/>
  <c r="AZ55" i="35"/>
  <c r="AY55" i="35"/>
  <c r="AX55" i="35"/>
  <c r="AW55" i="35"/>
  <c r="AV55" i="35"/>
  <c r="AU55" i="35"/>
  <c r="AT55" i="35"/>
  <c r="AS55" i="35"/>
  <c r="AR55" i="35"/>
  <c r="AQ55" i="35"/>
  <c r="AP55" i="35"/>
  <c r="AO55" i="35"/>
  <c r="AN55" i="35"/>
  <c r="AM55" i="35"/>
  <c r="AL55" i="35"/>
  <c r="AK55" i="35"/>
  <c r="AJ55" i="35"/>
  <c r="AI55" i="35"/>
  <c r="AH55" i="35"/>
  <c r="AG55" i="35"/>
  <c r="AF55" i="35"/>
  <c r="AE55" i="35"/>
  <c r="AD55" i="35"/>
  <c r="AC55" i="35"/>
  <c r="AB55" i="35"/>
  <c r="AA55" i="35"/>
  <c r="Z55" i="35"/>
  <c r="Y55" i="35"/>
  <c r="X55" i="35"/>
  <c r="W55" i="35"/>
  <c r="V55" i="35"/>
  <c r="U55" i="35"/>
  <c r="T55" i="35"/>
  <c r="S55" i="35"/>
  <c r="R55" i="35"/>
  <c r="Q55" i="35"/>
  <c r="P55" i="35"/>
  <c r="O55" i="35"/>
  <c r="N55" i="35"/>
  <c r="M55" i="35"/>
  <c r="L55" i="35"/>
  <c r="K55" i="35"/>
  <c r="J55" i="35"/>
  <c r="I55" i="35"/>
  <c r="H55" i="35"/>
  <c r="G55" i="35"/>
  <c r="F55" i="35"/>
  <c r="E55" i="35"/>
  <c r="D55" i="35"/>
  <c r="C55" i="35"/>
  <c r="CH55" i="34"/>
  <c r="CG55" i="34"/>
  <c r="CF55" i="34"/>
  <c r="CE55" i="34"/>
  <c r="CD55" i="34"/>
  <c r="CC55" i="34"/>
  <c r="CB55" i="34"/>
  <c r="CA55" i="34"/>
  <c r="BZ55" i="34"/>
  <c r="BY55" i="34"/>
  <c r="BX55" i="34"/>
  <c r="BW55" i="34"/>
  <c r="BV55" i="34"/>
  <c r="BU55" i="34"/>
  <c r="BT55" i="34"/>
  <c r="BS55" i="34"/>
  <c r="BR55" i="34"/>
  <c r="BQ55" i="34"/>
  <c r="BP55" i="34"/>
  <c r="BO55" i="34"/>
  <c r="BN55" i="34"/>
  <c r="BM55" i="34"/>
  <c r="BL55" i="34"/>
  <c r="BK55" i="34"/>
  <c r="BJ55" i="34"/>
  <c r="BI55" i="34"/>
  <c r="BH55" i="34"/>
  <c r="BG55" i="34"/>
  <c r="BF55" i="34"/>
  <c r="BE55" i="34"/>
  <c r="BD55" i="34"/>
  <c r="BC55" i="34"/>
  <c r="BB55" i="34"/>
  <c r="BA55" i="34"/>
  <c r="AZ55" i="34"/>
  <c r="AY55" i="34"/>
  <c r="AX55" i="34"/>
  <c r="AW55" i="34"/>
  <c r="AV55" i="34"/>
  <c r="AU55" i="34"/>
  <c r="AT55" i="34"/>
  <c r="AS55" i="34"/>
  <c r="AR55" i="34"/>
  <c r="AQ55" i="34"/>
  <c r="AP55" i="34"/>
  <c r="AO55" i="34"/>
  <c r="AN55" i="34"/>
  <c r="AM55" i="34"/>
  <c r="AL55" i="34"/>
  <c r="AK55" i="34"/>
  <c r="AJ55" i="34"/>
  <c r="AI55" i="34"/>
  <c r="AH55" i="34"/>
  <c r="AG55" i="34"/>
  <c r="AF55" i="34"/>
  <c r="AE55" i="34"/>
  <c r="AD55" i="34"/>
  <c r="AC55" i="34"/>
  <c r="AB55" i="34"/>
  <c r="AA55" i="34"/>
  <c r="Z55" i="34"/>
  <c r="Y55" i="34"/>
  <c r="X55" i="34"/>
  <c r="W55" i="34"/>
  <c r="V55" i="34"/>
  <c r="U55" i="34"/>
  <c r="T55" i="34"/>
  <c r="S55" i="34"/>
  <c r="R55" i="34"/>
  <c r="Q55" i="34"/>
  <c r="P55" i="34"/>
  <c r="O55" i="34"/>
  <c r="N55" i="34"/>
  <c r="M55" i="34"/>
  <c r="L55" i="34"/>
  <c r="K55" i="34"/>
  <c r="J55" i="34"/>
  <c r="I55" i="34"/>
  <c r="H55" i="34"/>
  <c r="G55" i="34"/>
  <c r="F55" i="34"/>
  <c r="E55" i="34"/>
  <c r="D55" i="34"/>
  <c r="C55" i="34"/>
  <c r="CH55" i="33"/>
  <c r="CG55" i="33"/>
  <c r="CF55" i="33"/>
  <c r="CE55" i="33"/>
  <c r="CD55" i="33"/>
  <c r="CC55" i="33"/>
  <c r="CB55" i="33"/>
  <c r="CA55" i="33"/>
  <c r="BZ55" i="33"/>
  <c r="BY55" i="33"/>
  <c r="BX55" i="33"/>
  <c r="BW55" i="33"/>
  <c r="BV55" i="33"/>
  <c r="BU55" i="33"/>
  <c r="BT55" i="33"/>
  <c r="BS55" i="33"/>
  <c r="BR55" i="33"/>
  <c r="BQ55" i="33"/>
  <c r="BP55" i="33"/>
  <c r="BO55" i="33"/>
  <c r="BN55" i="33"/>
  <c r="BM55" i="33"/>
  <c r="BL55" i="33"/>
  <c r="BK55" i="33"/>
  <c r="BJ55" i="33"/>
  <c r="BI55" i="33"/>
  <c r="BH55" i="33"/>
  <c r="BG55" i="33"/>
  <c r="BF55" i="33"/>
  <c r="BE55" i="33"/>
  <c r="BD55" i="33"/>
  <c r="BC55" i="33"/>
  <c r="BB55" i="33"/>
  <c r="BA55" i="33"/>
  <c r="AZ55" i="33"/>
  <c r="AY55" i="33"/>
  <c r="AX55" i="33"/>
  <c r="AW55" i="33"/>
  <c r="AV55" i="33"/>
  <c r="AU55" i="33"/>
  <c r="AT55" i="33"/>
  <c r="AS55" i="33"/>
  <c r="AR55" i="33"/>
  <c r="AQ55" i="33"/>
  <c r="AP55" i="33"/>
  <c r="AO55" i="33"/>
  <c r="AN55" i="33"/>
  <c r="AM55" i="33"/>
  <c r="AL55" i="33"/>
  <c r="AK55" i="33"/>
  <c r="AJ55" i="33"/>
  <c r="AI55" i="33"/>
  <c r="AH55" i="33"/>
  <c r="AG55" i="33"/>
  <c r="AF55" i="33"/>
  <c r="AE55" i="33"/>
  <c r="AD55" i="33"/>
  <c r="AC55" i="33"/>
  <c r="AB55" i="33"/>
  <c r="AA55" i="33"/>
  <c r="Z55" i="33"/>
  <c r="Y55" i="33"/>
  <c r="X55" i="33"/>
  <c r="W55" i="33"/>
  <c r="V55" i="33"/>
  <c r="U55" i="33"/>
  <c r="T55" i="33"/>
  <c r="S55" i="33"/>
  <c r="R55" i="33"/>
  <c r="Q55" i="33"/>
  <c r="P55" i="33"/>
  <c r="O55" i="33"/>
  <c r="N55" i="33"/>
  <c r="M55" i="33"/>
  <c r="L55" i="33"/>
  <c r="K55" i="33"/>
  <c r="J55" i="33"/>
  <c r="I55" i="33"/>
  <c r="H55" i="33"/>
  <c r="G55" i="33"/>
  <c r="F55" i="33"/>
  <c r="E55" i="33"/>
  <c r="D55" i="33"/>
  <c r="C55" i="33"/>
  <c r="CH46" i="32"/>
  <c r="CG46" i="32"/>
  <c r="CF46" i="32"/>
  <c r="CE46" i="32"/>
  <c r="CD46" i="32"/>
  <c r="CC46" i="32"/>
  <c r="CB46" i="32"/>
  <c r="CA46" i="32"/>
  <c r="BZ46" i="32"/>
  <c r="BY46" i="32"/>
  <c r="BX46" i="32"/>
  <c r="BW46" i="32"/>
  <c r="BV46" i="32"/>
  <c r="BU46" i="32"/>
  <c r="BT46" i="32"/>
  <c r="BS46" i="32"/>
  <c r="BR46" i="32"/>
  <c r="BQ46" i="32"/>
  <c r="BP46" i="32"/>
  <c r="BO46" i="32"/>
  <c r="BN46" i="32"/>
  <c r="BM46" i="32"/>
  <c r="BL46" i="32"/>
  <c r="BK46" i="32"/>
  <c r="BJ46" i="32"/>
  <c r="BI46" i="32"/>
  <c r="BH46" i="32"/>
  <c r="BG46" i="32"/>
  <c r="BF46" i="32"/>
  <c r="BE46" i="32"/>
  <c r="BD46" i="32"/>
  <c r="BC46" i="32"/>
  <c r="BB46" i="32"/>
  <c r="BA46" i="32"/>
  <c r="AZ46" i="32"/>
  <c r="AY46" i="32"/>
  <c r="AX46" i="32"/>
  <c r="AW46" i="32"/>
  <c r="AV46" i="32"/>
  <c r="AU46" i="32"/>
  <c r="AT46" i="32"/>
  <c r="AS46" i="32"/>
  <c r="AR46" i="32"/>
  <c r="AQ46" i="32"/>
  <c r="AP46" i="32"/>
  <c r="AO46" i="32"/>
  <c r="AN46" i="32"/>
  <c r="AM46" i="32"/>
  <c r="AL46" i="32"/>
  <c r="AK46" i="32"/>
  <c r="AJ46" i="32"/>
  <c r="AI46" i="32"/>
  <c r="AH46" i="32"/>
  <c r="AG46" i="32"/>
  <c r="AF46" i="32"/>
  <c r="AE46" i="32"/>
  <c r="AD46" i="32"/>
  <c r="AC46" i="32"/>
  <c r="AB46" i="32"/>
  <c r="AA46" i="32"/>
  <c r="Z46" i="32"/>
  <c r="Y46" i="32"/>
  <c r="X46" i="32"/>
  <c r="W46" i="32"/>
  <c r="V46" i="32"/>
  <c r="U46" i="32"/>
  <c r="T46" i="32"/>
  <c r="S46" i="32"/>
  <c r="R46" i="32"/>
  <c r="Q46" i="32"/>
  <c r="P46" i="32"/>
  <c r="O46" i="32"/>
  <c r="N46" i="32"/>
  <c r="M46" i="32"/>
  <c r="L46" i="32"/>
  <c r="K46" i="32"/>
  <c r="J46" i="32"/>
  <c r="I46" i="32"/>
  <c r="H46" i="32"/>
  <c r="G46" i="32"/>
  <c r="F46" i="32"/>
  <c r="E46" i="32"/>
  <c r="D46" i="32"/>
  <c r="C46" i="32"/>
  <c r="CH55" i="31"/>
  <c r="CG55" i="31"/>
  <c r="CF55" i="31"/>
  <c r="CE55" i="31"/>
  <c r="CD55" i="31"/>
  <c r="CC55" i="31"/>
  <c r="CB55" i="31"/>
  <c r="CA55" i="31"/>
  <c r="BZ55" i="31"/>
  <c r="BY55" i="31"/>
  <c r="BX55" i="31"/>
  <c r="BW55" i="31"/>
  <c r="BV55" i="31"/>
  <c r="BU55" i="31"/>
  <c r="BT55" i="31"/>
  <c r="BS55" i="31"/>
  <c r="BR55" i="31"/>
  <c r="BQ55" i="31"/>
  <c r="BP55" i="31"/>
  <c r="BO55" i="31"/>
  <c r="BN55" i="31"/>
  <c r="BM55" i="31"/>
  <c r="BL55" i="31"/>
  <c r="BK55" i="31"/>
  <c r="BJ55" i="31"/>
  <c r="BI55" i="31"/>
  <c r="BH55" i="31"/>
  <c r="BG55" i="31"/>
  <c r="BF55" i="31"/>
  <c r="BE55" i="31"/>
  <c r="BD55" i="31"/>
  <c r="BC55" i="31"/>
  <c r="BB55" i="31"/>
  <c r="BA55" i="31"/>
  <c r="AZ55" i="31"/>
  <c r="AY55" i="31"/>
  <c r="AX55" i="31"/>
  <c r="AW55" i="31"/>
  <c r="AV55" i="31"/>
  <c r="AU55" i="31"/>
  <c r="AT55" i="31"/>
  <c r="AS55" i="31"/>
  <c r="AR55" i="31"/>
  <c r="AQ55" i="31"/>
  <c r="AP55" i="31"/>
  <c r="AO55" i="31"/>
  <c r="AN55" i="31"/>
  <c r="AM55" i="31"/>
  <c r="AL55" i="31"/>
  <c r="AK55" i="31"/>
  <c r="AJ55" i="31"/>
  <c r="AI55" i="31"/>
  <c r="AH55" i="31"/>
  <c r="AG55" i="31"/>
  <c r="AF55" i="31"/>
  <c r="AE55" i="31"/>
  <c r="AD55" i="31"/>
  <c r="AC55" i="31"/>
  <c r="AB55" i="31"/>
  <c r="AA55" i="31"/>
  <c r="Z55" i="31"/>
  <c r="Y55" i="31"/>
  <c r="X55" i="31"/>
  <c r="W55" i="31"/>
  <c r="V55" i="31"/>
  <c r="U55" i="31"/>
  <c r="T55" i="31"/>
  <c r="S55" i="31"/>
  <c r="R55" i="31"/>
  <c r="Q55" i="31"/>
  <c r="P55" i="31"/>
  <c r="O55" i="31"/>
  <c r="N55" i="31"/>
  <c r="M55" i="31"/>
  <c r="L55" i="31"/>
  <c r="K55" i="31"/>
  <c r="J55" i="31"/>
  <c r="I55" i="31"/>
  <c r="H55" i="31"/>
  <c r="G55" i="31"/>
  <c r="F55" i="31"/>
  <c r="E55" i="31"/>
  <c r="D55" i="31"/>
  <c r="C55" i="31"/>
  <c r="CH55" i="30"/>
  <c r="CG55" i="30"/>
  <c r="CF55" i="30"/>
  <c r="CE55" i="30"/>
  <c r="CD55" i="30"/>
  <c r="CC55" i="30"/>
  <c r="CB55" i="30"/>
  <c r="CA55" i="30"/>
  <c r="BZ55" i="30"/>
  <c r="BY55" i="30"/>
  <c r="BX55" i="30"/>
  <c r="BW55" i="30"/>
  <c r="BV55" i="30"/>
  <c r="BU55" i="30"/>
  <c r="BT55" i="30"/>
  <c r="BS55" i="30"/>
  <c r="BR55" i="30"/>
  <c r="BQ55" i="30"/>
  <c r="BP55" i="30"/>
  <c r="BO55" i="30"/>
  <c r="BN55" i="30"/>
  <c r="BM55" i="30"/>
  <c r="BL55" i="30"/>
  <c r="BK55" i="30"/>
  <c r="BJ55" i="30"/>
  <c r="BI55" i="30"/>
  <c r="BH55" i="30"/>
  <c r="BG55" i="30"/>
  <c r="BF55" i="30"/>
  <c r="BE55" i="30"/>
  <c r="BD55" i="30"/>
  <c r="BC55" i="30"/>
  <c r="BB55" i="30"/>
  <c r="BA55" i="30"/>
  <c r="AZ55" i="30"/>
  <c r="AY55" i="30"/>
  <c r="AX55" i="30"/>
  <c r="AW55" i="30"/>
  <c r="AV55" i="30"/>
  <c r="AU55" i="30"/>
  <c r="AT55" i="30"/>
  <c r="AS55" i="30"/>
  <c r="AR55" i="30"/>
  <c r="AQ55" i="30"/>
  <c r="AP55" i="30"/>
  <c r="AO55" i="30"/>
  <c r="AN55" i="30"/>
  <c r="AM55" i="30"/>
  <c r="AL55" i="30"/>
  <c r="AK55" i="30"/>
  <c r="AJ55" i="30"/>
  <c r="AI55" i="30"/>
  <c r="AH55" i="30"/>
  <c r="AG55" i="30"/>
  <c r="AF55" i="30"/>
  <c r="AE55" i="30"/>
  <c r="AD55" i="30"/>
  <c r="AC55" i="30"/>
  <c r="AB55" i="30"/>
  <c r="AA55" i="30"/>
  <c r="Z55" i="30"/>
  <c r="Y55" i="30"/>
  <c r="X55" i="30"/>
  <c r="W55" i="30"/>
  <c r="V55" i="30"/>
  <c r="U55" i="30"/>
  <c r="T55" i="30"/>
  <c r="S55" i="30"/>
  <c r="R55" i="30"/>
  <c r="Q55" i="30"/>
  <c r="P55" i="30"/>
  <c r="O55" i="30"/>
  <c r="N55" i="30"/>
  <c r="M55" i="30"/>
  <c r="L55" i="30"/>
  <c r="K55" i="30"/>
  <c r="J55" i="30"/>
  <c r="I55" i="30"/>
  <c r="H55" i="30"/>
  <c r="G55" i="30"/>
  <c r="F55" i="30"/>
  <c r="E55" i="30"/>
  <c r="D55" i="30"/>
  <c r="C55" i="30"/>
  <c r="CH55" i="29"/>
  <c r="CG55" i="29"/>
  <c r="CF55" i="29"/>
  <c r="CE55" i="29"/>
  <c r="CD55" i="29"/>
  <c r="CC55" i="29"/>
  <c r="CB55" i="29"/>
  <c r="CA55" i="29"/>
  <c r="BZ55" i="29"/>
  <c r="BY55" i="29"/>
  <c r="BX55" i="29"/>
  <c r="BW55" i="29"/>
  <c r="BV55" i="29"/>
  <c r="BU55" i="29"/>
  <c r="BT55" i="29"/>
  <c r="BS55" i="29"/>
  <c r="BR55" i="29"/>
  <c r="BQ55" i="29"/>
  <c r="BP55" i="29"/>
  <c r="BO55" i="29"/>
  <c r="BN55" i="29"/>
  <c r="BM55" i="29"/>
  <c r="BL55" i="29"/>
  <c r="BK55" i="29"/>
  <c r="BJ55" i="29"/>
  <c r="BI55" i="29"/>
  <c r="BH55" i="29"/>
  <c r="BG55" i="29"/>
  <c r="BF55" i="29"/>
  <c r="BE55" i="29"/>
  <c r="BD55" i="29"/>
  <c r="BC55" i="29"/>
  <c r="BB55" i="29"/>
  <c r="BA55" i="29"/>
  <c r="AZ55" i="29"/>
  <c r="AY55" i="29"/>
  <c r="AX55" i="29"/>
  <c r="AW55" i="29"/>
  <c r="AV55" i="29"/>
  <c r="AU55" i="29"/>
  <c r="AT55" i="29"/>
  <c r="AS55" i="29"/>
  <c r="AR55" i="29"/>
  <c r="AQ55" i="29"/>
  <c r="AP55" i="29"/>
  <c r="AO55" i="29"/>
  <c r="AN55" i="29"/>
  <c r="AM55" i="29"/>
  <c r="AL55" i="29"/>
  <c r="AK55" i="29"/>
  <c r="AJ55" i="29"/>
  <c r="AI55" i="29"/>
  <c r="AH55" i="29"/>
  <c r="AG55" i="29"/>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F55" i="29"/>
  <c r="E55" i="29"/>
  <c r="D55" i="29"/>
  <c r="C55" i="29"/>
  <c r="CH55" i="10"/>
  <c r="CG55" i="10"/>
  <c r="CF55" i="10"/>
  <c r="CE55" i="10"/>
  <c r="CD55" i="10"/>
  <c r="CC55" i="10"/>
  <c r="CB55" i="10"/>
  <c r="CA55" i="10"/>
  <c r="BZ55" i="10"/>
  <c r="BY55" i="10"/>
  <c r="BX55" i="10"/>
  <c r="BW55" i="10"/>
  <c r="BV55" i="10"/>
  <c r="BU55" i="10"/>
  <c r="BT55" i="10"/>
  <c r="BS55" i="10"/>
  <c r="BR55" i="10"/>
  <c r="BQ55" i="10"/>
  <c r="BP55" i="10"/>
  <c r="BO55" i="10"/>
  <c r="BN55" i="10"/>
  <c r="BM55" i="10"/>
  <c r="BL55" i="10"/>
  <c r="BK55" i="10"/>
  <c r="BJ55" i="10"/>
  <c r="BI55" i="10"/>
  <c r="BH55" i="10"/>
  <c r="BG55" i="10"/>
  <c r="BF55" i="10"/>
  <c r="BE55" i="10"/>
  <c r="BD55" i="10"/>
  <c r="BC55"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N55" i="10"/>
  <c r="M55" i="10"/>
  <c r="L55" i="10"/>
  <c r="K55" i="10"/>
  <c r="J55" i="10"/>
  <c r="I55" i="10"/>
  <c r="H55" i="10"/>
  <c r="G55" i="10"/>
  <c r="F55" i="10"/>
  <c r="E55" i="10"/>
  <c r="D55" i="10"/>
  <c r="C55" i="10"/>
  <c r="N46" i="2"/>
  <c r="M46" i="2"/>
  <c r="L46" i="2"/>
  <c r="K46" i="2"/>
  <c r="J46" i="2"/>
  <c r="I46" i="2"/>
  <c r="H46" i="2"/>
  <c r="G46" i="2"/>
  <c r="F46" i="2"/>
  <c r="E46" i="2"/>
  <c r="D46" i="2"/>
  <c r="C46" i="2"/>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U19" i="36"/>
  <c r="T19" i="36"/>
  <c r="S19" i="36"/>
  <c r="R19" i="36"/>
  <c r="Q19" i="36"/>
  <c r="P19" i="36"/>
  <c r="O19" i="36"/>
  <c r="CH19" i="35"/>
  <c r="CG19" i="35"/>
  <c r="CF19" i="35"/>
  <c r="CE19" i="35"/>
  <c r="CD19" i="35"/>
  <c r="CC19" i="35"/>
  <c r="CB19" i="35"/>
  <c r="CA19" i="35"/>
  <c r="BZ19" i="35"/>
  <c r="BY19" i="35"/>
  <c r="BX19" i="35"/>
  <c r="BW19" i="35"/>
  <c r="BV19" i="35"/>
  <c r="BU19" i="35"/>
  <c r="BT19" i="35"/>
  <c r="BS19" i="35"/>
  <c r="BR19" i="35"/>
  <c r="BQ19" i="35"/>
  <c r="BP19" i="35"/>
  <c r="BO19" i="35"/>
  <c r="BN19" i="35"/>
  <c r="BM19" i="35"/>
  <c r="BL19" i="35"/>
  <c r="BK19" i="35"/>
  <c r="BJ19" i="35"/>
  <c r="BI19" i="35"/>
  <c r="BH19" i="35"/>
  <c r="BG19" i="35"/>
  <c r="BF19" i="35"/>
  <c r="BE19" i="35"/>
  <c r="BD19" i="35"/>
  <c r="BC19" i="35"/>
  <c r="BB19" i="35"/>
  <c r="BA19" i="35"/>
  <c r="AZ19" i="35"/>
  <c r="AY19" i="35"/>
  <c r="AX19" i="35"/>
  <c r="AW19" i="35"/>
  <c r="AV19" i="35"/>
  <c r="AU19" i="35"/>
  <c r="AT19" i="35"/>
  <c r="AS19" i="35"/>
  <c r="AR19" i="35"/>
  <c r="AQ19"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CH19" i="34"/>
  <c r="CG19" i="34"/>
  <c r="CF19" i="34"/>
  <c r="CE19" i="34"/>
  <c r="CD19" i="34"/>
  <c r="CC19" i="34"/>
  <c r="CB19" i="34"/>
  <c r="CA19" i="34"/>
  <c r="BZ19" i="34"/>
  <c r="BY19" i="34"/>
  <c r="BX19" i="34"/>
  <c r="BW19" i="34"/>
  <c r="BV19" i="34"/>
  <c r="BU19" i="34"/>
  <c r="BT19" i="34"/>
  <c r="BS19" i="34"/>
  <c r="BR19" i="34"/>
  <c r="BQ19" i="34"/>
  <c r="BP19" i="34"/>
  <c r="BO19" i="34"/>
  <c r="BN19" i="34"/>
  <c r="BM19" i="34"/>
  <c r="BL19" i="34"/>
  <c r="BK19" i="34"/>
  <c r="BJ19" i="34"/>
  <c r="BI19" i="34"/>
  <c r="BH19" i="34"/>
  <c r="BG19" i="34"/>
  <c r="BF19" i="34"/>
  <c r="BE19" i="34"/>
  <c r="BD19" i="34"/>
  <c r="BC19" i="34"/>
  <c r="BB19" i="34"/>
  <c r="BA19" i="34"/>
  <c r="AZ19" i="34"/>
  <c r="AY19" i="34"/>
  <c r="AX19" i="34"/>
  <c r="AW19" i="34"/>
  <c r="AV19" i="34"/>
  <c r="AU19" i="34"/>
  <c r="AT19" i="34"/>
  <c r="AS19" i="34"/>
  <c r="AR19" i="34"/>
  <c r="AQ19" i="34"/>
  <c r="AP19" i="34"/>
  <c r="AO19" i="34"/>
  <c r="AN19" i="34"/>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CH19" i="33"/>
  <c r="CG19" i="33"/>
  <c r="CF19" i="33"/>
  <c r="CE19" i="33"/>
  <c r="CD19" i="33"/>
  <c r="CC19" i="33"/>
  <c r="CB19" i="33"/>
  <c r="CA19" i="33"/>
  <c r="BZ19" i="33"/>
  <c r="BY19" i="33"/>
  <c r="BX19" i="33"/>
  <c r="BW19" i="33"/>
  <c r="BV19" i="33"/>
  <c r="BU19" i="33"/>
  <c r="BT19" i="33"/>
  <c r="BS19" i="33"/>
  <c r="BR19" i="33"/>
  <c r="BQ19" i="33"/>
  <c r="BP19" i="33"/>
  <c r="BO19" i="33"/>
  <c r="BN19" i="33"/>
  <c r="BM19" i="33"/>
  <c r="BL19"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CH16" i="32"/>
  <c r="CG16" i="32"/>
  <c r="CF16" i="32"/>
  <c r="CE16" i="32"/>
  <c r="CD16" i="32"/>
  <c r="CC16" i="32"/>
  <c r="CB16" i="32"/>
  <c r="CA16" i="32"/>
  <c r="BZ16" i="32"/>
  <c r="BY16" i="32"/>
  <c r="BX16" i="32"/>
  <c r="BW16" i="32"/>
  <c r="BV16" i="32"/>
  <c r="BU16" i="32"/>
  <c r="BT16" i="32"/>
  <c r="BS16" i="32"/>
  <c r="BR16" i="32"/>
  <c r="BQ16" i="32"/>
  <c r="BP16" i="32"/>
  <c r="BO16" i="32"/>
  <c r="BN16" i="32"/>
  <c r="BM16" i="32"/>
  <c r="BL16"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H19" i="31"/>
  <c r="CG19" i="31"/>
  <c r="CF19" i="31"/>
  <c r="CE19" i="31"/>
  <c r="CD19" i="31"/>
  <c r="CC19" i="31"/>
  <c r="CB19" i="31"/>
  <c r="CA19" i="31"/>
  <c r="BZ19" i="31"/>
  <c r="BY19" i="31"/>
  <c r="BX19" i="31"/>
  <c r="BW19" i="31"/>
  <c r="BV19" i="31"/>
  <c r="BU19" i="31"/>
  <c r="BT19" i="31"/>
  <c r="BS19" i="31"/>
  <c r="BR19" i="31"/>
  <c r="BQ19" i="31"/>
  <c r="BP19" i="31"/>
  <c r="BO19" i="31"/>
  <c r="BN19" i="31"/>
  <c r="BM19" i="31"/>
  <c r="BL19" i="31"/>
  <c r="BK19" i="31"/>
  <c r="BJ19" i="31"/>
  <c r="BI19" i="31"/>
  <c r="BH19" i="31"/>
  <c r="BG19" i="31"/>
  <c r="BF19" i="31"/>
  <c r="BE19" i="31"/>
  <c r="BD19" i="31"/>
  <c r="BC19" i="31"/>
  <c r="BB19" i="31"/>
  <c r="BA19" i="31"/>
  <c r="AZ19" i="31"/>
  <c r="AY19" i="31"/>
  <c r="AX19" i="31"/>
  <c r="AW19" i="31"/>
  <c r="AV19" i="31"/>
  <c r="AU19" i="31"/>
  <c r="AT19" i="31"/>
  <c r="AS19" i="31"/>
  <c r="AR19" i="31"/>
  <c r="AQ19" i="31"/>
  <c r="AP19" i="31"/>
  <c r="AO19" i="31"/>
  <c r="AN19" i="31"/>
  <c r="AM19" i="31"/>
  <c r="AL19" i="31"/>
  <c r="AK19" i="31"/>
  <c r="AJ19" i="31"/>
  <c r="AI19" i="31"/>
  <c r="AH19" i="31"/>
  <c r="AG19" i="31"/>
  <c r="AF19" i="31"/>
  <c r="AE19" i="31"/>
  <c r="AD19" i="31"/>
  <c r="AC19" i="31"/>
  <c r="AB19" i="31"/>
  <c r="AA19" i="31"/>
  <c r="Z19" i="31"/>
  <c r="Y19" i="31"/>
  <c r="X19" i="31"/>
  <c r="W19" i="31"/>
  <c r="V19" i="31"/>
  <c r="U19" i="31"/>
  <c r="T19" i="31"/>
  <c r="S19" i="31"/>
  <c r="R19" i="31"/>
  <c r="Q19" i="31"/>
  <c r="P19" i="31"/>
  <c r="O19" i="31"/>
  <c r="CH19" i="30"/>
  <c r="CG19" i="30"/>
  <c r="CF19" i="30"/>
  <c r="CE19" i="30"/>
  <c r="CD19" i="30"/>
  <c r="CC19" i="30"/>
  <c r="CB19" i="30"/>
  <c r="CA19" i="30"/>
  <c r="BZ19" i="30"/>
  <c r="BY19" i="30"/>
  <c r="BX19" i="30"/>
  <c r="BW19" i="30"/>
  <c r="BV19" i="30"/>
  <c r="BU19" i="30"/>
  <c r="BT19" i="30"/>
  <c r="BS19" i="30"/>
  <c r="BR19" i="30"/>
  <c r="BQ19" i="30"/>
  <c r="BP19" i="30"/>
  <c r="BO19" i="30"/>
  <c r="BN19" i="30"/>
  <c r="BM19" i="30"/>
  <c r="BL19" i="30"/>
  <c r="BK19" i="30"/>
  <c r="BJ19" i="30"/>
  <c r="BI19" i="30"/>
  <c r="BH19" i="30"/>
  <c r="BG19" i="30"/>
  <c r="BF19" i="30"/>
  <c r="BE19" i="30"/>
  <c r="BD19" i="30"/>
  <c r="BC19" i="30"/>
  <c r="BB19" i="30"/>
  <c r="BA19" i="30"/>
  <c r="AZ19" i="30"/>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CH19" i="29"/>
  <c r="CG19" i="29"/>
  <c r="CF19" i="29"/>
  <c r="CE19" i="29"/>
  <c r="CD19" i="29"/>
  <c r="CC19" i="29"/>
  <c r="CB19" i="29"/>
  <c r="CA19" i="29"/>
  <c r="BZ19" i="29"/>
  <c r="BY19" i="29"/>
  <c r="BX19" i="29"/>
  <c r="BW19" i="29"/>
  <c r="BV19" i="29"/>
  <c r="BU19" i="29"/>
  <c r="BT19" i="29"/>
  <c r="BS19" i="29"/>
  <c r="BR19" i="29"/>
  <c r="BQ19" i="29"/>
  <c r="BP19" i="29"/>
  <c r="BO19" i="29"/>
  <c r="BN19" i="29"/>
  <c r="BM19" i="29"/>
  <c r="BL19" i="29"/>
  <c r="BK19" i="29"/>
  <c r="BJ19" i="29"/>
  <c r="BI19" i="29"/>
  <c r="BH19" i="29"/>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CH19" i="10"/>
  <c r="CG19" i="10"/>
  <c r="CF19" i="10"/>
  <c r="CE19" i="10"/>
  <c r="CD19" i="10"/>
  <c r="CC19" i="10"/>
  <c r="CB19" i="10"/>
  <c r="CA19" i="10"/>
  <c r="BZ19" i="10"/>
  <c r="BY19" i="10"/>
  <c r="BX19" i="10"/>
  <c r="BW19" i="10"/>
  <c r="BV19" i="10"/>
  <c r="BU19" i="10"/>
  <c r="BT19" i="10"/>
  <c r="BS19" i="10"/>
  <c r="BR19" i="10"/>
  <c r="BQ19" i="10"/>
  <c r="BP19" i="10"/>
  <c r="BO19" i="10"/>
  <c r="BN19" i="10"/>
  <c r="BM19" i="10"/>
  <c r="BL19" i="10"/>
  <c r="BK19" i="10"/>
  <c r="BJ19" i="10"/>
  <c r="BI19" i="10"/>
  <c r="BH19" i="10"/>
  <c r="BG19" i="10"/>
  <c r="BF19" i="10"/>
  <c r="BE19" i="10"/>
  <c r="BD19" i="10"/>
  <c r="BC19" i="10"/>
  <c r="BB19" i="10"/>
  <c r="BA19" i="10"/>
  <c r="AZ19" i="10"/>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CH16" i="2"/>
  <c r="CG16" i="2"/>
  <c r="CF16" i="2"/>
  <c r="CE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BE16" i="2"/>
  <c r="BD16" i="2"/>
  <c r="BC16" i="2"/>
  <c r="BB16" i="2"/>
  <c r="BA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CQ192" i="40"/>
  <c r="CP192" i="40"/>
  <c r="CO192" i="40"/>
  <c r="CN192" i="40"/>
  <c r="CM192" i="40"/>
  <c r="CL192" i="40"/>
  <c r="CK192" i="40"/>
  <c r="CQ191" i="40"/>
  <c r="CP191" i="40"/>
  <c r="CO191" i="40"/>
  <c r="CN191" i="40"/>
  <c r="CM191" i="40"/>
  <c r="CL191" i="40"/>
  <c r="CK191" i="40"/>
  <c r="CQ190" i="40"/>
  <c r="CP190" i="40"/>
  <c r="CO190" i="40"/>
  <c r="CN190" i="40"/>
  <c r="CM190" i="40"/>
  <c r="CL190" i="40"/>
  <c r="CK190" i="40"/>
  <c r="CQ189" i="40"/>
  <c r="CP189" i="40"/>
  <c r="CO189" i="40"/>
  <c r="CN189" i="40"/>
  <c r="CM189" i="40"/>
  <c r="CL189" i="40"/>
  <c r="CK189" i="40"/>
  <c r="CQ188" i="40"/>
  <c r="CP188" i="40"/>
  <c r="CO188" i="40"/>
  <c r="CN188" i="40"/>
  <c r="CM188" i="40"/>
  <c r="CL188" i="40"/>
  <c r="CK188" i="40"/>
  <c r="CQ187" i="40"/>
  <c r="CP187" i="40"/>
  <c r="CO187" i="40"/>
  <c r="CN187" i="40"/>
  <c r="CM187" i="40"/>
  <c r="CL187" i="40"/>
  <c r="CK187" i="40"/>
  <c r="CQ186" i="40"/>
  <c r="CP186" i="40"/>
  <c r="CO186" i="40"/>
  <c r="CN186" i="40"/>
  <c r="CM186" i="40"/>
  <c r="CL186" i="40"/>
  <c r="CK186" i="40"/>
  <c r="CQ185" i="40"/>
  <c r="CP185" i="40"/>
  <c r="CO185" i="40"/>
  <c r="CN185" i="40"/>
  <c r="CM185" i="40"/>
  <c r="CL185" i="40"/>
  <c r="CK185" i="40"/>
  <c r="CQ184" i="40"/>
  <c r="CP184" i="40"/>
  <c r="CO184" i="40"/>
  <c r="CN184" i="40"/>
  <c r="CM184" i="40"/>
  <c r="CL184" i="40"/>
  <c r="CK184" i="40"/>
  <c r="CQ183" i="40"/>
  <c r="CP183" i="40"/>
  <c r="CO183" i="40"/>
  <c r="CN183" i="40"/>
  <c r="CM183" i="40"/>
  <c r="CL183" i="40"/>
  <c r="CK183" i="40"/>
  <c r="CQ182" i="40"/>
  <c r="CP182" i="40"/>
  <c r="CO182" i="40"/>
  <c r="CN182" i="40"/>
  <c r="CM182" i="40"/>
  <c r="CL182" i="40"/>
  <c r="CK182" i="40"/>
  <c r="CQ181" i="40"/>
  <c r="CP181" i="40"/>
  <c r="CO181" i="40"/>
  <c r="CN181" i="40"/>
  <c r="CM181" i="40"/>
  <c r="CL181" i="40"/>
  <c r="CK181" i="40"/>
  <c r="CQ180" i="40"/>
  <c r="CP180" i="40"/>
  <c r="CO180" i="40"/>
  <c r="CN180" i="40"/>
  <c r="CM180" i="40"/>
  <c r="CL180" i="40"/>
  <c r="CK180" i="40"/>
  <c r="CI192" i="40"/>
  <c r="CH192" i="40"/>
  <c r="CG192" i="40"/>
  <c r="CF192" i="40"/>
  <c r="CE192" i="40"/>
  <c r="CD192" i="40"/>
  <c r="CC192" i="40"/>
  <c r="CI191" i="40"/>
  <c r="CH191" i="40"/>
  <c r="CG191" i="40"/>
  <c r="CF191" i="40"/>
  <c r="CE191" i="40"/>
  <c r="CD191" i="40"/>
  <c r="CC191" i="40"/>
  <c r="CI190" i="40"/>
  <c r="CH190" i="40"/>
  <c r="CG190" i="40"/>
  <c r="CF190" i="40"/>
  <c r="CE190" i="40"/>
  <c r="CD190" i="40"/>
  <c r="CC190" i="40"/>
  <c r="CI189" i="40"/>
  <c r="CH189" i="40"/>
  <c r="CG189" i="40"/>
  <c r="CF189" i="40"/>
  <c r="CE189" i="40"/>
  <c r="CD189" i="40"/>
  <c r="CC189" i="40"/>
  <c r="CI188" i="40"/>
  <c r="CH188" i="40"/>
  <c r="CG188" i="40"/>
  <c r="CF188" i="40"/>
  <c r="CE188" i="40"/>
  <c r="CD188" i="40"/>
  <c r="CC188" i="40"/>
  <c r="CI187" i="40"/>
  <c r="CH187" i="40"/>
  <c r="CG187" i="40"/>
  <c r="CF187" i="40"/>
  <c r="CE187" i="40"/>
  <c r="CD187" i="40"/>
  <c r="CC187" i="40"/>
  <c r="CI186" i="40"/>
  <c r="CH186" i="40"/>
  <c r="CG186" i="40"/>
  <c r="CF186" i="40"/>
  <c r="CE186" i="40"/>
  <c r="CD186" i="40"/>
  <c r="CC186" i="40"/>
  <c r="CI185" i="40"/>
  <c r="CH185" i="40"/>
  <c r="CG185" i="40"/>
  <c r="CF185" i="40"/>
  <c r="CE185" i="40"/>
  <c r="CD185" i="40"/>
  <c r="CC185" i="40"/>
  <c r="CI184" i="40"/>
  <c r="CH184" i="40"/>
  <c r="CG184" i="40"/>
  <c r="CF184" i="40"/>
  <c r="CE184" i="40"/>
  <c r="CD184" i="40"/>
  <c r="CC184" i="40"/>
  <c r="CI183" i="40"/>
  <c r="CH183" i="40"/>
  <c r="CG183" i="40"/>
  <c r="CF183" i="40"/>
  <c r="CE183" i="40"/>
  <c r="CD183" i="40"/>
  <c r="CC183" i="40"/>
  <c r="CI182" i="40"/>
  <c r="CH182" i="40"/>
  <c r="CG182" i="40"/>
  <c r="CF182" i="40"/>
  <c r="CE182" i="40"/>
  <c r="CD182" i="40"/>
  <c r="CC182" i="40"/>
  <c r="CI181" i="40"/>
  <c r="CH181" i="40"/>
  <c r="CG181" i="40"/>
  <c r="CF181" i="40"/>
  <c r="CE181" i="40"/>
  <c r="CD181" i="40"/>
  <c r="CC181" i="40"/>
  <c r="CI180" i="40"/>
  <c r="CH180" i="40"/>
  <c r="CG180" i="40"/>
  <c r="CF180" i="40"/>
  <c r="CE180" i="40"/>
  <c r="CD180" i="40"/>
  <c r="CC180" i="40"/>
  <c r="CA192" i="40"/>
  <c r="BZ192" i="40"/>
  <c r="BY192" i="40"/>
  <c r="BX192" i="40"/>
  <c r="BW192" i="40"/>
  <c r="BV192" i="40"/>
  <c r="BU192" i="40"/>
  <c r="CA191" i="40"/>
  <c r="BZ191" i="40"/>
  <c r="BY191" i="40"/>
  <c r="BX191" i="40"/>
  <c r="BW191" i="40"/>
  <c r="BV191" i="40"/>
  <c r="BU191" i="40"/>
  <c r="CA190" i="40"/>
  <c r="BZ190" i="40"/>
  <c r="BY190" i="40"/>
  <c r="BX190" i="40"/>
  <c r="BW190" i="40"/>
  <c r="BV190" i="40"/>
  <c r="BU190" i="40"/>
  <c r="CA189" i="40"/>
  <c r="BZ189" i="40"/>
  <c r="BY189" i="40"/>
  <c r="BX189" i="40"/>
  <c r="BW189" i="40"/>
  <c r="BV189" i="40"/>
  <c r="BU189" i="40"/>
  <c r="CA188" i="40"/>
  <c r="BZ188" i="40"/>
  <c r="BY188" i="40"/>
  <c r="BX188" i="40"/>
  <c r="BW188" i="40"/>
  <c r="BV188" i="40"/>
  <c r="BU188" i="40"/>
  <c r="CA187" i="40"/>
  <c r="BZ187" i="40"/>
  <c r="BY187" i="40"/>
  <c r="BX187" i="40"/>
  <c r="BW187" i="40"/>
  <c r="BV187" i="40"/>
  <c r="BU187" i="40"/>
  <c r="CA186" i="40"/>
  <c r="BZ186" i="40"/>
  <c r="BY186" i="40"/>
  <c r="BX186" i="40"/>
  <c r="BW186" i="40"/>
  <c r="BV186" i="40"/>
  <c r="BU186" i="40"/>
  <c r="CA185" i="40"/>
  <c r="BZ185" i="40"/>
  <c r="BY185" i="40"/>
  <c r="BX185" i="40"/>
  <c r="BW185" i="40"/>
  <c r="BV185" i="40"/>
  <c r="BU185" i="40"/>
  <c r="CA184" i="40"/>
  <c r="BZ184" i="40"/>
  <c r="BY184" i="40"/>
  <c r="BX184" i="40"/>
  <c r="BW184" i="40"/>
  <c r="BV184" i="40"/>
  <c r="BU184" i="40"/>
  <c r="CA183" i="40"/>
  <c r="BZ183" i="40"/>
  <c r="BY183" i="40"/>
  <c r="BX183" i="40"/>
  <c r="BW183" i="40"/>
  <c r="BV183" i="40"/>
  <c r="BU183" i="40"/>
  <c r="CA182" i="40"/>
  <c r="BZ182" i="40"/>
  <c r="BY182" i="40"/>
  <c r="BX182" i="40"/>
  <c r="BW182" i="40"/>
  <c r="BV182" i="40"/>
  <c r="BU182" i="40"/>
  <c r="CA181" i="40"/>
  <c r="BZ181" i="40"/>
  <c r="BY181" i="40"/>
  <c r="BX181" i="40"/>
  <c r="BW181" i="40"/>
  <c r="BV181" i="40"/>
  <c r="BU181" i="40"/>
  <c r="CA180" i="40"/>
  <c r="BZ180" i="40"/>
  <c r="BY180" i="40"/>
  <c r="BX180" i="40"/>
  <c r="BW180" i="40"/>
  <c r="BV180" i="40"/>
  <c r="BU180" i="40"/>
  <c r="BS192" i="40"/>
  <c r="BR192" i="40"/>
  <c r="BQ192" i="40"/>
  <c r="BP192" i="40"/>
  <c r="BO192" i="40"/>
  <c r="BN192" i="40"/>
  <c r="BS191" i="40"/>
  <c r="BR191" i="40"/>
  <c r="BQ191" i="40"/>
  <c r="BP191" i="40"/>
  <c r="BO191" i="40"/>
  <c r="BN191" i="40"/>
  <c r="BS190" i="40"/>
  <c r="BR190" i="40"/>
  <c r="BQ190" i="40"/>
  <c r="BP190" i="40"/>
  <c r="BO190" i="40"/>
  <c r="BN190" i="40"/>
  <c r="BS189" i="40"/>
  <c r="BR189" i="40"/>
  <c r="BQ189" i="40"/>
  <c r="BP189" i="40"/>
  <c r="BO189" i="40"/>
  <c r="BN189" i="40"/>
  <c r="BS188" i="40"/>
  <c r="BR188" i="40"/>
  <c r="BQ188" i="40"/>
  <c r="BP188" i="40"/>
  <c r="BO188" i="40"/>
  <c r="BN188" i="40"/>
  <c r="BS187" i="40"/>
  <c r="BR187" i="40"/>
  <c r="BQ187" i="40"/>
  <c r="BP187" i="40"/>
  <c r="BO187" i="40"/>
  <c r="BN187" i="40"/>
  <c r="BS186" i="40"/>
  <c r="BR186" i="40"/>
  <c r="BQ186" i="40"/>
  <c r="BP186" i="40"/>
  <c r="BO186" i="40"/>
  <c r="BN186" i="40"/>
  <c r="BS185" i="40"/>
  <c r="BR185" i="40"/>
  <c r="BQ185" i="40"/>
  <c r="BP185" i="40"/>
  <c r="BO185" i="40"/>
  <c r="BN185" i="40"/>
  <c r="BS184" i="40"/>
  <c r="BR184" i="40"/>
  <c r="BQ184" i="40"/>
  <c r="BP184" i="40"/>
  <c r="BO184" i="40"/>
  <c r="BN184" i="40"/>
  <c r="BS183" i="40"/>
  <c r="BR183" i="40"/>
  <c r="BQ183" i="40"/>
  <c r="BP183" i="40"/>
  <c r="BO183" i="40"/>
  <c r="BN183" i="40"/>
  <c r="BS182" i="40"/>
  <c r="BR182" i="40"/>
  <c r="BQ182" i="40"/>
  <c r="BP182" i="40"/>
  <c r="BO182" i="40"/>
  <c r="BN182" i="40"/>
  <c r="BS181" i="40"/>
  <c r="BR181" i="40"/>
  <c r="BQ181" i="40"/>
  <c r="BP181" i="40"/>
  <c r="BO181" i="40"/>
  <c r="BN181" i="40"/>
  <c r="BS180" i="40"/>
  <c r="BR180" i="40"/>
  <c r="BQ180" i="40"/>
  <c r="BP180" i="40"/>
  <c r="BO180" i="40"/>
  <c r="BN180" i="40"/>
  <c r="BM192" i="40"/>
  <c r="BM191" i="40"/>
  <c r="BM190" i="40"/>
  <c r="BM189" i="40"/>
  <c r="BM188" i="40"/>
  <c r="BM187" i="40"/>
  <c r="BM186" i="40"/>
  <c r="BM185" i="40"/>
  <c r="BM184" i="40"/>
  <c r="BM183" i="40"/>
  <c r="BM182" i="40"/>
  <c r="BM181" i="40"/>
  <c r="BM180" i="40"/>
  <c r="CQ176" i="40"/>
  <c r="CP176" i="40"/>
  <c r="CO176" i="40"/>
  <c r="CN176" i="40"/>
  <c r="CM176" i="40"/>
  <c r="CL176" i="40"/>
  <c r="CK176" i="40"/>
  <c r="CQ175" i="40"/>
  <c r="CP175" i="40"/>
  <c r="CO175" i="40"/>
  <c r="CN175" i="40"/>
  <c r="CM175" i="40"/>
  <c r="CL175" i="40"/>
  <c r="CK175" i="40"/>
  <c r="CQ174" i="40"/>
  <c r="CP174" i="40"/>
  <c r="CO174" i="40"/>
  <c r="CN174" i="40"/>
  <c r="CM174" i="40"/>
  <c r="CL174" i="40"/>
  <c r="CK174" i="40"/>
  <c r="CQ173" i="40"/>
  <c r="CP173" i="40"/>
  <c r="CO173" i="40"/>
  <c r="CN173" i="40"/>
  <c r="CM173" i="40"/>
  <c r="CL173" i="40"/>
  <c r="CK173" i="40"/>
  <c r="CQ172" i="40"/>
  <c r="CP172" i="40"/>
  <c r="CO172" i="40"/>
  <c r="CN172" i="40"/>
  <c r="CM172" i="40"/>
  <c r="CL172" i="40"/>
  <c r="CK172" i="40"/>
  <c r="CQ171" i="40"/>
  <c r="CP171" i="40"/>
  <c r="CO171" i="40"/>
  <c r="CN171" i="40"/>
  <c r="CM171" i="40"/>
  <c r="CL171" i="40"/>
  <c r="CK171" i="40"/>
  <c r="CQ170" i="40"/>
  <c r="CP170" i="40"/>
  <c r="CO170" i="40"/>
  <c r="CN170" i="40"/>
  <c r="CM170" i="40"/>
  <c r="CL170" i="40"/>
  <c r="CK170" i="40"/>
  <c r="CQ169" i="40"/>
  <c r="CP169" i="40"/>
  <c r="CO169" i="40"/>
  <c r="CN169" i="40"/>
  <c r="CM169" i="40"/>
  <c r="CL169" i="40"/>
  <c r="CK169" i="40"/>
  <c r="CQ168" i="40"/>
  <c r="CP168" i="40"/>
  <c r="CO168" i="40"/>
  <c r="CN168" i="40"/>
  <c r="CM168" i="40"/>
  <c r="CL168" i="40"/>
  <c r="CK168" i="40"/>
  <c r="CQ167" i="40"/>
  <c r="CP167" i="40"/>
  <c r="CO167" i="40"/>
  <c r="CN167" i="40"/>
  <c r="CM167" i="40"/>
  <c r="CL167" i="40"/>
  <c r="CK167" i="40"/>
  <c r="CQ166" i="40"/>
  <c r="CP166" i="40"/>
  <c r="CO166" i="40"/>
  <c r="CN166" i="40"/>
  <c r="CM166" i="40"/>
  <c r="CL166" i="40"/>
  <c r="CK166" i="40"/>
  <c r="CQ165" i="40"/>
  <c r="CP165" i="40"/>
  <c r="CO165" i="40"/>
  <c r="CN165" i="40"/>
  <c r="CM165" i="40"/>
  <c r="CL165" i="40"/>
  <c r="CK165" i="40"/>
  <c r="CQ164" i="40"/>
  <c r="CP164" i="40"/>
  <c r="CO164" i="40"/>
  <c r="CN164" i="40"/>
  <c r="CM164" i="40"/>
  <c r="CL164" i="40"/>
  <c r="CK164" i="40"/>
  <c r="CI176" i="40"/>
  <c r="CH176" i="40"/>
  <c r="CG176" i="40"/>
  <c r="CF176" i="40"/>
  <c r="CE176" i="40"/>
  <c r="CD176" i="40"/>
  <c r="CC176" i="40"/>
  <c r="CI175" i="40"/>
  <c r="CH175" i="40"/>
  <c r="CG175" i="40"/>
  <c r="CF175" i="40"/>
  <c r="CE175" i="40"/>
  <c r="CD175" i="40"/>
  <c r="CC175" i="40"/>
  <c r="CI174" i="40"/>
  <c r="CH174" i="40"/>
  <c r="CG174" i="40"/>
  <c r="CF174" i="40"/>
  <c r="CE174" i="40"/>
  <c r="CD174" i="40"/>
  <c r="CC174" i="40"/>
  <c r="CI173" i="40"/>
  <c r="CH173" i="40"/>
  <c r="CG173" i="40"/>
  <c r="CF173" i="40"/>
  <c r="CE173" i="40"/>
  <c r="CD173" i="40"/>
  <c r="CC173" i="40"/>
  <c r="CI172" i="40"/>
  <c r="CH172" i="40"/>
  <c r="CG172" i="40"/>
  <c r="CF172" i="40"/>
  <c r="CE172" i="40"/>
  <c r="CD172" i="40"/>
  <c r="CC172" i="40"/>
  <c r="CI171" i="40"/>
  <c r="CH171" i="40"/>
  <c r="CG171" i="40"/>
  <c r="CF171" i="40"/>
  <c r="CE171" i="40"/>
  <c r="CD171" i="40"/>
  <c r="CC171" i="40"/>
  <c r="CI170" i="40"/>
  <c r="CH170" i="40"/>
  <c r="CG170" i="40"/>
  <c r="CF170" i="40"/>
  <c r="CE170" i="40"/>
  <c r="CD170" i="40"/>
  <c r="CC170" i="40"/>
  <c r="CI169" i="40"/>
  <c r="CH169" i="40"/>
  <c r="CG169" i="40"/>
  <c r="CF169" i="40"/>
  <c r="CE169" i="40"/>
  <c r="CD169" i="40"/>
  <c r="CC169" i="40"/>
  <c r="CI168" i="40"/>
  <c r="CH168" i="40"/>
  <c r="CG168" i="40"/>
  <c r="CF168" i="40"/>
  <c r="CE168" i="40"/>
  <c r="CD168" i="40"/>
  <c r="CC168" i="40"/>
  <c r="CI167" i="40"/>
  <c r="CH167" i="40"/>
  <c r="CG167" i="40"/>
  <c r="CF167" i="40"/>
  <c r="CE167" i="40"/>
  <c r="CD167" i="40"/>
  <c r="CC167" i="40"/>
  <c r="CI166" i="40"/>
  <c r="CH166" i="40"/>
  <c r="CG166" i="40"/>
  <c r="CF166" i="40"/>
  <c r="CE166" i="40"/>
  <c r="CD166" i="40"/>
  <c r="CC166" i="40"/>
  <c r="CI165" i="40"/>
  <c r="CH165" i="40"/>
  <c r="CG165" i="40"/>
  <c r="CF165" i="40"/>
  <c r="CE165" i="40"/>
  <c r="CD165" i="40"/>
  <c r="CC165" i="40"/>
  <c r="CI164" i="40"/>
  <c r="CH164" i="40"/>
  <c r="CG164" i="40"/>
  <c r="CF164" i="40"/>
  <c r="CE164" i="40"/>
  <c r="CD164" i="40"/>
  <c r="CC164" i="40"/>
  <c r="CA176" i="40"/>
  <c r="BZ176" i="40"/>
  <c r="BY176" i="40"/>
  <c r="BX176" i="40"/>
  <c r="BW176" i="40"/>
  <c r="BV176" i="40"/>
  <c r="BU176" i="40"/>
  <c r="CA175" i="40"/>
  <c r="BZ175" i="40"/>
  <c r="BY175" i="40"/>
  <c r="BX175" i="40"/>
  <c r="BW175" i="40"/>
  <c r="BV175" i="40"/>
  <c r="BU175" i="40"/>
  <c r="CA174" i="40"/>
  <c r="BZ174" i="40"/>
  <c r="BY174" i="40"/>
  <c r="BX174" i="40"/>
  <c r="BW174" i="40"/>
  <c r="BV174" i="40"/>
  <c r="BU174" i="40"/>
  <c r="CA173" i="40"/>
  <c r="BZ173" i="40"/>
  <c r="BY173" i="40"/>
  <c r="BX173" i="40"/>
  <c r="BW173" i="40"/>
  <c r="BV173" i="40"/>
  <c r="BU173" i="40"/>
  <c r="CA172" i="40"/>
  <c r="BZ172" i="40"/>
  <c r="BY172" i="40"/>
  <c r="BX172" i="40"/>
  <c r="BW172" i="40"/>
  <c r="BV172" i="40"/>
  <c r="BU172" i="40"/>
  <c r="CA171" i="40"/>
  <c r="BZ171" i="40"/>
  <c r="BY171" i="40"/>
  <c r="BX171" i="40"/>
  <c r="BW171" i="40"/>
  <c r="BV171" i="40"/>
  <c r="BU171" i="40"/>
  <c r="CA170" i="40"/>
  <c r="BZ170" i="40"/>
  <c r="BY170" i="40"/>
  <c r="BX170" i="40"/>
  <c r="BW170" i="40"/>
  <c r="BV170" i="40"/>
  <c r="BU170" i="40"/>
  <c r="CA169" i="40"/>
  <c r="BZ169" i="40"/>
  <c r="BY169" i="40"/>
  <c r="BX169" i="40"/>
  <c r="BW169" i="40"/>
  <c r="BV169" i="40"/>
  <c r="BU169" i="40"/>
  <c r="CA168" i="40"/>
  <c r="BZ168" i="40"/>
  <c r="BY168" i="40"/>
  <c r="BX168" i="40"/>
  <c r="BW168" i="40"/>
  <c r="BV168" i="40"/>
  <c r="BU168" i="40"/>
  <c r="CA167" i="40"/>
  <c r="BZ167" i="40"/>
  <c r="BY167" i="40"/>
  <c r="BX167" i="40"/>
  <c r="BW167" i="40"/>
  <c r="BV167" i="40"/>
  <c r="BU167" i="40"/>
  <c r="CA166" i="40"/>
  <c r="BZ166" i="40"/>
  <c r="BY166" i="40"/>
  <c r="BX166" i="40"/>
  <c r="BW166" i="40"/>
  <c r="BV166" i="40"/>
  <c r="BU166" i="40"/>
  <c r="CA165" i="40"/>
  <c r="BZ165" i="40"/>
  <c r="BY165" i="40"/>
  <c r="BX165" i="40"/>
  <c r="BW165" i="40"/>
  <c r="BV165" i="40"/>
  <c r="BU165" i="40"/>
  <c r="CA164" i="40"/>
  <c r="BZ164" i="40"/>
  <c r="BY164" i="40"/>
  <c r="BX164" i="40"/>
  <c r="BW164" i="40"/>
  <c r="BV164" i="40"/>
  <c r="BU164" i="40"/>
  <c r="BS176" i="40"/>
  <c r="BR176" i="40"/>
  <c r="BQ176" i="40"/>
  <c r="BP176" i="40"/>
  <c r="BO176" i="40"/>
  <c r="BN176" i="40"/>
  <c r="BM176" i="40"/>
  <c r="BS175" i="40"/>
  <c r="BR175" i="40"/>
  <c r="BQ175" i="40"/>
  <c r="BP175" i="40"/>
  <c r="BO175" i="40"/>
  <c r="BN175" i="40"/>
  <c r="BM175" i="40"/>
  <c r="BS174" i="40"/>
  <c r="BR174" i="40"/>
  <c r="BQ174" i="40"/>
  <c r="BP174" i="40"/>
  <c r="BO174" i="40"/>
  <c r="BN174" i="40"/>
  <c r="BM174" i="40"/>
  <c r="BS173" i="40"/>
  <c r="BR173" i="40"/>
  <c r="BQ173" i="40"/>
  <c r="BP173" i="40"/>
  <c r="BO173" i="40"/>
  <c r="BN173" i="40"/>
  <c r="BM173" i="40"/>
  <c r="BS172" i="40"/>
  <c r="BR172" i="40"/>
  <c r="BQ172" i="40"/>
  <c r="BP172" i="40"/>
  <c r="BO172" i="40"/>
  <c r="BN172" i="40"/>
  <c r="BM172" i="40"/>
  <c r="BS171" i="40"/>
  <c r="BR171" i="40"/>
  <c r="BQ171" i="40"/>
  <c r="BP171" i="40"/>
  <c r="BO171" i="40"/>
  <c r="BN171" i="40"/>
  <c r="BM171" i="40"/>
  <c r="BS170" i="40"/>
  <c r="BR170" i="40"/>
  <c r="BQ170" i="40"/>
  <c r="BP170" i="40"/>
  <c r="BO170" i="40"/>
  <c r="BN170" i="40"/>
  <c r="BM170" i="40"/>
  <c r="BS169" i="40"/>
  <c r="BR169" i="40"/>
  <c r="BQ169" i="40"/>
  <c r="BP169" i="40"/>
  <c r="BO169" i="40"/>
  <c r="BN169" i="40"/>
  <c r="BM169" i="40"/>
  <c r="BS168" i="40"/>
  <c r="BR168" i="40"/>
  <c r="BQ168" i="40"/>
  <c r="BP168" i="40"/>
  <c r="BO168" i="40"/>
  <c r="BN168" i="40"/>
  <c r="BM168" i="40"/>
  <c r="BS167" i="40"/>
  <c r="BR167" i="40"/>
  <c r="BQ167" i="40"/>
  <c r="BP167" i="40"/>
  <c r="BO167" i="40"/>
  <c r="BN167" i="40"/>
  <c r="BM167" i="40"/>
  <c r="BS166" i="40"/>
  <c r="BR166" i="40"/>
  <c r="BQ166" i="40"/>
  <c r="BP166" i="40"/>
  <c r="BO166" i="40"/>
  <c r="BN166" i="40"/>
  <c r="BM166" i="40"/>
  <c r="BS165" i="40"/>
  <c r="BR165" i="40"/>
  <c r="BQ165" i="40"/>
  <c r="BP165" i="40"/>
  <c r="BO165" i="40"/>
  <c r="BN165" i="40"/>
  <c r="BM165" i="40"/>
  <c r="BS164" i="40"/>
  <c r="BR164" i="40"/>
  <c r="BQ164" i="40"/>
  <c r="BP164" i="40"/>
  <c r="BO164" i="40"/>
  <c r="BN164" i="40"/>
  <c r="BM164" i="40"/>
  <c r="CQ161" i="40"/>
  <c r="CP161" i="40"/>
  <c r="CO161" i="40"/>
  <c r="CN161" i="40"/>
  <c r="CM161" i="40"/>
  <c r="CL161" i="40"/>
  <c r="CK161" i="40"/>
  <c r="CI161" i="40"/>
  <c r="CH161" i="40"/>
  <c r="CG161" i="40"/>
  <c r="CF161" i="40"/>
  <c r="CE161" i="40"/>
  <c r="CD161" i="40"/>
  <c r="CC161" i="40"/>
  <c r="CA161" i="40"/>
  <c r="BZ161" i="40"/>
  <c r="BY161" i="40"/>
  <c r="BX161" i="40"/>
  <c r="BW161" i="40"/>
  <c r="BV161" i="40"/>
  <c r="BU161" i="40"/>
  <c r="BS161" i="40"/>
  <c r="BR161" i="40"/>
  <c r="V161" i="41" s="1"/>
  <c r="BQ161" i="40"/>
  <c r="BP161" i="40"/>
  <c r="BO161" i="40"/>
  <c r="BN161" i="40"/>
  <c r="R161" i="41" s="1"/>
  <c r="BM161" i="40"/>
  <c r="CQ145" i="40"/>
  <c r="CP145" i="40"/>
  <c r="CO145" i="40"/>
  <c r="CN145" i="40"/>
  <c r="CM145" i="40"/>
  <c r="CL145" i="40"/>
  <c r="CK145" i="40"/>
  <c r="CI145" i="40"/>
  <c r="CH145" i="40"/>
  <c r="CG145" i="40"/>
  <c r="CF145" i="40"/>
  <c r="CE145" i="40"/>
  <c r="CD145" i="40"/>
  <c r="CC145" i="40"/>
  <c r="CA145" i="40"/>
  <c r="BZ145" i="40"/>
  <c r="BY145" i="40"/>
  <c r="BX145" i="40"/>
  <c r="BW145" i="40"/>
  <c r="BV145" i="40"/>
  <c r="BU145" i="40"/>
  <c r="BS145" i="40"/>
  <c r="BR145" i="40"/>
  <c r="V145" i="41" s="1"/>
  <c r="BQ145" i="40"/>
  <c r="BP145" i="40"/>
  <c r="BO145" i="40"/>
  <c r="BN145" i="40"/>
  <c r="R145" i="41" s="1"/>
  <c r="BM145" i="40"/>
  <c r="CQ129" i="40"/>
  <c r="CP129" i="40"/>
  <c r="CO129" i="40"/>
  <c r="CN129" i="40"/>
  <c r="CM129" i="40"/>
  <c r="CL129" i="40"/>
  <c r="CK129" i="40"/>
  <c r="CI129" i="40"/>
  <c r="CH129" i="40"/>
  <c r="CG129" i="40"/>
  <c r="CF129" i="40"/>
  <c r="CE129" i="40"/>
  <c r="CD129" i="40"/>
  <c r="CC129" i="40"/>
  <c r="CA129" i="40"/>
  <c r="BZ129" i="40"/>
  <c r="BY129" i="40"/>
  <c r="BX129" i="40"/>
  <c r="BW129" i="40"/>
  <c r="BV129" i="40"/>
  <c r="BU129" i="40"/>
  <c r="BS129" i="40"/>
  <c r="BR129" i="40"/>
  <c r="V129" i="41" s="1"/>
  <c r="BQ129" i="40"/>
  <c r="BP129" i="40"/>
  <c r="BO129" i="40"/>
  <c r="BN129" i="40"/>
  <c r="R129" i="41" s="1"/>
  <c r="BM129" i="40"/>
  <c r="CQ113" i="40"/>
  <c r="CP113" i="40"/>
  <c r="CO113" i="40"/>
  <c r="CN113" i="40"/>
  <c r="CM113" i="40"/>
  <c r="CL113" i="40"/>
  <c r="CK113" i="40"/>
  <c r="CI113" i="40"/>
  <c r="CH113" i="40"/>
  <c r="CG113" i="40"/>
  <c r="CF113" i="40"/>
  <c r="CE113" i="40"/>
  <c r="CD113" i="40"/>
  <c r="CC113" i="40"/>
  <c r="CA113" i="40"/>
  <c r="BZ113" i="40"/>
  <c r="BY113" i="40"/>
  <c r="BX113" i="40"/>
  <c r="BW113" i="40"/>
  <c r="BV113" i="40"/>
  <c r="BU113" i="40"/>
  <c r="BS113" i="40"/>
  <c r="BR113" i="40"/>
  <c r="V113" i="41" s="1"/>
  <c r="BQ113" i="40"/>
  <c r="BP113" i="40"/>
  <c r="BO113" i="40"/>
  <c r="BN113" i="40"/>
  <c r="BM113" i="40"/>
  <c r="CQ97" i="40"/>
  <c r="CP97" i="40"/>
  <c r="CO97" i="40"/>
  <c r="CN97" i="40"/>
  <c r="CM97" i="40"/>
  <c r="CL97" i="40"/>
  <c r="CK97" i="40"/>
  <c r="CI97" i="40"/>
  <c r="CH97" i="40"/>
  <c r="CG97" i="40"/>
  <c r="CF97" i="40"/>
  <c r="CE97" i="40"/>
  <c r="CD97" i="40"/>
  <c r="CC97" i="40"/>
  <c r="CA97" i="40"/>
  <c r="BZ97" i="40"/>
  <c r="BY97" i="40"/>
  <c r="BX97" i="40"/>
  <c r="BW97" i="40"/>
  <c r="BV97" i="40"/>
  <c r="BU97" i="40"/>
  <c r="BS97" i="40"/>
  <c r="BR97" i="40"/>
  <c r="V97" i="41" s="1"/>
  <c r="BQ97" i="40"/>
  <c r="BP97" i="40"/>
  <c r="BO97" i="40"/>
  <c r="BN97" i="40"/>
  <c r="R97" i="41" s="1"/>
  <c r="BM97" i="40"/>
  <c r="CQ81" i="40"/>
  <c r="CP81" i="40"/>
  <c r="CO81" i="40"/>
  <c r="CN81" i="40"/>
  <c r="CM81" i="40"/>
  <c r="CL81" i="40"/>
  <c r="CK81" i="40"/>
  <c r="CI81" i="40"/>
  <c r="CH81" i="40"/>
  <c r="CG81" i="40"/>
  <c r="CF81" i="40"/>
  <c r="CE81" i="40"/>
  <c r="CD81" i="40"/>
  <c r="CC81" i="40"/>
  <c r="CA81" i="40"/>
  <c r="BZ81" i="40"/>
  <c r="BY81" i="40"/>
  <c r="BX81" i="40"/>
  <c r="BW81" i="40"/>
  <c r="BV81" i="40"/>
  <c r="BU81" i="40"/>
  <c r="BS81" i="40"/>
  <c r="BR81" i="40"/>
  <c r="V81" i="41" s="1"/>
  <c r="BQ81" i="40"/>
  <c r="BP81" i="40"/>
  <c r="BO81" i="40"/>
  <c r="BN81" i="40"/>
  <c r="R81" i="41" s="1"/>
  <c r="BM81" i="40"/>
  <c r="CQ65" i="40"/>
  <c r="CP65" i="40"/>
  <c r="CO65" i="40"/>
  <c r="CN65" i="40"/>
  <c r="CM65" i="40"/>
  <c r="CL65" i="40"/>
  <c r="CK65" i="40"/>
  <c r="CI65" i="40"/>
  <c r="CH65" i="40"/>
  <c r="CG65" i="40"/>
  <c r="CF65" i="40"/>
  <c r="CE65" i="40"/>
  <c r="CD65" i="40"/>
  <c r="CC65" i="40"/>
  <c r="CA65" i="40"/>
  <c r="BZ65" i="40"/>
  <c r="BY65" i="40"/>
  <c r="BX65" i="40"/>
  <c r="BW65" i="40"/>
  <c r="BV65" i="40"/>
  <c r="BU65" i="40"/>
  <c r="BS65" i="40"/>
  <c r="BR65" i="40"/>
  <c r="V65" i="41" s="1"/>
  <c r="BQ65" i="40"/>
  <c r="BP65" i="40"/>
  <c r="BO65" i="40"/>
  <c r="BN65" i="40"/>
  <c r="R65" i="41" s="1"/>
  <c r="BM65" i="40"/>
  <c r="CQ49" i="40"/>
  <c r="CP49" i="40"/>
  <c r="CO49" i="40"/>
  <c r="CN49" i="40"/>
  <c r="CM49" i="40"/>
  <c r="CL49" i="40"/>
  <c r="CK49" i="40"/>
  <c r="CI49" i="40"/>
  <c r="CH49" i="40"/>
  <c r="CG49" i="40"/>
  <c r="CF49" i="40"/>
  <c r="CE49" i="40"/>
  <c r="CD49" i="40"/>
  <c r="CC49" i="40"/>
  <c r="CA49" i="40"/>
  <c r="BZ49" i="40"/>
  <c r="BY49" i="40"/>
  <c r="BX49" i="40"/>
  <c r="BW49" i="40"/>
  <c r="BV49" i="40"/>
  <c r="BU49" i="40"/>
  <c r="BS49" i="40"/>
  <c r="BR49" i="40"/>
  <c r="V49" i="41" s="1"/>
  <c r="BQ49" i="40"/>
  <c r="BP49" i="40"/>
  <c r="BO49" i="40"/>
  <c r="BN49" i="40"/>
  <c r="R49" i="41" s="1"/>
  <c r="BM49" i="40"/>
  <c r="CQ33" i="40"/>
  <c r="CP33" i="40"/>
  <c r="CO33" i="40"/>
  <c r="CN33" i="40"/>
  <c r="CM33" i="40"/>
  <c r="CL33" i="40"/>
  <c r="CK33" i="40"/>
  <c r="CI33" i="40"/>
  <c r="CH33" i="40"/>
  <c r="CG33" i="40"/>
  <c r="CF33" i="40"/>
  <c r="CE33" i="40"/>
  <c r="CD33" i="40"/>
  <c r="CC33" i="40"/>
  <c r="CA33" i="40"/>
  <c r="BZ33" i="40"/>
  <c r="BY33" i="40"/>
  <c r="BX33" i="40"/>
  <c r="BW33" i="40"/>
  <c r="BV33" i="40"/>
  <c r="BU33" i="40"/>
  <c r="BS33" i="40"/>
  <c r="BR33" i="40"/>
  <c r="V33" i="41" s="1"/>
  <c r="BQ33" i="40"/>
  <c r="BP33" i="40"/>
  <c r="BO33" i="40"/>
  <c r="BN33" i="40"/>
  <c r="R33" i="41" s="1"/>
  <c r="BM33" i="40"/>
  <c r="CQ17" i="40"/>
  <c r="CP17" i="40"/>
  <c r="CO17" i="40"/>
  <c r="CN17" i="40"/>
  <c r="CM17" i="40"/>
  <c r="CL17" i="40"/>
  <c r="CK17" i="40"/>
  <c r="CI17" i="40"/>
  <c r="CH17" i="40"/>
  <c r="CG17" i="40"/>
  <c r="CF17" i="40"/>
  <c r="CE17" i="40"/>
  <c r="CD17" i="40"/>
  <c r="CC17" i="40"/>
  <c r="CA17" i="40"/>
  <c r="BZ17" i="40"/>
  <c r="BY17" i="40"/>
  <c r="BX17" i="40"/>
  <c r="BW17" i="40"/>
  <c r="BV17" i="40"/>
  <c r="BU17" i="40"/>
  <c r="BS17" i="40"/>
  <c r="BR17" i="40"/>
  <c r="V17" i="41" s="1"/>
  <c r="BQ17" i="40"/>
  <c r="BP17" i="40"/>
  <c r="BO17" i="40"/>
  <c r="BN17" i="40"/>
  <c r="R17" i="41" s="1"/>
  <c r="BM17" i="40"/>
  <c r="S17" i="41" l="1"/>
  <c r="W17" i="41"/>
  <c r="S33" i="41"/>
  <c r="W33" i="41"/>
  <c r="S49" i="41"/>
  <c r="W49" i="41"/>
  <c r="S81" i="41"/>
  <c r="W81" i="41"/>
  <c r="S97" i="41"/>
  <c r="W97" i="41"/>
  <c r="S113" i="41"/>
  <c r="W113" i="41"/>
  <c r="S129" i="41"/>
  <c r="W129" i="41"/>
  <c r="S145" i="41"/>
  <c r="W145" i="41"/>
  <c r="S161" i="41"/>
  <c r="W161" i="41"/>
  <c r="T17" i="41"/>
  <c r="T33" i="41"/>
  <c r="T49" i="41"/>
  <c r="T81" i="41"/>
  <c r="T97" i="41"/>
  <c r="T113" i="41"/>
  <c r="T129" i="41"/>
  <c r="T145" i="41"/>
  <c r="T161" i="41"/>
  <c r="Q17" i="41"/>
  <c r="U17" i="41"/>
  <c r="U33" i="41"/>
  <c r="Q49" i="41"/>
  <c r="U49" i="41"/>
  <c r="Q81" i="41"/>
  <c r="U81" i="41"/>
  <c r="U97" i="41"/>
  <c r="Q113" i="41"/>
  <c r="U113" i="41"/>
  <c r="Q129" i="41"/>
  <c r="U129" i="41"/>
  <c r="Q145" i="41"/>
  <c r="U145" i="41"/>
  <c r="Q161" i="41"/>
  <c r="U161" i="41"/>
  <c r="R113" i="41"/>
  <c r="Q97" i="41"/>
  <c r="W65" i="41"/>
  <c r="S65" i="41"/>
  <c r="T65" i="41"/>
  <c r="U65" i="41"/>
  <c r="Q65" i="41"/>
  <c r="Q33" i="41"/>
  <c r="CF177" i="40"/>
  <c r="BN193" i="40"/>
  <c r="BR193" i="40"/>
  <c r="BW193" i="40"/>
  <c r="CA193" i="40"/>
  <c r="BP193" i="40"/>
  <c r="BX193" i="40"/>
  <c r="BX177" i="40"/>
  <c r="BS193" i="40"/>
  <c r="BQ193" i="40"/>
  <c r="CM193" i="40"/>
  <c r="CQ193" i="40"/>
  <c r="CN193" i="40"/>
  <c r="CN177" i="40"/>
  <c r="CK177" i="40"/>
  <c r="CO177" i="40"/>
  <c r="CL177" i="40"/>
  <c r="CP177" i="40"/>
  <c r="CM177" i="40"/>
  <c r="CQ177" i="40"/>
  <c r="CK193" i="40"/>
  <c r="CO193" i="40"/>
  <c r="CL193" i="40"/>
  <c r="CP193" i="40"/>
  <c r="CC177" i="40"/>
  <c r="CG177" i="40"/>
  <c r="CD177" i="40"/>
  <c r="CH177" i="40"/>
  <c r="CE177" i="40"/>
  <c r="CI177" i="40"/>
  <c r="CC193" i="40"/>
  <c r="CG193" i="40"/>
  <c r="CD193" i="40"/>
  <c r="CH193" i="40"/>
  <c r="CE193" i="40"/>
  <c r="CI193" i="40"/>
  <c r="CF193" i="40"/>
  <c r="BU177" i="40"/>
  <c r="BY177" i="40"/>
  <c r="BV177" i="40"/>
  <c r="BZ177" i="40"/>
  <c r="BW177" i="40"/>
  <c r="CA177" i="40"/>
  <c r="BU193" i="40"/>
  <c r="BY193" i="40"/>
  <c r="BV193" i="40"/>
  <c r="BZ193" i="40"/>
  <c r="BO193" i="40"/>
  <c r="BM193" i="40"/>
  <c r="BP177" i="40"/>
  <c r="BM177" i="40"/>
  <c r="BQ177" i="40"/>
  <c r="BN177" i="40"/>
  <c r="BR177" i="40"/>
  <c r="BO177" i="40"/>
  <c r="BS177" i="40"/>
  <c r="N193" i="39"/>
  <c r="W169" i="39"/>
  <c r="V169" i="39"/>
  <c r="U169" i="39"/>
  <c r="T169" i="39"/>
  <c r="S169" i="39"/>
  <c r="R169" i="39"/>
  <c r="Q169" i="39"/>
  <c r="W155" i="39"/>
  <c r="V155" i="39"/>
  <c r="U155" i="39"/>
  <c r="T155" i="39"/>
  <c r="S155" i="39"/>
  <c r="R155" i="39"/>
  <c r="Q155" i="39"/>
  <c r="W141" i="39"/>
  <c r="V141" i="39"/>
  <c r="U141" i="39"/>
  <c r="T141" i="39"/>
  <c r="S141" i="39"/>
  <c r="R141" i="39"/>
  <c r="Q141" i="39"/>
  <c r="W127" i="39"/>
  <c r="V127" i="39"/>
  <c r="U127" i="39"/>
  <c r="T127" i="39"/>
  <c r="S127" i="39"/>
  <c r="R127" i="39"/>
  <c r="Q127" i="39"/>
  <c r="W113" i="39"/>
  <c r="V113" i="39"/>
  <c r="U113" i="39"/>
  <c r="T113" i="39"/>
  <c r="S113" i="39"/>
  <c r="R113" i="39"/>
  <c r="Q113" i="39"/>
  <c r="W99" i="39"/>
  <c r="V99" i="39"/>
  <c r="U99" i="39"/>
  <c r="T99" i="39"/>
  <c r="S99" i="39"/>
  <c r="R99" i="39"/>
  <c r="Q99" i="39"/>
  <c r="W85" i="39"/>
  <c r="V85" i="39"/>
  <c r="U85" i="39"/>
  <c r="T85" i="39"/>
  <c r="S85" i="39"/>
  <c r="R85" i="39"/>
  <c r="Q85" i="39"/>
  <c r="W71" i="39"/>
  <c r="V71" i="39"/>
  <c r="U71" i="39"/>
  <c r="T71" i="39"/>
  <c r="S71" i="39"/>
  <c r="R71" i="39"/>
  <c r="Q71" i="39"/>
  <c r="W43" i="39"/>
  <c r="V43" i="39"/>
  <c r="U43" i="39"/>
  <c r="T43" i="39"/>
  <c r="S43" i="39"/>
  <c r="R43" i="39"/>
  <c r="Q43" i="39"/>
  <c r="W29" i="39"/>
  <c r="V29" i="39"/>
  <c r="U29" i="39"/>
  <c r="T29" i="39"/>
  <c r="S29" i="39"/>
  <c r="R29" i="39"/>
  <c r="Q29" i="39"/>
  <c r="W15" i="39"/>
  <c r="V15" i="39"/>
  <c r="U15" i="39"/>
  <c r="T15" i="39"/>
  <c r="S15" i="39"/>
  <c r="R15" i="39"/>
  <c r="Q15" i="39"/>
  <c r="D15" i="39"/>
  <c r="H15" i="39"/>
  <c r="L15" i="39"/>
  <c r="E15" i="39"/>
  <c r="M15" i="39"/>
  <c r="CH108" i="28"/>
  <c r="CG108" i="28"/>
  <c r="CF108" i="28"/>
  <c r="CE108" i="28"/>
  <c r="CD108" i="28"/>
  <c r="CC108" i="28"/>
  <c r="CB108" i="28"/>
  <c r="CA108" i="28"/>
  <c r="BZ108" i="28"/>
  <c r="BY108" i="28"/>
  <c r="BX108" i="28"/>
  <c r="BW108" i="28"/>
  <c r="BV108" i="28"/>
  <c r="BU108" i="28"/>
  <c r="BT108" i="28"/>
  <c r="BS108" i="28"/>
  <c r="BR108" i="28"/>
  <c r="BQ108" i="28"/>
  <c r="BP108" i="28"/>
  <c r="BO108" i="28"/>
  <c r="BN108" i="28"/>
  <c r="BM108" i="28"/>
  <c r="BL108" i="28"/>
  <c r="BK108" i="28"/>
  <c r="BJ108" i="28"/>
  <c r="BI108" i="28"/>
  <c r="BH108" i="28"/>
  <c r="BG108" i="28"/>
  <c r="BF108" i="28"/>
  <c r="BE108" i="28"/>
  <c r="BD108" i="28"/>
  <c r="BC108" i="28"/>
  <c r="BB108" i="28"/>
  <c r="BA108" i="28"/>
  <c r="AZ108" i="28"/>
  <c r="AY108" i="28"/>
  <c r="AX108" i="28"/>
  <c r="AW108" i="28"/>
  <c r="AV108" i="28"/>
  <c r="AU108" i="28"/>
  <c r="AT108" i="28"/>
  <c r="AS108" i="28"/>
  <c r="AR108" i="28"/>
  <c r="AQ108" i="28"/>
  <c r="AP108" i="28"/>
  <c r="AO108" i="28"/>
  <c r="AN108" i="28"/>
  <c r="AM108" i="28"/>
  <c r="AL108" i="28"/>
  <c r="AK108" i="28"/>
  <c r="AJ108" i="28"/>
  <c r="AI108" i="28"/>
  <c r="AH108" i="28"/>
  <c r="AG108" i="28"/>
  <c r="AF108" i="28"/>
  <c r="AE108" i="28"/>
  <c r="AD108" i="28"/>
  <c r="AC108" i="28"/>
  <c r="AB108" i="28"/>
  <c r="AA108" i="28"/>
  <c r="Z108" i="28"/>
  <c r="Y108" i="28"/>
  <c r="X108" i="28"/>
  <c r="W108" i="28"/>
  <c r="V108" i="28"/>
  <c r="U108" i="28"/>
  <c r="T108" i="28"/>
  <c r="S108" i="28"/>
  <c r="R108" i="28"/>
  <c r="Q108" i="28"/>
  <c r="CH107" i="28"/>
  <c r="CG107" i="28"/>
  <c r="CF107" i="28"/>
  <c r="CE107" i="28"/>
  <c r="CD107" i="28"/>
  <c r="CC107" i="28"/>
  <c r="CB107" i="28"/>
  <c r="CA107" i="28"/>
  <c r="BZ107" i="28"/>
  <c r="BY107" i="28"/>
  <c r="BX107" i="28"/>
  <c r="BW107" i="28"/>
  <c r="BV107" i="28"/>
  <c r="BU107" i="28"/>
  <c r="BT107" i="28"/>
  <c r="BS107" i="28"/>
  <c r="BR107" i="28"/>
  <c r="BQ107" i="28"/>
  <c r="BP107" i="28"/>
  <c r="BO107" i="28"/>
  <c r="BN107" i="28"/>
  <c r="BM107" i="28"/>
  <c r="BL107" i="28"/>
  <c r="BK107" i="28"/>
  <c r="BJ107" i="28"/>
  <c r="BI107" i="28"/>
  <c r="BH107" i="28"/>
  <c r="BG107" i="28"/>
  <c r="BF107" i="28"/>
  <c r="BE107" i="28"/>
  <c r="BD107" i="28"/>
  <c r="BC107" i="28"/>
  <c r="BB107" i="28"/>
  <c r="BA107" i="28"/>
  <c r="AZ107" i="28"/>
  <c r="AY107" i="28"/>
  <c r="AX107" i="28"/>
  <c r="AW107" i="28"/>
  <c r="AV107" i="28"/>
  <c r="AU107" i="28"/>
  <c r="AT107" i="28"/>
  <c r="AS107" i="28"/>
  <c r="AR107" i="28"/>
  <c r="AQ107" i="28"/>
  <c r="AP107" i="28"/>
  <c r="AO107" i="28"/>
  <c r="AN107" i="28"/>
  <c r="AM107" i="28"/>
  <c r="AL107" i="28"/>
  <c r="AK107" i="28"/>
  <c r="AJ107" i="28"/>
  <c r="AI107" i="28"/>
  <c r="AH107" i="28"/>
  <c r="AG107" i="28"/>
  <c r="AF107" i="28"/>
  <c r="AE107" i="28"/>
  <c r="AD107" i="28"/>
  <c r="AC107" i="28"/>
  <c r="AB107" i="28"/>
  <c r="AA107" i="28"/>
  <c r="Z107" i="28"/>
  <c r="Y107" i="28"/>
  <c r="X107" i="28"/>
  <c r="W107" i="28"/>
  <c r="V107" i="28"/>
  <c r="U107" i="28"/>
  <c r="T107" i="28"/>
  <c r="S107" i="28"/>
  <c r="R107" i="28"/>
  <c r="Q107" i="28"/>
  <c r="CH106" i="28"/>
  <c r="CG106" i="28"/>
  <c r="CF106" i="28"/>
  <c r="CE106" i="28"/>
  <c r="CD106" i="28"/>
  <c r="CC106" i="28"/>
  <c r="CB106" i="28"/>
  <c r="CA106" i="28"/>
  <c r="BZ106" i="28"/>
  <c r="BY106" i="28"/>
  <c r="BX106" i="28"/>
  <c r="BW106" i="28"/>
  <c r="BV106" i="28"/>
  <c r="BU106" i="28"/>
  <c r="BT106" i="28"/>
  <c r="BS106" i="28"/>
  <c r="BR106" i="28"/>
  <c r="BQ106" i="28"/>
  <c r="BP106" i="28"/>
  <c r="BO106" i="28"/>
  <c r="BN106" i="28"/>
  <c r="BM106" i="28"/>
  <c r="BL106" i="28"/>
  <c r="BK106" i="28"/>
  <c r="BJ106" i="28"/>
  <c r="BI106" i="28"/>
  <c r="BH106" i="28"/>
  <c r="BG106" i="28"/>
  <c r="BF106" i="28"/>
  <c r="BE106" i="28"/>
  <c r="BD106" i="28"/>
  <c r="BC106" i="28"/>
  <c r="BB106" i="28"/>
  <c r="BA106" i="28"/>
  <c r="AZ106" i="28"/>
  <c r="AY106" i="28"/>
  <c r="AX106" i="28"/>
  <c r="AW106" i="28"/>
  <c r="AV106" i="28"/>
  <c r="AU106" i="28"/>
  <c r="AT106" i="28"/>
  <c r="AS106" i="28"/>
  <c r="AR106" i="28"/>
  <c r="AQ106" i="28"/>
  <c r="AP106" i="28"/>
  <c r="AO106" i="28"/>
  <c r="AN106" i="28"/>
  <c r="AM106" i="28"/>
  <c r="AL106" i="28"/>
  <c r="AK106" i="28"/>
  <c r="AJ106" i="28"/>
  <c r="AI106" i="28"/>
  <c r="AH106" i="28"/>
  <c r="AG106" i="28"/>
  <c r="AF106" i="28"/>
  <c r="AE106" i="28"/>
  <c r="AD106" i="28"/>
  <c r="AC106" i="28"/>
  <c r="AB106" i="28"/>
  <c r="AA106" i="28"/>
  <c r="Z106" i="28"/>
  <c r="Y106" i="28"/>
  <c r="X106" i="28"/>
  <c r="W106" i="28"/>
  <c r="V106" i="28"/>
  <c r="U106" i="28"/>
  <c r="T106" i="28"/>
  <c r="S106" i="28"/>
  <c r="R106" i="28"/>
  <c r="Q106" i="28"/>
  <c r="CH105" i="28"/>
  <c r="CG105" i="28"/>
  <c r="CF105" i="28"/>
  <c r="CE105" i="28"/>
  <c r="CD105" i="28"/>
  <c r="CC105" i="28"/>
  <c r="CB105" i="28"/>
  <c r="CA105" i="28"/>
  <c r="BZ105" i="28"/>
  <c r="BY105" i="28"/>
  <c r="BX105" i="28"/>
  <c r="BW105" i="28"/>
  <c r="BV105" i="28"/>
  <c r="BU105" i="28"/>
  <c r="BT105" i="28"/>
  <c r="BS105" i="28"/>
  <c r="BR105" i="28"/>
  <c r="BQ105" i="28"/>
  <c r="BP105" i="28"/>
  <c r="BO105" i="28"/>
  <c r="BN105" i="28"/>
  <c r="BM105" i="28"/>
  <c r="BL105" i="28"/>
  <c r="BK105" i="28"/>
  <c r="BJ105" i="28"/>
  <c r="BI105" i="28"/>
  <c r="BH105" i="28"/>
  <c r="BG105" i="28"/>
  <c r="BF105" i="28"/>
  <c r="BE105" i="28"/>
  <c r="BD105" i="28"/>
  <c r="BC105" i="28"/>
  <c r="BB105" i="28"/>
  <c r="BA105" i="28"/>
  <c r="AZ105" i="28"/>
  <c r="AY105" i="28"/>
  <c r="AX105" i="28"/>
  <c r="AW105" i="28"/>
  <c r="AV105" i="28"/>
  <c r="AU105" i="28"/>
  <c r="AT105" i="28"/>
  <c r="AS105" i="28"/>
  <c r="AR105" i="28"/>
  <c r="AQ105" i="28"/>
  <c r="AP105" i="28"/>
  <c r="AO105" i="28"/>
  <c r="AN105" i="28"/>
  <c r="AM105" i="28"/>
  <c r="AL105" i="28"/>
  <c r="AK105" i="28"/>
  <c r="AJ105" i="28"/>
  <c r="AI105" i="28"/>
  <c r="AH105" i="28"/>
  <c r="AG105" i="28"/>
  <c r="AF105" i="28"/>
  <c r="AE105" i="28"/>
  <c r="AD105" i="28"/>
  <c r="AC105" i="28"/>
  <c r="AB105" i="28"/>
  <c r="AA105" i="28"/>
  <c r="Z105" i="28"/>
  <c r="Y105" i="28"/>
  <c r="X105" i="28"/>
  <c r="W105" i="28"/>
  <c r="V105" i="28"/>
  <c r="U105" i="28"/>
  <c r="T105" i="28"/>
  <c r="S105" i="28"/>
  <c r="R105" i="28"/>
  <c r="Q105" i="28"/>
  <c r="CH104" i="28"/>
  <c r="CG104" i="28"/>
  <c r="CF104" i="28"/>
  <c r="CE104" i="28"/>
  <c r="CD104" i="28"/>
  <c r="CC104" i="28"/>
  <c r="CB104" i="28"/>
  <c r="CA104" i="28"/>
  <c r="BZ104" i="28"/>
  <c r="BY104" i="28"/>
  <c r="BX104" i="28"/>
  <c r="BW104" i="28"/>
  <c r="BV104" i="28"/>
  <c r="BU104" i="28"/>
  <c r="BT104" i="28"/>
  <c r="BS104" i="28"/>
  <c r="BR104" i="28"/>
  <c r="BQ104" i="28"/>
  <c r="BP104" i="28"/>
  <c r="BO104" i="28"/>
  <c r="BN104" i="28"/>
  <c r="BM104" i="28"/>
  <c r="BL104" i="28"/>
  <c r="BK104" i="28"/>
  <c r="BJ104" i="28"/>
  <c r="BI104" i="28"/>
  <c r="BH104" i="28"/>
  <c r="BG104" i="28"/>
  <c r="BF104" i="28"/>
  <c r="BE104" i="28"/>
  <c r="BD104" i="28"/>
  <c r="BC104" i="28"/>
  <c r="BB104" i="28"/>
  <c r="BA104" i="28"/>
  <c r="AZ104" i="28"/>
  <c r="AY104" i="28"/>
  <c r="AX104" i="28"/>
  <c r="AW104" i="28"/>
  <c r="AV104" i="28"/>
  <c r="AU104" i="28"/>
  <c r="AT104" i="28"/>
  <c r="AS104" i="28"/>
  <c r="AR104" i="28"/>
  <c r="AQ104" i="28"/>
  <c r="AP104" i="28"/>
  <c r="AO104" i="28"/>
  <c r="AN104" i="28"/>
  <c r="AM104" i="28"/>
  <c r="AL104" i="28"/>
  <c r="AK104" i="28"/>
  <c r="AJ104" i="28"/>
  <c r="AI104" i="28"/>
  <c r="AH104" i="28"/>
  <c r="AG104" i="28"/>
  <c r="AF104" i="28"/>
  <c r="AE104" i="28"/>
  <c r="AD104" i="28"/>
  <c r="AC104" i="28"/>
  <c r="AB104" i="28"/>
  <c r="AA104" i="28"/>
  <c r="Z104" i="28"/>
  <c r="Y104" i="28"/>
  <c r="X104" i="28"/>
  <c r="W104" i="28"/>
  <c r="V104" i="28"/>
  <c r="U104" i="28"/>
  <c r="T104" i="28"/>
  <c r="S104" i="28"/>
  <c r="R104" i="28"/>
  <c r="Q104" i="28"/>
  <c r="CH80" i="28"/>
  <c r="CG80" i="28"/>
  <c r="CF80" i="28"/>
  <c r="CE80" i="28"/>
  <c r="CD80" i="28"/>
  <c r="CC80" i="28"/>
  <c r="CB80" i="28"/>
  <c r="CA80" i="28"/>
  <c r="BZ80" i="28"/>
  <c r="BY80" i="28"/>
  <c r="BX80" i="28"/>
  <c r="BW80" i="28"/>
  <c r="BV80" i="28"/>
  <c r="BU80" i="28"/>
  <c r="BT80" i="28"/>
  <c r="BS80" i="28"/>
  <c r="BR80" i="28"/>
  <c r="BQ80" i="28"/>
  <c r="BP80" i="28"/>
  <c r="BO80" i="28"/>
  <c r="BN80" i="28"/>
  <c r="BM80" i="28"/>
  <c r="BL80" i="28"/>
  <c r="BK80" i="28"/>
  <c r="BJ80" i="28"/>
  <c r="BI80" i="28"/>
  <c r="BH80" i="28"/>
  <c r="BG80" i="28"/>
  <c r="BF80" i="28"/>
  <c r="BE80" i="28"/>
  <c r="BD80" i="28"/>
  <c r="BC80" i="28"/>
  <c r="BB80" i="28"/>
  <c r="BA80" i="28"/>
  <c r="AZ80" i="28"/>
  <c r="AY80" i="28"/>
  <c r="AX80" i="28"/>
  <c r="AW80" i="28"/>
  <c r="AV80" i="28"/>
  <c r="AU80" i="28"/>
  <c r="AT80" i="28"/>
  <c r="AS80" i="28"/>
  <c r="AR80" i="28"/>
  <c r="AQ80" i="28"/>
  <c r="AP80" i="28"/>
  <c r="AO80" i="28"/>
  <c r="AN80" i="28"/>
  <c r="AM80" i="28"/>
  <c r="AL80" i="28"/>
  <c r="AK80" i="28"/>
  <c r="AJ80" i="28"/>
  <c r="AI80" i="28"/>
  <c r="AH80" i="28"/>
  <c r="AG80" i="28"/>
  <c r="AF80" i="28"/>
  <c r="AE80" i="28"/>
  <c r="AD80" i="28"/>
  <c r="AC80" i="28"/>
  <c r="AB80" i="28"/>
  <c r="AA80" i="28"/>
  <c r="Z80" i="28"/>
  <c r="Y80" i="28"/>
  <c r="X80" i="28"/>
  <c r="W80" i="28"/>
  <c r="V80" i="28"/>
  <c r="U80" i="28"/>
  <c r="T80" i="28"/>
  <c r="S80" i="28"/>
  <c r="R80" i="28"/>
  <c r="Q80" i="28"/>
  <c r="P80" i="28"/>
  <c r="O80" i="28"/>
  <c r="CH79" i="28"/>
  <c r="CG79" i="28"/>
  <c r="CF79" i="28"/>
  <c r="CE79" i="28"/>
  <c r="CD79" i="28"/>
  <c r="CC79" i="28"/>
  <c r="CB79" i="28"/>
  <c r="CA79" i="28"/>
  <c r="BZ79" i="28"/>
  <c r="BY79" i="28"/>
  <c r="BX79" i="28"/>
  <c r="BW79" i="28"/>
  <c r="BV79" i="28"/>
  <c r="BU79" i="28"/>
  <c r="BT79" i="28"/>
  <c r="BS79" i="28"/>
  <c r="BR79" i="28"/>
  <c r="BQ79" i="28"/>
  <c r="BP79" i="28"/>
  <c r="BO79" i="28"/>
  <c r="BN79" i="28"/>
  <c r="BM79" i="28"/>
  <c r="BL79" i="28"/>
  <c r="BK79" i="28"/>
  <c r="BJ79" i="28"/>
  <c r="BI79" i="28"/>
  <c r="BH79" i="28"/>
  <c r="BG79" i="28"/>
  <c r="BF79" i="28"/>
  <c r="BE79" i="28"/>
  <c r="BD79" i="28"/>
  <c r="BC79" i="28"/>
  <c r="BB79" i="28"/>
  <c r="BA79" i="28"/>
  <c r="AZ79" i="28"/>
  <c r="AY79" i="28"/>
  <c r="AX79" i="28"/>
  <c r="AW79" i="28"/>
  <c r="AV79" i="28"/>
  <c r="AU79" i="28"/>
  <c r="AT79" i="28"/>
  <c r="AS79" i="28"/>
  <c r="AR79" i="28"/>
  <c r="AQ79" i="28"/>
  <c r="AP79" i="28"/>
  <c r="AO79" i="28"/>
  <c r="AN79" i="28"/>
  <c r="AM79" i="28"/>
  <c r="AL79" i="28"/>
  <c r="AK79" i="28"/>
  <c r="AJ79" i="28"/>
  <c r="AI79" i="28"/>
  <c r="AH79" i="28"/>
  <c r="AG79" i="28"/>
  <c r="AF79" i="28"/>
  <c r="AE79" i="28"/>
  <c r="AD79" i="28"/>
  <c r="AC79" i="28"/>
  <c r="AB79" i="28"/>
  <c r="AA79" i="28"/>
  <c r="Z79" i="28"/>
  <c r="Y79" i="28"/>
  <c r="X79" i="28"/>
  <c r="W79" i="28"/>
  <c r="V79" i="28"/>
  <c r="U79" i="28"/>
  <c r="T79" i="28"/>
  <c r="S79" i="28"/>
  <c r="R79" i="28"/>
  <c r="Q79" i="28"/>
  <c r="P79" i="28"/>
  <c r="O79" i="28"/>
  <c r="CH78" i="28"/>
  <c r="CG78" i="28"/>
  <c r="CF78" i="28"/>
  <c r="CE78" i="28"/>
  <c r="CD78" i="28"/>
  <c r="CC78" i="28"/>
  <c r="CB78" i="28"/>
  <c r="CA78" i="28"/>
  <c r="BZ78" i="28"/>
  <c r="BY78" i="28"/>
  <c r="BX78" i="28"/>
  <c r="BW78" i="28"/>
  <c r="BV78" i="28"/>
  <c r="BU78" i="28"/>
  <c r="BT78" i="28"/>
  <c r="BS78" i="28"/>
  <c r="BR78" i="28"/>
  <c r="BQ78" i="28"/>
  <c r="BP78" i="28"/>
  <c r="BO78" i="28"/>
  <c r="BN78" i="28"/>
  <c r="BM78" i="28"/>
  <c r="BL78" i="28"/>
  <c r="BK78" i="28"/>
  <c r="BJ78" i="28"/>
  <c r="BI78" i="28"/>
  <c r="BH78" i="28"/>
  <c r="BG78" i="28"/>
  <c r="BF78" i="28"/>
  <c r="BE78" i="28"/>
  <c r="BD78" i="28"/>
  <c r="BC78" i="28"/>
  <c r="BB78" i="28"/>
  <c r="BA78" i="28"/>
  <c r="AZ78" i="28"/>
  <c r="AY78" i="28"/>
  <c r="AX78" i="28"/>
  <c r="AW78" i="28"/>
  <c r="AV78" i="28"/>
  <c r="AU78" i="28"/>
  <c r="AT78" i="28"/>
  <c r="AS78" i="28"/>
  <c r="AR78" i="28"/>
  <c r="AQ78" i="28"/>
  <c r="AP78" i="28"/>
  <c r="AO78" i="28"/>
  <c r="AN78" i="28"/>
  <c r="AM78" i="28"/>
  <c r="AL78" i="28"/>
  <c r="AK78" i="28"/>
  <c r="AJ78" i="28"/>
  <c r="AI78" i="28"/>
  <c r="AH78" i="28"/>
  <c r="AG78" i="28"/>
  <c r="AF78" i="28"/>
  <c r="AE78" i="28"/>
  <c r="AD78" i="28"/>
  <c r="AC78" i="28"/>
  <c r="AB78" i="28"/>
  <c r="AA78" i="28"/>
  <c r="Z78" i="28"/>
  <c r="Y78" i="28"/>
  <c r="X78" i="28"/>
  <c r="W78" i="28"/>
  <c r="V78" i="28"/>
  <c r="U78" i="28"/>
  <c r="T78" i="28"/>
  <c r="S78" i="28"/>
  <c r="R78" i="28"/>
  <c r="Q78" i="28"/>
  <c r="P78" i="28"/>
  <c r="O78" i="28"/>
  <c r="CH76" i="28"/>
  <c r="CG76" i="28"/>
  <c r="CF76" i="28"/>
  <c r="CE76" i="28"/>
  <c r="CD76" i="28"/>
  <c r="CC76" i="28"/>
  <c r="CB76" i="28"/>
  <c r="CA76" i="28"/>
  <c r="BZ76" i="28"/>
  <c r="BY76" i="28"/>
  <c r="BX76" i="28"/>
  <c r="BW76" i="28"/>
  <c r="BV76" i="28"/>
  <c r="BU76" i="28"/>
  <c r="BT76" i="28"/>
  <c r="BS76" i="28"/>
  <c r="BR76" i="28"/>
  <c r="BQ76" i="28"/>
  <c r="BP76" i="28"/>
  <c r="BO76" i="28"/>
  <c r="BN76" i="28"/>
  <c r="BM76" i="28"/>
  <c r="BL76" i="28"/>
  <c r="BK76" i="28"/>
  <c r="BJ76" i="28"/>
  <c r="BI76" i="28"/>
  <c r="BH76" i="28"/>
  <c r="BG76" i="28"/>
  <c r="BF76" i="28"/>
  <c r="BE76" i="28"/>
  <c r="BD76" i="28"/>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D76" i="28"/>
  <c r="AC76" i="28"/>
  <c r="AB76" i="28"/>
  <c r="AA76" i="28"/>
  <c r="Z76" i="28"/>
  <c r="Y76" i="28"/>
  <c r="X76" i="28"/>
  <c r="W76" i="28"/>
  <c r="V76" i="28"/>
  <c r="U76" i="28"/>
  <c r="T76" i="28"/>
  <c r="S76" i="28"/>
  <c r="R76" i="28"/>
  <c r="Q76" i="28"/>
  <c r="P76" i="28"/>
  <c r="O76" i="28"/>
  <c r="CH72" i="28"/>
  <c r="CG72" i="28"/>
  <c r="CF72" i="28"/>
  <c r="CE72" i="28"/>
  <c r="CE64" i="28" s="1"/>
  <c r="CD72" i="28"/>
  <c r="CC72" i="28"/>
  <c r="CB72" i="28"/>
  <c r="CA72" i="28"/>
  <c r="CA64" i="28" s="1"/>
  <c r="BZ72" i="28"/>
  <c r="BY72" i="28"/>
  <c r="BX72" i="28"/>
  <c r="BW72" i="28"/>
  <c r="BW64" i="28" s="1"/>
  <c r="BV72" i="28"/>
  <c r="BU72" i="28"/>
  <c r="BT72" i="28"/>
  <c r="BS72" i="28"/>
  <c r="BR72" i="28"/>
  <c r="BQ72" i="28"/>
  <c r="BP72" i="28"/>
  <c r="BO72" i="28"/>
  <c r="BO64" i="28" s="1"/>
  <c r="BN72" i="28"/>
  <c r="BM72" i="28"/>
  <c r="BL72" i="28"/>
  <c r="BK72" i="28"/>
  <c r="BK64" i="28" s="1"/>
  <c r="BJ72" i="28"/>
  <c r="BI72" i="28"/>
  <c r="BH72" i="28"/>
  <c r="BG72" i="28"/>
  <c r="BG64" i="28" s="1"/>
  <c r="BF72" i="28"/>
  <c r="BE72" i="28"/>
  <c r="BD72" i="28"/>
  <c r="BC72" i="28"/>
  <c r="BB72" i="28"/>
  <c r="BA72" i="28"/>
  <c r="AZ72" i="28"/>
  <c r="AY72" i="28"/>
  <c r="AY64" i="28" s="1"/>
  <c r="AX72" i="28"/>
  <c r="AW72" i="28"/>
  <c r="AV72" i="28"/>
  <c r="AU72" i="28"/>
  <c r="AU64" i="28" s="1"/>
  <c r="AT72" i="28"/>
  <c r="AS72" i="28"/>
  <c r="AR72" i="28"/>
  <c r="AQ72" i="28"/>
  <c r="AQ64" i="28" s="1"/>
  <c r="AP72" i="28"/>
  <c r="AO72" i="28"/>
  <c r="AN72" i="28"/>
  <c r="AM72" i="28"/>
  <c r="AL72" i="28"/>
  <c r="AK72" i="28"/>
  <c r="AJ72" i="28"/>
  <c r="AI72" i="28"/>
  <c r="AI64" i="28" s="1"/>
  <c r="AH72" i="28"/>
  <c r="AG72" i="28"/>
  <c r="AF72" i="28"/>
  <c r="AE72" i="28"/>
  <c r="AE64" i="28" s="1"/>
  <c r="AD72" i="28"/>
  <c r="AC72" i="28"/>
  <c r="AB72" i="28"/>
  <c r="AA72" i="28"/>
  <c r="AA64" i="28" s="1"/>
  <c r="Z72" i="28"/>
  <c r="Y72" i="28"/>
  <c r="X72" i="28"/>
  <c r="W72" i="28"/>
  <c r="V72" i="28"/>
  <c r="U72" i="28"/>
  <c r="T72" i="28"/>
  <c r="S72" i="28"/>
  <c r="S64" i="28" s="1"/>
  <c r="R72" i="28"/>
  <c r="Q72" i="28"/>
  <c r="P72" i="28"/>
  <c r="O72" i="28"/>
  <c r="O64" i="28" s="1"/>
  <c r="CH71" i="28"/>
  <c r="CG71" i="28"/>
  <c r="CF71" i="28"/>
  <c r="CE71" i="28"/>
  <c r="CE63" i="28" s="1"/>
  <c r="CD71" i="28"/>
  <c r="CC71" i="28"/>
  <c r="CB71" i="28"/>
  <c r="CA71" i="28"/>
  <c r="CA63" i="28" s="1"/>
  <c r="BZ71" i="28"/>
  <c r="BY71" i="28"/>
  <c r="BX71" i="28"/>
  <c r="BW71" i="28"/>
  <c r="BW63" i="28" s="1"/>
  <c r="BV71" i="28"/>
  <c r="BU71" i="28"/>
  <c r="BT71" i="28"/>
  <c r="BS71" i="28"/>
  <c r="BS63" i="28" s="1"/>
  <c r="BR71" i="28"/>
  <c r="BQ71" i="28"/>
  <c r="BP71" i="28"/>
  <c r="BO71" i="28"/>
  <c r="BO63" i="28" s="1"/>
  <c r="BN71" i="28"/>
  <c r="BM71" i="28"/>
  <c r="BL71" i="28"/>
  <c r="BK71" i="28"/>
  <c r="BJ71" i="28"/>
  <c r="BI71" i="28"/>
  <c r="BH71" i="28"/>
  <c r="BG71" i="28"/>
  <c r="BG63" i="28" s="1"/>
  <c r="BF71" i="28"/>
  <c r="BE71" i="28"/>
  <c r="BD71" i="28"/>
  <c r="BC71" i="28"/>
  <c r="BC63" i="28" s="1"/>
  <c r="BB71" i="28"/>
  <c r="BA71" i="28"/>
  <c r="AZ71" i="28"/>
  <c r="AY71" i="28"/>
  <c r="AY63" i="28" s="1"/>
  <c r="AX71" i="28"/>
  <c r="AW71" i="28"/>
  <c r="AV71" i="28"/>
  <c r="AU71" i="28"/>
  <c r="AU63" i="28" s="1"/>
  <c r="AT71" i="28"/>
  <c r="AS71" i="28"/>
  <c r="AR71" i="28"/>
  <c r="AQ71" i="28"/>
  <c r="AQ63" i="28" s="1"/>
  <c r="AP71" i="28"/>
  <c r="AO71" i="28"/>
  <c r="AN71" i="28"/>
  <c r="AM71" i="28"/>
  <c r="AM63" i="28" s="1"/>
  <c r="AL71" i="28"/>
  <c r="AK71" i="28"/>
  <c r="AJ71" i="28"/>
  <c r="AI71" i="28"/>
  <c r="AI63" i="28" s="1"/>
  <c r="AH71" i="28"/>
  <c r="AG71" i="28"/>
  <c r="AF71" i="28"/>
  <c r="AE71" i="28"/>
  <c r="AE63" i="28" s="1"/>
  <c r="AD71" i="28"/>
  <c r="AC71" i="28"/>
  <c r="AB71" i="28"/>
  <c r="AA71" i="28"/>
  <c r="AA63" i="28" s="1"/>
  <c r="Z71" i="28"/>
  <c r="Y71" i="28"/>
  <c r="X71" i="28"/>
  <c r="W71" i="28"/>
  <c r="W63" i="28" s="1"/>
  <c r="V71" i="28"/>
  <c r="U71" i="28"/>
  <c r="T71" i="28"/>
  <c r="S71" i="28"/>
  <c r="S63" i="28" s="1"/>
  <c r="R71" i="28"/>
  <c r="Q71" i="28"/>
  <c r="P71" i="28"/>
  <c r="O71" i="28"/>
  <c r="O63" i="28" s="1"/>
  <c r="CH70" i="28"/>
  <c r="CG70" i="28"/>
  <c r="CF70" i="28"/>
  <c r="CE70" i="28"/>
  <c r="CE62" i="28" s="1"/>
  <c r="CD70" i="28"/>
  <c r="CC70" i="28"/>
  <c r="CB70" i="28"/>
  <c r="CA70" i="28"/>
  <c r="CA62" i="28" s="1"/>
  <c r="BZ70" i="28"/>
  <c r="BY70" i="28"/>
  <c r="BX70" i="28"/>
  <c r="BW70" i="28"/>
  <c r="BW62" i="28" s="1"/>
  <c r="BV70" i="28"/>
  <c r="BU70" i="28"/>
  <c r="BT70" i="28"/>
  <c r="BS70" i="28"/>
  <c r="BS62" i="28" s="1"/>
  <c r="BR70" i="28"/>
  <c r="BQ70" i="28"/>
  <c r="BP70" i="28"/>
  <c r="BO70" i="28"/>
  <c r="BO62" i="28" s="1"/>
  <c r="BN70" i="28"/>
  <c r="BM70" i="28"/>
  <c r="BL70" i="28"/>
  <c r="BK70" i="28"/>
  <c r="BK62" i="28" s="1"/>
  <c r="BJ70" i="28"/>
  <c r="BI70" i="28"/>
  <c r="BH70" i="28"/>
  <c r="BG70" i="28"/>
  <c r="BG62" i="28" s="1"/>
  <c r="BF70" i="28"/>
  <c r="BE70" i="28"/>
  <c r="BD70" i="28"/>
  <c r="BC70" i="28"/>
  <c r="BC62" i="28" s="1"/>
  <c r="BB70" i="28"/>
  <c r="BA70" i="28"/>
  <c r="AZ70" i="28"/>
  <c r="AY70" i="28"/>
  <c r="AY62" i="28" s="1"/>
  <c r="AX70" i="28"/>
  <c r="AW70" i="28"/>
  <c r="AV70" i="28"/>
  <c r="AU70" i="28"/>
  <c r="AU62" i="28" s="1"/>
  <c r="AT70" i="28"/>
  <c r="AS70" i="28"/>
  <c r="AR70" i="28"/>
  <c r="AQ70" i="28"/>
  <c r="AQ62" i="28" s="1"/>
  <c r="AP70" i="28"/>
  <c r="AO70" i="28"/>
  <c r="AN70" i="28"/>
  <c r="AM70" i="28"/>
  <c r="AM62" i="28" s="1"/>
  <c r="AL70" i="28"/>
  <c r="AK70" i="28"/>
  <c r="AJ70" i="28"/>
  <c r="AI70" i="28"/>
  <c r="AI62" i="28" s="1"/>
  <c r="AH70" i="28"/>
  <c r="AG70" i="28"/>
  <c r="AF70" i="28"/>
  <c r="AE70" i="28"/>
  <c r="AE62" i="28" s="1"/>
  <c r="AD70" i="28"/>
  <c r="AC70" i="28"/>
  <c r="AB70" i="28"/>
  <c r="AA70" i="28"/>
  <c r="AA62" i="28" s="1"/>
  <c r="Z70" i="28"/>
  <c r="Y70" i="28"/>
  <c r="X70" i="28"/>
  <c r="W70" i="28"/>
  <c r="W62" i="28" s="1"/>
  <c r="V70" i="28"/>
  <c r="U70" i="28"/>
  <c r="T70" i="28"/>
  <c r="S70" i="28"/>
  <c r="S62" i="28" s="1"/>
  <c r="R70" i="28"/>
  <c r="Q70" i="28"/>
  <c r="P70" i="28"/>
  <c r="O70" i="28"/>
  <c r="O62" i="28" s="1"/>
  <c r="CH69" i="28"/>
  <c r="CG69" i="28"/>
  <c r="CF69" i="28"/>
  <c r="CE69" i="28"/>
  <c r="CD69" i="28"/>
  <c r="CC69" i="28"/>
  <c r="CB69" i="28"/>
  <c r="CA69" i="28"/>
  <c r="BZ69" i="28"/>
  <c r="BY69" i="28"/>
  <c r="BX69" i="28"/>
  <c r="BW69" i="28"/>
  <c r="BV69" i="28"/>
  <c r="BU69" i="28"/>
  <c r="BT69" i="28"/>
  <c r="BS69" i="28"/>
  <c r="BR69" i="28"/>
  <c r="BQ69" i="28"/>
  <c r="BP69" i="28"/>
  <c r="BO69" i="28"/>
  <c r="BN69" i="28"/>
  <c r="BM69" i="28"/>
  <c r="BL69" i="28"/>
  <c r="BK69" i="28"/>
  <c r="BJ69" i="28"/>
  <c r="BI69" i="28"/>
  <c r="BH69" i="28"/>
  <c r="BG69" i="28"/>
  <c r="BF69" i="28"/>
  <c r="BE69" i="28"/>
  <c r="BD69" i="28"/>
  <c r="BC69" i="28"/>
  <c r="BB69" i="28"/>
  <c r="BA69" i="28"/>
  <c r="AZ69" i="28"/>
  <c r="AY69" i="28"/>
  <c r="AX69" i="28"/>
  <c r="AW69" i="28"/>
  <c r="AV69" i="28"/>
  <c r="AU69" i="28"/>
  <c r="AT69" i="28"/>
  <c r="AS69" i="28"/>
  <c r="AR69" i="28"/>
  <c r="AQ69" i="28"/>
  <c r="AP69" i="28"/>
  <c r="AO69" i="28"/>
  <c r="AN69" i="28"/>
  <c r="AM69" i="28"/>
  <c r="AL69" i="28"/>
  <c r="AK69" i="28"/>
  <c r="AJ69" i="28"/>
  <c r="AI69" i="28"/>
  <c r="AH69" i="28"/>
  <c r="AG69" i="28"/>
  <c r="AF69" i="28"/>
  <c r="AE69" i="28"/>
  <c r="AD69" i="28"/>
  <c r="AC69" i="28"/>
  <c r="AB69" i="28"/>
  <c r="AA69" i="28"/>
  <c r="Z69" i="28"/>
  <c r="Y69" i="28"/>
  <c r="X69" i="28"/>
  <c r="W69" i="28"/>
  <c r="V69" i="28"/>
  <c r="U69" i="28"/>
  <c r="T69" i="28"/>
  <c r="S69" i="28"/>
  <c r="R69" i="28"/>
  <c r="Q69" i="28"/>
  <c r="P69" i="28"/>
  <c r="O69" i="28"/>
  <c r="CG64" i="28"/>
  <c r="CF64" i="28"/>
  <c r="CC64" i="28"/>
  <c r="CB64" i="28"/>
  <c r="BY64" i="28"/>
  <c r="BX64" i="28"/>
  <c r="BU64" i="28"/>
  <c r="BT64" i="28"/>
  <c r="BQ64" i="28"/>
  <c r="BP64" i="28"/>
  <c r="BM64" i="28"/>
  <c r="BL64" i="28"/>
  <c r="BI64" i="28"/>
  <c r="BH64" i="28"/>
  <c r="BE64" i="28"/>
  <c r="BD64" i="28"/>
  <c r="BA64" i="28"/>
  <c r="AZ64" i="28"/>
  <c r="AW64" i="28"/>
  <c r="AV64" i="28"/>
  <c r="AS64" i="28"/>
  <c r="AR64" i="28"/>
  <c r="AO64" i="28"/>
  <c r="AN64" i="28"/>
  <c r="AK64" i="28"/>
  <c r="AJ64" i="28"/>
  <c r="AG64" i="28"/>
  <c r="AF64" i="28"/>
  <c r="AC64" i="28"/>
  <c r="AB64" i="28"/>
  <c r="Y64" i="28"/>
  <c r="X64" i="28"/>
  <c r="W64" i="28"/>
  <c r="U64" i="28"/>
  <c r="T64" i="28"/>
  <c r="Q64" i="28"/>
  <c r="P64" i="28"/>
  <c r="CH63" i="28"/>
  <c r="CD63" i="28"/>
  <c r="CB63" i="28"/>
  <c r="BZ63" i="28"/>
  <c r="BV63" i="28"/>
  <c r="BT63" i="28"/>
  <c r="BR63" i="28"/>
  <c r="BN63" i="28"/>
  <c r="BL63" i="28"/>
  <c r="BJ63" i="28"/>
  <c r="BF63" i="28"/>
  <c r="BD63" i="28"/>
  <c r="BB63" i="28"/>
  <c r="AX63" i="28"/>
  <c r="AV63" i="28"/>
  <c r="AT63" i="28"/>
  <c r="AP63" i="28"/>
  <c r="AN63" i="28"/>
  <c r="AL63" i="28"/>
  <c r="AH63" i="28"/>
  <c r="AF63" i="28"/>
  <c r="AD63" i="28"/>
  <c r="Z63" i="28"/>
  <c r="X63" i="28"/>
  <c r="V63" i="28"/>
  <c r="R63" i="28"/>
  <c r="P63" i="28"/>
  <c r="CH62" i="28"/>
  <c r="CG62" i="28"/>
  <c r="CD62" i="28"/>
  <c r="CC62" i="28"/>
  <c r="BZ62" i="28"/>
  <c r="BY62" i="28"/>
  <c r="BV62" i="28"/>
  <c r="BU62" i="28"/>
  <c r="BR62" i="28"/>
  <c r="BQ62" i="28"/>
  <c r="BN62" i="28"/>
  <c r="BM62" i="28"/>
  <c r="BJ62" i="28"/>
  <c r="BI62" i="28"/>
  <c r="BF62" i="28"/>
  <c r="BE62" i="28"/>
  <c r="BB62" i="28"/>
  <c r="BA62" i="28"/>
  <c r="AX62" i="28"/>
  <c r="AW62" i="28"/>
  <c r="AT62" i="28"/>
  <c r="AS62" i="28"/>
  <c r="AP62" i="28"/>
  <c r="AO62" i="28"/>
  <c r="AL62" i="28"/>
  <c r="AK62" i="28"/>
  <c r="AH62" i="28"/>
  <c r="AG62" i="28"/>
  <c r="AD62" i="28"/>
  <c r="AC62" i="28"/>
  <c r="Z62" i="28"/>
  <c r="Y62" i="28"/>
  <c r="V62" i="28"/>
  <c r="U62" i="28"/>
  <c r="R62" i="28"/>
  <c r="Q62" i="28"/>
  <c r="DA53" i="28"/>
  <c r="CZ53" i="28"/>
  <c r="CY53" i="28"/>
  <c r="CX53" i="28"/>
  <c r="CW53" i="28"/>
  <c r="CV53" i="28"/>
  <c r="CT53" i="28"/>
  <c r="CS53" i="28"/>
  <c r="CR53" i="28"/>
  <c r="CQ53" i="28"/>
  <c r="CP53" i="28"/>
  <c r="CO53" i="28"/>
  <c r="CN53" i="28"/>
  <c r="CM53" i="28"/>
  <c r="CL53" i="28"/>
  <c r="CK53" i="28"/>
  <c r="CJ53" i="28"/>
  <c r="DA52" i="28"/>
  <c r="CZ52" i="28"/>
  <c r="CY52" i="28"/>
  <c r="CX52" i="28"/>
  <c r="CW52" i="28"/>
  <c r="CV52" i="28"/>
  <c r="CT52" i="28"/>
  <c r="CS52" i="28"/>
  <c r="CR52" i="28"/>
  <c r="CQ52" i="28"/>
  <c r="CP52" i="28"/>
  <c r="CO52" i="28"/>
  <c r="CN52" i="28"/>
  <c r="CM52" i="28"/>
  <c r="CL52" i="28"/>
  <c r="CK52" i="28"/>
  <c r="CJ52" i="28"/>
  <c r="DA51" i="28"/>
  <c r="CZ51" i="28"/>
  <c r="CY51" i="28"/>
  <c r="CX51" i="28"/>
  <c r="CW51" i="28"/>
  <c r="CV51" i="28"/>
  <c r="CT51" i="28"/>
  <c r="CS51" i="28"/>
  <c r="CQ51" i="28"/>
  <c r="CP51" i="28"/>
  <c r="CO51" i="28"/>
  <c r="CN51" i="28"/>
  <c r="CM51" i="28"/>
  <c r="CL51" i="28"/>
  <c r="CK51" i="28"/>
  <c r="CJ51" i="28"/>
  <c r="CU53" i="28"/>
  <c r="DA50" i="28"/>
  <c r="CZ50" i="28"/>
  <c r="CY50" i="28"/>
  <c r="CX50" i="28"/>
  <c r="CW50" i="28"/>
  <c r="CV50" i="28"/>
  <c r="CT50" i="28"/>
  <c r="M48" i="28" s="1"/>
  <c r="CS50" i="28"/>
  <c r="K47" i="28"/>
  <c r="CQ50" i="28"/>
  <c r="J47" i="28" s="1"/>
  <c r="CP50" i="28"/>
  <c r="I48" i="28" s="1"/>
  <c r="CO50" i="28"/>
  <c r="H48" i="28" s="1"/>
  <c r="CN50" i="28"/>
  <c r="G47" i="28" s="1"/>
  <c r="CM50" i="28"/>
  <c r="F47" i="28" s="1"/>
  <c r="E48" i="28"/>
  <c r="CK50" i="28"/>
  <c r="D48" i="28" s="1"/>
  <c r="CJ50" i="28"/>
  <c r="C48" i="28" s="1"/>
  <c r="DA46" i="28"/>
  <c r="CZ46" i="28"/>
  <c r="CY46" i="28"/>
  <c r="CX46" i="28"/>
  <c r="CW46" i="28"/>
  <c r="CV46" i="28"/>
  <c r="CT46" i="28"/>
  <c r="M43" i="28" s="1"/>
  <c r="CS46" i="28"/>
  <c r="K44" i="28"/>
  <c r="CQ46" i="28"/>
  <c r="CP46" i="28"/>
  <c r="I43" i="28" s="1"/>
  <c r="CO46" i="28"/>
  <c r="H44" i="28" s="1"/>
  <c r="CN46" i="28"/>
  <c r="CM46" i="28"/>
  <c r="F43" i="28" s="1"/>
  <c r="E43" i="28"/>
  <c r="CK46" i="28"/>
  <c r="D44" i="28" s="1"/>
  <c r="CJ46" i="28"/>
  <c r="C43" i="28" s="1"/>
  <c r="DA42" i="28"/>
  <c r="CZ42" i="28"/>
  <c r="CY42" i="28"/>
  <c r="CX42" i="28"/>
  <c r="CW42" i="28"/>
  <c r="CV42" i="28"/>
  <c r="CT42" i="28"/>
  <c r="M39" i="28" s="1"/>
  <c r="CS42" i="28"/>
  <c r="K40" i="28"/>
  <c r="CQ42" i="28"/>
  <c r="J40" i="28" s="1"/>
  <c r="CP42" i="28"/>
  <c r="I39" i="28" s="1"/>
  <c r="CO42" i="28"/>
  <c r="H39" i="28" s="1"/>
  <c r="CN42" i="28"/>
  <c r="G40" i="28" s="1"/>
  <c r="CM42" i="28"/>
  <c r="F40" i="28" s="1"/>
  <c r="E39" i="28"/>
  <c r="CK42" i="28"/>
  <c r="D39" i="28" s="1"/>
  <c r="CJ42" i="28"/>
  <c r="C40" i="28" s="1"/>
  <c r="DA38" i="28"/>
  <c r="CZ38" i="28"/>
  <c r="CY38" i="28"/>
  <c r="CX38" i="28"/>
  <c r="CW38" i="28"/>
  <c r="CV38" i="28"/>
  <c r="CT38" i="28"/>
  <c r="M36" i="28" s="1"/>
  <c r="CS38" i="28"/>
  <c r="K35" i="28"/>
  <c r="CQ38" i="28"/>
  <c r="J36" i="28" s="1"/>
  <c r="CP38" i="28"/>
  <c r="I36" i="28" s="1"/>
  <c r="CO38" i="28"/>
  <c r="H36" i="28" s="1"/>
  <c r="CN38" i="28"/>
  <c r="G35" i="28" s="1"/>
  <c r="CM38" i="28"/>
  <c r="F35" i="28" s="1"/>
  <c r="E36" i="28"/>
  <c r="CK38" i="28"/>
  <c r="D36" i="28" s="1"/>
  <c r="CJ38" i="28"/>
  <c r="C36" i="28" s="1"/>
  <c r="CU50" i="28"/>
  <c r="CU46" i="28"/>
  <c r="CU42" i="28"/>
  <c r="CU38" i="28"/>
  <c r="N48" i="28" l="1"/>
  <c r="N47" i="28"/>
  <c r="N39" i="28"/>
  <c r="N40" i="28"/>
  <c r="N35" i="28"/>
  <c r="N36" i="28"/>
  <c r="N43" i="28"/>
  <c r="N44" i="28"/>
  <c r="X145" i="41"/>
  <c r="X49" i="41"/>
  <c r="X17" i="41"/>
  <c r="X81" i="41"/>
  <c r="X161" i="41"/>
  <c r="X113" i="41"/>
  <c r="X97" i="41"/>
  <c r="X129" i="41"/>
  <c r="X33" i="41"/>
  <c r="X65" i="41"/>
  <c r="L44" i="28"/>
  <c r="J43" i="28"/>
  <c r="DD53" i="28"/>
  <c r="L48" i="28"/>
  <c r="DD50" i="28"/>
  <c r="L39" i="28"/>
  <c r="DD42" i="28"/>
  <c r="L36" i="28"/>
  <c r="DD38" i="28"/>
  <c r="G44" i="28"/>
  <c r="DD46" i="28"/>
  <c r="Q197" i="39"/>
  <c r="U197" i="39"/>
  <c r="G43" i="28"/>
  <c r="R197" i="39"/>
  <c r="V197" i="39"/>
  <c r="T197" i="39"/>
  <c r="L47" i="28"/>
  <c r="E44" i="28"/>
  <c r="E46" i="28" s="1"/>
  <c r="H35" i="28"/>
  <c r="CO54" i="28"/>
  <c r="H52" i="28" s="1"/>
  <c r="CS54" i="28"/>
  <c r="L51" i="28" s="1"/>
  <c r="CX54" i="28"/>
  <c r="C44" i="28"/>
  <c r="L35" i="28"/>
  <c r="H43" i="28"/>
  <c r="I44" i="28"/>
  <c r="I46" i="28" s="1"/>
  <c r="F48" i="28"/>
  <c r="F50" i="28" s="1"/>
  <c r="C47" i="28"/>
  <c r="H40" i="28"/>
  <c r="H42" i="28" s="1"/>
  <c r="K43" i="28"/>
  <c r="M44" i="28"/>
  <c r="M46" i="28" s="1"/>
  <c r="J48" i="28"/>
  <c r="J50" i="28" s="1"/>
  <c r="D35" i="28"/>
  <c r="L40" i="28"/>
  <c r="L42" i="28" s="1"/>
  <c r="L43" i="28"/>
  <c r="H47" i="28"/>
  <c r="D47" i="28"/>
  <c r="D43" i="28"/>
  <c r="D40" i="28"/>
  <c r="D42" i="28" s="1"/>
  <c r="CK54" i="28"/>
  <c r="D52" i="28" s="1"/>
  <c r="S197" i="39"/>
  <c r="W197" i="39"/>
  <c r="N189" i="39"/>
  <c r="N188" i="39"/>
  <c r="N192" i="39"/>
  <c r="N196" i="39"/>
  <c r="N187" i="39"/>
  <c r="N191" i="39"/>
  <c r="N195" i="39"/>
  <c r="N186" i="39"/>
  <c r="N190" i="39"/>
  <c r="N194" i="39"/>
  <c r="N178" i="39"/>
  <c r="N11" i="2" s="1"/>
  <c r="N182" i="39"/>
  <c r="N15" i="2" s="1"/>
  <c r="N174" i="39"/>
  <c r="N7" i="2" s="1"/>
  <c r="N173" i="39"/>
  <c r="N6" i="2" s="1"/>
  <c r="N177" i="39"/>
  <c r="N10" i="2" s="1"/>
  <c r="N181" i="39"/>
  <c r="N14" i="2" s="1"/>
  <c r="N176" i="39"/>
  <c r="N9" i="2" s="1"/>
  <c r="N180" i="39"/>
  <c r="N13" i="2" s="1"/>
  <c r="N175" i="39"/>
  <c r="N8" i="2" s="1"/>
  <c r="N179" i="39"/>
  <c r="N12" i="2" s="1"/>
  <c r="N15" i="39"/>
  <c r="I15" i="39"/>
  <c r="F15" i="39"/>
  <c r="J15" i="39"/>
  <c r="G15" i="39"/>
  <c r="K15" i="39"/>
  <c r="AM64" i="28"/>
  <c r="BC64" i="28"/>
  <c r="BS64" i="28"/>
  <c r="BK63" i="28"/>
  <c r="T63" i="28"/>
  <c r="AB63" i="28"/>
  <c r="AJ63" i="28"/>
  <c r="AR63" i="28"/>
  <c r="AZ63" i="28"/>
  <c r="BH63" i="28"/>
  <c r="BP63" i="28"/>
  <c r="BX63" i="28"/>
  <c r="CF63" i="28"/>
  <c r="S109" i="28"/>
  <c r="W109" i="28"/>
  <c r="AA109" i="28"/>
  <c r="AE109" i="28"/>
  <c r="AI109" i="28"/>
  <c r="AM109" i="28"/>
  <c r="AQ109" i="28"/>
  <c r="AU109" i="28"/>
  <c r="AY109" i="28"/>
  <c r="BC109" i="28"/>
  <c r="BG109" i="28"/>
  <c r="BK109" i="28"/>
  <c r="BO109" i="28"/>
  <c r="BS109" i="28"/>
  <c r="BW109" i="28"/>
  <c r="CA109" i="28"/>
  <c r="CE109" i="28"/>
  <c r="R109" i="28"/>
  <c r="V109" i="28"/>
  <c r="Z109" i="28"/>
  <c r="AD109" i="28"/>
  <c r="AH109" i="28"/>
  <c r="AL109" i="28"/>
  <c r="AP109" i="28"/>
  <c r="AT109" i="28"/>
  <c r="AX109" i="28"/>
  <c r="BB109" i="28"/>
  <c r="BF109" i="28"/>
  <c r="BJ109" i="28"/>
  <c r="BN109" i="28"/>
  <c r="BR109" i="28"/>
  <c r="BV109" i="28"/>
  <c r="BZ109" i="28"/>
  <c r="CD109" i="28"/>
  <c r="CH109" i="28"/>
  <c r="T109" i="28"/>
  <c r="X109" i="28"/>
  <c r="AB109" i="28"/>
  <c r="AF109" i="28"/>
  <c r="AJ109" i="28"/>
  <c r="AN109" i="28"/>
  <c r="AR109" i="28"/>
  <c r="AV109" i="28"/>
  <c r="AZ109" i="28"/>
  <c r="BD109" i="28"/>
  <c r="BH109" i="28"/>
  <c r="BL109" i="28"/>
  <c r="BP109" i="28"/>
  <c r="BT109" i="28"/>
  <c r="BX109" i="28"/>
  <c r="CB109" i="28"/>
  <c r="CF109" i="28"/>
  <c r="Q109" i="28"/>
  <c r="U109" i="28"/>
  <c r="Y109" i="28"/>
  <c r="AC109" i="28"/>
  <c r="AG109" i="28"/>
  <c r="AK109" i="28"/>
  <c r="AO109" i="28"/>
  <c r="AS109" i="28"/>
  <c r="AW109" i="28"/>
  <c r="BA109" i="28"/>
  <c r="BE109" i="28"/>
  <c r="BI109" i="28"/>
  <c r="BM109" i="28"/>
  <c r="BQ109" i="28"/>
  <c r="BU109" i="28"/>
  <c r="BY109" i="28"/>
  <c r="CC109" i="28"/>
  <c r="CG109" i="28"/>
  <c r="P62" i="28"/>
  <c r="T62" i="28"/>
  <c r="X62" i="28"/>
  <c r="AB62" i="28"/>
  <c r="AF62" i="28"/>
  <c r="AJ62" i="28"/>
  <c r="AN62" i="28"/>
  <c r="AR62" i="28"/>
  <c r="AV62" i="28"/>
  <c r="AZ62" i="28"/>
  <c r="BD62" i="28"/>
  <c r="BH62" i="28"/>
  <c r="BL62" i="28"/>
  <c r="BP62" i="28"/>
  <c r="BT62" i="28"/>
  <c r="BX62" i="28"/>
  <c r="CB62" i="28"/>
  <c r="CF62" i="28"/>
  <c r="Q63" i="28"/>
  <c r="U63" i="28"/>
  <c r="Y63" i="28"/>
  <c r="AC63" i="28"/>
  <c r="AG63" i="28"/>
  <c r="AK63" i="28"/>
  <c r="AO63" i="28"/>
  <c r="AS63" i="28"/>
  <c r="AW63" i="28"/>
  <c r="BA63" i="28"/>
  <c r="BE63" i="28"/>
  <c r="BI63" i="28"/>
  <c r="BM63" i="28"/>
  <c r="BQ63" i="28"/>
  <c r="BU63" i="28"/>
  <c r="BY63" i="28"/>
  <c r="CC63" i="28"/>
  <c r="CG63" i="28"/>
  <c r="R64" i="28"/>
  <c r="V64" i="28"/>
  <c r="Z64" i="28"/>
  <c r="AD64" i="28"/>
  <c r="AH64" i="28"/>
  <c r="AL64" i="28"/>
  <c r="AP64" i="28"/>
  <c r="AT64" i="28"/>
  <c r="AX64" i="28"/>
  <c r="BB64" i="28"/>
  <c r="BF64" i="28"/>
  <c r="BJ64" i="28"/>
  <c r="BN64" i="28"/>
  <c r="BR64" i="28"/>
  <c r="BV64" i="28"/>
  <c r="BZ64" i="28"/>
  <c r="CD64" i="28"/>
  <c r="CH64" i="28"/>
  <c r="L50" i="28"/>
  <c r="E47" i="28"/>
  <c r="I47" i="28"/>
  <c r="M47" i="28"/>
  <c r="G48" i="28"/>
  <c r="G50" i="28" s="1"/>
  <c r="K48" i="28"/>
  <c r="K50" i="28" s="1"/>
  <c r="H50" i="28"/>
  <c r="F44" i="28"/>
  <c r="F46" i="28" s="1"/>
  <c r="J44" i="28"/>
  <c r="J46" i="28" s="1"/>
  <c r="CL54" i="28"/>
  <c r="E52" i="28" s="1"/>
  <c r="CP54" i="28"/>
  <c r="I52" i="28" s="1"/>
  <c r="CT54" i="28"/>
  <c r="M52" i="28" s="1"/>
  <c r="CY54" i="28"/>
  <c r="CM54" i="28"/>
  <c r="F51" i="28" s="1"/>
  <c r="CQ54" i="28"/>
  <c r="J51" i="28" s="1"/>
  <c r="CV54" i="28"/>
  <c r="CZ54" i="28"/>
  <c r="C39" i="28"/>
  <c r="G39" i="28"/>
  <c r="K39" i="28"/>
  <c r="E40" i="28"/>
  <c r="E42" i="28" s="1"/>
  <c r="I40" i="28"/>
  <c r="I42" i="28" s="1"/>
  <c r="M40" i="28"/>
  <c r="M42" i="28" s="1"/>
  <c r="F39" i="28"/>
  <c r="J39" i="28"/>
  <c r="L52" i="28"/>
  <c r="E35" i="28"/>
  <c r="I35" i="28"/>
  <c r="M35" i="28"/>
  <c r="G36" i="28"/>
  <c r="G38" i="28" s="1"/>
  <c r="K36" i="28"/>
  <c r="K38" i="28" s="1"/>
  <c r="F36" i="28"/>
  <c r="F38" i="28" s="1"/>
  <c r="CN54" i="28"/>
  <c r="CR54" i="28"/>
  <c r="CW54" i="28"/>
  <c r="DA54" i="28"/>
  <c r="C35" i="28"/>
  <c r="J35" i="28"/>
  <c r="CJ54" i="28"/>
  <c r="CU52" i="28"/>
  <c r="DD52" i="28" s="1"/>
  <c r="CU51" i="28"/>
  <c r="DD51" i="28" s="1"/>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E26" i="28"/>
  <c r="AD26" i="28"/>
  <c r="AC26" i="28"/>
  <c r="AB26" i="28"/>
  <c r="AA26" i="28"/>
  <c r="Z26" i="28"/>
  <c r="Y26" i="28"/>
  <c r="X26" i="28"/>
  <c r="W26" i="28"/>
  <c r="V26" i="28"/>
  <c r="V10" i="28" s="1"/>
  <c r="U26" i="28"/>
  <c r="U10" i="28" s="1"/>
  <c r="T26" i="28"/>
  <c r="S26" i="28"/>
  <c r="R26" i="28"/>
  <c r="Q26" i="28"/>
  <c r="CH25" i="28"/>
  <c r="CG25" i="28"/>
  <c r="CF25" i="28"/>
  <c r="CE25" i="28"/>
  <c r="CD25" i="28"/>
  <c r="CC25" i="28"/>
  <c r="CB25" i="28"/>
  <c r="CA25" i="28"/>
  <c r="BZ25" i="28"/>
  <c r="BY25" i="28"/>
  <c r="BX25" i="28"/>
  <c r="BW25" i="28"/>
  <c r="BV25" i="28"/>
  <c r="BU25" i="28"/>
  <c r="BT25" i="28"/>
  <c r="BS25" i="28"/>
  <c r="BR25" i="28"/>
  <c r="BQ25" i="28"/>
  <c r="BP25" i="28"/>
  <c r="BO25" i="28"/>
  <c r="BN25" i="28"/>
  <c r="BM25" i="28"/>
  <c r="BL25" i="28"/>
  <c r="BK25" i="28"/>
  <c r="BJ25" i="28"/>
  <c r="BI25" i="28"/>
  <c r="BH25" i="28"/>
  <c r="BG25" i="28"/>
  <c r="BF25" i="28"/>
  <c r="BE25" i="28"/>
  <c r="BD25" i="28"/>
  <c r="BC25" i="28"/>
  <c r="BB25" i="28"/>
  <c r="BA25" i="28"/>
  <c r="AZ25" i="28"/>
  <c r="AY25" i="28"/>
  <c r="AX25" i="28"/>
  <c r="AW25" i="28"/>
  <c r="AV25" i="28"/>
  <c r="AU25" i="28"/>
  <c r="AT25" i="28"/>
  <c r="AS25" i="28"/>
  <c r="AR25" i="28"/>
  <c r="AQ25" i="28"/>
  <c r="AP25" i="28"/>
  <c r="AO25" i="28"/>
  <c r="AN25" i="28"/>
  <c r="AM25" i="28"/>
  <c r="AL25" i="28"/>
  <c r="AK25" i="28"/>
  <c r="AJ25" i="28"/>
  <c r="AI25" i="28"/>
  <c r="AH25" i="28"/>
  <c r="AG25" i="28"/>
  <c r="AF25" i="28"/>
  <c r="AE25" i="28"/>
  <c r="AD25" i="28"/>
  <c r="AC25" i="28"/>
  <c r="AB25" i="28"/>
  <c r="AA25" i="28"/>
  <c r="Z25" i="28"/>
  <c r="Y25" i="28"/>
  <c r="X25" i="28"/>
  <c r="W25" i="28"/>
  <c r="V25" i="28"/>
  <c r="U25" i="28"/>
  <c r="T25" i="28"/>
  <c r="S25" i="28"/>
  <c r="S9" i="28" s="1"/>
  <c r="R25" i="28"/>
  <c r="Q25" i="28"/>
  <c r="CH24" i="28"/>
  <c r="CG24" i="28"/>
  <c r="CF24" i="28"/>
  <c r="CE24" i="28"/>
  <c r="CD24" i="28"/>
  <c r="CC24" i="28"/>
  <c r="CB24" i="28"/>
  <c r="CA24" i="28"/>
  <c r="BZ24" i="28"/>
  <c r="BY24" i="28"/>
  <c r="BX24" i="28"/>
  <c r="BW24" i="28"/>
  <c r="BV24" i="28"/>
  <c r="BU24" i="28"/>
  <c r="BT24" i="28"/>
  <c r="BS24" i="28"/>
  <c r="BR24" i="28"/>
  <c r="BQ24" i="28"/>
  <c r="BP24" i="28"/>
  <c r="BO24" i="28"/>
  <c r="BN24" i="28"/>
  <c r="BM24" i="28"/>
  <c r="BL24" i="28"/>
  <c r="BK24" i="28"/>
  <c r="BJ24" i="28"/>
  <c r="BI24" i="28"/>
  <c r="BH24" i="28"/>
  <c r="BG24" i="28"/>
  <c r="BF24" i="28"/>
  <c r="BE24" i="28"/>
  <c r="BD24" i="28"/>
  <c r="BC24" i="28"/>
  <c r="BB24" i="28"/>
  <c r="BA24" i="28"/>
  <c r="AZ24" i="28"/>
  <c r="AY24" i="28"/>
  <c r="AX24" i="28"/>
  <c r="AW24" i="28"/>
  <c r="AV24" i="28"/>
  <c r="AU24" i="28"/>
  <c r="AT24" i="28"/>
  <c r="AS24" i="28"/>
  <c r="AR24" i="28"/>
  <c r="AQ24" i="28"/>
  <c r="AP24" i="28"/>
  <c r="AO24" i="28"/>
  <c r="AN24" i="28"/>
  <c r="AM24" i="28"/>
  <c r="AL24" i="28"/>
  <c r="AK24" i="28"/>
  <c r="AJ24" i="28"/>
  <c r="AI24" i="28"/>
  <c r="AH24" i="28"/>
  <c r="AG24" i="28"/>
  <c r="AF24" i="28"/>
  <c r="AE24" i="28"/>
  <c r="AD24" i="28"/>
  <c r="AC24" i="28"/>
  <c r="AB24" i="28"/>
  <c r="AA24" i="28"/>
  <c r="Z24" i="28"/>
  <c r="Y24" i="28"/>
  <c r="X24" i="28"/>
  <c r="W24" i="28"/>
  <c r="V24" i="28"/>
  <c r="U24" i="28"/>
  <c r="T24" i="28"/>
  <c r="S24" i="28"/>
  <c r="R24" i="28"/>
  <c r="Q24" i="28"/>
  <c r="CH23" i="28"/>
  <c r="CG23" i="28"/>
  <c r="CF23" i="28"/>
  <c r="CE23" i="28"/>
  <c r="CD23" i="28"/>
  <c r="CC23" i="28"/>
  <c r="CB23" i="28"/>
  <c r="CA23" i="28"/>
  <c r="BZ23" i="28"/>
  <c r="BY23" i="28"/>
  <c r="BX23" i="28"/>
  <c r="BW23" i="28"/>
  <c r="BV23" i="28"/>
  <c r="BU23" i="28"/>
  <c r="BT23" i="28"/>
  <c r="BS23" i="28"/>
  <c r="BR23" i="28"/>
  <c r="BQ23" i="28"/>
  <c r="BP23" i="28"/>
  <c r="BO23" i="28"/>
  <c r="BN23" i="28"/>
  <c r="BM23" i="28"/>
  <c r="BL23" i="28"/>
  <c r="BK23" i="28"/>
  <c r="BJ23" i="28"/>
  <c r="BI23" i="28"/>
  <c r="BH23" i="28"/>
  <c r="BG23" i="28"/>
  <c r="BF23" i="28"/>
  <c r="BE23" i="28"/>
  <c r="BD23" i="28"/>
  <c r="BC23" i="28"/>
  <c r="BB23" i="28"/>
  <c r="BA23" i="28"/>
  <c r="AZ23" i="28"/>
  <c r="AY23" i="28"/>
  <c r="AX23" i="28"/>
  <c r="AW23" i="28"/>
  <c r="AV23" i="28"/>
  <c r="AU23" i="28"/>
  <c r="AT23" i="28"/>
  <c r="AS23" i="28"/>
  <c r="AR23" i="28"/>
  <c r="AQ23" i="28"/>
  <c r="AP23" i="28"/>
  <c r="AO23" i="28"/>
  <c r="AN23" i="28"/>
  <c r="AM23" i="28"/>
  <c r="AL23" i="28"/>
  <c r="AK23" i="28"/>
  <c r="AJ23" i="28"/>
  <c r="AI23" i="28"/>
  <c r="AH23" i="28"/>
  <c r="AG23" i="28"/>
  <c r="AF23" i="28"/>
  <c r="AE23" i="28"/>
  <c r="AD23" i="28"/>
  <c r="AC23" i="28"/>
  <c r="AB23" i="28"/>
  <c r="AA23" i="28"/>
  <c r="Z23" i="28"/>
  <c r="Y23" i="28"/>
  <c r="X23" i="28"/>
  <c r="W23" i="28"/>
  <c r="V23" i="28"/>
  <c r="U23" i="28"/>
  <c r="T23" i="28"/>
  <c r="S23" i="28"/>
  <c r="R23" i="28"/>
  <c r="Q23" i="28"/>
  <c r="CH22" i="28"/>
  <c r="CG22" i="28"/>
  <c r="CF22" i="28"/>
  <c r="CE22" i="28"/>
  <c r="CD22" i="28"/>
  <c r="CC22" i="28"/>
  <c r="CB22" i="28"/>
  <c r="CA22" i="28"/>
  <c r="BZ22" i="28"/>
  <c r="BY22" i="28"/>
  <c r="BX22" i="28"/>
  <c r="BW22" i="28"/>
  <c r="BV22" i="28"/>
  <c r="BU22" i="28"/>
  <c r="BT22" i="28"/>
  <c r="BS22" i="28"/>
  <c r="BR22" i="28"/>
  <c r="BQ22" i="28"/>
  <c r="BP22" i="28"/>
  <c r="BO22" i="28"/>
  <c r="BN22" i="28"/>
  <c r="BM22" i="28"/>
  <c r="BL22" i="28"/>
  <c r="BK22" i="28"/>
  <c r="BJ22" i="28"/>
  <c r="BI22" i="28"/>
  <c r="BH22" i="28"/>
  <c r="BG22" i="28"/>
  <c r="BF22" i="28"/>
  <c r="BE22" i="28"/>
  <c r="BD22" i="28"/>
  <c r="BC22" i="28"/>
  <c r="BB22" i="28"/>
  <c r="BA22" i="28"/>
  <c r="AZ22" i="28"/>
  <c r="AY22" i="28"/>
  <c r="AX22" i="28"/>
  <c r="AW22" i="28"/>
  <c r="AV22" i="28"/>
  <c r="AU22" i="28"/>
  <c r="AT22" i="28"/>
  <c r="AS22" i="28"/>
  <c r="AR22" i="28"/>
  <c r="AQ22" i="28"/>
  <c r="AP22" i="28"/>
  <c r="AO22" i="28"/>
  <c r="AN22" i="28"/>
  <c r="AM22" i="28"/>
  <c r="AL22" i="28"/>
  <c r="AK22" i="28"/>
  <c r="AJ22" i="28"/>
  <c r="AI22" i="28"/>
  <c r="AH22" i="28"/>
  <c r="AG22" i="28"/>
  <c r="AF22" i="28"/>
  <c r="AE22" i="28"/>
  <c r="AD22" i="28"/>
  <c r="AC22" i="28"/>
  <c r="AB22" i="28"/>
  <c r="AA22" i="28"/>
  <c r="Z22" i="28"/>
  <c r="Y22" i="28"/>
  <c r="X22" i="28"/>
  <c r="W22" i="28"/>
  <c r="V22" i="28"/>
  <c r="U22" i="28"/>
  <c r="T22" i="28"/>
  <c r="S22" i="28"/>
  <c r="R22" i="28"/>
  <c r="Q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V18" i="28"/>
  <c r="U18" i="28"/>
  <c r="T18" i="28"/>
  <c r="S18" i="28"/>
  <c r="S10" i="28" s="1"/>
  <c r="R18" i="28"/>
  <c r="Q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G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V17" i="28"/>
  <c r="U17" i="28"/>
  <c r="T17" i="28"/>
  <c r="S17" i="28"/>
  <c r="R17" i="28"/>
  <c r="Q17" i="28"/>
  <c r="Q9" i="28" s="1"/>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G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V16" i="28"/>
  <c r="U16" i="28"/>
  <c r="T16" i="28"/>
  <c r="S16" i="28"/>
  <c r="R16" i="28"/>
  <c r="Q16" i="28"/>
  <c r="CH15" i="28"/>
  <c r="CG15" i="28"/>
  <c r="CF15" i="28"/>
  <c r="CE15" i="28"/>
  <c r="CD15" i="28"/>
  <c r="CC15" i="28"/>
  <c r="CB15" i="28"/>
  <c r="CA15" i="28"/>
  <c r="BZ15" i="28"/>
  <c r="BY15" i="28"/>
  <c r="BX15" i="28"/>
  <c r="BW15" i="28"/>
  <c r="BV15" i="28"/>
  <c r="BU15" i="28"/>
  <c r="BT15" i="28"/>
  <c r="BS15" i="28"/>
  <c r="BR15" i="28"/>
  <c r="BQ15" i="28"/>
  <c r="BP15" i="28"/>
  <c r="BO15" i="28"/>
  <c r="BN15" i="28"/>
  <c r="BM15" i="28"/>
  <c r="BL15" i="28"/>
  <c r="BK15" i="28"/>
  <c r="BJ15" i="28"/>
  <c r="BI15" i="28"/>
  <c r="BH15" i="28"/>
  <c r="BG15" i="28"/>
  <c r="BF15" i="28"/>
  <c r="BE15" i="28"/>
  <c r="BD15" i="28"/>
  <c r="BC15" i="28"/>
  <c r="BB15" i="28"/>
  <c r="BA15" i="28"/>
  <c r="AZ15" i="28"/>
  <c r="AY15" i="28"/>
  <c r="AX15" i="28"/>
  <c r="AW15" i="28"/>
  <c r="AV15" i="28"/>
  <c r="AU15" i="28"/>
  <c r="AT15" i="28"/>
  <c r="AS15" i="28"/>
  <c r="AR15" i="28"/>
  <c r="AQ15" i="28"/>
  <c r="AP15" i="28"/>
  <c r="AO15" i="28"/>
  <c r="AN15" i="28"/>
  <c r="AM15" i="28"/>
  <c r="AL15" i="28"/>
  <c r="AK15" i="28"/>
  <c r="AJ15" i="28"/>
  <c r="AI15" i="28"/>
  <c r="AH15" i="28"/>
  <c r="AG15" i="28"/>
  <c r="AF15" i="28"/>
  <c r="AE15" i="28"/>
  <c r="AD15" i="28"/>
  <c r="AC15" i="28"/>
  <c r="AB15" i="28"/>
  <c r="AA15" i="28"/>
  <c r="Z15" i="28"/>
  <c r="Y15" i="28"/>
  <c r="X15" i="28"/>
  <c r="W15" i="28"/>
  <c r="V15" i="28"/>
  <c r="V7" i="28" s="1"/>
  <c r="U15" i="28"/>
  <c r="U7" i="28" s="1"/>
  <c r="T15" i="28"/>
  <c r="S15" i="28"/>
  <c r="R15" i="28"/>
  <c r="Q15" i="28"/>
  <c r="Q7" i="28" s="1"/>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X14" i="28"/>
  <c r="W14"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T10" i="28"/>
  <c r="R10" i="28"/>
  <c r="Q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V9" i="28"/>
  <c r="U9" i="28"/>
  <c r="T9" i="28"/>
  <c r="R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V8" i="28"/>
  <c r="U8" i="28"/>
  <c r="T8" i="28"/>
  <c r="S8" i="28"/>
  <c r="R8" i="28"/>
  <c r="Q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T7" i="28"/>
  <c r="S7" i="28"/>
  <c r="R7" i="28"/>
  <c r="CH6" i="28"/>
  <c r="CG6" i="28"/>
  <c r="CF6" i="28"/>
  <c r="CE6" i="28"/>
  <c r="CD6" i="28"/>
  <c r="CC6" i="28"/>
  <c r="CB6" i="28"/>
  <c r="CA6" i="28"/>
  <c r="BZ6" i="28"/>
  <c r="BY6" i="28"/>
  <c r="BX6" i="28"/>
  <c r="BW6" i="28"/>
  <c r="BV6" i="28"/>
  <c r="BU6" i="28"/>
  <c r="BT6" i="28"/>
  <c r="BS6" i="28"/>
  <c r="BR6" i="28"/>
  <c r="BQ6" i="28"/>
  <c r="BP6" i="28"/>
  <c r="BO6" i="28"/>
  <c r="BN6" i="28"/>
  <c r="BM6" i="28"/>
  <c r="BL6" i="28"/>
  <c r="BK6" i="28"/>
  <c r="BJ6" i="28"/>
  <c r="BI6" i="28"/>
  <c r="BH6" i="28"/>
  <c r="BG6" i="28"/>
  <c r="BF6" i="28"/>
  <c r="BE6" i="28"/>
  <c r="BD6" i="28"/>
  <c r="BC6" i="28"/>
  <c r="BB6" i="28"/>
  <c r="BA6" i="28"/>
  <c r="AZ6" i="28"/>
  <c r="AY6" i="28"/>
  <c r="AX6" i="28"/>
  <c r="AW6" i="28"/>
  <c r="AV6" i="28"/>
  <c r="AU6" i="28"/>
  <c r="AT6" i="28"/>
  <c r="AS6" i="28"/>
  <c r="AR6" i="28"/>
  <c r="AQ6" i="28"/>
  <c r="AP6" i="28"/>
  <c r="AO6" i="28"/>
  <c r="AN6" i="28"/>
  <c r="AM6" i="28"/>
  <c r="AL6" i="28"/>
  <c r="AK6" i="28"/>
  <c r="AJ6" i="28"/>
  <c r="AI6" i="28"/>
  <c r="AH6" i="28"/>
  <c r="AG6" i="28"/>
  <c r="AF6" i="28"/>
  <c r="AE6" i="28"/>
  <c r="AD6" i="28"/>
  <c r="AC6" i="28"/>
  <c r="AB6" i="28"/>
  <c r="AA6" i="28"/>
  <c r="Z6" i="28"/>
  <c r="Y6" i="28"/>
  <c r="X6" i="28"/>
  <c r="W6" i="28"/>
  <c r="E38" i="28" l="1"/>
  <c r="F42" i="28"/>
  <c r="G42" i="28"/>
  <c r="E50" i="28"/>
  <c r="D46" i="28"/>
  <c r="D50" i="28"/>
  <c r="D38" i="28"/>
  <c r="L46" i="28"/>
  <c r="M50" i="28"/>
  <c r="M38" i="28"/>
  <c r="L38" i="28"/>
  <c r="K46" i="28"/>
  <c r="K42" i="28"/>
  <c r="G46" i="28"/>
  <c r="J42" i="28"/>
  <c r="J38" i="28"/>
  <c r="I50" i="28"/>
  <c r="I38" i="28"/>
  <c r="H46" i="28"/>
  <c r="H38" i="28"/>
  <c r="CU54" i="28"/>
  <c r="H51" i="28"/>
  <c r="H54" i="28" s="1"/>
  <c r="N38" i="28"/>
  <c r="M51" i="28"/>
  <c r="M54" i="28" s="1"/>
  <c r="I51" i="28"/>
  <c r="I54" i="28" s="1"/>
  <c r="D51" i="28"/>
  <c r="D54" i="28" s="1"/>
  <c r="N197" i="39"/>
  <c r="J52" i="28"/>
  <c r="J54" i="28" s="1"/>
  <c r="F52" i="28"/>
  <c r="F54" i="28" s="1"/>
  <c r="N50" i="28"/>
  <c r="E51" i="28"/>
  <c r="E54" i="28" s="1"/>
  <c r="N42" i="28"/>
  <c r="C52" i="28"/>
  <c r="C51" i="28"/>
  <c r="K51" i="28"/>
  <c r="K52" i="28"/>
  <c r="G51" i="28"/>
  <c r="G52" i="28"/>
  <c r="L54" i="28"/>
  <c r="N46" i="28"/>
  <c r="W19" i="28"/>
  <c r="AE19" i="28"/>
  <c r="AM19" i="28"/>
  <c r="AU19" i="28"/>
  <c r="BC19" i="28"/>
  <c r="BK19" i="28"/>
  <c r="BS19" i="28"/>
  <c r="CA19" i="28"/>
  <c r="AB19" i="28"/>
  <c r="AJ19" i="28"/>
  <c r="AR19" i="28"/>
  <c r="AZ19" i="28"/>
  <c r="BH19" i="28"/>
  <c r="BP19" i="28"/>
  <c r="BX19" i="28"/>
  <c r="CF19" i="28"/>
  <c r="T27" i="28"/>
  <c r="X27" i="28"/>
  <c r="AB27" i="28"/>
  <c r="AF27" i="28"/>
  <c r="AJ27" i="28"/>
  <c r="AN27" i="28"/>
  <c r="AR27" i="28"/>
  <c r="AV27" i="28"/>
  <c r="AZ27" i="28"/>
  <c r="BD27" i="28"/>
  <c r="BH27" i="28"/>
  <c r="BL27" i="28"/>
  <c r="BP27" i="28"/>
  <c r="BT27" i="28"/>
  <c r="BX27" i="28"/>
  <c r="CB27" i="28"/>
  <c r="CF27" i="28"/>
  <c r="X19" i="28"/>
  <c r="AF19" i="28"/>
  <c r="AN19" i="28"/>
  <c r="AV19" i="28"/>
  <c r="BD19" i="28"/>
  <c r="BL19" i="28"/>
  <c r="BT19" i="28"/>
  <c r="CB19" i="28"/>
  <c r="Y19" i="28"/>
  <c r="AC19" i="28"/>
  <c r="AG19" i="28"/>
  <c r="AK19" i="28"/>
  <c r="AO19" i="28"/>
  <c r="AS19" i="28"/>
  <c r="AW19" i="28"/>
  <c r="BA19" i="28"/>
  <c r="BE19" i="28"/>
  <c r="BI19" i="28"/>
  <c r="BM19" i="28"/>
  <c r="BQ19" i="28"/>
  <c r="BU19" i="28"/>
  <c r="BY19" i="28"/>
  <c r="CC19" i="28"/>
  <c r="CG19" i="28"/>
  <c r="Z19" i="28"/>
  <c r="AD19" i="28"/>
  <c r="AH19" i="28"/>
  <c r="AL19" i="28"/>
  <c r="AP19" i="28"/>
  <c r="AT19" i="28"/>
  <c r="AX19" i="28"/>
  <c r="BB19" i="28"/>
  <c r="BF19" i="28"/>
  <c r="BJ19" i="28"/>
  <c r="BN19" i="28"/>
  <c r="BR19" i="28"/>
  <c r="BV19" i="28"/>
  <c r="BZ19" i="28"/>
  <c r="CD19" i="28"/>
  <c r="CH19" i="28"/>
  <c r="AA19" i="28"/>
  <c r="AI19" i="28"/>
  <c r="AQ19" i="28"/>
  <c r="AY19" i="28"/>
  <c r="BG19" i="28"/>
  <c r="BO19" i="28"/>
  <c r="BW19" i="28"/>
  <c r="CE19" i="28"/>
  <c r="Y27" i="28"/>
  <c r="AG27" i="28"/>
  <c r="AO27" i="28"/>
  <c r="AW27" i="28"/>
  <c r="Q27" i="28"/>
  <c r="U27" i="28"/>
  <c r="AC27" i="28"/>
  <c r="AK27" i="28"/>
  <c r="AS27" i="28"/>
  <c r="BE27" i="28"/>
  <c r="BM27" i="28"/>
  <c r="BU27" i="28"/>
  <c r="CC27" i="28"/>
  <c r="AA11" i="28"/>
  <c r="AI11" i="28"/>
  <c r="AU11" i="28"/>
  <c r="BC11" i="28"/>
  <c r="BO11" i="28"/>
  <c r="BW11" i="28"/>
  <c r="X11" i="28"/>
  <c r="AJ11" i="28"/>
  <c r="AR11" i="28"/>
  <c r="BD11" i="28"/>
  <c r="BL11" i="28"/>
  <c r="BP11" i="28"/>
  <c r="BX11" i="28"/>
  <c r="CB11" i="28"/>
  <c r="CF11" i="28"/>
  <c r="R27" i="28"/>
  <c r="V27" i="28"/>
  <c r="Z27" i="28"/>
  <c r="AD27" i="28"/>
  <c r="AH27" i="28"/>
  <c r="AL27" i="28"/>
  <c r="AP27" i="28"/>
  <c r="AT27" i="28"/>
  <c r="AX27" i="28"/>
  <c r="BB27" i="28"/>
  <c r="BF27" i="28"/>
  <c r="BJ27" i="28"/>
  <c r="BN27" i="28"/>
  <c r="BR27" i="28"/>
  <c r="BV27" i="28"/>
  <c r="BZ27" i="28"/>
  <c r="CD27" i="28"/>
  <c r="CH27" i="28"/>
  <c r="S27" i="28"/>
  <c r="W27" i="28"/>
  <c r="AA27" i="28"/>
  <c r="AE27" i="28"/>
  <c r="AI27" i="28"/>
  <c r="AM27" i="28"/>
  <c r="AQ27" i="28"/>
  <c r="AU27" i="28"/>
  <c r="AY27" i="28"/>
  <c r="BC27" i="28"/>
  <c r="BG27" i="28"/>
  <c r="BK27" i="28"/>
  <c r="BO27" i="28"/>
  <c r="BS27" i="28"/>
  <c r="BW27" i="28"/>
  <c r="CA27" i="28"/>
  <c r="CE27" i="28"/>
  <c r="BA27" i="28"/>
  <c r="BI27" i="28"/>
  <c r="BQ27" i="28"/>
  <c r="BY27" i="28"/>
  <c r="CG27" i="28"/>
  <c r="W11" i="28"/>
  <c r="AE11" i="28"/>
  <c r="AM11" i="28"/>
  <c r="AQ11" i="28"/>
  <c r="AY11" i="28"/>
  <c r="BG11" i="28"/>
  <c r="BK11" i="28"/>
  <c r="BS11" i="28"/>
  <c r="CA11" i="28"/>
  <c r="CE11" i="28"/>
  <c r="AB11" i="28"/>
  <c r="AF11" i="28"/>
  <c r="AN11" i="28"/>
  <c r="AV11" i="28"/>
  <c r="AZ11" i="28"/>
  <c r="BH11" i="28"/>
  <c r="BT11" i="28"/>
  <c r="Y11" i="28"/>
  <c r="AC11" i="28"/>
  <c r="AG11" i="28"/>
  <c r="AK11" i="28"/>
  <c r="AO11" i="28"/>
  <c r="AS11" i="28"/>
  <c r="AW11" i="28"/>
  <c r="BA11" i="28"/>
  <c r="BE11" i="28"/>
  <c r="BI11" i="28"/>
  <c r="BM11" i="28"/>
  <c r="BQ11" i="28"/>
  <c r="BU11" i="28"/>
  <c r="BY11" i="28"/>
  <c r="CC11" i="28"/>
  <c r="CG11" i="28"/>
  <c r="Z11" i="28"/>
  <c r="AD11" i="28"/>
  <c r="AH11" i="28"/>
  <c r="AL11" i="28"/>
  <c r="AP11" i="28"/>
  <c r="AT11" i="28"/>
  <c r="AX11" i="28"/>
  <c r="BB11" i="28"/>
  <c r="BF11" i="28"/>
  <c r="BJ11" i="28"/>
  <c r="BN11" i="28"/>
  <c r="BR11" i="28"/>
  <c r="BV11" i="28"/>
  <c r="BZ11" i="28"/>
  <c r="CD11" i="28"/>
  <c r="CH11" i="28"/>
  <c r="N52" i="28" l="1"/>
  <c r="N51" i="28"/>
  <c r="DD54" i="28"/>
  <c r="N54" i="28"/>
  <c r="K54" i="28"/>
  <c r="G54" i="28"/>
  <c r="C13" i="28" l="1"/>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BL13" i="28"/>
  <c r="BM13" i="28"/>
  <c r="BN13" i="28"/>
  <c r="BO13" i="28"/>
  <c r="BP13" i="28"/>
  <c r="BQ13" i="28"/>
  <c r="BR13" i="28"/>
  <c r="BS13" i="28"/>
  <c r="BT13" i="28"/>
  <c r="BU13" i="28"/>
  <c r="BV13" i="28"/>
  <c r="BW13" i="28"/>
  <c r="BX13" i="28"/>
  <c r="BY13" i="28"/>
  <c r="BZ13" i="28"/>
  <c r="CA13" i="28"/>
  <c r="CB13" i="28"/>
  <c r="CC13" i="28"/>
  <c r="CD13" i="28"/>
  <c r="CE13" i="28"/>
  <c r="CF13" i="28"/>
  <c r="CG13" i="28"/>
  <c r="CH13" i="28"/>
  <c r="CH40" i="36" l="1"/>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D2" i="2"/>
  <c r="E2" i="2" s="1"/>
  <c r="F2" i="2" s="1"/>
  <c r="G2" i="2" s="1"/>
  <c r="H2" i="2" s="1"/>
  <c r="I2" i="2" s="1"/>
  <c r="J2" i="2" s="1"/>
  <c r="K2" i="2" s="1"/>
  <c r="L2" i="2" s="1"/>
  <c r="M2" i="2" s="1"/>
  <c r="N2" i="2" s="1"/>
  <c r="O2" i="2" s="1"/>
  <c r="P2" i="2" s="1"/>
  <c r="Q2" i="2" s="1"/>
  <c r="R2" i="2" s="1"/>
  <c r="S2" i="2" s="1"/>
  <c r="T2" i="2" s="1"/>
  <c r="U2" i="2" s="1"/>
  <c r="V2" i="2" s="1"/>
  <c r="W2" i="2" s="1"/>
  <c r="X2" i="2" s="1"/>
  <c r="Y2" i="2" s="1"/>
  <c r="Z2" i="2" s="1"/>
  <c r="AA2" i="2" s="1"/>
  <c r="AB2" i="2" s="1"/>
  <c r="AC2" i="2" s="1"/>
  <c r="AD2" i="2" s="1"/>
  <c r="AE2" i="2" s="1"/>
  <c r="AF2" i="2" s="1"/>
  <c r="AG2" i="2" s="1"/>
  <c r="AH2" i="2" s="1"/>
  <c r="AI2" i="2" s="1"/>
  <c r="AJ2" i="2" s="1"/>
  <c r="AK2" i="2" s="1"/>
  <c r="AL2" i="2" s="1"/>
  <c r="AM2" i="2" s="1"/>
  <c r="AN2" i="2" s="1"/>
  <c r="AO2" i="2" s="1"/>
  <c r="AP2" i="2" s="1"/>
  <c r="AQ2" i="2" s="1"/>
  <c r="AR2" i="2" s="1"/>
  <c r="AS2" i="2" s="1"/>
  <c r="AT2" i="2" s="1"/>
  <c r="AU2" i="2" s="1"/>
  <c r="AV2" i="2" s="1"/>
  <c r="AW2" i="2" s="1"/>
  <c r="AX2" i="2" s="1"/>
  <c r="AY2" i="2" s="1"/>
  <c r="AZ2" i="2" s="1"/>
  <c r="BA2" i="2" s="1"/>
  <c r="BB2" i="2" s="1"/>
  <c r="BC2" i="2" s="1"/>
  <c r="BD2" i="2" s="1"/>
  <c r="BE2" i="2" s="1"/>
  <c r="BF2" i="2" s="1"/>
  <c r="BG2" i="2" s="1"/>
  <c r="BH2" i="2" s="1"/>
  <c r="BI2" i="2" s="1"/>
  <c r="BJ2" i="2" s="1"/>
  <c r="BK2" i="2" s="1"/>
  <c r="BL2" i="2" s="1"/>
  <c r="BM2" i="2" s="1"/>
  <c r="BN2" i="2" s="1"/>
  <c r="BO2" i="2" s="1"/>
  <c r="BP2" i="2" s="1"/>
  <c r="BQ2" i="2" s="1"/>
  <c r="BR2" i="2" s="1"/>
  <c r="BS2" i="2" s="1"/>
  <c r="BT2" i="2" s="1"/>
  <c r="BU2" i="2" s="1"/>
  <c r="BV2" i="2" s="1"/>
  <c r="BW2" i="2" s="1"/>
  <c r="BX2" i="2" s="1"/>
  <c r="BY2" i="2" s="1"/>
  <c r="BZ2" i="2" s="1"/>
  <c r="CA2" i="2" s="1"/>
  <c r="CB2" i="2" s="1"/>
  <c r="CC2" i="2" s="1"/>
  <c r="CD2" i="2" s="1"/>
  <c r="CE2" i="2" s="1"/>
  <c r="CF2" i="2" s="1"/>
  <c r="CG2" i="2" s="1"/>
  <c r="CH2" i="2" s="1"/>
  <c r="CH58" i="29"/>
  <c r="CG58" i="29"/>
  <c r="CF58" i="29"/>
  <c r="CE58" i="29"/>
  <c r="CD58" i="29"/>
  <c r="CC58" i="29"/>
  <c r="CB58" i="29"/>
  <c r="CA58" i="29"/>
  <c r="BZ58" i="29"/>
  <c r="BY58" i="29"/>
  <c r="BX58" i="29"/>
  <c r="BW58" i="29"/>
  <c r="BV58" i="29"/>
  <c r="BU58" i="29"/>
  <c r="BT58" i="29"/>
  <c r="BS58" i="29"/>
  <c r="BR58" i="29"/>
  <c r="BQ58" i="29"/>
  <c r="BP58" i="29"/>
  <c r="BO58" i="29"/>
  <c r="BN58" i="29"/>
  <c r="BM58" i="29"/>
  <c r="BL58" i="29"/>
  <c r="BK58" i="29"/>
  <c r="BJ58" i="29"/>
  <c r="BI58" i="29"/>
  <c r="BH58" i="29"/>
  <c r="BG58" i="29"/>
  <c r="BF58" i="29"/>
  <c r="BE58" i="29"/>
  <c r="BD58" i="29"/>
  <c r="BC58" i="29"/>
  <c r="BB58" i="29"/>
  <c r="BA58" i="29"/>
  <c r="AZ58" i="29"/>
  <c r="AY58" i="29"/>
  <c r="AX58" i="29"/>
  <c r="AW58" i="29"/>
  <c r="AV58" i="29"/>
  <c r="AU58" i="29"/>
  <c r="AT58" i="29"/>
  <c r="AS58" i="29"/>
  <c r="AR58" i="29"/>
  <c r="AQ58" i="29"/>
  <c r="AP58" i="29"/>
  <c r="AO58" i="29"/>
  <c r="AN58"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CH40" i="29"/>
  <c r="CG40" i="29"/>
  <c r="CF40" i="29"/>
  <c r="CE40" i="29"/>
  <c r="CD40" i="29"/>
  <c r="CC40" i="29"/>
  <c r="CB40" i="29"/>
  <c r="CA40" i="29"/>
  <c r="BZ40" i="29"/>
  <c r="BY40" i="29"/>
  <c r="BX40" i="29"/>
  <c r="BW40" i="29"/>
  <c r="BV40" i="29"/>
  <c r="BU40" i="29"/>
  <c r="BT40" i="29"/>
  <c r="BS40" i="29"/>
  <c r="BR40" i="29"/>
  <c r="BQ40" i="29"/>
  <c r="BP40" i="29"/>
  <c r="BO40" i="29"/>
  <c r="BN40" i="29"/>
  <c r="BM40" i="29"/>
  <c r="BL40" i="29"/>
  <c r="BK40" i="29"/>
  <c r="BJ40" i="29"/>
  <c r="BI40" i="29"/>
  <c r="BH40" i="29"/>
  <c r="BG40" i="29"/>
  <c r="BF40" i="29"/>
  <c r="BE40" i="29"/>
  <c r="BD40" i="29"/>
  <c r="BC40" i="29"/>
  <c r="BB40" i="29"/>
  <c r="BA40" i="29"/>
  <c r="AZ40"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CH22" i="29"/>
  <c r="CG22" i="29"/>
  <c r="CF22" i="29"/>
  <c r="CE22" i="29"/>
  <c r="CD22" i="29"/>
  <c r="CC22" i="29"/>
  <c r="CB22" i="29"/>
  <c r="CA22" i="29"/>
  <c r="BZ22" i="29"/>
  <c r="BY22" i="29"/>
  <c r="BX22" i="29"/>
  <c r="BW22" i="29"/>
  <c r="BV22" i="29"/>
  <c r="BU22" i="29"/>
  <c r="BT22" i="29"/>
  <c r="BS22" i="29"/>
  <c r="BR22" i="29"/>
  <c r="BQ22" i="29"/>
  <c r="BP22" i="29"/>
  <c r="BO22" i="29"/>
  <c r="BN22" i="29"/>
  <c r="BM22" i="29"/>
  <c r="BL22" i="29"/>
  <c r="BK22" i="29"/>
  <c r="BJ22" i="29"/>
  <c r="BI22" i="29"/>
  <c r="BH22" i="29"/>
  <c r="BG22" i="29"/>
  <c r="BF22" i="29"/>
  <c r="BE22" i="29"/>
  <c r="BD22" i="29"/>
  <c r="BC22" i="29"/>
  <c r="BB22" i="29"/>
  <c r="BA22" i="29"/>
  <c r="AZ22"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C38" i="28" l="1"/>
  <c r="C42" i="28"/>
  <c r="C46" i="28"/>
  <c r="C50" i="28"/>
  <c r="C54" i="28"/>
  <c r="M169" i="39"/>
  <c r="L169" i="39"/>
  <c r="K169" i="39"/>
  <c r="J169" i="39"/>
  <c r="I169" i="39"/>
  <c r="G169" i="39"/>
  <c r="F169" i="39"/>
  <c r="E169" i="39"/>
  <c r="D169" i="39"/>
  <c r="M155" i="39"/>
  <c r="L155" i="39"/>
  <c r="K155" i="39"/>
  <c r="J155" i="39"/>
  <c r="I155" i="39"/>
  <c r="H155" i="39"/>
  <c r="G155" i="39"/>
  <c r="F155" i="39"/>
  <c r="E155" i="39"/>
  <c r="D155" i="39"/>
  <c r="M141" i="39"/>
  <c r="L141" i="39"/>
  <c r="K141" i="39"/>
  <c r="J141" i="39"/>
  <c r="I141" i="39"/>
  <c r="H141" i="39"/>
  <c r="G141" i="39"/>
  <c r="F141" i="39"/>
  <c r="E141" i="39"/>
  <c r="D141" i="39"/>
  <c r="M127" i="39"/>
  <c r="L127" i="39"/>
  <c r="K127" i="39"/>
  <c r="J127" i="39"/>
  <c r="I127" i="39"/>
  <c r="H127" i="39"/>
  <c r="G127" i="39"/>
  <c r="F127" i="39"/>
  <c r="E127" i="39"/>
  <c r="D127" i="39"/>
  <c r="M113" i="39"/>
  <c r="L113" i="39"/>
  <c r="K113" i="39"/>
  <c r="J113" i="39"/>
  <c r="I113" i="39"/>
  <c r="G113" i="39"/>
  <c r="F113" i="39"/>
  <c r="E113" i="39"/>
  <c r="N211" i="39"/>
  <c r="M14" i="32"/>
  <c r="L14" i="32"/>
  <c r="K14" i="32"/>
  <c r="J14" i="32"/>
  <c r="I14" i="32"/>
  <c r="H14" i="32"/>
  <c r="G14" i="32"/>
  <c r="F14" i="32"/>
  <c r="E14" i="32"/>
  <c r="D14" i="32"/>
  <c r="M13" i="32"/>
  <c r="L13" i="32"/>
  <c r="K13" i="32"/>
  <c r="J13" i="32"/>
  <c r="I13" i="32"/>
  <c r="H13" i="32"/>
  <c r="G13" i="32"/>
  <c r="F13" i="32"/>
  <c r="E13" i="32"/>
  <c r="D13" i="32"/>
  <c r="M12" i="32"/>
  <c r="L12" i="32"/>
  <c r="K12" i="32"/>
  <c r="J12" i="32"/>
  <c r="I12" i="32"/>
  <c r="H12" i="32"/>
  <c r="G12" i="32"/>
  <c r="F12" i="32"/>
  <c r="E12" i="32"/>
  <c r="D12" i="32"/>
  <c r="M11" i="32"/>
  <c r="L11" i="32"/>
  <c r="K11" i="32"/>
  <c r="J11" i="32"/>
  <c r="I11" i="32"/>
  <c r="H11" i="32"/>
  <c r="G11" i="32"/>
  <c r="F11" i="32"/>
  <c r="E11" i="32"/>
  <c r="D11" i="32"/>
  <c r="M10" i="32"/>
  <c r="L10" i="32"/>
  <c r="K10" i="32"/>
  <c r="J10" i="32"/>
  <c r="I10" i="32"/>
  <c r="H10" i="32"/>
  <c r="G10" i="32"/>
  <c r="F10" i="32"/>
  <c r="E10" i="32"/>
  <c r="D10" i="32"/>
  <c r="M9" i="32"/>
  <c r="L9" i="32"/>
  <c r="K9" i="32"/>
  <c r="J9" i="32"/>
  <c r="I9" i="32"/>
  <c r="H9" i="32"/>
  <c r="G9" i="32"/>
  <c r="F9" i="32"/>
  <c r="E9" i="32"/>
  <c r="D9" i="32"/>
  <c r="M8" i="32"/>
  <c r="L8" i="32"/>
  <c r="J8" i="32"/>
  <c r="I8" i="32"/>
  <c r="H8" i="32"/>
  <c r="F8" i="32"/>
  <c r="E8" i="32"/>
  <c r="D8" i="32"/>
  <c r="M7" i="32"/>
  <c r="L7" i="32"/>
  <c r="K7" i="32"/>
  <c r="J7" i="32"/>
  <c r="I7" i="32"/>
  <c r="H7" i="32"/>
  <c r="G7" i="32"/>
  <c r="F7" i="32"/>
  <c r="E7" i="32"/>
  <c r="D7" i="32"/>
  <c r="M6" i="32"/>
  <c r="L6" i="32"/>
  <c r="K6" i="32"/>
  <c r="J6" i="32"/>
  <c r="I6" i="32"/>
  <c r="H6" i="32"/>
  <c r="G6" i="32"/>
  <c r="F6" i="32"/>
  <c r="E6" i="32"/>
  <c r="D6" i="32"/>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G129" i="40"/>
  <c r="BF129" i="40"/>
  <c r="BE129" i="40"/>
  <c r="BD129" i="40"/>
  <c r="BC129" i="40"/>
  <c r="BB129" i="40"/>
  <c r="BA129" i="40"/>
  <c r="BA215" i="40" s="1"/>
  <c r="AZ129" i="40"/>
  <c r="AZ215" i="40" s="1"/>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K61" i="43"/>
  <c r="J61" i="43"/>
  <c r="I61" i="43"/>
  <c r="H61" i="43"/>
  <c r="G61" i="43"/>
  <c r="F61" i="43"/>
  <c r="E61" i="43"/>
  <c r="D61" i="43"/>
  <c r="N60" i="43"/>
  <c r="M60" i="43"/>
  <c r="L60" i="43"/>
  <c r="K60" i="43"/>
  <c r="J60" i="43"/>
  <c r="I60" i="43"/>
  <c r="H60" i="43"/>
  <c r="G60" i="43"/>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L46" i="43"/>
  <c r="K46" i="43"/>
  <c r="J46" i="43"/>
  <c r="I46" i="43"/>
  <c r="H46" i="43"/>
  <c r="G46" i="43"/>
  <c r="F46" i="43"/>
  <c r="E46" i="43"/>
  <c r="D46" i="43"/>
  <c r="N45" i="43"/>
  <c r="M45" i="43"/>
  <c r="L45" i="43"/>
  <c r="K45" i="43"/>
  <c r="J45" i="43"/>
  <c r="I45" i="43"/>
  <c r="H45" i="43"/>
  <c r="G45" i="43"/>
  <c r="F45" i="43"/>
  <c r="E45" i="43"/>
  <c r="D45" i="43"/>
  <c r="N44" i="43"/>
  <c r="M44" i="43"/>
  <c r="L44" i="43"/>
  <c r="K44" i="43"/>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BG176" i="40"/>
  <c r="BF176" i="40"/>
  <c r="BE176" i="40"/>
  <c r="BD176" i="40"/>
  <c r="BC176" i="40"/>
  <c r="BB176" i="40"/>
  <c r="BA176" i="40"/>
  <c r="AZ176" i="40"/>
  <c r="BI175" i="40"/>
  <c r="BH175" i="40"/>
  <c r="BG175" i="40"/>
  <c r="BF175" i="40"/>
  <c r="BE175" i="40"/>
  <c r="BD175" i="40"/>
  <c r="BC175" i="40"/>
  <c r="BB175" i="40"/>
  <c r="BA175" i="40"/>
  <c r="AZ175" i="40"/>
  <c r="BI174" i="40"/>
  <c r="BH174" i="40"/>
  <c r="BG174" i="40"/>
  <c r="BF174" i="40"/>
  <c r="BE174" i="40"/>
  <c r="BD174" i="40"/>
  <c r="BC174" i="40"/>
  <c r="BB174" i="40"/>
  <c r="BA174" i="40"/>
  <c r="AZ174" i="40"/>
  <c r="BI173" i="40"/>
  <c r="BH173" i="40"/>
  <c r="BG173" i="40"/>
  <c r="BF173" i="40"/>
  <c r="BE173" i="40"/>
  <c r="BD173" i="40"/>
  <c r="BC173" i="40"/>
  <c r="BB173" i="40"/>
  <c r="BA173" i="40"/>
  <c r="AZ173" i="40"/>
  <c r="BI172" i="40"/>
  <c r="BH172" i="40"/>
  <c r="BG172" i="40"/>
  <c r="BF172" i="40"/>
  <c r="BE172" i="40"/>
  <c r="BD172" i="40"/>
  <c r="BC172" i="40"/>
  <c r="BB172" i="40"/>
  <c r="BA172" i="40"/>
  <c r="AZ172" i="40"/>
  <c r="BI171" i="40"/>
  <c r="BH171" i="40"/>
  <c r="BG171" i="40"/>
  <c r="BF171" i="40"/>
  <c r="BE171" i="40"/>
  <c r="BD171" i="40"/>
  <c r="BC171" i="40"/>
  <c r="BB171" i="40"/>
  <c r="BA171" i="40"/>
  <c r="AZ171" i="40"/>
  <c r="BI170" i="40"/>
  <c r="BH170" i="40"/>
  <c r="BG170" i="40"/>
  <c r="BF170" i="40"/>
  <c r="BE170" i="40"/>
  <c r="BD170" i="40"/>
  <c r="BC170" i="40"/>
  <c r="BB170" i="40"/>
  <c r="BA170" i="40"/>
  <c r="AZ170" i="40"/>
  <c r="BI169" i="40"/>
  <c r="BH169" i="40"/>
  <c r="BG169" i="40"/>
  <c r="BF169" i="40"/>
  <c r="BE169" i="40"/>
  <c r="BD169" i="40"/>
  <c r="BC169" i="40"/>
  <c r="BB169" i="40"/>
  <c r="BA169" i="40"/>
  <c r="AZ169" i="40"/>
  <c r="BI168" i="40"/>
  <c r="BH168" i="40"/>
  <c r="BG168" i="40"/>
  <c r="BF168" i="40"/>
  <c r="BE168" i="40"/>
  <c r="BD168" i="40"/>
  <c r="BC168" i="40"/>
  <c r="BB168" i="40"/>
  <c r="BA168" i="40"/>
  <c r="AZ168" i="40"/>
  <c r="BI167" i="40"/>
  <c r="BH167" i="40"/>
  <c r="BG167" i="40"/>
  <c r="BF167" i="40"/>
  <c r="BE167" i="40"/>
  <c r="BD167" i="40"/>
  <c r="BC167" i="40"/>
  <c r="BB167" i="40"/>
  <c r="BA167" i="40"/>
  <c r="AZ167" i="40"/>
  <c r="BI166" i="40"/>
  <c r="BH166" i="40"/>
  <c r="BG166" i="40"/>
  <c r="BF166" i="40"/>
  <c r="BE166" i="40"/>
  <c r="BD166" i="40"/>
  <c r="BC166" i="40"/>
  <c r="BB166" i="40"/>
  <c r="BA166" i="40"/>
  <c r="AZ166" i="40"/>
  <c r="BI165" i="40"/>
  <c r="BH165" i="40"/>
  <c r="BG165" i="40"/>
  <c r="BF165" i="40"/>
  <c r="BE165" i="40"/>
  <c r="BD165" i="40"/>
  <c r="BC165" i="40"/>
  <c r="BB165" i="40"/>
  <c r="BA165" i="40"/>
  <c r="AZ165" i="40"/>
  <c r="AT176" i="40"/>
  <c r="AS176" i="40"/>
  <c r="AR176" i="40"/>
  <c r="AQ176" i="40"/>
  <c r="AP176" i="40"/>
  <c r="AO176" i="40"/>
  <c r="AN176" i="40"/>
  <c r="AM176" i="40"/>
  <c r="AL176" i="40"/>
  <c r="AK176" i="40"/>
  <c r="AJ176" i="40"/>
  <c r="AT175" i="40"/>
  <c r="AS175" i="40"/>
  <c r="AR175" i="40"/>
  <c r="AQ175" i="40"/>
  <c r="AP175" i="40"/>
  <c r="AO175" i="40"/>
  <c r="AN175" i="40"/>
  <c r="AM175" i="40"/>
  <c r="AL175" i="40"/>
  <c r="AK175" i="40"/>
  <c r="AJ175" i="40"/>
  <c r="AT174" i="40"/>
  <c r="AS174" i="40"/>
  <c r="AR174" i="40"/>
  <c r="AQ174" i="40"/>
  <c r="AP174" i="40"/>
  <c r="AO174" i="40"/>
  <c r="AN174" i="40"/>
  <c r="AM174" i="40"/>
  <c r="AL174" i="40"/>
  <c r="AK174" i="40"/>
  <c r="AJ174" i="40"/>
  <c r="AT173" i="40"/>
  <c r="AS173" i="40"/>
  <c r="AR173" i="40"/>
  <c r="AQ173" i="40"/>
  <c r="AP173" i="40"/>
  <c r="AO173" i="40"/>
  <c r="AN173" i="40"/>
  <c r="AM173" i="40"/>
  <c r="AL173" i="40"/>
  <c r="AK173" i="40"/>
  <c r="AJ173" i="40"/>
  <c r="AT172" i="40"/>
  <c r="AS172" i="40"/>
  <c r="AR172" i="40"/>
  <c r="AQ172" i="40"/>
  <c r="AP172" i="40"/>
  <c r="AO172" i="40"/>
  <c r="AN172" i="40"/>
  <c r="AM172" i="40"/>
  <c r="AL172" i="40"/>
  <c r="AK172" i="40"/>
  <c r="AJ172" i="40"/>
  <c r="AT171" i="40"/>
  <c r="AS171" i="40"/>
  <c r="AR171" i="40"/>
  <c r="AQ171" i="40"/>
  <c r="AP171" i="40"/>
  <c r="AO171" i="40"/>
  <c r="AN171" i="40"/>
  <c r="AM171" i="40"/>
  <c r="AL171" i="40"/>
  <c r="AK171" i="40"/>
  <c r="AJ171" i="40"/>
  <c r="AT170" i="40"/>
  <c r="AS170" i="40"/>
  <c r="AR170" i="40"/>
  <c r="AQ170" i="40"/>
  <c r="AP170" i="40"/>
  <c r="AO170" i="40"/>
  <c r="AN170" i="40"/>
  <c r="AM170" i="40"/>
  <c r="AL170" i="40"/>
  <c r="AK170" i="40"/>
  <c r="AJ170" i="40"/>
  <c r="AT169" i="40"/>
  <c r="AS169" i="40"/>
  <c r="AR169" i="40"/>
  <c r="AQ169" i="40"/>
  <c r="AP169" i="40"/>
  <c r="AO169" i="40"/>
  <c r="AN169" i="40"/>
  <c r="AM169" i="40"/>
  <c r="AL169" i="40"/>
  <c r="AK169" i="40"/>
  <c r="AJ169" i="40"/>
  <c r="AT168" i="40"/>
  <c r="AS168" i="40"/>
  <c r="AR168" i="40"/>
  <c r="AQ168" i="40"/>
  <c r="AP168" i="40"/>
  <c r="AO168" i="40"/>
  <c r="AN168" i="40"/>
  <c r="AM168" i="40"/>
  <c r="AL168" i="40"/>
  <c r="AK168" i="40"/>
  <c r="AJ168" i="40"/>
  <c r="AT167" i="40"/>
  <c r="AS167" i="40"/>
  <c r="AR167" i="40"/>
  <c r="AQ167" i="40"/>
  <c r="AP167" i="40"/>
  <c r="AO167" i="40"/>
  <c r="AN167" i="40"/>
  <c r="AM167" i="40"/>
  <c r="AL167" i="40"/>
  <c r="AK167" i="40"/>
  <c r="AJ167" i="40"/>
  <c r="AT166" i="40"/>
  <c r="AS166" i="40"/>
  <c r="AR166" i="40"/>
  <c r="AQ166" i="40"/>
  <c r="AP166" i="40"/>
  <c r="AO166" i="40"/>
  <c r="AN166" i="40"/>
  <c r="AM166" i="40"/>
  <c r="AL166" i="40"/>
  <c r="AK166" i="40"/>
  <c r="AJ166" i="40"/>
  <c r="AT165" i="40"/>
  <c r="AS165" i="40"/>
  <c r="AR165" i="40"/>
  <c r="AQ165" i="40"/>
  <c r="AP165" i="40"/>
  <c r="AO165" i="40"/>
  <c r="AN165" i="40"/>
  <c r="AM165" i="40"/>
  <c r="AL165" i="40"/>
  <c r="AK165" i="40"/>
  <c r="AJ165" i="40"/>
  <c r="BJ192" i="40"/>
  <c r="BI192" i="40"/>
  <c r="BH192" i="40"/>
  <c r="BG192" i="40"/>
  <c r="BF192" i="40"/>
  <c r="BE192" i="40"/>
  <c r="BD192" i="40"/>
  <c r="BC192" i="40"/>
  <c r="BB192" i="40"/>
  <c r="BA192" i="40"/>
  <c r="AZ192" i="40"/>
  <c r="BJ191" i="40"/>
  <c r="BI191" i="40"/>
  <c r="BH191" i="40"/>
  <c r="BG191" i="40"/>
  <c r="BF191" i="40"/>
  <c r="BE191" i="40"/>
  <c r="BD191" i="40"/>
  <c r="BC191" i="40"/>
  <c r="BB191" i="40"/>
  <c r="BA191" i="40"/>
  <c r="AZ191" i="40"/>
  <c r="BJ190" i="40"/>
  <c r="BI190" i="40"/>
  <c r="BH190" i="40"/>
  <c r="BG190" i="40"/>
  <c r="BF190" i="40"/>
  <c r="BE190" i="40"/>
  <c r="BD190" i="40"/>
  <c r="BC190" i="40"/>
  <c r="BB190" i="40"/>
  <c r="BA190" i="40"/>
  <c r="AZ190" i="40"/>
  <c r="BJ189" i="40"/>
  <c r="BI189" i="40"/>
  <c r="BH189" i="40"/>
  <c r="BG189" i="40"/>
  <c r="BF189" i="40"/>
  <c r="BE189" i="40"/>
  <c r="BD189" i="40"/>
  <c r="BC189" i="40"/>
  <c r="BB189" i="40"/>
  <c r="BA189" i="40"/>
  <c r="AZ189" i="40"/>
  <c r="BJ188" i="40"/>
  <c r="BI188" i="40"/>
  <c r="BH188" i="40"/>
  <c r="BG188" i="40"/>
  <c r="BF188" i="40"/>
  <c r="BE188" i="40"/>
  <c r="BD188" i="40"/>
  <c r="BC188" i="40"/>
  <c r="BB188" i="40"/>
  <c r="BA188" i="40"/>
  <c r="AZ188" i="40"/>
  <c r="BJ187" i="40"/>
  <c r="BI187" i="40"/>
  <c r="BH187" i="40"/>
  <c r="BG187" i="40"/>
  <c r="BF187" i="40"/>
  <c r="BE187" i="40"/>
  <c r="BD187" i="40"/>
  <c r="BC187" i="40"/>
  <c r="BB187" i="40"/>
  <c r="BA187" i="40"/>
  <c r="AZ187" i="40"/>
  <c r="BJ186" i="40"/>
  <c r="BI186" i="40"/>
  <c r="BH186" i="40"/>
  <c r="BG186" i="40"/>
  <c r="BF186" i="40"/>
  <c r="BE186" i="40"/>
  <c r="BD186" i="40"/>
  <c r="BC186" i="40"/>
  <c r="BB186" i="40"/>
  <c r="BA186" i="40"/>
  <c r="AZ186" i="40"/>
  <c r="BJ185" i="40"/>
  <c r="BI185" i="40"/>
  <c r="BH185" i="40"/>
  <c r="BG185" i="40"/>
  <c r="BF185" i="40"/>
  <c r="BE185" i="40"/>
  <c r="BD185" i="40"/>
  <c r="BC185" i="40"/>
  <c r="BB185" i="40"/>
  <c r="BA185" i="40"/>
  <c r="AZ185" i="40"/>
  <c r="BJ184" i="40"/>
  <c r="BI184" i="40"/>
  <c r="BH184" i="40"/>
  <c r="BG184" i="40"/>
  <c r="BF184" i="40"/>
  <c r="BE184" i="40"/>
  <c r="BD184" i="40"/>
  <c r="BC184" i="40"/>
  <c r="BB184" i="40"/>
  <c r="BA184" i="40"/>
  <c r="AZ184" i="40"/>
  <c r="BJ183" i="40"/>
  <c r="BI183" i="40"/>
  <c r="BH183" i="40"/>
  <c r="BG183" i="40"/>
  <c r="BF183" i="40"/>
  <c r="BE183" i="40"/>
  <c r="BD183" i="40"/>
  <c r="BC183" i="40"/>
  <c r="BB183" i="40"/>
  <c r="BA183" i="40"/>
  <c r="AZ183" i="40"/>
  <c r="BJ182" i="40"/>
  <c r="BI182" i="40"/>
  <c r="BH182" i="40"/>
  <c r="BG182" i="40"/>
  <c r="BF182" i="40"/>
  <c r="BE182" i="40"/>
  <c r="BD182" i="40"/>
  <c r="BC182" i="40"/>
  <c r="BB182" i="40"/>
  <c r="BA182" i="40"/>
  <c r="AZ182" i="40"/>
  <c r="BJ181" i="40"/>
  <c r="BI181" i="40"/>
  <c r="BH181" i="40"/>
  <c r="BG181" i="40"/>
  <c r="BF181" i="40"/>
  <c r="BE181" i="40"/>
  <c r="BD181" i="40"/>
  <c r="BC181" i="40"/>
  <c r="BB181" i="40"/>
  <c r="BA181" i="40"/>
  <c r="AZ181" i="40"/>
  <c r="AT192" i="40"/>
  <c r="AS192" i="40"/>
  <c r="AR192" i="40"/>
  <c r="AQ192" i="40"/>
  <c r="AP192" i="40"/>
  <c r="AO192" i="40"/>
  <c r="AN192" i="40"/>
  <c r="AM192" i="40"/>
  <c r="AL192" i="40"/>
  <c r="AK192" i="40"/>
  <c r="AJ192" i="40"/>
  <c r="AT191" i="40"/>
  <c r="AS191" i="40"/>
  <c r="AR191" i="40"/>
  <c r="AQ191" i="40"/>
  <c r="AP191" i="40"/>
  <c r="AO191" i="40"/>
  <c r="AN191" i="40"/>
  <c r="AM191" i="40"/>
  <c r="AL191" i="40"/>
  <c r="AK191" i="40"/>
  <c r="AJ191" i="40"/>
  <c r="AT190" i="40"/>
  <c r="AS190" i="40"/>
  <c r="AR190" i="40"/>
  <c r="AQ190" i="40"/>
  <c r="AP190" i="40"/>
  <c r="AO190" i="40"/>
  <c r="AN190" i="40"/>
  <c r="AM190" i="40"/>
  <c r="AL190" i="40"/>
  <c r="AK190" i="40"/>
  <c r="AJ190" i="40"/>
  <c r="AT189" i="40"/>
  <c r="AS189" i="40"/>
  <c r="AR189" i="40"/>
  <c r="AQ189" i="40"/>
  <c r="AP189" i="40"/>
  <c r="AO189" i="40"/>
  <c r="AN189" i="40"/>
  <c r="AM189" i="40"/>
  <c r="AL189" i="40"/>
  <c r="AK189" i="40"/>
  <c r="AJ189" i="40"/>
  <c r="AT188" i="40"/>
  <c r="AS188" i="40"/>
  <c r="AR188" i="40"/>
  <c r="AQ188" i="40"/>
  <c r="AP188" i="40"/>
  <c r="AO188" i="40"/>
  <c r="AN188" i="40"/>
  <c r="AM188" i="40"/>
  <c r="AL188" i="40"/>
  <c r="AK188" i="40"/>
  <c r="AJ188" i="40"/>
  <c r="AT187" i="40"/>
  <c r="AS187" i="40"/>
  <c r="AR187" i="40"/>
  <c r="AQ187" i="40"/>
  <c r="AP187" i="40"/>
  <c r="AO187" i="40"/>
  <c r="AN187" i="40"/>
  <c r="AM187" i="40"/>
  <c r="AL187" i="40"/>
  <c r="AK187" i="40"/>
  <c r="AJ187" i="40"/>
  <c r="AT186" i="40"/>
  <c r="AS186" i="40"/>
  <c r="AR186" i="40"/>
  <c r="AQ186" i="40"/>
  <c r="AP186" i="40"/>
  <c r="AO186" i="40"/>
  <c r="AN186" i="40"/>
  <c r="AM186" i="40"/>
  <c r="AL186" i="40"/>
  <c r="AK186" i="40"/>
  <c r="AJ186" i="40"/>
  <c r="AT185" i="40"/>
  <c r="AS185" i="40"/>
  <c r="AR185" i="40"/>
  <c r="AQ185" i="40"/>
  <c r="AP185" i="40"/>
  <c r="AO185" i="40"/>
  <c r="AN185" i="40"/>
  <c r="AM185" i="40"/>
  <c r="AL185" i="40"/>
  <c r="AK185" i="40"/>
  <c r="AJ185" i="40"/>
  <c r="AT184" i="40"/>
  <c r="AS184" i="40"/>
  <c r="AR184" i="40"/>
  <c r="AQ184" i="40"/>
  <c r="AP184" i="40"/>
  <c r="AO184" i="40"/>
  <c r="AN184" i="40"/>
  <c r="AM184" i="40"/>
  <c r="AL184" i="40"/>
  <c r="AK184" i="40"/>
  <c r="AJ184" i="40"/>
  <c r="AT183" i="40"/>
  <c r="AS183" i="40"/>
  <c r="AR183" i="40"/>
  <c r="AQ183" i="40"/>
  <c r="AP183" i="40"/>
  <c r="AO183" i="40"/>
  <c r="AN183" i="40"/>
  <c r="AM183" i="40"/>
  <c r="AL183" i="40"/>
  <c r="AK183" i="40"/>
  <c r="AJ183" i="40"/>
  <c r="AT182" i="40"/>
  <c r="AS182" i="40"/>
  <c r="AR182" i="40"/>
  <c r="AQ182" i="40"/>
  <c r="AP182" i="40"/>
  <c r="AO182" i="40"/>
  <c r="AN182" i="40"/>
  <c r="AM182" i="40"/>
  <c r="AL182" i="40"/>
  <c r="AK182" i="40"/>
  <c r="AJ182" i="40"/>
  <c r="AT181" i="40"/>
  <c r="AS181" i="40"/>
  <c r="AR181" i="40"/>
  <c r="AQ181" i="40"/>
  <c r="AP181" i="40"/>
  <c r="AO181" i="40"/>
  <c r="AN181" i="40"/>
  <c r="AM181" i="40"/>
  <c r="AL181" i="40"/>
  <c r="AK181" i="40"/>
  <c r="AJ181" i="40"/>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D215" i="40" s="1"/>
  <c r="AC129" i="40"/>
  <c r="AC215" i="40" s="1"/>
  <c r="AB129" i="40"/>
  <c r="AB215" i="40" s="1"/>
  <c r="AA129" i="40"/>
  <c r="AA215" i="40" s="1"/>
  <c r="Z129" i="40"/>
  <c r="Z215" i="40" s="1"/>
  <c r="Y129" i="40"/>
  <c r="Y215" i="40" s="1"/>
  <c r="X129" i="40"/>
  <c r="X215" i="40" s="1"/>
  <c r="W129" i="40"/>
  <c r="W215" i="40" s="1"/>
  <c r="V129" i="40"/>
  <c r="V215" i="40" s="1"/>
  <c r="U129" i="40"/>
  <c r="U215" i="40" s="1"/>
  <c r="T129" i="40"/>
  <c r="T215" i="40" s="1"/>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L30" i="43"/>
  <c r="K30" i="43"/>
  <c r="J30" i="43"/>
  <c r="I30" i="43"/>
  <c r="H30" i="43"/>
  <c r="G30" i="43"/>
  <c r="F30" i="43"/>
  <c r="E30" i="43"/>
  <c r="D30" i="43"/>
  <c r="N29" i="43"/>
  <c r="M29" i="43"/>
  <c r="L29" i="43"/>
  <c r="K29" i="43"/>
  <c r="J29" i="43"/>
  <c r="I29" i="43"/>
  <c r="H29" i="43"/>
  <c r="G29" i="43"/>
  <c r="F29" i="43"/>
  <c r="E29" i="43"/>
  <c r="D29" i="43"/>
  <c r="N28" i="43"/>
  <c r="M28" i="43"/>
  <c r="L28" i="43"/>
  <c r="K28" i="43"/>
  <c r="J28" i="43"/>
  <c r="I28" i="43"/>
  <c r="H28" i="43"/>
  <c r="G28" i="43"/>
  <c r="F28" i="43"/>
  <c r="E28" i="43"/>
  <c r="D28" i="43"/>
  <c r="N27" i="43"/>
  <c r="M27" i="43"/>
  <c r="L27" i="43"/>
  <c r="K27" i="43"/>
  <c r="J27" i="43"/>
  <c r="I27" i="43"/>
  <c r="H27" i="43"/>
  <c r="G27" i="43"/>
  <c r="F27" i="43"/>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AA176" i="40"/>
  <c r="Z176" i="40"/>
  <c r="Y176" i="40"/>
  <c r="X176" i="40"/>
  <c r="W176" i="40"/>
  <c r="V176" i="40"/>
  <c r="U176" i="40"/>
  <c r="T176" i="40"/>
  <c r="AD175" i="40"/>
  <c r="AC175" i="40"/>
  <c r="AB175" i="40"/>
  <c r="AA175" i="40"/>
  <c r="Z175" i="40"/>
  <c r="Y175" i="40"/>
  <c r="X175" i="40"/>
  <c r="W175" i="40"/>
  <c r="V175" i="40"/>
  <c r="U175" i="40"/>
  <c r="T175" i="40"/>
  <c r="AD174" i="40"/>
  <c r="AC174" i="40"/>
  <c r="AB174" i="40"/>
  <c r="AA174" i="40"/>
  <c r="Z174" i="40"/>
  <c r="Y174" i="40"/>
  <c r="X174" i="40"/>
  <c r="W174" i="40"/>
  <c r="V174" i="40"/>
  <c r="U174" i="40"/>
  <c r="T174" i="40"/>
  <c r="AD173" i="40"/>
  <c r="AC173" i="40"/>
  <c r="AB173" i="40"/>
  <c r="AA173" i="40"/>
  <c r="Z173" i="40"/>
  <c r="Y173" i="40"/>
  <c r="X173" i="40"/>
  <c r="W173" i="40"/>
  <c r="V173" i="40"/>
  <c r="U173" i="40"/>
  <c r="T173" i="40"/>
  <c r="AD172" i="40"/>
  <c r="AC172" i="40"/>
  <c r="AB172" i="40"/>
  <c r="AA172" i="40"/>
  <c r="Z172" i="40"/>
  <c r="Y172" i="40"/>
  <c r="X172" i="40"/>
  <c r="W172" i="40"/>
  <c r="V172" i="40"/>
  <c r="U172" i="40"/>
  <c r="T172" i="40"/>
  <c r="AD171" i="40"/>
  <c r="AC171" i="40"/>
  <c r="AB171" i="40"/>
  <c r="AA171" i="40"/>
  <c r="Z171" i="40"/>
  <c r="Y171" i="40"/>
  <c r="X171" i="40"/>
  <c r="W171" i="40"/>
  <c r="V171" i="40"/>
  <c r="U171" i="40"/>
  <c r="T171" i="40"/>
  <c r="AD170" i="40"/>
  <c r="AC170" i="40"/>
  <c r="AB170" i="40"/>
  <c r="AA170" i="40"/>
  <c r="Z170" i="40"/>
  <c r="Y170" i="40"/>
  <c r="X170" i="40"/>
  <c r="W170" i="40"/>
  <c r="V170" i="40"/>
  <c r="U170" i="40"/>
  <c r="T170" i="40"/>
  <c r="AD169" i="40"/>
  <c r="AC169" i="40"/>
  <c r="AB169" i="40"/>
  <c r="AA169" i="40"/>
  <c r="Z169" i="40"/>
  <c r="Y169" i="40"/>
  <c r="X169" i="40"/>
  <c r="W169" i="40"/>
  <c r="V169" i="40"/>
  <c r="U169" i="40"/>
  <c r="T169" i="40"/>
  <c r="AD168" i="40"/>
  <c r="AC168" i="40"/>
  <c r="AB168" i="40"/>
  <c r="AA168" i="40"/>
  <c r="Z168" i="40"/>
  <c r="Y168" i="40"/>
  <c r="X168" i="40"/>
  <c r="W168" i="40"/>
  <c r="V168" i="40"/>
  <c r="U168" i="40"/>
  <c r="T168" i="40"/>
  <c r="AD167" i="40"/>
  <c r="AC167" i="40"/>
  <c r="AB167" i="40"/>
  <c r="AA167" i="40"/>
  <c r="Z167" i="40"/>
  <c r="Y167" i="40"/>
  <c r="X167" i="40"/>
  <c r="W167" i="40"/>
  <c r="V167" i="40"/>
  <c r="U167" i="40"/>
  <c r="T167" i="40"/>
  <c r="AD166" i="40"/>
  <c r="AC166" i="40"/>
  <c r="AB166" i="40"/>
  <c r="AA166" i="40"/>
  <c r="Z166" i="40"/>
  <c r="Y166" i="40"/>
  <c r="X166" i="40"/>
  <c r="W166" i="40"/>
  <c r="V166" i="40"/>
  <c r="U166" i="40"/>
  <c r="T166" i="40"/>
  <c r="AD165" i="40"/>
  <c r="AC165" i="40"/>
  <c r="AB165" i="40"/>
  <c r="AA165" i="40"/>
  <c r="Z165" i="40"/>
  <c r="Y165" i="40"/>
  <c r="X165" i="40"/>
  <c r="W165" i="40"/>
  <c r="V165" i="40"/>
  <c r="U165" i="40"/>
  <c r="T165" i="40"/>
  <c r="AD192" i="40"/>
  <c r="AC192" i="40"/>
  <c r="AB192" i="40"/>
  <c r="AA192" i="40"/>
  <c r="Z192" i="40"/>
  <c r="Y192" i="40"/>
  <c r="X192" i="40"/>
  <c r="W192" i="40"/>
  <c r="V192" i="40"/>
  <c r="U192" i="40"/>
  <c r="T192" i="40"/>
  <c r="AD191" i="40"/>
  <c r="AC191" i="40"/>
  <c r="AB191" i="40"/>
  <c r="AA191" i="40"/>
  <c r="Z191" i="40"/>
  <c r="Y191" i="40"/>
  <c r="X191" i="40"/>
  <c r="W191" i="40"/>
  <c r="V191" i="40"/>
  <c r="U191" i="40"/>
  <c r="T191" i="40"/>
  <c r="AD190" i="40"/>
  <c r="AC190" i="40"/>
  <c r="AB190" i="40"/>
  <c r="AA190" i="40"/>
  <c r="Z190" i="40"/>
  <c r="Y190" i="40"/>
  <c r="X190" i="40"/>
  <c r="W190" i="40"/>
  <c r="V190" i="40"/>
  <c r="U190" i="40"/>
  <c r="T190" i="40"/>
  <c r="AD189" i="40"/>
  <c r="AC189" i="40"/>
  <c r="AB189" i="40"/>
  <c r="AA189" i="40"/>
  <c r="Z189" i="40"/>
  <c r="Y189" i="40"/>
  <c r="X189" i="40"/>
  <c r="W189" i="40"/>
  <c r="V189" i="40"/>
  <c r="U189" i="40"/>
  <c r="T189" i="40"/>
  <c r="AD188" i="40"/>
  <c r="AC188" i="40"/>
  <c r="AB188" i="40"/>
  <c r="AA188" i="40"/>
  <c r="Z188" i="40"/>
  <c r="Y188" i="40"/>
  <c r="X188" i="40"/>
  <c r="W188" i="40"/>
  <c r="V188" i="40"/>
  <c r="U188" i="40"/>
  <c r="T188" i="40"/>
  <c r="AD187" i="40"/>
  <c r="AC187" i="40"/>
  <c r="AB187" i="40"/>
  <c r="AA187" i="40"/>
  <c r="Z187" i="40"/>
  <c r="Y187" i="40"/>
  <c r="X187" i="40"/>
  <c r="W187" i="40"/>
  <c r="V187" i="40"/>
  <c r="U187" i="40"/>
  <c r="T187" i="40"/>
  <c r="AD186" i="40"/>
  <c r="AC186" i="40"/>
  <c r="AB186" i="40"/>
  <c r="AA186" i="40"/>
  <c r="Z186" i="40"/>
  <c r="Y186" i="40"/>
  <c r="X186" i="40"/>
  <c r="W186" i="40"/>
  <c r="V186" i="40"/>
  <c r="U186" i="40"/>
  <c r="T186" i="40"/>
  <c r="AD185" i="40"/>
  <c r="AC185" i="40"/>
  <c r="AB185" i="40"/>
  <c r="AA185" i="40"/>
  <c r="Z185" i="40"/>
  <c r="Y185" i="40"/>
  <c r="X185" i="40"/>
  <c r="W185" i="40"/>
  <c r="V185" i="40"/>
  <c r="U185" i="40"/>
  <c r="T185" i="40"/>
  <c r="AD184" i="40"/>
  <c r="AC184" i="40"/>
  <c r="AB184" i="40"/>
  <c r="AA184" i="40"/>
  <c r="Z184" i="40"/>
  <c r="Y184" i="40"/>
  <c r="X184" i="40"/>
  <c r="W184" i="40"/>
  <c r="V184" i="40"/>
  <c r="U184" i="40"/>
  <c r="T184" i="40"/>
  <c r="AD183" i="40"/>
  <c r="AC183" i="40"/>
  <c r="AB183" i="40"/>
  <c r="AA183" i="40"/>
  <c r="Z183" i="40"/>
  <c r="Y183" i="40"/>
  <c r="X183" i="40"/>
  <c r="W183" i="40"/>
  <c r="V183" i="40"/>
  <c r="U183" i="40"/>
  <c r="T183" i="40"/>
  <c r="AD182" i="40"/>
  <c r="AC182" i="40"/>
  <c r="AB182" i="40"/>
  <c r="AA182" i="40"/>
  <c r="Z182" i="40"/>
  <c r="Y182" i="40"/>
  <c r="X182" i="40"/>
  <c r="W182" i="40"/>
  <c r="V182" i="40"/>
  <c r="U182" i="40"/>
  <c r="T182" i="40"/>
  <c r="AD181" i="40"/>
  <c r="AC181" i="40"/>
  <c r="AB181" i="40"/>
  <c r="AA181" i="40"/>
  <c r="Z181" i="40"/>
  <c r="Y181" i="40"/>
  <c r="X181" i="40"/>
  <c r="W181" i="40"/>
  <c r="V181" i="40"/>
  <c r="U181" i="40"/>
  <c r="T181" i="40"/>
  <c r="C188" i="39" l="1"/>
  <c r="AL215" i="40"/>
  <c r="AP215" i="40"/>
  <c r="AT215" i="40"/>
  <c r="C191" i="39"/>
  <c r="C195" i="39"/>
  <c r="P197" i="39"/>
  <c r="P177" i="40"/>
  <c r="AV193" i="40"/>
  <c r="AV177" i="40"/>
  <c r="BL177" i="40"/>
  <c r="P113" i="40"/>
  <c r="AF193" i="40"/>
  <c r="BL193" i="40"/>
  <c r="AV113" i="40"/>
  <c r="AF177" i="40"/>
  <c r="BL113" i="40"/>
  <c r="P193" i="40"/>
  <c r="AF113" i="40"/>
  <c r="E6" i="34"/>
  <c r="I7" i="34"/>
  <c r="M8" i="34"/>
  <c r="I10" i="34"/>
  <c r="E12" i="34"/>
  <c r="I13" i="34"/>
  <c r="M14" i="34"/>
  <c r="M16" i="34"/>
  <c r="J7" i="35"/>
  <c r="N8" i="35"/>
  <c r="F10" i="35"/>
  <c r="J11" i="35"/>
  <c r="N12" i="35"/>
  <c r="F14" i="35"/>
  <c r="J16" i="35"/>
  <c r="N17" i="35"/>
  <c r="I7" i="36"/>
  <c r="I9" i="36"/>
  <c r="I11" i="36"/>
  <c r="E13" i="36"/>
  <c r="I14" i="36"/>
  <c r="E16" i="36"/>
  <c r="I17" i="36"/>
  <c r="M6" i="34"/>
  <c r="E8" i="34"/>
  <c r="E9" i="34"/>
  <c r="E10" i="34"/>
  <c r="I11" i="34"/>
  <c r="M12" i="34"/>
  <c r="E14" i="34"/>
  <c r="I15" i="34"/>
  <c r="E16" i="34"/>
  <c r="I17" i="34"/>
  <c r="F7" i="35"/>
  <c r="J8" i="35"/>
  <c r="J9" i="35"/>
  <c r="J10" i="35"/>
  <c r="N11" i="35"/>
  <c r="F13" i="35"/>
  <c r="N14" i="35"/>
  <c r="N15" i="35"/>
  <c r="N16" i="35"/>
  <c r="E6" i="36"/>
  <c r="E7" i="36"/>
  <c r="M8" i="36"/>
  <c r="E10" i="36"/>
  <c r="E11" i="36"/>
  <c r="I12" i="36"/>
  <c r="E14" i="36"/>
  <c r="I15" i="36"/>
  <c r="I16" i="36"/>
  <c r="E17" i="36"/>
  <c r="C12" i="41"/>
  <c r="O12" i="41" s="1"/>
  <c r="N6" i="34"/>
  <c r="F8" i="34"/>
  <c r="F9" i="34"/>
  <c r="F10" i="34"/>
  <c r="F11" i="34"/>
  <c r="F12" i="34"/>
  <c r="J13" i="34"/>
  <c r="J14" i="34"/>
  <c r="F15" i="34"/>
  <c r="N15" i="34"/>
  <c r="N16" i="34"/>
  <c r="J17" i="34"/>
  <c r="K8" i="35"/>
  <c r="G9" i="35"/>
  <c r="K11" i="35"/>
  <c r="G12" i="35"/>
  <c r="K14" i="35"/>
  <c r="G15" i="35"/>
  <c r="K15" i="35"/>
  <c r="G16" i="35"/>
  <c r="K16" i="35"/>
  <c r="K17" i="35"/>
  <c r="J6" i="36"/>
  <c r="F7" i="36"/>
  <c r="J8" i="36"/>
  <c r="J9" i="36"/>
  <c r="F10" i="36"/>
  <c r="J11" i="36"/>
  <c r="N12" i="36"/>
  <c r="J13" i="36"/>
  <c r="F14" i="36"/>
  <c r="F15" i="36"/>
  <c r="F16" i="36"/>
  <c r="F17" i="36"/>
  <c r="N17" i="36"/>
  <c r="C189" i="39"/>
  <c r="I6" i="34"/>
  <c r="M7" i="34"/>
  <c r="I9" i="34"/>
  <c r="M10" i="34"/>
  <c r="I12" i="34"/>
  <c r="M13" i="34"/>
  <c r="M15" i="34"/>
  <c r="E17" i="34"/>
  <c r="J6" i="35"/>
  <c r="N7" i="35"/>
  <c r="F9" i="35"/>
  <c r="N10" i="35"/>
  <c r="F12" i="35"/>
  <c r="N13" i="35"/>
  <c r="F15" i="35"/>
  <c r="F16" i="35"/>
  <c r="J17" i="35"/>
  <c r="M6" i="36"/>
  <c r="E8" i="36"/>
  <c r="E9" i="36"/>
  <c r="I10" i="36"/>
  <c r="M11" i="36"/>
  <c r="M12" i="36"/>
  <c r="M13" i="36"/>
  <c r="M14" i="36"/>
  <c r="M15" i="36"/>
  <c r="M16" i="36"/>
  <c r="M17" i="36"/>
  <c r="C16" i="41"/>
  <c r="O16" i="41" s="1"/>
  <c r="C8" i="41"/>
  <c r="O8" i="41" s="1"/>
  <c r="F6" i="34"/>
  <c r="F7" i="34"/>
  <c r="N7" i="34"/>
  <c r="N8" i="34"/>
  <c r="N9" i="34"/>
  <c r="N10" i="34"/>
  <c r="N11" i="34"/>
  <c r="N12" i="34"/>
  <c r="F14" i="34"/>
  <c r="J15" i="34"/>
  <c r="J16" i="34"/>
  <c r="F17" i="34"/>
  <c r="N17" i="34"/>
  <c r="G6" i="35"/>
  <c r="G7" i="35"/>
  <c r="G8" i="35"/>
  <c r="G11" i="35"/>
  <c r="G17" i="35"/>
  <c r="F6" i="36"/>
  <c r="J7" i="36"/>
  <c r="F8" i="36"/>
  <c r="F9" i="36"/>
  <c r="N10" i="36"/>
  <c r="F12" i="36"/>
  <c r="N13" i="36"/>
  <c r="N14" i="36"/>
  <c r="N15" i="36"/>
  <c r="N16" i="36"/>
  <c r="J17" i="36"/>
  <c r="G6" i="34"/>
  <c r="K6" i="34"/>
  <c r="G7" i="34"/>
  <c r="K7" i="34"/>
  <c r="G8" i="34"/>
  <c r="K8" i="34"/>
  <c r="G9" i="34"/>
  <c r="K9" i="34"/>
  <c r="G10" i="34"/>
  <c r="K10" i="34"/>
  <c r="G11" i="34"/>
  <c r="K11" i="34"/>
  <c r="G12" i="34"/>
  <c r="K12" i="34"/>
  <c r="G13" i="34"/>
  <c r="K13" i="34"/>
  <c r="G14" i="34"/>
  <c r="K14" i="34"/>
  <c r="G15" i="34"/>
  <c r="K15" i="34"/>
  <c r="G16" i="34"/>
  <c r="K16" i="34"/>
  <c r="G17" i="34"/>
  <c r="K17" i="34"/>
  <c r="D6" i="35"/>
  <c r="H6" i="35"/>
  <c r="L6" i="35"/>
  <c r="D7" i="35"/>
  <c r="H7" i="35"/>
  <c r="L7" i="35"/>
  <c r="D8" i="35"/>
  <c r="H8" i="35"/>
  <c r="L8" i="35"/>
  <c r="D9" i="35"/>
  <c r="H9" i="35"/>
  <c r="L9" i="35"/>
  <c r="D10" i="35"/>
  <c r="H10" i="35"/>
  <c r="L10" i="35"/>
  <c r="D11" i="35"/>
  <c r="H11" i="35"/>
  <c r="L11" i="35"/>
  <c r="D12" i="35"/>
  <c r="H12" i="35"/>
  <c r="L12" i="35"/>
  <c r="D13" i="35"/>
  <c r="H13" i="35"/>
  <c r="L13" i="35"/>
  <c r="D14" i="35"/>
  <c r="H14" i="35"/>
  <c r="L14" i="35"/>
  <c r="D15" i="35"/>
  <c r="H15" i="35"/>
  <c r="L15" i="35"/>
  <c r="D16" i="35"/>
  <c r="H16" i="35"/>
  <c r="L16" i="35"/>
  <c r="D17" i="35"/>
  <c r="H17" i="35"/>
  <c r="L17" i="35"/>
  <c r="G6" i="36"/>
  <c r="K6" i="36"/>
  <c r="G7" i="36"/>
  <c r="K7" i="36"/>
  <c r="G8" i="36"/>
  <c r="K8" i="36"/>
  <c r="G9" i="36"/>
  <c r="K9" i="36"/>
  <c r="G10" i="36"/>
  <c r="K10" i="36"/>
  <c r="G11" i="36"/>
  <c r="K11" i="36"/>
  <c r="G12" i="36"/>
  <c r="K12" i="36"/>
  <c r="G13" i="36"/>
  <c r="K13" i="36"/>
  <c r="G14" i="36"/>
  <c r="K14" i="36"/>
  <c r="G15" i="36"/>
  <c r="K15" i="36"/>
  <c r="G16" i="36"/>
  <c r="K16" i="36"/>
  <c r="G17" i="36"/>
  <c r="K17" i="36"/>
  <c r="E7" i="34"/>
  <c r="I8" i="34"/>
  <c r="M9" i="34"/>
  <c r="E11" i="34"/>
  <c r="M11" i="34"/>
  <c r="E13" i="34"/>
  <c r="I14" i="34"/>
  <c r="E15" i="34"/>
  <c r="I16" i="34"/>
  <c r="M17" i="34"/>
  <c r="F6" i="35"/>
  <c r="N6" i="35"/>
  <c r="F8" i="35"/>
  <c r="N9" i="35"/>
  <c r="F11" i="35"/>
  <c r="J12" i="35"/>
  <c r="J13" i="35"/>
  <c r="J14" i="35"/>
  <c r="J15" i="35"/>
  <c r="F17" i="35"/>
  <c r="I6" i="36"/>
  <c r="M7" i="36"/>
  <c r="I8" i="36"/>
  <c r="M9" i="36"/>
  <c r="M10" i="36"/>
  <c r="E12" i="36"/>
  <c r="I13" i="36"/>
  <c r="E15" i="36"/>
  <c r="J6" i="34"/>
  <c r="J7" i="34"/>
  <c r="J8" i="34"/>
  <c r="J9" i="34"/>
  <c r="J10" i="34"/>
  <c r="J11" i="34"/>
  <c r="J12" i="34"/>
  <c r="F13" i="34"/>
  <c r="N13" i="34"/>
  <c r="N14" i="34"/>
  <c r="F16" i="34"/>
  <c r="K6" i="35"/>
  <c r="K7" i="35"/>
  <c r="K9" i="35"/>
  <c r="G10" i="35"/>
  <c r="K10" i="35"/>
  <c r="K12" i="35"/>
  <c r="G13" i="35"/>
  <c r="K13" i="35"/>
  <c r="G14" i="35"/>
  <c r="N6" i="36"/>
  <c r="N7" i="36"/>
  <c r="N8" i="36"/>
  <c r="N9" i="36"/>
  <c r="J10" i="36"/>
  <c r="F11" i="36"/>
  <c r="N11" i="36"/>
  <c r="J12" i="36"/>
  <c r="F13" i="36"/>
  <c r="J14" i="36"/>
  <c r="J15" i="36"/>
  <c r="J16" i="36"/>
  <c r="D6" i="34"/>
  <c r="H6" i="34"/>
  <c r="L6" i="34"/>
  <c r="D7" i="34"/>
  <c r="H7" i="34"/>
  <c r="L7" i="34"/>
  <c r="D8" i="34"/>
  <c r="H8" i="34"/>
  <c r="L8" i="34"/>
  <c r="D9" i="34"/>
  <c r="H9" i="34"/>
  <c r="L9" i="34"/>
  <c r="D10" i="34"/>
  <c r="H10" i="34"/>
  <c r="L10" i="34"/>
  <c r="D11" i="34"/>
  <c r="H11" i="34"/>
  <c r="L11" i="34"/>
  <c r="D12" i="34"/>
  <c r="H12" i="34"/>
  <c r="L12" i="34"/>
  <c r="D13" i="34"/>
  <c r="H13" i="34"/>
  <c r="L13" i="34"/>
  <c r="D14" i="34"/>
  <c r="H14" i="34"/>
  <c r="L14" i="34"/>
  <c r="D15" i="34"/>
  <c r="H15" i="34"/>
  <c r="L15" i="34"/>
  <c r="D16" i="34"/>
  <c r="H16" i="34"/>
  <c r="L16" i="34"/>
  <c r="D17" i="34"/>
  <c r="H17" i="34"/>
  <c r="L17" i="34"/>
  <c r="E6" i="35"/>
  <c r="I6" i="35"/>
  <c r="M6" i="35"/>
  <c r="E7" i="35"/>
  <c r="I7" i="35"/>
  <c r="M7" i="35"/>
  <c r="E8" i="35"/>
  <c r="I8" i="35"/>
  <c r="M8" i="35"/>
  <c r="E9" i="35"/>
  <c r="I9" i="35"/>
  <c r="M9" i="35"/>
  <c r="E10" i="35"/>
  <c r="I10" i="35"/>
  <c r="M10" i="35"/>
  <c r="E11" i="35"/>
  <c r="I11" i="35"/>
  <c r="M11" i="35"/>
  <c r="E12" i="35"/>
  <c r="I12" i="35"/>
  <c r="M12" i="35"/>
  <c r="E13" i="35"/>
  <c r="I13" i="35"/>
  <c r="M13" i="35"/>
  <c r="E14" i="35"/>
  <c r="I14" i="35"/>
  <c r="M14" i="35"/>
  <c r="E15" i="35"/>
  <c r="I15" i="35"/>
  <c r="M15" i="35"/>
  <c r="E16" i="35"/>
  <c r="I16" i="35"/>
  <c r="M16" i="35"/>
  <c r="E17" i="35"/>
  <c r="I17" i="35"/>
  <c r="M17" i="35"/>
  <c r="D6" i="36"/>
  <c r="H6" i="36"/>
  <c r="L6" i="36"/>
  <c r="D7" i="36"/>
  <c r="H7" i="36"/>
  <c r="L7" i="36"/>
  <c r="D8" i="36"/>
  <c r="H8" i="36"/>
  <c r="L8" i="36"/>
  <c r="D9" i="36"/>
  <c r="H9" i="36"/>
  <c r="L9" i="36"/>
  <c r="D10" i="36"/>
  <c r="H10" i="36"/>
  <c r="L10" i="36"/>
  <c r="D11" i="36"/>
  <c r="H11" i="36"/>
  <c r="L11" i="36"/>
  <c r="D12" i="36"/>
  <c r="H12" i="36"/>
  <c r="L12" i="36"/>
  <c r="D13" i="36"/>
  <c r="H13" i="36"/>
  <c r="L13" i="36"/>
  <c r="D14" i="36"/>
  <c r="H14" i="36"/>
  <c r="L14" i="36"/>
  <c r="D15" i="36"/>
  <c r="H15" i="36"/>
  <c r="L15" i="36"/>
  <c r="D16" i="36"/>
  <c r="H16" i="36"/>
  <c r="L16" i="36"/>
  <c r="D17" i="36"/>
  <c r="H17" i="36"/>
  <c r="L17" i="36"/>
  <c r="C5" i="41"/>
  <c r="O5" i="41" s="1"/>
  <c r="C13" i="41"/>
  <c r="O13" i="41" s="1"/>
  <c r="C9" i="41"/>
  <c r="O9" i="41" s="1"/>
  <c r="C20" i="41"/>
  <c r="C54" i="41"/>
  <c r="O54" i="41" s="1"/>
  <c r="C58" i="41"/>
  <c r="O58" i="41" s="1"/>
  <c r="C62" i="41"/>
  <c r="O62" i="41" s="1"/>
  <c r="C88" i="41"/>
  <c r="O88" i="41" s="1"/>
  <c r="C92" i="41"/>
  <c r="O92" i="41" s="1"/>
  <c r="C96" i="41"/>
  <c r="O96" i="41" s="1"/>
  <c r="BF215" i="40"/>
  <c r="AJ215" i="40"/>
  <c r="AN215" i="40"/>
  <c r="AR215" i="40"/>
  <c r="BC215" i="40"/>
  <c r="BG215" i="40"/>
  <c r="C193" i="39"/>
  <c r="AK215" i="40"/>
  <c r="AO215" i="40"/>
  <c r="AS215" i="40"/>
  <c r="BD215" i="40"/>
  <c r="BE215" i="40"/>
  <c r="BI215" i="40"/>
  <c r="BH215" i="40"/>
  <c r="AM215" i="40"/>
  <c r="AQ215" i="40"/>
  <c r="C28" i="41"/>
  <c r="O28" i="41" s="1"/>
  <c r="C133" i="41"/>
  <c r="O133" i="41" s="1"/>
  <c r="C137" i="41"/>
  <c r="O137" i="41" s="1"/>
  <c r="C141" i="41"/>
  <c r="O141" i="41" s="1"/>
  <c r="C148" i="41"/>
  <c r="O148" i="41" s="1"/>
  <c r="C152" i="41"/>
  <c r="O152" i="41" s="1"/>
  <c r="C156" i="41"/>
  <c r="O156" i="41" s="1"/>
  <c r="C160" i="41"/>
  <c r="O160" i="41" s="1"/>
  <c r="C24" i="41"/>
  <c r="O24" i="41" s="1"/>
  <c r="C39" i="41"/>
  <c r="O39" i="41" s="1"/>
  <c r="C47" i="41"/>
  <c r="O47" i="41" s="1"/>
  <c r="C69" i="41"/>
  <c r="O69" i="41" s="1"/>
  <c r="C77" i="41"/>
  <c r="O77" i="41" s="1"/>
  <c r="C84" i="41"/>
  <c r="O84" i="41" s="1"/>
  <c r="C103" i="41"/>
  <c r="O103" i="41" s="1"/>
  <c r="C111" i="41"/>
  <c r="O111" i="41" s="1"/>
  <c r="C122" i="41"/>
  <c r="O122" i="41" s="1"/>
  <c r="C55" i="41"/>
  <c r="O55" i="41" s="1"/>
  <c r="C63" i="41"/>
  <c r="O63" i="41" s="1"/>
  <c r="C85" i="41"/>
  <c r="O85" i="41" s="1"/>
  <c r="C89" i="41"/>
  <c r="O89" i="41" s="1"/>
  <c r="C93" i="41"/>
  <c r="O93" i="41" s="1"/>
  <c r="C100" i="41"/>
  <c r="C32" i="41"/>
  <c r="O32" i="41" s="1"/>
  <c r="C43" i="41"/>
  <c r="O43" i="41" s="1"/>
  <c r="C73" i="41"/>
  <c r="O73" i="41" s="1"/>
  <c r="C107" i="41"/>
  <c r="O107" i="41" s="1"/>
  <c r="C118" i="41"/>
  <c r="O118" i="41" s="1"/>
  <c r="C126" i="41"/>
  <c r="O126" i="41" s="1"/>
  <c r="C21" i="41"/>
  <c r="O21" i="41" s="1"/>
  <c r="C36" i="41"/>
  <c r="O36" i="41" s="1"/>
  <c r="C59" i="41"/>
  <c r="O59" i="41" s="1"/>
  <c r="C11" i="41"/>
  <c r="O11" i="41" s="1"/>
  <c r="C7" i="41"/>
  <c r="O7" i="41" s="1"/>
  <c r="C37" i="41"/>
  <c r="O37" i="41" s="1"/>
  <c r="C41" i="41"/>
  <c r="O41" i="41" s="1"/>
  <c r="C45" i="41"/>
  <c r="O45" i="41" s="1"/>
  <c r="C52" i="41"/>
  <c r="O52" i="41" s="1"/>
  <c r="C71" i="41"/>
  <c r="O71" i="41" s="1"/>
  <c r="C75" i="41"/>
  <c r="O75" i="41" s="1"/>
  <c r="C79" i="41"/>
  <c r="O79" i="41" s="1"/>
  <c r="C120" i="41"/>
  <c r="O120" i="41" s="1"/>
  <c r="C124" i="41"/>
  <c r="O124" i="41" s="1"/>
  <c r="C128" i="41"/>
  <c r="O128" i="41" s="1"/>
  <c r="C135" i="41"/>
  <c r="O135" i="41" s="1"/>
  <c r="C139" i="41"/>
  <c r="O139" i="41" s="1"/>
  <c r="C143" i="41"/>
  <c r="O143" i="41" s="1"/>
  <c r="C15" i="41"/>
  <c r="O15" i="41" s="1"/>
  <c r="C14" i="41"/>
  <c r="O14" i="41" s="1"/>
  <c r="C10" i="41"/>
  <c r="O10" i="41" s="1"/>
  <c r="C53" i="41"/>
  <c r="O53" i="41" s="1"/>
  <c r="C57" i="41"/>
  <c r="O57" i="41" s="1"/>
  <c r="C61" i="41"/>
  <c r="O61" i="41" s="1"/>
  <c r="C68" i="41"/>
  <c r="O68" i="41" s="1"/>
  <c r="C151" i="41"/>
  <c r="O151" i="41" s="1"/>
  <c r="C155" i="41"/>
  <c r="O155" i="41" s="1"/>
  <c r="C159" i="41"/>
  <c r="O159" i="41" s="1"/>
  <c r="C192" i="39"/>
  <c r="C196" i="39"/>
  <c r="O196" i="39" s="1"/>
  <c r="C6" i="41"/>
  <c r="C182" i="41" s="1"/>
  <c r="O182" i="41" s="1"/>
  <c r="C25" i="41"/>
  <c r="C44" i="41"/>
  <c r="O44" i="41" s="1"/>
  <c r="C70" i="41"/>
  <c r="O70" i="41" s="1"/>
  <c r="C74" i="41"/>
  <c r="O74" i="41" s="1"/>
  <c r="C78" i="41"/>
  <c r="O78" i="41" s="1"/>
  <c r="C104" i="41"/>
  <c r="O104" i="41" s="1"/>
  <c r="C108" i="41"/>
  <c r="O108" i="41" s="1"/>
  <c r="C112" i="41"/>
  <c r="O112" i="41" s="1"/>
  <c r="C119" i="41"/>
  <c r="O119" i="41" s="1"/>
  <c r="C123" i="41"/>
  <c r="O123" i="41" s="1"/>
  <c r="C127" i="41"/>
  <c r="O127" i="41" s="1"/>
  <c r="C134" i="41"/>
  <c r="O134" i="41" s="1"/>
  <c r="C138" i="41"/>
  <c r="O138" i="41" s="1"/>
  <c r="C142" i="41"/>
  <c r="O142" i="41" s="1"/>
  <c r="C149" i="41"/>
  <c r="O149" i="41" s="1"/>
  <c r="C153" i="41"/>
  <c r="O153" i="41" s="1"/>
  <c r="C157" i="41"/>
  <c r="O157" i="41" s="1"/>
  <c r="O12" i="39"/>
  <c r="C180" i="39"/>
  <c r="O8" i="39"/>
  <c r="C176" i="39"/>
  <c r="C190" i="39"/>
  <c r="C194" i="39"/>
  <c r="O9" i="39"/>
  <c r="C177" i="39"/>
  <c r="C22" i="41"/>
  <c r="C26" i="41"/>
  <c r="C30" i="41"/>
  <c r="C56" i="41"/>
  <c r="O56" i="41" s="1"/>
  <c r="C60" i="41"/>
  <c r="O60" i="41" s="1"/>
  <c r="C64" i="41"/>
  <c r="O64" i="41" s="1"/>
  <c r="C86" i="41"/>
  <c r="O86" i="41" s="1"/>
  <c r="C90" i="41"/>
  <c r="O90" i="41" s="1"/>
  <c r="C94" i="41"/>
  <c r="O94" i="41" s="1"/>
  <c r="C101" i="41"/>
  <c r="O101" i="41" s="1"/>
  <c r="C105" i="41"/>
  <c r="O105" i="41" s="1"/>
  <c r="C109" i="41"/>
  <c r="O109" i="41" s="1"/>
  <c r="C116" i="41"/>
  <c r="C150" i="41"/>
  <c r="O150" i="41" s="1"/>
  <c r="C154" i="41"/>
  <c r="O154" i="41" s="1"/>
  <c r="C158" i="41"/>
  <c r="O158" i="41" s="1"/>
  <c r="O5" i="39"/>
  <c r="C173" i="39"/>
  <c r="O11" i="39"/>
  <c r="C179" i="39"/>
  <c r="O7" i="39"/>
  <c r="C175" i="39"/>
  <c r="C187" i="39"/>
  <c r="O13" i="39"/>
  <c r="C181" i="39"/>
  <c r="C29" i="41"/>
  <c r="C40" i="41"/>
  <c r="O40" i="41" s="1"/>
  <c r="C48" i="41"/>
  <c r="O48" i="41" s="1"/>
  <c r="C23" i="41"/>
  <c r="C27" i="41"/>
  <c r="C31" i="41"/>
  <c r="C38" i="41"/>
  <c r="O38" i="41" s="1"/>
  <c r="C42" i="41"/>
  <c r="O42" i="41" s="1"/>
  <c r="C46" i="41"/>
  <c r="O46" i="41" s="1"/>
  <c r="C72" i="41"/>
  <c r="O72" i="41" s="1"/>
  <c r="C76" i="41"/>
  <c r="O76" i="41" s="1"/>
  <c r="C80" i="41"/>
  <c r="O80" i="41" s="1"/>
  <c r="C87" i="41"/>
  <c r="O87" i="41" s="1"/>
  <c r="C91" i="41"/>
  <c r="O91" i="41" s="1"/>
  <c r="C95" i="41"/>
  <c r="O95" i="41" s="1"/>
  <c r="C102" i="41"/>
  <c r="O102" i="41" s="1"/>
  <c r="C106" i="41"/>
  <c r="O106" i="41" s="1"/>
  <c r="C110" i="41"/>
  <c r="O110" i="41" s="1"/>
  <c r="C117" i="41"/>
  <c r="O117" i="41" s="1"/>
  <c r="C121" i="41"/>
  <c r="O121" i="41" s="1"/>
  <c r="C125" i="41"/>
  <c r="O125" i="41" s="1"/>
  <c r="C132" i="41"/>
  <c r="C136" i="41"/>
  <c r="O136" i="41" s="1"/>
  <c r="C140" i="41"/>
  <c r="O140" i="41" s="1"/>
  <c r="C144" i="41"/>
  <c r="O144" i="41" s="1"/>
  <c r="O14" i="39"/>
  <c r="C182" i="39"/>
  <c r="O10" i="39"/>
  <c r="C178" i="39"/>
  <c r="O6" i="39"/>
  <c r="C174" i="39"/>
  <c r="BB145" i="40"/>
  <c r="BB215" i="40" s="1"/>
  <c r="BJ145" i="40"/>
  <c r="BJ215" i="40" s="1"/>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13" i="39"/>
  <c r="D113" i="39"/>
  <c r="H169" i="39"/>
  <c r="C186" i="40"/>
  <c r="O10" i="40"/>
  <c r="J191" i="40"/>
  <c r="I190" i="40"/>
  <c r="D189" i="40"/>
  <c r="J187" i="40"/>
  <c r="E186" i="40"/>
  <c r="G184" i="40"/>
  <c r="E182" i="40"/>
  <c r="K180" i="40"/>
  <c r="K17" i="40"/>
  <c r="K164" i="40"/>
  <c r="K33" i="40"/>
  <c r="G166" i="40"/>
  <c r="K167" i="40"/>
  <c r="G169" i="40"/>
  <c r="K170" i="40"/>
  <c r="G172" i="40"/>
  <c r="K173" i="40"/>
  <c r="C176" i="40"/>
  <c r="O32" i="40"/>
  <c r="O38" i="40"/>
  <c r="O42" i="40"/>
  <c r="O45" i="40"/>
  <c r="K65" i="40"/>
  <c r="O58" i="40"/>
  <c r="O59" i="40"/>
  <c r="O61" i="40"/>
  <c r="O63" i="40"/>
  <c r="O64" i="40"/>
  <c r="C81" i="40"/>
  <c r="O68" i="40"/>
  <c r="G81" i="40"/>
  <c r="K81" i="40"/>
  <c r="O69" i="40"/>
  <c r="O70" i="40"/>
  <c r="O71" i="40"/>
  <c r="O72" i="40"/>
  <c r="O73" i="40"/>
  <c r="O74" i="40"/>
  <c r="O75" i="40"/>
  <c r="O76" i="40"/>
  <c r="O77" i="40"/>
  <c r="O78" i="40"/>
  <c r="O79" i="40"/>
  <c r="O80" i="40"/>
  <c r="C97" i="40"/>
  <c r="O84" i="40"/>
  <c r="G97" i="40"/>
  <c r="K97" i="40"/>
  <c r="O85" i="40"/>
  <c r="O86" i="40"/>
  <c r="O87" i="40"/>
  <c r="O88" i="40"/>
  <c r="O89" i="40"/>
  <c r="O90" i="40"/>
  <c r="O91" i="40"/>
  <c r="O92" i="40"/>
  <c r="O93" i="40"/>
  <c r="O94" i="40"/>
  <c r="O95" i="40"/>
  <c r="O96" i="40"/>
  <c r="C113" i="40"/>
  <c r="C214" i="40" s="1"/>
  <c r="O100" i="40"/>
  <c r="G5" i="43"/>
  <c r="G113" i="40"/>
  <c r="K5" i="43"/>
  <c r="K113" i="40"/>
  <c r="C6" i="43"/>
  <c r="O101" i="40"/>
  <c r="G6" i="43"/>
  <c r="K6" i="43"/>
  <c r="C7" i="43"/>
  <c r="O102" i="40"/>
  <c r="G7" i="43"/>
  <c r="K7" i="43"/>
  <c r="C8" i="43"/>
  <c r="O103" i="40"/>
  <c r="G8" i="43"/>
  <c r="K8" i="43"/>
  <c r="C9" i="43"/>
  <c r="O104" i="40"/>
  <c r="G9" i="43"/>
  <c r="K9" i="43"/>
  <c r="C10" i="43"/>
  <c r="O105" i="40"/>
  <c r="G10" i="43"/>
  <c r="K10" i="43"/>
  <c r="C11" i="43"/>
  <c r="O106" i="40"/>
  <c r="G11" i="43"/>
  <c r="K11" i="43"/>
  <c r="C12" i="43"/>
  <c r="O107" i="40"/>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S17" i="40"/>
  <c r="AE4" i="40"/>
  <c r="W180" i="40"/>
  <c r="W17" i="40"/>
  <c r="AA180" i="40"/>
  <c r="AA17" i="40"/>
  <c r="S181" i="40"/>
  <c r="AE5" i="40"/>
  <c r="S182" i="40"/>
  <c r="AE6" i="40"/>
  <c r="S183" i="40"/>
  <c r="AE7" i="40"/>
  <c r="S184" i="40"/>
  <c r="AE8" i="40"/>
  <c r="S185" i="40"/>
  <c r="AE9" i="40"/>
  <c r="S186" i="40"/>
  <c r="AE10" i="40"/>
  <c r="S187" i="40"/>
  <c r="AE11" i="40"/>
  <c r="S188" i="40"/>
  <c r="AE12" i="40"/>
  <c r="S189" i="40"/>
  <c r="AE13" i="40"/>
  <c r="S190" i="40"/>
  <c r="AE14" i="40"/>
  <c r="S191" i="40"/>
  <c r="AE15" i="40"/>
  <c r="S192" i="40"/>
  <c r="AE16" i="40"/>
  <c r="S164" i="40"/>
  <c r="AE20" i="40"/>
  <c r="S33" i="40"/>
  <c r="W164" i="40"/>
  <c r="W33" i="40"/>
  <c r="AA164" i="40"/>
  <c r="AA33" i="40"/>
  <c r="S165" i="40"/>
  <c r="AE21" i="40"/>
  <c r="W198" i="40"/>
  <c r="G6" i="29"/>
  <c r="AA198" i="40"/>
  <c r="K6" i="29"/>
  <c r="S166" i="40"/>
  <c r="AE22" i="40"/>
  <c r="W199" i="40"/>
  <c r="G7" i="29"/>
  <c r="AA199" i="40"/>
  <c r="K7" i="29"/>
  <c r="S167" i="40"/>
  <c r="AE23" i="40"/>
  <c r="G8" i="29"/>
  <c r="W200" i="40"/>
  <c r="K8" i="29"/>
  <c r="AA200" i="40"/>
  <c r="S168" i="40"/>
  <c r="AE24" i="40"/>
  <c r="W201" i="40"/>
  <c r="G9" i="29"/>
  <c r="AA201" i="40"/>
  <c r="K9" i="29"/>
  <c r="S169" i="40"/>
  <c r="AE25" i="40"/>
  <c r="W202" i="40"/>
  <c r="G10" i="29"/>
  <c r="AA202" i="40"/>
  <c r="K10" i="29"/>
  <c r="S170" i="40"/>
  <c r="AE26" i="40"/>
  <c r="W203" i="40"/>
  <c r="G11" i="29"/>
  <c r="AA203" i="40"/>
  <c r="K11" i="29"/>
  <c r="S171" i="40"/>
  <c r="AE27" i="40"/>
  <c r="G12" i="29"/>
  <c r="W204" i="40"/>
  <c r="K12" i="29"/>
  <c r="AA204" i="40"/>
  <c r="S172" i="40"/>
  <c r="AE28" i="40"/>
  <c r="W205" i="40"/>
  <c r="G13" i="29"/>
  <c r="AA205" i="40"/>
  <c r="K13" i="29"/>
  <c r="S173" i="40"/>
  <c r="AE29" i="40"/>
  <c r="W206" i="40"/>
  <c r="G14" i="29"/>
  <c r="AA206" i="40"/>
  <c r="K14" i="29"/>
  <c r="S174" i="40"/>
  <c r="AE30" i="40"/>
  <c r="W207" i="40"/>
  <c r="G15" i="29"/>
  <c r="AA207" i="40"/>
  <c r="K15" i="29"/>
  <c r="S175" i="40"/>
  <c r="AE31" i="40"/>
  <c r="G16" i="29"/>
  <c r="W208" i="40"/>
  <c r="K16" i="29"/>
  <c r="AA208" i="40"/>
  <c r="S176" i="40"/>
  <c r="AE32" i="40"/>
  <c r="W209" i="40"/>
  <c r="G17" i="29"/>
  <c r="AA209" i="40"/>
  <c r="K17" i="29"/>
  <c r="S49" i="40"/>
  <c r="AE49" i="40" s="1"/>
  <c r="AE36" i="40"/>
  <c r="AE52" i="40"/>
  <c r="S65" i="40"/>
  <c r="AE65" i="40" s="1"/>
  <c r="AE68" i="40"/>
  <c r="S81" i="40"/>
  <c r="AE81" i="40" s="1"/>
  <c r="AE84" i="40"/>
  <c r="S97" i="40"/>
  <c r="AE97" i="40" s="1"/>
  <c r="AE100" i="40"/>
  <c r="S113" i="40"/>
  <c r="S214" i="40" s="1"/>
  <c r="G23" i="43"/>
  <c r="G37" i="43" s="1"/>
  <c r="W113" i="40"/>
  <c r="K23" i="43"/>
  <c r="K37" i="43" s="1"/>
  <c r="AA113" i="40"/>
  <c r="C24" i="43"/>
  <c r="AE101" i="40"/>
  <c r="C25" i="43"/>
  <c r="AE102" i="40"/>
  <c r="C26" i="43"/>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5" i="40" s="1"/>
  <c r="AE148" i="40"/>
  <c r="S161" i="40"/>
  <c r="AE161" i="40" s="1"/>
  <c r="AI180" i="40"/>
  <c r="AI17" i="40"/>
  <c r="AU4" i="40"/>
  <c r="AM180" i="40"/>
  <c r="AM17" i="40"/>
  <c r="AQ180" i="40"/>
  <c r="AQ17" i="40"/>
  <c r="AI181" i="40"/>
  <c r="AU5" i="40"/>
  <c r="AI182" i="40"/>
  <c r="AU6" i="40"/>
  <c r="AI183" i="40"/>
  <c r="AU7" i="40"/>
  <c r="AI184" i="40"/>
  <c r="AU8" i="40"/>
  <c r="AI185" i="40"/>
  <c r="AU9" i="40"/>
  <c r="AI186" i="40"/>
  <c r="AU10" i="40"/>
  <c r="AI187" i="40"/>
  <c r="AU11" i="40"/>
  <c r="AI188" i="40"/>
  <c r="AU12" i="40"/>
  <c r="AI189" i="40"/>
  <c r="AU13" i="40"/>
  <c r="AI190" i="40"/>
  <c r="AU14" i="40"/>
  <c r="AI191" i="40"/>
  <c r="AU15" i="40"/>
  <c r="AI192" i="40"/>
  <c r="AU16" i="40"/>
  <c r="AY180" i="40"/>
  <c r="BK4" i="40"/>
  <c r="AY17" i="40"/>
  <c r="BC180" i="40"/>
  <c r="BC17" i="40"/>
  <c r="BG180" i="40"/>
  <c r="BG17" i="40"/>
  <c r="AY181" i="40"/>
  <c r="BK5" i="40"/>
  <c r="AY182" i="40"/>
  <c r="BK6" i="40"/>
  <c r="AY183" i="40"/>
  <c r="BK7" i="40"/>
  <c r="AY184" i="40"/>
  <c r="BK8" i="40"/>
  <c r="AY185" i="40"/>
  <c r="BK9" i="40"/>
  <c r="AY186" i="40"/>
  <c r="BK10" i="40"/>
  <c r="AY187" i="40"/>
  <c r="BK11" i="40"/>
  <c r="AY188" i="40"/>
  <c r="BK12" i="40"/>
  <c r="AY189" i="40"/>
  <c r="BK13" i="40"/>
  <c r="AY190" i="40"/>
  <c r="BK14" i="40"/>
  <c r="AY191" i="40"/>
  <c r="BK15" i="40"/>
  <c r="AY192" i="40"/>
  <c r="BK16" i="40"/>
  <c r="AI164" i="40"/>
  <c r="AU20" i="40"/>
  <c r="AI33" i="40"/>
  <c r="AM164" i="40"/>
  <c r="AM33" i="40"/>
  <c r="AQ164" i="40"/>
  <c r="AQ33" i="40"/>
  <c r="AI165" i="40"/>
  <c r="AU21" i="40"/>
  <c r="G6" i="30"/>
  <c r="AM198" i="40"/>
  <c r="K6" i="30"/>
  <c r="AQ198" i="40"/>
  <c r="AI166" i="40"/>
  <c r="AU22" i="40"/>
  <c r="G7" i="30"/>
  <c r="AM199" i="40"/>
  <c r="K7" i="30"/>
  <c r="AQ199" i="40"/>
  <c r="AI167" i="40"/>
  <c r="AU23" i="40"/>
  <c r="G8" i="30"/>
  <c r="AM200" i="40"/>
  <c r="K8" i="30"/>
  <c r="AQ200" i="40"/>
  <c r="AI168" i="40"/>
  <c r="AU24" i="40"/>
  <c r="G9" i="30"/>
  <c r="AM201" i="40"/>
  <c r="K9" i="30"/>
  <c r="AQ201" i="40"/>
  <c r="AI169" i="40"/>
  <c r="AU25" i="40"/>
  <c r="G10" i="30"/>
  <c r="AM202" i="40"/>
  <c r="K10" i="30"/>
  <c r="AQ202" i="40"/>
  <c r="AI170" i="40"/>
  <c r="AU26" i="40"/>
  <c r="G11" i="30"/>
  <c r="AM203" i="40"/>
  <c r="K11" i="30"/>
  <c r="AQ203" i="40"/>
  <c r="AI171" i="40"/>
  <c r="AU27" i="40"/>
  <c r="G12" i="30"/>
  <c r="AM204" i="40"/>
  <c r="K12" i="30"/>
  <c r="AQ204" i="40"/>
  <c r="AI172" i="40"/>
  <c r="AU28" i="40"/>
  <c r="G13" i="30"/>
  <c r="AM205" i="40"/>
  <c r="K13" i="30"/>
  <c r="AQ205" i="40"/>
  <c r="AI173" i="40"/>
  <c r="AU29" i="40"/>
  <c r="G14" i="30"/>
  <c r="AM206" i="40"/>
  <c r="K14" i="30"/>
  <c r="AQ206" i="40"/>
  <c r="AI174" i="40"/>
  <c r="AU30" i="40"/>
  <c r="G15" i="30"/>
  <c r="AM207" i="40"/>
  <c r="K15" i="30"/>
  <c r="AQ207" i="40"/>
  <c r="AI175" i="40"/>
  <c r="AU31" i="40"/>
  <c r="G16" i="30"/>
  <c r="AM208" i="40"/>
  <c r="K16" i="30"/>
  <c r="AQ208" i="40"/>
  <c r="AI176" i="40"/>
  <c r="AU32" i="40"/>
  <c r="G17" i="30"/>
  <c r="AM209" i="40"/>
  <c r="K17" i="30"/>
  <c r="AQ209" i="40"/>
  <c r="AY164" i="40"/>
  <c r="AY33" i="40"/>
  <c r="BK20" i="40"/>
  <c r="BC164" i="40"/>
  <c r="BC33" i="40"/>
  <c r="BG164" i="40"/>
  <c r="BG33" i="40"/>
  <c r="AY165" i="40"/>
  <c r="BK21" i="40"/>
  <c r="G6" i="31"/>
  <c r="BC198" i="40"/>
  <c r="K6" i="31"/>
  <c r="BG198" i="40"/>
  <c r="AY166" i="40"/>
  <c r="BK22" i="40"/>
  <c r="BC199" i="40"/>
  <c r="G7" i="31"/>
  <c r="BG199" i="40"/>
  <c r="K7" i="31"/>
  <c r="AY167" i="40"/>
  <c r="BK23" i="40"/>
  <c r="G8" i="31"/>
  <c r="BC200" i="40"/>
  <c r="K8" i="31"/>
  <c r="BG200" i="40"/>
  <c r="AY168" i="40"/>
  <c r="BK24" i="40"/>
  <c r="G9" i="31"/>
  <c r="BC201" i="40"/>
  <c r="K9" i="31"/>
  <c r="BG201" i="40"/>
  <c r="AY169" i="40"/>
  <c r="BK25" i="40"/>
  <c r="G10" i="31"/>
  <c r="BC202" i="40"/>
  <c r="K10" i="31"/>
  <c r="BG202" i="40"/>
  <c r="AY170" i="40"/>
  <c r="BK26" i="40"/>
  <c r="BC203" i="40"/>
  <c r="G11" i="31"/>
  <c r="BG203" i="40"/>
  <c r="K11" i="31"/>
  <c r="AY171" i="40"/>
  <c r="BK27" i="40"/>
  <c r="G12" i="31"/>
  <c r="BC204" i="40"/>
  <c r="K12" i="31"/>
  <c r="BG204" i="40"/>
  <c r="AY172" i="40"/>
  <c r="BK28" i="40"/>
  <c r="G13" i="31"/>
  <c r="BC205" i="40"/>
  <c r="K13" i="31"/>
  <c r="BG205" i="40"/>
  <c r="AY173" i="40"/>
  <c r="BK29" i="40"/>
  <c r="G14" i="31"/>
  <c r="BC206" i="40"/>
  <c r="K14" i="31"/>
  <c r="BG206" i="40"/>
  <c r="AY174" i="40"/>
  <c r="BK30" i="40"/>
  <c r="BC207" i="40"/>
  <c r="G15" i="31"/>
  <c r="BG207" i="40"/>
  <c r="K15" i="31"/>
  <c r="AY175" i="40"/>
  <c r="BK31" i="40"/>
  <c r="G16" i="31"/>
  <c r="BC208" i="40"/>
  <c r="K16" i="31"/>
  <c r="BG208" i="40"/>
  <c r="AY176" i="40"/>
  <c r="BK32" i="40"/>
  <c r="G17" i="31"/>
  <c r="BC209" i="40"/>
  <c r="K17" i="31"/>
  <c r="BG209" i="40"/>
  <c r="AI49" i="40"/>
  <c r="AU49" i="40" s="1"/>
  <c r="AU36" i="40"/>
  <c r="BK36" i="40"/>
  <c r="AY49" i="40"/>
  <c r="BK49" i="40" s="1"/>
  <c r="AU52" i="40"/>
  <c r="AI65" i="40"/>
  <c r="AU65" i="40" s="1"/>
  <c r="AY65" i="40"/>
  <c r="BK65" i="40" s="1"/>
  <c r="BK52" i="40"/>
  <c r="AI81" i="40"/>
  <c r="AU81" i="40" s="1"/>
  <c r="AU68" i="40"/>
  <c r="BK68" i="40"/>
  <c r="AY81" i="40"/>
  <c r="BK81" i="40" s="1"/>
  <c r="AU84" i="40"/>
  <c r="AI97" i="40"/>
  <c r="AU97" i="40" s="1"/>
  <c r="C41" i="43"/>
  <c r="AU100" i="40"/>
  <c r="AI113" i="40"/>
  <c r="AI214" i="40" s="1"/>
  <c r="G41" i="43"/>
  <c r="G55" i="43" s="1"/>
  <c r="AM113" i="40"/>
  <c r="K41" i="43"/>
  <c r="K55" i="43" s="1"/>
  <c r="AQ113" i="40"/>
  <c r="C42" i="43"/>
  <c r="AU101" i="40"/>
  <c r="C43" i="43"/>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97" i="40" s="1"/>
  <c r="BK84" i="40"/>
  <c r="BK100" i="40"/>
  <c r="AY113" i="40"/>
  <c r="AY214" i="40" s="1"/>
  <c r="G59" i="43"/>
  <c r="G73" i="43" s="1"/>
  <c r="BC113" i="40"/>
  <c r="K59" i="43"/>
  <c r="K73" i="43" s="1"/>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U145" i="40" s="1"/>
  <c r="AI161" i="40"/>
  <c r="AU161" i="40" s="1"/>
  <c r="AU148" i="40"/>
  <c r="BK132" i="40"/>
  <c r="AY145" i="40"/>
  <c r="AY161" i="40"/>
  <c r="BK161" i="40" s="1"/>
  <c r="BK148" i="40"/>
  <c r="O4" i="39"/>
  <c r="C15" i="39"/>
  <c r="D29" i="39"/>
  <c r="H29" i="39"/>
  <c r="L29" i="39"/>
  <c r="D6" i="2"/>
  <c r="D202" i="39"/>
  <c r="H6" i="2"/>
  <c r="H202" i="39"/>
  <c r="L6" i="2"/>
  <c r="L202" i="39"/>
  <c r="D7" i="2"/>
  <c r="D203" i="39"/>
  <c r="H7" i="2"/>
  <c r="H203" i="39"/>
  <c r="L7" i="2"/>
  <c r="L203" i="39"/>
  <c r="D8" i="2"/>
  <c r="D204" i="39"/>
  <c r="H8" i="2"/>
  <c r="H204" i="39"/>
  <c r="L8" i="2"/>
  <c r="L204" i="39"/>
  <c r="D9" i="2"/>
  <c r="D205" i="39"/>
  <c r="H9" i="2"/>
  <c r="H205" i="39"/>
  <c r="L9" i="2"/>
  <c r="L205" i="39"/>
  <c r="D10" i="2"/>
  <c r="D206" i="39"/>
  <c r="H10" i="2"/>
  <c r="H206" i="39"/>
  <c r="L10" i="2"/>
  <c r="L206" i="39"/>
  <c r="D11" i="2"/>
  <c r="D207" i="39"/>
  <c r="H11" i="2"/>
  <c r="H207" i="39"/>
  <c r="L11" i="2"/>
  <c r="L207" i="39"/>
  <c r="D12" i="2"/>
  <c r="D208" i="39"/>
  <c r="H12" i="2"/>
  <c r="H208" i="39"/>
  <c r="L12" i="2"/>
  <c r="L208" i="39"/>
  <c r="D13" i="2"/>
  <c r="D209" i="39"/>
  <c r="H13" i="2"/>
  <c r="H209" i="39"/>
  <c r="L13" i="2"/>
  <c r="L209" i="39"/>
  <c r="D14" i="2"/>
  <c r="D210" i="39"/>
  <c r="H14" i="2"/>
  <c r="H210" i="39"/>
  <c r="L14" i="2"/>
  <c r="L210" i="39"/>
  <c r="D15" i="2"/>
  <c r="D211" i="39"/>
  <c r="H15" i="2"/>
  <c r="H211" i="39"/>
  <c r="L15" i="2"/>
  <c r="L211" i="39"/>
  <c r="D99" i="39"/>
  <c r="H99" i="39"/>
  <c r="L99" i="39"/>
  <c r="C190" i="40"/>
  <c r="O14" i="40"/>
  <c r="G192" i="40"/>
  <c r="M190" i="40"/>
  <c r="H189" i="40"/>
  <c r="N187" i="40"/>
  <c r="M186" i="40"/>
  <c r="L185" i="40"/>
  <c r="K184" i="40"/>
  <c r="F183" i="40"/>
  <c r="L181" i="40"/>
  <c r="G164" i="40"/>
  <c r="G33" i="40"/>
  <c r="K165" i="40"/>
  <c r="O23" i="40"/>
  <c r="C167" i="40"/>
  <c r="O24" i="40"/>
  <c r="C168" i="40"/>
  <c r="O25" i="40"/>
  <c r="C169" i="40"/>
  <c r="O26" i="40"/>
  <c r="C170" i="40"/>
  <c r="G171" i="40"/>
  <c r="C172" i="40"/>
  <c r="O28" i="40"/>
  <c r="C173" i="40"/>
  <c r="O29" i="40"/>
  <c r="G174" i="40"/>
  <c r="O31" i="40"/>
  <c r="C175" i="40"/>
  <c r="K176" i="40"/>
  <c r="O40" i="40"/>
  <c r="O44" i="40"/>
  <c r="O46" i="40"/>
  <c r="O47" i="40"/>
  <c r="G65" i="40"/>
  <c r="O53" i="40"/>
  <c r="O56" i="40"/>
  <c r="O57" i="40"/>
  <c r="O60" i="40"/>
  <c r="O62" i="40"/>
  <c r="C185" i="40"/>
  <c r="O9" i="40"/>
  <c r="J192" i="40"/>
  <c r="I191" i="40"/>
  <c r="D190" i="40"/>
  <c r="N188" i="40"/>
  <c r="F188" i="40"/>
  <c r="E187" i="40"/>
  <c r="K185" i="40"/>
  <c r="J184" i="40"/>
  <c r="I183" i="40"/>
  <c r="H182" i="40"/>
  <c r="G181" i="40"/>
  <c r="F180" i="40"/>
  <c r="F17" i="40"/>
  <c r="D165" i="40"/>
  <c r="D166" i="40"/>
  <c r="D167" i="40"/>
  <c r="L167" i="40"/>
  <c r="H168" i="40"/>
  <c r="H169" i="40"/>
  <c r="H170" i="40"/>
  <c r="H171" i="40"/>
  <c r="D172" i="40"/>
  <c r="D173" i="40"/>
  <c r="L173" i="40"/>
  <c r="L174" i="40"/>
  <c r="H175" i="40"/>
  <c r="H176" i="40"/>
  <c r="D49" i="40"/>
  <c r="L49" i="40"/>
  <c r="D81" i="40"/>
  <c r="L81" i="40"/>
  <c r="D97" i="40"/>
  <c r="L97" i="40"/>
  <c r="D5" i="43"/>
  <c r="D113" i="40"/>
  <c r="H5" i="43"/>
  <c r="H113" i="40"/>
  <c r="L5" i="43"/>
  <c r="L113" i="40"/>
  <c r="D6" i="43"/>
  <c r="H6" i="43"/>
  <c r="L6" i="43"/>
  <c r="D7" i="43"/>
  <c r="H7" i="43"/>
  <c r="L7" i="43"/>
  <c r="D8" i="43"/>
  <c r="H8" i="43"/>
  <c r="L8" i="43"/>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T180" i="40"/>
  <c r="T17" i="40"/>
  <c r="X180" i="40"/>
  <c r="X17" i="40"/>
  <c r="AB180" i="40"/>
  <c r="AB17" i="40"/>
  <c r="T164" i="40"/>
  <c r="T33" i="40"/>
  <c r="X164" i="40"/>
  <c r="X33" i="40"/>
  <c r="AB164" i="40"/>
  <c r="AB33" i="40"/>
  <c r="T198" i="40"/>
  <c r="D6" i="29"/>
  <c r="X198" i="40"/>
  <c r="H6" i="29"/>
  <c r="AB198" i="40"/>
  <c r="L6" i="29"/>
  <c r="D7" i="29"/>
  <c r="T199" i="40"/>
  <c r="H7" i="29"/>
  <c r="X199" i="40"/>
  <c r="L7" i="29"/>
  <c r="AB199" i="40"/>
  <c r="D8" i="29"/>
  <c r="T200" i="40"/>
  <c r="H8" i="29"/>
  <c r="X200" i="40"/>
  <c r="L8" i="29"/>
  <c r="AB200" i="40"/>
  <c r="T201" i="40"/>
  <c r="D9" i="29"/>
  <c r="X201" i="40"/>
  <c r="H9" i="29"/>
  <c r="AB201" i="40"/>
  <c r="L9" i="29"/>
  <c r="T202" i="40"/>
  <c r="D10" i="29"/>
  <c r="X202" i="40"/>
  <c r="H10" i="29"/>
  <c r="AB202" i="40"/>
  <c r="L10" i="29"/>
  <c r="D11" i="29"/>
  <c r="T203" i="40"/>
  <c r="H11" i="29"/>
  <c r="X203" i="40"/>
  <c r="L11" i="29"/>
  <c r="AB203" i="40"/>
  <c r="D12" i="29"/>
  <c r="T204" i="40"/>
  <c r="H12" i="29"/>
  <c r="X204" i="40"/>
  <c r="L12" i="29"/>
  <c r="AB204" i="40"/>
  <c r="T205" i="40"/>
  <c r="D13" i="29"/>
  <c r="X205" i="40"/>
  <c r="H13" i="29"/>
  <c r="AB205" i="40"/>
  <c r="L13" i="29"/>
  <c r="T206" i="40"/>
  <c r="D14" i="29"/>
  <c r="X206" i="40"/>
  <c r="H14" i="29"/>
  <c r="AB206" i="40"/>
  <c r="L14" i="29"/>
  <c r="D15" i="29"/>
  <c r="T207" i="40"/>
  <c r="H15" i="29"/>
  <c r="X207" i="40"/>
  <c r="L15" i="29"/>
  <c r="AB207" i="40"/>
  <c r="D16" i="29"/>
  <c r="T208" i="40"/>
  <c r="H16" i="29"/>
  <c r="X208" i="40"/>
  <c r="L16" i="29"/>
  <c r="AB208" i="40"/>
  <c r="T209" i="40"/>
  <c r="D17" i="29"/>
  <c r="X209" i="40"/>
  <c r="H17" i="29"/>
  <c r="AB209" i="40"/>
  <c r="L17" i="29"/>
  <c r="D23" i="43"/>
  <c r="D37" i="43" s="1"/>
  <c r="T113" i="40"/>
  <c r="H23" i="43"/>
  <c r="H37" i="43" s="1"/>
  <c r="X113" i="40"/>
  <c r="L23" i="43"/>
  <c r="L37" i="43" s="1"/>
  <c r="AB113" i="40"/>
  <c r="AJ180" i="40"/>
  <c r="AJ17" i="40"/>
  <c r="AN180" i="40"/>
  <c r="AN17" i="40"/>
  <c r="AR180" i="40"/>
  <c r="AR17" i="40"/>
  <c r="AZ180" i="40"/>
  <c r="AZ17" i="40"/>
  <c r="BD180" i="40"/>
  <c r="BD17" i="40"/>
  <c r="BH180" i="40"/>
  <c r="BH17" i="40"/>
  <c r="AJ164" i="40"/>
  <c r="AJ33" i="40"/>
  <c r="AN164" i="40"/>
  <c r="AN33" i="40"/>
  <c r="AR164" i="40"/>
  <c r="AR33" i="40"/>
  <c r="AJ198" i="40"/>
  <c r="D6" i="30"/>
  <c r="AN198" i="40"/>
  <c r="H6" i="30"/>
  <c r="AR198" i="40"/>
  <c r="L6" i="30"/>
  <c r="AJ199" i="40"/>
  <c r="D7" i="30"/>
  <c r="AN199" i="40"/>
  <c r="H7" i="30"/>
  <c r="AR199" i="40"/>
  <c r="L7" i="30"/>
  <c r="AJ200" i="40"/>
  <c r="D8" i="30"/>
  <c r="AN200" i="40"/>
  <c r="H8" i="30"/>
  <c r="AR200" i="40"/>
  <c r="L8" i="30"/>
  <c r="D9" i="30"/>
  <c r="AJ201" i="40"/>
  <c r="H9" i="30"/>
  <c r="AN201" i="40"/>
  <c r="L9" i="30"/>
  <c r="AR201" i="40"/>
  <c r="AJ202" i="40"/>
  <c r="D10" i="30"/>
  <c r="AN202" i="40"/>
  <c r="H10" i="30"/>
  <c r="AR202" i="40"/>
  <c r="L10" i="30"/>
  <c r="AJ203" i="40"/>
  <c r="D11" i="30"/>
  <c r="AN203" i="40"/>
  <c r="H11" i="30"/>
  <c r="AR203" i="40"/>
  <c r="L11" i="30"/>
  <c r="AJ204" i="40"/>
  <c r="D12" i="30"/>
  <c r="AN204" i="40"/>
  <c r="H12" i="30"/>
  <c r="AR204" i="40"/>
  <c r="L12" i="30"/>
  <c r="D13" i="30"/>
  <c r="AJ205" i="40"/>
  <c r="H13" i="30"/>
  <c r="AN205" i="40"/>
  <c r="L13" i="30"/>
  <c r="AR205" i="40"/>
  <c r="AJ206" i="40"/>
  <c r="D14" i="30"/>
  <c r="AN206" i="40"/>
  <c r="H14" i="30"/>
  <c r="AR206" i="40"/>
  <c r="L14" i="30"/>
  <c r="AJ207" i="40"/>
  <c r="D15" i="30"/>
  <c r="AN207" i="40"/>
  <c r="H15" i="30"/>
  <c r="AR207" i="40"/>
  <c r="L15" i="30"/>
  <c r="AJ208" i="40"/>
  <c r="D16" i="30"/>
  <c r="AN208" i="40"/>
  <c r="H16" i="30"/>
  <c r="AR208" i="40"/>
  <c r="L16" i="30"/>
  <c r="D17" i="30"/>
  <c r="AJ209" i="40"/>
  <c r="H17" i="30"/>
  <c r="AN209" i="40"/>
  <c r="L17" i="30"/>
  <c r="AR209" i="40"/>
  <c r="AZ164" i="40"/>
  <c r="AZ33" i="40"/>
  <c r="BD164" i="40"/>
  <c r="BD33" i="40"/>
  <c r="BH164" i="40"/>
  <c r="BH33" i="40"/>
  <c r="D6" i="31"/>
  <c r="AZ198" i="40"/>
  <c r="H6" i="31"/>
  <c r="BD198" i="40"/>
  <c r="L6" i="31"/>
  <c r="BH198" i="40"/>
  <c r="D7" i="31"/>
  <c r="AZ199" i="40"/>
  <c r="H7" i="31"/>
  <c r="BD199" i="40"/>
  <c r="L7" i="31"/>
  <c r="BH199" i="40"/>
  <c r="D8" i="31"/>
  <c r="AZ200" i="40"/>
  <c r="H8" i="31"/>
  <c r="BD200" i="40"/>
  <c r="L8" i="31"/>
  <c r="BH200" i="40"/>
  <c r="D9" i="31"/>
  <c r="AZ201" i="40"/>
  <c r="H9" i="31"/>
  <c r="BD201" i="40"/>
  <c r="L9" i="31"/>
  <c r="BH201" i="40"/>
  <c r="D10" i="31"/>
  <c r="AZ202" i="40"/>
  <c r="H10" i="31"/>
  <c r="BD202" i="40"/>
  <c r="L10" i="31"/>
  <c r="BH202" i="40"/>
  <c r="D11" i="31"/>
  <c r="AZ203" i="40"/>
  <c r="H11" i="31"/>
  <c r="BD203" i="40"/>
  <c r="L11" i="31"/>
  <c r="BH203" i="40"/>
  <c r="D12" i="31"/>
  <c r="AZ204" i="40"/>
  <c r="H12" i="31"/>
  <c r="BD204" i="40"/>
  <c r="L12" i="31"/>
  <c r="BH204" i="40"/>
  <c r="D13" i="31"/>
  <c r="AZ205" i="40"/>
  <c r="H13" i="31"/>
  <c r="BD205" i="40"/>
  <c r="L13" i="31"/>
  <c r="BH205" i="40"/>
  <c r="D14" i="31"/>
  <c r="AZ206" i="40"/>
  <c r="H14" i="31"/>
  <c r="BD206" i="40"/>
  <c r="L14" i="31"/>
  <c r="BH206" i="40"/>
  <c r="D15" i="31"/>
  <c r="AZ207" i="40"/>
  <c r="H15" i="31"/>
  <c r="BD207" i="40"/>
  <c r="L15" i="31"/>
  <c r="BH207" i="40"/>
  <c r="D16" i="31"/>
  <c r="AZ208" i="40"/>
  <c r="H16" i="31"/>
  <c r="BD208" i="40"/>
  <c r="L16" i="31"/>
  <c r="BH208" i="40"/>
  <c r="D17" i="31"/>
  <c r="AZ209" i="40"/>
  <c r="H17" i="31"/>
  <c r="BD209" i="40"/>
  <c r="L17" i="31"/>
  <c r="BH209" i="40"/>
  <c r="D41" i="43"/>
  <c r="D55" i="43" s="1"/>
  <c r="AJ113" i="40"/>
  <c r="H41" i="43"/>
  <c r="H55" i="43" s="1"/>
  <c r="AN113" i="40"/>
  <c r="L41" i="43"/>
  <c r="L55" i="43" s="1"/>
  <c r="AR113" i="40"/>
  <c r="D59" i="43"/>
  <c r="D73" i="43" s="1"/>
  <c r="AZ113" i="40"/>
  <c r="H59" i="43"/>
  <c r="H73" i="43" s="1"/>
  <c r="BD113" i="40"/>
  <c r="L59" i="43"/>
  <c r="L73" i="43" s="1"/>
  <c r="BH113" i="40"/>
  <c r="E29" i="39"/>
  <c r="I29" i="39"/>
  <c r="M29" i="39"/>
  <c r="E6" i="2"/>
  <c r="E202" i="39"/>
  <c r="I6" i="2"/>
  <c r="I202" i="39"/>
  <c r="M6" i="2"/>
  <c r="M202" i="39"/>
  <c r="E7" i="2"/>
  <c r="E203" i="39"/>
  <c r="I7" i="2"/>
  <c r="I203" i="39"/>
  <c r="M7" i="2"/>
  <c r="M203" i="39"/>
  <c r="E8" i="2"/>
  <c r="E204" i="39"/>
  <c r="I8" i="2"/>
  <c r="I204" i="39"/>
  <c r="M8" i="2"/>
  <c r="M204" i="39"/>
  <c r="E9" i="2"/>
  <c r="E205" i="39"/>
  <c r="I9" i="2"/>
  <c r="I205" i="39"/>
  <c r="M9" i="2"/>
  <c r="M205" i="39"/>
  <c r="E10" i="2"/>
  <c r="E206" i="39"/>
  <c r="I10" i="2"/>
  <c r="I206" i="39"/>
  <c r="M10" i="2"/>
  <c r="M206" i="39"/>
  <c r="E11" i="2"/>
  <c r="E207" i="39"/>
  <c r="I11" i="2"/>
  <c r="I207" i="39"/>
  <c r="M11" i="2"/>
  <c r="M207" i="39"/>
  <c r="E12" i="2"/>
  <c r="E208" i="39"/>
  <c r="I12" i="2"/>
  <c r="I208" i="39"/>
  <c r="M12" i="2"/>
  <c r="M208" i="39"/>
  <c r="E13" i="2"/>
  <c r="E209" i="39"/>
  <c r="I13" i="2"/>
  <c r="I209" i="39"/>
  <c r="M13" i="2"/>
  <c r="M209" i="39"/>
  <c r="E14" i="2"/>
  <c r="E210" i="39"/>
  <c r="I14" i="2"/>
  <c r="I210" i="39"/>
  <c r="M14" i="2"/>
  <c r="M210" i="39"/>
  <c r="E15" i="2"/>
  <c r="E211" i="39"/>
  <c r="I15" i="2"/>
  <c r="I211" i="39"/>
  <c r="M15" i="2"/>
  <c r="M211" i="39"/>
  <c r="E99" i="39"/>
  <c r="I99" i="39"/>
  <c r="M99" i="39"/>
  <c r="C180" i="40"/>
  <c r="C4" i="41"/>
  <c r="O213" i="41"/>
  <c r="K192" i="40"/>
  <c r="F191" i="40"/>
  <c r="L189" i="40"/>
  <c r="G188" i="40"/>
  <c r="I186" i="40"/>
  <c r="D185" i="40"/>
  <c r="J183" i="40"/>
  <c r="I182" i="40"/>
  <c r="D181" i="40"/>
  <c r="C164" i="40"/>
  <c r="C197" i="40" s="1"/>
  <c r="C33" i="40"/>
  <c r="O20" i="40"/>
  <c r="C165" i="40"/>
  <c r="O21" i="40"/>
  <c r="O22" i="40"/>
  <c r="C166" i="40"/>
  <c r="G167" i="40"/>
  <c r="K168" i="40"/>
  <c r="G170" i="40"/>
  <c r="K171" i="40"/>
  <c r="G173" i="40"/>
  <c r="K174" i="40"/>
  <c r="G175" i="40"/>
  <c r="G176" i="40"/>
  <c r="G49" i="40"/>
  <c r="O37" i="40"/>
  <c r="O41" i="40"/>
  <c r="O48" i="40"/>
  <c r="O54" i="40"/>
  <c r="C181" i="40"/>
  <c r="O5" i="40"/>
  <c r="N192" i="40"/>
  <c r="M191" i="40"/>
  <c r="E191" i="40"/>
  <c r="H190" i="40"/>
  <c r="G189" i="40"/>
  <c r="J188" i="40"/>
  <c r="I187" i="40"/>
  <c r="L186" i="40"/>
  <c r="D186" i="40"/>
  <c r="N184" i="40"/>
  <c r="M183" i="40"/>
  <c r="L182" i="40"/>
  <c r="D182" i="40"/>
  <c r="N180" i="40"/>
  <c r="N17" i="40"/>
  <c r="D164" i="40"/>
  <c r="D33" i="40"/>
  <c r="H164" i="40"/>
  <c r="H33" i="40"/>
  <c r="H165" i="40"/>
  <c r="H166" i="40"/>
  <c r="H167" i="40"/>
  <c r="L168" i="40"/>
  <c r="L169" i="40"/>
  <c r="L170" i="40"/>
  <c r="L171" i="40"/>
  <c r="H172" i="40"/>
  <c r="H173" i="40"/>
  <c r="D174" i="40"/>
  <c r="D175" i="40"/>
  <c r="L175" i="40"/>
  <c r="D176" i="40"/>
  <c r="L176" i="40"/>
  <c r="H49" i="40"/>
  <c r="D65" i="40"/>
  <c r="L65" i="40"/>
  <c r="H97" i="40"/>
  <c r="C184" i="40"/>
  <c r="O8" i="40"/>
  <c r="I192" i="40"/>
  <c r="E192" i="40"/>
  <c r="L191" i="40"/>
  <c r="H191" i="40"/>
  <c r="D191" i="40"/>
  <c r="K190" i="40"/>
  <c r="G190" i="40"/>
  <c r="N189" i="40"/>
  <c r="J189" i="40"/>
  <c r="F189" i="40"/>
  <c r="M188" i="40"/>
  <c r="I188" i="40"/>
  <c r="E188" i="40"/>
  <c r="L187" i="40"/>
  <c r="H187" i="40"/>
  <c r="D187" i="40"/>
  <c r="K186" i="40"/>
  <c r="G186" i="40"/>
  <c r="N185" i="40"/>
  <c r="J185" i="40"/>
  <c r="F185" i="40"/>
  <c r="M184" i="40"/>
  <c r="I184" i="40"/>
  <c r="E184" i="40"/>
  <c r="L183" i="40"/>
  <c r="H183" i="40"/>
  <c r="D183" i="40"/>
  <c r="K182" i="40"/>
  <c r="G182" i="40"/>
  <c r="N181" i="40"/>
  <c r="J181" i="40"/>
  <c r="F181" i="40"/>
  <c r="M180" i="40"/>
  <c r="M17" i="40"/>
  <c r="I180" i="40"/>
  <c r="I17" i="40"/>
  <c r="E180" i="40"/>
  <c r="E17" i="40"/>
  <c r="E164" i="40"/>
  <c r="E33" i="40"/>
  <c r="I164" i="40"/>
  <c r="I33" i="40"/>
  <c r="M164" i="40"/>
  <c r="M33" i="40"/>
  <c r="E165" i="40"/>
  <c r="I165" i="40"/>
  <c r="M165" i="40"/>
  <c r="E166" i="40"/>
  <c r="I166" i="40"/>
  <c r="M166" i="40"/>
  <c r="E167" i="40"/>
  <c r="I167" i="40"/>
  <c r="M167" i="40"/>
  <c r="E168" i="40"/>
  <c r="I168" i="40"/>
  <c r="M168" i="40"/>
  <c r="E169" i="40"/>
  <c r="I169" i="40"/>
  <c r="M169" i="40"/>
  <c r="E170" i="40"/>
  <c r="I170" i="40"/>
  <c r="M170" i="40"/>
  <c r="E171" i="40"/>
  <c r="I171" i="40"/>
  <c r="M171" i="40"/>
  <c r="E172" i="40"/>
  <c r="I172" i="40"/>
  <c r="M172" i="40"/>
  <c r="E173" i="40"/>
  <c r="I173" i="40"/>
  <c r="M173" i="40"/>
  <c r="E174" i="40"/>
  <c r="I174" i="40"/>
  <c r="M174" i="40"/>
  <c r="E175" i="40"/>
  <c r="I175" i="40"/>
  <c r="M175" i="40"/>
  <c r="E176" i="40"/>
  <c r="I176" i="40"/>
  <c r="M176" i="40"/>
  <c r="E49" i="40"/>
  <c r="I49" i="40"/>
  <c r="M49" i="40"/>
  <c r="E65" i="40"/>
  <c r="I65" i="40"/>
  <c r="M65" i="40"/>
  <c r="E81" i="40"/>
  <c r="I81" i="40"/>
  <c r="M81" i="40"/>
  <c r="E97" i="40"/>
  <c r="I97" i="40"/>
  <c r="M97" i="40"/>
  <c r="E5" i="43"/>
  <c r="E113" i="40"/>
  <c r="I5" i="43"/>
  <c r="I113" i="40"/>
  <c r="M5" i="43"/>
  <c r="M113" i="40"/>
  <c r="E6" i="43"/>
  <c r="I6" i="43"/>
  <c r="M6" i="43"/>
  <c r="E7" i="43"/>
  <c r="I7" i="43"/>
  <c r="M7" i="43"/>
  <c r="E8" i="43"/>
  <c r="I8" i="43"/>
  <c r="M8" i="43"/>
  <c r="E9" i="43"/>
  <c r="I9" i="43"/>
  <c r="M9" i="43"/>
  <c r="E10" i="43"/>
  <c r="I10" i="43"/>
  <c r="M10" i="43"/>
  <c r="E11" i="43"/>
  <c r="I11" i="43"/>
  <c r="M11" i="43"/>
  <c r="E12" i="43"/>
  <c r="I12" i="43"/>
  <c r="M12" i="43"/>
  <c r="E13" i="43"/>
  <c r="I13" i="43"/>
  <c r="M13" i="43"/>
  <c r="E14" i="43"/>
  <c r="I14" i="43"/>
  <c r="M14" i="43"/>
  <c r="E15" i="43"/>
  <c r="I15" i="43"/>
  <c r="M15" i="43"/>
  <c r="E16" i="43"/>
  <c r="I16" i="43"/>
  <c r="M16" i="43"/>
  <c r="E17" i="43"/>
  <c r="I17" i="43"/>
  <c r="M17" i="43"/>
  <c r="E129" i="40"/>
  <c r="I129" i="40"/>
  <c r="M129" i="40"/>
  <c r="E145" i="40"/>
  <c r="I145" i="40"/>
  <c r="M145" i="40"/>
  <c r="E161" i="40"/>
  <c r="I161" i="40"/>
  <c r="M161" i="40"/>
  <c r="U180" i="40"/>
  <c r="U17" i="40"/>
  <c r="Y180" i="40"/>
  <c r="Y17" i="40"/>
  <c r="AC180" i="40"/>
  <c r="AC17" i="40"/>
  <c r="U164" i="40"/>
  <c r="U33" i="40"/>
  <c r="Y164" i="40"/>
  <c r="Y33" i="40"/>
  <c r="AC164" i="40"/>
  <c r="AC33" i="40"/>
  <c r="E6" i="29"/>
  <c r="U198" i="40"/>
  <c r="I6" i="29"/>
  <c r="Y198" i="40"/>
  <c r="M6" i="29"/>
  <c r="AC198" i="40"/>
  <c r="E7" i="29"/>
  <c r="U199" i="40"/>
  <c r="I7" i="29"/>
  <c r="Y199" i="40"/>
  <c r="M7" i="29"/>
  <c r="AC199" i="40"/>
  <c r="E8" i="29"/>
  <c r="U200" i="40"/>
  <c r="I8" i="29"/>
  <c r="Y200" i="40"/>
  <c r="M8" i="29"/>
  <c r="AC200" i="40"/>
  <c r="U201" i="40"/>
  <c r="E9" i="29"/>
  <c r="Y201" i="40"/>
  <c r="I9" i="29"/>
  <c r="AC201" i="40"/>
  <c r="M9" i="29"/>
  <c r="E10" i="29"/>
  <c r="U202" i="40"/>
  <c r="I10" i="29"/>
  <c r="Y202" i="40"/>
  <c r="M10" i="29"/>
  <c r="AC202" i="40"/>
  <c r="E11" i="29"/>
  <c r="U203" i="40"/>
  <c r="I11" i="29"/>
  <c r="Y203" i="40"/>
  <c r="M11" i="29"/>
  <c r="AC203" i="40"/>
  <c r="E12" i="29"/>
  <c r="U204" i="40"/>
  <c r="I12" i="29"/>
  <c r="Y204" i="40"/>
  <c r="M12" i="29"/>
  <c r="AC204" i="40"/>
  <c r="U205" i="40"/>
  <c r="E13" i="29"/>
  <c r="Y205" i="40"/>
  <c r="I13" i="29"/>
  <c r="AC205" i="40"/>
  <c r="M13" i="29"/>
  <c r="E14" i="29"/>
  <c r="U206" i="40"/>
  <c r="I14" i="29"/>
  <c r="Y206" i="40"/>
  <c r="M14" i="29"/>
  <c r="AC206" i="40"/>
  <c r="E15" i="29"/>
  <c r="U207" i="40"/>
  <c r="I15" i="29"/>
  <c r="Y207" i="40"/>
  <c r="M15" i="29"/>
  <c r="AC207" i="40"/>
  <c r="E16" i="29"/>
  <c r="U208" i="40"/>
  <c r="I16" i="29"/>
  <c r="Y208" i="40"/>
  <c r="M16" i="29"/>
  <c r="AC208" i="40"/>
  <c r="U209" i="40"/>
  <c r="E17" i="29"/>
  <c r="Y209" i="40"/>
  <c r="I17" i="29"/>
  <c r="AC209" i="40"/>
  <c r="M17" i="29"/>
  <c r="E23" i="43"/>
  <c r="E37" i="43" s="1"/>
  <c r="U113" i="40"/>
  <c r="I23" i="43"/>
  <c r="I37" i="43" s="1"/>
  <c r="Y113" i="40"/>
  <c r="M23" i="43"/>
  <c r="M37" i="43" s="1"/>
  <c r="AC113" i="40"/>
  <c r="AK180" i="40"/>
  <c r="AK17" i="40"/>
  <c r="AO180" i="40"/>
  <c r="AO17" i="40"/>
  <c r="AS180" i="40"/>
  <c r="AS17" i="40"/>
  <c r="BA180" i="40"/>
  <c r="BA17" i="40"/>
  <c r="BE180" i="40"/>
  <c r="BE17" i="40"/>
  <c r="BI180" i="40"/>
  <c r="BI17" i="40"/>
  <c r="AK164" i="40"/>
  <c r="AK33" i="40"/>
  <c r="AO164" i="40"/>
  <c r="AO33" i="40"/>
  <c r="AS164" i="40"/>
  <c r="AS33" i="40"/>
  <c r="AK198" i="40"/>
  <c r="E6" i="30"/>
  <c r="AO198" i="40"/>
  <c r="I6" i="30"/>
  <c r="AS198" i="40"/>
  <c r="M6" i="30"/>
  <c r="AK199" i="40"/>
  <c r="E7" i="30"/>
  <c r="AO199" i="40"/>
  <c r="I7" i="30"/>
  <c r="AS199" i="40"/>
  <c r="M7" i="30"/>
  <c r="E8" i="30"/>
  <c r="AK200" i="40"/>
  <c r="I8" i="30"/>
  <c r="AO200" i="40"/>
  <c r="M8" i="30"/>
  <c r="AS200" i="40"/>
  <c r="E9" i="30"/>
  <c r="AK201" i="40"/>
  <c r="I9" i="30"/>
  <c r="AO201" i="40"/>
  <c r="M9" i="30"/>
  <c r="AS201" i="40"/>
  <c r="AK202" i="40"/>
  <c r="E10" i="30"/>
  <c r="AO202" i="40"/>
  <c r="I10" i="30"/>
  <c r="AS202" i="40"/>
  <c r="M10" i="30"/>
  <c r="AK203" i="40"/>
  <c r="E11" i="30"/>
  <c r="AO203" i="40"/>
  <c r="I11" i="30"/>
  <c r="AS203" i="40"/>
  <c r="M11" i="30"/>
  <c r="E12" i="30"/>
  <c r="AK204" i="40"/>
  <c r="I12" i="30"/>
  <c r="AO204" i="40"/>
  <c r="M12" i="30"/>
  <c r="AS204" i="40"/>
  <c r="E13" i="30"/>
  <c r="AK205" i="40"/>
  <c r="I13" i="30"/>
  <c r="AO205" i="40"/>
  <c r="M13" i="30"/>
  <c r="AS205" i="40"/>
  <c r="AK206" i="40"/>
  <c r="E14" i="30"/>
  <c r="AO206" i="40"/>
  <c r="I14" i="30"/>
  <c r="AS206" i="40"/>
  <c r="M14" i="30"/>
  <c r="AK207" i="40"/>
  <c r="E15" i="30"/>
  <c r="AO207" i="40"/>
  <c r="I15" i="30"/>
  <c r="AS207" i="40"/>
  <c r="M15" i="30"/>
  <c r="E16" i="30"/>
  <c r="AK208" i="40"/>
  <c r="I16" i="30"/>
  <c r="AO208" i="40"/>
  <c r="M16" i="30"/>
  <c r="AS208" i="40"/>
  <c r="E17" i="30"/>
  <c r="AK209" i="40"/>
  <c r="I17" i="30"/>
  <c r="AO209" i="40"/>
  <c r="M17" i="30"/>
  <c r="AS209" i="40"/>
  <c r="BA164" i="40"/>
  <c r="BA33" i="40"/>
  <c r="BE164" i="40"/>
  <c r="BE33" i="40"/>
  <c r="BI164" i="40"/>
  <c r="BI33" i="40"/>
  <c r="E6" i="31"/>
  <c r="BA198" i="40"/>
  <c r="I6" i="31"/>
  <c r="BE198" i="40"/>
  <c r="M6" i="31"/>
  <c r="BI198" i="40"/>
  <c r="BA199" i="40"/>
  <c r="E7" i="31"/>
  <c r="BE199" i="40"/>
  <c r="I7" i="31"/>
  <c r="BI199" i="40"/>
  <c r="M7" i="31"/>
  <c r="BA200" i="40"/>
  <c r="E8" i="31"/>
  <c r="BE200" i="40"/>
  <c r="I8" i="31"/>
  <c r="BI200" i="40"/>
  <c r="M8" i="31"/>
  <c r="BA201" i="40"/>
  <c r="E9" i="31"/>
  <c r="BE201" i="40"/>
  <c r="I9" i="31"/>
  <c r="BI201" i="40"/>
  <c r="M9" i="31"/>
  <c r="E10" i="31"/>
  <c r="BA202" i="40"/>
  <c r="I10" i="31"/>
  <c r="BE202" i="40"/>
  <c r="M10" i="31"/>
  <c r="BI202" i="40"/>
  <c r="BA203" i="40"/>
  <c r="E11" i="31"/>
  <c r="BE203" i="40"/>
  <c r="I11" i="31"/>
  <c r="BI203" i="40"/>
  <c r="M11" i="31"/>
  <c r="BA204" i="40"/>
  <c r="E12" i="31"/>
  <c r="BE204" i="40"/>
  <c r="I12" i="31"/>
  <c r="BI204" i="40"/>
  <c r="M12" i="31"/>
  <c r="BA205" i="40"/>
  <c r="E13" i="31"/>
  <c r="BE205" i="40"/>
  <c r="I13" i="31"/>
  <c r="BI205" i="40"/>
  <c r="M13" i="31"/>
  <c r="E14" i="31"/>
  <c r="BA206" i="40"/>
  <c r="I14" i="31"/>
  <c r="BE206" i="40"/>
  <c r="M14" i="31"/>
  <c r="BI206" i="40"/>
  <c r="BA207" i="40"/>
  <c r="E15" i="31"/>
  <c r="BE207" i="40"/>
  <c r="I15" i="31"/>
  <c r="BI207" i="40"/>
  <c r="M15" i="31"/>
  <c r="BA208" i="40"/>
  <c r="E16" i="31"/>
  <c r="BE208" i="40"/>
  <c r="I16" i="31"/>
  <c r="BI208" i="40"/>
  <c r="M16" i="31"/>
  <c r="BA209" i="40"/>
  <c r="E17" i="31"/>
  <c r="BE209" i="40"/>
  <c r="I17" i="31"/>
  <c r="BI209" i="40"/>
  <c r="M17" i="31"/>
  <c r="E41" i="43"/>
  <c r="E55" i="43" s="1"/>
  <c r="AK113" i="40"/>
  <c r="I41" i="43"/>
  <c r="I55" i="43" s="1"/>
  <c r="AO113" i="40"/>
  <c r="M41" i="43"/>
  <c r="M55" i="43" s="1"/>
  <c r="AS113" i="40"/>
  <c r="E59" i="43"/>
  <c r="E73" i="43" s="1"/>
  <c r="BA113" i="40"/>
  <c r="I59" i="43"/>
  <c r="I73" i="43" s="1"/>
  <c r="BE113" i="40"/>
  <c r="M59" i="43"/>
  <c r="M73" i="43" s="1"/>
  <c r="BI113" i="40"/>
  <c r="F29" i="39"/>
  <c r="J29" i="39"/>
  <c r="F6" i="2"/>
  <c r="F202" i="39"/>
  <c r="J6" i="2"/>
  <c r="J202" i="39"/>
  <c r="F7" i="2"/>
  <c r="F203" i="39"/>
  <c r="J7" i="2"/>
  <c r="J203" i="39"/>
  <c r="F8" i="2"/>
  <c r="F204" i="39"/>
  <c r="J8" i="2"/>
  <c r="J204" i="39"/>
  <c r="F9" i="2"/>
  <c r="F205" i="39"/>
  <c r="J9" i="2"/>
  <c r="J205" i="39"/>
  <c r="F10" i="2"/>
  <c r="F206" i="39"/>
  <c r="J10" i="2"/>
  <c r="J206" i="39"/>
  <c r="F11" i="2"/>
  <c r="F207" i="39"/>
  <c r="J11" i="2"/>
  <c r="J207" i="39"/>
  <c r="F12" i="2"/>
  <c r="F208" i="39"/>
  <c r="J12" i="2"/>
  <c r="J208" i="39"/>
  <c r="F13" i="2"/>
  <c r="F209" i="39"/>
  <c r="J13" i="2"/>
  <c r="J209" i="39"/>
  <c r="F14" i="2"/>
  <c r="F210" i="39"/>
  <c r="J14" i="2"/>
  <c r="J210" i="39"/>
  <c r="F15" i="2"/>
  <c r="F211" i="39"/>
  <c r="J15" i="2"/>
  <c r="J211" i="39"/>
  <c r="F99" i="39"/>
  <c r="J99" i="39"/>
  <c r="N6" i="32"/>
  <c r="N202" i="39"/>
  <c r="N7" i="32"/>
  <c r="N203" i="39"/>
  <c r="N8" i="32"/>
  <c r="N204" i="39"/>
  <c r="N9" i="32"/>
  <c r="N205" i="39"/>
  <c r="N10" i="32"/>
  <c r="N206" i="39"/>
  <c r="N11" i="32"/>
  <c r="N207" i="39"/>
  <c r="N12" i="32"/>
  <c r="N208" i="39"/>
  <c r="N13" i="32"/>
  <c r="N209" i="39"/>
  <c r="N14" i="32"/>
  <c r="N210" i="39"/>
  <c r="C182" i="40"/>
  <c r="O6" i="40"/>
  <c r="N191" i="40"/>
  <c r="E190" i="40"/>
  <c r="K188" i="40"/>
  <c r="F187" i="40"/>
  <c r="H185" i="40"/>
  <c r="N183" i="40"/>
  <c r="M182" i="40"/>
  <c r="H181" i="40"/>
  <c r="G180" i="40"/>
  <c r="G17" i="40"/>
  <c r="G165" i="40"/>
  <c r="K166" i="40"/>
  <c r="G168" i="40"/>
  <c r="K169" i="40"/>
  <c r="O27" i="40"/>
  <c r="C171" i="40"/>
  <c r="K172" i="40"/>
  <c r="O30" i="40"/>
  <c r="C174" i="40"/>
  <c r="K175" i="40"/>
  <c r="C49" i="40"/>
  <c r="O36" i="40"/>
  <c r="K49" i="40"/>
  <c r="O39" i="40"/>
  <c r="O43" i="40"/>
  <c r="C65" i="40"/>
  <c r="O52" i="40"/>
  <c r="O55" i="40"/>
  <c r="C189" i="40"/>
  <c r="O13" i="40"/>
  <c r="F192" i="40"/>
  <c r="L190" i="40"/>
  <c r="K189" i="40"/>
  <c r="M187" i="40"/>
  <c r="H186" i="40"/>
  <c r="G185" i="40"/>
  <c r="F184" i="40"/>
  <c r="E183" i="40"/>
  <c r="K181" i="40"/>
  <c r="J180" i="40"/>
  <c r="J17" i="40"/>
  <c r="L164" i="40"/>
  <c r="L33" i="40"/>
  <c r="L165" i="40"/>
  <c r="L166" i="40"/>
  <c r="D168" i="40"/>
  <c r="D169" i="40"/>
  <c r="D170" i="40"/>
  <c r="D171" i="40"/>
  <c r="L172" i="40"/>
  <c r="H174" i="40"/>
  <c r="H65" i="40"/>
  <c r="H81" i="40"/>
  <c r="C192" i="40"/>
  <c r="O16" i="40"/>
  <c r="C188" i="40"/>
  <c r="O12" i="40"/>
  <c r="M192" i="40"/>
  <c r="C191" i="40"/>
  <c r="O15" i="40"/>
  <c r="C187" i="40"/>
  <c r="O11" i="40"/>
  <c r="C183" i="40"/>
  <c r="O7" i="40"/>
  <c r="L192" i="40"/>
  <c r="H192" i="40"/>
  <c r="D192" i="40"/>
  <c r="K191" i="40"/>
  <c r="G191" i="40"/>
  <c r="N190" i="40"/>
  <c r="J190" i="40"/>
  <c r="F190" i="40"/>
  <c r="M189" i="40"/>
  <c r="I189" i="40"/>
  <c r="E189" i="40"/>
  <c r="L188" i="40"/>
  <c r="H188" i="40"/>
  <c r="D188" i="40"/>
  <c r="K187" i="40"/>
  <c r="G187" i="40"/>
  <c r="N186" i="40"/>
  <c r="J186" i="40"/>
  <c r="F186" i="40"/>
  <c r="M185" i="40"/>
  <c r="I185" i="40"/>
  <c r="E185" i="40"/>
  <c r="L184" i="40"/>
  <c r="H184" i="40"/>
  <c r="D184" i="40"/>
  <c r="K183" i="40"/>
  <c r="G183" i="40"/>
  <c r="N182" i="40"/>
  <c r="J182" i="40"/>
  <c r="F182" i="40"/>
  <c r="M181" i="40"/>
  <c r="I181" i="40"/>
  <c r="E181" i="40"/>
  <c r="L180" i="40"/>
  <c r="L17" i="40"/>
  <c r="H180" i="40"/>
  <c r="H17" i="40"/>
  <c r="D180" i="40"/>
  <c r="D17" i="40"/>
  <c r="F164" i="40"/>
  <c r="F33" i="40"/>
  <c r="J164" i="40"/>
  <c r="J33" i="40"/>
  <c r="N164" i="40"/>
  <c r="N33" i="40"/>
  <c r="F165" i="40"/>
  <c r="J165" i="40"/>
  <c r="N165" i="40"/>
  <c r="F166" i="40"/>
  <c r="J166" i="40"/>
  <c r="N166" i="40"/>
  <c r="F167" i="40"/>
  <c r="J167" i="40"/>
  <c r="N167" i="40"/>
  <c r="F168" i="40"/>
  <c r="J168" i="40"/>
  <c r="N168" i="40"/>
  <c r="F169" i="40"/>
  <c r="J169" i="40"/>
  <c r="N169" i="40"/>
  <c r="F170" i="40"/>
  <c r="J170" i="40"/>
  <c r="N170" i="40"/>
  <c r="F171" i="40"/>
  <c r="J171" i="40"/>
  <c r="N171" i="40"/>
  <c r="F172" i="40"/>
  <c r="J172" i="40"/>
  <c r="N172" i="40"/>
  <c r="F173" i="40"/>
  <c r="J173" i="40"/>
  <c r="N173" i="40"/>
  <c r="F174" i="40"/>
  <c r="J174" i="40"/>
  <c r="N174" i="40"/>
  <c r="F175" i="40"/>
  <c r="J175" i="40"/>
  <c r="N175" i="40"/>
  <c r="F176" i="40"/>
  <c r="J176" i="40"/>
  <c r="N176" i="40"/>
  <c r="F49" i="40"/>
  <c r="J49" i="40"/>
  <c r="N49" i="40"/>
  <c r="F65" i="40"/>
  <c r="J65" i="40"/>
  <c r="N65" i="40"/>
  <c r="F81" i="40"/>
  <c r="J81" i="40"/>
  <c r="N81" i="40"/>
  <c r="F97" i="40"/>
  <c r="J97" i="40"/>
  <c r="N97" i="40"/>
  <c r="F5" i="43"/>
  <c r="F113" i="40"/>
  <c r="J5" i="43"/>
  <c r="J113" i="40"/>
  <c r="N5" i="43"/>
  <c r="N113" i="40"/>
  <c r="F6" i="43"/>
  <c r="J6" i="43"/>
  <c r="N6" i="43"/>
  <c r="F7" i="43"/>
  <c r="J7" i="43"/>
  <c r="N7" i="43"/>
  <c r="F8" i="43"/>
  <c r="J8" i="43"/>
  <c r="N8" i="43"/>
  <c r="F9" i="43"/>
  <c r="J9" i="43"/>
  <c r="N9" i="43"/>
  <c r="F10" i="43"/>
  <c r="J10" i="43"/>
  <c r="N10" i="43"/>
  <c r="F11" i="43"/>
  <c r="J11" i="43"/>
  <c r="N11" i="43"/>
  <c r="F12" i="43"/>
  <c r="J12" i="43"/>
  <c r="N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V17" i="40"/>
  <c r="Z180" i="40"/>
  <c r="Z17" i="40"/>
  <c r="AD180" i="40"/>
  <c r="AD17" i="40"/>
  <c r="V164" i="40"/>
  <c r="V33" i="40"/>
  <c r="Z164" i="40"/>
  <c r="Z33" i="40"/>
  <c r="AD164" i="40"/>
  <c r="AD33" i="40"/>
  <c r="F6" i="29"/>
  <c r="V198" i="40"/>
  <c r="J6" i="29"/>
  <c r="Z198" i="40"/>
  <c r="N6" i="29"/>
  <c r="AD198" i="40"/>
  <c r="F7" i="29"/>
  <c r="V199" i="40"/>
  <c r="J7" i="29"/>
  <c r="Z199" i="40"/>
  <c r="N7" i="29"/>
  <c r="AD199" i="40"/>
  <c r="F8" i="29"/>
  <c r="V200" i="40"/>
  <c r="J8" i="29"/>
  <c r="Z200" i="40"/>
  <c r="N8" i="29"/>
  <c r="AD200" i="40"/>
  <c r="F9" i="29"/>
  <c r="V201" i="40"/>
  <c r="J9" i="29"/>
  <c r="Z201" i="40"/>
  <c r="N9" i="29"/>
  <c r="AD201" i="40"/>
  <c r="F10" i="29"/>
  <c r="V202" i="40"/>
  <c r="J10" i="29"/>
  <c r="Z202" i="40"/>
  <c r="N10" i="29"/>
  <c r="AD202" i="40"/>
  <c r="F11" i="29"/>
  <c r="V203" i="40"/>
  <c r="J11" i="29"/>
  <c r="Z203" i="40"/>
  <c r="N11" i="29"/>
  <c r="AD203" i="40"/>
  <c r="F12" i="29"/>
  <c r="V204" i="40"/>
  <c r="J12" i="29"/>
  <c r="Z204" i="40"/>
  <c r="N12" i="29"/>
  <c r="AD204" i="40"/>
  <c r="F13" i="29"/>
  <c r="V205" i="40"/>
  <c r="J13" i="29"/>
  <c r="Z205" i="40"/>
  <c r="N13" i="29"/>
  <c r="AD205" i="40"/>
  <c r="F14" i="29"/>
  <c r="V206" i="40"/>
  <c r="J14" i="29"/>
  <c r="Z206" i="40"/>
  <c r="N14" i="29"/>
  <c r="AD206" i="40"/>
  <c r="F15" i="29"/>
  <c r="V207" i="40"/>
  <c r="J15" i="29"/>
  <c r="Z207" i="40"/>
  <c r="N15" i="29"/>
  <c r="AD207" i="40"/>
  <c r="F16" i="29"/>
  <c r="V208" i="40"/>
  <c r="J16" i="29"/>
  <c r="Z208" i="40"/>
  <c r="N16" i="29"/>
  <c r="AD208" i="40"/>
  <c r="F17" i="29"/>
  <c r="V209" i="40"/>
  <c r="J17" i="29"/>
  <c r="Z209" i="40"/>
  <c r="N17" i="29"/>
  <c r="AD209" i="40"/>
  <c r="F23" i="43"/>
  <c r="F37" i="43" s="1"/>
  <c r="V113" i="40"/>
  <c r="J23" i="43"/>
  <c r="J37" i="43" s="1"/>
  <c r="Z113" i="40"/>
  <c r="N23" i="43"/>
  <c r="N37" i="43" s="1"/>
  <c r="AD113" i="40"/>
  <c r="AL180" i="40"/>
  <c r="AL17" i="40"/>
  <c r="AP180" i="40"/>
  <c r="AP17" i="40"/>
  <c r="AT180" i="40"/>
  <c r="AT17" i="40"/>
  <c r="BB180" i="40"/>
  <c r="BB17" i="40"/>
  <c r="BF180" i="40"/>
  <c r="BF17" i="40"/>
  <c r="BJ180" i="40"/>
  <c r="BJ17" i="40"/>
  <c r="AL164" i="40"/>
  <c r="AL33" i="40"/>
  <c r="AP164" i="40"/>
  <c r="AP33" i="40"/>
  <c r="AT164" i="40"/>
  <c r="AT33" i="40"/>
  <c r="AL198" i="40"/>
  <c r="F6" i="30"/>
  <c r="AP198" i="40"/>
  <c r="J6" i="30"/>
  <c r="AT198" i="40"/>
  <c r="N6" i="30"/>
  <c r="F7" i="30"/>
  <c r="AL199" i="40"/>
  <c r="J7" i="30"/>
  <c r="AP199" i="40"/>
  <c r="N7" i="30"/>
  <c r="AT199" i="40"/>
  <c r="F8" i="30"/>
  <c r="AL200" i="40"/>
  <c r="J8" i="30"/>
  <c r="AP200" i="40"/>
  <c r="N8" i="30"/>
  <c r="AT200" i="40"/>
  <c r="F9" i="30"/>
  <c r="AL201" i="40"/>
  <c r="J9" i="30"/>
  <c r="AP201" i="40"/>
  <c r="N9" i="30"/>
  <c r="AT201" i="40"/>
  <c r="AL202" i="40"/>
  <c r="F10" i="30"/>
  <c r="AP202" i="40"/>
  <c r="J10" i="30"/>
  <c r="AT202" i="40"/>
  <c r="N10" i="30"/>
  <c r="F11" i="30"/>
  <c r="AL203" i="40"/>
  <c r="J11" i="30"/>
  <c r="AP203" i="40"/>
  <c r="N11" i="30"/>
  <c r="AT203" i="40"/>
  <c r="F12" i="30"/>
  <c r="AL204" i="40"/>
  <c r="J12" i="30"/>
  <c r="AP204" i="40"/>
  <c r="N12" i="30"/>
  <c r="AT204" i="40"/>
  <c r="F13" i="30"/>
  <c r="AL205" i="40"/>
  <c r="J13" i="30"/>
  <c r="AP205" i="40"/>
  <c r="N13" i="30"/>
  <c r="AT205" i="40"/>
  <c r="AL206" i="40"/>
  <c r="F14" i="30"/>
  <c r="AP206" i="40"/>
  <c r="J14" i="30"/>
  <c r="AT206" i="40"/>
  <c r="N14" i="30"/>
  <c r="F15" i="30"/>
  <c r="AL207" i="40"/>
  <c r="J15" i="30"/>
  <c r="AP207" i="40"/>
  <c r="N15" i="30"/>
  <c r="AT207" i="40"/>
  <c r="F16" i="30"/>
  <c r="AL208" i="40"/>
  <c r="J16" i="30"/>
  <c r="AP208" i="40"/>
  <c r="N16" i="30"/>
  <c r="AT208" i="40"/>
  <c r="F17" i="30"/>
  <c r="AL209" i="40"/>
  <c r="J17" i="30"/>
  <c r="AP209" i="40"/>
  <c r="N17" i="30"/>
  <c r="AT209" i="40"/>
  <c r="BB164" i="40"/>
  <c r="BB33" i="40"/>
  <c r="BF164" i="40"/>
  <c r="BF33" i="40"/>
  <c r="BJ33" i="40"/>
  <c r="F6" i="31"/>
  <c r="BB198" i="40"/>
  <c r="J6" i="31"/>
  <c r="BF198" i="40"/>
  <c r="N6" i="31"/>
  <c r="BJ198" i="40"/>
  <c r="BB199" i="40"/>
  <c r="F7" i="31"/>
  <c r="BF199" i="40"/>
  <c r="J7" i="31"/>
  <c r="BJ199" i="40"/>
  <c r="N7" i="31"/>
  <c r="BB200" i="40"/>
  <c r="F8" i="31"/>
  <c r="BF200" i="40"/>
  <c r="J8" i="31"/>
  <c r="BJ200" i="40"/>
  <c r="N8" i="31"/>
  <c r="F9" i="31"/>
  <c r="BB201" i="40"/>
  <c r="J9" i="31"/>
  <c r="BF201" i="40"/>
  <c r="N9" i="31"/>
  <c r="BJ201" i="40"/>
  <c r="F10" i="31"/>
  <c r="BB202" i="40"/>
  <c r="J10" i="31"/>
  <c r="BF202" i="40"/>
  <c r="N10" i="31"/>
  <c r="BJ202" i="40"/>
  <c r="BB203" i="40"/>
  <c r="F11" i="31"/>
  <c r="BF203" i="40"/>
  <c r="J11" i="31"/>
  <c r="BJ203" i="40"/>
  <c r="N11" i="31"/>
  <c r="BB204" i="40"/>
  <c r="F12" i="31"/>
  <c r="BF204" i="40"/>
  <c r="J12" i="31"/>
  <c r="BJ204" i="40"/>
  <c r="N12" i="31"/>
  <c r="F13" i="31"/>
  <c r="BB205" i="40"/>
  <c r="J13" i="31"/>
  <c r="BF205" i="40"/>
  <c r="N13" i="31"/>
  <c r="BJ205" i="40"/>
  <c r="F14" i="31"/>
  <c r="BB206" i="40"/>
  <c r="J14" i="31"/>
  <c r="BF206" i="40"/>
  <c r="N14" i="31"/>
  <c r="BJ206" i="40"/>
  <c r="BB207" i="40"/>
  <c r="F15" i="31"/>
  <c r="BF207" i="40"/>
  <c r="J15" i="31"/>
  <c r="BJ207" i="40"/>
  <c r="N15" i="31"/>
  <c r="BB208" i="40"/>
  <c r="F16" i="31"/>
  <c r="BF208" i="40"/>
  <c r="J16" i="31"/>
  <c r="BJ208" i="40"/>
  <c r="N16" i="31"/>
  <c r="F17" i="31"/>
  <c r="BB209" i="40"/>
  <c r="J17" i="31"/>
  <c r="BF209" i="40"/>
  <c r="N17" i="31"/>
  <c r="BJ209" i="40"/>
  <c r="F41" i="43"/>
  <c r="F55" i="43" s="1"/>
  <c r="AL113" i="40"/>
  <c r="J41" i="43"/>
  <c r="J55" i="43" s="1"/>
  <c r="AP113" i="40"/>
  <c r="N41" i="43"/>
  <c r="N55" i="43" s="1"/>
  <c r="AT113" i="40"/>
  <c r="F59" i="43"/>
  <c r="F73" i="43" s="1"/>
  <c r="BB113" i="40"/>
  <c r="J59" i="43"/>
  <c r="J73" i="43" s="1"/>
  <c r="BF113" i="40"/>
  <c r="N59" i="43"/>
  <c r="N73" i="43" s="1"/>
  <c r="BJ113" i="40"/>
  <c r="C29" i="39"/>
  <c r="O18" i="39"/>
  <c r="G29" i="39"/>
  <c r="K29" i="39"/>
  <c r="O19" i="39"/>
  <c r="G6" i="2"/>
  <c r="G202" i="39"/>
  <c r="K6" i="2"/>
  <c r="K202" i="39"/>
  <c r="O20" i="39"/>
  <c r="G7" i="2"/>
  <c r="G203" i="39"/>
  <c r="K7" i="2"/>
  <c r="K203" i="39"/>
  <c r="O21" i="39"/>
  <c r="G8" i="2"/>
  <c r="G204" i="39"/>
  <c r="K8" i="2"/>
  <c r="K204" i="39"/>
  <c r="O22" i="39"/>
  <c r="G9" i="2"/>
  <c r="G205" i="39"/>
  <c r="K9" i="2"/>
  <c r="K205" i="39"/>
  <c r="O23" i="39"/>
  <c r="G10" i="2"/>
  <c r="G206" i="39"/>
  <c r="K10" i="2"/>
  <c r="K206" i="39"/>
  <c r="O24" i="39"/>
  <c r="G11" i="2"/>
  <c r="G207" i="39"/>
  <c r="K11" i="2"/>
  <c r="K207" i="39"/>
  <c r="O25" i="39"/>
  <c r="G12" i="2"/>
  <c r="G208" i="39"/>
  <c r="K12" i="2"/>
  <c r="K208" i="39"/>
  <c r="O26" i="39"/>
  <c r="G13" i="2"/>
  <c r="G209" i="39"/>
  <c r="K13" i="2"/>
  <c r="K209" i="39"/>
  <c r="O27" i="39"/>
  <c r="G14" i="2"/>
  <c r="G210" i="39"/>
  <c r="K14" i="2"/>
  <c r="K210" i="39"/>
  <c r="O28" i="39"/>
  <c r="G15" i="2"/>
  <c r="G211" i="39"/>
  <c r="K15" i="2"/>
  <c r="K211" i="39"/>
  <c r="C43" i="39"/>
  <c r="O32" i="39"/>
  <c r="O33" i="39"/>
  <c r="O34" i="39"/>
  <c r="O35" i="39"/>
  <c r="O36" i="39"/>
  <c r="O37" i="39"/>
  <c r="O38" i="39"/>
  <c r="O39" i="39"/>
  <c r="O40" i="39"/>
  <c r="O41" i="39"/>
  <c r="O42" i="39"/>
  <c r="O47" i="39"/>
  <c r="O48" i="39"/>
  <c r="O49" i="39"/>
  <c r="O50" i="39"/>
  <c r="O51" i="39"/>
  <c r="O52" i="39"/>
  <c r="O53" i="39"/>
  <c r="O54" i="39"/>
  <c r="O55" i="39"/>
  <c r="O56"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5" i="32"/>
  <c r="G99" i="39"/>
  <c r="K5" i="32"/>
  <c r="K99" i="39"/>
  <c r="O89" i="39"/>
  <c r="O90" i="39"/>
  <c r="O91" i="39"/>
  <c r="G8" i="32"/>
  <c r="K8" i="32"/>
  <c r="O92" i="39"/>
  <c r="O93" i="39"/>
  <c r="O94" i="39"/>
  <c r="O95" i="39"/>
  <c r="O96" i="39"/>
  <c r="O97" i="39"/>
  <c r="O98" i="39"/>
  <c r="C113"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O140" i="39"/>
  <c r="C155" i="39"/>
  <c r="O144" i="39"/>
  <c r="O145" i="39"/>
  <c r="O146" i="39"/>
  <c r="O147" i="39"/>
  <c r="O148" i="39"/>
  <c r="O149" i="39"/>
  <c r="O150" i="39"/>
  <c r="O151" i="39"/>
  <c r="O152" i="39"/>
  <c r="O153" i="39"/>
  <c r="O154" i="39"/>
  <c r="C169" i="39"/>
  <c r="O158" i="39"/>
  <c r="O159" i="39"/>
  <c r="O160" i="39"/>
  <c r="O161" i="39"/>
  <c r="O162" i="39"/>
  <c r="O163" i="39"/>
  <c r="O164" i="39"/>
  <c r="O165" i="39"/>
  <c r="O166" i="39"/>
  <c r="O167" i="39"/>
  <c r="O168" i="39"/>
  <c r="C186" i="39"/>
  <c r="P113" i="41" l="1"/>
  <c r="AV194" i="40"/>
  <c r="P193" i="41"/>
  <c r="BL194" i="40"/>
  <c r="O100" i="41"/>
  <c r="Q193" i="41"/>
  <c r="AF194" i="40"/>
  <c r="O20" i="41"/>
  <c r="P177" i="41"/>
  <c r="P194" i="40"/>
  <c r="Q177" i="41"/>
  <c r="K14" i="33"/>
  <c r="Z214" i="40"/>
  <c r="I6" i="33"/>
  <c r="N7" i="33"/>
  <c r="H9" i="33"/>
  <c r="M10" i="33"/>
  <c r="G12" i="33"/>
  <c r="L13" i="33"/>
  <c r="F15" i="33"/>
  <c r="K16" i="33"/>
  <c r="G10" i="33"/>
  <c r="L15" i="33"/>
  <c r="H6" i="33"/>
  <c r="F12" i="33"/>
  <c r="BI214" i="40"/>
  <c r="BA214" i="40"/>
  <c r="AO214" i="40"/>
  <c r="AC214" i="40"/>
  <c r="U214" i="40"/>
  <c r="G7" i="33"/>
  <c r="L8" i="33"/>
  <c r="F10" i="33"/>
  <c r="K11" i="33"/>
  <c r="E13" i="33"/>
  <c r="J14" i="33"/>
  <c r="D16" i="33"/>
  <c r="I17" i="33"/>
  <c r="H206" i="40"/>
  <c r="L7" i="33"/>
  <c r="L11" i="33"/>
  <c r="H15" i="33"/>
  <c r="J8" i="33"/>
  <c r="L14" i="33"/>
  <c r="BH214" i="40"/>
  <c r="AZ214" i="40"/>
  <c r="AN214" i="40"/>
  <c r="AB214" i="40"/>
  <c r="T214" i="40"/>
  <c r="H7" i="33"/>
  <c r="E12" i="33"/>
  <c r="I16" i="33"/>
  <c r="K9" i="33"/>
  <c r="H14" i="33"/>
  <c r="AA214" i="40"/>
  <c r="K214" i="40"/>
  <c r="G9" i="33"/>
  <c r="I15" i="33"/>
  <c r="AP214" i="40"/>
  <c r="D9" i="33"/>
  <c r="M14" i="33"/>
  <c r="BF214" i="40"/>
  <c r="AT214" i="40"/>
  <c r="AL214" i="40"/>
  <c r="N214" i="40"/>
  <c r="F214" i="40"/>
  <c r="F205" i="40"/>
  <c r="J202" i="40"/>
  <c r="M6" i="33"/>
  <c r="G8" i="33"/>
  <c r="L9" i="33"/>
  <c r="F11" i="33"/>
  <c r="K12" i="33"/>
  <c r="E14" i="33"/>
  <c r="J15" i="33"/>
  <c r="D17" i="33"/>
  <c r="K6" i="33"/>
  <c r="H11" i="33"/>
  <c r="F17" i="33"/>
  <c r="M7" i="33"/>
  <c r="K13" i="33"/>
  <c r="I214" i="40"/>
  <c r="I204" i="40"/>
  <c r="I200" i="40"/>
  <c r="F6" i="33"/>
  <c r="K7" i="33"/>
  <c r="E9" i="33"/>
  <c r="J10" i="33"/>
  <c r="D12" i="33"/>
  <c r="I13" i="33"/>
  <c r="N14" i="33"/>
  <c r="H16" i="33"/>
  <c r="M8" i="33"/>
  <c r="I12" i="33"/>
  <c r="E16" i="33"/>
  <c r="D10" i="33"/>
  <c r="F16" i="33"/>
  <c r="H214" i="40"/>
  <c r="I8" i="33"/>
  <c r="F13" i="33"/>
  <c r="J17" i="33"/>
  <c r="L10" i="33"/>
  <c r="M15" i="33"/>
  <c r="BC214" i="40"/>
  <c r="AQ214" i="40"/>
  <c r="E11" i="33"/>
  <c r="J16" i="33"/>
  <c r="BJ214" i="40"/>
  <c r="J7" i="33"/>
  <c r="H13" i="33"/>
  <c r="AD214" i="40"/>
  <c r="V214" i="40"/>
  <c r="F7" i="33"/>
  <c r="K8" i="33"/>
  <c r="E10" i="33"/>
  <c r="J11" i="33"/>
  <c r="D13" i="33"/>
  <c r="I14" i="33"/>
  <c r="N15" i="33"/>
  <c r="H17" i="33"/>
  <c r="M17" i="33"/>
  <c r="E8" i="33"/>
  <c r="M12" i="33"/>
  <c r="N8" i="33"/>
  <c r="E15" i="33"/>
  <c r="BE214" i="40"/>
  <c r="AS214" i="40"/>
  <c r="AK214" i="40"/>
  <c r="Y214" i="40"/>
  <c r="J6" i="33"/>
  <c r="D8" i="33"/>
  <c r="I9" i="33"/>
  <c r="N10" i="33"/>
  <c r="H12" i="33"/>
  <c r="M13" i="33"/>
  <c r="G15" i="33"/>
  <c r="L16" i="33"/>
  <c r="N9" i="33"/>
  <c r="J13" i="33"/>
  <c r="M16" i="33"/>
  <c r="D6" i="33"/>
  <c r="I11" i="33"/>
  <c r="K17" i="33"/>
  <c r="BD214" i="40"/>
  <c r="AR214" i="40"/>
  <c r="AJ214" i="40"/>
  <c r="X214" i="40"/>
  <c r="J9" i="33"/>
  <c r="N13" i="33"/>
  <c r="L6" i="33"/>
  <c r="M11" i="33"/>
  <c r="G17" i="33"/>
  <c r="W214" i="40"/>
  <c r="G214" i="40"/>
  <c r="J12" i="33"/>
  <c r="BB214" i="40"/>
  <c r="J214" i="40"/>
  <c r="N209" i="40"/>
  <c r="E6" i="33"/>
  <c r="I10" i="33"/>
  <c r="N11" i="33"/>
  <c r="G16" i="33"/>
  <c r="L17" i="33"/>
  <c r="F9" i="33"/>
  <c r="H10" i="33"/>
  <c r="N16" i="33"/>
  <c r="M214" i="40"/>
  <c r="E214" i="40"/>
  <c r="E209" i="40"/>
  <c r="N6" i="33"/>
  <c r="H8" i="33"/>
  <c r="M9" i="33"/>
  <c r="G11" i="33"/>
  <c r="L12" i="33"/>
  <c r="F14" i="33"/>
  <c r="K15" i="33"/>
  <c r="E17" i="33"/>
  <c r="D207" i="40"/>
  <c r="D7" i="33"/>
  <c r="D11" i="33"/>
  <c r="G14" i="33"/>
  <c r="N17" i="33"/>
  <c r="I7" i="33"/>
  <c r="G13" i="33"/>
  <c r="L214" i="40"/>
  <c r="D214" i="40"/>
  <c r="D206" i="40"/>
  <c r="G6" i="33"/>
  <c r="K10" i="33"/>
  <c r="D15" i="33"/>
  <c r="F8" i="33"/>
  <c r="N12" i="33"/>
  <c r="BG214" i="40"/>
  <c r="AM214" i="40"/>
  <c r="E7" i="33"/>
  <c r="D14" i="33"/>
  <c r="C190" i="41"/>
  <c r="O190" i="41" s="1"/>
  <c r="F215" i="40"/>
  <c r="M215" i="40"/>
  <c r="L215" i="40"/>
  <c r="C184" i="41"/>
  <c r="O184" i="41" s="1"/>
  <c r="G213" i="40"/>
  <c r="J215" i="40"/>
  <c r="H213" i="40"/>
  <c r="Z213" i="40"/>
  <c r="AC213" i="40"/>
  <c r="U213" i="40"/>
  <c r="AB213" i="40"/>
  <c r="T213" i="40"/>
  <c r="L213" i="40"/>
  <c r="H215" i="40"/>
  <c r="C186" i="41"/>
  <c r="O186" i="41" s="1"/>
  <c r="J213" i="40"/>
  <c r="BF213" i="40"/>
  <c r="AT213" i="40"/>
  <c r="AL213" i="40"/>
  <c r="BI213" i="40"/>
  <c r="BA213" i="40"/>
  <c r="AO213" i="40"/>
  <c r="BH213" i="40"/>
  <c r="AZ213" i="40"/>
  <c r="AN213" i="40"/>
  <c r="BK129" i="40"/>
  <c r="AY215" i="40"/>
  <c r="BC213" i="40"/>
  <c r="AE129" i="40"/>
  <c r="S215" i="40"/>
  <c r="S213" i="40"/>
  <c r="C215" i="40"/>
  <c r="O71" i="39"/>
  <c r="O85" i="39"/>
  <c r="O127" i="39"/>
  <c r="D213" i="40"/>
  <c r="I215" i="40"/>
  <c r="I213" i="40"/>
  <c r="N213" i="40"/>
  <c r="F213" i="40"/>
  <c r="AU129" i="40"/>
  <c r="AI215" i="40"/>
  <c r="AQ213" i="40"/>
  <c r="W213" i="40"/>
  <c r="O43" i="39"/>
  <c r="O155" i="39"/>
  <c r="O141" i="39"/>
  <c r="BJ213" i="40"/>
  <c r="BB213" i="40"/>
  <c r="AP213" i="40"/>
  <c r="AD213" i="40"/>
  <c r="V213" i="40"/>
  <c r="N215" i="40"/>
  <c r="BE213" i="40"/>
  <c r="AS213" i="40"/>
  <c r="AK213" i="40"/>
  <c r="Y213" i="40"/>
  <c r="E215" i="40"/>
  <c r="BD213" i="40"/>
  <c r="AR213" i="40"/>
  <c r="AJ213" i="40"/>
  <c r="X213" i="40"/>
  <c r="D215" i="40"/>
  <c r="BG213" i="40"/>
  <c r="AY213" i="40"/>
  <c r="AI213" i="40"/>
  <c r="K215" i="40"/>
  <c r="E213" i="40"/>
  <c r="M213" i="40"/>
  <c r="O15" i="39"/>
  <c r="AM213" i="40"/>
  <c r="AA213" i="40"/>
  <c r="G215" i="40"/>
  <c r="K213" i="40"/>
  <c r="C191" i="41"/>
  <c r="O191" i="41" s="1"/>
  <c r="C188" i="41"/>
  <c r="O188" i="41" s="1"/>
  <c r="O6" i="41"/>
  <c r="C192" i="41"/>
  <c r="O192" i="41" s="1"/>
  <c r="E203" i="40"/>
  <c r="C187" i="41"/>
  <c r="O187" i="41" s="1"/>
  <c r="J204" i="40"/>
  <c r="M203" i="40"/>
  <c r="G209" i="40"/>
  <c r="J201" i="40"/>
  <c r="L198" i="40"/>
  <c r="N205" i="40"/>
  <c r="O113" i="39"/>
  <c r="N203" i="40"/>
  <c r="G198" i="40"/>
  <c r="M205" i="40"/>
  <c r="E199" i="40"/>
  <c r="K207" i="40"/>
  <c r="N199" i="40"/>
  <c r="O169" i="39"/>
  <c r="I208" i="40"/>
  <c r="K201" i="40"/>
  <c r="BK145" i="40"/>
  <c r="C181" i="41"/>
  <c r="O181" i="41" s="1"/>
  <c r="F206" i="40"/>
  <c r="E204" i="40"/>
  <c r="C183" i="41"/>
  <c r="O183" i="41" s="1"/>
  <c r="J208" i="40"/>
  <c r="F207" i="40"/>
  <c r="J200" i="40"/>
  <c r="E205" i="40"/>
  <c r="H199" i="40"/>
  <c r="J207" i="40"/>
  <c r="J199" i="40"/>
  <c r="F198" i="40"/>
  <c r="E208" i="40"/>
  <c r="I205" i="40"/>
  <c r="O27" i="41"/>
  <c r="C171" i="41"/>
  <c r="C176" i="41"/>
  <c r="C189" i="41"/>
  <c r="O189" i="41" s="1"/>
  <c r="O26" i="41"/>
  <c r="C170" i="41"/>
  <c r="O25" i="41"/>
  <c r="C169" i="41"/>
  <c r="O31" i="41"/>
  <c r="C175" i="41"/>
  <c r="O30" i="41"/>
  <c r="C174" i="41"/>
  <c r="C113" i="41"/>
  <c r="F203" i="40"/>
  <c r="D204" i="40"/>
  <c r="M207" i="40"/>
  <c r="C145" i="41"/>
  <c r="O132" i="41"/>
  <c r="O23" i="41"/>
  <c r="C167" i="41"/>
  <c r="O22" i="41"/>
  <c r="C166" i="41"/>
  <c r="C49" i="41"/>
  <c r="C97" i="41"/>
  <c r="C185" i="41"/>
  <c r="O185" i="41" s="1"/>
  <c r="C81" i="41"/>
  <c r="C129" i="41"/>
  <c r="O116" i="41"/>
  <c r="C172" i="41"/>
  <c r="J209" i="40"/>
  <c r="N206" i="40"/>
  <c r="N198" i="40"/>
  <c r="D203" i="40"/>
  <c r="K199" i="40"/>
  <c r="I203" i="40"/>
  <c r="M200" i="40"/>
  <c r="O29" i="41"/>
  <c r="C173" i="41"/>
  <c r="C161" i="41"/>
  <c r="O161" i="41" s="1"/>
  <c r="C168" i="41"/>
  <c r="C65" i="41"/>
  <c r="C165" i="41"/>
  <c r="C33" i="41"/>
  <c r="N207" i="40"/>
  <c r="F199" i="40"/>
  <c r="G201" i="40"/>
  <c r="I207" i="40"/>
  <c r="K202" i="40"/>
  <c r="N208" i="40"/>
  <c r="F19" i="43"/>
  <c r="F208" i="40"/>
  <c r="M201" i="40"/>
  <c r="E201" i="40"/>
  <c r="K205" i="40"/>
  <c r="D202" i="40"/>
  <c r="M209" i="40"/>
  <c r="I206" i="40"/>
  <c r="I202" i="40"/>
  <c r="M199" i="40"/>
  <c r="I198" i="40"/>
  <c r="L205" i="40"/>
  <c r="D201" i="40"/>
  <c r="O65" i="40"/>
  <c r="I199" i="40"/>
  <c r="H208" i="40"/>
  <c r="L206" i="40"/>
  <c r="D205" i="40"/>
  <c r="H201" i="40"/>
  <c r="G197" i="39"/>
  <c r="K16" i="32"/>
  <c r="C7" i="2"/>
  <c r="O174" i="39"/>
  <c r="C203" i="39"/>
  <c r="C13" i="32"/>
  <c r="C28" i="32" s="1"/>
  <c r="O194" i="39"/>
  <c r="C9" i="32"/>
  <c r="C24" i="32" s="1"/>
  <c r="O190" i="39"/>
  <c r="C7" i="32"/>
  <c r="C22" i="32" s="1"/>
  <c r="O188" i="39"/>
  <c r="O191" i="40"/>
  <c r="C16" i="33"/>
  <c r="C34" i="33" s="1"/>
  <c r="O192" i="40"/>
  <c r="C17" i="33"/>
  <c r="C35" i="33" s="1"/>
  <c r="L197" i="40"/>
  <c r="L177" i="40"/>
  <c r="J197" i="39"/>
  <c r="J5" i="32"/>
  <c r="J16" i="32" s="1"/>
  <c r="BI197" i="40"/>
  <c r="M5" i="31"/>
  <c r="BI177" i="40"/>
  <c r="I5" i="30"/>
  <c r="AO197" i="40"/>
  <c r="AO177" i="40"/>
  <c r="E5" i="36"/>
  <c r="E19" i="36" s="1"/>
  <c r="BA193" i="40"/>
  <c r="Y197" i="40"/>
  <c r="I5" i="29"/>
  <c r="Y177" i="40"/>
  <c r="E5" i="34"/>
  <c r="E19" i="34" s="1"/>
  <c r="U193" i="40"/>
  <c r="I19" i="43"/>
  <c r="E207" i="40"/>
  <c r="E197" i="40"/>
  <c r="E177" i="40"/>
  <c r="N5" i="33"/>
  <c r="N193" i="40"/>
  <c r="O33" i="40"/>
  <c r="M197" i="39"/>
  <c r="M5" i="32"/>
  <c r="M16" i="32" s="1"/>
  <c r="O169" i="40"/>
  <c r="C202" i="40"/>
  <c r="C17" i="30"/>
  <c r="C35" i="30" s="1"/>
  <c r="AI209" i="40"/>
  <c r="AU176" i="40"/>
  <c r="AU170" i="40"/>
  <c r="C11" i="30"/>
  <c r="C29" i="30" s="1"/>
  <c r="AI203" i="40"/>
  <c r="AU166" i="40"/>
  <c r="C7" i="30"/>
  <c r="C25" i="30" s="1"/>
  <c r="AI199" i="40"/>
  <c r="AU191" i="40"/>
  <c r="C16" i="35"/>
  <c r="C34" i="35" s="1"/>
  <c r="C10" i="35"/>
  <c r="C28" i="35" s="1"/>
  <c r="AU185" i="40"/>
  <c r="C6" i="35"/>
  <c r="C24" i="35" s="1"/>
  <c r="AU181" i="40"/>
  <c r="AM193" i="40"/>
  <c r="G5" i="35"/>
  <c r="G19" i="35" s="1"/>
  <c r="AE113" i="40"/>
  <c r="AE164" i="40"/>
  <c r="S197" i="40"/>
  <c r="S177" i="40"/>
  <c r="AE189" i="40"/>
  <c r="C14" i="34"/>
  <c r="C32" i="34" s="1"/>
  <c r="C8" i="34"/>
  <c r="C26" i="34" s="1"/>
  <c r="AE183" i="40"/>
  <c r="W193" i="40"/>
  <c r="G5" i="34"/>
  <c r="G19" i="34" s="1"/>
  <c r="O186" i="39"/>
  <c r="O99" i="39"/>
  <c r="N5" i="31"/>
  <c r="BJ197" i="40"/>
  <c r="BJ177" i="40"/>
  <c r="F5" i="31"/>
  <c r="F19" i="31" s="1"/>
  <c r="BB197" i="40"/>
  <c r="BB177" i="40"/>
  <c r="J5" i="30"/>
  <c r="AP197" i="40"/>
  <c r="AP177" i="40"/>
  <c r="N5" i="36"/>
  <c r="N19" i="36" s="1"/>
  <c r="BJ193" i="40"/>
  <c r="F5" i="36"/>
  <c r="F19" i="36" s="1"/>
  <c r="BB193" i="40"/>
  <c r="J5" i="35"/>
  <c r="J19" i="35" s="1"/>
  <c r="AP193" i="40"/>
  <c r="J5" i="29"/>
  <c r="Z197" i="40"/>
  <c r="Z177" i="40"/>
  <c r="N5" i="34"/>
  <c r="N19" i="34" s="1"/>
  <c r="AD193" i="40"/>
  <c r="F5" i="34"/>
  <c r="F19" i="34" s="1"/>
  <c r="V193" i="40"/>
  <c r="J19" i="43"/>
  <c r="F209" i="40"/>
  <c r="J206" i="40"/>
  <c r="N201" i="40"/>
  <c r="F201" i="40"/>
  <c r="J198" i="40"/>
  <c r="J197" i="40"/>
  <c r="J177" i="40"/>
  <c r="L5" i="33"/>
  <c r="L193" i="40"/>
  <c r="O187" i="40"/>
  <c r="C12" i="33"/>
  <c r="C30" i="33" s="1"/>
  <c r="O188" i="40"/>
  <c r="C13" i="33"/>
  <c r="C31" i="33" s="1"/>
  <c r="O49" i="40"/>
  <c r="O174" i="40"/>
  <c r="C207" i="40"/>
  <c r="O182" i="40"/>
  <c r="C7" i="33"/>
  <c r="C25" i="33" s="1"/>
  <c r="M19" i="43"/>
  <c r="I197" i="40"/>
  <c r="I177" i="40"/>
  <c r="I5" i="33"/>
  <c r="I193" i="40"/>
  <c r="L209" i="40"/>
  <c r="L208" i="40"/>
  <c r="H205" i="40"/>
  <c r="L203" i="40"/>
  <c r="L201" i="40"/>
  <c r="C193" i="40"/>
  <c r="C6" i="33"/>
  <c r="C24" i="33" s="1"/>
  <c r="O181" i="40"/>
  <c r="K204" i="40"/>
  <c r="C199" i="40"/>
  <c r="O166" i="40"/>
  <c r="O165" i="40"/>
  <c r="C198" i="40"/>
  <c r="C164" i="41"/>
  <c r="L5" i="31"/>
  <c r="BH197" i="40"/>
  <c r="BH177" i="40"/>
  <c r="D5" i="31"/>
  <c r="D19" i="31" s="1"/>
  <c r="AZ197" i="40"/>
  <c r="AZ177" i="40"/>
  <c r="H5" i="30"/>
  <c r="AN197" i="40"/>
  <c r="AN177" i="40"/>
  <c r="L5" i="36"/>
  <c r="L19" i="36" s="1"/>
  <c r="BH193" i="40"/>
  <c r="D5" i="36"/>
  <c r="D19" i="36" s="1"/>
  <c r="AZ193" i="40"/>
  <c r="H5" i="35"/>
  <c r="H19" i="35" s="1"/>
  <c r="AN193" i="40"/>
  <c r="X197" i="40"/>
  <c r="H5" i="29"/>
  <c r="X177" i="40"/>
  <c r="L5" i="34"/>
  <c r="L19" i="34" s="1"/>
  <c r="AB193" i="40"/>
  <c r="D5" i="34"/>
  <c r="D19" i="34" s="1"/>
  <c r="T193" i="40"/>
  <c r="D19" i="43"/>
  <c r="D198" i="40"/>
  <c r="O172" i="40"/>
  <c r="C205" i="40"/>
  <c r="C203" i="40"/>
  <c r="O170" i="40"/>
  <c r="K198" i="40"/>
  <c r="O190" i="40"/>
  <c r="C15" i="33"/>
  <c r="C33" i="33" s="1"/>
  <c r="H197" i="39"/>
  <c r="H5" i="32"/>
  <c r="H16" i="32" s="1"/>
  <c r="C55" i="43"/>
  <c r="N56" i="43" s="1"/>
  <c r="BK176" i="40"/>
  <c r="C17" i="31"/>
  <c r="AY209" i="40"/>
  <c r="BK174" i="40"/>
  <c r="AY207" i="40"/>
  <c r="C15" i="31"/>
  <c r="C13" i="31"/>
  <c r="AY205" i="40"/>
  <c r="BK172" i="40"/>
  <c r="BK170" i="40"/>
  <c r="AY203" i="40"/>
  <c r="C11" i="31"/>
  <c r="BK168" i="40"/>
  <c r="C9" i="31"/>
  <c r="AY201" i="40"/>
  <c r="BK166" i="40"/>
  <c r="AY199" i="40"/>
  <c r="C7" i="31"/>
  <c r="BG177" i="40"/>
  <c r="K5" i="31"/>
  <c r="BG197" i="40"/>
  <c r="BK33" i="40"/>
  <c r="AI177" i="40"/>
  <c r="AI197" i="40"/>
  <c r="AU164" i="40"/>
  <c r="C16" i="36"/>
  <c r="C34" i="36" s="1"/>
  <c r="BK191" i="40"/>
  <c r="BK189" i="40"/>
  <c r="C14" i="36"/>
  <c r="C32" i="36" s="1"/>
  <c r="C12" i="36"/>
  <c r="C30" i="36" s="1"/>
  <c r="BK187" i="40"/>
  <c r="BK185" i="40"/>
  <c r="C10" i="36"/>
  <c r="C28" i="36" s="1"/>
  <c r="C8" i="36"/>
  <c r="C26" i="36" s="1"/>
  <c r="BK183" i="40"/>
  <c r="BK181" i="40"/>
  <c r="C6" i="36"/>
  <c r="C24" i="36" s="1"/>
  <c r="BC193" i="40"/>
  <c r="G5" i="36"/>
  <c r="G19" i="36" s="1"/>
  <c r="C16" i="29"/>
  <c r="S208" i="40"/>
  <c r="AE175" i="40"/>
  <c r="AE173" i="40"/>
  <c r="S206" i="40"/>
  <c r="C14" i="29"/>
  <c r="AE171" i="40"/>
  <c r="C12" i="29"/>
  <c r="S204" i="40"/>
  <c r="S202" i="40"/>
  <c r="C10" i="29"/>
  <c r="AE169" i="40"/>
  <c r="AE167" i="40"/>
  <c r="C8" i="29"/>
  <c r="S200" i="40"/>
  <c r="AE165" i="40"/>
  <c r="S198" i="40"/>
  <c r="C6" i="29"/>
  <c r="W177" i="40"/>
  <c r="W197" i="40"/>
  <c r="G5" i="29"/>
  <c r="G19" i="29" s="1"/>
  <c r="O161" i="40"/>
  <c r="G19" i="43"/>
  <c r="K206" i="40"/>
  <c r="K203" i="40"/>
  <c r="K200" i="40"/>
  <c r="K193" i="40"/>
  <c r="K5" i="33"/>
  <c r="H203" i="40"/>
  <c r="D200" i="40"/>
  <c r="C10" i="33"/>
  <c r="C28" i="33" s="1"/>
  <c r="O185" i="40"/>
  <c r="C208" i="40"/>
  <c r="O175" i="40"/>
  <c r="G197" i="40"/>
  <c r="G177" i="40"/>
  <c r="C15" i="30"/>
  <c r="C33" i="30" s="1"/>
  <c r="AI207" i="40"/>
  <c r="AU174" i="40"/>
  <c r="C14" i="35"/>
  <c r="C32" i="35" s="1"/>
  <c r="AU189" i="40"/>
  <c r="AE185" i="40"/>
  <c r="C10" i="34"/>
  <c r="C28" i="34" s="1"/>
  <c r="C12" i="2"/>
  <c r="C208" i="39"/>
  <c r="O179" i="39"/>
  <c r="C15" i="2"/>
  <c r="O182" i="39"/>
  <c r="O211" i="39" s="1"/>
  <c r="C211" i="39"/>
  <c r="C12" i="32"/>
  <c r="C27" i="32" s="1"/>
  <c r="O193" i="39"/>
  <c r="C6" i="32"/>
  <c r="C21" i="32" s="1"/>
  <c r="O187" i="39"/>
  <c r="N197" i="40"/>
  <c r="N177" i="40"/>
  <c r="H5" i="33"/>
  <c r="H193" i="40"/>
  <c r="O183" i="40"/>
  <c r="C8" i="33"/>
  <c r="C26" i="33" s="1"/>
  <c r="H207" i="40"/>
  <c r="L199" i="40"/>
  <c r="J5" i="33"/>
  <c r="J193" i="40"/>
  <c r="O171" i="40"/>
  <c r="C204" i="40"/>
  <c r="O180" i="40"/>
  <c r="G5" i="33"/>
  <c r="G193" i="40"/>
  <c r="N5" i="32"/>
  <c r="N16" i="32" s="1"/>
  <c r="F197" i="39"/>
  <c r="F5" i="32"/>
  <c r="F16" i="32" s="1"/>
  <c r="BE197" i="40"/>
  <c r="I5" i="31"/>
  <c r="BE177" i="40"/>
  <c r="M5" i="30"/>
  <c r="AS197" i="40"/>
  <c r="AS177" i="40"/>
  <c r="E5" i="30"/>
  <c r="E19" i="30" s="1"/>
  <c r="AK197" i="40"/>
  <c r="AK177" i="40"/>
  <c r="I5" i="36"/>
  <c r="I19" i="36" s="1"/>
  <c r="BE193" i="40"/>
  <c r="M5" i="35"/>
  <c r="M19" i="35" s="1"/>
  <c r="AS193" i="40"/>
  <c r="E5" i="35"/>
  <c r="E19" i="35" s="1"/>
  <c r="AK193" i="40"/>
  <c r="AC197" i="40"/>
  <c r="M5" i="29"/>
  <c r="AC177" i="40"/>
  <c r="U197" i="40"/>
  <c r="E5" i="29"/>
  <c r="E19" i="29" s="1"/>
  <c r="U177" i="40"/>
  <c r="I5" i="34"/>
  <c r="I19" i="34" s="1"/>
  <c r="Y193" i="40"/>
  <c r="I209" i="40"/>
  <c r="M208" i="40"/>
  <c r="M206" i="40"/>
  <c r="E206" i="40"/>
  <c r="M204" i="40"/>
  <c r="M202" i="40"/>
  <c r="E202" i="40"/>
  <c r="I201" i="40"/>
  <c r="E200" i="40"/>
  <c r="M198" i="40"/>
  <c r="E198" i="40"/>
  <c r="M197" i="40"/>
  <c r="M177" i="40"/>
  <c r="E5" i="33"/>
  <c r="E193" i="40"/>
  <c r="D197" i="40"/>
  <c r="D177" i="40"/>
  <c r="O164" i="40"/>
  <c r="C177" i="40"/>
  <c r="H19" i="43"/>
  <c r="H209" i="40"/>
  <c r="L207" i="40"/>
  <c r="H204" i="40"/>
  <c r="H202" i="40"/>
  <c r="L200" i="40"/>
  <c r="D199" i="40"/>
  <c r="K209" i="40"/>
  <c r="O173" i="40"/>
  <c r="C206" i="40"/>
  <c r="O167" i="40"/>
  <c r="C200" i="40"/>
  <c r="BK164" i="40"/>
  <c r="AY197" i="40"/>
  <c r="AY177" i="40"/>
  <c r="AU175" i="40"/>
  <c r="C16" i="30"/>
  <c r="C34" i="30" s="1"/>
  <c r="AI208" i="40"/>
  <c r="AU173" i="40"/>
  <c r="C14" i="30"/>
  <c r="C32" i="30" s="1"/>
  <c r="AI206" i="40"/>
  <c r="AU171" i="40"/>
  <c r="C12" i="30"/>
  <c r="C30" i="30" s="1"/>
  <c r="AI204" i="40"/>
  <c r="C10" i="30"/>
  <c r="C28" i="30" s="1"/>
  <c r="AI202" i="40"/>
  <c r="AU169" i="40"/>
  <c r="AU167" i="40"/>
  <c r="C8" i="30"/>
  <c r="C26" i="30" s="1"/>
  <c r="AI200" i="40"/>
  <c r="AU165" i="40"/>
  <c r="C6" i="30"/>
  <c r="C24" i="30" s="1"/>
  <c r="AI198" i="40"/>
  <c r="AM177" i="40"/>
  <c r="G5" i="30"/>
  <c r="G19" i="30" s="1"/>
  <c r="AM197" i="40"/>
  <c r="BK17" i="40"/>
  <c r="AU192" i="40"/>
  <c r="C17" i="35"/>
  <c r="C35" i="35" s="1"/>
  <c r="AU190" i="40"/>
  <c r="C15" i="35"/>
  <c r="C33" i="35" s="1"/>
  <c r="AU188" i="40"/>
  <c r="C13" i="35"/>
  <c r="C31" i="35" s="1"/>
  <c r="AU186" i="40"/>
  <c r="C11" i="35"/>
  <c r="C29" i="35" s="1"/>
  <c r="AU184" i="40"/>
  <c r="C9" i="35"/>
  <c r="C27" i="35" s="1"/>
  <c r="AU182" i="40"/>
  <c r="C7" i="35"/>
  <c r="C25" i="35" s="1"/>
  <c r="AQ193" i="40"/>
  <c r="K5" i="35"/>
  <c r="K19" i="35" s="1"/>
  <c r="AU17" i="40"/>
  <c r="AE33" i="40"/>
  <c r="AE192" i="40"/>
  <c r="C17" i="34"/>
  <c r="C35" i="34" s="1"/>
  <c r="AE190" i="40"/>
  <c r="C15" i="34"/>
  <c r="C33" i="34" s="1"/>
  <c r="AE188" i="40"/>
  <c r="C13" i="34"/>
  <c r="C31" i="34" s="1"/>
  <c r="AE186" i="40"/>
  <c r="C11" i="34"/>
  <c r="C29" i="34" s="1"/>
  <c r="AE184" i="40"/>
  <c r="C9" i="34"/>
  <c r="C27" i="34" s="1"/>
  <c r="AE182" i="40"/>
  <c r="C7" i="34"/>
  <c r="C25" i="34" s="1"/>
  <c r="AA193" i="40"/>
  <c r="K5" i="34"/>
  <c r="K19" i="34" s="1"/>
  <c r="AE17" i="40"/>
  <c r="O129" i="40"/>
  <c r="O81" i="40"/>
  <c r="K177" i="40"/>
  <c r="K197" i="40"/>
  <c r="O186" i="40"/>
  <c r="C11" i="33"/>
  <c r="C29" i="33" s="1"/>
  <c r="C8" i="2"/>
  <c r="C204" i="39"/>
  <c r="O175" i="39"/>
  <c r="C11" i="32"/>
  <c r="C26" i="32" s="1"/>
  <c r="O192" i="39"/>
  <c r="F197" i="40"/>
  <c r="F177" i="40"/>
  <c r="BA197" i="40"/>
  <c r="E5" i="31"/>
  <c r="E19" i="31" s="1"/>
  <c r="BA177" i="40"/>
  <c r="M5" i="36"/>
  <c r="M19" i="36" s="1"/>
  <c r="BI193" i="40"/>
  <c r="I5" i="35"/>
  <c r="I19" i="35" s="1"/>
  <c r="AO193" i="40"/>
  <c r="M5" i="34"/>
  <c r="M19" i="34" s="1"/>
  <c r="AC193" i="40"/>
  <c r="M5" i="33"/>
  <c r="M193" i="40"/>
  <c r="E197" i="39"/>
  <c r="E5" i="32"/>
  <c r="E16" i="32" s="1"/>
  <c r="AU172" i="40"/>
  <c r="C13" i="30"/>
  <c r="C31" i="30" s="1"/>
  <c r="AI205" i="40"/>
  <c r="AU168" i="40"/>
  <c r="C9" i="30"/>
  <c r="C27" i="30" s="1"/>
  <c r="AI201" i="40"/>
  <c r="AQ177" i="40"/>
  <c r="K5" i="30"/>
  <c r="AQ197" i="40"/>
  <c r="BK180" i="40"/>
  <c r="AY193" i="40"/>
  <c r="AU187" i="40"/>
  <c r="C12" i="35"/>
  <c r="C30" i="35" s="1"/>
  <c r="AU183" i="40"/>
  <c r="C8" i="35"/>
  <c r="C26" i="35" s="1"/>
  <c r="C16" i="34"/>
  <c r="C34" i="34" s="1"/>
  <c r="AE191" i="40"/>
  <c r="C12" i="34"/>
  <c r="C30" i="34" s="1"/>
  <c r="AE187" i="40"/>
  <c r="AE181" i="40"/>
  <c r="C6" i="34"/>
  <c r="C24" i="34" s="1"/>
  <c r="O145" i="40"/>
  <c r="O113" i="40"/>
  <c r="C11" i="2"/>
  <c r="C207" i="39"/>
  <c r="O178" i="39"/>
  <c r="C10" i="2"/>
  <c r="C206" i="39"/>
  <c r="O177" i="39"/>
  <c r="C6" i="2"/>
  <c r="C202" i="39"/>
  <c r="O173" i="39"/>
  <c r="C14" i="32"/>
  <c r="C29" i="32" s="1"/>
  <c r="O195" i="39"/>
  <c r="C10" i="32"/>
  <c r="C25" i="32" s="1"/>
  <c r="O191" i="39"/>
  <c r="N19" i="43"/>
  <c r="C14" i="2"/>
  <c r="C210" i="39"/>
  <c r="O181" i="39"/>
  <c r="C9" i="2"/>
  <c r="C205" i="39"/>
  <c r="O176" i="39"/>
  <c r="C13" i="2"/>
  <c r="C209" i="39"/>
  <c r="O180" i="39"/>
  <c r="K197" i="39"/>
  <c r="C8" i="32"/>
  <c r="C23" i="32" s="1"/>
  <c r="O189" i="39"/>
  <c r="G16" i="32"/>
  <c r="O29" i="39"/>
  <c r="J5" i="31"/>
  <c r="BF197" i="40"/>
  <c r="BF177" i="40"/>
  <c r="N5" i="30"/>
  <c r="AT197" i="40"/>
  <c r="AT177" i="40"/>
  <c r="F5" i="30"/>
  <c r="F19" i="30" s="1"/>
  <c r="AL197" i="40"/>
  <c r="AL177" i="40"/>
  <c r="J5" i="36"/>
  <c r="J19" i="36" s="1"/>
  <c r="BF193" i="40"/>
  <c r="N5" i="35"/>
  <c r="N19" i="35" s="1"/>
  <c r="AT193" i="40"/>
  <c r="F5" i="35"/>
  <c r="F19" i="35" s="1"/>
  <c r="AL193" i="40"/>
  <c r="N5" i="29"/>
  <c r="AD197" i="40"/>
  <c r="AD177" i="40"/>
  <c r="F5" i="29"/>
  <c r="F19" i="29" s="1"/>
  <c r="V197" i="40"/>
  <c r="V177" i="40"/>
  <c r="J5" i="34"/>
  <c r="J19" i="34" s="1"/>
  <c r="Z193" i="40"/>
  <c r="J205" i="40"/>
  <c r="N204" i="40"/>
  <c r="F204" i="40"/>
  <c r="J203" i="40"/>
  <c r="N202" i="40"/>
  <c r="F202" i="40"/>
  <c r="N200" i="40"/>
  <c r="F200" i="40"/>
  <c r="D5" i="33"/>
  <c r="D193" i="40"/>
  <c r="C14" i="33"/>
  <c r="C32" i="33" s="1"/>
  <c r="O189" i="40"/>
  <c r="K208" i="40"/>
  <c r="G211" i="41"/>
  <c r="E19" i="43"/>
  <c r="O184" i="40"/>
  <c r="C9" i="33"/>
  <c r="C27" i="33" s="1"/>
  <c r="D209" i="40"/>
  <c r="D208" i="40"/>
  <c r="L204" i="40"/>
  <c r="L202" i="40"/>
  <c r="H200" i="40"/>
  <c r="H198" i="40"/>
  <c r="H197" i="40"/>
  <c r="H177" i="40"/>
  <c r="G208" i="40"/>
  <c r="G206" i="40"/>
  <c r="G203" i="40"/>
  <c r="G200" i="40"/>
  <c r="I197" i="39"/>
  <c r="I5" i="32"/>
  <c r="I16" i="32" s="1"/>
  <c r="H5" i="31"/>
  <c r="BD197" i="40"/>
  <c r="BD177" i="40"/>
  <c r="L5" i="30"/>
  <c r="AR197" i="40"/>
  <c r="AR177" i="40"/>
  <c r="D5" i="30"/>
  <c r="D19" i="30" s="1"/>
  <c r="AJ197" i="40"/>
  <c r="AJ177" i="40"/>
  <c r="H5" i="36"/>
  <c r="H19" i="36" s="1"/>
  <c r="BD193" i="40"/>
  <c r="L5" i="35"/>
  <c r="L19" i="35" s="1"/>
  <c r="AR193" i="40"/>
  <c r="D5" i="35"/>
  <c r="D19" i="35" s="1"/>
  <c r="AJ193" i="40"/>
  <c r="AB197" i="40"/>
  <c r="L5" i="29"/>
  <c r="AB177" i="40"/>
  <c r="T197" i="40"/>
  <c r="D5" i="29"/>
  <c r="D19" i="29" s="1"/>
  <c r="T177" i="40"/>
  <c r="H5" i="34"/>
  <c r="H19" i="34" s="1"/>
  <c r="X193" i="40"/>
  <c r="L19" i="43"/>
  <c r="F5" i="33"/>
  <c r="F193" i="40"/>
  <c r="G207" i="40"/>
  <c r="G204" i="40"/>
  <c r="O168" i="40"/>
  <c r="C201" i="40"/>
  <c r="L197" i="39"/>
  <c r="L5" i="32"/>
  <c r="L16" i="32" s="1"/>
  <c r="D197" i="39"/>
  <c r="D5" i="32"/>
  <c r="D16" i="32" s="1"/>
  <c r="BK113" i="40"/>
  <c r="AU113" i="40"/>
  <c r="BK175" i="40"/>
  <c r="C16" i="31"/>
  <c r="AY208" i="40"/>
  <c r="C14" i="31"/>
  <c r="AY206" i="40"/>
  <c r="BK173" i="40"/>
  <c r="BK171" i="40"/>
  <c r="C12" i="31"/>
  <c r="AY204" i="40"/>
  <c r="BK169" i="40"/>
  <c r="C10" i="31"/>
  <c r="AY202" i="40"/>
  <c r="C8" i="31"/>
  <c r="AY200" i="40"/>
  <c r="BK167" i="40"/>
  <c r="BK165" i="40"/>
  <c r="C6" i="31"/>
  <c r="AY198" i="40"/>
  <c r="BC177" i="40"/>
  <c r="G5" i="31"/>
  <c r="G19" i="31" s="1"/>
  <c r="BC197" i="40"/>
  <c r="AU33" i="40"/>
  <c r="BK192" i="40"/>
  <c r="C17" i="36"/>
  <c r="C35" i="36" s="1"/>
  <c r="BK190" i="40"/>
  <c r="C15" i="36"/>
  <c r="C33" i="36" s="1"/>
  <c r="BK188" i="40"/>
  <c r="C13" i="36"/>
  <c r="C31" i="36" s="1"/>
  <c r="BK186" i="40"/>
  <c r="C11" i="36"/>
  <c r="C29" i="36" s="1"/>
  <c r="BK184" i="40"/>
  <c r="C9" i="36"/>
  <c r="C27" i="36" s="1"/>
  <c r="BK182" i="40"/>
  <c r="C7" i="36"/>
  <c r="C25" i="36" s="1"/>
  <c r="BG193" i="40"/>
  <c r="K5" i="36"/>
  <c r="K19" i="36" s="1"/>
  <c r="AU180" i="40"/>
  <c r="AI193" i="40"/>
  <c r="AE176" i="40"/>
  <c r="S209" i="40"/>
  <c r="C17" i="29"/>
  <c r="AE174" i="40"/>
  <c r="S207" i="40"/>
  <c r="C15" i="29"/>
  <c r="AE172" i="40"/>
  <c r="S205" i="40"/>
  <c r="C13" i="29"/>
  <c r="AE170" i="40"/>
  <c r="S203" i="40"/>
  <c r="C11" i="29"/>
  <c r="S201" i="40"/>
  <c r="C9" i="29"/>
  <c r="AE168" i="40"/>
  <c r="AE166" i="40"/>
  <c r="S199" i="40"/>
  <c r="C7" i="29"/>
  <c r="AA177" i="40"/>
  <c r="AA197" i="40"/>
  <c r="K5" i="29"/>
  <c r="S193" i="40"/>
  <c r="AE180" i="40"/>
  <c r="K19" i="43"/>
  <c r="O97" i="40"/>
  <c r="O176" i="40"/>
  <c r="C209" i="40"/>
  <c r="G205" i="40"/>
  <c r="G202" i="40"/>
  <c r="G199" i="40"/>
  <c r="C5" i="32"/>
  <c r="C197" i="39"/>
  <c r="N19" i="31" l="1"/>
  <c r="N19" i="29"/>
  <c r="N19" i="30"/>
  <c r="M19" i="29"/>
  <c r="M19" i="31"/>
  <c r="M19" i="30"/>
  <c r="L19" i="29"/>
  <c r="L19" i="30"/>
  <c r="L19" i="31"/>
  <c r="K19" i="29"/>
  <c r="K19" i="30"/>
  <c r="K19" i="31"/>
  <c r="D19" i="33"/>
  <c r="J19" i="33"/>
  <c r="L19" i="33"/>
  <c r="Q194" i="41"/>
  <c r="J19" i="30"/>
  <c r="J19" i="31"/>
  <c r="J19" i="29"/>
  <c r="F19" i="33"/>
  <c r="E19" i="33"/>
  <c r="H19" i="33"/>
  <c r="K19" i="33"/>
  <c r="I19" i="33"/>
  <c r="N19" i="33"/>
  <c r="M19" i="33"/>
  <c r="G19" i="33"/>
  <c r="P194" i="41"/>
  <c r="O214" i="40"/>
  <c r="P20" i="43"/>
  <c r="D14" i="47"/>
  <c r="I19" i="30"/>
  <c r="AU214" i="40"/>
  <c r="P56" i="43"/>
  <c r="D44" i="47" s="1"/>
  <c r="D22" i="47"/>
  <c r="AE214" i="40"/>
  <c r="P38" i="43"/>
  <c r="D18" i="47"/>
  <c r="I19" i="29"/>
  <c r="BK214" i="40"/>
  <c r="P74" i="43"/>
  <c r="D26" i="47"/>
  <c r="O32" i="32"/>
  <c r="I19" i="31"/>
  <c r="AU215" i="40"/>
  <c r="AE215" i="40"/>
  <c r="H19" i="30"/>
  <c r="H19" i="29"/>
  <c r="H19" i="31"/>
  <c r="V210" i="40"/>
  <c r="BK213" i="40"/>
  <c r="W210" i="40"/>
  <c r="O215" i="40"/>
  <c r="O209" i="39"/>
  <c r="AE213" i="40"/>
  <c r="O65" i="41"/>
  <c r="O145" i="41"/>
  <c r="O113" i="41"/>
  <c r="C217" i="41"/>
  <c r="O97" i="41"/>
  <c r="O81" i="41"/>
  <c r="AU213" i="40"/>
  <c r="O33" i="41"/>
  <c r="O129" i="41"/>
  <c r="C218" i="41"/>
  <c r="O49" i="41"/>
  <c r="BK215" i="40"/>
  <c r="O205" i="39"/>
  <c r="AE203" i="40"/>
  <c r="O202" i="39"/>
  <c r="O165" i="41"/>
  <c r="C199" i="41"/>
  <c r="O173" i="41"/>
  <c r="C207" i="41"/>
  <c r="O166" i="41"/>
  <c r="C200" i="41"/>
  <c r="O175" i="41"/>
  <c r="C209" i="41"/>
  <c r="O170" i="41"/>
  <c r="C204" i="41"/>
  <c r="O171" i="41"/>
  <c r="C205" i="41"/>
  <c r="BC210" i="40"/>
  <c r="O197" i="39"/>
  <c r="D10" i="47" s="1"/>
  <c r="O201" i="40"/>
  <c r="AU208" i="40"/>
  <c r="O172" i="41"/>
  <c r="C206" i="41"/>
  <c r="O176" i="41"/>
  <c r="C210" i="41"/>
  <c r="AE206" i="40"/>
  <c r="O168" i="41"/>
  <c r="C202" i="41"/>
  <c r="O167" i="41"/>
  <c r="C201" i="41"/>
  <c r="O174" i="41"/>
  <c r="C208" i="41"/>
  <c r="O169" i="41"/>
  <c r="C203" i="41"/>
  <c r="AU201" i="40"/>
  <c r="AQ210" i="40"/>
  <c r="M211" i="41"/>
  <c r="AA210" i="40"/>
  <c r="O208" i="40"/>
  <c r="O198" i="40"/>
  <c r="O205" i="41"/>
  <c r="AU205" i="40"/>
  <c r="AU198" i="40"/>
  <c r="AE201" i="40"/>
  <c r="AE205" i="40"/>
  <c r="AE209" i="40"/>
  <c r="O201" i="41"/>
  <c r="BK202" i="40"/>
  <c r="BK206" i="40"/>
  <c r="AE193" i="40"/>
  <c r="D17" i="47" s="1"/>
  <c r="BK198" i="40"/>
  <c r="AB210" i="40"/>
  <c r="E211" i="41"/>
  <c r="O205" i="40"/>
  <c r="O197" i="40"/>
  <c r="O199" i="40"/>
  <c r="AE202" i="40"/>
  <c r="O204" i="41"/>
  <c r="I210" i="40"/>
  <c r="AR210" i="40"/>
  <c r="AT210" i="40"/>
  <c r="AY210" i="40"/>
  <c r="I211" i="41"/>
  <c r="AC210" i="40"/>
  <c r="AS210" i="40"/>
  <c r="G210" i="40"/>
  <c r="AE204" i="40"/>
  <c r="BK203" i="40"/>
  <c r="AZ210" i="40"/>
  <c r="J210" i="40"/>
  <c r="BB210" i="40"/>
  <c r="F210" i="40"/>
  <c r="O206" i="40"/>
  <c r="O199" i="41"/>
  <c r="L211" i="41"/>
  <c r="AE198" i="40"/>
  <c r="BG210" i="40"/>
  <c r="O209" i="41"/>
  <c r="O202" i="40"/>
  <c r="AO210" i="40"/>
  <c r="O207" i="39"/>
  <c r="O204" i="39"/>
  <c r="O206" i="39"/>
  <c r="C166" i="36"/>
  <c r="C147" i="36"/>
  <c r="BD210" i="40"/>
  <c r="BF210" i="40"/>
  <c r="C170" i="30"/>
  <c r="C151" i="30"/>
  <c r="C163" i="30"/>
  <c r="C144" i="30"/>
  <c r="C172" i="30"/>
  <c r="C153" i="30"/>
  <c r="AI210" i="40"/>
  <c r="AU177" i="40"/>
  <c r="D20" i="47" s="1"/>
  <c r="O203" i="41"/>
  <c r="BH210" i="40"/>
  <c r="AE177" i="40"/>
  <c r="D16" i="47" s="1"/>
  <c r="S210" i="40"/>
  <c r="C174" i="30"/>
  <c r="C155" i="30"/>
  <c r="C20" i="32"/>
  <c r="C16" i="32"/>
  <c r="BK200" i="40"/>
  <c r="AD210" i="40"/>
  <c r="C162" i="34"/>
  <c r="C143" i="34"/>
  <c r="C169" i="35"/>
  <c r="C150" i="35"/>
  <c r="C66" i="35"/>
  <c r="C169" i="34"/>
  <c r="C150" i="34"/>
  <c r="C170" i="35"/>
  <c r="C151" i="35"/>
  <c r="C67" i="35"/>
  <c r="C174" i="35"/>
  <c r="C155" i="35"/>
  <c r="C71" i="35"/>
  <c r="AU202" i="40"/>
  <c r="AU206" i="40"/>
  <c r="N210" i="40"/>
  <c r="AE208" i="40"/>
  <c r="C165" i="36"/>
  <c r="C146" i="36"/>
  <c r="C169" i="36"/>
  <c r="C150" i="36"/>
  <c r="X210" i="40"/>
  <c r="C164" i="34"/>
  <c r="C145" i="34"/>
  <c r="C164" i="30"/>
  <c r="C145" i="30"/>
  <c r="E210" i="40"/>
  <c r="AE199" i="40"/>
  <c r="AE207" i="40"/>
  <c r="AU193" i="40"/>
  <c r="D21" i="47" s="1"/>
  <c r="C164" i="36"/>
  <c r="C145" i="36"/>
  <c r="C168" i="36"/>
  <c r="C149" i="36"/>
  <c r="C172" i="36"/>
  <c r="C153" i="36"/>
  <c r="T210" i="40"/>
  <c r="AJ210" i="40"/>
  <c r="H211" i="41"/>
  <c r="AL210" i="40"/>
  <c r="C172" i="34"/>
  <c r="C153" i="34"/>
  <c r="AM210" i="40"/>
  <c r="AU204" i="40"/>
  <c r="O200" i="40"/>
  <c r="D210" i="40"/>
  <c r="M210" i="40"/>
  <c r="U210" i="40"/>
  <c r="AK210" i="40"/>
  <c r="O206" i="41"/>
  <c r="O208" i="39"/>
  <c r="C166" i="34"/>
  <c r="C147" i="34"/>
  <c r="AU207" i="40"/>
  <c r="C163" i="36"/>
  <c r="C144" i="36"/>
  <c r="C167" i="36"/>
  <c r="C148" i="36"/>
  <c r="C171" i="36"/>
  <c r="C152" i="36"/>
  <c r="AU197" i="40"/>
  <c r="BK201" i="40"/>
  <c r="BK205" i="40"/>
  <c r="BK209" i="40"/>
  <c r="AN210" i="40"/>
  <c r="N211" i="41"/>
  <c r="Z210" i="40"/>
  <c r="C170" i="34"/>
  <c r="C151" i="34"/>
  <c r="AE197" i="40"/>
  <c r="C173" i="35"/>
  <c r="C154" i="35"/>
  <c r="C70" i="35"/>
  <c r="AU199" i="40"/>
  <c r="AU209" i="40"/>
  <c r="O202" i="41"/>
  <c r="O203" i="39"/>
  <c r="C170" i="36"/>
  <c r="C151" i="36"/>
  <c r="C174" i="36"/>
  <c r="C155" i="36"/>
  <c r="C168" i="34"/>
  <c r="C149" i="34"/>
  <c r="AU200" i="40"/>
  <c r="BE210" i="40"/>
  <c r="C177" i="41"/>
  <c r="O177" i="41" s="1"/>
  <c r="O164" i="41"/>
  <c r="BK204" i="40"/>
  <c r="C166" i="30"/>
  <c r="C147" i="30"/>
  <c r="BK177" i="40"/>
  <c r="D24" i="47" s="1"/>
  <c r="BA210" i="40"/>
  <c r="C165" i="34"/>
  <c r="C146" i="34"/>
  <c r="C173" i="34"/>
  <c r="C154" i="34"/>
  <c r="C166" i="35"/>
  <c r="C147" i="35"/>
  <c r="C63" i="35"/>
  <c r="O200" i="41"/>
  <c r="C171" i="35"/>
  <c r="C152" i="35"/>
  <c r="C68" i="35"/>
  <c r="C173" i="36"/>
  <c r="C154" i="36"/>
  <c r="BJ210" i="40"/>
  <c r="C167" i="35"/>
  <c r="C148" i="35"/>
  <c r="C64" i="35"/>
  <c r="AU203" i="40"/>
  <c r="L210" i="40"/>
  <c r="O209" i="40"/>
  <c r="BK208" i="40"/>
  <c r="H210" i="40"/>
  <c r="J211" i="41"/>
  <c r="O210" i="39"/>
  <c r="C165" i="35"/>
  <c r="C146" i="35"/>
  <c r="C62" i="35"/>
  <c r="BK193" i="40"/>
  <c r="D25" i="47" s="1"/>
  <c r="K211" i="41"/>
  <c r="K210" i="40"/>
  <c r="C163" i="34"/>
  <c r="C144" i="34"/>
  <c r="C167" i="34"/>
  <c r="C148" i="34"/>
  <c r="C171" i="34"/>
  <c r="C152" i="34"/>
  <c r="C164" i="35"/>
  <c r="C145" i="35"/>
  <c r="C61" i="35"/>
  <c r="C168" i="35"/>
  <c r="C149" i="35"/>
  <c r="C65" i="35"/>
  <c r="C172" i="35"/>
  <c r="C153" i="35"/>
  <c r="C69" i="35"/>
  <c r="C167" i="30"/>
  <c r="C148" i="30"/>
  <c r="C173" i="30"/>
  <c r="C154" i="30"/>
  <c r="BK197" i="40"/>
  <c r="O208" i="41"/>
  <c r="O177" i="40"/>
  <c r="D12" i="47" s="1"/>
  <c r="C210" i="40"/>
  <c r="O193" i="40"/>
  <c r="D13" i="47" s="1"/>
  <c r="O204" i="40"/>
  <c r="F211" i="41"/>
  <c r="AE200" i="40"/>
  <c r="BK199" i="40"/>
  <c r="BK207" i="40"/>
  <c r="O203" i="40"/>
  <c r="O207" i="40"/>
  <c r="O210" i="41"/>
  <c r="AP210" i="40"/>
  <c r="C163" i="35"/>
  <c r="C144" i="35"/>
  <c r="C60" i="35"/>
  <c r="Y210" i="40"/>
  <c r="BI210" i="40"/>
  <c r="O207" i="41"/>
  <c r="D211" i="41"/>
  <c r="P75" i="43" l="1"/>
  <c r="E28" i="47"/>
  <c r="D28" i="47"/>
  <c r="O217" i="41"/>
  <c r="D30" i="47"/>
  <c r="O218" i="41"/>
  <c r="D27" i="32"/>
  <c r="D23" i="32"/>
  <c r="E23" i="32" s="1"/>
  <c r="D28" i="32"/>
  <c r="D24" i="32"/>
  <c r="D20" i="32"/>
  <c r="D29" i="32"/>
  <c r="D25" i="32"/>
  <c r="D21" i="32"/>
  <c r="D26" i="32"/>
  <c r="D22" i="32"/>
  <c r="E22" i="32" s="1"/>
  <c r="O194" i="40"/>
  <c r="D15" i="47" s="1"/>
  <c r="O210" i="40"/>
  <c r="BK194" i="40"/>
  <c r="D27" i="47" s="1"/>
  <c r="BK210" i="40"/>
  <c r="C31" i="32"/>
  <c r="AU194" i="40"/>
  <c r="D23" i="47" s="1"/>
  <c r="AU210" i="40"/>
  <c r="AE210" i="40"/>
  <c r="AE194" i="40"/>
  <c r="D19" i="47" s="1"/>
  <c r="E27" i="32" l="1"/>
  <c r="F22" i="32"/>
  <c r="E20" i="32"/>
  <c r="F23" i="32"/>
  <c r="E26" i="32"/>
  <c r="E25" i="32"/>
  <c r="E29" i="32"/>
  <c r="E24" i="32"/>
  <c r="E21" i="32"/>
  <c r="E28" i="32"/>
  <c r="D31" i="32"/>
  <c r="F27" i="32" l="1"/>
  <c r="G27" i="32" s="1"/>
  <c r="F28" i="32"/>
  <c r="F29" i="32"/>
  <c r="F26" i="32"/>
  <c r="F20" i="32"/>
  <c r="F21" i="32"/>
  <c r="F24" i="32"/>
  <c r="F25" i="32"/>
  <c r="G23" i="32"/>
  <c r="G22" i="32"/>
  <c r="CH92" i="28"/>
  <c r="CG92" i="28"/>
  <c r="CF92" i="28"/>
  <c r="CE92" i="28"/>
  <c r="CD92" i="28"/>
  <c r="CC92" i="28"/>
  <c r="CB92" i="28"/>
  <c r="CA92" i="28"/>
  <c r="BZ92" i="28"/>
  <c r="BY92" i="28"/>
  <c r="BX92" i="28"/>
  <c r="BW92" i="28"/>
  <c r="BV92" i="28"/>
  <c r="BU92" i="28"/>
  <c r="BT92" i="28"/>
  <c r="BS92" i="28"/>
  <c r="BR92" i="28"/>
  <c r="BQ92" i="28"/>
  <c r="BP92" i="28"/>
  <c r="BO92" i="28"/>
  <c r="BN92" i="28"/>
  <c r="BM92" i="28"/>
  <c r="BL92" i="28"/>
  <c r="BK92" i="28"/>
  <c r="BJ92" i="28"/>
  <c r="BI92" i="28"/>
  <c r="BH92" i="28"/>
  <c r="BG92" i="28"/>
  <c r="BF92" i="28"/>
  <c r="BE92" i="28"/>
  <c r="BD92" i="28"/>
  <c r="BC92" i="28"/>
  <c r="BB92" i="28"/>
  <c r="BA92" i="28"/>
  <c r="AZ92" i="28"/>
  <c r="AY92" i="28"/>
  <c r="AX92" i="28"/>
  <c r="AW92" i="28"/>
  <c r="AV92" i="28"/>
  <c r="AU92" i="28"/>
  <c r="AT92" i="28"/>
  <c r="AS92" i="28"/>
  <c r="AR92" i="28"/>
  <c r="AQ92" i="28"/>
  <c r="AP92" i="28"/>
  <c r="AO92" i="28"/>
  <c r="AN92" i="28"/>
  <c r="AM92" i="28"/>
  <c r="AL92" i="28"/>
  <c r="AK92" i="28"/>
  <c r="AJ92" i="28"/>
  <c r="AI92" i="28"/>
  <c r="AH92" i="28"/>
  <c r="AG92" i="28"/>
  <c r="AF92" i="28"/>
  <c r="AE92" i="28"/>
  <c r="AD92" i="28"/>
  <c r="AC92" i="28"/>
  <c r="AB92" i="28"/>
  <c r="AA92" i="28"/>
  <c r="Z92" i="28"/>
  <c r="Y92" i="28"/>
  <c r="X92" i="28"/>
  <c r="W92" i="28"/>
  <c r="V92" i="28"/>
  <c r="U92" i="28"/>
  <c r="T92" i="28"/>
  <c r="S92" i="28"/>
  <c r="R92" i="28"/>
  <c r="Q92"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V91" i="28"/>
  <c r="U91" i="28"/>
  <c r="T91" i="28"/>
  <c r="S91" i="28"/>
  <c r="R91" i="28"/>
  <c r="Q91" i="28"/>
  <c r="CH90" i="28"/>
  <c r="CG90" i="28"/>
  <c r="CF90" i="28"/>
  <c r="CE90" i="28"/>
  <c r="CD90" i="28"/>
  <c r="CC90" i="28"/>
  <c r="CB90" i="28"/>
  <c r="CA90" i="28"/>
  <c r="BZ90" i="28"/>
  <c r="BY90" i="28"/>
  <c r="BX90" i="28"/>
  <c r="BW90" i="28"/>
  <c r="BV90" i="28"/>
  <c r="BU90" i="28"/>
  <c r="BT90" i="28"/>
  <c r="BS90" i="28"/>
  <c r="BR90" i="28"/>
  <c r="BQ90" i="28"/>
  <c r="BP90" i="28"/>
  <c r="BO90" i="28"/>
  <c r="BN90" i="28"/>
  <c r="BM90" i="28"/>
  <c r="BL90" i="28"/>
  <c r="BK90" i="28"/>
  <c r="BJ90" i="28"/>
  <c r="BI90" i="28"/>
  <c r="BH90" i="28"/>
  <c r="BG90" i="28"/>
  <c r="BF90" i="28"/>
  <c r="BE90" i="28"/>
  <c r="BD90" i="28"/>
  <c r="BC90" i="28"/>
  <c r="BB90" i="28"/>
  <c r="BA90" i="28"/>
  <c r="AZ90" i="28"/>
  <c r="AY90" i="28"/>
  <c r="AX90" i="28"/>
  <c r="AW90" i="28"/>
  <c r="AV90" i="28"/>
  <c r="AU90" i="28"/>
  <c r="AT90" i="28"/>
  <c r="AS90" i="28"/>
  <c r="AR90" i="28"/>
  <c r="AQ90" i="28"/>
  <c r="AP90" i="28"/>
  <c r="AO90" i="28"/>
  <c r="AN90" i="28"/>
  <c r="AM90" i="28"/>
  <c r="AL90" i="28"/>
  <c r="AK90" i="28"/>
  <c r="AJ90" i="28"/>
  <c r="AI90" i="28"/>
  <c r="AH90" i="28"/>
  <c r="AG90" i="28"/>
  <c r="AF90" i="28"/>
  <c r="AE90" i="28"/>
  <c r="AD90" i="28"/>
  <c r="AC90" i="28"/>
  <c r="AB90" i="28"/>
  <c r="AA90" i="28"/>
  <c r="Z90" i="28"/>
  <c r="Y90" i="28"/>
  <c r="X90" i="28"/>
  <c r="W90" i="28"/>
  <c r="V90" i="28"/>
  <c r="U90" i="28"/>
  <c r="T90" i="28"/>
  <c r="S90" i="28"/>
  <c r="R90" i="28"/>
  <c r="Q90" i="28"/>
  <c r="CH89" i="28"/>
  <c r="CG89" i="28"/>
  <c r="CF89" i="28"/>
  <c r="CE89" i="28"/>
  <c r="CD89" i="28"/>
  <c r="CC89" i="28"/>
  <c r="CB89" i="28"/>
  <c r="CA89" i="28"/>
  <c r="BZ89" i="28"/>
  <c r="BY89" i="28"/>
  <c r="BX89" i="28"/>
  <c r="BW89" i="28"/>
  <c r="BV89" i="28"/>
  <c r="BU89" i="28"/>
  <c r="BT89" i="28"/>
  <c r="BS89" i="28"/>
  <c r="BR89" i="28"/>
  <c r="BQ89" i="28"/>
  <c r="BP89" i="28"/>
  <c r="BO89" i="28"/>
  <c r="BN89" i="28"/>
  <c r="BM89" i="28"/>
  <c r="BL89" i="28"/>
  <c r="BK89" i="28"/>
  <c r="BJ89" i="28"/>
  <c r="BI89" i="28"/>
  <c r="BH89" i="28"/>
  <c r="BG89" i="28"/>
  <c r="BF89" i="28"/>
  <c r="BE89" i="28"/>
  <c r="BD89" i="28"/>
  <c r="BC89" i="28"/>
  <c r="BB89" i="28"/>
  <c r="BA89" i="28"/>
  <c r="AZ89" i="28"/>
  <c r="AY89" i="28"/>
  <c r="AX89" i="28"/>
  <c r="AW89" i="28"/>
  <c r="AV89" i="28"/>
  <c r="AU89" i="28"/>
  <c r="AT89" i="28"/>
  <c r="AS89" i="28"/>
  <c r="AR89" i="28"/>
  <c r="AQ89" i="28"/>
  <c r="AP89" i="28"/>
  <c r="AO89" i="28"/>
  <c r="AN89" i="28"/>
  <c r="AM89" i="28"/>
  <c r="AL89" i="28"/>
  <c r="AK89" i="28"/>
  <c r="AJ89" i="28"/>
  <c r="AI89" i="28"/>
  <c r="AH89" i="28"/>
  <c r="AG89" i="28"/>
  <c r="AF89" i="28"/>
  <c r="AE89" i="28"/>
  <c r="AD89" i="28"/>
  <c r="AC89" i="28"/>
  <c r="AB89" i="28"/>
  <c r="AA89" i="28"/>
  <c r="Z89" i="28"/>
  <c r="Y89" i="28"/>
  <c r="X89" i="28"/>
  <c r="W89" i="28"/>
  <c r="V89" i="28"/>
  <c r="U89" i="28"/>
  <c r="T89" i="28"/>
  <c r="S89" i="28"/>
  <c r="R89" i="28"/>
  <c r="Q89" i="28"/>
  <c r="CH88" i="28"/>
  <c r="CG88" i="28"/>
  <c r="CF88" i="28"/>
  <c r="CE88" i="28"/>
  <c r="CD88" i="28"/>
  <c r="CC88" i="28"/>
  <c r="CB88" i="28"/>
  <c r="CA88" i="28"/>
  <c r="BZ88" i="28"/>
  <c r="BY88" i="28"/>
  <c r="BX88" i="28"/>
  <c r="BW88" i="28"/>
  <c r="BV88" i="28"/>
  <c r="BU88" i="28"/>
  <c r="BT88" i="28"/>
  <c r="BS88" i="28"/>
  <c r="BR88" i="28"/>
  <c r="BQ88" i="28"/>
  <c r="BP88" i="28"/>
  <c r="BO88" i="28"/>
  <c r="BN88" i="28"/>
  <c r="BM88" i="28"/>
  <c r="BL88" i="28"/>
  <c r="BK88" i="28"/>
  <c r="BJ88" i="28"/>
  <c r="BI88" i="28"/>
  <c r="BH88" i="28"/>
  <c r="BG88" i="28"/>
  <c r="BF88" i="28"/>
  <c r="BE88" i="28"/>
  <c r="BD88" i="28"/>
  <c r="BC88" i="28"/>
  <c r="BB88" i="28"/>
  <c r="BA88" i="28"/>
  <c r="AZ88" i="28"/>
  <c r="AY88" i="28"/>
  <c r="AX88" i="28"/>
  <c r="AW88" i="28"/>
  <c r="AV88" i="28"/>
  <c r="AU88" i="28"/>
  <c r="AT88" i="28"/>
  <c r="AS88" i="28"/>
  <c r="AR88" i="28"/>
  <c r="AQ88" i="28"/>
  <c r="AP88" i="28"/>
  <c r="AO88" i="28"/>
  <c r="AN88" i="28"/>
  <c r="AM88" i="28"/>
  <c r="AL88" i="28"/>
  <c r="AK88" i="28"/>
  <c r="AJ88" i="28"/>
  <c r="AI88" i="28"/>
  <c r="AH88" i="28"/>
  <c r="AG88" i="28"/>
  <c r="AF88" i="28"/>
  <c r="AE88" i="28"/>
  <c r="AD88" i="28"/>
  <c r="AC88" i="28"/>
  <c r="AB88" i="28"/>
  <c r="AA88" i="28"/>
  <c r="Z88" i="28"/>
  <c r="Y88" i="28"/>
  <c r="X88" i="28"/>
  <c r="W88" i="28"/>
  <c r="H22" i="32" l="1"/>
  <c r="H23" i="32"/>
  <c r="G24" i="32"/>
  <c r="G20" i="32"/>
  <c r="G29" i="32"/>
  <c r="H27" i="32"/>
  <c r="G25" i="32"/>
  <c r="G21" i="32"/>
  <c r="G26" i="32"/>
  <c r="G28" i="32"/>
  <c r="C17" i="40"/>
  <c r="O17" i="40" l="1"/>
  <c r="C213" i="40"/>
  <c r="H26" i="32"/>
  <c r="H28" i="32"/>
  <c r="I27" i="32"/>
  <c r="H20" i="32"/>
  <c r="I23" i="32"/>
  <c r="H25" i="32"/>
  <c r="H29" i="32"/>
  <c r="H24" i="32"/>
  <c r="I22" i="32"/>
  <c r="H21" i="32"/>
  <c r="O213" i="40" l="1"/>
  <c r="I21" i="32"/>
  <c r="I24" i="32"/>
  <c r="I25" i="32"/>
  <c r="I20" i="32"/>
  <c r="I28" i="32"/>
  <c r="J22" i="32"/>
  <c r="I29" i="32"/>
  <c r="J23" i="32"/>
  <c r="J27" i="32"/>
  <c r="I26" i="32"/>
  <c r="D93" i="33"/>
  <c r="E93" i="33"/>
  <c r="F93" i="33"/>
  <c r="G93" i="33"/>
  <c r="H93" i="33"/>
  <c r="I93" i="33"/>
  <c r="J93" i="33"/>
  <c r="K93" i="33"/>
  <c r="L93" i="33"/>
  <c r="M93" i="33"/>
  <c r="N93" i="33"/>
  <c r="O93" i="33"/>
  <c r="P93" i="33"/>
  <c r="Q93" i="33"/>
  <c r="R93" i="33"/>
  <c r="S93" i="33"/>
  <c r="T93" i="33"/>
  <c r="U93" i="33"/>
  <c r="V93" i="33"/>
  <c r="W93" i="33"/>
  <c r="X93" i="33"/>
  <c r="Y93" i="33"/>
  <c r="Z93" i="33"/>
  <c r="AA93" i="33"/>
  <c r="AB93" i="33"/>
  <c r="AC93" i="33"/>
  <c r="AD93" i="33"/>
  <c r="AE93" i="33"/>
  <c r="AF93" i="33"/>
  <c r="AG93" i="33"/>
  <c r="AH93" i="33"/>
  <c r="AI93" i="33"/>
  <c r="AJ93" i="33"/>
  <c r="AK93" i="33"/>
  <c r="AL93" i="33"/>
  <c r="AM93" i="33"/>
  <c r="AN93" i="33"/>
  <c r="AO93" i="33"/>
  <c r="AP93" i="33"/>
  <c r="AQ93" i="33"/>
  <c r="AR93" i="33"/>
  <c r="AS93" i="33"/>
  <c r="AT93" i="33"/>
  <c r="AU93" i="33"/>
  <c r="AV93" i="33"/>
  <c r="AW93" i="33"/>
  <c r="AX93" i="33"/>
  <c r="AY93" i="33"/>
  <c r="AZ93" i="33"/>
  <c r="BA93" i="33"/>
  <c r="BB93" i="33"/>
  <c r="BC93" i="33"/>
  <c r="BD93" i="33"/>
  <c r="BE93" i="33"/>
  <c r="BF93" i="33"/>
  <c r="BG93" i="33"/>
  <c r="BH93" i="33"/>
  <c r="BI93" i="33"/>
  <c r="BJ93" i="33"/>
  <c r="BK93" i="33"/>
  <c r="BL93" i="33"/>
  <c r="BM93" i="33"/>
  <c r="BN93" i="33"/>
  <c r="BO93" i="33"/>
  <c r="BP93" i="33"/>
  <c r="BQ93" i="33"/>
  <c r="BR93" i="33"/>
  <c r="BS93" i="33"/>
  <c r="BT93" i="33"/>
  <c r="BU93" i="33"/>
  <c r="BV93" i="33"/>
  <c r="BW93" i="33"/>
  <c r="BX93" i="33"/>
  <c r="BY93" i="33"/>
  <c r="BZ93" i="33"/>
  <c r="CA93" i="33"/>
  <c r="CB93" i="33"/>
  <c r="CC93" i="33"/>
  <c r="CD93" i="33"/>
  <c r="CE93" i="33"/>
  <c r="CF93" i="33"/>
  <c r="CG93" i="33"/>
  <c r="CH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AZ93" i="36"/>
  <c r="BA93" i="36"/>
  <c r="BB93" i="36"/>
  <c r="BC93" i="36"/>
  <c r="BD93" i="36"/>
  <c r="BE93" i="36"/>
  <c r="BF93" i="36"/>
  <c r="BG93" i="36"/>
  <c r="BH93" i="36"/>
  <c r="BI93" i="36"/>
  <c r="BJ93" i="36"/>
  <c r="BK93" i="36"/>
  <c r="BL93" i="36"/>
  <c r="BM93" i="36"/>
  <c r="BN93" i="36"/>
  <c r="BO93" i="36"/>
  <c r="BP93" i="36"/>
  <c r="BQ93" i="36"/>
  <c r="BR93" i="36"/>
  <c r="BS93" i="36"/>
  <c r="BT93" i="36"/>
  <c r="BU93" i="36"/>
  <c r="BV93" i="36"/>
  <c r="BW93" i="36"/>
  <c r="BX93" i="36"/>
  <c r="BY93" i="36"/>
  <c r="BZ93" i="36"/>
  <c r="CA93" i="36"/>
  <c r="CB93" i="36"/>
  <c r="CC93" i="36"/>
  <c r="CD93" i="36"/>
  <c r="CE93" i="36"/>
  <c r="CF93" i="36"/>
  <c r="CG93" i="36"/>
  <c r="CH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AZ94" i="36"/>
  <c r="BA94" i="36"/>
  <c r="BB94" i="36"/>
  <c r="BC94" i="36"/>
  <c r="BD94" i="36"/>
  <c r="BE94" i="36"/>
  <c r="BF94" i="36"/>
  <c r="BG94" i="36"/>
  <c r="BH94" i="36"/>
  <c r="BI94" i="36"/>
  <c r="BJ94" i="36"/>
  <c r="BK94" i="36"/>
  <c r="BL94" i="36"/>
  <c r="BM94" i="36"/>
  <c r="BN94" i="36"/>
  <c r="BO94" i="36"/>
  <c r="BP94" i="36"/>
  <c r="BQ94" i="36"/>
  <c r="BR94" i="36"/>
  <c r="BS94" i="36"/>
  <c r="BT94" i="36"/>
  <c r="BU94" i="36"/>
  <c r="BV94" i="36"/>
  <c r="BW94" i="36"/>
  <c r="BX94" i="36"/>
  <c r="BY94" i="36"/>
  <c r="BZ94" i="36"/>
  <c r="CA94" i="36"/>
  <c r="CB94" i="36"/>
  <c r="CC94" i="36"/>
  <c r="CD94" i="36"/>
  <c r="CE94" i="36"/>
  <c r="CF94" i="36"/>
  <c r="CG94" i="36"/>
  <c r="CH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AZ95" i="36"/>
  <c r="BA95" i="36"/>
  <c r="BB95" i="36"/>
  <c r="BC95" i="36"/>
  <c r="BD95" i="36"/>
  <c r="BE95" i="36"/>
  <c r="BF95" i="36"/>
  <c r="BG95" i="36"/>
  <c r="BH95" i="36"/>
  <c r="BI95" i="36"/>
  <c r="BJ95" i="36"/>
  <c r="BK95" i="36"/>
  <c r="BL95" i="36"/>
  <c r="BM95" i="36"/>
  <c r="BN95" i="36"/>
  <c r="BO95" i="36"/>
  <c r="BP95" i="36"/>
  <c r="BQ95" i="36"/>
  <c r="BR95" i="36"/>
  <c r="BS95" i="36"/>
  <c r="BT95" i="36"/>
  <c r="BU95" i="36"/>
  <c r="BV95" i="36"/>
  <c r="BW95" i="36"/>
  <c r="BX95" i="36"/>
  <c r="BY95" i="36"/>
  <c r="BZ95" i="36"/>
  <c r="CA95" i="36"/>
  <c r="CB95" i="36"/>
  <c r="CC95" i="36"/>
  <c r="CD95" i="36"/>
  <c r="CE95" i="36"/>
  <c r="CF95" i="36"/>
  <c r="CG95" i="36"/>
  <c r="CH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AZ96" i="36"/>
  <c r="BA96" i="36"/>
  <c r="BB96" i="36"/>
  <c r="BC96" i="36"/>
  <c r="BD96" i="36"/>
  <c r="BE96" i="36"/>
  <c r="BF96" i="36"/>
  <c r="BG96" i="36"/>
  <c r="BH96" i="36"/>
  <c r="BI96" i="36"/>
  <c r="BJ96" i="36"/>
  <c r="BK96" i="36"/>
  <c r="BL96" i="36"/>
  <c r="BM96" i="36"/>
  <c r="BN96" i="36"/>
  <c r="BO96" i="36"/>
  <c r="BP96" i="36"/>
  <c r="BQ96" i="36"/>
  <c r="BR96" i="36"/>
  <c r="BS96" i="36"/>
  <c r="BT96" i="36"/>
  <c r="BU96" i="36"/>
  <c r="BV96" i="36"/>
  <c r="BW96" i="36"/>
  <c r="BX96" i="36"/>
  <c r="BY96" i="36"/>
  <c r="BZ96" i="36"/>
  <c r="CA96" i="36"/>
  <c r="CB96" i="36"/>
  <c r="CC96" i="36"/>
  <c r="CD96" i="36"/>
  <c r="CE96" i="36"/>
  <c r="CF96" i="36"/>
  <c r="CG96" i="36"/>
  <c r="CH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AZ97" i="36"/>
  <c r="BA97" i="36"/>
  <c r="BB97" i="36"/>
  <c r="BC97" i="36"/>
  <c r="BD97" i="36"/>
  <c r="BE97" i="36"/>
  <c r="BF97" i="36"/>
  <c r="BG97" i="36"/>
  <c r="BH97" i="36"/>
  <c r="BI97" i="36"/>
  <c r="BJ97" i="36"/>
  <c r="BK97" i="36"/>
  <c r="BL97" i="36"/>
  <c r="BM97" i="36"/>
  <c r="BN97" i="36"/>
  <c r="BO97" i="36"/>
  <c r="BP97" i="36"/>
  <c r="BQ97" i="36"/>
  <c r="BR97" i="36"/>
  <c r="BS97" i="36"/>
  <c r="BT97" i="36"/>
  <c r="BU97" i="36"/>
  <c r="BV97" i="36"/>
  <c r="BW97" i="36"/>
  <c r="BX97" i="36"/>
  <c r="BY97" i="36"/>
  <c r="BZ97" i="36"/>
  <c r="CA97" i="36"/>
  <c r="CB97" i="36"/>
  <c r="CC97" i="36"/>
  <c r="CD97" i="36"/>
  <c r="CE97" i="36"/>
  <c r="CF97" i="36"/>
  <c r="CG97" i="36"/>
  <c r="CH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BL98" i="36"/>
  <c r="BM98" i="36"/>
  <c r="BN98" i="36"/>
  <c r="BO98" i="36"/>
  <c r="BP98" i="36"/>
  <c r="BQ98" i="36"/>
  <c r="BR98" i="36"/>
  <c r="BS98" i="36"/>
  <c r="BT98" i="36"/>
  <c r="BU98" i="36"/>
  <c r="BV98" i="36"/>
  <c r="BW98" i="36"/>
  <c r="BX98" i="36"/>
  <c r="BY98" i="36"/>
  <c r="BZ98" i="36"/>
  <c r="CA98" i="36"/>
  <c r="CB98" i="36"/>
  <c r="CC98" i="36"/>
  <c r="CD98" i="36"/>
  <c r="CE98" i="36"/>
  <c r="CF98" i="36"/>
  <c r="CG98" i="36"/>
  <c r="CH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AZ99" i="36"/>
  <c r="BA99" i="36"/>
  <c r="BB99" i="36"/>
  <c r="BC99" i="36"/>
  <c r="BD99" i="36"/>
  <c r="BE99" i="36"/>
  <c r="BF99" i="36"/>
  <c r="BG99" i="36"/>
  <c r="BH99" i="36"/>
  <c r="BI99" i="36"/>
  <c r="BJ99" i="36"/>
  <c r="BK99" i="36"/>
  <c r="BL99" i="36"/>
  <c r="BM99" i="36"/>
  <c r="BN99" i="36"/>
  <c r="BO99" i="36"/>
  <c r="BP99" i="36"/>
  <c r="BQ99" i="36"/>
  <c r="BR99" i="36"/>
  <c r="BS99" i="36"/>
  <c r="BT99" i="36"/>
  <c r="BU99" i="36"/>
  <c r="BV99" i="36"/>
  <c r="BW99" i="36"/>
  <c r="BX99" i="36"/>
  <c r="BY99" i="36"/>
  <c r="BZ99" i="36"/>
  <c r="CA99" i="36"/>
  <c r="CB99" i="36"/>
  <c r="CC99" i="36"/>
  <c r="CD99" i="36"/>
  <c r="CE99" i="36"/>
  <c r="CF99" i="36"/>
  <c r="CG99" i="36"/>
  <c r="CH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AZ100" i="36"/>
  <c r="BA100" i="36"/>
  <c r="BB100" i="36"/>
  <c r="BC100" i="36"/>
  <c r="BD100" i="36"/>
  <c r="BE100" i="36"/>
  <c r="BF100" i="36"/>
  <c r="BG100" i="36"/>
  <c r="BH100" i="36"/>
  <c r="BI100" i="36"/>
  <c r="BJ100" i="36"/>
  <c r="BK100" i="36"/>
  <c r="BL100" i="36"/>
  <c r="BM100" i="36"/>
  <c r="BN100" i="36"/>
  <c r="BO100" i="36"/>
  <c r="BP100" i="36"/>
  <c r="BQ100" i="36"/>
  <c r="BR100" i="36"/>
  <c r="BS100" i="36"/>
  <c r="BT100" i="36"/>
  <c r="BU100" i="36"/>
  <c r="BV100" i="36"/>
  <c r="BW100" i="36"/>
  <c r="BX100" i="36"/>
  <c r="BY100" i="36"/>
  <c r="BZ100" i="36"/>
  <c r="CA100" i="36"/>
  <c r="CB100" i="36"/>
  <c r="CC100" i="36"/>
  <c r="CD100" i="36"/>
  <c r="CE100" i="36"/>
  <c r="CF100" i="36"/>
  <c r="CG100" i="36"/>
  <c r="CH100" i="36"/>
  <c r="D101" i="36"/>
  <c r="E101" i="36"/>
  <c r="F101" i="36"/>
  <c r="G101" i="36"/>
  <c r="H101" i="36"/>
  <c r="I101" i="36"/>
  <c r="J101" i="36"/>
  <c r="K101" i="36"/>
  <c r="L101" i="36"/>
  <c r="M101" i="36"/>
  <c r="N101" i="36"/>
  <c r="O101" i="36"/>
  <c r="P101" i="36"/>
  <c r="Q101" i="36"/>
  <c r="R101" i="36"/>
  <c r="S101" i="36"/>
  <c r="T101" i="36"/>
  <c r="U101" i="36"/>
  <c r="V101" i="36"/>
  <c r="W101" i="36"/>
  <c r="X101" i="36"/>
  <c r="Y101" i="36"/>
  <c r="Z101" i="36"/>
  <c r="AA101" i="36"/>
  <c r="AB101" i="36"/>
  <c r="AC101" i="36"/>
  <c r="AD101" i="36"/>
  <c r="AE101" i="36"/>
  <c r="AF101" i="36"/>
  <c r="AG101" i="36"/>
  <c r="AH101" i="36"/>
  <c r="AI101" i="36"/>
  <c r="AJ101" i="36"/>
  <c r="AK101" i="36"/>
  <c r="AL101" i="36"/>
  <c r="AM101" i="36"/>
  <c r="AN101" i="36"/>
  <c r="AO101" i="36"/>
  <c r="AP101" i="36"/>
  <c r="AQ101" i="36"/>
  <c r="AR101" i="36"/>
  <c r="AS101" i="36"/>
  <c r="AT101" i="36"/>
  <c r="AU101" i="36"/>
  <c r="AV101" i="36"/>
  <c r="AW101" i="36"/>
  <c r="AX101" i="36"/>
  <c r="AY101" i="36"/>
  <c r="AZ101" i="36"/>
  <c r="BA101" i="36"/>
  <c r="BB101" i="36"/>
  <c r="BC101" i="36"/>
  <c r="BD101" i="36"/>
  <c r="BE101" i="36"/>
  <c r="BF101" i="36"/>
  <c r="BG101" i="36"/>
  <c r="BH101" i="36"/>
  <c r="BI101" i="36"/>
  <c r="BJ101" i="36"/>
  <c r="BK101" i="36"/>
  <c r="BL101" i="36"/>
  <c r="BM101" i="36"/>
  <c r="BN101" i="36"/>
  <c r="BO101" i="36"/>
  <c r="BP101" i="36"/>
  <c r="BQ101" i="36"/>
  <c r="BR101" i="36"/>
  <c r="BS101" i="36"/>
  <c r="BT101" i="36"/>
  <c r="BU101" i="36"/>
  <c r="BV101" i="36"/>
  <c r="BW101" i="36"/>
  <c r="BX101" i="36"/>
  <c r="BY101" i="36"/>
  <c r="BZ101" i="36"/>
  <c r="CA101" i="36"/>
  <c r="CB101" i="36"/>
  <c r="CC101" i="36"/>
  <c r="CD101" i="36"/>
  <c r="CE101" i="36"/>
  <c r="CF101" i="36"/>
  <c r="CG101" i="36"/>
  <c r="CH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AZ102" i="36"/>
  <c r="BA102" i="36"/>
  <c r="BB102" i="36"/>
  <c r="BC102" i="36"/>
  <c r="BD102" i="36"/>
  <c r="BE102" i="36"/>
  <c r="BF102" i="36"/>
  <c r="BG102" i="36"/>
  <c r="BH102" i="36"/>
  <c r="BI102" i="36"/>
  <c r="BJ102" i="36"/>
  <c r="BK102" i="36"/>
  <c r="BL102" i="36"/>
  <c r="BM102" i="36"/>
  <c r="BN102" i="36"/>
  <c r="BO102" i="36"/>
  <c r="BP102" i="36"/>
  <c r="BQ102" i="36"/>
  <c r="BR102" i="36"/>
  <c r="BS102" i="36"/>
  <c r="BT102" i="36"/>
  <c r="BU102" i="36"/>
  <c r="BV102" i="36"/>
  <c r="BW102" i="36"/>
  <c r="BX102" i="36"/>
  <c r="BY102" i="36"/>
  <c r="BZ102" i="36"/>
  <c r="CA102" i="36"/>
  <c r="CB102" i="36"/>
  <c r="CC102" i="36"/>
  <c r="CD102" i="36"/>
  <c r="CE102" i="36"/>
  <c r="CF102" i="36"/>
  <c r="CG102" i="36"/>
  <c r="CH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AZ103" i="36"/>
  <c r="BA103" i="36"/>
  <c r="BB103" i="36"/>
  <c r="BC103" i="36"/>
  <c r="BD103" i="36"/>
  <c r="BE103" i="36"/>
  <c r="BF103" i="36"/>
  <c r="BG103" i="36"/>
  <c r="BH103" i="36"/>
  <c r="BI103" i="36"/>
  <c r="BJ103" i="36"/>
  <c r="BK103" i="36"/>
  <c r="BL103" i="36"/>
  <c r="BM103" i="36"/>
  <c r="BN103" i="36"/>
  <c r="BO103" i="36"/>
  <c r="BP103" i="36"/>
  <c r="BQ103" i="36"/>
  <c r="BR103" i="36"/>
  <c r="BS103" i="36"/>
  <c r="BT103" i="36"/>
  <c r="BU103" i="36"/>
  <c r="BV103" i="36"/>
  <c r="BW103" i="36"/>
  <c r="BX103" i="36"/>
  <c r="BY103" i="36"/>
  <c r="BZ103" i="36"/>
  <c r="CA103" i="36"/>
  <c r="CB103" i="36"/>
  <c r="CC103" i="36"/>
  <c r="CD103" i="36"/>
  <c r="CE103" i="36"/>
  <c r="CF103" i="36"/>
  <c r="CG103" i="36"/>
  <c r="CH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AZ104" i="36"/>
  <c r="BA104" i="36"/>
  <c r="BB104" i="36"/>
  <c r="BC104" i="36"/>
  <c r="BD104" i="36"/>
  <c r="BE104" i="36"/>
  <c r="BF104" i="36"/>
  <c r="BG104" i="36"/>
  <c r="BH104" i="36"/>
  <c r="BI104" i="36"/>
  <c r="BJ104" i="36"/>
  <c r="BK104" i="36"/>
  <c r="BL104" i="36"/>
  <c r="BM104" i="36"/>
  <c r="BN104" i="36"/>
  <c r="BO104" i="36"/>
  <c r="BP104" i="36"/>
  <c r="BQ104" i="36"/>
  <c r="BR104" i="36"/>
  <c r="BS104" i="36"/>
  <c r="BT104" i="36"/>
  <c r="BU104" i="36"/>
  <c r="BV104" i="36"/>
  <c r="BW104" i="36"/>
  <c r="BX104" i="36"/>
  <c r="BY104" i="36"/>
  <c r="BZ104" i="36"/>
  <c r="CA104" i="36"/>
  <c r="CB104" i="36"/>
  <c r="CC104" i="36"/>
  <c r="CD104" i="36"/>
  <c r="CE104" i="36"/>
  <c r="CF104" i="36"/>
  <c r="CG104" i="36"/>
  <c r="CH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AZ105" i="36"/>
  <c r="BA105" i="36"/>
  <c r="BB105" i="36"/>
  <c r="BC105" i="36"/>
  <c r="BD105" i="36"/>
  <c r="BE105" i="36"/>
  <c r="BF105" i="36"/>
  <c r="BG105" i="36"/>
  <c r="BH105" i="36"/>
  <c r="BI105" i="36"/>
  <c r="BJ105" i="36"/>
  <c r="BK105" i="36"/>
  <c r="BL105" i="36"/>
  <c r="BM105" i="36"/>
  <c r="BN105" i="36"/>
  <c r="BO105" i="36"/>
  <c r="BP105" i="36"/>
  <c r="BQ105" i="36"/>
  <c r="BR105" i="36"/>
  <c r="BS105" i="36"/>
  <c r="BT105" i="36"/>
  <c r="BU105" i="36"/>
  <c r="BV105" i="36"/>
  <c r="BW105" i="36"/>
  <c r="BX105" i="36"/>
  <c r="BY105" i="36"/>
  <c r="BZ105" i="36"/>
  <c r="CA105" i="36"/>
  <c r="CB105" i="36"/>
  <c r="CC105" i="36"/>
  <c r="CD105" i="36"/>
  <c r="CE105" i="36"/>
  <c r="CF105" i="36"/>
  <c r="CG105" i="36"/>
  <c r="CH105" i="36"/>
  <c r="C94" i="36"/>
  <c r="C60" i="36" s="1"/>
  <c r="C95" i="36"/>
  <c r="C61" i="36" s="1"/>
  <c r="C96" i="36"/>
  <c r="C62" i="36" s="1"/>
  <c r="C97" i="36"/>
  <c r="C63" i="36" s="1"/>
  <c r="C98" i="36"/>
  <c r="C64" i="36" s="1"/>
  <c r="C99" i="36"/>
  <c r="C65" i="36" s="1"/>
  <c r="C100" i="36"/>
  <c r="C66" i="36" s="1"/>
  <c r="C101" i="36"/>
  <c r="C67" i="36" s="1"/>
  <c r="C102" i="36"/>
  <c r="C68" i="36" s="1"/>
  <c r="C103" i="36"/>
  <c r="C69" i="36" s="1"/>
  <c r="C104" i="36"/>
  <c r="C70" i="36" s="1"/>
  <c r="C105" i="36"/>
  <c r="C71" i="36" s="1"/>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AZ93" i="35"/>
  <c r="BA93" i="35"/>
  <c r="BB93" i="35"/>
  <c r="BC93" i="35"/>
  <c r="BD93" i="35"/>
  <c r="BE93" i="35"/>
  <c r="BF93" i="35"/>
  <c r="BG93" i="35"/>
  <c r="BH93" i="35"/>
  <c r="BI93" i="35"/>
  <c r="BJ93" i="35"/>
  <c r="BK93" i="35"/>
  <c r="BL93" i="35"/>
  <c r="BM93" i="35"/>
  <c r="BN93" i="35"/>
  <c r="BO93" i="35"/>
  <c r="BP93" i="35"/>
  <c r="BQ93" i="35"/>
  <c r="BR93" i="35"/>
  <c r="BS93" i="35"/>
  <c r="BT93" i="35"/>
  <c r="BU93" i="35"/>
  <c r="BV93" i="35"/>
  <c r="BW93" i="35"/>
  <c r="BX93" i="35"/>
  <c r="BY93" i="35"/>
  <c r="BZ93" i="35"/>
  <c r="CA93" i="35"/>
  <c r="CB93" i="35"/>
  <c r="CC93" i="35"/>
  <c r="CD93" i="35"/>
  <c r="CE93" i="35"/>
  <c r="CF93" i="35"/>
  <c r="CG93" i="35"/>
  <c r="CH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AZ94" i="35"/>
  <c r="BA94" i="35"/>
  <c r="BB94" i="35"/>
  <c r="BC94" i="35"/>
  <c r="BD94" i="35"/>
  <c r="BE94" i="35"/>
  <c r="BF94" i="35"/>
  <c r="BG94" i="35"/>
  <c r="BH94" i="35"/>
  <c r="BI94" i="35"/>
  <c r="BJ94" i="35"/>
  <c r="BK94" i="35"/>
  <c r="BL94" i="35"/>
  <c r="BM94" i="35"/>
  <c r="BN94" i="35"/>
  <c r="BO94" i="35"/>
  <c r="BP94" i="35"/>
  <c r="BQ94" i="35"/>
  <c r="BR94" i="35"/>
  <c r="BS94" i="35"/>
  <c r="BT94" i="35"/>
  <c r="BU94" i="35"/>
  <c r="BV94" i="35"/>
  <c r="BW94" i="35"/>
  <c r="BX94" i="35"/>
  <c r="BY94" i="35"/>
  <c r="BZ94" i="35"/>
  <c r="CA94" i="35"/>
  <c r="CB94" i="35"/>
  <c r="CC94" i="35"/>
  <c r="CD94" i="35"/>
  <c r="CE94" i="35"/>
  <c r="CF94" i="35"/>
  <c r="CG94" i="35"/>
  <c r="CH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AZ95" i="35"/>
  <c r="BA95" i="35"/>
  <c r="BB95" i="35"/>
  <c r="BC95" i="35"/>
  <c r="BD95" i="35"/>
  <c r="BE95" i="35"/>
  <c r="BF95" i="35"/>
  <c r="BG95" i="35"/>
  <c r="BH95" i="35"/>
  <c r="BI95" i="35"/>
  <c r="BJ95" i="35"/>
  <c r="BK95" i="35"/>
  <c r="BL95" i="35"/>
  <c r="BM95" i="35"/>
  <c r="BN95" i="35"/>
  <c r="BO95" i="35"/>
  <c r="BP95" i="35"/>
  <c r="BQ95" i="35"/>
  <c r="BR95" i="35"/>
  <c r="BS95" i="35"/>
  <c r="BT95" i="35"/>
  <c r="BU95" i="35"/>
  <c r="BV95" i="35"/>
  <c r="BW95" i="35"/>
  <c r="BX95" i="35"/>
  <c r="BY95" i="35"/>
  <c r="BZ95" i="35"/>
  <c r="CA95" i="35"/>
  <c r="CB95" i="35"/>
  <c r="CC95" i="35"/>
  <c r="CD95" i="35"/>
  <c r="CE95" i="35"/>
  <c r="CF95" i="35"/>
  <c r="CG95" i="35"/>
  <c r="CH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AZ96" i="35"/>
  <c r="BA96" i="35"/>
  <c r="BB96" i="35"/>
  <c r="BC96" i="35"/>
  <c r="BD96" i="35"/>
  <c r="BE96" i="35"/>
  <c r="BF96" i="35"/>
  <c r="BG96" i="35"/>
  <c r="BH96" i="35"/>
  <c r="BI96" i="35"/>
  <c r="BJ96" i="35"/>
  <c r="BK96" i="35"/>
  <c r="BL96" i="35"/>
  <c r="BM96" i="35"/>
  <c r="BN96" i="35"/>
  <c r="BO96" i="35"/>
  <c r="BP96" i="35"/>
  <c r="BQ96" i="35"/>
  <c r="BR96" i="35"/>
  <c r="BS96" i="35"/>
  <c r="BT96" i="35"/>
  <c r="BU96" i="35"/>
  <c r="BV96" i="35"/>
  <c r="BW96" i="35"/>
  <c r="BX96" i="35"/>
  <c r="BY96" i="35"/>
  <c r="BZ96" i="35"/>
  <c r="CA96" i="35"/>
  <c r="CB96" i="35"/>
  <c r="CC96" i="35"/>
  <c r="CD96" i="35"/>
  <c r="CE96" i="35"/>
  <c r="CF96" i="35"/>
  <c r="CG96" i="35"/>
  <c r="CH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AZ97" i="35"/>
  <c r="BA97" i="35"/>
  <c r="BB97" i="35"/>
  <c r="BC97" i="35"/>
  <c r="BD97" i="35"/>
  <c r="BE97" i="35"/>
  <c r="BF97" i="35"/>
  <c r="BG97" i="35"/>
  <c r="BH97" i="35"/>
  <c r="BI97" i="35"/>
  <c r="BJ97" i="35"/>
  <c r="BK97" i="35"/>
  <c r="BL97" i="35"/>
  <c r="BM97" i="35"/>
  <c r="BN97" i="35"/>
  <c r="BO97" i="35"/>
  <c r="BP97" i="35"/>
  <c r="BQ97" i="35"/>
  <c r="BR97" i="35"/>
  <c r="BS97" i="35"/>
  <c r="BT97" i="35"/>
  <c r="BU97" i="35"/>
  <c r="BV97" i="35"/>
  <c r="BW97" i="35"/>
  <c r="BX97" i="35"/>
  <c r="BY97" i="35"/>
  <c r="BZ97" i="35"/>
  <c r="CA97" i="35"/>
  <c r="CB97" i="35"/>
  <c r="CC97" i="35"/>
  <c r="CD97" i="35"/>
  <c r="CE97" i="35"/>
  <c r="CF97" i="35"/>
  <c r="CG97" i="35"/>
  <c r="CH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AZ98" i="35"/>
  <c r="BA98" i="35"/>
  <c r="BB98" i="35"/>
  <c r="BC98" i="35"/>
  <c r="BD98" i="35"/>
  <c r="BE98" i="35"/>
  <c r="BF98" i="35"/>
  <c r="BG98" i="35"/>
  <c r="BH98" i="35"/>
  <c r="BI98" i="35"/>
  <c r="BJ98" i="35"/>
  <c r="BK98" i="35"/>
  <c r="BL98" i="35"/>
  <c r="BM98" i="35"/>
  <c r="BN98" i="35"/>
  <c r="BO98" i="35"/>
  <c r="BP98" i="35"/>
  <c r="BQ98" i="35"/>
  <c r="BR98" i="35"/>
  <c r="BS98" i="35"/>
  <c r="BT98" i="35"/>
  <c r="BU98" i="35"/>
  <c r="BV98" i="35"/>
  <c r="BW98" i="35"/>
  <c r="BX98" i="35"/>
  <c r="BY98" i="35"/>
  <c r="BZ98" i="35"/>
  <c r="CA98" i="35"/>
  <c r="CB98" i="35"/>
  <c r="CC98" i="35"/>
  <c r="CD98" i="35"/>
  <c r="CE98" i="35"/>
  <c r="CF98" i="35"/>
  <c r="CG98" i="35"/>
  <c r="CH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AZ99" i="35"/>
  <c r="BA99" i="35"/>
  <c r="BB99" i="35"/>
  <c r="BC99" i="35"/>
  <c r="BD99" i="35"/>
  <c r="BE99" i="35"/>
  <c r="BF99" i="35"/>
  <c r="BG99" i="35"/>
  <c r="BH99" i="35"/>
  <c r="BI99" i="35"/>
  <c r="BJ99" i="35"/>
  <c r="BK99" i="35"/>
  <c r="BL99" i="35"/>
  <c r="BM99" i="35"/>
  <c r="BN99" i="35"/>
  <c r="BO99" i="35"/>
  <c r="BP99" i="35"/>
  <c r="BQ99" i="35"/>
  <c r="BR99" i="35"/>
  <c r="BS99" i="35"/>
  <c r="BT99" i="35"/>
  <c r="BU99" i="35"/>
  <c r="BV99" i="35"/>
  <c r="BW99" i="35"/>
  <c r="BX99" i="35"/>
  <c r="BY99" i="35"/>
  <c r="BZ99" i="35"/>
  <c r="CA99" i="35"/>
  <c r="CB99" i="35"/>
  <c r="CC99" i="35"/>
  <c r="CD99" i="35"/>
  <c r="CE99" i="35"/>
  <c r="CF99" i="35"/>
  <c r="CG99" i="35"/>
  <c r="CH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AZ100" i="35"/>
  <c r="BA100" i="35"/>
  <c r="BB100" i="35"/>
  <c r="BC100" i="35"/>
  <c r="BD100" i="35"/>
  <c r="BE100" i="35"/>
  <c r="BF100" i="35"/>
  <c r="BG100" i="35"/>
  <c r="BH100" i="35"/>
  <c r="BI100" i="35"/>
  <c r="BJ100" i="35"/>
  <c r="BK100" i="35"/>
  <c r="BL100" i="35"/>
  <c r="BM100" i="35"/>
  <c r="BN100" i="35"/>
  <c r="BO100" i="35"/>
  <c r="BP100" i="35"/>
  <c r="BQ100" i="35"/>
  <c r="BR100" i="35"/>
  <c r="BS100" i="35"/>
  <c r="BT100" i="35"/>
  <c r="BU100" i="35"/>
  <c r="BV100" i="35"/>
  <c r="BW100" i="35"/>
  <c r="BX100" i="35"/>
  <c r="BY100" i="35"/>
  <c r="BZ100" i="35"/>
  <c r="CA100" i="35"/>
  <c r="CB100" i="35"/>
  <c r="CC100" i="35"/>
  <c r="CD100" i="35"/>
  <c r="CE100" i="35"/>
  <c r="CF100" i="35"/>
  <c r="CG100" i="35"/>
  <c r="CH100" i="35"/>
  <c r="D101" i="35"/>
  <c r="E101" i="35"/>
  <c r="F101" i="35"/>
  <c r="G101" i="35"/>
  <c r="H101" i="35"/>
  <c r="I101" i="35"/>
  <c r="J101" i="35"/>
  <c r="K101" i="35"/>
  <c r="L101" i="35"/>
  <c r="M101" i="35"/>
  <c r="N101" i="35"/>
  <c r="O101" i="35"/>
  <c r="P101" i="35"/>
  <c r="Q101" i="35"/>
  <c r="R101" i="35"/>
  <c r="S101" i="35"/>
  <c r="T101" i="35"/>
  <c r="U101" i="35"/>
  <c r="V101" i="35"/>
  <c r="W101" i="35"/>
  <c r="X101" i="35"/>
  <c r="Y101" i="35"/>
  <c r="Z101" i="35"/>
  <c r="AA101" i="35"/>
  <c r="AB101" i="35"/>
  <c r="AC101" i="35"/>
  <c r="AD101" i="35"/>
  <c r="AE101" i="35"/>
  <c r="AF101" i="35"/>
  <c r="AG101" i="35"/>
  <c r="AH101" i="35"/>
  <c r="AI101" i="35"/>
  <c r="AJ101" i="35"/>
  <c r="AK101" i="35"/>
  <c r="AL101" i="35"/>
  <c r="AM101" i="35"/>
  <c r="AN101" i="35"/>
  <c r="AO101" i="35"/>
  <c r="AP101" i="35"/>
  <c r="AQ101" i="35"/>
  <c r="AR101" i="35"/>
  <c r="AS101" i="35"/>
  <c r="AT101" i="35"/>
  <c r="AU101" i="35"/>
  <c r="AV101" i="35"/>
  <c r="AW101" i="35"/>
  <c r="AX101" i="35"/>
  <c r="AY101" i="35"/>
  <c r="AZ101" i="35"/>
  <c r="BA101" i="35"/>
  <c r="BB101" i="35"/>
  <c r="BC101" i="35"/>
  <c r="BD101" i="35"/>
  <c r="BE101" i="35"/>
  <c r="BF101" i="35"/>
  <c r="BG101" i="35"/>
  <c r="BH101" i="35"/>
  <c r="BI101" i="35"/>
  <c r="BJ101" i="35"/>
  <c r="BK101" i="35"/>
  <c r="BL101" i="35"/>
  <c r="BM101" i="35"/>
  <c r="BN101" i="35"/>
  <c r="BO101" i="35"/>
  <c r="BP101" i="35"/>
  <c r="BQ101" i="35"/>
  <c r="BR101" i="35"/>
  <c r="BS101" i="35"/>
  <c r="BT101" i="35"/>
  <c r="BU101" i="35"/>
  <c r="BV101" i="35"/>
  <c r="BW101" i="35"/>
  <c r="BX101" i="35"/>
  <c r="BY101" i="35"/>
  <c r="BZ101" i="35"/>
  <c r="CA101" i="35"/>
  <c r="CB101" i="35"/>
  <c r="CC101" i="35"/>
  <c r="CD101" i="35"/>
  <c r="CE101" i="35"/>
  <c r="CF101" i="35"/>
  <c r="CG101" i="35"/>
  <c r="CH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AZ102" i="35"/>
  <c r="BA102" i="35"/>
  <c r="BB102" i="35"/>
  <c r="BC102" i="35"/>
  <c r="BD102" i="35"/>
  <c r="BE102" i="35"/>
  <c r="BF102" i="35"/>
  <c r="BG102" i="35"/>
  <c r="BH102" i="35"/>
  <c r="BI102" i="35"/>
  <c r="BJ102" i="35"/>
  <c r="BK102" i="35"/>
  <c r="BL102" i="35"/>
  <c r="BM102" i="35"/>
  <c r="BN102" i="35"/>
  <c r="BO102" i="35"/>
  <c r="BP102" i="35"/>
  <c r="BQ102" i="35"/>
  <c r="BR102" i="35"/>
  <c r="BS102" i="35"/>
  <c r="BT102" i="35"/>
  <c r="BU102" i="35"/>
  <c r="BV102" i="35"/>
  <c r="BW102" i="35"/>
  <c r="BX102" i="35"/>
  <c r="BY102" i="35"/>
  <c r="BZ102" i="35"/>
  <c r="CA102" i="35"/>
  <c r="CB102" i="35"/>
  <c r="CC102" i="35"/>
  <c r="CD102" i="35"/>
  <c r="CE102" i="35"/>
  <c r="CF102" i="35"/>
  <c r="CG102" i="35"/>
  <c r="CH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AZ103" i="35"/>
  <c r="BA103" i="35"/>
  <c r="BB103" i="35"/>
  <c r="BC103" i="35"/>
  <c r="BD103" i="35"/>
  <c r="BE103" i="35"/>
  <c r="BF103" i="35"/>
  <c r="BG103" i="35"/>
  <c r="BH103" i="35"/>
  <c r="BI103" i="35"/>
  <c r="BJ103" i="35"/>
  <c r="BK103" i="35"/>
  <c r="BL103" i="35"/>
  <c r="BM103" i="35"/>
  <c r="BN103" i="35"/>
  <c r="BO103" i="35"/>
  <c r="BP103" i="35"/>
  <c r="BQ103" i="35"/>
  <c r="BR103" i="35"/>
  <c r="BS103" i="35"/>
  <c r="BT103" i="35"/>
  <c r="BU103" i="35"/>
  <c r="BV103" i="35"/>
  <c r="BW103" i="35"/>
  <c r="BX103" i="35"/>
  <c r="BY103" i="35"/>
  <c r="BZ103" i="35"/>
  <c r="CA103" i="35"/>
  <c r="CB103" i="35"/>
  <c r="CC103" i="35"/>
  <c r="CD103" i="35"/>
  <c r="CE103" i="35"/>
  <c r="CF103" i="35"/>
  <c r="CG103" i="35"/>
  <c r="CH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AZ104" i="35"/>
  <c r="BA104" i="35"/>
  <c r="BB104" i="35"/>
  <c r="BC104" i="35"/>
  <c r="BD104" i="35"/>
  <c r="BE104" i="35"/>
  <c r="BF104" i="35"/>
  <c r="BG104" i="35"/>
  <c r="BH104" i="35"/>
  <c r="BI104" i="35"/>
  <c r="BJ104" i="35"/>
  <c r="BK104" i="35"/>
  <c r="BL104" i="35"/>
  <c r="BM104" i="35"/>
  <c r="BN104" i="35"/>
  <c r="BO104" i="35"/>
  <c r="BP104" i="35"/>
  <c r="BQ104" i="35"/>
  <c r="BR104" i="35"/>
  <c r="BS104" i="35"/>
  <c r="BT104" i="35"/>
  <c r="BU104" i="35"/>
  <c r="BV104" i="35"/>
  <c r="BW104" i="35"/>
  <c r="BX104" i="35"/>
  <c r="BY104" i="35"/>
  <c r="BZ104" i="35"/>
  <c r="CA104" i="35"/>
  <c r="CB104" i="35"/>
  <c r="CC104" i="35"/>
  <c r="CD104" i="35"/>
  <c r="CE104" i="35"/>
  <c r="CF104" i="35"/>
  <c r="CG104" i="35"/>
  <c r="CH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AZ105" i="35"/>
  <c r="BA105" i="35"/>
  <c r="BB105" i="35"/>
  <c r="BC105" i="35"/>
  <c r="BD105" i="35"/>
  <c r="BE105" i="35"/>
  <c r="BF105" i="35"/>
  <c r="BG105" i="35"/>
  <c r="BH105" i="35"/>
  <c r="BI105" i="35"/>
  <c r="BJ105" i="35"/>
  <c r="BK105" i="35"/>
  <c r="BL105" i="35"/>
  <c r="BM105" i="35"/>
  <c r="BN105" i="35"/>
  <c r="BO105" i="35"/>
  <c r="BP105" i="35"/>
  <c r="BQ105" i="35"/>
  <c r="BR105" i="35"/>
  <c r="BS105" i="35"/>
  <c r="BT105" i="35"/>
  <c r="BU105" i="35"/>
  <c r="BV105" i="35"/>
  <c r="BW105" i="35"/>
  <c r="BX105" i="35"/>
  <c r="BY105" i="35"/>
  <c r="BZ105" i="35"/>
  <c r="CA105" i="35"/>
  <c r="CB105" i="35"/>
  <c r="CC105" i="35"/>
  <c r="CD105" i="35"/>
  <c r="CE105" i="35"/>
  <c r="CF105" i="35"/>
  <c r="CG105" i="35"/>
  <c r="CH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AZ93" i="34"/>
  <c r="BA93" i="34"/>
  <c r="BB93" i="34"/>
  <c r="BC93" i="34"/>
  <c r="BD93" i="34"/>
  <c r="BE93" i="34"/>
  <c r="BF93" i="34"/>
  <c r="BG93" i="34"/>
  <c r="BH93" i="34"/>
  <c r="BI93" i="34"/>
  <c r="BJ93" i="34"/>
  <c r="BK93" i="34"/>
  <c r="BL93" i="34"/>
  <c r="BM93" i="34"/>
  <c r="BN93" i="34"/>
  <c r="BO93" i="34"/>
  <c r="BP93" i="34"/>
  <c r="BQ93" i="34"/>
  <c r="BR93" i="34"/>
  <c r="BS93" i="34"/>
  <c r="BT93" i="34"/>
  <c r="BU93" i="34"/>
  <c r="BV93" i="34"/>
  <c r="BW93" i="34"/>
  <c r="BX93" i="34"/>
  <c r="BY93" i="34"/>
  <c r="BZ93" i="34"/>
  <c r="CA93" i="34"/>
  <c r="CB93" i="34"/>
  <c r="CC93" i="34"/>
  <c r="CD93" i="34"/>
  <c r="CE93" i="34"/>
  <c r="CF93" i="34"/>
  <c r="CG93" i="34"/>
  <c r="CH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AZ94" i="34"/>
  <c r="BA94" i="34"/>
  <c r="BB94" i="34"/>
  <c r="BC94" i="34"/>
  <c r="BD94" i="34"/>
  <c r="BE94" i="34"/>
  <c r="BF94" i="34"/>
  <c r="BG94" i="34"/>
  <c r="BH94" i="34"/>
  <c r="BI94" i="34"/>
  <c r="BJ94" i="34"/>
  <c r="BK94" i="34"/>
  <c r="BL94" i="34"/>
  <c r="BM94" i="34"/>
  <c r="BN94" i="34"/>
  <c r="BO94" i="34"/>
  <c r="BP94" i="34"/>
  <c r="BQ94" i="34"/>
  <c r="BR94" i="34"/>
  <c r="BS94" i="34"/>
  <c r="BT94" i="34"/>
  <c r="BU94" i="34"/>
  <c r="BV94" i="34"/>
  <c r="BW94" i="34"/>
  <c r="BX94" i="34"/>
  <c r="BY94" i="34"/>
  <c r="BZ94" i="34"/>
  <c r="CA94" i="34"/>
  <c r="CB94" i="34"/>
  <c r="CC94" i="34"/>
  <c r="CD94" i="34"/>
  <c r="CE94" i="34"/>
  <c r="CF94" i="34"/>
  <c r="CG94" i="34"/>
  <c r="CH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AZ95" i="34"/>
  <c r="BA95" i="34"/>
  <c r="BB95" i="34"/>
  <c r="BC95" i="34"/>
  <c r="BD95" i="34"/>
  <c r="BE95" i="34"/>
  <c r="BF95" i="34"/>
  <c r="BG95" i="34"/>
  <c r="BH95" i="34"/>
  <c r="BI95" i="34"/>
  <c r="BJ95" i="34"/>
  <c r="BK95" i="34"/>
  <c r="BL95" i="34"/>
  <c r="BM95" i="34"/>
  <c r="BN95" i="34"/>
  <c r="BO95" i="34"/>
  <c r="BP95" i="34"/>
  <c r="BQ95" i="34"/>
  <c r="BR95" i="34"/>
  <c r="BS95" i="34"/>
  <c r="BT95" i="34"/>
  <c r="BU95" i="34"/>
  <c r="BV95" i="34"/>
  <c r="BW95" i="34"/>
  <c r="BX95" i="34"/>
  <c r="BY95" i="34"/>
  <c r="BZ95" i="34"/>
  <c r="CA95" i="34"/>
  <c r="CB95" i="34"/>
  <c r="CC95" i="34"/>
  <c r="CD95" i="34"/>
  <c r="CE95" i="34"/>
  <c r="CF95" i="34"/>
  <c r="CG95" i="34"/>
  <c r="CH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AZ96" i="34"/>
  <c r="BA96" i="34"/>
  <c r="BB96" i="34"/>
  <c r="BC96" i="34"/>
  <c r="BD96" i="34"/>
  <c r="BE96" i="34"/>
  <c r="BF96" i="34"/>
  <c r="BG96" i="34"/>
  <c r="BH96" i="34"/>
  <c r="BI96" i="34"/>
  <c r="BJ96" i="34"/>
  <c r="BK96" i="34"/>
  <c r="BL96" i="34"/>
  <c r="BM96" i="34"/>
  <c r="BN96" i="34"/>
  <c r="BO96" i="34"/>
  <c r="BP96" i="34"/>
  <c r="BQ96" i="34"/>
  <c r="BR96" i="34"/>
  <c r="BS96" i="34"/>
  <c r="BT96" i="34"/>
  <c r="BU96" i="34"/>
  <c r="BV96" i="34"/>
  <c r="BW96" i="34"/>
  <c r="BX96" i="34"/>
  <c r="BY96" i="34"/>
  <c r="BZ96" i="34"/>
  <c r="CA96" i="34"/>
  <c r="CB96" i="34"/>
  <c r="CC96" i="34"/>
  <c r="CD96" i="34"/>
  <c r="CE96" i="34"/>
  <c r="CF96" i="34"/>
  <c r="CG96" i="34"/>
  <c r="CH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AZ97" i="34"/>
  <c r="BA97" i="34"/>
  <c r="BB97" i="34"/>
  <c r="BC97" i="34"/>
  <c r="BD97" i="34"/>
  <c r="BE97" i="34"/>
  <c r="BF97" i="34"/>
  <c r="BG97" i="34"/>
  <c r="BH97" i="34"/>
  <c r="BI97" i="34"/>
  <c r="BJ97" i="34"/>
  <c r="BK97" i="34"/>
  <c r="BL97" i="34"/>
  <c r="BM97" i="34"/>
  <c r="BN97" i="34"/>
  <c r="BO97" i="34"/>
  <c r="BP97" i="34"/>
  <c r="BQ97" i="34"/>
  <c r="BR97" i="34"/>
  <c r="BS97" i="34"/>
  <c r="BT97" i="34"/>
  <c r="BU97" i="34"/>
  <c r="BV97" i="34"/>
  <c r="BW97" i="34"/>
  <c r="BX97" i="34"/>
  <c r="BY97" i="34"/>
  <c r="BZ97" i="34"/>
  <c r="CA97" i="34"/>
  <c r="CB97" i="34"/>
  <c r="CC97" i="34"/>
  <c r="CD97" i="34"/>
  <c r="CE97" i="34"/>
  <c r="CF97" i="34"/>
  <c r="CG97" i="34"/>
  <c r="CH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AZ98" i="34"/>
  <c r="BA98" i="34"/>
  <c r="BB98" i="34"/>
  <c r="BC98" i="34"/>
  <c r="BD98" i="34"/>
  <c r="BE98" i="34"/>
  <c r="BF98" i="34"/>
  <c r="BG98" i="34"/>
  <c r="BH98" i="34"/>
  <c r="BI98" i="34"/>
  <c r="BJ98" i="34"/>
  <c r="BK98" i="34"/>
  <c r="BL98" i="34"/>
  <c r="BM98" i="34"/>
  <c r="BN98" i="34"/>
  <c r="BO98" i="34"/>
  <c r="BP98" i="34"/>
  <c r="BQ98" i="34"/>
  <c r="BR98" i="34"/>
  <c r="BS98" i="34"/>
  <c r="BT98" i="34"/>
  <c r="BU98" i="34"/>
  <c r="BV98" i="34"/>
  <c r="BW98" i="34"/>
  <c r="BX98" i="34"/>
  <c r="BY98" i="34"/>
  <c r="BZ98" i="34"/>
  <c r="CA98" i="34"/>
  <c r="CB98" i="34"/>
  <c r="CC98" i="34"/>
  <c r="CD98" i="34"/>
  <c r="CE98" i="34"/>
  <c r="CF98" i="34"/>
  <c r="CG98" i="34"/>
  <c r="CH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AZ99" i="34"/>
  <c r="BA99" i="34"/>
  <c r="BB99" i="34"/>
  <c r="BC99" i="34"/>
  <c r="BD99" i="34"/>
  <c r="BE99" i="34"/>
  <c r="BF99" i="34"/>
  <c r="BG99" i="34"/>
  <c r="BH99" i="34"/>
  <c r="BI99" i="34"/>
  <c r="BJ99" i="34"/>
  <c r="BK99" i="34"/>
  <c r="BL99" i="34"/>
  <c r="BM99" i="34"/>
  <c r="BN99" i="34"/>
  <c r="BO99" i="34"/>
  <c r="BP99" i="34"/>
  <c r="BQ99" i="34"/>
  <c r="BR99" i="34"/>
  <c r="BS99" i="34"/>
  <c r="BT99" i="34"/>
  <c r="BU99" i="34"/>
  <c r="BV99" i="34"/>
  <c r="BW99" i="34"/>
  <c r="BX99" i="34"/>
  <c r="BY99" i="34"/>
  <c r="BZ99" i="34"/>
  <c r="CA99" i="34"/>
  <c r="CB99" i="34"/>
  <c r="CC99" i="34"/>
  <c r="CD99" i="34"/>
  <c r="CE99" i="34"/>
  <c r="CF99" i="34"/>
  <c r="CG99" i="34"/>
  <c r="CH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AZ100" i="34"/>
  <c r="BA100" i="34"/>
  <c r="BB100" i="34"/>
  <c r="BC100" i="34"/>
  <c r="BD100" i="34"/>
  <c r="BE100" i="34"/>
  <c r="BF100" i="34"/>
  <c r="BG100" i="34"/>
  <c r="BH100" i="34"/>
  <c r="BI100" i="34"/>
  <c r="BJ100" i="34"/>
  <c r="BK100" i="34"/>
  <c r="BL100" i="34"/>
  <c r="BM100" i="34"/>
  <c r="BN100" i="34"/>
  <c r="BO100" i="34"/>
  <c r="BP100" i="34"/>
  <c r="BQ100" i="34"/>
  <c r="BR100" i="34"/>
  <c r="BS100" i="34"/>
  <c r="BT100" i="34"/>
  <c r="BU100" i="34"/>
  <c r="BV100" i="34"/>
  <c r="BW100" i="34"/>
  <c r="BX100" i="34"/>
  <c r="BY100" i="34"/>
  <c r="BZ100" i="34"/>
  <c r="CA100" i="34"/>
  <c r="CB100" i="34"/>
  <c r="CC100" i="34"/>
  <c r="CD100" i="34"/>
  <c r="CE100" i="34"/>
  <c r="CF100" i="34"/>
  <c r="CG100" i="34"/>
  <c r="CH100" i="34"/>
  <c r="D101" i="34"/>
  <c r="E101" i="34"/>
  <c r="F101" i="34"/>
  <c r="G101" i="34"/>
  <c r="H101" i="34"/>
  <c r="I101" i="34"/>
  <c r="J101" i="34"/>
  <c r="K101" i="34"/>
  <c r="L101" i="34"/>
  <c r="M101" i="34"/>
  <c r="N101" i="34"/>
  <c r="O101" i="34"/>
  <c r="P101" i="34"/>
  <c r="Q101" i="34"/>
  <c r="R101" i="34"/>
  <c r="S101" i="34"/>
  <c r="T101" i="34"/>
  <c r="U101" i="34"/>
  <c r="V101" i="34"/>
  <c r="W101" i="34"/>
  <c r="X101" i="34"/>
  <c r="Y101" i="34"/>
  <c r="Z101" i="34"/>
  <c r="AA101" i="34"/>
  <c r="AB101" i="34"/>
  <c r="AC101" i="34"/>
  <c r="AD101" i="34"/>
  <c r="AE101" i="34"/>
  <c r="AF101" i="34"/>
  <c r="AG101" i="34"/>
  <c r="AH101" i="34"/>
  <c r="AI101" i="34"/>
  <c r="AJ101" i="34"/>
  <c r="AK101" i="34"/>
  <c r="AL101" i="34"/>
  <c r="AM101" i="34"/>
  <c r="AN101" i="34"/>
  <c r="AO101" i="34"/>
  <c r="AP101" i="34"/>
  <c r="AQ101" i="34"/>
  <c r="AR101" i="34"/>
  <c r="AS101" i="34"/>
  <c r="AT101" i="34"/>
  <c r="AU101" i="34"/>
  <c r="AV101" i="34"/>
  <c r="AW101" i="34"/>
  <c r="AX101" i="34"/>
  <c r="AY101" i="34"/>
  <c r="AZ101" i="34"/>
  <c r="BA101" i="34"/>
  <c r="BB101" i="34"/>
  <c r="BC101" i="34"/>
  <c r="BD101" i="34"/>
  <c r="BE101" i="34"/>
  <c r="BF101" i="34"/>
  <c r="BG101" i="34"/>
  <c r="BH101" i="34"/>
  <c r="BI101" i="34"/>
  <c r="BJ101" i="34"/>
  <c r="BK101" i="34"/>
  <c r="BL101" i="34"/>
  <c r="BM101" i="34"/>
  <c r="BN101" i="34"/>
  <c r="BO101" i="34"/>
  <c r="BP101" i="34"/>
  <c r="BQ101" i="34"/>
  <c r="BR101" i="34"/>
  <c r="BS101" i="34"/>
  <c r="BT101" i="34"/>
  <c r="BU101" i="34"/>
  <c r="BV101" i="34"/>
  <c r="BW101" i="34"/>
  <c r="BX101" i="34"/>
  <c r="BY101" i="34"/>
  <c r="BZ101" i="34"/>
  <c r="CA101" i="34"/>
  <c r="CB101" i="34"/>
  <c r="CC101" i="34"/>
  <c r="CD101" i="34"/>
  <c r="CE101" i="34"/>
  <c r="CF101" i="34"/>
  <c r="CG101" i="34"/>
  <c r="CH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AZ102" i="34"/>
  <c r="BA102" i="34"/>
  <c r="BB102" i="34"/>
  <c r="BC102" i="34"/>
  <c r="BD102" i="34"/>
  <c r="BE102" i="34"/>
  <c r="BF102" i="34"/>
  <c r="BG102" i="34"/>
  <c r="BH102" i="34"/>
  <c r="BI102" i="34"/>
  <c r="BJ102" i="34"/>
  <c r="BK102" i="34"/>
  <c r="BL102" i="34"/>
  <c r="BM102" i="34"/>
  <c r="BN102" i="34"/>
  <c r="BO102" i="34"/>
  <c r="BP102" i="34"/>
  <c r="BQ102" i="34"/>
  <c r="BR102" i="34"/>
  <c r="BS102" i="34"/>
  <c r="BT102" i="34"/>
  <c r="BU102" i="34"/>
  <c r="BV102" i="34"/>
  <c r="BW102" i="34"/>
  <c r="BX102" i="34"/>
  <c r="BY102" i="34"/>
  <c r="BZ102" i="34"/>
  <c r="CA102" i="34"/>
  <c r="CB102" i="34"/>
  <c r="CC102" i="34"/>
  <c r="CD102" i="34"/>
  <c r="CE102" i="34"/>
  <c r="CF102" i="34"/>
  <c r="CG102" i="34"/>
  <c r="CH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AZ103" i="34"/>
  <c r="BA103" i="34"/>
  <c r="BB103" i="34"/>
  <c r="BC103" i="34"/>
  <c r="BD103" i="34"/>
  <c r="BE103" i="34"/>
  <c r="BF103" i="34"/>
  <c r="BG103" i="34"/>
  <c r="BH103" i="34"/>
  <c r="BI103" i="34"/>
  <c r="BJ103" i="34"/>
  <c r="BK103" i="34"/>
  <c r="BL103" i="34"/>
  <c r="BM103" i="34"/>
  <c r="BN103" i="34"/>
  <c r="BO103" i="34"/>
  <c r="BP103" i="34"/>
  <c r="BQ103" i="34"/>
  <c r="BR103" i="34"/>
  <c r="BS103" i="34"/>
  <c r="BT103" i="34"/>
  <c r="BU103" i="34"/>
  <c r="BV103" i="34"/>
  <c r="BW103" i="34"/>
  <c r="BX103" i="34"/>
  <c r="BY103" i="34"/>
  <c r="BZ103" i="34"/>
  <c r="CA103" i="34"/>
  <c r="CB103" i="34"/>
  <c r="CC103" i="34"/>
  <c r="CD103" i="34"/>
  <c r="CE103" i="34"/>
  <c r="CF103" i="34"/>
  <c r="CG103" i="34"/>
  <c r="CH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AZ104" i="34"/>
  <c r="BA104" i="34"/>
  <c r="BB104" i="34"/>
  <c r="BC104" i="34"/>
  <c r="BD104" i="34"/>
  <c r="BE104" i="34"/>
  <c r="BF104" i="34"/>
  <c r="BG104" i="34"/>
  <c r="BH104" i="34"/>
  <c r="BI104" i="34"/>
  <c r="BJ104" i="34"/>
  <c r="BK104" i="34"/>
  <c r="BL104" i="34"/>
  <c r="BM104" i="34"/>
  <c r="BN104" i="34"/>
  <c r="BO104" i="34"/>
  <c r="BP104" i="34"/>
  <c r="BQ104" i="34"/>
  <c r="BR104" i="34"/>
  <c r="BS104" i="34"/>
  <c r="BT104" i="34"/>
  <c r="BU104" i="34"/>
  <c r="BV104" i="34"/>
  <c r="BW104" i="34"/>
  <c r="BX104" i="34"/>
  <c r="BY104" i="34"/>
  <c r="BZ104" i="34"/>
  <c r="CA104" i="34"/>
  <c r="CB104" i="34"/>
  <c r="CC104" i="34"/>
  <c r="CD104" i="34"/>
  <c r="CE104" i="34"/>
  <c r="CF104" i="34"/>
  <c r="CG104" i="34"/>
  <c r="CH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AZ105" i="34"/>
  <c r="BA105" i="34"/>
  <c r="BB105" i="34"/>
  <c r="BC105" i="34"/>
  <c r="BD105" i="34"/>
  <c r="BE105" i="34"/>
  <c r="BF105" i="34"/>
  <c r="BG105" i="34"/>
  <c r="BH105" i="34"/>
  <c r="BI105" i="34"/>
  <c r="BJ105" i="34"/>
  <c r="BK105" i="34"/>
  <c r="BL105" i="34"/>
  <c r="BM105" i="34"/>
  <c r="BN105" i="34"/>
  <c r="BO105" i="34"/>
  <c r="BP105" i="34"/>
  <c r="BQ105" i="34"/>
  <c r="BR105" i="34"/>
  <c r="BS105" i="34"/>
  <c r="BT105" i="34"/>
  <c r="BU105" i="34"/>
  <c r="BV105" i="34"/>
  <c r="BW105" i="34"/>
  <c r="BX105" i="34"/>
  <c r="BY105" i="34"/>
  <c r="BZ105" i="34"/>
  <c r="CA105" i="34"/>
  <c r="CB105" i="34"/>
  <c r="CC105" i="34"/>
  <c r="CD105" i="34"/>
  <c r="CE105" i="34"/>
  <c r="CF105" i="34"/>
  <c r="CG105" i="34"/>
  <c r="CH105" i="34"/>
  <c r="C94" i="34"/>
  <c r="C60" i="34" s="1"/>
  <c r="C95" i="34"/>
  <c r="C61" i="34" s="1"/>
  <c r="C96" i="34"/>
  <c r="C62" i="34" s="1"/>
  <c r="C97" i="34"/>
  <c r="C63" i="34" s="1"/>
  <c r="C98" i="34"/>
  <c r="C64" i="34" s="1"/>
  <c r="C99" i="34"/>
  <c r="C65" i="34" s="1"/>
  <c r="C100" i="34"/>
  <c r="C66" i="34" s="1"/>
  <c r="C101" i="34"/>
  <c r="C67" i="34" s="1"/>
  <c r="C102" i="34"/>
  <c r="C68" i="34" s="1"/>
  <c r="C103" i="34"/>
  <c r="C69" i="34" s="1"/>
  <c r="C104" i="34"/>
  <c r="C70" i="34" s="1"/>
  <c r="C105" i="34"/>
  <c r="C71" i="34" s="1"/>
  <c r="C93" i="34"/>
  <c r="D78" i="32"/>
  <c r="E78" i="32"/>
  <c r="F78" i="32"/>
  <c r="G78" i="32"/>
  <c r="H78" i="32"/>
  <c r="H54" i="32" s="1"/>
  <c r="I78" i="32"/>
  <c r="I57" i="32" s="1"/>
  <c r="J78" i="32"/>
  <c r="K78" i="32"/>
  <c r="L78" i="32"/>
  <c r="M78" i="32"/>
  <c r="N78" i="32"/>
  <c r="O78" i="32"/>
  <c r="P78" i="32"/>
  <c r="Q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AZ78" i="32"/>
  <c r="BA78" i="32"/>
  <c r="BB78" i="32"/>
  <c r="BC78" i="32"/>
  <c r="BD78" i="32"/>
  <c r="BE78" i="32"/>
  <c r="BF78" i="32"/>
  <c r="BG78" i="32"/>
  <c r="BH78" i="32"/>
  <c r="BI78" i="32"/>
  <c r="BJ78" i="32"/>
  <c r="BK78" i="32"/>
  <c r="BL78" i="32"/>
  <c r="BM78" i="32"/>
  <c r="BN78" i="32"/>
  <c r="BO78" i="32"/>
  <c r="BP78" i="32"/>
  <c r="BQ78" i="32"/>
  <c r="BR78" i="32"/>
  <c r="BS78" i="32"/>
  <c r="BT78" i="32"/>
  <c r="BU78" i="32"/>
  <c r="BV78" i="32"/>
  <c r="BW78" i="32"/>
  <c r="BX78" i="32"/>
  <c r="BY78" i="32"/>
  <c r="BZ78" i="32"/>
  <c r="CA78" i="32"/>
  <c r="CB78" i="32"/>
  <c r="CC78" i="32"/>
  <c r="CD78" i="32"/>
  <c r="CE78" i="32"/>
  <c r="CF78" i="32"/>
  <c r="CG78" i="32"/>
  <c r="CH78" i="32"/>
  <c r="C78" i="32"/>
  <c r="C68" i="33" l="1"/>
  <c r="C65" i="33"/>
  <c r="C67" i="33"/>
  <c r="C70" i="33"/>
  <c r="C62" i="33"/>
  <c r="C63" i="33"/>
  <c r="C66" i="33"/>
  <c r="C60" i="33"/>
  <c r="C64" i="33"/>
  <c r="C71" i="33"/>
  <c r="C61" i="33"/>
  <c r="C69" i="33"/>
  <c r="F52" i="32"/>
  <c r="F57" i="32"/>
  <c r="F54" i="32"/>
  <c r="F59" i="32"/>
  <c r="F50" i="32"/>
  <c r="F51" i="32"/>
  <c r="F55" i="32"/>
  <c r="F56" i="32"/>
  <c r="F58" i="32"/>
  <c r="H56" i="32"/>
  <c r="I52" i="32"/>
  <c r="E52" i="32"/>
  <c r="E57" i="32"/>
  <c r="E59" i="32"/>
  <c r="E50" i="32"/>
  <c r="E54" i="32"/>
  <c r="E58" i="32"/>
  <c r="E56" i="32"/>
  <c r="E51" i="32"/>
  <c r="E55" i="32"/>
  <c r="H50" i="32"/>
  <c r="H57" i="32"/>
  <c r="H52" i="32"/>
  <c r="D58" i="32"/>
  <c r="D55" i="32"/>
  <c r="D54" i="32"/>
  <c r="D52" i="32"/>
  <c r="D57" i="32"/>
  <c r="D50" i="32"/>
  <c r="D56" i="32"/>
  <c r="D59" i="32"/>
  <c r="D51" i="32"/>
  <c r="H59" i="32"/>
  <c r="C51" i="32"/>
  <c r="C55" i="32"/>
  <c r="C57" i="32"/>
  <c r="C56" i="32"/>
  <c r="C52" i="32"/>
  <c r="C59" i="32"/>
  <c r="C54" i="32"/>
  <c r="C58" i="32"/>
  <c r="G52" i="32"/>
  <c r="G57" i="32"/>
  <c r="G58" i="32"/>
  <c r="G50" i="32"/>
  <c r="G55" i="32"/>
  <c r="G54" i="32"/>
  <c r="G51" i="32"/>
  <c r="G56" i="32"/>
  <c r="G59" i="32"/>
  <c r="H58" i="32"/>
  <c r="H55" i="32"/>
  <c r="H51" i="32"/>
  <c r="I50" i="32"/>
  <c r="J20" i="32"/>
  <c r="I54" i="32"/>
  <c r="J24" i="32"/>
  <c r="J57" i="32"/>
  <c r="K27" i="32"/>
  <c r="I59" i="32"/>
  <c r="J29" i="32"/>
  <c r="I58" i="32"/>
  <c r="J28" i="32"/>
  <c r="I55" i="32"/>
  <c r="J25" i="32"/>
  <c r="I51" i="32"/>
  <c r="J21" i="32"/>
  <c r="I56" i="32"/>
  <c r="J26" i="32"/>
  <c r="K23" i="32"/>
  <c r="J52" i="32"/>
  <c r="K22" i="32"/>
  <c r="D90" i="43"/>
  <c r="D77" i="43" s="1"/>
  <c r="E90" i="43"/>
  <c r="E77" i="43" s="1"/>
  <c r="F90" i="43"/>
  <c r="F77" i="43" s="1"/>
  <c r="G90" i="43"/>
  <c r="G77" i="43" s="1"/>
  <c r="H90" i="43"/>
  <c r="H77" i="43" s="1"/>
  <c r="I90" i="43"/>
  <c r="I77" i="43" s="1"/>
  <c r="J90" i="43"/>
  <c r="J77" i="43" s="1"/>
  <c r="K90" i="43"/>
  <c r="K77" i="43" s="1"/>
  <c r="L90" i="43"/>
  <c r="L77" i="43" s="1"/>
  <c r="M90" i="43"/>
  <c r="M77" i="43" s="1"/>
  <c r="N90" i="43"/>
  <c r="N77" i="43" s="1"/>
  <c r="O90" i="43"/>
  <c r="O77" i="43" s="1"/>
  <c r="P90" i="43"/>
  <c r="P77" i="43" s="1"/>
  <c r="Q90" i="43"/>
  <c r="Q77" i="43" s="1"/>
  <c r="R90" i="43"/>
  <c r="R77" i="43" s="1"/>
  <c r="S90" i="43"/>
  <c r="S77" i="43" s="1"/>
  <c r="T90" i="43"/>
  <c r="T77" i="43" s="1"/>
  <c r="U90" i="43"/>
  <c r="U77" i="43" s="1"/>
  <c r="V90" i="43"/>
  <c r="V77" i="43" s="1"/>
  <c r="W90" i="43"/>
  <c r="W77" i="43" s="1"/>
  <c r="X90" i="43"/>
  <c r="X77" i="43" s="1"/>
  <c r="Y90" i="43"/>
  <c r="Y77" i="43" s="1"/>
  <c r="Z90" i="43"/>
  <c r="Z77" i="43" s="1"/>
  <c r="AA90" i="43"/>
  <c r="AA77" i="43" s="1"/>
  <c r="AB90" i="43"/>
  <c r="AB77" i="43" s="1"/>
  <c r="AC90" i="43"/>
  <c r="AC77" i="43" s="1"/>
  <c r="AD90" i="43"/>
  <c r="AD77" i="43" s="1"/>
  <c r="AE90" i="43"/>
  <c r="AE77" i="43" s="1"/>
  <c r="AF90" i="43"/>
  <c r="AF77" i="43" s="1"/>
  <c r="AG90" i="43"/>
  <c r="AG77" i="43" s="1"/>
  <c r="AH90" i="43"/>
  <c r="AH77" i="43" s="1"/>
  <c r="AI90" i="43"/>
  <c r="AI77" i="43" s="1"/>
  <c r="AJ90" i="43"/>
  <c r="AJ77" i="43" s="1"/>
  <c r="AK90" i="43"/>
  <c r="AK77" i="43" s="1"/>
  <c r="AL90" i="43"/>
  <c r="AL77" i="43" s="1"/>
  <c r="AM90" i="43"/>
  <c r="AM77" i="43" s="1"/>
  <c r="AN90" i="43"/>
  <c r="AN77" i="43" s="1"/>
  <c r="AO90" i="43"/>
  <c r="AO77" i="43" s="1"/>
  <c r="AP90" i="43"/>
  <c r="AP77" i="43" s="1"/>
  <c r="AQ90" i="43"/>
  <c r="AQ77" i="43" s="1"/>
  <c r="AR90" i="43"/>
  <c r="AR77" i="43" s="1"/>
  <c r="AS90" i="43"/>
  <c r="AS77" i="43" s="1"/>
  <c r="AT90" i="43"/>
  <c r="AT77" i="43" s="1"/>
  <c r="AU90" i="43"/>
  <c r="AU77" i="43" s="1"/>
  <c r="AV90" i="43"/>
  <c r="AV77" i="43" s="1"/>
  <c r="AW90" i="43"/>
  <c r="AW77" i="43" s="1"/>
  <c r="AX90" i="43"/>
  <c r="AX77" i="43" s="1"/>
  <c r="AY90" i="43"/>
  <c r="AY77" i="43" s="1"/>
  <c r="AZ90" i="43"/>
  <c r="AZ77" i="43" s="1"/>
  <c r="BA90" i="43"/>
  <c r="BA77" i="43" s="1"/>
  <c r="BB90" i="43"/>
  <c r="BB77" i="43" s="1"/>
  <c r="BC90" i="43"/>
  <c r="BC77" i="43" s="1"/>
  <c r="BD90" i="43"/>
  <c r="BD77" i="43" s="1"/>
  <c r="BE90" i="43"/>
  <c r="BE77" i="43" s="1"/>
  <c r="BF90" i="43"/>
  <c r="BF77" i="43" s="1"/>
  <c r="BG90" i="43"/>
  <c r="BG77" i="43" s="1"/>
  <c r="BH90" i="43"/>
  <c r="BH77" i="43" s="1"/>
  <c r="BI90" i="43"/>
  <c r="BI77" i="43" s="1"/>
  <c r="BJ90" i="43"/>
  <c r="BJ77" i="43" s="1"/>
  <c r="BK90" i="43"/>
  <c r="BK77" i="43" s="1"/>
  <c r="BL90" i="43"/>
  <c r="BL77" i="43" s="1"/>
  <c r="BM90" i="43"/>
  <c r="BM77" i="43" s="1"/>
  <c r="BN90" i="43"/>
  <c r="BN77" i="43" s="1"/>
  <c r="BO90" i="43"/>
  <c r="BO77" i="43" s="1"/>
  <c r="BP90" i="43"/>
  <c r="BP77" i="43" s="1"/>
  <c r="BQ90" i="43"/>
  <c r="BQ77" i="43" s="1"/>
  <c r="BR90" i="43"/>
  <c r="BR77" i="43" s="1"/>
  <c r="BS90" i="43"/>
  <c r="BS77" i="43" s="1"/>
  <c r="BT90" i="43"/>
  <c r="BT77" i="43" s="1"/>
  <c r="BU90" i="43"/>
  <c r="BU77" i="43" s="1"/>
  <c r="BV90" i="43"/>
  <c r="BV77" i="43" s="1"/>
  <c r="BW90" i="43"/>
  <c r="BW77" i="43" s="1"/>
  <c r="BX90" i="43"/>
  <c r="BX77" i="43" s="1"/>
  <c r="BY90" i="43"/>
  <c r="BY77" i="43" s="1"/>
  <c r="BZ90" i="43"/>
  <c r="BZ77" i="43" s="1"/>
  <c r="CA90" i="43"/>
  <c r="CA77" i="43" s="1"/>
  <c r="CB90" i="43"/>
  <c r="CB77" i="43" s="1"/>
  <c r="CC90" i="43"/>
  <c r="CC77" i="43" s="1"/>
  <c r="CD90" i="43"/>
  <c r="CD77" i="43" s="1"/>
  <c r="CE90" i="43"/>
  <c r="CE77" i="43" s="1"/>
  <c r="CF90" i="43"/>
  <c r="CF77" i="43" s="1"/>
  <c r="CG90" i="43"/>
  <c r="CG77" i="43" s="1"/>
  <c r="CH90" i="43"/>
  <c r="CH77" i="43" s="1"/>
  <c r="D91" i="43"/>
  <c r="D78" i="43" s="1"/>
  <c r="E91" i="43"/>
  <c r="E78" i="43" s="1"/>
  <c r="F91" i="43"/>
  <c r="F78" i="43" s="1"/>
  <c r="G91" i="43"/>
  <c r="G78" i="43" s="1"/>
  <c r="H91" i="43"/>
  <c r="H78" i="43" s="1"/>
  <c r="I91" i="43"/>
  <c r="I78" i="43" s="1"/>
  <c r="J91" i="43"/>
  <c r="J78" i="43" s="1"/>
  <c r="K91" i="43"/>
  <c r="K78" i="43" s="1"/>
  <c r="L91" i="43"/>
  <c r="L78" i="43" s="1"/>
  <c r="M91" i="43"/>
  <c r="M78" i="43" s="1"/>
  <c r="N91" i="43"/>
  <c r="N78" i="43" s="1"/>
  <c r="O91" i="43"/>
  <c r="O78" i="43" s="1"/>
  <c r="P91" i="43"/>
  <c r="P78" i="43" s="1"/>
  <c r="Q91" i="43"/>
  <c r="Q78" i="43" s="1"/>
  <c r="R91" i="43"/>
  <c r="R78" i="43" s="1"/>
  <c r="S91" i="43"/>
  <c r="S78" i="43" s="1"/>
  <c r="T91" i="43"/>
  <c r="T78" i="43" s="1"/>
  <c r="U91" i="43"/>
  <c r="U78" i="43" s="1"/>
  <c r="V91" i="43"/>
  <c r="V78" i="43" s="1"/>
  <c r="W91" i="43"/>
  <c r="W78" i="43" s="1"/>
  <c r="X91" i="43"/>
  <c r="X78" i="43" s="1"/>
  <c r="Y91" i="43"/>
  <c r="Y78" i="43" s="1"/>
  <c r="Z91" i="43"/>
  <c r="Z78" i="43" s="1"/>
  <c r="AA91" i="43"/>
  <c r="AA78" i="43" s="1"/>
  <c r="AB91" i="43"/>
  <c r="AB78" i="43" s="1"/>
  <c r="AC91" i="43"/>
  <c r="AC78" i="43" s="1"/>
  <c r="AD91" i="43"/>
  <c r="AD78" i="43" s="1"/>
  <c r="AE91" i="43"/>
  <c r="AE78" i="43" s="1"/>
  <c r="AF91" i="43"/>
  <c r="AF78" i="43" s="1"/>
  <c r="AG91" i="43"/>
  <c r="AG78" i="43" s="1"/>
  <c r="AH91" i="43"/>
  <c r="AH78" i="43" s="1"/>
  <c r="AI91" i="43"/>
  <c r="AI78" i="43" s="1"/>
  <c r="AJ91" i="43"/>
  <c r="AJ78" i="43" s="1"/>
  <c r="AK91" i="43"/>
  <c r="AK78" i="43" s="1"/>
  <c r="AL91" i="43"/>
  <c r="AL78" i="43" s="1"/>
  <c r="AM91" i="43"/>
  <c r="AM78" i="43" s="1"/>
  <c r="AN91" i="43"/>
  <c r="AN78" i="43" s="1"/>
  <c r="AO91" i="43"/>
  <c r="AO78" i="43" s="1"/>
  <c r="AP91" i="43"/>
  <c r="AP78" i="43" s="1"/>
  <c r="AQ91" i="43"/>
  <c r="AQ78" i="43" s="1"/>
  <c r="AR91" i="43"/>
  <c r="AR78" i="43" s="1"/>
  <c r="AS91" i="43"/>
  <c r="AS78" i="43" s="1"/>
  <c r="AT91" i="43"/>
  <c r="AT78" i="43" s="1"/>
  <c r="AU91" i="43"/>
  <c r="AU78" i="43" s="1"/>
  <c r="AV91" i="43"/>
  <c r="AV78" i="43" s="1"/>
  <c r="AW91" i="43"/>
  <c r="AW78" i="43" s="1"/>
  <c r="AX91" i="43"/>
  <c r="AX78" i="43" s="1"/>
  <c r="AY91" i="43"/>
  <c r="AY78" i="43" s="1"/>
  <c r="AZ91" i="43"/>
  <c r="AZ78" i="43" s="1"/>
  <c r="BA91" i="43"/>
  <c r="BA78" i="43" s="1"/>
  <c r="BB91" i="43"/>
  <c r="BB78" i="43" s="1"/>
  <c r="BC91" i="43"/>
  <c r="BC78" i="43" s="1"/>
  <c r="BD91" i="43"/>
  <c r="BD78" i="43" s="1"/>
  <c r="BE91" i="43"/>
  <c r="BE78" i="43" s="1"/>
  <c r="BF91" i="43"/>
  <c r="BF78" i="43" s="1"/>
  <c r="BG91" i="43"/>
  <c r="BG78" i="43" s="1"/>
  <c r="BH91" i="43"/>
  <c r="BH78" i="43" s="1"/>
  <c r="BI91" i="43"/>
  <c r="BI78" i="43" s="1"/>
  <c r="BJ91" i="43"/>
  <c r="BJ78" i="43" s="1"/>
  <c r="BK91" i="43"/>
  <c r="BK78" i="43" s="1"/>
  <c r="BL91" i="43"/>
  <c r="BL78" i="43" s="1"/>
  <c r="BM91" i="43"/>
  <c r="BM78" i="43" s="1"/>
  <c r="BN91" i="43"/>
  <c r="BN78" i="43" s="1"/>
  <c r="BO91" i="43"/>
  <c r="BO78" i="43" s="1"/>
  <c r="BP91" i="43"/>
  <c r="BP78" i="43" s="1"/>
  <c r="BQ91" i="43"/>
  <c r="BQ78" i="43" s="1"/>
  <c r="BR91" i="43"/>
  <c r="BR78" i="43" s="1"/>
  <c r="BS91" i="43"/>
  <c r="BS78" i="43" s="1"/>
  <c r="BT91" i="43"/>
  <c r="BT78" i="43" s="1"/>
  <c r="BU91" i="43"/>
  <c r="BU78" i="43" s="1"/>
  <c r="BV91" i="43"/>
  <c r="BV78" i="43" s="1"/>
  <c r="BW91" i="43"/>
  <c r="BW78" i="43" s="1"/>
  <c r="BX91" i="43"/>
  <c r="BX78" i="43" s="1"/>
  <c r="BY91" i="43"/>
  <c r="BY78" i="43" s="1"/>
  <c r="BZ91" i="43"/>
  <c r="BZ78" i="43" s="1"/>
  <c r="CA91" i="43"/>
  <c r="CA78" i="43" s="1"/>
  <c r="CB91" i="43"/>
  <c r="CB78" i="43" s="1"/>
  <c r="CC91" i="43"/>
  <c r="CC78" i="43" s="1"/>
  <c r="CD91" i="43"/>
  <c r="CD78" i="43" s="1"/>
  <c r="CE91" i="43"/>
  <c r="CE78" i="43" s="1"/>
  <c r="CF91" i="43"/>
  <c r="CF78" i="43" s="1"/>
  <c r="CG91" i="43"/>
  <c r="CG78" i="43" s="1"/>
  <c r="CH91" i="43"/>
  <c r="CH78" i="43" s="1"/>
  <c r="D92" i="43"/>
  <c r="D79" i="43" s="1"/>
  <c r="E92" i="43"/>
  <c r="E79" i="43" s="1"/>
  <c r="F92" i="43"/>
  <c r="F79" i="43" s="1"/>
  <c r="G92" i="43"/>
  <c r="G79" i="43" s="1"/>
  <c r="H92" i="43"/>
  <c r="H79" i="43" s="1"/>
  <c r="I92" i="43"/>
  <c r="I79" i="43" s="1"/>
  <c r="J92" i="43"/>
  <c r="J79" i="43" s="1"/>
  <c r="K92" i="43"/>
  <c r="K79" i="43" s="1"/>
  <c r="L92" i="43"/>
  <c r="L79" i="43" s="1"/>
  <c r="M92" i="43"/>
  <c r="M79" i="43" s="1"/>
  <c r="N92" i="43"/>
  <c r="N79" i="43" s="1"/>
  <c r="O92" i="43"/>
  <c r="O79" i="43" s="1"/>
  <c r="P92" i="43"/>
  <c r="P79" i="43" s="1"/>
  <c r="Q92" i="43"/>
  <c r="Q79" i="43" s="1"/>
  <c r="R92" i="43"/>
  <c r="R79" i="43" s="1"/>
  <c r="S92" i="43"/>
  <c r="S79" i="43" s="1"/>
  <c r="T92" i="43"/>
  <c r="T79" i="43" s="1"/>
  <c r="U92" i="43"/>
  <c r="U79" i="43" s="1"/>
  <c r="V92" i="43"/>
  <c r="V79" i="43" s="1"/>
  <c r="W92" i="43"/>
  <c r="W79" i="43" s="1"/>
  <c r="X92" i="43"/>
  <c r="X79" i="43" s="1"/>
  <c r="Y92" i="43"/>
  <c r="Y79" i="43" s="1"/>
  <c r="Z92" i="43"/>
  <c r="Z79" i="43" s="1"/>
  <c r="AA92" i="43"/>
  <c r="AA79" i="43" s="1"/>
  <c r="AB92" i="43"/>
  <c r="AB79" i="43" s="1"/>
  <c r="AC92" i="43"/>
  <c r="AC79" i="43" s="1"/>
  <c r="AD92" i="43"/>
  <c r="AD79" i="43" s="1"/>
  <c r="AE92" i="43"/>
  <c r="AE79" i="43" s="1"/>
  <c r="AF92" i="43"/>
  <c r="AF79" i="43" s="1"/>
  <c r="AG92" i="43"/>
  <c r="AG79" i="43" s="1"/>
  <c r="AH92" i="43"/>
  <c r="AH79" i="43" s="1"/>
  <c r="AI92" i="43"/>
  <c r="AI79" i="43" s="1"/>
  <c r="AJ92" i="43"/>
  <c r="AJ79" i="43" s="1"/>
  <c r="AK92" i="43"/>
  <c r="AK79" i="43" s="1"/>
  <c r="AL92" i="43"/>
  <c r="AL79" i="43" s="1"/>
  <c r="AM92" i="43"/>
  <c r="AM79" i="43" s="1"/>
  <c r="AN92" i="43"/>
  <c r="AN79" i="43" s="1"/>
  <c r="AO92" i="43"/>
  <c r="AO79" i="43" s="1"/>
  <c r="AP92" i="43"/>
  <c r="AP79" i="43" s="1"/>
  <c r="AQ92" i="43"/>
  <c r="AQ79" i="43" s="1"/>
  <c r="AR92" i="43"/>
  <c r="AR79" i="43" s="1"/>
  <c r="AS92" i="43"/>
  <c r="AS79" i="43" s="1"/>
  <c r="AT92" i="43"/>
  <c r="AT79" i="43" s="1"/>
  <c r="AU92" i="43"/>
  <c r="AU79" i="43" s="1"/>
  <c r="AV92" i="43"/>
  <c r="AV79" i="43" s="1"/>
  <c r="AW92" i="43"/>
  <c r="AW79" i="43" s="1"/>
  <c r="AX92" i="43"/>
  <c r="AX79" i="43" s="1"/>
  <c r="AY92" i="43"/>
  <c r="AY79" i="43" s="1"/>
  <c r="AZ92" i="43"/>
  <c r="AZ79" i="43" s="1"/>
  <c r="BA92" i="43"/>
  <c r="BA79" i="43" s="1"/>
  <c r="BB92" i="43"/>
  <c r="BB79" i="43" s="1"/>
  <c r="BC92" i="43"/>
  <c r="BC79" i="43" s="1"/>
  <c r="BD92" i="43"/>
  <c r="BD79" i="43" s="1"/>
  <c r="BE92" i="43"/>
  <c r="BE79" i="43" s="1"/>
  <c r="BF92" i="43"/>
  <c r="BF79" i="43" s="1"/>
  <c r="BG92" i="43"/>
  <c r="BG79" i="43" s="1"/>
  <c r="BH92" i="43"/>
  <c r="BH79" i="43" s="1"/>
  <c r="BI92" i="43"/>
  <c r="BI79" i="43" s="1"/>
  <c r="BJ92" i="43"/>
  <c r="BJ79" i="43" s="1"/>
  <c r="BK92" i="43"/>
  <c r="BK79" i="43" s="1"/>
  <c r="BL92" i="43"/>
  <c r="BL79" i="43" s="1"/>
  <c r="BM92" i="43"/>
  <c r="BM79" i="43" s="1"/>
  <c r="BN92" i="43"/>
  <c r="BN79" i="43" s="1"/>
  <c r="BO92" i="43"/>
  <c r="BO79" i="43" s="1"/>
  <c r="BP92" i="43"/>
  <c r="BP79" i="43" s="1"/>
  <c r="BQ92" i="43"/>
  <c r="BQ79" i="43" s="1"/>
  <c r="BR92" i="43"/>
  <c r="BR79" i="43" s="1"/>
  <c r="BS92" i="43"/>
  <c r="BS79" i="43" s="1"/>
  <c r="BT92" i="43"/>
  <c r="BT79" i="43" s="1"/>
  <c r="BU92" i="43"/>
  <c r="BU79" i="43" s="1"/>
  <c r="BV92" i="43"/>
  <c r="BV79" i="43" s="1"/>
  <c r="BW92" i="43"/>
  <c r="BW79" i="43" s="1"/>
  <c r="BX92" i="43"/>
  <c r="BX79" i="43" s="1"/>
  <c r="BY92" i="43"/>
  <c r="BY79" i="43" s="1"/>
  <c r="BZ92" i="43"/>
  <c r="BZ79" i="43" s="1"/>
  <c r="CA92" i="43"/>
  <c r="CA79" i="43" s="1"/>
  <c r="CB92" i="43"/>
  <c r="CB79" i="43" s="1"/>
  <c r="CC92" i="43"/>
  <c r="CC79" i="43" s="1"/>
  <c r="CD92" i="43"/>
  <c r="CD79" i="43" s="1"/>
  <c r="CE92" i="43"/>
  <c r="CE79" i="43" s="1"/>
  <c r="CF92" i="43"/>
  <c r="CF79" i="43" s="1"/>
  <c r="CG92" i="43"/>
  <c r="CG79" i="43" s="1"/>
  <c r="CH92" i="43"/>
  <c r="CH79" i="43" s="1"/>
  <c r="D93" i="43"/>
  <c r="D80" i="43" s="1"/>
  <c r="E93" i="43"/>
  <c r="E80" i="43" s="1"/>
  <c r="F93" i="43"/>
  <c r="F80" i="43" s="1"/>
  <c r="G93" i="43"/>
  <c r="G80" i="43" s="1"/>
  <c r="H93" i="43"/>
  <c r="H80" i="43" s="1"/>
  <c r="I93" i="43"/>
  <c r="I80" i="43" s="1"/>
  <c r="J93" i="43"/>
  <c r="J80" i="43" s="1"/>
  <c r="K93" i="43"/>
  <c r="K80" i="43" s="1"/>
  <c r="L93" i="43"/>
  <c r="L80" i="43" s="1"/>
  <c r="M93" i="43"/>
  <c r="M80" i="43" s="1"/>
  <c r="N93" i="43"/>
  <c r="N80" i="43" s="1"/>
  <c r="O93" i="43"/>
  <c r="O80" i="43" s="1"/>
  <c r="P93" i="43"/>
  <c r="P80" i="43" s="1"/>
  <c r="Q93" i="43"/>
  <c r="Q80" i="43" s="1"/>
  <c r="R93" i="43"/>
  <c r="R80" i="43" s="1"/>
  <c r="S93" i="43"/>
  <c r="S80" i="43" s="1"/>
  <c r="T93" i="43"/>
  <c r="T80" i="43" s="1"/>
  <c r="U93" i="43"/>
  <c r="U80" i="43" s="1"/>
  <c r="V93" i="43"/>
  <c r="V80" i="43" s="1"/>
  <c r="W93" i="43"/>
  <c r="W80" i="43" s="1"/>
  <c r="X93" i="43"/>
  <c r="X80" i="43" s="1"/>
  <c r="Y93" i="43"/>
  <c r="Y80" i="43" s="1"/>
  <c r="Z93" i="43"/>
  <c r="Z80" i="43" s="1"/>
  <c r="AA93" i="43"/>
  <c r="AA80" i="43" s="1"/>
  <c r="AB93" i="43"/>
  <c r="AB80" i="43" s="1"/>
  <c r="AC93" i="43"/>
  <c r="AC80" i="43" s="1"/>
  <c r="AD93" i="43"/>
  <c r="AD80" i="43" s="1"/>
  <c r="AE93" i="43"/>
  <c r="AE80" i="43" s="1"/>
  <c r="AF93" i="43"/>
  <c r="AF80" i="43" s="1"/>
  <c r="AG93" i="43"/>
  <c r="AG80" i="43" s="1"/>
  <c r="AH93" i="43"/>
  <c r="AH80" i="43" s="1"/>
  <c r="AI93" i="43"/>
  <c r="AI80" i="43" s="1"/>
  <c r="AJ93" i="43"/>
  <c r="AJ80" i="43" s="1"/>
  <c r="AK93" i="43"/>
  <c r="AK80" i="43" s="1"/>
  <c r="AL93" i="43"/>
  <c r="AL80" i="43" s="1"/>
  <c r="AM93" i="43"/>
  <c r="AM80" i="43" s="1"/>
  <c r="AN93" i="43"/>
  <c r="AN80" i="43" s="1"/>
  <c r="AO93" i="43"/>
  <c r="AO80" i="43" s="1"/>
  <c r="AP93" i="43"/>
  <c r="AP80" i="43" s="1"/>
  <c r="AQ93" i="43"/>
  <c r="AQ80" i="43" s="1"/>
  <c r="AR93" i="43"/>
  <c r="AR80" i="43" s="1"/>
  <c r="AS93" i="43"/>
  <c r="AS80" i="43" s="1"/>
  <c r="AT93" i="43"/>
  <c r="AT80" i="43" s="1"/>
  <c r="AU93" i="43"/>
  <c r="AU80" i="43" s="1"/>
  <c r="AV93" i="43"/>
  <c r="AV80" i="43" s="1"/>
  <c r="AW93" i="43"/>
  <c r="AW80" i="43" s="1"/>
  <c r="AX93" i="43"/>
  <c r="AX80" i="43" s="1"/>
  <c r="AY93" i="43"/>
  <c r="AY80" i="43" s="1"/>
  <c r="AZ93" i="43"/>
  <c r="AZ80" i="43" s="1"/>
  <c r="BA93" i="43"/>
  <c r="BA80" i="43" s="1"/>
  <c r="BB93" i="43"/>
  <c r="BB80" i="43" s="1"/>
  <c r="BC93" i="43"/>
  <c r="BC80" i="43" s="1"/>
  <c r="BD93" i="43"/>
  <c r="BD80" i="43" s="1"/>
  <c r="BE93" i="43"/>
  <c r="BE80" i="43" s="1"/>
  <c r="BF93" i="43"/>
  <c r="BF80" i="43" s="1"/>
  <c r="BG93" i="43"/>
  <c r="BG80" i="43" s="1"/>
  <c r="BH93" i="43"/>
  <c r="BH80" i="43" s="1"/>
  <c r="BI93" i="43"/>
  <c r="BI80" i="43" s="1"/>
  <c r="BJ93" i="43"/>
  <c r="BJ80" i="43" s="1"/>
  <c r="BK93" i="43"/>
  <c r="BK80" i="43" s="1"/>
  <c r="BL93" i="43"/>
  <c r="BL80" i="43" s="1"/>
  <c r="BM93" i="43"/>
  <c r="BM80" i="43" s="1"/>
  <c r="BN93" i="43"/>
  <c r="BN80" i="43" s="1"/>
  <c r="BO93" i="43"/>
  <c r="BO80" i="43" s="1"/>
  <c r="BP93" i="43"/>
  <c r="BP80" i="43" s="1"/>
  <c r="BQ93" i="43"/>
  <c r="BQ80" i="43" s="1"/>
  <c r="BR93" i="43"/>
  <c r="BR80" i="43" s="1"/>
  <c r="BS93" i="43"/>
  <c r="BS80" i="43" s="1"/>
  <c r="BT93" i="43"/>
  <c r="BT80" i="43" s="1"/>
  <c r="BU93" i="43"/>
  <c r="BU80" i="43" s="1"/>
  <c r="BV93" i="43"/>
  <c r="BV80" i="43" s="1"/>
  <c r="BW93" i="43"/>
  <c r="BW80" i="43" s="1"/>
  <c r="BX93" i="43"/>
  <c r="BX80" i="43" s="1"/>
  <c r="BY93" i="43"/>
  <c r="BY80" i="43" s="1"/>
  <c r="BZ93" i="43"/>
  <c r="BZ80" i="43" s="1"/>
  <c r="CA93" i="43"/>
  <c r="CA80" i="43" s="1"/>
  <c r="CB93" i="43"/>
  <c r="CB80" i="43" s="1"/>
  <c r="CC93" i="43"/>
  <c r="CC80" i="43" s="1"/>
  <c r="CD93" i="43"/>
  <c r="CD80" i="43" s="1"/>
  <c r="CE93" i="43"/>
  <c r="CE80" i="43" s="1"/>
  <c r="CF93" i="43"/>
  <c r="CF80" i="43" s="1"/>
  <c r="CG93" i="43"/>
  <c r="CG80" i="43" s="1"/>
  <c r="CH93" i="43"/>
  <c r="CH80" i="43" s="1"/>
  <c r="C93" i="43"/>
  <c r="C92" i="43"/>
  <c r="C91" i="43"/>
  <c r="C90" i="43"/>
  <c r="K52" i="32" l="1"/>
  <c r="L22" i="32"/>
  <c r="J56" i="32"/>
  <c r="K26" i="32"/>
  <c r="J55" i="32"/>
  <c r="K25" i="32"/>
  <c r="J59" i="32"/>
  <c r="K29" i="32"/>
  <c r="J54" i="32"/>
  <c r="K24" i="32"/>
  <c r="L23" i="32"/>
  <c r="J51" i="32"/>
  <c r="K21" i="32"/>
  <c r="J58" i="32"/>
  <c r="K28" i="32"/>
  <c r="K57" i="32"/>
  <c r="L27" i="32"/>
  <c r="J50" i="32"/>
  <c r="K20" i="32"/>
  <c r="C59" i="43"/>
  <c r="C73" i="43" s="1"/>
  <c r="N74" i="43" s="1"/>
  <c r="D45" i="47" s="1"/>
  <c r="C23" i="43"/>
  <c r="C37" i="43" s="1"/>
  <c r="N38" i="43" s="1"/>
  <c r="D43" i="47" s="1"/>
  <c r="C5" i="43"/>
  <c r="C19" i="43" s="1"/>
  <c r="N20" i="43" s="1"/>
  <c r="D42" i="47" s="1"/>
  <c r="B37" i="43"/>
  <c r="B55" i="43" s="1"/>
  <c r="B73" i="43" s="1"/>
  <c r="B22" i="43"/>
  <c r="B40" i="43" s="1"/>
  <c r="B58" i="43" s="1"/>
  <c r="B23" i="43"/>
  <c r="B24" i="43"/>
  <c r="B25" i="43"/>
  <c r="B26" i="43"/>
  <c r="B27" i="43"/>
  <c r="B28" i="43"/>
  <c r="B29" i="43"/>
  <c r="B30" i="43"/>
  <c r="B31" i="43"/>
  <c r="B49" i="43" s="1"/>
  <c r="B67" i="43" s="1"/>
  <c r="B32" i="43"/>
  <c r="B50" i="43" s="1"/>
  <c r="B68" i="43" s="1"/>
  <c r="B33" i="43"/>
  <c r="B51" i="43" s="1"/>
  <c r="B69" i="43" s="1"/>
  <c r="B34" i="43"/>
  <c r="B35" i="43"/>
  <c r="B36" i="43"/>
  <c r="B54" i="43" s="1"/>
  <c r="B41" i="43"/>
  <c r="B42" i="43"/>
  <c r="B60" i="43" s="1"/>
  <c r="B43" i="43"/>
  <c r="B44" i="43"/>
  <c r="B62" i="43" s="1"/>
  <c r="B45" i="43"/>
  <c r="B46" i="43"/>
  <c r="B47" i="43"/>
  <c r="B65" i="43" s="1"/>
  <c r="B48" i="43"/>
  <c r="B66" i="43" s="1"/>
  <c r="B52" i="43"/>
  <c r="B53" i="43"/>
  <c r="B59" i="43"/>
  <c r="B61" i="43"/>
  <c r="B63" i="43"/>
  <c r="B64" i="43"/>
  <c r="B70" i="43"/>
  <c r="B71" i="43"/>
  <c r="K50" i="32" l="1"/>
  <c r="L20" i="32"/>
  <c r="K58" i="32"/>
  <c r="L28" i="32"/>
  <c r="M23" i="32"/>
  <c r="K59" i="32"/>
  <c r="L29" i="32"/>
  <c r="K56" i="32"/>
  <c r="L26" i="32"/>
  <c r="L57" i="32"/>
  <c r="M27" i="32"/>
  <c r="K51" i="32"/>
  <c r="L21" i="32"/>
  <c r="K54" i="32"/>
  <c r="L24" i="32"/>
  <c r="K55" i="32"/>
  <c r="L25" i="32"/>
  <c r="L52" i="32"/>
  <c r="M22" i="32"/>
  <c r="C78" i="43"/>
  <c r="C83" i="43" s="1"/>
  <c r="D83" i="43" s="1"/>
  <c r="E83" i="43" s="1"/>
  <c r="F83" i="43" s="1"/>
  <c r="G83" i="43" s="1"/>
  <c r="H83" i="43" s="1"/>
  <c r="I83" i="43" s="1"/>
  <c r="J83" i="43" s="1"/>
  <c r="K83" i="43" s="1"/>
  <c r="L83" i="43" s="1"/>
  <c r="M83" i="43" s="1"/>
  <c r="N83" i="43" s="1"/>
  <c r="O83" i="43" s="1"/>
  <c r="P83" i="43" s="1"/>
  <c r="Q83" i="43" s="1"/>
  <c r="R83" i="43" s="1"/>
  <c r="S83" i="43" s="1"/>
  <c r="T83" i="43" s="1"/>
  <c r="U83" i="43" s="1"/>
  <c r="V83" i="43" s="1"/>
  <c r="W83" i="43" s="1"/>
  <c r="X83" i="43" s="1"/>
  <c r="Y83" i="43" s="1"/>
  <c r="Z83" i="43" s="1"/>
  <c r="AA83" i="43" s="1"/>
  <c r="AB83" i="43" s="1"/>
  <c r="AC83" i="43" s="1"/>
  <c r="AD83" i="43" s="1"/>
  <c r="AE83" i="43" s="1"/>
  <c r="AF83" i="43" s="1"/>
  <c r="AG83" i="43" s="1"/>
  <c r="AH83" i="43" s="1"/>
  <c r="AI83" i="43" s="1"/>
  <c r="AJ83" i="43" s="1"/>
  <c r="AK83" i="43" s="1"/>
  <c r="AL83" i="43" s="1"/>
  <c r="AM83" i="43" s="1"/>
  <c r="AN83" i="43" s="1"/>
  <c r="AO83" i="43" s="1"/>
  <c r="AP83" i="43" s="1"/>
  <c r="AQ83" i="43" s="1"/>
  <c r="AR83" i="43" s="1"/>
  <c r="AS83" i="43" s="1"/>
  <c r="AT83" i="43" s="1"/>
  <c r="AU83" i="43" s="1"/>
  <c r="AV83" i="43" s="1"/>
  <c r="AW83" i="43" s="1"/>
  <c r="AX83" i="43" s="1"/>
  <c r="AY83" i="43" s="1"/>
  <c r="AZ83" i="43" s="1"/>
  <c r="BA83" i="43" s="1"/>
  <c r="BB83" i="43" s="1"/>
  <c r="BC83" i="43" s="1"/>
  <c r="BD83" i="43" s="1"/>
  <c r="BE83" i="43" s="1"/>
  <c r="BF83" i="43" s="1"/>
  <c r="BG83" i="43" s="1"/>
  <c r="BH83" i="43" s="1"/>
  <c r="BI83" i="43" s="1"/>
  <c r="BJ83" i="43" s="1"/>
  <c r="BK83" i="43" s="1"/>
  <c r="BL83" i="43" s="1"/>
  <c r="BM83" i="43" s="1"/>
  <c r="BN83" i="43" s="1"/>
  <c r="BO83" i="43" s="1"/>
  <c r="BP83" i="43" s="1"/>
  <c r="BQ83" i="43" s="1"/>
  <c r="BR83" i="43" s="1"/>
  <c r="BS83" i="43" s="1"/>
  <c r="BT83" i="43" s="1"/>
  <c r="BU83" i="43" s="1"/>
  <c r="BV83" i="43" s="1"/>
  <c r="BW83" i="43" s="1"/>
  <c r="BX83" i="43" s="1"/>
  <c r="BY83" i="43" s="1"/>
  <c r="BZ83" i="43" s="1"/>
  <c r="CA83" i="43" s="1"/>
  <c r="CB83" i="43" s="1"/>
  <c r="CC83" i="43" s="1"/>
  <c r="CD83" i="43" s="1"/>
  <c r="CE83" i="43" s="1"/>
  <c r="CF83" i="43" s="1"/>
  <c r="CG83" i="43" s="1"/>
  <c r="CH83" i="43" s="1"/>
  <c r="B72" i="43"/>
  <c r="B81" i="43"/>
  <c r="C77" i="43"/>
  <c r="C82" i="43" s="1"/>
  <c r="D82" i="43" s="1"/>
  <c r="E82" i="43" s="1"/>
  <c r="F82" i="43" s="1"/>
  <c r="G82" i="43" s="1"/>
  <c r="H82" i="43" s="1"/>
  <c r="I82" i="43" s="1"/>
  <c r="J82" i="43" s="1"/>
  <c r="K82" i="43" s="1"/>
  <c r="L82" i="43" s="1"/>
  <c r="M82" i="43" s="1"/>
  <c r="N82" i="43" s="1"/>
  <c r="O82" i="43" s="1"/>
  <c r="P82" i="43" s="1"/>
  <c r="Q82" i="43" s="1"/>
  <c r="R82" i="43" s="1"/>
  <c r="S82" i="43" s="1"/>
  <c r="T82" i="43" s="1"/>
  <c r="U82" i="43" s="1"/>
  <c r="V82" i="43" s="1"/>
  <c r="W82" i="43" s="1"/>
  <c r="X82" i="43" s="1"/>
  <c r="Y82" i="43" s="1"/>
  <c r="Z82" i="43" s="1"/>
  <c r="AA82" i="43" s="1"/>
  <c r="AB82" i="43" s="1"/>
  <c r="AC82" i="43" s="1"/>
  <c r="AD82" i="43" s="1"/>
  <c r="AE82" i="43" s="1"/>
  <c r="AF82" i="43" s="1"/>
  <c r="AG82" i="43" s="1"/>
  <c r="AH82" i="43" s="1"/>
  <c r="AI82" i="43" s="1"/>
  <c r="AJ82" i="43" s="1"/>
  <c r="AK82" i="43" s="1"/>
  <c r="AL82" i="43" s="1"/>
  <c r="AM82" i="43" s="1"/>
  <c r="AN82" i="43" s="1"/>
  <c r="AO82" i="43" s="1"/>
  <c r="AP82" i="43" s="1"/>
  <c r="AQ82" i="43" s="1"/>
  <c r="AR82" i="43" s="1"/>
  <c r="AS82" i="43" s="1"/>
  <c r="AT82" i="43" s="1"/>
  <c r="AU82" i="43" s="1"/>
  <c r="AV82" i="43" s="1"/>
  <c r="AW82" i="43" s="1"/>
  <c r="AX82" i="43" s="1"/>
  <c r="AY82" i="43" s="1"/>
  <c r="AZ82" i="43" s="1"/>
  <c r="BA82" i="43" s="1"/>
  <c r="BB82" i="43" s="1"/>
  <c r="BC82" i="43" s="1"/>
  <c r="BD82" i="43" s="1"/>
  <c r="BE82" i="43" s="1"/>
  <c r="BF82" i="43" s="1"/>
  <c r="BG82" i="43" s="1"/>
  <c r="BH82" i="43" s="1"/>
  <c r="BI82" i="43" s="1"/>
  <c r="BJ82" i="43" s="1"/>
  <c r="BK82" i="43" s="1"/>
  <c r="BL82" i="43" s="1"/>
  <c r="BM82" i="43" s="1"/>
  <c r="BN82" i="43" s="1"/>
  <c r="BO82" i="43" s="1"/>
  <c r="BP82" i="43" s="1"/>
  <c r="BQ82" i="43" s="1"/>
  <c r="BR82" i="43" s="1"/>
  <c r="BS82" i="43" s="1"/>
  <c r="BT82" i="43" s="1"/>
  <c r="BU82" i="43" s="1"/>
  <c r="BV82" i="43" s="1"/>
  <c r="BW82" i="43" s="1"/>
  <c r="BX82" i="43" s="1"/>
  <c r="BY82" i="43" s="1"/>
  <c r="BZ82" i="43" s="1"/>
  <c r="CA82" i="43" s="1"/>
  <c r="CB82" i="43" s="1"/>
  <c r="CC82" i="43" s="1"/>
  <c r="CD82" i="43" s="1"/>
  <c r="CE82" i="43" s="1"/>
  <c r="CF82" i="43" s="1"/>
  <c r="CG82" i="43" s="1"/>
  <c r="CH82" i="43" s="1"/>
  <c r="C79" i="43"/>
  <c r="C84" i="43" s="1"/>
  <c r="D84" i="43" s="1"/>
  <c r="E84" i="43" s="1"/>
  <c r="F84" i="43" s="1"/>
  <c r="G84" i="43" s="1"/>
  <c r="H84" i="43" s="1"/>
  <c r="I84" i="43" s="1"/>
  <c r="J84" i="43" s="1"/>
  <c r="K84" i="43" s="1"/>
  <c r="L84" i="43" s="1"/>
  <c r="M84" i="43" s="1"/>
  <c r="N84" i="43" s="1"/>
  <c r="O84" i="43" s="1"/>
  <c r="P84" i="43" s="1"/>
  <c r="Q84" i="43" s="1"/>
  <c r="R84" i="43" s="1"/>
  <c r="S84" i="43" s="1"/>
  <c r="T84" i="43" s="1"/>
  <c r="U84" i="43" s="1"/>
  <c r="V84" i="43" s="1"/>
  <c r="W84" i="43" s="1"/>
  <c r="X84" i="43" s="1"/>
  <c r="Y84" i="43" s="1"/>
  <c r="Z84" i="43" s="1"/>
  <c r="AA84" i="43" s="1"/>
  <c r="AB84" i="43" s="1"/>
  <c r="AC84" i="43" s="1"/>
  <c r="AD84" i="43" s="1"/>
  <c r="AE84" i="43" s="1"/>
  <c r="AF84" i="43" s="1"/>
  <c r="AG84" i="43" s="1"/>
  <c r="AH84" i="43" s="1"/>
  <c r="AI84" i="43" s="1"/>
  <c r="AJ84" i="43" s="1"/>
  <c r="AK84" i="43" s="1"/>
  <c r="AL84" i="43" s="1"/>
  <c r="AM84" i="43" s="1"/>
  <c r="AN84" i="43" s="1"/>
  <c r="AO84" i="43" s="1"/>
  <c r="AP84" i="43" s="1"/>
  <c r="AQ84" i="43" s="1"/>
  <c r="AR84" i="43" s="1"/>
  <c r="AS84" i="43" s="1"/>
  <c r="AT84" i="43" s="1"/>
  <c r="AU84" i="43" s="1"/>
  <c r="AV84" i="43" s="1"/>
  <c r="AW84" i="43" s="1"/>
  <c r="AX84" i="43" s="1"/>
  <c r="AY84" i="43" s="1"/>
  <c r="AZ84" i="43" s="1"/>
  <c r="BA84" i="43" s="1"/>
  <c r="BB84" i="43" s="1"/>
  <c r="BC84" i="43" s="1"/>
  <c r="BD84" i="43" s="1"/>
  <c r="BE84" i="43" s="1"/>
  <c r="BF84" i="43" s="1"/>
  <c r="BG84" i="43" s="1"/>
  <c r="BH84" i="43" s="1"/>
  <c r="BI84" i="43" s="1"/>
  <c r="BJ84" i="43" s="1"/>
  <c r="BK84" i="43" s="1"/>
  <c r="BL84" i="43" s="1"/>
  <c r="BM84" i="43" s="1"/>
  <c r="BN84" i="43" s="1"/>
  <c r="BO84" i="43" s="1"/>
  <c r="BP84" i="43" s="1"/>
  <c r="BQ84" i="43" s="1"/>
  <c r="BR84" i="43" s="1"/>
  <c r="BS84" i="43" s="1"/>
  <c r="BT84" i="43" s="1"/>
  <c r="BU84" i="43" s="1"/>
  <c r="BV84" i="43" s="1"/>
  <c r="BW84" i="43" s="1"/>
  <c r="BX84" i="43" s="1"/>
  <c r="BY84" i="43" s="1"/>
  <c r="BZ84" i="43" s="1"/>
  <c r="CA84" i="43" s="1"/>
  <c r="CB84" i="43" s="1"/>
  <c r="CC84" i="43" s="1"/>
  <c r="CD84" i="43" s="1"/>
  <c r="CE84" i="43" s="1"/>
  <c r="CF84" i="43" s="1"/>
  <c r="CG84" i="43" s="1"/>
  <c r="CH84" i="43" s="1"/>
  <c r="C80" i="43"/>
  <c r="C85" i="43" s="1"/>
  <c r="D85" i="43" s="1"/>
  <c r="E85" i="43" s="1"/>
  <c r="F85" i="43" s="1"/>
  <c r="G85" i="43" s="1"/>
  <c r="H85" i="43" s="1"/>
  <c r="I85" i="43" s="1"/>
  <c r="J85" i="43" s="1"/>
  <c r="K85" i="43" s="1"/>
  <c r="L85" i="43" s="1"/>
  <c r="M85" i="43" s="1"/>
  <c r="N85" i="43" s="1"/>
  <c r="O85" i="43" s="1"/>
  <c r="P85" i="43" s="1"/>
  <c r="Q85" i="43" s="1"/>
  <c r="R85" i="43" s="1"/>
  <c r="S85" i="43" s="1"/>
  <c r="T85" i="43" s="1"/>
  <c r="U85" i="43" s="1"/>
  <c r="V85" i="43" s="1"/>
  <c r="W85" i="43" s="1"/>
  <c r="X85" i="43" s="1"/>
  <c r="Y85" i="43" s="1"/>
  <c r="Z85" i="43" s="1"/>
  <c r="AA85" i="43" s="1"/>
  <c r="AB85" i="43" s="1"/>
  <c r="AC85" i="43" s="1"/>
  <c r="AD85" i="43" s="1"/>
  <c r="AE85" i="43" s="1"/>
  <c r="AF85" i="43" s="1"/>
  <c r="AG85" i="43" s="1"/>
  <c r="AH85" i="43" s="1"/>
  <c r="AI85" i="43" s="1"/>
  <c r="AJ85" i="43" s="1"/>
  <c r="AK85" i="43" s="1"/>
  <c r="AL85" i="43" s="1"/>
  <c r="AM85" i="43" s="1"/>
  <c r="AN85" i="43" s="1"/>
  <c r="AO85" i="43" s="1"/>
  <c r="AP85" i="43" s="1"/>
  <c r="AQ85" i="43" s="1"/>
  <c r="AR85" i="43" s="1"/>
  <c r="AS85" i="43" s="1"/>
  <c r="AT85" i="43" s="1"/>
  <c r="AU85" i="43" s="1"/>
  <c r="AV85" i="43" s="1"/>
  <c r="AW85" i="43" s="1"/>
  <c r="AX85" i="43" s="1"/>
  <c r="AY85" i="43" s="1"/>
  <c r="AZ85" i="43" s="1"/>
  <c r="BA85" i="43" s="1"/>
  <c r="BB85" i="43" s="1"/>
  <c r="BC85" i="43" s="1"/>
  <c r="BD85" i="43" s="1"/>
  <c r="BE85" i="43" s="1"/>
  <c r="BF85" i="43" s="1"/>
  <c r="BG85" i="43" s="1"/>
  <c r="BH85" i="43" s="1"/>
  <c r="BI85" i="43" s="1"/>
  <c r="BJ85" i="43" s="1"/>
  <c r="BK85" i="43" s="1"/>
  <c r="BL85" i="43" s="1"/>
  <c r="BM85" i="43" s="1"/>
  <c r="BN85" i="43" s="1"/>
  <c r="BO85" i="43" s="1"/>
  <c r="BP85" i="43" s="1"/>
  <c r="BQ85" i="43" s="1"/>
  <c r="BR85" i="43" s="1"/>
  <c r="BS85" i="43" s="1"/>
  <c r="BT85" i="43" s="1"/>
  <c r="BU85" i="43" s="1"/>
  <c r="BV85" i="43" s="1"/>
  <c r="BW85" i="43" s="1"/>
  <c r="BX85" i="43" s="1"/>
  <c r="BY85" i="43" s="1"/>
  <c r="BZ85" i="43" s="1"/>
  <c r="CA85" i="43" s="1"/>
  <c r="CB85" i="43" s="1"/>
  <c r="CC85" i="43" s="1"/>
  <c r="CD85" i="43" s="1"/>
  <c r="CE85" i="43" s="1"/>
  <c r="CF85" i="43" s="1"/>
  <c r="CG85" i="43" s="1"/>
  <c r="CH85" i="43" s="1"/>
  <c r="M52" i="32" l="1"/>
  <c r="N22" i="32"/>
  <c r="L54" i="32"/>
  <c r="M24" i="32"/>
  <c r="M57" i="32"/>
  <c r="N27" i="32"/>
  <c r="L59" i="32"/>
  <c r="M29" i="32"/>
  <c r="L58" i="32"/>
  <c r="M28" i="32"/>
  <c r="L55" i="32"/>
  <c r="M25" i="32"/>
  <c r="L51" i="32"/>
  <c r="M21" i="32"/>
  <c r="L56" i="32"/>
  <c r="M26" i="32"/>
  <c r="N23" i="32"/>
  <c r="L50" i="32"/>
  <c r="M20" i="32"/>
  <c r="O4" i="40"/>
  <c r="D5" i="10"/>
  <c r="E5" i="10"/>
  <c r="I5" i="10"/>
  <c r="L5" i="10"/>
  <c r="M5" i="10"/>
  <c r="C5" i="29"/>
  <c r="O38" i="29" s="1"/>
  <c r="C5" i="30"/>
  <c r="O38" i="30" s="1"/>
  <c r="C6" i="10"/>
  <c r="D6" i="10"/>
  <c r="E6" i="10"/>
  <c r="F6" i="10"/>
  <c r="G6" i="10"/>
  <c r="H6" i="10"/>
  <c r="L6" i="10"/>
  <c r="N6" i="10"/>
  <c r="C24" i="29"/>
  <c r="C7" i="10"/>
  <c r="D7" i="10"/>
  <c r="E7" i="10"/>
  <c r="G7" i="10"/>
  <c r="H7" i="10"/>
  <c r="I7" i="10"/>
  <c r="L7" i="10"/>
  <c r="M7" i="10"/>
  <c r="N7" i="10"/>
  <c r="C25" i="29"/>
  <c r="C8" i="10"/>
  <c r="D8" i="10"/>
  <c r="E8" i="10"/>
  <c r="F8" i="10"/>
  <c r="G8" i="10"/>
  <c r="H8" i="10"/>
  <c r="N8" i="10"/>
  <c r="C26" i="29"/>
  <c r="C9" i="10"/>
  <c r="D9" i="10"/>
  <c r="E9" i="10"/>
  <c r="L9" i="10"/>
  <c r="N9" i="10"/>
  <c r="C27" i="29"/>
  <c r="C10" i="10"/>
  <c r="D10" i="10"/>
  <c r="E10" i="10"/>
  <c r="F10" i="10"/>
  <c r="G10" i="10"/>
  <c r="H10" i="10"/>
  <c r="L10" i="10"/>
  <c r="C11" i="10"/>
  <c r="D11" i="10"/>
  <c r="E11" i="10"/>
  <c r="G11" i="10"/>
  <c r="M11" i="10"/>
  <c r="N11" i="10"/>
  <c r="C29" i="29"/>
  <c r="C12" i="10"/>
  <c r="D12" i="10"/>
  <c r="E12" i="10"/>
  <c r="F12" i="10"/>
  <c r="G12" i="10"/>
  <c r="J12" i="10"/>
  <c r="N12" i="10"/>
  <c r="C30" i="29"/>
  <c r="C13" i="10"/>
  <c r="D13" i="10"/>
  <c r="E13" i="10"/>
  <c r="G13" i="10"/>
  <c r="I13" i="10"/>
  <c r="K13" i="10"/>
  <c r="M13" i="10"/>
  <c r="N13" i="10"/>
  <c r="C31" i="29"/>
  <c r="C14" i="10"/>
  <c r="D14" i="10"/>
  <c r="E14" i="10"/>
  <c r="F14" i="10"/>
  <c r="G14" i="10"/>
  <c r="I14" i="10"/>
  <c r="K14" i="10"/>
  <c r="N14" i="10"/>
  <c r="C32" i="29"/>
  <c r="C15" i="10"/>
  <c r="D15" i="10"/>
  <c r="E15" i="10"/>
  <c r="G15" i="10"/>
  <c r="I15" i="10"/>
  <c r="K15" i="10"/>
  <c r="M15" i="10"/>
  <c r="N15" i="10"/>
  <c r="C33" i="29"/>
  <c r="C16" i="10"/>
  <c r="D16" i="10"/>
  <c r="E16" i="10"/>
  <c r="F16" i="10"/>
  <c r="G16" i="10"/>
  <c r="I16" i="10"/>
  <c r="K16" i="10"/>
  <c r="M16" i="10"/>
  <c r="C34" i="29"/>
  <c r="C17" i="10"/>
  <c r="D17" i="10"/>
  <c r="E17" i="10"/>
  <c r="G17" i="10"/>
  <c r="I17" i="10"/>
  <c r="K17" i="10"/>
  <c r="L17" i="10"/>
  <c r="N17" i="10"/>
  <c r="C35" i="29"/>
  <c r="C5" i="35"/>
  <c r="O38" i="35" s="1"/>
  <c r="C5" i="36"/>
  <c r="O38" i="36" s="1"/>
  <c r="C27" i="2"/>
  <c r="C57" i="2" s="1"/>
  <c r="C28" i="2"/>
  <c r="C58" i="2" s="1"/>
  <c r="C29" i="2"/>
  <c r="C59" i="2" s="1"/>
  <c r="C28" i="29"/>
  <c r="I6" i="10"/>
  <c r="M6" i="10"/>
  <c r="I8" i="10"/>
  <c r="M8" i="10"/>
  <c r="M9" i="10"/>
  <c r="M10" i="10"/>
  <c r="N10" i="10"/>
  <c r="H11" i="10"/>
  <c r="L11" i="10"/>
  <c r="H12" i="10"/>
  <c r="L12" i="10"/>
  <c r="M12" i="10"/>
  <c r="H13" i="10"/>
  <c r="L13" i="10"/>
  <c r="H14" i="10"/>
  <c r="L14" i="10"/>
  <c r="M14" i="10"/>
  <c r="H15" i="10"/>
  <c r="L15" i="10"/>
  <c r="H16" i="10"/>
  <c r="L16" i="10"/>
  <c r="N16" i="10"/>
  <c r="H17" i="10"/>
  <c r="M17" i="10"/>
  <c r="C21" i="2"/>
  <c r="C51" i="2" s="1"/>
  <c r="C24" i="2"/>
  <c r="C54" i="2" s="1"/>
  <c r="C25" i="2"/>
  <c r="C55" i="2" s="1"/>
  <c r="C26" i="2"/>
  <c r="C56" i="2" s="1"/>
  <c r="C30" i="2"/>
  <c r="M50" i="32" l="1"/>
  <c r="N20" i="32"/>
  <c r="M56" i="32"/>
  <c r="N26" i="32"/>
  <c r="M55" i="32"/>
  <c r="N25" i="32"/>
  <c r="M59" i="32"/>
  <c r="N29" i="32"/>
  <c r="M54" i="32"/>
  <c r="N24" i="32"/>
  <c r="O23" i="32"/>
  <c r="M51" i="32"/>
  <c r="N21" i="32"/>
  <c r="M58" i="32"/>
  <c r="N28" i="32"/>
  <c r="N57" i="32"/>
  <c r="O27" i="32"/>
  <c r="N52" i="32"/>
  <c r="O22" i="32"/>
  <c r="C173" i="29"/>
  <c r="C154" i="29"/>
  <c r="C70" i="29"/>
  <c r="C169" i="29"/>
  <c r="C150" i="29"/>
  <c r="C66" i="29"/>
  <c r="C168" i="29"/>
  <c r="C149" i="29"/>
  <c r="C65" i="29"/>
  <c r="C165" i="29"/>
  <c r="C146" i="29"/>
  <c r="C62" i="29"/>
  <c r="C164" i="29"/>
  <c r="C145" i="29"/>
  <c r="C23" i="29"/>
  <c r="C19" i="29"/>
  <c r="E19" i="10"/>
  <c r="C167" i="29"/>
  <c r="C148" i="29"/>
  <c r="C64" i="29"/>
  <c r="C19" i="36"/>
  <c r="C23" i="36"/>
  <c r="C172" i="29"/>
  <c r="C153" i="29"/>
  <c r="C69" i="29"/>
  <c r="M19" i="10"/>
  <c r="D19" i="10"/>
  <c r="C23" i="35"/>
  <c r="C19" i="35"/>
  <c r="C171" i="29"/>
  <c r="C152" i="29"/>
  <c r="C68" i="29"/>
  <c r="C166" i="29"/>
  <c r="C147" i="29"/>
  <c r="C63" i="29"/>
  <c r="C163" i="29"/>
  <c r="C144" i="29"/>
  <c r="C174" i="29"/>
  <c r="C155" i="29"/>
  <c r="C71" i="29"/>
  <c r="C170" i="29"/>
  <c r="C151" i="29"/>
  <c r="C67" i="29"/>
  <c r="C23" i="30"/>
  <c r="C19" i="30"/>
  <c r="C22" i="2"/>
  <c r="C52" i="2" s="1"/>
  <c r="C180" i="41"/>
  <c r="C198" i="41" s="1"/>
  <c r="C23" i="2"/>
  <c r="C53" i="2" s="1"/>
  <c r="C5" i="31"/>
  <c r="C5" i="34"/>
  <c r="O38" i="34" s="1"/>
  <c r="C5" i="33"/>
  <c r="O38" i="33" s="1"/>
  <c r="C5" i="10"/>
  <c r="G5" i="10"/>
  <c r="G9" i="10"/>
  <c r="L8" i="10"/>
  <c r="L19" i="10" s="1"/>
  <c r="O4" i="41"/>
  <c r="O198" i="41" s="1"/>
  <c r="C17" i="41"/>
  <c r="N5" i="10"/>
  <c r="F17" i="10"/>
  <c r="F13" i="10"/>
  <c r="F5" i="10"/>
  <c r="F9" i="10"/>
  <c r="F15" i="10"/>
  <c r="F11" i="10"/>
  <c r="F7" i="10"/>
  <c r="N19" i="10" l="1"/>
  <c r="C19" i="31"/>
  <c r="O38" i="31"/>
  <c r="C19" i="10"/>
  <c r="O17" i="41"/>
  <c r="C216" i="41"/>
  <c r="C219" i="41" s="1"/>
  <c r="C37" i="29"/>
  <c r="C162" i="29"/>
  <c r="C176" i="29" s="1"/>
  <c r="G19" i="10"/>
  <c r="C143" i="29"/>
  <c r="C157" i="29" s="1"/>
  <c r="P22" i="32"/>
  <c r="N58" i="32"/>
  <c r="O28" i="32"/>
  <c r="P23" i="32"/>
  <c r="N59" i="32"/>
  <c r="O29" i="32"/>
  <c r="N56" i="32"/>
  <c r="O26" i="32"/>
  <c r="P27" i="32"/>
  <c r="N51" i="32"/>
  <c r="O21" i="32"/>
  <c r="N54" i="32"/>
  <c r="O24" i="32"/>
  <c r="N55" i="32"/>
  <c r="O25" i="32"/>
  <c r="N50" i="32"/>
  <c r="O20" i="32"/>
  <c r="C143" i="35"/>
  <c r="C157" i="35" s="1"/>
  <c r="C59" i="35"/>
  <c r="C73" i="35" s="1"/>
  <c r="C74" i="35" s="1"/>
  <c r="C37" i="35"/>
  <c r="D34" i="30"/>
  <c r="D24" i="30"/>
  <c r="E24" i="30" s="1"/>
  <c r="D33" i="30"/>
  <c r="E33" i="30" s="1"/>
  <c r="D28" i="30"/>
  <c r="E28" i="30" s="1"/>
  <c r="F28" i="30" s="1"/>
  <c r="D27" i="30"/>
  <c r="E27" i="30" s="1"/>
  <c r="F27" i="30" s="1"/>
  <c r="D23" i="30"/>
  <c r="D35" i="30"/>
  <c r="D31" i="30"/>
  <c r="D30" i="30"/>
  <c r="D26" i="30"/>
  <c r="D25" i="30"/>
  <c r="D32" i="30"/>
  <c r="D29" i="30"/>
  <c r="D35" i="29"/>
  <c r="E35" i="29" s="1"/>
  <c r="D33" i="29"/>
  <c r="E33" i="29" s="1"/>
  <c r="D25" i="29"/>
  <c r="D34" i="29"/>
  <c r="D30" i="29"/>
  <c r="D24" i="29"/>
  <c r="E24" i="29" s="1"/>
  <c r="D29" i="29"/>
  <c r="D26" i="29"/>
  <c r="E26" i="29" s="1"/>
  <c r="D32" i="29"/>
  <c r="D31" i="29"/>
  <c r="D28" i="29"/>
  <c r="D27" i="29"/>
  <c r="E27" i="29" s="1"/>
  <c r="D23" i="29"/>
  <c r="C23" i="33"/>
  <c r="C19" i="33"/>
  <c r="C37" i="30"/>
  <c r="C59" i="36"/>
  <c r="C73" i="36" s="1"/>
  <c r="C37" i="36"/>
  <c r="F19" i="10"/>
  <c r="C211" i="41"/>
  <c r="C23" i="34"/>
  <c r="C19" i="34"/>
  <c r="D33" i="35"/>
  <c r="E33" i="35" s="1"/>
  <c r="F33" i="35" s="1"/>
  <c r="G33" i="35" s="1"/>
  <c r="H33" i="35" s="1"/>
  <c r="I33" i="35" s="1"/>
  <c r="J33" i="35" s="1"/>
  <c r="K33" i="35" s="1"/>
  <c r="L33" i="35" s="1"/>
  <c r="M33" i="35" s="1"/>
  <c r="N33" i="35" s="1"/>
  <c r="O33" i="35" s="1"/>
  <c r="P33" i="35" s="1"/>
  <c r="Q33" i="35" s="1"/>
  <c r="R33" i="35" s="1"/>
  <c r="S33" i="35" s="1"/>
  <c r="T33" i="35" s="1"/>
  <c r="U33" i="35" s="1"/>
  <c r="V33" i="35" s="1"/>
  <c r="W33" i="35" s="1"/>
  <c r="X33" i="35" s="1"/>
  <c r="Y33" i="35" s="1"/>
  <c r="Z33" i="35" s="1"/>
  <c r="AA33" i="35" s="1"/>
  <c r="AB33" i="35" s="1"/>
  <c r="AC33" i="35" s="1"/>
  <c r="AD33" i="35" s="1"/>
  <c r="AE33" i="35" s="1"/>
  <c r="AF33" i="35" s="1"/>
  <c r="AG33" i="35" s="1"/>
  <c r="AH33" i="35" s="1"/>
  <c r="AI33" i="35" s="1"/>
  <c r="AJ33" i="35" s="1"/>
  <c r="AK33" i="35" s="1"/>
  <c r="AL33" i="35" s="1"/>
  <c r="AM33" i="35" s="1"/>
  <c r="AN33" i="35" s="1"/>
  <c r="AO33" i="35" s="1"/>
  <c r="AP33" i="35" s="1"/>
  <c r="AQ33" i="35" s="1"/>
  <c r="AR33" i="35" s="1"/>
  <c r="AS33" i="35" s="1"/>
  <c r="AT33" i="35" s="1"/>
  <c r="AU33" i="35" s="1"/>
  <c r="AV33" i="35" s="1"/>
  <c r="AW33" i="35" s="1"/>
  <c r="AX33" i="35" s="1"/>
  <c r="AY33" i="35" s="1"/>
  <c r="AZ33" i="35" s="1"/>
  <c r="BA33" i="35" s="1"/>
  <c r="BB33" i="35" s="1"/>
  <c r="BC33" i="35" s="1"/>
  <c r="BD33" i="35" s="1"/>
  <c r="BE33" i="35" s="1"/>
  <c r="BF33" i="35" s="1"/>
  <c r="BG33" i="35" s="1"/>
  <c r="BH33" i="35" s="1"/>
  <c r="BI33" i="35" s="1"/>
  <c r="BJ33" i="35" s="1"/>
  <c r="BK33" i="35" s="1"/>
  <c r="BL33" i="35" s="1"/>
  <c r="BM33" i="35" s="1"/>
  <c r="BN33" i="35" s="1"/>
  <c r="BO33" i="35" s="1"/>
  <c r="BP33" i="35" s="1"/>
  <c r="BQ33" i="35" s="1"/>
  <c r="BR33" i="35" s="1"/>
  <c r="BS33" i="35" s="1"/>
  <c r="BT33" i="35" s="1"/>
  <c r="BU33" i="35" s="1"/>
  <c r="BV33" i="35" s="1"/>
  <c r="BW33" i="35" s="1"/>
  <c r="BX33" i="35" s="1"/>
  <c r="BY33" i="35" s="1"/>
  <c r="BZ33" i="35" s="1"/>
  <c r="CA33" i="35" s="1"/>
  <c r="CB33" i="35" s="1"/>
  <c r="CC33" i="35" s="1"/>
  <c r="CD33" i="35" s="1"/>
  <c r="CE33" i="35" s="1"/>
  <c r="CF33" i="35" s="1"/>
  <c r="CG33" i="35" s="1"/>
  <c r="CH33" i="35" s="1"/>
  <c r="D29" i="35"/>
  <c r="E29" i="35" s="1"/>
  <c r="F29" i="35" s="1"/>
  <c r="G29" i="35" s="1"/>
  <c r="H29" i="35" s="1"/>
  <c r="I29" i="35" s="1"/>
  <c r="J29" i="35" s="1"/>
  <c r="K29" i="35" s="1"/>
  <c r="L29" i="35" s="1"/>
  <c r="M29" i="35" s="1"/>
  <c r="N29" i="35" s="1"/>
  <c r="O29" i="35" s="1"/>
  <c r="P29" i="35" s="1"/>
  <c r="Q29" i="35" s="1"/>
  <c r="R29" i="35" s="1"/>
  <c r="S29" i="35" s="1"/>
  <c r="T29" i="35" s="1"/>
  <c r="U29" i="35" s="1"/>
  <c r="V29" i="35" s="1"/>
  <c r="W29" i="35" s="1"/>
  <c r="X29" i="35" s="1"/>
  <c r="Y29" i="35" s="1"/>
  <c r="Z29" i="35" s="1"/>
  <c r="AA29" i="35" s="1"/>
  <c r="AB29" i="35" s="1"/>
  <c r="AC29" i="35" s="1"/>
  <c r="AD29" i="35" s="1"/>
  <c r="AE29" i="35" s="1"/>
  <c r="AF29" i="35" s="1"/>
  <c r="AG29" i="35" s="1"/>
  <c r="AH29" i="35" s="1"/>
  <c r="AI29" i="35" s="1"/>
  <c r="AJ29" i="35" s="1"/>
  <c r="AK29" i="35" s="1"/>
  <c r="AL29" i="35" s="1"/>
  <c r="AM29" i="35" s="1"/>
  <c r="AN29" i="35" s="1"/>
  <c r="AO29" i="35" s="1"/>
  <c r="AP29" i="35" s="1"/>
  <c r="AQ29" i="35" s="1"/>
  <c r="AR29" i="35" s="1"/>
  <c r="AS29" i="35" s="1"/>
  <c r="AT29" i="35" s="1"/>
  <c r="AU29" i="35" s="1"/>
  <c r="AV29" i="35" s="1"/>
  <c r="AW29" i="35" s="1"/>
  <c r="AX29" i="35" s="1"/>
  <c r="AY29" i="35" s="1"/>
  <c r="AZ29" i="35" s="1"/>
  <c r="BA29" i="35" s="1"/>
  <c r="BB29" i="35" s="1"/>
  <c r="BC29" i="35" s="1"/>
  <c r="BD29" i="35" s="1"/>
  <c r="BE29" i="35" s="1"/>
  <c r="BF29" i="35" s="1"/>
  <c r="BG29" i="35" s="1"/>
  <c r="BH29" i="35" s="1"/>
  <c r="BI29" i="35" s="1"/>
  <c r="BJ29" i="35" s="1"/>
  <c r="BK29" i="35" s="1"/>
  <c r="BL29" i="35" s="1"/>
  <c r="BM29" i="35" s="1"/>
  <c r="BN29" i="35" s="1"/>
  <c r="BO29" i="35" s="1"/>
  <c r="BP29" i="35" s="1"/>
  <c r="BQ29" i="35" s="1"/>
  <c r="BR29" i="35" s="1"/>
  <c r="BS29" i="35" s="1"/>
  <c r="BT29" i="35" s="1"/>
  <c r="BU29" i="35" s="1"/>
  <c r="BV29" i="35" s="1"/>
  <c r="BW29" i="35" s="1"/>
  <c r="BX29" i="35" s="1"/>
  <c r="BY29" i="35" s="1"/>
  <c r="BZ29" i="35" s="1"/>
  <c r="CA29" i="35" s="1"/>
  <c r="CB29" i="35" s="1"/>
  <c r="CC29" i="35" s="1"/>
  <c r="CD29" i="35" s="1"/>
  <c r="CE29" i="35" s="1"/>
  <c r="CF29" i="35" s="1"/>
  <c r="CG29" i="35" s="1"/>
  <c r="CH29" i="35" s="1"/>
  <c r="D25" i="35"/>
  <c r="E25" i="35" s="1"/>
  <c r="F25" i="35" s="1"/>
  <c r="G25" i="35" s="1"/>
  <c r="H25" i="35" s="1"/>
  <c r="I25" i="35" s="1"/>
  <c r="J25" i="35" s="1"/>
  <c r="K25" i="35" s="1"/>
  <c r="L25" i="35" s="1"/>
  <c r="M25" i="35" s="1"/>
  <c r="N25" i="35" s="1"/>
  <c r="O25" i="35" s="1"/>
  <c r="P25" i="35" s="1"/>
  <c r="Q25" i="35" s="1"/>
  <c r="R25" i="35" s="1"/>
  <c r="S25" i="35" s="1"/>
  <c r="T25" i="35" s="1"/>
  <c r="U25" i="35" s="1"/>
  <c r="V25" i="35" s="1"/>
  <c r="W25" i="35" s="1"/>
  <c r="X25" i="35" s="1"/>
  <c r="Y25" i="35" s="1"/>
  <c r="Z25" i="35" s="1"/>
  <c r="AA25" i="35" s="1"/>
  <c r="AB25" i="35" s="1"/>
  <c r="AC25" i="35" s="1"/>
  <c r="AD25" i="35" s="1"/>
  <c r="AE25" i="35" s="1"/>
  <c r="AF25" i="35" s="1"/>
  <c r="AG25" i="35" s="1"/>
  <c r="AH25" i="35" s="1"/>
  <c r="AI25" i="35" s="1"/>
  <c r="AJ25" i="35" s="1"/>
  <c r="AK25" i="35" s="1"/>
  <c r="AL25" i="35" s="1"/>
  <c r="AM25" i="35" s="1"/>
  <c r="AN25" i="35" s="1"/>
  <c r="AO25" i="35" s="1"/>
  <c r="AP25" i="35" s="1"/>
  <c r="AQ25" i="35" s="1"/>
  <c r="AR25" i="35" s="1"/>
  <c r="AS25" i="35" s="1"/>
  <c r="AT25" i="35" s="1"/>
  <c r="AU25" i="35" s="1"/>
  <c r="AV25" i="35" s="1"/>
  <c r="AW25" i="35" s="1"/>
  <c r="AX25" i="35" s="1"/>
  <c r="AY25" i="35" s="1"/>
  <c r="AZ25" i="35" s="1"/>
  <c r="BA25" i="35" s="1"/>
  <c r="BB25" i="35" s="1"/>
  <c r="BC25" i="35" s="1"/>
  <c r="BD25" i="35" s="1"/>
  <c r="BE25" i="35" s="1"/>
  <c r="BF25" i="35" s="1"/>
  <c r="BG25" i="35" s="1"/>
  <c r="BH25" i="35" s="1"/>
  <c r="BI25" i="35" s="1"/>
  <c r="BJ25" i="35" s="1"/>
  <c r="BK25" i="35" s="1"/>
  <c r="BL25" i="35" s="1"/>
  <c r="BM25" i="35" s="1"/>
  <c r="BN25" i="35" s="1"/>
  <c r="BO25" i="35" s="1"/>
  <c r="BP25" i="35" s="1"/>
  <c r="BQ25" i="35" s="1"/>
  <c r="BR25" i="35" s="1"/>
  <c r="BS25" i="35" s="1"/>
  <c r="BT25" i="35" s="1"/>
  <c r="BU25" i="35" s="1"/>
  <c r="BV25" i="35" s="1"/>
  <c r="BW25" i="35" s="1"/>
  <c r="BX25" i="35" s="1"/>
  <c r="BY25" i="35" s="1"/>
  <c r="BZ25" i="35" s="1"/>
  <c r="CA25" i="35" s="1"/>
  <c r="CB25" i="35" s="1"/>
  <c r="CC25" i="35" s="1"/>
  <c r="CD25" i="35" s="1"/>
  <c r="CE25" i="35" s="1"/>
  <c r="CF25" i="35" s="1"/>
  <c r="CG25" i="35" s="1"/>
  <c r="CH25" i="35" s="1"/>
  <c r="D34" i="35"/>
  <c r="E34" i="35" s="1"/>
  <c r="F34" i="35" s="1"/>
  <c r="G34" i="35" s="1"/>
  <c r="H34" i="35" s="1"/>
  <c r="I34" i="35" s="1"/>
  <c r="J34" i="35" s="1"/>
  <c r="K34" i="35" s="1"/>
  <c r="L34" i="35" s="1"/>
  <c r="M34" i="35" s="1"/>
  <c r="N34" i="35" s="1"/>
  <c r="O34" i="35" s="1"/>
  <c r="P34" i="35" s="1"/>
  <c r="Q34" i="35" s="1"/>
  <c r="R34" i="35" s="1"/>
  <c r="S34" i="35" s="1"/>
  <c r="T34" i="35" s="1"/>
  <c r="U34" i="35" s="1"/>
  <c r="V34" i="35" s="1"/>
  <c r="W34" i="35" s="1"/>
  <c r="X34" i="35" s="1"/>
  <c r="Y34" i="35" s="1"/>
  <c r="Z34" i="35" s="1"/>
  <c r="AA34" i="35" s="1"/>
  <c r="AB34" i="35" s="1"/>
  <c r="AC34" i="35" s="1"/>
  <c r="AD34" i="35" s="1"/>
  <c r="AE34" i="35" s="1"/>
  <c r="AF34" i="35" s="1"/>
  <c r="AG34" i="35" s="1"/>
  <c r="AH34" i="35" s="1"/>
  <c r="AI34" i="35" s="1"/>
  <c r="AJ34" i="35" s="1"/>
  <c r="AK34" i="35" s="1"/>
  <c r="AL34" i="35" s="1"/>
  <c r="AM34" i="35" s="1"/>
  <c r="AN34" i="35" s="1"/>
  <c r="AO34" i="35" s="1"/>
  <c r="AP34" i="35" s="1"/>
  <c r="AQ34" i="35" s="1"/>
  <c r="AR34" i="35" s="1"/>
  <c r="AS34" i="35" s="1"/>
  <c r="AT34" i="35" s="1"/>
  <c r="AU34" i="35" s="1"/>
  <c r="AV34" i="35" s="1"/>
  <c r="AW34" i="35" s="1"/>
  <c r="AX34" i="35" s="1"/>
  <c r="AY34" i="35" s="1"/>
  <c r="AZ34" i="35" s="1"/>
  <c r="BA34" i="35" s="1"/>
  <c r="BB34" i="35" s="1"/>
  <c r="BC34" i="35" s="1"/>
  <c r="BD34" i="35" s="1"/>
  <c r="BE34" i="35" s="1"/>
  <c r="BF34" i="35" s="1"/>
  <c r="BG34" i="35" s="1"/>
  <c r="BH34" i="35" s="1"/>
  <c r="BI34" i="35" s="1"/>
  <c r="BJ34" i="35" s="1"/>
  <c r="BK34" i="35" s="1"/>
  <c r="BL34" i="35" s="1"/>
  <c r="BM34" i="35" s="1"/>
  <c r="BN34" i="35" s="1"/>
  <c r="BO34" i="35" s="1"/>
  <c r="BP34" i="35" s="1"/>
  <c r="BQ34" i="35" s="1"/>
  <c r="BR34" i="35" s="1"/>
  <c r="BS34" i="35" s="1"/>
  <c r="BT34" i="35" s="1"/>
  <c r="BU34" i="35" s="1"/>
  <c r="BV34" i="35" s="1"/>
  <c r="BW34" i="35" s="1"/>
  <c r="BX34" i="35" s="1"/>
  <c r="BY34" i="35" s="1"/>
  <c r="BZ34" i="35" s="1"/>
  <c r="CA34" i="35" s="1"/>
  <c r="CB34" i="35" s="1"/>
  <c r="CC34" i="35" s="1"/>
  <c r="CD34" i="35" s="1"/>
  <c r="CE34" i="35" s="1"/>
  <c r="CF34" i="35" s="1"/>
  <c r="CG34" i="35" s="1"/>
  <c r="CH34" i="35" s="1"/>
  <c r="D30" i="35"/>
  <c r="E30" i="35" s="1"/>
  <c r="F30" i="35" s="1"/>
  <c r="G30" i="35" s="1"/>
  <c r="H30" i="35" s="1"/>
  <c r="I30" i="35" s="1"/>
  <c r="J30" i="35" s="1"/>
  <c r="K30" i="35" s="1"/>
  <c r="L30" i="35" s="1"/>
  <c r="M30" i="35" s="1"/>
  <c r="N30" i="35" s="1"/>
  <c r="O30" i="35" s="1"/>
  <c r="P30" i="35" s="1"/>
  <c r="Q30" i="35" s="1"/>
  <c r="R30" i="35" s="1"/>
  <c r="S30" i="35" s="1"/>
  <c r="T30" i="35" s="1"/>
  <c r="U30" i="35" s="1"/>
  <c r="V30" i="35" s="1"/>
  <c r="W30" i="35" s="1"/>
  <c r="X30" i="35" s="1"/>
  <c r="Y30" i="35" s="1"/>
  <c r="Z30" i="35" s="1"/>
  <c r="AA30" i="35" s="1"/>
  <c r="AB30" i="35" s="1"/>
  <c r="AC30" i="35" s="1"/>
  <c r="AD30" i="35" s="1"/>
  <c r="AE30" i="35" s="1"/>
  <c r="AF30" i="35" s="1"/>
  <c r="AG30" i="35" s="1"/>
  <c r="AH30" i="35" s="1"/>
  <c r="AI30" i="35" s="1"/>
  <c r="AJ30" i="35" s="1"/>
  <c r="AK30" i="35" s="1"/>
  <c r="AL30" i="35" s="1"/>
  <c r="AM30" i="35" s="1"/>
  <c r="AN30" i="35" s="1"/>
  <c r="AO30" i="35" s="1"/>
  <c r="AP30" i="35" s="1"/>
  <c r="AQ30" i="35" s="1"/>
  <c r="AR30" i="35" s="1"/>
  <c r="AS30" i="35" s="1"/>
  <c r="AT30" i="35" s="1"/>
  <c r="AU30" i="35" s="1"/>
  <c r="AV30" i="35" s="1"/>
  <c r="AW30" i="35" s="1"/>
  <c r="AX30" i="35" s="1"/>
  <c r="AY30" i="35" s="1"/>
  <c r="AZ30" i="35" s="1"/>
  <c r="BA30" i="35" s="1"/>
  <c r="BB30" i="35" s="1"/>
  <c r="BC30" i="35" s="1"/>
  <c r="BD30" i="35" s="1"/>
  <c r="BE30" i="35" s="1"/>
  <c r="BF30" i="35" s="1"/>
  <c r="BG30" i="35" s="1"/>
  <c r="BH30" i="35" s="1"/>
  <c r="BI30" i="35" s="1"/>
  <c r="BJ30" i="35" s="1"/>
  <c r="BK30" i="35" s="1"/>
  <c r="BL30" i="35" s="1"/>
  <c r="BM30" i="35" s="1"/>
  <c r="BN30" i="35" s="1"/>
  <c r="BO30" i="35" s="1"/>
  <c r="BP30" i="35" s="1"/>
  <c r="BQ30" i="35" s="1"/>
  <c r="BR30" i="35" s="1"/>
  <c r="BS30" i="35" s="1"/>
  <c r="BT30" i="35" s="1"/>
  <c r="BU30" i="35" s="1"/>
  <c r="BV30" i="35" s="1"/>
  <c r="BW30" i="35" s="1"/>
  <c r="BX30" i="35" s="1"/>
  <c r="BY30" i="35" s="1"/>
  <c r="BZ30" i="35" s="1"/>
  <c r="CA30" i="35" s="1"/>
  <c r="CB30" i="35" s="1"/>
  <c r="CC30" i="35" s="1"/>
  <c r="CD30" i="35" s="1"/>
  <c r="CE30" i="35" s="1"/>
  <c r="CF30" i="35" s="1"/>
  <c r="CG30" i="35" s="1"/>
  <c r="CH30" i="35" s="1"/>
  <c r="D26" i="35"/>
  <c r="E26" i="35" s="1"/>
  <c r="F26" i="35" s="1"/>
  <c r="G26" i="35" s="1"/>
  <c r="H26" i="35" s="1"/>
  <c r="I26" i="35" s="1"/>
  <c r="J26" i="35" s="1"/>
  <c r="K26" i="35" s="1"/>
  <c r="L26" i="35" s="1"/>
  <c r="M26" i="35" s="1"/>
  <c r="N26" i="35" s="1"/>
  <c r="O26" i="35" s="1"/>
  <c r="P26" i="35" s="1"/>
  <c r="Q26" i="35" s="1"/>
  <c r="R26" i="35" s="1"/>
  <c r="S26" i="35" s="1"/>
  <c r="T26" i="35" s="1"/>
  <c r="U26" i="35" s="1"/>
  <c r="V26" i="35" s="1"/>
  <c r="W26" i="35" s="1"/>
  <c r="X26" i="35" s="1"/>
  <c r="Y26" i="35" s="1"/>
  <c r="Z26" i="35" s="1"/>
  <c r="AA26" i="35" s="1"/>
  <c r="AB26" i="35" s="1"/>
  <c r="AC26" i="35" s="1"/>
  <c r="AD26" i="35" s="1"/>
  <c r="AE26" i="35" s="1"/>
  <c r="AF26" i="35" s="1"/>
  <c r="AG26" i="35" s="1"/>
  <c r="AH26" i="35" s="1"/>
  <c r="AI26" i="35" s="1"/>
  <c r="AJ26" i="35" s="1"/>
  <c r="AK26" i="35" s="1"/>
  <c r="AL26" i="35" s="1"/>
  <c r="AM26" i="35" s="1"/>
  <c r="AN26" i="35" s="1"/>
  <c r="AO26" i="35" s="1"/>
  <c r="AP26" i="35" s="1"/>
  <c r="AQ26" i="35" s="1"/>
  <c r="AR26" i="35" s="1"/>
  <c r="AS26" i="35" s="1"/>
  <c r="AT26" i="35" s="1"/>
  <c r="AU26" i="35" s="1"/>
  <c r="AV26" i="35" s="1"/>
  <c r="AW26" i="35" s="1"/>
  <c r="AX26" i="35" s="1"/>
  <c r="AY26" i="35" s="1"/>
  <c r="AZ26" i="35" s="1"/>
  <c r="BA26" i="35" s="1"/>
  <c r="BB26" i="35" s="1"/>
  <c r="BC26" i="35" s="1"/>
  <c r="BD26" i="35" s="1"/>
  <c r="BE26" i="35" s="1"/>
  <c r="BF26" i="35" s="1"/>
  <c r="BG26" i="35" s="1"/>
  <c r="BH26" i="35" s="1"/>
  <c r="BI26" i="35" s="1"/>
  <c r="BJ26" i="35" s="1"/>
  <c r="BK26" i="35" s="1"/>
  <c r="BL26" i="35" s="1"/>
  <c r="BM26" i="35" s="1"/>
  <c r="BN26" i="35" s="1"/>
  <c r="BO26" i="35" s="1"/>
  <c r="BP26" i="35" s="1"/>
  <c r="BQ26" i="35" s="1"/>
  <c r="BR26" i="35" s="1"/>
  <c r="BS26" i="35" s="1"/>
  <c r="BT26" i="35" s="1"/>
  <c r="BU26" i="35" s="1"/>
  <c r="BV26" i="35" s="1"/>
  <c r="BW26" i="35" s="1"/>
  <c r="BX26" i="35" s="1"/>
  <c r="BY26" i="35" s="1"/>
  <c r="BZ26" i="35" s="1"/>
  <c r="CA26" i="35" s="1"/>
  <c r="CB26" i="35" s="1"/>
  <c r="CC26" i="35" s="1"/>
  <c r="CD26" i="35" s="1"/>
  <c r="CE26" i="35" s="1"/>
  <c r="CF26" i="35" s="1"/>
  <c r="CG26" i="35" s="1"/>
  <c r="CH26" i="35" s="1"/>
  <c r="D35" i="35"/>
  <c r="E35" i="35" s="1"/>
  <c r="F35" i="35" s="1"/>
  <c r="G35" i="35" s="1"/>
  <c r="H35" i="35" s="1"/>
  <c r="I35" i="35" s="1"/>
  <c r="J35" i="35" s="1"/>
  <c r="K35" i="35" s="1"/>
  <c r="L35" i="35" s="1"/>
  <c r="M35" i="35" s="1"/>
  <c r="N35" i="35" s="1"/>
  <c r="O35" i="35" s="1"/>
  <c r="P35" i="35" s="1"/>
  <c r="Q35" i="35" s="1"/>
  <c r="R35" i="35" s="1"/>
  <c r="S35" i="35" s="1"/>
  <c r="T35" i="35" s="1"/>
  <c r="U35" i="35" s="1"/>
  <c r="V35" i="35" s="1"/>
  <c r="W35" i="35" s="1"/>
  <c r="X35" i="35" s="1"/>
  <c r="Y35" i="35" s="1"/>
  <c r="Z35" i="35" s="1"/>
  <c r="AA35" i="35" s="1"/>
  <c r="AB35" i="35" s="1"/>
  <c r="AC35" i="35" s="1"/>
  <c r="AD35" i="35" s="1"/>
  <c r="AE35" i="35" s="1"/>
  <c r="AF35" i="35" s="1"/>
  <c r="AG35" i="35" s="1"/>
  <c r="AH35" i="35" s="1"/>
  <c r="AI35" i="35" s="1"/>
  <c r="AJ35" i="35" s="1"/>
  <c r="AK35" i="35" s="1"/>
  <c r="AL35" i="35" s="1"/>
  <c r="AM35" i="35" s="1"/>
  <c r="AN35" i="35" s="1"/>
  <c r="AO35" i="35" s="1"/>
  <c r="AP35" i="35" s="1"/>
  <c r="AQ35" i="35" s="1"/>
  <c r="AR35" i="35" s="1"/>
  <c r="AS35" i="35" s="1"/>
  <c r="AT35" i="35" s="1"/>
  <c r="AU35" i="35" s="1"/>
  <c r="AV35" i="35" s="1"/>
  <c r="AW35" i="35" s="1"/>
  <c r="AX35" i="35" s="1"/>
  <c r="AY35" i="35" s="1"/>
  <c r="AZ35" i="35" s="1"/>
  <c r="BA35" i="35" s="1"/>
  <c r="BB35" i="35" s="1"/>
  <c r="BC35" i="35" s="1"/>
  <c r="BD35" i="35" s="1"/>
  <c r="BE35" i="35" s="1"/>
  <c r="BF35" i="35" s="1"/>
  <c r="BG35" i="35" s="1"/>
  <c r="BH35" i="35" s="1"/>
  <c r="BI35" i="35" s="1"/>
  <c r="BJ35" i="35" s="1"/>
  <c r="BK35" i="35" s="1"/>
  <c r="BL35" i="35" s="1"/>
  <c r="BM35" i="35" s="1"/>
  <c r="BN35" i="35" s="1"/>
  <c r="BO35" i="35" s="1"/>
  <c r="BP35" i="35" s="1"/>
  <c r="BQ35" i="35" s="1"/>
  <c r="BR35" i="35" s="1"/>
  <c r="BS35" i="35" s="1"/>
  <c r="BT35" i="35" s="1"/>
  <c r="BU35" i="35" s="1"/>
  <c r="BV35" i="35" s="1"/>
  <c r="BW35" i="35" s="1"/>
  <c r="BX35" i="35" s="1"/>
  <c r="BY35" i="35" s="1"/>
  <c r="BZ35" i="35" s="1"/>
  <c r="CA35" i="35" s="1"/>
  <c r="CB35" i="35" s="1"/>
  <c r="CC35" i="35" s="1"/>
  <c r="CD35" i="35" s="1"/>
  <c r="CE35" i="35" s="1"/>
  <c r="CF35" i="35" s="1"/>
  <c r="CG35" i="35" s="1"/>
  <c r="CH35" i="35" s="1"/>
  <c r="D31" i="35"/>
  <c r="E31" i="35" s="1"/>
  <c r="F31" i="35" s="1"/>
  <c r="G31" i="35" s="1"/>
  <c r="H31" i="35" s="1"/>
  <c r="I31" i="35" s="1"/>
  <c r="J31" i="35" s="1"/>
  <c r="K31" i="35" s="1"/>
  <c r="L31" i="35" s="1"/>
  <c r="M31" i="35" s="1"/>
  <c r="N31" i="35" s="1"/>
  <c r="O31" i="35" s="1"/>
  <c r="P31" i="35" s="1"/>
  <c r="Q31" i="35" s="1"/>
  <c r="R31" i="35" s="1"/>
  <c r="S31" i="35" s="1"/>
  <c r="T31" i="35" s="1"/>
  <c r="U31" i="35" s="1"/>
  <c r="V31" i="35" s="1"/>
  <c r="W31" i="35" s="1"/>
  <c r="X31" i="35" s="1"/>
  <c r="Y31" i="35" s="1"/>
  <c r="Z31" i="35" s="1"/>
  <c r="AA31" i="35" s="1"/>
  <c r="AB31" i="35" s="1"/>
  <c r="AC31" i="35" s="1"/>
  <c r="AD31" i="35" s="1"/>
  <c r="AE31" i="35" s="1"/>
  <c r="AF31" i="35" s="1"/>
  <c r="AG31" i="35" s="1"/>
  <c r="AH31" i="35" s="1"/>
  <c r="AI31" i="35" s="1"/>
  <c r="AJ31" i="35" s="1"/>
  <c r="AK31" i="35" s="1"/>
  <c r="AL31" i="35" s="1"/>
  <c r="AM31" i="35" s="1"/>
  <c r="AN31" i="35" s="1"/>
  <c r="AO31" i="35" s="1"/>
  <c r="AP31" i="35" s="1"/>
  <c r="AQ31" i="35" s="1"/>
  <c r="AR31" i="35" s="1"/>
  <c r="AS31" i="35" s="1"/>
  <c r="AT31" i="35" s="1"/>
  <c r="AU31" i="35" s="1"/>
  <c r="AV31" i="35" s="1"/>
  <c r="AW31" i="35" s="1"/>
  <c r="AX31" i="35" s="1"/>
  <c r="AY31" i="35" s="1"/>
  <c r="AZ31" i="35" s="1"/>
  <c r="BA31" i="35" s="1"/>
  <c r="BB31" i="35" s="1"/>
  <c r="BC31" i="35" s="1"/>
  <c r="BD31" i="35" s="1"/>
  <c r="BE31" i="35" s="1"/>
  <c r="BF31" i="35" s="1"/>
  <c r="BG31" i="35" s="1"/>
  <c r="BH31" i="35" s="1"/>
  <c r="BI31" i="35" s="1"/>
  <c r="BJ31" i="35" s="1"/>
  <c r="BK31" i="35" s="1"/>
  <c r="BL31" i="35" s="1"/>
  <c r="BM31" i="35" s="1"/>
  <c r="BN31" i="35" s="1"/>
  <c r="BO31" i="35" s="1"/>
  <c r="BP31" i="35" s="1"/>
  <c r="BQ31" i="35" s="1"/>
  <c r="BR31" i="35" s="1"/>
  <c r="BS31" i="35" s="1"/>
  <c r="BT31" i="35" s="1"/>
  <c r="BU31" i="35" s="1"/>
  <c r="BV31" i="35" s="1"/>
  <c r="BW31" i="35" s="1"/>
  <c r="BX31" i="35" s="1"/>
  <c r="BY31" i="35" s="1"/>
  <c r="BZ31" i="35" s="1"/>
  <c r="CA31" i="35" s="1"/>
  <c r="CB31" i="35" s="1"/>
  <c r="CC31" i="35" s="1"/>
  <c r="CD31" i="35" s="1"/>
  <c r="CE31" i="35" s="1"/>
  <c r="CF31" i="35" s="1"/>
  <c r="CG31" i="35" s="1"/>
  <c r="CH31" i="35" s="1"/>
  <c r="D27" i="35"/>
  <c r="E27" i="35" s="1"/>
  <c r="F27" i="35" s="1"/>
  <c r="G27" i="35" s="1"/>
  <c r="H27" i="35" s="1"/>
  <c r="I27" i="35" s="1"/>
  <c r="J27" i="35" s="1"/>
  <c r="K27" i="35" s="1"/>
  <c r="L27" i="35" s="1"/>
  <c r="M27" i="35" s="1"/>
  <c r="N27" i="35" s="1"/>
  <c r="O27" i="35" s="1"/>
  <c r="P27" i="35" s="1"/>
  <c r="Q27" i="35" s="1"/>
  <c r="R27" i="35" s="1"/>
  <c r="S27" i="35" s="1"/>
  <c r="T27" i="35" s="1"/>
  <c r="U27" i="35" s="1"/>
  <c r="V27" i="35" s="1"/>
  <c r="W27" i="35" s="1"/>
  <c r="X27" i="35" s="1"/>
  <c r="Y27" i="35" s="1"/>
  <c r="Z27" i="35" s="1"/>
  <c r="AA27" i="35" s="1"/>
  <c r="AB27" i="35" s="1"/>
  <c r="AC27" i="35" s="1"/>
  <c r="AD27" i="35" s="1"/>
  <c r="AE27" i="35" s="1"/>
  <c r="AF27" i="35" s="1"/>
  <c r="AG27" i="35" s="1"/>
  <c r="AH27" i="35" s="1"/>
  <c r="AI27" i="35" s="1"/>
  <c r="AJ27" i="35" s="1"/>
  <c r="AK27" i="35" s="1"/>
  <c r="AL27" i="35" s="1"/>
  <c r="AM27" i="35" s="1"/>
  <c r="AN27" i="35" s="1"/>
  <c r="AO27" i="35" s="1"/>
  <c r="AP27" i="35" s="1"/>
  <c r="AQ27" i="35" s="1"/>
  <c r="AR27" i="35" s="1"/>
  <c r="AS27" i="35" s="1"/>
  <c r="AT27" i="35" s="1"/>
  <c r="AU27" i="35" s="1"/>
  <c r="AV27" i="35" s="1"/>
  <c r="AW27" i="35" s="1"/>
  <c r="AX27" i="35" s="1"/>
  <c r="AY27" i="35" s="1"/>
  <c r="AZ27" i="35" s="1"/>
  <c r="BA27" i="35" s="1"/>
  <c r="BB27" i="35" s="1"/>
  <c r="BC27" i="35" s="1"/>
  <c r="BD27" i="35" s="1"/>
  <c r="BE27" i="35" s="1"/>
  <c r="BF27" i="35" s="1"/>
  <c r="BG27" i="35" s="1"/>
  <c r="BH27" i="35" s="1"/>
  <c r="BI27" i="35" s="1"/>
  <c r="BJ27" i="35" s="1"/>
  <c r="BK27" i="35" s="1"/>
  <c r="BL27" i="35" s="1"/>
  <c r="BM27" i="35" s="1"/>
  <c r="BN27" i="35" s="1"/>
  <c r="BO27" i="35" s="1"/>
  <c r="BP27" i="35" s="1"/>
  <c r="BQ27" i="35" s="1"/>
  <c r="BR27" i="35" s="1"/>
  <c r="BS27" i="35" s="1"/>
  <c r="BT27" i="35" s="1"/>
  <c r="BU27" i="35" s="1"/>
  <c r="BV27" i="35" s="1"/>
  <c r="BW27" i="35" s="1"/>
  <c r="BX27" i="35" s="1"/>
  <c r="BY27" i="35" s="1"/>
  <c r="BZ27" i="35" s="1"/>
  <c r="CA27" i="35" s="1"/>
  <c r="CB27" i="35" s="1"/>
  <c r="CC27" i="35" s="1"/>
  <c r="CD27" i="35" s="1"/>
  <c r="CE27" i="35" s="1"/>
  <c r="CF27" i="35" s="1"/>
  <c r="CG27" i="35" s="1"/>
  <c r="CH27" i="35" s="1"/>
  <c r="D23" i="35"/>
  <c r="E23" i="35" s="1"/>
  <c r="F23" i="35" s="1"/>
  <c r="G23" i="35" s="1"/>
  <c r="H23" i="35" s="1"/>
  <c r="I23" i="35" s="1"/>
  <c r="J23" i="35" s="1"/>
  <c r="K23" i="35" s="1"/>
  <c r="L23" i="35" s="1"/>
  <c r="M23" i="35" s="1"/>
  <c r="N23" i="35" s="1"/>
  <c r="O23" i="35" s="1"/>
  <c r="P23" i="35" s="1"/>
  <c r="Q23" i="35" s="1"/>
  <c r="R23" i="35" s="1"/>
  <c r="S23" i="35" s="1"/>
  <c r="T23" i="35" s="1"/>
  <c r="U23" i="35" s="1"/>
  <c r="V23" i="35" s="1"/>
  <c r="W23" i="35" s="1"/>
  <c r="X23" i="35" s="1"/>
  <c r="Y23" i="35" s="1"/>
  <c r="Z23" i="35" s="1"/>
  <c r="AA23" i="35" s="1"/>
  <c r="AB23" i="35" s="1"/>
  <c r="AC23" i="35" s="1"/>
  <c r="AD23" i="35" s="1"/>
  <c r="AE23" i="35" s="1"/>
  <c r="AF23" i="35" s="1"/>
  <c r="AG23" i="35" s="1"/>
  <c r="AH23" i="35" s="1"/>
  <c r="AI23" i="35" s="1"/>
  <c r="AJ23" i="35" s="1"/>
  <c r="AK23" i="35" s="1"/>
  <c r="AL23" i="35" s="1"/>
  <c r="AM23" i="35" s="1"/>
  <c r="AN23" i="35" s="1"/>
  <c r="AO23" i="35" s="1"/>
  <c r="AP23" i="35" s="1"/>
  <c r="AQ23" i="35" s="1"/>
  <c r="AR23" i="35" s="1"/>
  <c r="AS23" i="35" s="1"/>
  <c r="AT23" i="35" s="1"/>
  <c r="AU23" i="35" s="1"/>
  <c r="AV23" i="35" s="1"/>
  <c r="AW23" i="35" s="1"/>
  <c r="AX23" i="35" s="1"/>
  <c r="AY23" i="35" s="1"/>
  <c r="AZ23" i="35" s="1"/>
  <c r="BA23" i="35" s="1"/>
  <c r="BB23" i="35" s="1"/>
  <c r="BC23" i="35" s="1"/>
  <c r="BD23" i="35" s="1"/>
  <c r="BE23" i="35" s="1"/>
  <c r="BF23" i="35" s="1"/>
  <c r="BG23" i="35" s="1"/>
  <c r="BH23" i="35" s="1"/>
  <c r="BI23" i="35" s="1"/>
  <c r="BJ23" i="35" s="1"/>
  <c r="BK23" i="35" s="1"/>
  <c r="BL23" i="35" s="1"/>
  <c r="BM23" i="35" s="1"/>
  <c r="BN23" i="35" s="1"/>
  <c r="BO23" i="35" s="1"/>
  <c r="BP23" i="35" s="1"/>
  <c r="BQ23" i="35" s="1"/>
  <c r="BR23" i="35" s="1"/>
  <c r="BS23" i="35" s="1"/>
  <c r="BT23" i="35" s="1"/>
  <c r="BU23" i="35" s="1"/>
  <c r="BV23" i="35" s="1"/>
  <c r="BW23" i="35" s="1"/>
  <c r="BX23" i="35" s="1"/>
  <c r="BY23" i="35" s="1"/>
  <c r="BZ23" i="35" s="1"/>
  <c r="CA23" i="35" s="1"/>
  <c r="CB23" i="35" s="1"/>
  <c r="CC23" i="35" s="1"/>
  <c r="CD23" i="35" s="1"/>
  <c r="CE23" i="35" s="1"/>
  <c r="CF23" i="35" s="1"/>
  <c r="CG23" i="35" s="1"/>
  <c r="CH23" i="35" s="1"/>
  <c r="D32" i="35"/>
  <c r="E32" i="35" s="1"/>
  <c r="F32" i="35" s="1"/>
  <c r="G32" i="35" s="1"/>
  <c r="H32" i="35" s="1"/>
  <c r="I32" i="35" s="1"/>
  <c r="J32" i="35" s="1"/>
  <c r="K32" i="35" s="1"/>
  <c r="L32" i="35" s="1"/>
  <c r="M32" i="35" s="1"/>
  <c r="N32" i="35" s="1"/>
  <c r="O32" i="35" s="1"/>
  <c r="P32" i="35" s="1"/>
  <c r="Q32" i="35" s="1"/>
  <c r="R32" i="35" s="1"/>
  <c r="S32" i="35" s="1"/>
  <c r="T32" i="35" s="1"/>
  <c r="U32" i="35" s="1"/>
  <c r="V32" i="35" s="1"/>
  <c r="W32" i="35" s="1"/>
  <c r="X32" i="35" s="1"/>
  <c r="Y32" i="35" s="1"/>
  <c r="Z32" i="35" s="1"/>
  <c r="AA32" i="35" s="1"/>
  <c r="AB32" i="35" s="1"/>
  <c r="AC32" i="35" s="1"/>
  <c r="AD32" i="35" s="1"/>
  <c r="AE32" i="35" s="1"/>
  <c r="AF32" i="35" s="1"/>
  <c r="AG32" i="35" s="1"/>
  <c r="AH32" i="35" s="1"/>
  <c r="AI32" i="35" s="1"/>
  <c r="AJ32" i="35" s="1"/>
  <c r="AK32" i="35" s="1"/>
  <c r="AL32" i="35" s="1"/>
  <c r="AM32" i="35" s="1"/>
  <c r="AN32" i="35" s="1"/>
  <c r="AO32" i="35" s="1"/>
  <c r="AP32" i="35" s="1"/>
  <c r="AQ32" i="35" s="1"/>
  <c r="AR32" i="35" s="1"/>
  <c r="AS32" i="35" s="1"/>
  <c r="AT32" i="35" s="1"/>
  <c r="AU32" i="35" s="1"/>
  <c r="AV32" i="35" s="1"/>
  <c r="AW32" i="35" s="1"/>
  <c r="AX32" i="35" s="1"/>
  <c r="AY32" i="35" s="1"/>
  <c r="AZ32" i="35" s="1"/>
  <c r="BA32" i="35" s="1"/>
  <c r="BB32" i="35" s="1"/>
  <c r="BC32" i="35" s="1"/>
  <c r="BD32" i="35" s="1"/>
  <c r="BE32" i="35" s="1"/>
  <c r="BF32" i="35" s="1"/>
  <c r="BG32" i="35" s="1"/>
  <c r="BH32" i="35" s="1"/>
  <c r="BI32" i="35" s="1"/>
  <c r="BJ32" i="35" s="1"/>
  <c r="BK32" i="35" s="1"/>
  <c r="BL32" i="35" s="1"/>
  <c r="BM32" i="35" s="1"/>
  <c r="BN32" i="35" s="1"/>
  <c r="BO32" i="35" s="1"/>
  <c r="BP32" i="35" s="1"/>
  <c r="BQ32" i="35" s="1"/>
  <c r="BR32" i="35" s="1"/>
  <c r="BS32" i="35" s="1"/>
  <c r="BT32" i="35" s="1"/>
  <c r="BU32" i="35" s="1"/>
  <c r="BV32" i="35" s="1"/>
  <c r="BW32" i="35" s="1"/>
  <c r="BX32" i="35" s="1"/>
  <c r="BY32" i="35" s="1"/>
  <c r="BZ32" i="35" s="1"/>
  <c r="CA32" i="35" s="1"/>
  <c r="CB32" i="35" s="1"/>
  <c r="CC32" i="35" s="1"/>
  <c r="CD32" i="35" s="1"/>
  <c r="CE32" i="35" s="1"/>
  <c r="CF32" i="35" s="1"/>
  <c r="CG32" i="35" s="1"/>
  <c r="CH32" i="35" s="1"/>
  <c r="D28" i="35"/>
  <c r="E28" i="35" s="1"/>
  <c r="F28" i="35" s="1"/>
  <c r="G28" i="35" s="1"/>
  <c r="H28" i="35" s="1"/>
  <c r="I28" i="35" s="1"/>
  <c r="J28" i="35" s="1"/>
  <c r="K28" i="35" s="1"/>
  <c r="L28" i="35" s="1"/>
  <c r="M28" i="35" s="1"/>
  <c r="N28" i="35" s="1"/>
  <c r="O28" i="35" s="1"/>
  <c r="P28" i="35" s="1"/>
  <c r="Q28" i="35" s="1"/>
  <c r="R28" i="35" s="1"/>
  <c r="S28" i="35" s="1"/>
  <c r="T28" i="35" s="1"/>
  <c r="U28" i="35" s="1"/>
  <c r="V28" i="35" s="1"/>
  <c r="W28" i="35" s="1"/>
  <c r="X28" i="35" s="1"/>
  <c r="Y28" i="35" s="1"/>
  <c r="Z28" i="35" s="1"/>
  <c r="AA28" i="35" s="1"/>
  <c r="AB28" i="35" s="1"/>
  <c r="AC28" i="35" s="1"/>
  <c r="AD28" i="35" s="1"/>
  <c r="AE28" i="35" s="1"/>
  <c r="AF28" i="35" s="1"/>
  <c r="AG28" i="35" s="1"/>
  <c r="AH28" i="35" s="1"/>
  <c r="AI28" i="35" s="1"/>
  <c r="AJ28" i="35" s="1"/>
  <c r="AK28" i="35" s="1"/>
  <c r="AL28" i="35" s="1"/>
  <c r="AM28" i="35" s="1"/>
  <c r="AN28" i="35" s="1"/>
  <c r="AO28" i="35" s="1"/>
  <c r="AP28" i="35" s="1"/>
  <c r="AQ28" i="35" s="1"/>
  <c r="AR28" i="35" s="1"/>
  <c r="AS28" i="35" s="1"/>
  <c r="AT28" i="35" s="1"/>
  <c r="AU28" i="35" s="1"/>
  <c r="AV28" i="35" s="1"/>
  <c r="AW28" i="35" s="1"/>
  <c r="AX28" i="35" s="1"/>
  <c r="AY28" i="35" s="1"/>
  <c r="AZ28" i="35" s="1"/>
  <c r="BA28" i="35" s="1"/>
  <c r="BB28" i="35" s="1"/>
  <c r="BC28" i="35" s="1"/>
  <c r="BD28" i="35" s="1"/>
  <c r="BE28" i="35" s="1"/>
  <c r="BF28" i="35" s="1"/>
  <c r="BG28" i="35" s="1"/>
  <c r="BH28" i="35" s="1"/>
  <c r="BI28" i="35" s="1"/>
  <c r="BJ28" i="35" s="1"/>
  <c r="BK28" i="35" s="1"/>
  <c r="BL28" i="35" s="1"/>
  <c r="BM28" i="35" s="1"/>
  <c r="BN28" i="35" s="1"/>
  <c r="BO28" i="35" s="1"/>
  <c r="BP28" i="35" s="1"/>
  <c r="BQ28" i="35" s="1"/>
  <c r="BR28" i="35" s="1"/>
  <c r="BS28" i="35" s="1"/>
  <c r="BT28" i="35" s="1"/>
  <c r="BU28" i="35" s="1"/>
  <c r="BV28" i="35" s="1"/>
  <c r="BW28" i="35" s="1"/>
  <c r="BX28" i="35" s="1"/>
  <c r="BY28" i="35" s="1"/>
  <c r="BZ28" i="35" s="1"/>
  <c r="CA28" i="35" s="1"/>
  <c r="CB28" i="35" s="1"/>
  <c r="CC28" i="35" s="1"/>
  <c r="CD28" i="35" s="1"/>
  <c r="CE28" i="35" s="1"/>
  <c r="CF28" i="35" s="1"/>
  <c r="CG28" i="35" s="1"/>
  <c r="CH28" i="35" s="1"/>
  <c r="D24" i="35"/>
  <c r="E24" i="35" s="1"/>
  <c r="F24" i="35" s="1"/>
  <c r="G24" i="35" s="1"/>
  <c r="H24" i="35" s="1"/>
  <c r="I24" i="35" s="1"/>
  <c r="J24" i="35" s="1"/>
  <c r="K24" i="35" s="1"/>
  <c r="L24" i="35" s="1"/>
  <c r="M24" i="35" s="1"/>
  <c r="N24" i="35" s="1"/>
  <c r="O24" i="35" s="1"/>
  <c r="P24" i="35" s="1"/>
  <c r="Q24" i="35" s="1"/>
  <c r="R24" i="35" s="1"/>
  <c r="S24" i="35" s="1"/>
  <c r="T24" i="35" s="1"/>
  <c r="U24" i="35" s="1"/>
  <c r="V24" i="35" s="1"/>
  <c r="W24" i="35" s="1"/>
  <c r="X24" i="35" s="1"/>
  <c r="Y24" i="35" s="1"/>
  <c r="Z24" i="35" s="1"/>
  <c r="AA24" i="35" s="1"/>
  <c r="AB24" i="35" s="1"/>
  <c r="AC24" i="35" s="1"/>
  <c r="AD24" i="35" s="1"/>
  <c r="AE24" i="35" s="1"/>
  <c r="AF24" i="35" s="1"/>
  <c r="AG24" i="35" s="1"/>
  <c r="AH24" i="35" s="1"/>
  <c r="AI24" i="35" s="1"/>
  <c r="AJ24" i="35" s="1"/>
  <c r="AK24" i="35" s="1"/>
  <c r="AL24" i="35" s="1"/>
  <c r="AM24" i="35" s="1"/>
  <c r="AN24" i="35" s="1"/>
  <c r="AO24" i="35" s="1"/>
  <c r="AP24" i="35" s="1"/>
  <c r="AQ24" i="35" s="1"/>
  <c r="AR24" i="35" s="1"/>
  <c r="AS24" i="35" s="1"/>
  <c r="AT24" i="35" s="1"/>
  <c r="AU24" i="35" s="1"/>
  <c r="AV24" i="35" s="1"/>
  <c r="AW24" i="35" s="1"/>
  <c r="AX24" i="35" s="1"/>
  <c r="AY24" i="35" s="1"/>
  <c r="AZ24" i="35" s="1"/>
  <c r="BA24" i="35" s="1"/>
  <c r="BB24" i="35" s="1"/>
  <c r="BC24" i="35" s="1"/>
  <c r="BD24" i="35" s="1"/>
  <c r="BE24" i="35" s="1"/>
  <c r="BF24" i="35" s="1"/>
  <c r="BG24" i="35" s="1"/>
  <c r="BH24" i="35" s="1"/>
  <c r="BI24" i="35" s="1"/>
  <c r="BJ24" i="35" s="1"/>
  <c r="BK24" i="35" s="1"/>
  <c r="BL24" i="35" s="1"/>
  <c r="BM24" i="35" s="1"/>
  <c r="BN24" i="35" s="1"/>
  <c r="BO24" i="35" s="1"/>
  <c r="BP24" i="35" s="1"/>
  <c r="BQ24" i="35" s="1"/>
  <c r="BR24" i="35" s="1"/>
  <c r="BS24" i="35" s="1"/>
  <c r="BT24" i="35" s="1"/>
  <c r="BU24" i="35" s="1"/>
  <c r="BV24" i="35" s="1"/>
  <c r="BW24" i="35" s="1"/>
  <c r="BX24" i="35" s="1"/>
  <c r="BY24" i="35" s="1"/>
  <c r="BZ24" i="35" s="1"/>
  <c r="CA24" i="35" s="1"/>
  <c r="CB24" i="35" s="1"/>
  <c r="CC24" i="35" s="1"/>
  <c r="CD24" i="35" s="1"/>
  <c r="CE24" i="35" s="1"/>
  <c r="CF24" i="35" s="1"/>
  <c r="CG24" i="35" s="1"/>
  <c r="CH24" i="35" s="1"/>
  <c r="D33" i="36"/>
  <c r="E33" i="36" s="1"/>
  <c r="F33" i="36" s="1"/>
  <c r="G33" i="36" s="1"/>
  <c r="H33" i="36" s="1"/>
  <c r="I33" i="36" s="1"/>
  <c r="J33" i="36" s="1"/>
  <c r="K33" i="36" s="1"/>
  <c r="L33" i="36" s="1"/>
  <c r="M33" i="36" s="1"/>
  <c r="N33" i="36" s="1"/>
  <c r="O33" i="36" s="1"/>
  <c r="P33" i="36" s="1"/>
  <c r="Q33" i="36" s="1"/>
  <c r="R33" i="36" s="1"/>
  <c r="S33" i="36" s="1"/>
  <c r="T33" i="36" s="1"/>
  <c r="U33" i="36" s="1"/>
  <c r="V33" i="36" s="1"/>
  <c r="W33" i="36" s="1"/>
  <c r="X33" i="36" s="1"/>
  <c r="Y33" i="36" s="1"/>
  <c r="Z33" i="36" s="1"/>
  <c r="AA33" i="36" s="1"/>
  <c r="AB33" i="36" s="1"/>
  <c r="AC33" i="36" s="1"/>
  <c r="AD33" i="36" s="1"/>
  <c r="AE33" i="36" s="1"/>
  <c r="AF33" i="36" s="1"/>
  <c r="AG33" i="36" s="1"/>
  <c r="AH33" i="36" s="1"/>
  <c r="AI33" i="36" s="1"/>
  <c r="AJ33" i="36" s="1"/>
  <c r="AK33" i="36" s="1"/>
  <c r="AL33" i="36" s="1"/>
  <c r="AM33" i="36" s="1"/>
  <c r="AN33" i="36" s="1"/>
  <c r="AO33" i="36" s="1"/>
  <c r="AP33" i="36" s="1"/>
  <c r="AQ33" i="36" s="1"/>
  <c r="AR33" i="36" s="1"/>
  <c r="AS33" i="36" s="1"/>
  <c r="AT33" i="36" s="1"/>
  <c r="AU33" i="36" s="1"/>
  <c r="AV33" i="36" s="1"/>
  <c r="AW33" i="36" s="1"/>
  <c r="AX33" i="36" s="1"/>
  <c r="AY33" i="36" s="1"/>
  <c r="AZ33" i="36" s="1"/>
  <c r="BA33" i="36" s="1"/>
  <c r="BB33" i="36" s="1"/>
  <c r="BC33" i="36" s="1"/>
  <c r="BD33" i="36" s="1"/>
  <c r="BE33" i="36" s="1"/>
  <c r="BF33" i="36" s="1"/>
  <c r="BG33" i="36" s="1"/>
  <c r="BH33" i="36" s="1"/>
  <c r="BI33" i="36" s="1"/>
  <c r="BJ33" i="36" s="1"/>
  <c r="BK33" i="36" s="1"/>
  <c r="BL33" i="36" s="1"/>
  <c r="BM33" i="36" s="1"/>
  <c r="BN33" i="36" s="1"/>
  <c r="BO33" i="36" s="1"/>
  <c r="BP33" i="36" s="1"/>
  <c r="BQ33" i="36" s="1"/>
  <c r="BR33" i="36" s="1"/>
  <c r="BS33" i="36" s="1"/>
  <c r="BT33" i="36" s="1"/>
  <c r="BU33" i="36" s="1"/>
  <c r="BV33" i="36" s="1"/>
  <c r="BW33" i="36" s="1"/>
  <c r="BX33" i="36" s="1"/>
  <c r="BY33" i="36" s="1"/>
  <c r="BZ33" i="36" s="1"/>
  <c r="CA33" i="36" s="1"/>
  <c r="CB33" i="36" s="1"/>
  <c r="CC33" i="36" s="1"/>
  <c r="CD33" i="36" s="1"/>
  <c r="CE33" i="36" s="1"/>
  <c r="CF33" i="36" s="1"/>
  <c r="CG33" i="36" s="1"/>
  <c r="CH33" i="36" s="1"/>
  <c r="D34" i="36"/>
  <c r="E34" i="36" s="1"/>
  <c r="F34" i="36" s="1"/>
  <c r="G34" i="36" s="1"/>
  <c r="H34" i="36" s="1"/>
  <c r="I34" i="36" s="1"/>
  <c r="J34" i="36" s="1"/>
  <c r="K34" i="36" s="1"/>
  <c r="L34" i="36" s="1"/>
  <c r="M34" i="36" s="1"/>
  <c r="N34" i="36" s="1"/>
  <c r="O34" i="36" s="1"/>
  <c r="P34" i="36" s="1"/>
  <c r="Q34" i="36" s="1"/>
  <c r="R34" i="36" s="1"/>
  <c r="S34" i="36" s="1"/>
  <c r="T34" i="36" s="1"/>
  <c r="U34" i="36" s="1"/>
  <c r="V34" i="36" s="1"/>
  <c r="W34" i="36" s="1"/>
  <c r="X34" i="36" s="1"/>
  <c r="Y34" i="36" s="1"/>
  <c r="Z34" i="36" s="1"/>
  <c r="AA34" i="36" s="1"/>
  <c r="AB34" i="36" s="1"/>
  <c r="AC34" i="36" s="1"/>
  <c r="AD34" i="36" s="1"/>
  <c r="AE34" i="36" s="1"/>
  <c r="AF34" i="36" s="1"/>
  <c r="AG34" i="36" s="1"/>
  <c r="AH34" i="36" s="1"/>
  <c r="AI34" i="36" s="1"/>
  <c r="AJ34" i="36" s="1"/>
  <c r="AK34" i="36" s="1"/>
  <c r="AL34" i="36" s="1"/>
  <c r="AM34" i="36" s="1"/>
  <c r="AN34" i="36" s="1"/>
  <c r="AO34" i="36" s="1"/>
  <c r="AP34" i="36" s="1"/>
  <c r="AQ34" i="36" s="1"/>
  <c r="AR34" i="36" s="1"/>
  <c r="AS34" i="36" s="1"/>
  <c r="AT34" i="36" s="1"/>
  <c r="AU34" i="36" s="1"/>
  <c r="AV34" i="36" s="1"/>
  <c r="AW34" i="36" s="1"/>
  <c r="AX34" i="36" s="1"/>
  <c r="AY34" i="36" s="1"/>
  <c r="AZ34" i="36" s="1"/>
  <c r="BA34" i="36" s="1"/>
  <c r="BB34" i="36" s="1"/>
  <c r="BC34" i="36" s="1"/>
  <c r="BD34" i="36" s="1"/>
  <c r="BE34" i="36" s="1"/>
  <c r="BF34" i="36" s="1"/>
  <c r="BG34" i="36" s="1"/>
  <c r="BH34" i="36" s="1"/>
  <c r="BI34" i="36" s="1"/>
  <c r="BJ34" i="36" s="1"/>
  <c r="BK34" i="36" s="1"/>
  <c r="BL34" i="36" s="1"/>
  <c r="BM34" i="36" s="1"/>
  <c r="BN34" i="36" s="1"/>
  <c r="BO34" i="36" s="1"/>
  <c r="BP34" i="36" s="1"/>
  <c r="BQ34" i="36" s="1"/>
  <c r="BR34" i="36" s="1"/>
  <c r="BS34" i="36" s="1"/>
  <c r="BT34" i="36" s="1"/>
  <c r="BU34" i="36" s="1"/>
  <c r="BV34" i="36" s="1"/>
  <c r="BW34" i="36" s="1"/>
  <c r="BX34" i="36" s="1"/>
  <c r="BY34" i="36" s="1"/>
  <c r="BZ34" i="36" s="1"/>
  <c r="CA34" i="36" s="1"/>
  <c r="CB34" i="36" s="1"/>
  <c r="CC34" i="36" s="1"/>
  <c r="CD34" i="36" s="1"/>
  <c r="CE34" i="36" s="1"/>
  <c r="CF34" i="36" s="1"/>
  <c r="CG34" i="36" s="1"/>
  <c r="CH34" i="36" s="1"/>
  <c r="D35" i="36"/>
  <c r="E35" i="36" s="1"/>
  <c r="F35" i="36" s="1"/>
  <c r="G35" i="36" s="1"/>
  <c r="H35" i="36" s="1"/>
  <c r="I35" i="36" s="1"/>
  <c r="J35" i="36" s="1"/>
  <c r="K35" i="36" s="1"/>
  <c r="L35" i="36" s="1"/>
  <c r="M35" i="36" s="1"/>
  <c r="N35" i="36" s="1"/>
  <c r="O35" i="36" s="1"/>
  <c r="P35" i="36" s="1"/>
  <c r="Q35" i="36" s="1"/>
  <c r="R35" i="36" s="1"/>
  <c r="S35" i="36" s="1"/>
  <c r="T35" i="36" s="1"/>
  <c r="U35" i="36" s="1"/>
  <c r="V35" i="36" s="1"/>
  <c r="W35" i="36" s="1"/>
  <c r="X35" i="36" s="1"/>
  <c r="Y35" i="36" s="1"/>
  <c r="Z35" i="36" s="1"/>
  <c r="AA35" i="36" s="1"/>
  <c r="AB35" i="36" s="1"/>
  <c r="AC35" i="36" s="1"/>
  <c r="AD35" i="36" s="1"/>
  <c r="AE35" i="36" s="1"/>
  <c r="AF35" i="36" s="1"/>
  <c r="AG35" i="36" s="1"/>
  <c r="AH35" i="36" s="1"/>
  <c r="AI35" i="36" s="1"/>
  <c r="AJ35" i="36" s="1"/>
  <c r="AK35" i="36" s="1"/>
  <c r="AL35" i="36" s="1"/>
  <c r="AM35" i="36" s="1"/>
  <c r="AN35" i="36" s="1"/>
  <c r="AO35" i="36" s="1"/>
  <c r="AP35" i="36" s="1"/>
  <c r="AQ35" i="36" s="1"/>
  <c r="AR35" i="36" s="1"/>
  <c r="AS35" i="36" s="1"/>
  <c r="AT35" i="36" s="1"/>
  <c r="AU35" i="36" s="1"/>
  <c r="AV35" i="36" s="1"/>
  <c r="AW35" i="36" s="1"/>
  <c r="AX35" i="36" s="1"/>
  <c r="AY35" i="36" s="1"/>
  <c r="AZ35" i="36" s="1"/>
  <c r="BA35" i="36" s="1"/>
  <c r="BB35" i="36" s="1"/>
  <c r="BC35" i="36" s="1"/>
  <c r="BD35" i="36" s="1"/>
  <c r="BE35" i="36" s="1"/>
  <c r="BF35" i="36" s="1"/>
  <c r="BG35" i="36" s="1"/>
  <c r="BH35" i="36" s="1"/>
  <c r="BI35" i="36" s="1"/>
  <c r="BJ35" i="36" s="1"/>
  <c r="BK35" i="36" s="1"/>
  <c r="BL35" i="36" s="1"/>
  <c r="BM35" i="36" s="1"/>
  <c r="BN35" i="36" s="1"/>
  <c r="BO35" i="36" s="1"/>
  <c r="BP35" i="36" s="1"/>
  <c r="BQ35" i="36" s="1"/>
  <c r="BR35" i="36" s="1"/>
  <c r="BS35" i="36" s="1"/>
  <c r="BT35" i="36" s="1"/>
  <c r="BU35" i="36" s="1"/>
  <c r="BV35" i="36" s="1"/>
  <c r="BW35" i="36" s="1"/>
  <c r="BX35" i="36" s="1"/>
  <c r="BY35" i="36" s="1"/>
  <c r="BZ35" i="36" s="1"/>
  <c r="CA35" i="36" s="1"/>
  <c r="CB35" i="36" s="1"/>
  <c r="CC35" i="36" s="1"/>
  <c r="CD35" i="36" s="1"/>
  <c r="CE35" i="36" s="1"/>
  <c r="CF35" i="36" s="1"/>
  <c r="CG35" i="36" s="1"/>
  <c r="CH35" i="36" s="1"/>
  <c r="D31" i="36"/>
  <c r="D27" i="36"/>
  <c r="D23" i="36"/>
  <c r="E23" i="36" s="1"/>
  <c r="F23" i="36" s="1"/>
  <c r="G23" i="36" s="1"/>
  <c r="H23" i="36" s="1"/>
  <c r="I23" i="36" s="1"/>
  <c r="J23" i="36" s="1"/>
  <c r="K23" i="36" s="1"/>
  <c r="L23" i="36" s="1"/>
  <c r="M23" i="36" s="1"/>
  <c r="N23" i="36" s="1"/>
  <c r="O23" i="36" s="1"/>
  <c r="P23" i="36" s="1"/>
  <c r="Q23" i="36" s="1"/>
  <c r="R23" i="36" s="1"/>
  <c r="S23" i="36" s="1"/>
  <c r="T23" i="36" s="1"/>
  <c r="U23" i="36" s="1"/>
  <c r="V23" i="36" s="1"/>
  <c r="W23" i="36" s="1"/>
  <c r="X23" i="36" s="1"/>
  <c r="Y23" i="36" s="1"/>
  <c r="Z23" i="36" s="1"/>
  <c r="AA23" i="36" s="1"/>
  <c r="AB23" i="36" s="1"/>
  <c r="AC23" i="36" s="1"/>
  <c r="AD23" i="36" s="1"/>
  <c r="AE23" i="36" s="1"/>
  <c r="AF23" i="36" s="1"/>
  <c r="AG23" i="36" s="1"/>
  <c r="AH23" i="36" s="1"/>
  <c r="AI23" i="36" s="1"/>
  <c r="AJ23" i="36" s="1"/>
  <c r="AK23" i="36" s="1"/>
  <c r="AL23" i="36" s="1"/>
  <c r="AM23" i="36" s="1"/>
  <c r="AN23" i="36" s="1"/>
  <c r="AO23" i="36" s="1"/>
  <c r="AP23" i="36" s="1"/>
  <c r="AQ23" i="36" s="1"/>
  <c r="AR23" i="36" s="1"/>
  <c r="AS23" i="36" s="1"/>
  <c r="AT23" i="36" s="1"/>
  <c r="AU23" i="36" s="1"/>
  <c r="AV23" i="36" s="1"/>
  <c r="AW23" i="36" s="1"/>
  <c r="AX23" i="36" s="1"/>
  <c r="AY23" i="36" s="1"/>
  <c r="AZ23" i="36" s="1"/>
  <c r="BA23" i="36" s="1"/>
  <c r="BB23" i="36" s="1"/>
  <c r="BC23" i="36" s="1"/>
  <c r="BD23" i="36" s="1"/>
  <c r="BE23" i="36" s="1"/>
  <c r="BF23" i="36" s="1"/>
  <c r="BG23" i="36" s="1"/>
  <c r="BH23" i="36" s="1"/>
  <c r="BI23" i="36" s="1"/>
  <c r="BJ23" i="36" s="1"/>
  <c r="BK23" i="36" s="1"/>
  <c r="BL23" i="36" s="1"/>
  <c r="BM23" i="36" s="1"/>
  <c r="BN23" i="36" s="1"/>
  <c r="BO23" i="36" s="1"/>
  <c r="BP23" i="36" s="1"/>
  <c r="BQ23" i="36" s="1"/>
  <c r="BR23" i="36" s="1"/>
  <c r="BS23" i="36" s="1"/>
  <c r="BT23" i="36" s="1"/>
  <c r="BU23" i="36" s="1"/>
  <c r="BV23" i="36" s="1"/>
  <c r="BW23" i="36" s="1"/>
  <c r="BX23" i="36" s="1"/>
  <c r="BY23" i="36" s="1"/>
  <c r="BZ23" i="36" s="1"/>
  <c r="CA23" i="36" s="1"/>
  <c r="CB23" i="36" s="1"/>
  <c r="CC23" i="36" s="1"/>
  <c r="CD23" i="36" s="1"/>
  <c r="CE23" i="36" s="1"/>
  <c r="CF23" i="36" s="1"/>
  <c r="CG23" i="36" s="1"/>
  <c r="CH23" i="36" s="1"/>
  <c r="D28" i="36"/>
  <c r="E28" i="36" s="1"/>
  <c r="F28" i="36" s="1"/>
  <c r="G28" i="36" s="1"/>
  <c r="H28" i="36" s="1"/>
  <c r="I28" i="36" s="1"/>
  <c r="J28" i="36" s="1"/>
  <c r="K28" i="36" s="1"/>
  <c r="L28" i="36" s="1"/>
  <c r="M28" i="36" s="1"/>
  <c r="N28" i="36" s="1"/>
  <c r="O28" i="36" s="1"/>
  <c r="P28" i="36" s="1"/>
  <c r="Q28" i="36" s="1"/>
  <c r="R28" i="36" s="1"/>
  <c r="S28" i="36" s="1"/>
  <c r="T28" i="36" s="1"/>
  <c r="U28" i="36" s="1"/>
  <c r="V28" i="36" s="1"/>
  <c r="W28" i="36" s="1"/>
  <c r="X28" i="36" s="1"/>
  <c r="Y28" i="36" s="1"/>
  <c r="Z28" i="36" s="1"/>
  <c r="AA28" i="36" s="1"/>
  <c r="AB28" i="36" s="1"/>
  <c r="AC28" i="36" s="1"/>
  <c r="AD28" i="36" s="1"/>
  <c r="AE28" i="36" s="1"/>
  <c r="AF28" i="36" s="1"/>
  <c r="AG28" i="36" s="1"/>
  <c r="AH28" i="36" s="1"/>
  <c r="AI28" i="36" s="1"/>
  <c r="AJ28" i="36" s="1"/>
  <c r="AK28" i="36" s="1"/>
  <c r="AL28" i="36" s="1"/>
  <c r="AM28" i="36" s="1"/>
  <c r="AN28" i="36" s="1"/>
  <c r="AO28" i="36" s="1"/>
  <c r="AP28" i="36" s="1"/>
  <c r="AQ28" i="36" s="1"/>
  <c r="AR28" i="36" s="1"/>
  <c r="AS28" i="36" s="1"/>
  <c r="AT28" i="36" s="1"/>
  <c r="AU28" i="36" s="1"/>
  <c r="AV28" i="36" s="1"/>
  <c r="AW28" i="36" s="1"/>
  <c r="AX28" i="36" s="1"/>
  <c r="AY28" i="36" s="1"/>
  <c r="AZ28" i="36" s="1"/>
  <c r="BA28" i="36" s="1"/>
  <c r="BB28" i="36" s="1"/>
  <c r="BC28" i="36" s="1"/>
  <c r="BD28" i="36" s="1"/>
  <c r="BE28" i="36" s="1"/>
  <c r="BF28" i="36" s="1"/>
  <c r="BG28" i="36" s="1"/>
  <c r="BH28" i="36" s="1"/>
  <c r="BI28" i="36" s="1"/>
  <c r="BJ28" i="36" s="1"/>
  <c r="BK28" i="36" s="1"/>
  <c r="BL28" i="36" s="1"/>
  <c r="BM28" i="36" s="1"/>
  <c r="BN28" i="36" s="1"/>
  <c r="BO28" i="36" s="1"/>
  <c r="BP28" i="36" s="1"/>
  <c r="BQ28" i="36" s="1"/>
  <c r="BR28" i="36" s="1"/>
  <c r="BS28" i="36" s="1"/>
  <c r="BT28" i="36" s="1"/>
  <c r="BU28" i="36" s="1"/>
  <c r="BV28" i="36" s="1"/>
  <c r="BW28" i="36" s="1"/>
  <c r="BX28" i="36" s="1"/>
  <c r="BY28" i="36" s="1"/>
  <c r="BZ28" i="36" s="1"/>
  <c r="CA28" i="36" s="1"/>
  <c r="CB28" i="36" s="1"/>
  <c r="CC28" i="36" s="1"/>
  <c r="CD28" i="36" s="1"/>
  <c r="CE28" i="36" s="1"/>
  <c r="CF28" i="36" s="1"/>
  <c r="CG28" i="36" s="1"/>
  <c r="CH28" i="36" s="1"/>
  <c r="D24" i="36"/>
  <c r="E24" i="36" s="1"/>
  <c r="D32" i="36"/>
  <c r="E32" i="36" s="1"/>
  <c r="F32" i="36" s="1"/>
  <c r="G32" i="36" s="1"/>
  <c r="H32" i="36" s="1"/>
  <c r="I32" i="36" s="1"/>
  <c r="J32" i="36" s="1"/>
  <c r="K32" i="36" s="1"/>
  <c r="L32" i="36" s="1"/>
  <c r="M32" i="36" s="1"/>
  <c r="N32" i="36" s="1"/>
  <c r="O32" i="36" s="1"/>
  <c r="P32" i="36" s="1"/>
  <c r="Q32" i="36" s="1"/>
  <c r="R32" i="36" s="1"/>
  <c r="S32" i="36" s="1"/>
  <c r="T32" i="36" s="1"/>
  <c r="U32" i="36" s="1"/>
  <c r="V32" i="36" s="1"/>
  <c r="W32" i="36" s="1"/>
  <c r="X32" i="36" s="1"/>
  <c r="Y32" i="36" s="1"/>
  <c r="Z32" i="36" s="1"/>
  <c r="AA32" i="36" s="1"/>
  <c r="AB32" i="36" s="1"/>
  <c r="AC32" i="36" s="1"/>
  <c r="AD32" i="36" s="1"/>
  <c r="AE32" i="36" s="1"/>
  <c r="AF32" i="36" s="1"/>
  <c r="AG32" i="36" s="1"/>
  <c r="AH32" i="36" s="1"/>
  <c r="AI32" i="36" s="1"/>
  <c r="AJ32" i="36" s="1"/>
  <c r="AK32" i="36" s="1"/>
  <c r="AL32" i="36" s="1"/>
  <c r="AM32" i="36" s="1"/>
  <c r="AN32" i="36" s="1"/>
  <c r="AO32" i="36" s="1"/>
  <c r="AP32" i="36" s="1"/>
  <c r="AQ32" i="36" s="1"/>
  <c r="AR32" i="36" s="1"/>
  <c r="AS32" i="36" s="1"/>
  <c r="AT32" i="36" s="1"/>
  <c r="AU32" i="36" s="1"/>
  <c r="AV32" i="36" s="1"/>
  <c r="AW32" i="36" s="1"/>
  <c r="AX32" i="36" s="1"/>
  <c r="AY32" i="36" s="1"/>
  <c r="AZ32" i="36" s="1"/>
  <c r="BA32" i="36" s="1"/>
  <c r="BB32" i="36" s="1"/>
  <c r="BC32" i="36" s="1"/>
  <c r="BD32" i="36" s="1"/>
  <c r="BE32" i="36" s="1"/>
  <c r="BF32" i="36" s="1"/>
  <c r="BG32" i="36" s="1"/>
  <c r="BH32" i="36" s="1"/>
  <c r="BI32" i="36" s="1"/>
  <c r="BJ32" i="36" s="1"/>
  <c r="BK32" i="36" s="1"/>
  <c r="BL32" i="36" s="1"/>
  <c r="BM32" i="36" s="1"/>
  <c r="BN32" i="36" s="1"/>
  <c r="BO32" i="36" s="1"/>
  <c r="BP32" i="36" s="1"/>
  <c r="BQ32" i="36" s="1"/>
  <c r="BR32" i="36" s="1"/>
  <c r="BS32" i="36" s="1"/>
  <c r="BT32" i="36" s="1"/>
  <c r="BU32" i="36" s="1"/>
  <c r="BV32" i="36" s="1"/>
  <c r="BW32" i="36" s="1"/>
  <c r="BX32" i="36" s="1"/>
  <c r="BY32" i="36" s="1"/>
  <c r="BZ32" i="36" s="1"/>
  <c r="CA32" i="36" s="1"/>
  <c r="CB32" i="36" s="1"/>
  <c r="CC32" i="36" s="1"/>
  <c r="CD32" i="36" s="1"/>
  <c r="CE32" i="36" s="1"/>
  <c r="CF32" i="36" s="1"/>
  <c r="CG32" i="36" s="1"/>
  <c r="CH32" i="36" s="1"/>
  <c r="D29" i="36"/>
  <c r="E29" i="36" s="1"/>
  <c r="F29" i="36" s="1"/>
  <c r="G29" i="36" s="1"/>
  <c r="H29" i="36" s="1"/>
  <c r="I29" i="36" s="1"/>
  <c r="J29" i="36" s="1"/>
  <c r="K29" i="36" s="1"/>
  <c r="L29" i="36" s="1"/>
  <c r="M29" i="36" s="1"/>
  <c r="N29" i="36" s="1"/>
  <c r="O29" i="36" s="1"/>
  <c r="P29" i="36" s="1"/>
  <c r="Q29" i="36" s="1"/>
  <c r="R29" i="36" s="1"/>
  <c r="S29" i="36" s="1"/>
  <c r="T29" i="36" s="1"/>
  <c r="U29" i="36" s="1"/>
  <c r="V29" i="36" s="1"/>
  <c r="W29" i="36" s="1"/>
  <c r="X29" i="36" s="1"/>
  <c r="Y29" i="36" s="1"/>
  <c r="Z29" i="36" s="1"/>
  <c r="AA29" i="36" s="1"/>
  <c r="AB29" i="36" s="1"/>
  <c r="AC29" i="36" s="1"/>
  <c r="AD29" i="36" s="1"/>
  <c r="AE29" i="36" s="1"/>
  <c r="AF29" i="36" s="1"/>
  <c r="AG29" i="36" s="1"/>
  <c r="AH29" i="36" s="1"/>
  <c r="AI29" i="36" s="1"/>
  <c r="AJ29" i="36" s="1"/>
  <c r="AK29" i="36" s="1"/>
  <c r="AL29" i="36" s="1"/>
  <c r="AM29" i="36" s="1"/>
  <c r="AN29" i="36" s="1"/>
  <c r="AO29" i="36" s="1"/>
  <c r="AP29" i="36" s="1"/>
  <c r="AQ29" i="36" s="1"/>
  <c r="AR29" i="36" s="1"/>
  <c r="AS29" i="36" s="1"/>
  <c r="AT29" i="36" s="1"/>
  <c r="AU29" i="36" s="1"/>
  <c r="AV29" i="36" s="1"/>
  <c r="AW29" i="36" s="1"/>
  <c r="AX29" i="36" s="1"/>
  <c r="AY29" i="36" s="1"/>
  <c r="AZ29" i="36" s="1"/>
  <c r="BA29" i="36" s="1"/>
  <c r="BB29" i="36" s="1"/>
  <c r="BC29" i="36" s="1"/>
  <c r="BD29" i="36" s="1"/>
  <c r="BE29" i="36" s="1"/>
  <c r="BF29" i="36" s="1"/>
  <c r="BG29" i="36" s="1"/>
  <c r="BH29" i="36" s="1"/>
  <c r="BI29" i="36" s="1"/>
  <c r="BJ29" i="36" s="1"/>
  <c r="BK29" i="36" s="1"/>
  <c r="BL29" i="36" s="1"/>
  <c r="BM29" i="36" s="1"/>
  <c r="BN29" i="36" s="1"/>
  <c r="BO29" i="36" s="1"/>
  <c r="BP29" i="36" s="1"/>
  <c r="BQ29" i="36" s="1"/>
  <c r="BR29" i="36" s="1"/>
  <c r="BS29" i="36" s="1"/>
  <c r="BT29" i="36" s="1"/>
  <c r="BU29" i="36" s="1"/>
  <c r="BV29" i="36" s="1"/>
  <c r="BW29" i="36" s="1"/>
  <c r="BX29" i="36" s="1"/>
  <c r="BY29" i="36" s="1"/>
  <c r="BZ29" i="36" s="1"/>
  <c r="CA29" i="36" s="1"/>
  <c r="CB29" i="36" s="1"/>
  <c r="CC29" i="36" s="1"/>
  <c r="CD29" i="36" s="1"/>
  <c r="CE29" i="36" s="1"/>
  <c r="CF29" i="36" s="1"/>
  <c r="CG29" i="36" s="1"/>
  <c r="CH29" i="36" s="1"/>
  <c r="D25" i="36"/>
  <c r="E25" i="36" s="1"/>
  <c r="F25" i="36" s="1"/>
  <c r="G25" i="36" s="1"/>
  <c r="H25" i="36" s="1"/>
  <c r="I25" i="36" s="1"/>
  <c r="J25" i="36" s="1"/>
  <c r="K25" i="36" s="1"/>
  <c r="L25" i="36" s="1"/>
  <c r="M25" i="36" s="1"/>
  <c r="N25" i="36" s="1"/>
  <c r="O25" i="36" s="1"/>
  <c r="P25" i="36" s="1"/>
  <c r="Q25" i="36" s="1"/>
  <c r="R25" i="36" s="1"/>
  <c r="S25" i="36" s="1"/>
  <c r="T25" i="36" s="1"/>
  <c r="U25" i="36" s="1"/>
  <c r="V25" i="36" s="1"/>
  <c r="W25" i="36" s="1"/>
  <c r="X25" i="36" s="1"/>
  <c r="Y25" i="36" s="1"/>
  <c r="Z25" i="36" s="1"/>
  <c r="AA25" i="36" s="1"/>
  <c r="AB25" i="36" s="1"/>
  <c r="AC25" i="36" s="1"/>
  <c r="AD25" i="36" s="1"/>
  <c r="AE25" i="36" s="1"/>
  <c r="AF25" i="36" s="1"/>
  <c r="AG25" i="36" s="1"/>
  <c r="AH25" i="36" s="1"/>
  <c r="AI25" i="36" s="1"/>
  <c r="AJ25" i="36" s="1"/>
  <c r="AK25" i="36" s="1"/>
  <c r="AL25" i="36" s="1"/>
  <c r="AM25" i="36" s="1"/>
  <c r="AN25" i="36" s="1"/>
  <c r="AO25" i="36" s="1"/>
  <c r="AP25" i="36" s="1"/>
  <c r="AQ25" i="36" s="1"/>
  <c r="AR25" i="36" s="1"/>
  <c r="AS25" i="36" s="1"/>
  <c r="AT25" i="36" s="1"/>
  <c r="AU25" i="36" s="1"/>
  <c r="AV25" i="36" s="1"/>
  <c r="AW25" i="36" s="1"/>
  <c r="AX25" i="36" s="1"/>
  <c r="AY25" i="36" s="1"/>
  <c r="AZ25" i="36" s="1"/>
  <c r="BA25" i="36" s="1"/>
  <c r="BB25" i="36" s="1"/>
  <c r="BC25" i="36" s="1"/>
  <c r="BD25" i="36" s="1"/>
  <c r="BE25" i="36" s="1"/>
  <c r="BF25" i="36" s="1"/>
  <c r="BG25" i="36" s="1"/>
  <c r="BH25" i="36" s="1"/>
  <c r="BI25" i="36" s="1"/>
  <c r="BJ25" i="36" s="1"/>
  <c r="BK25" i="36" s="1"/>
  <c r="BL25" i="36" s="1"/>
  <c r="BM25" i="36" s="1"/>
  <c r="BN25" i="36" s="1"/>
  <c r="BO25" i="36" s="1"/>
  <c r="BP25" i="36" s="1"/>
  <c r="BQ25" i="36" s="1"/>
  <c r="BR25" i="36" s="1"/>
  <c r="BS25" i="36" s="1"/>
  <c r="BT25" i="36" s="1"/>
  <c r="BU25" i="36" s="1"/>
  <c r="BV25" i="36" s="1"/>
  <c r="BW25" i="36" s="1"/>
  <c r="BX25" i="36" s="1"/>
  <c r="BY25" i="36" s="1"/>
  <c r="BZ25" i="36" s="1"/>
  <c r="CA25" i="36" s="1"/>
  <c r="CB25" i="36" s="1"/>
  <c r="CC25" i="36" s="1"/>
  <c r="CD25" i="36" s="1"/>
  <c r="CE25" i="36" s="1"/>
  <c r="CF25" i="36" s="1"/>
  <c r="CG25" i="36" s="1"/>
  <c r="CH25" i="36" s="1"/>
  <c r="E31" i="36"/>
  <c r="F31" i="36" s="1"/>
  <c r="G31" i="36" s="1"/>
  <c r="H31" i="36" s="1"/>
  <c r="I31" i="36" s="1"/>
  <c r="J31" i="36" s="1"/>
  <c r="K31" i="36" s="1"/>
  <c r="L31" i="36" s="1"/>
  <c r="M31" i="36" s="1"/>
  <c r="N31" i="36" s="1"/>
  <c r="O31" i="36" s="1"/>
  <c r="P31" i="36" s="1"/>
  <c r="Q31" i="36" s="1"/>
  <c r="R31" i="36" s="1"/>
  <c r="S31" i="36" s="1"/>
  <c r="T31" i="36" s="1"/>
  <c r="U31" i="36" s="1"/>
  <c r="V31" i="36" s="1"/>
  <c r="W31" i="36" s="1"/>
  <c r="X31" i="36" s="1"/>
  <c r="Y31" i="36" s="1"/>
  <c r="Z31" i="36" s="1"/>
  <c r="AA31" i="36" s="1"/>
  <c r="AB31" i="36" s="1"/>
  <c r="AC31" i="36" s="1"/>
  <c r="AD31" i="36" s="1"/>
  <c r="AE31" i="36" s="1"/>
  <c r="AF31" i="36" s="1"/>
  <c r="AG31" i="36" s="1"/>
  <c r="AH31" i="36" s="1"/>
  <c r="AI31" i="36" s="1"/>
  <c r="AJ31" i="36" s="1"/>
  <c r="AK31" i="36" s="1"/>
  <c r="AL31" i="36" s="1"/>
  <c r="AM31" i="36" s="1"/>
  <c r="AN31" i="36" s="1"/>
  <c r="AO31" i="36" s="1"/>
  <c r="AP31" i="36" s="1"/>
  <c r="AQ31" i="36" s="1"/>
  <c r="AR31" i="36" s="1"/>
  <c r="AS31" i="36" s="1"/>
  <c r="AT31" i="36" s="1"/>
  <c r="AU31" i="36" s="1"/>
  <c r="AV31" i="36" s="1"/>
  <c r="AW31" i="36" s="1"/>
  <c r="AX31" i="36" s="1"/>
  <c r="AY31" i="36" s="1"/>
  <c r="AZ31" i="36" s="1"/>
  <c r="BA31" i="36" s="1"/>
  <c r="BB31" i="36" s="1"/>
  <c r="BC31" i="36" s="1"/>
  <c r="BD31" i="36" s="1"/>
  <c r="BE31" i="36" s="1"/>
  <c r="BF31" i="36" s="1"/>
  <c r="BG31" i="36" s="1"/>
  <c r="BH31" i="36" s="1"/>
  <c r="BI31" i="36" s="1"/>
  <c r="BJ31" i="36" s="1"/>
  <c r="BK31" i="36" s="1"/>
  <c r="BL31" i="36" s="1"/>
  <c r="BM31" i="36" s="1"/>
  <c r="BN31" i="36" s="1"/>
  <c r="BO31" i="36" s="1"/>
  <c r="BP31" i="36" s="1"/>
  <c r="BQ31" i="36" s="1"/>
  <c r="BR31" i="36" s="1"/>
  <c r="BS31" i="36" s="1"/>
  <c r="BT31" i="36" s="1"/>
  <c r="BU31" i="36" s="1"/>
  <c r="BV31" i="36" s="1"/>
  <c r="BW31" i="36" s="1"/>
  <c r="BX31" i="36" s="1"/>
  <c r="BY31" i="36" s="1"/>
  <c r="BZ31" i="36" s="1"/>
  <c r="CA31" i="36" s="1"/>
  <c r="CB31" i="36" s="1"/>
  <c r="CC31" i="36" s="1"/>
  <c r="CD31" i="36" s="1"/>
  <c r="CE31" i="36" s="1"/>
  <c r="CF31" i="36" s="1"/>
  <c r="CG31" i="36" s="1"/>
  <c r="CH31" i="36" s="1"/>
  <c r="D30" i="36"/>
  <c r="E30" i="36" s="1"/>
  <c r="F30" i="36" s="1"/>
  <c r="G30" i="36" s="1"/>
  <c r="H30" i="36" s="1"/>
  <c r="I30" i="36" s="1"/>
  <c r="J30" i="36" s="1"/>
  <c r="K30" i="36" s="1"/>
  <c r="L30" i="36" s="1"/>
  <c r="M30" i="36" s="1"/>
  <c r="N30" i="36" s="1"/>
  <c r="O30" i="36" s="1"/>
  <c r="P30" i="36" s="1"/>
  <c r="Q30" i="36" s="1"/>
  <c r="R30" i="36" s="1"/>
  <c r="S30" i="36" s="1"/>
  <c r="T30" i="36" s="1"/>
  <c r="U30" i="36" s="1"/>
  <c r="V30" i="36" s="1"/>
  <c r="W30" i="36" s="1"/>
  <c r="X30" i="36" s="1"/>
  <c r="Y30" i="36" s="1"/>
  <c r="Z30" i="36" s="1"/>
  <c r="AA30" i="36" s="1"/>
  <c r="AB30" i="36" s="1"/>
  <c r="AC30" i="36" s="1"/>
  <c r="AD30" i="36" s="1"/>
  <c r="AE30" i="36" s="1"/>
  <c r="AF30" i="36" s="1"/>
  <c r="AG30" i="36" s="1"/>
  <c r="AH30" i="36" s="1"/>
  <c r="AI30" i="36" s="1"/>
  <c r="AJ30" i="36" s="1"/>
  <c r="AK30" i="36" s="1"/>
  <c r="AL30" i="36" s="1"/>
  <c r="AM30" i="36" s="1"/>
  <c r="AN30" i="36" s="1"/>
  <c r="AO30" i="36" s="1"/>
  <c r="AP30" i="36" s="1"/>
  <c r="AQ30" i="36" s="1"/>
  <c r="AR30" i="36" s="1"/>
  <c r="AS30" i="36" s="1"/>
  <c r="AT30" i="36" s="1"/>
  <c r="AU30" i="36" s="1"/>
  <c r="AV30" i="36" s="1"/>
  <c r="AW30" i="36" s="1"/>
  <c r="AX30" i="36" s="1"/>
  <c r="AY30" i="36" s="1"/>
  <c r="AZ30" i="36" s="1"/>
  <c r="BA30" i="36" s="1"/>
  <c r="BB30" i="36" s="1"/>
  <c r="BC30" i="36" s="1"/>
  <c r="BD30" i="36" s="1"/>
  <c r="BE30" i="36" s="1"/>
  <c r="BF30" i="36" s="1"/>
  <c r="BG30" i="36" s="1"/>
  <c r="BH30" i="36" s="1"/>
  <c r="BI30" i="36" s="1"/>
  <c r="BJ30" i="36" s="1"/>
  <c r="BK30" i="36" s="1"/>
  <c r="BL30" i="36" s="1"/>
  <c r="BM30" i="36" s="1"/>
  <c r="BN30" i="36" s="1"/>
  <c r="BO30" i="36" s="1"/>
  <c r="BP30" i="36" s="1"/>
  <c r="BQ30" i="36" s="1"/>
  <c r="BR30" i="36" s="1"/>
  <c r="BS30" i="36" s="1"/>
  <c r="BT30" i="36" s="1"/>
  <c r="BU30" i="36" s="1"/>
  <c r="BV30" i="36" s="1"/>
  <c r="BW30" i="36" s="1"/>
  <c r="BX30" i="36" s="1"/>
  <c r="BY30" i="36" s="1"/>
  <c r="BZ30" i="36" s="1"/>
  <c r="CA30" i="36" s="1"/>
  <c r="CB30" i="36" s="1"/>
  <c r="CC30" i="36" s="1"/>
  <c r="CD30" i="36" s="1"/>
  <c r="CE30" i="36" s="1"/>
  <c r="CF30" i="36" s="1"/>
  <c r="CG30" i="36" s="1"/>
  <c r="CH30" i="36" s="1"/>
  <c r="E27" i="36"/>
  <c r="F27" i="36" s="1"/>
  <c r="G27" i="36" s="1"/>
  <c r="H27" i="36" s="1"/>
  <c r="I27" i="36" s="1"/>
  <c r="J27" i="36" s="1"/>
  <c r="K27" i="36" s="1"/>
  <c r="L27" i="36" s="1"/>
  <c r="M27" i="36" s="1"/>
  <c r="N27" i="36" s="1"/>
  <c r="O27" i="36" s="1"/>
  <c r="P27" i="36" s="1"/>
  <c r="Q27" i="36" s="1"/>
  <c r="R27" i="36" s="1"/>
  <c r="S27" i="36" s="1"/>
  <c r="T27" i="36" s="1"/>
  <c r="U27" i="36" s="1"/>
  <c r="V27" i="36" s="1"/>
  <c r="W27" i="36" s="1"/>
  <c r="X27" i="36" s="1"/>
  <c r="Y27" i="36" s="1"/>
  <c r="Z27" i="36" s="1"/>
  <c r="AA27" i="36" s="1"/>
  <c r="AB27" i="36" s="1"/>
  <c r="AC27" i="36" s="1"/>
  <c r="AD27" i="36" s="1"/>
  <c r="AE27" i="36" s="1"/>
  <c r="AF27" i="36" s="1"/>
  <c r="AG27" i="36" s="1"/>
  <c r="AH27" i="36" s="1"/>
  <c r="AI27" i="36" s="1"/>
  <c r="AJ27" i="36" s="1"/>
  <c r="AK27" i="36" s="1"/>
  <c r="AL27" i="36" s="1"/>
  <c r="AM27" i="36" s="1"/>
  <c r="AN27" i="36" s="1"/>
  <c r="AO27" i="36" s="1"/>
  <c r="AP27" i="36" s="1"/>
  <c r="AQ27" i="36" s="1"/>
  <c r="AR27" i="36" s="1"/>
  <c r="AS27" i="36" s="1"/>
  <c r="AT27" i="36" s="1"/>
  <c r="AU27" i="36" s="1"/>
  <c r="AV27" i="36" s="1"/>
  <c r="AW27" i="36" s="1"/>
  <c r="AX27" i="36" s="1"/>
  <c r="AY27" i="36" s="1"/>
  <c r="AZ27" i="36" s="1"/>
  <c r="BA27" i="36" s="1"/>
  <c r="BB27" i="36" s="1"/>
  <c r="BC27" i="36" s="1"/>
  <c r="BD27" i="36" s="1"/>
  <c r="BE27" i="36" s="1"/>
  <c r="BF27" i="36" s="1"/>
  <c r="BG27" i="36" s="1"/>
  <c r="BH27" i="36" s="1"/>
  <c r="BI27" i="36" s="1"/>
  <c r="BJ27" i="36" s="1"/>
  <c r="BK27" i="36" s="1"/>
  <c r="BL27" i="36" s="1"/>
  <c r="BM27" i="36" s="1"/>
  <c r="BN27" i="36" s="1"/>
  <c r="BO27" i="36" s="1"/>
  <c r="BP27" i="36" s="1"/>
  <c r="BQ27" i="36" s="1"/>
  <c r="BR27" i="36" s="1"/>
  <c r="BS27" i="36" s="1"/>
  <c r="BT27" i="36" s="1"/>
  <c r="BU27" i="36" s="1"/>
  <c r="BV27" i="36" s="1"/>
  <c r="BW27" i="36" s="1"/>
  <c r="BX27" i="36" s="1"/>
  <c r="BY27" i="36" s="1"/>
  <c r="BZ27" i="36" s="1"/>
  <c r="CA27" i="36" s="1"/>
  <c r="CB27" i="36" s="1"/>
  <c r="CC27" i="36" s="1"/>
  <c r="CD27" i="36" s="1"/>
  <c r="CE27" i="36" s="1"/>
  <c r="CF27" i="36" s="1"/>
  <c r="CG27" i="36" s="1"/>
  <c r="CH27" i="36" s="1"/>
  <c r="D26" i="36"/>
  <c r="E26" i="36" s="1"/>
  <c r="F26" i="36" s="1"/>
  <c r="G26" i="36" s="1"/>
  <c r="H26" i="36" s="1"/>
  <c r="I26" i="36" s="1"/>
  <c r="J26" i="36" s="1"/>
  <c r="K26" i="36" s="1"/>
  <c r="L26" i="36" s="1"/>
  <c r="M26" i="36" s="1"/>
  <c r="N26" i="36" s="1"/>
  <c r="O26" i="36" s="1"/>
  <c r="P26" i="36" s="1"/>
  <c r="Q26" i="36" s="1"/>
  <c r="R26" i="36" s="1"/>
  <c r="S26" i="36" s="1"/>
  <c r="T26" i="36" s="1"/>
  <c r="U26" i="36" s="1"/>
  <c r="V26" i="36" s="1"/>
  <c r="W26" i="36" s="1"/>
  <c r="X26" i="36" s="1"/>
  <c r="Y26" i="36" s="1"/>
  <c r="Z26" i="36" s="1"/>
  <c r="AA26" i="36" s="1"/>
  <c r="AB26" i="36" s="1"/>
  <c r="AC26" i="36" s="1"/>
  <c r="AD26" i="36" s="1"/>
  <c r="AE26" i="36" s="1"/>
  <c r="AF26" i="36" s="1"/>
  <c r="AG26" i="36" s="1"/>
  <c r="AH26" i="36" s="1"/>
  <c r="AI26" i="36" s="1"/>
  <c r="AJ26" i="36" s="1"/>
  <c r="AK26" i="36" s="1"/>
  <c r="AL26" i="36" s="1"/>
  <c r="AM26" i="36" s="1"/>
  <c r="AN26" i="36" s="1"/>
  <c r="AO26" i="36" s="1"/>
  <c r="AP26" i="36" s="1"/>
  <c r="AQ26" i="36" s="1"/>
  <c r="AR26" i="36" s="1"/>
  <c r="AS26" i="36" s="1"/>
  <c r="AT26" i="36" s="1"/>
  <c r="AU26" i="36" s="1"/>
  <c r="AV26" i="36" s="1"/>
  <c r="AW26" i="36" s="1"/>
  <c r="AX26" i="36" s="1"/>
  <c r="AY26" i="36" s="1"/>
  <c r="AZ26" i="36" s="1"/>
  <c r="BA26" i="36" s="1"/>
  <c r="BB26" i="36" s="1"/>
  <c r="BC26" i="36" s="1"/>
  <c r="BD26" i="36" s="1"/>
  <c r="BE26" i="36" s="1"/>
  <c r="BF26" i="36" s="1"/>
  <c r="BG26" i="36" s="1"/>
  <c r="BH26" i="36" s="1"/>
  <c r="BI26" i="36" s="1"/>
  <c r="BJ26" i="36" s="1"/>
  <c r="BK26" i="36" s="1"/>
  <c r="BL26" i="36" s="1"/>
  <c r="BM26" i="36" s="1"/>
  <c r="BN26" i="36" s="1"/>
  <c r="BO26" i="36" s="1"/>
  <c r="BP26" i="36" s="1"/>
  <c r="BQ26" i="36" s="1"/>
  <c r="BR26" i="36" s="1"/>
  <c r="BS26" i="36" s="1"/>
  <c r="BT26" i="36" s="1"/>
  <c r="BU26" i="36" s="1"/>
  <c r="BV26" i="36" s="1"/>
  <c r="BW26" i="36" s="1"/>
  <c r="BX26" i="36" s="1"/>
  <c r="BY26" i="36" s="1"/>
  <c r="BZ26" i="36" s="1"/>
  <c r="CA26" i="36" s="1"/>
  <c r="CB26" i="36" s="1"/>
  <c r="CC26" i="36" s="1"/>
  <c r="CD26" i="36" s="1"/>
  <c r="CE26" i="36" s="1"/>
  <c r="CF26" i="36" s="1"/>
  <c r="CG26" i="36" s="1"/>
  <c r="CH26" i="36" s="1"/>
  <c r="F24" i="36"/>
  <c r="G24" i="36" s="1"/>
  <c r="H24" i="36" s="1"/>
  <c r="I24" i="36" s="1"/>
  <c r="J24" i="36" s="1"/>
  <c r="K24" i="36" s="1"/>
  <c r="L24" i="36" s="1"/>
  <c r="M24" i="36" s="1"/>
  <c r="N24" i="36" s="1"/>
  <c r="O24" i="36" s="1"/>
  <c r="P24" i="36" s="1"/>
  <c r="Q24" i="36" s="1"/>
  <c r="R24" i="36" s="1"/>
  <c r="S24" i="36" s="1"/>
  <c r="T24" i="36" s="1"/>
  <c r="U24" i="36" s="1"/>
  <c r="V24" i="36" s="1"/>
  <c r="W24" i="36" s="1"/>
  <c r="X24" i="36" s="1"/>
  <c r="Y24" i="36" s="1"/>
  <c r="Z24" i="36" s="1"/>
  <c r="AA24" i="36" s="1"/>
  <c r="AB24" i="36" s="1"/>
  <c r="AC24" i="36" s="1"/>
  <c r="AD24" i="36" s="1"/>
  <c r="AE24" i="36" s="1"/>
  <c r="AF24" i="36" s="1"/>
  <c r="AG24" i="36" s="1"/>
  <c r="AH24" i="36" s="1"/>
  <c r="AI24" i="36" s="1"/>
  <c r="AJ24" i="36" s="1"/>
  <c r="AK24" i="36" s="1"/>
  <c r="AL24" i="36" s="1"/>
  <c r="AM24" i="36" s="1"/>
  <c r="AN24" i="36" s="1"/>
  <c r="AO24" i="36" s="1"/>
  <c r="AP24" i="36" s="1"/>
  <c r="AQ24" i="36" s="1"/>
  <c r="AR24" i="36" s="1"/>
  <c r="AS24" i="36" s="1"/>
  <c r="AT24" i="36" s="1"/>
  <c r="AU24" i="36" s="1"/>
  <c r="AV24" i="36" s="1"/>
  <c r="AW24" i="36" s="1"/>
  <c r="AX24" i="36" s="1"/>
  <c r="AY24" i="36" s="1"/>
  <c r="AZ24" i="36" s="1"/>
  <c r="BA24" i="36" s="1"/>
  <c r="BB24" i="36" s="1"/>
  <c r="BC24" i="36" s="1"/>
  <c r="BD24" i="36" s="1"/>
  <c r="BE24" i="36" s="1"/>
  <c r="BF24" i="36" s="1"/>
  <c r="BG24" i="36" s="1"/>
  <c r="BH24" i="36" s="1"/>
  <c r="BI24" i="36" s="1"/>
  <c r="BJ24" i="36" s="1"/>
  <c r="BK24" i="36" s="1"/>
  <c r="BL24" i="36" s="1"/>
  <c r="BM24" i="36" s="1"/>
  <c r="BN24" i="36" s="1"/>
  <c r="BO24" i="36" s="1"/>
  <c r="BP24" i="36" s="1"/>
  <c r="BQ24" i="36" s="1"/>
  <c r="BR24" i="36" s="1"/>
  <c r="BS24" i="36" s="1"/>
  <c r="BT24" i="36" s="1"/>
  <c r="BU24" i="36" s="1"/>
  <c r="BV24" i="36" s="1"/>
  <c r="BW24" i="36" s="1"/>
  <c r="BX24" i="36" s="1"/>
  <c r="BY24" i="36" s="1"/>
  <c r="BZ24" i="36" s="1"/>
  <c r="CA24" i="36" s="1"/>
  <c r="CB24" i="36" s="1"/>
  <c r="CC24" i="36" s="1"/>
  <c r="CD24" i="36" s="1"/>
  <c r="CE24" i="36" s="1"/>
  <c r="CF24" i="36" s="1"/>
  <c r="CG24" i="36" s="1"/>
  <c r="CH24" i="36" s="1"/>
  <c r="O180" i="41"/>
  <c r="C193" i="41"/>
  <c r="O216" i="41" l="1"/>
  <c r="O219" i="41" s="1"/>
  <c r="O211" i="41"/>
  <c r="E23" i="29"/>
  <c r="D59" i="30"/>
  <c r="O193" i="41"/>
  <c r="E23" i="30"/>
  <c r="P20" i="32"/>
  <c r="P24" i="32"/>
  <c r="Q27" i="32"/>
  <c r="P29" i="32"/>
  <c r="P28" i="32"/>
  <c r="P25" i="32"/>
  <c r="P21" i="32"/>
  <c r="P26" i="32"/>
  <c r="Q23" i="32"/>
  <c r="Q22" i="32"/>
  <c r="F167" i="30"/>
  <c r="F148" i="30"/>
  <c r="F64" i="30"/>
  <c r="G28" i="30"/>
  <c r="F27" i="29"/>
  <c r="E166" i="29"/>
  <c r="E147" i="29"/>
  <c r="E63" i="29"/>
  <c r="G27" i="30"/>
  <c r="F166" i="30"/>
  <c r="F147" i="30"/>
  <c r="F63" i="30"/>
  <c r="Q143" i="36"/>
  <c r="Q162" i="36"/>
  <c r="Q59" i="36"/>
  <c r="AG143" i="36"/>
  <c r="AG162" i="36"/>
  <c r="AG59" i="36"/>
  <c r="AW143" i="36"/>
  <c r="AW162" i="36"/>
  <c r="AW59" i="36"/>
  <c r="BM143" i="36"/>
  <c r="BM162" i="36"/>
  <c r="BM59" i="36"/>
  <c r="CC143" i="36"/>
  <c r="CC162" i="36"/>
  <c r="CC59" i="36"/>
  <c r="N144" i="36"/>
  <c r="N163" i="36"/>
  <c r="N60" i="36"/>
  <c r="AD144" i="36"/>
  <c r="AD163" i="36"/>
  <c r="AD60" i="36"/>
  <c r="AT144" i="36"/>
  <c r="AT163" i="36"/>
  <c r="AT60" i="36"/>
  <c r="BJ144" i="36"/>
  <c r="BJ163" i="36"/>
  <c r="BJ60" i="36"/>
  <c r="BZ144" i="36"/>
  <c r="BZ163" i="36"/>
  <c r="BZ60" i="36"/>
  <c r="K164" i="36"/>
  <c r="K145" i="36"/>
  <c r="K61" i="36"/>
  <c r="AA164" i="36"/>
  <c r="AA145" i="36"/>
  <c r="AA61" i="36"/>
  <c r="AQ164" i="36"/>
  <c r="AQ145" i="36"/>
  <c r="AQ61" i="36"/>
  <c r="BG164" i="36"/>
  <c r="BG145" i="36"/>
  <c r="BG61" i="36"/>
  <c r="BW164" i="36"/>
  <c r="BW145" i="36"/>
  <c r="BW61" i="36"/>
  <c r="H165" i="36"/>
  <c r="H146" i="36"/>
  <c r="H62" i="36"/>
  <c r="X165" i="36"/>
  <c r="X146" i="36"/>
  <c r="X62" i="36"/>
  <c r="AN165" i="36"/>
  <c r="AN146" i="36"/>
  <c r="AN62" i="36"/>
  <c r="BD165" i="36"/>
  <c r="BD146" i="36"/>
  <c r="BD62" i="36"/>
  <c r="BT165" i="36"/>
  <c r="BT146" i="36"/>
  <c r="BT62" i="36"/>
  <c r="E166" i="36"/>
  <c r="E147" i="36"/>
  <c r="E63" i="36"/>
  <c r="U166" i="36"/>
  <c r="U147" i="36"/>
  <c r="U63" i="36"/>
  <c r="AK166" i="36"/>
  <c r="AK147" i="36"/>
  <c r="AK63" i="36"/>
  <c r="BA166" i="36"/>
  <c r="BA147" i="36"/>
  <c r="BA63" i="36"/>
  <c r="BQ166" i="36"/>
  <c r="BQ147" i="36"/>
  <c r="BQ63" i="36"/>
  <c r="CG166" i="36"/>
  <c r="CG147" i="36"/>
  <c r="CG63" i="36"/>
  <c r="R167" i="36"/>
  <c r="R148" i="36"/>
  <c r="R64" i="36"/>
  <c r="AH167" i="36"/>
  <c r="AH148" i="36"/>
  <c r="AH64" i="36"/>
  <c r="AX167" i="36"/>
  <c r="AX148" i="36"/>
  <c r="AX64" i="36"/>
  <c r="CD167" i="36"/>
  <c r="CD148" i="36"/>
  <c r="CD64" i="36"/>
  <c r="AU168" i="36"/>
  <c r="AU149" i="36"/>
  <c r="AU65" i="36"/>
  <c r="L169" i="36"/>
  <c r="L150" i="36"/>
  <c r="L66" i="36"/>
  <c r="AF171" i="36"/>
  <c r="AF152" i="36"/>
  <c r="AF68" i="36"/>
  <c r="BY172" i="36"/>
  <c r="BY153" i="36"/>
  <c r="BY69" i="36"/>
  <c r="AM174" i="36"/>
  <c r="AM155" i="36"/>
  <c r="AM71" i="36"/>
  <c r="AP162" i="36"/>
  <c r="AP143" i="36"/>
  <c r="AP59" i="36"/>
  <c r="BV162" i="36"/>
  <c r="BV143" i="36"/>
  <c r="BV59" i="36"/>
  <c r="W144" i="36"/>
  <c r="W163" i="36"/>
  <c r="W60" i="36"/>
  <c r="BC144" i="36"/>
  <c r="BC163" i="36"/>
  <c r="BC60" i="36"/>
  <c r="D164" i="36"/>
  <c r="D145" i="36"/>
  <c r="D61" i="36"/>
  <c r="AJ145" i="36"/>
  <c r="AJ164" i="36"/>
  <c r="AJ61" i="36"/>
  <c r="BP145" i="36"/>
  <c r="BP164" i="36"/>
  <c r="BP61" i="36"/>
  <c r="Q165" i="36"/>
  <c r="Q146" i="36"/>
  <c r="Q62" i="36"/>
  <c r="AW165" i="36"/>
  <c r="AW146" i="36"/>
  <c r="AW62" i="36"/>
  <c r="CC165" i="36"/>
  <c r="CC146" i="36"/>
  <c r="CC62" i="36"/>
  <c r="AD166" i="36"/>
  <c r="AD147" i="36"/>
  <c r="AD63" i="36"/>
  <c r="BJ166" i="36"/>
  <c r="BJ147" i="36"/>
  <c r="BJ63" i="36"/>
  <c r="K167" i="36"/>
  <c r="K148" i="36"/>
  <c r="K64" i="36"/>
  <c r="AQ167" i="36"/>
  <c r="AQ148" i="36"/>
  <c r="AQ64" i="36"/>
  <c r="BW167" i="36"/>
  <c r="BW148" i="36"/>
  <c r="BW64" i="36"/>
  <c r="X168" i="36"/>
  <c r="X149" i="36"/>
  <c r="X65" i="36"/>
  <c r="BT168" i="36"/>
  <c r="BT149" i="36"/>
  <c r="BT65" i="36"/>
  <c r="E169" i="36"/>
  <c r="E150" i="36"/>
  <c r="E66" i="36"/>
  <c r="BA169" i="36"/>
  <c r="BA150" i="36"/>
  <c r="BA66" i="36"/>
  <c r="CG169" i="36"/>
  <c r="CG150" i="36"/>
  <c r="CG66" i="36"/>
  <c r="AW172" i="36"/>
  <c r="AW153" i="36"/>
  <c r="AW69" i="36"/>
  <c r="K174" i="36"/>
  <c r="K155" i="36"/>
  <c r="K71" i="36"/>
  <c r="AI162" i="36"/>
  <c r="AI143" i="36"/>
  <c r="AI59" i="36"/>
  <c r="BO162" i="36"/>
  <c r="BO143" i="36"/>
  <c r="BO59" i="36"/>
  <c r="AF163" i="36"/>
  <c r="AF144" i="36"/>
  <c r="AF60" i="36"/>
  <c r="AV163" i="36"/>
  <c r="AV144" i="36"/>
  <c r="AV60" i="36"/>
  <c r="M145" i="36"/>
  <c r="M164" i="36"/>
  <c r="M61" i="36"/>
  <c r="BY145" i="36"/>
  <c r="BY164" i="36"/>
  <c r="BY61" i="36"/>
  <c r="Z165" i="36"/>
  <c r="Z146" i="36"/>
  <c r="Z62" i="36"/>
  <c r="BV165" i="36"/>
  <c r="BV146" i="36"/>
  <c r="BV62" i="36"/>
  <c r="AM166" i="36"/>
  <c r="AM147" i="36"/>
  <c r="AM63" i="36"/>
  <c r="BS166" i="36"/>
  <c r="BS147" i="36"/>
  <c r="BS63" i="36"/>
  <c r="AJ167" i="36"/>
  <c r="AJ148" i="36"/>
  <c r="AJ64" i="36"/>
  <c r="BP167" i="36"/>
  <c r="BP148" i="36"/>
  <c r="BP64" i="36"/>
  <c r="Q168" i="36"/>
  <c r="Q149" i="36"/>
  <c r="Q65" i="36"/>
  <c r="AW168" i="36"/>
  <c r="AW149" i="36"/>
  <c r="AW65" i="36"/>
  <c r="CC168" i="36"/>
  <c r="CC149" i="36"/>
  <c r="CC65" i="36"/>
  <c r="AD169" i="36"/>
  <c r="AD150" i="36"/>
  <c r="AD66" i="36"/>
  <c r="BJ169" i="36"/>
  <c r="BJ150" i="36"/>
  <c r="BJ66" i="36"/>
  <c r="BG170" i="36"/>
  <c r="BG151" i="36"/>
  <c r="BG67" i="36"/>
  <c r="U172" i="36"/>
  <c r="U153" i="36"/>
  <c r="U69" i="36"/>
  <c r="CG172" i="36"/>
  <c r="CG153" i="36"/>
  <c r="CG69" i="36"/>
  <c r="AU174" i="36"/>
  <c r="AU155" i="36"/>
  <c r="AU71" i="36"/>
  <c r="H143" i="36"/>
  <c r="H162" i="36"/>
  <c r="H59" i="36"/>
  <c r="AN143" i="36"/>
  <c r="AN162" i="36"/>
  <c r="AN59" i="36"/>
  <c r="BD143" i="36"/>
  <c r="BD162" i="36"/>
  <c r="BD59" i="36"/>
  <c r="E163" i="36"/>
  <c r="E144" i="36"/>
  <c r="E60" i="36"/>
  <c r="AK163" i="36"/>
  <c r="AK144" i="36"/>
  <c r="AK60" i="36"/>
  <c r="BQ163" i="36"/>
  <c r="BQ144" i="36"/>
  <c r="BQ60" i="36"/>
  <c r="AB166" i="36"/>
  <c r="AB147" i="36"/>
  <c r="AB63" i="36"/>
  <c r="E143" i="36"/>
  <c r="E162" i="36"/>
  <c r="E59" i="36"/>
  <c r="AK143" i="36"/>
  <c r="AK162" i="36"/>
  <c r="AK59" i="36"/>
  <c r="BQ143" i="36"/>
  <c r="BQ162" i="36"/>
  <c r="BQ59" i="36"/>
  <c r="R144" i="36"/>
  <c r="R163" i="36"/>
  <c r="R60" i="36"/>
  <c r="AX144" i="36"/>
  <c r="AX163" i="36"/>
  <c r="AX60" i="36"/>
  <c r="CD144" i="36"/>
  <c r="CD163" i="36"/>
  <c r="CD60" i="36"/>
  <c r="AE164" i="36"/>
  <c r="AE145" i="36"/>
  <c r="AE61" i="36"/>
  <c r="BK164" i="36"/>
  <c r="BK145" i="36"/>
  <c r="BK61" i="36"/>
  <c r="L165" i="36"/>
  <c r="L146" i="36"/>
  <c r="L62" i="36"/>
  <c r="AR165" i="36"/>
  <c r="AR146" i="36"/>
  <c r="AR62" i="36"/>
  <c r="BX165" i="36"/>
  <c r="BX146" i="36"/>
  <c r="BX62" i="36"/>
  <c r="Y166" i="36"/>
  <c r="Y147" i="36"/>
  <c r="Y63" i="36"/>
  <c r="BE166" i="36"/>
  <c r="BE147" i="36"/>
  <c r="BE63" i="36"/>
  <c r="F167" i="36"/>
  <c r="F148" i="36"/>
  <c r="F64" i="36"/>
  <c r="AL167" i="36"/>
  <c r="AL148" i="36"/>
  <c r="AL64" i="36"/>
  <c r="BR167" i="36"/>
  <c r="BR148" i="36"/>
  <c r="BR64" i="36"/>
  <c r="S168" i="36"/>
  <c r="S149" i="36"/>
  <c r="S65" i="36"/>
  <c r="AY168" i="36"/>
  <c r="AY149" i="36"/>
  <c r="AY65" i="36"/>
  <c r="CE168" i="36"/>
  <c r="CE149" i="36"/>
  <c r="CE65" i="36"/>
  <c r="AF169" i="36"/>
  <c r="AF150" i="36"/>
  <c r="AF66" i="36"/>
  <c r="BL169" i="36"/>
  <c r="BL150" i="36"/>
  <c r="BL66" i="36"/>
  <c r="M170" i="36"/>
  <c r="M151" i="36"/>
  <c r="M67" i="36"/>
  <c r="AV171" i="36"/>
  <c r="AV152" i="36"/>
  <c r="AV68" i="36"/>
  <c r="J173" i="36"/>
  <c r="J154" i="36"/>
  <c r="J70" i="36"/>
  <c r="BC174" i="36"/>
  <c r="BC155" i="36"/>
  <c r="BC71" i="36"/>
  <c r="AD162" i="36"/>
  <c r="AD143" i="36"/>
  <c r="AD59" i="36"/>
  <c r="BJ162" i="36"/>
  <c r="BJ143" i="36"/>
  <c r="BJ59" i="36"/>
  <c r="K144" i="36"/>
  <c r="K163" i="36"/>
  <c r="K60" i="36"/>
  <c r="AQ144" i="36"/>
  <c r="AQ163" i="36"/>
  <c r="AQ60" i="36"/>
  <c r="BW144" i="36"/>
  <c r="BW163" i="36"/>
  <c r="BW60" i="36"/>
  <c r="X145" i="36"/>
  <c r="X164" i="36"/>
  <c r="X61" i="36"/>
  <c r="BD145" i="36"/>
  <c r="BD164" i="36"/>
  <c r="BD61" i="36"/>
  <c r="E146" i="36"/>
  <c r="E165" i="36"/>
  <c r="E62" i="36"/>
  <c r="AK165" i="36"/>
  <c r="AK146" i="36"/>
  <c r="AK62" i="36"/>
  <c r="BQ165" i="36"/>
  <c r="BQ146" i="36"/>
  <c r="BQ62" i="36"/>
  <c r="R166" i="36"/>
  <c r="R147" i="36"/>
  <c r="R63" i="36"/>
  <c r="AX166" i="36"/>
  <c r="AX147" i="36"/>
  <c r="AX63" i="36"/>
  <c r="CD166" i="36"/>
  <c r="CD147" i="36"/>
  <c r="CD63" i="36"/>
  <c r="AE167" i="36"/>
  <c r="AE148" i="36"/>
  <c r="AE64" i="36"/>
  <c r="BK167" i="36"/>
  <c r="BK148" i="36"/>
  <c r="BK64" i="36"/>
  <c r="L168" i="36"/>
  <c r="L149" i="36"/>
  <c r="L65" i="36"/>
  <c r="AR168" i="36"/>
  <c r="AR149" i="36"/>
  <c r="AR65" i="36"/>
  <c r="BH168" i="36"/>
  <c r="BH149" i="36"/>
  <c r="BH65" i="36"/>
  <c r="I169" i="36"/>
  <c r="I150" i="36"/>
  <c r="I66" i="36"/>
  <c r="AO169" i="36"/>
  <c r="AO150" i="36"/>
  <c r="AO66" i="36"/>
  <c r="F170" i="36"/>
  <c r="F151" i="36"/>
  <c r="F67" i="36"/>
  <c r="AM170" i="36"/>
  <c r="AM151" i="36"/>
  <c r="AM67" i="36"/>
  <c r="CF171" i="36"/>
  <c r="CF152" i="36"/>
  <c r="CF68" i="36"/>
  <c r="AT173" i="36"/>
  <c r="AT154" i="36"/>
  <c r="AT70" i="36"/>
  <c r="G162" i="36"/>
  <c r="G143" i="36"/>
  <c r="G59" i="36"/>
  <c r="AM162" i="36"/>
  <c r="AM143" i="36"/>
  <c r="AM59" i="36"/>
  <c r="BS162" i="36"/>
  <c r="BS143" i="36"/>
  <c r="BS59" i="36"/>
  <c r="T163" i="36"/>
  <c r="T144" i="36"/>
  <c r="T60" i="36"/>
  <c r="AZ163" i="36"/>
  <c r="AZ144" i="36"/>
  <c r="AZ60" i="36"/>
  <c r="CF163" i="36"/>
  <c r="CF144" i="36"/>
  <c r="CF60" i="36"/>
  <c r="AG145" i="36"/>
  <c r="AG164" i="36"/>
  <c r="AG61" i="36"/>
  <c r="BM145" i="36"/>
  <c r="BM164" i="36"/>
  <c r="BM61" i="36"/>
  <c r="N165" i="36"/>
  <c r="N146" i="36"/>
  <c r="N62" i="36"/>
  <c r="AT165" i="36"/>
  <c r="AT146" i="36"/>
  <c r="AT62" i="36"/>
  <c r="BZ165" i="36"/>
  <c r="BZ146" i="36"/>
  <c r="BZ62" i="36"/>
  <c r="AA166" i="36"/>
  <c r="AA147" i="36"/>
  <c r="AA63" i="36"/>
  <c r="BG166" i="36"/>
  <c r="BG147" i="36"/>
  <c r="BG63" i="36"/>
  <c r="H167" i="36"/>
  <c r="H148" i="36"/>
  <c r="H64" i="36"/>
  <c r="AN167" i="36"/>
  <c r="AN148" i="36"/>
  <c r="AN64" i="36"/>
  <c r="BT167" i="36"/>
  <c r="BT148" i="36"/>
  <c r="BT64" i="36"/>
  <c r="U168" i="36"/>
  <c r="U149" i="36"/>
  <c r="U65" i="36"/>
  <c r="AK168" i="36"/>
  <c r="AK149" i="36"/>
  <c r="AK65" i="36"/>
  <c r="BQ168" i="36"/>
  <c r="BQ149" i="36"/>
  <c r="BQ65" i="36"/>
  <c r="R169" i="36"/>
  <c r="R150" i="36"/>
  <c r="R66" i="36"/>
  <c r="AX169" i="36"/>
  <c r="AX150" i="36"/>
  <c r="AX66" i="36"/>
  <c r="CD169" i="36"/>
  <c r="CD150" i="36"/>
  <c r="CD66" i="36"/>
  <c r="BW170" i="36"/>
  <c r="BW151" i="36"/>
  <c r="BW67" i="36"/>
  <c r="AK172" i="36"/>
  <c r="AK153" i="36"/>
  <c r="AK69" i="36"/>
  <c r="CD173" i="36"/>
  <c r="CD154" i="36"/>
  <c r="CD70" i="36"/>
  <c r="BK174" i="36"/>
  <c r="BK155" i="36"/>
  <c r="BK71" i="36"/>
  <c r="AB143" i="36"/>
  <c r="AB162" i="36"/>
  <c r="AB59" i="36"/>
  <c r="BH143" i="36"/>
  <c r="BH162" i="36"/>
  <c r="BH59" i="36"/>
  <c r="I163" i="36"/>
  <c r="I144" i="36"/>
  <c r="I60" i="36"/>
  <c r="AO163" i="36"/>
  <c r="AO144" i="36"/>
  <c r="AO60" i="36"/>
  <c r="BU163" i="36"/>
  <c r="BU144" i="36"/>
  <c r="BU60" i="36"/>
  <c r="V164" i="36"/>
  <c r="V145" i="36"/>
  <c r="V61" i="36"/>
  <c r="BB164" i="36"/>
  <c r="BB145" i="36"/>
  <c r="BB61" i="36"/>
  <c r="CH164" i="36"/>
  <c r="CH145" i="36"/>
  <c r="CH61" i="36"/>
  <c r="AY165" i="36"/>
  <c r="AY146" i="36"/>
  <c r="AY62" i="36"/>
  <c r="CE165" i="36"/>
  <c r="CE146" i="36"/>
  <c r="CE62" i="36"/>
  <c r="AF166" i="36"/>
  <c r="AF147" i="36"/>
  <c r="AF63" i="36"/>
  <c r="BL166" i="36"/>
  <c r="BL147" i="36"/>
  <c r="BL63" i="36"/>
  <c r="M167" i="36"/>
  <c r="M148" i="36"/>
  <c r="M64" i="36"/>
  <c r="AS167" i="36"/>
  <c r="AS148" i="36"/>
  <c r="AS64" i="36"/>
  <c r="BY167" i="36"/>
  <c r="BY148" i="36"/>
  <c r="BY64" i="36"/>
  <c r="Z168" i="36"/>
  <c r="Z149" i="36"/>
  <c r="Z65" i="36"/>
  <c r="BF168" i="36"/>
  <c r="BF149" i="36"/>
  <c r="BF65" i="36"/>
  <c r="G169" i="36"/>
  <c r="G150" i="36"/>
  <c r="G66" i="36"/>
  <c r="AM169" i="36"/>
  <c r="AM150" i="36"/>
  <c r="AM66" i="36"/>
  <c r="BS169" i="36"/>
  <c r="BS150" i="36"/>
  <c r="BS66" i="36"/>
  <c r="D170" i="36"/>
  <c r="D151" i="36"/>
  <c r="D67" i="36"/>
  <c r="L171" i="36"/>
  <c r="L152" i="36"/>
  <c r="L68" i="36"/>
  <c r="BE172" i="36"/>
  <c r="BE153" i="36"/>
  <c r="BE69" i="36"/>
  <c r="S174" i="36"/>
  <c r="S155" i="36"/>
  <c r="S71" i="36"/>
  <c r="AB170" i="36"/>
  <c r="AB151" i="36"/>
  <c r="AB67" i="36"/>
  <c r="BX170" i="36"/>
  <c r="BX151" i="36"/>
  <c r="BX67" i="36"/>
  <c r="Y171" i="36"/>
  <c r="Y152" i="36"/>
  <c r="Y68" i="36"/>
  <c r="BE171" i="36"/>
  <c r="BE152" i="36"/>
  <c r="BE68" i="36"/>
  <c r="F172" i="36"/>
  <c r="F153" i="36"/>
  <c r="F69" i="36"/>
  <c r="AL172" i="36"/>
  <c r="AL153" i="36"/>
  <c r="AL69" i="36"/>
  <c r="BR172" i="36"/>
  <c r="BR153" i="36"/>
  <c r="BR69" i="36"/>
  <c r="S173" i="36"/>
  <c r="S154" i="36"/>
  <c r="S70" i="36"/>
  <c r="AY173" i="36"/>
  <c r="AY154" i="36"/>
  <c r="AY70" i="36"/>
  <c r="CE173" i="36"/>
  <c r="CE154" i="36"/>
  <c r="CE70" i="36"/>
  <c r="AF174" i="36"/>
  <c r="AF155" i="36"/>
  <c r="AF71" i="36"/>
  <c r="BL174" i="36"/>
  <c r="BL155" i="36"/>
  <c r="BL71" i="36"/>
  <c r="AC170" i="36"/>
  <c r="AC151" i="36"/>
  <c r="AC67" i="36"/>
  <c r="BI170" i="36"/>
  <c r="BI151" i="36"/>
  <c r="BI67" i="36"/>
  <c r="J171" i="36"/>
  <c r="J152" i="36"/>
  <c r="J68" i="36"/>
  <c r="AP171" i="36"/>
  <c r="AP152" i="36"/>
  <c r="AP68" i="36"/>
  <c r="BV171" i="36"/>
  <c r="BV152" i="36"/>
  <c r="BV68" i="36"/>
  <c r="W172" i="36"/>
  <c r="W153" i="36"/>
  <c r="W69" i="36"/>
  <c r="BC172" i="36"/>
  <c r="BC153" i="36"/>
  <c r="BC69" i="36"/>
  <c r="T173" i="36"/>
  <c r="T154" i="36"/>
  <c r="T70" i="36"/>
  <c r="AZ173" i="36"/>
  <c r="AZ154" i="36"/>
  <c r="AZ70" i="36"/>
  <c r="BP173" i="36"/>
  <c r="BP154" i="36"/>
  <c r="BP70" i="36"/>
  <c r="Q174" i="36"/>
  <c r="Q155" i="36"/>
  <c r="Q71" i="36"/>
  <c r="AW174" i="36"/>
  <c r="AW155" i="36"/>
  <c r="AW71" i="36"/>
  <c r="CC174" i="36"/>
  <c r="CC155" i="36"/>
  <c r="CC71" i="36"/>
  <c r="AP170" i="36"/>
  <c r="AP151" i="36"/>
  <c r="AP67" i="36"/>
  <c r="BV170" i="36"/>
  <c r="BV151" i="36"/>
  <c r="BV67" i="36"/>
  <c r="W171" i="36"/>
  <c r="W152" i="36"/>
  <c r="W68" i="36"/>
  <c r="BC171" i="36"/>
  <c r="BC152" i="36"/>
  <c r="BC68" i="36"/>
  <c r="D172" i="36"/>
  <c r="D153" i="36"/>
  <c r="D69" i="36"/>
  <c r="AJ172" i="36"/>
  <c r="AJ153" i="36"/>
  <c r="AJ69" i="36"/>
  <c r="BP172" i="36"/>
  <c r="BP153" i="36"/>
  <c r="BP69" i="36"/>
  <c r="Q173" i="36"/>
  <c r="Q154" i="36"/>
  <c r="Q70" i="36"/>
  <c r="AW173" i="36"/>
  <c r="AW154" i="36"/>
  <c r="AW70" i="36"/>
  <c r="CC173" i="36"/>
  <c r="CC154" i="36"/>
  <c r="CC70" i="36"/>
  <c r="AD174" i="36"/>
  <c r="AD155" i="36"/>
  <c r="AD71" i="36"/>
  <c r="BJ174" i="36"/>
  <c r="BJ155" i="36"/>
  <c r="BJ71" i="36"/>
  <c r="K162" i="35"/>
  <c r="K143" i="35"/>
  <c r="K59" i="35"/>
  <c r="AQ162" i="35"/>
  <c r="AQ143" i="35"/>
  <c r="AQ59" i="35"/>
  <c r="BW162" i="35"/>
  <c r="BW143" i="35"/>
  <c r="BW59" i="35"/>
  <c r="X163" i="35"/>
  <c r="X144" i="35"/>
  <c r="X60" i="35"/>
  <c r="BD163" i="35"/>
  <c r="BD144" i="35"/>
  <c r="BD60" i="35"/>
  <c r="E164" i="35"/>
  <c r="E145" i="35"/>
  <c r="E61" i="35"/>
  <c r="AK164" i="35"/>
  <c r="AK145" i="35"/>
  <c r="AK61" i="35"/>
  <c r="BQ164" i="35"/>
  <c r="BQ145" i="35"/>
  <c r="BQ61" i="35"/>
  <c r="R165" i="35"/>
  <c r="R146" i="35"/>
  <c r="R62" i="35"/>
  <c r="AX165" i="35"/>
  <c r="AX146" i="35"/>
  <c r="AX62" i="35"/>
  <c r="CD165" i="35"/>
  <c r="CD146" i="35"/>
  <c r="CD62" i="35"/>
  <c r="AE166" i="35"/>
  <c r="AE147" i="35"/>
  <c r="AE63" i="35"/>
  <c r="BK166" i="35"/>
  <c r="BK147" i="35"/>
  <c r="BK63" i="35"/>
  <c r="L167" i="35"/>
  <c r="L148" i="35"/>
  <c r="L64" i="35"/>
  <c r="AR167" i="35"/>
  <c r="AR148" i="35"/>
  <c r="AR64" i="35"/>
  <c r="BX167" i="35"/>
  <c r="BX148" i="35"/>
  <c r="BX64" i="35"/>
  <c r="Y168" i="35"/>
  <c r="Y149" i="35"/>
  <c r="Y65" i="35"/>
  <c r="BE168" i="35"/>
  <c r="BE149" i="35"/>
  <c r="BE65" i="35"/>
  <c r="F169" i="35"/>
  <c r="F150" i="35"/>
  <c r="F66" i="35"/>
  <c r="AL169" i="35"/>
  <c r="AL150" i="35"/>
  <c r="AL66" i="35"/>
  <c r="BR169" i="35"/>
  <c r="BR150" i="35"/>
  <c r="BR66" i="35"/>
  <c r="S170" i="35"/>
  <c r="S151" i="35"/>
  <c r="S67" i="35"/>
  <c r="AY170" i="35"/>
  <c r="AY151" i="35"/>
  <c r="AY67" i="35"/>
  <c r="CE170" i="35"/>
  <c r="CE151" i="35"/>
  <c r="CE67" i="35"/>
  <c r="AF171" i="35"/>
  <c r="AF152" i="35"/>
  <c r="AF68" i="35"/>
  <c r="BL171" i="35"/>
  <c r="BL152" i="35"/>
  <c r="BL68" i="35"/>
  <c r="M172" i="35"/>
  <c r="M153" i="35"/>
  <c r="M69" i="35"/>
  <c r="AS172" i="35"/>
  <c r="AS153" i="35"/>
  <c r="AS69" i="35"/>
  <c r="BY153" i="35"/>
  <c r="BY172" i="35"/>
  <c r="BY69" i="35"/>
  <c r="Z154" i="35"/>
  <c r="Z173" i="35"/>
  <c r="Z70" i="35"/>
  <c r="BF154" i="35"/>
  <c r="BF173" i="35"/>
  <c r="BF70" i="35"/>
  <c r="G174" i="35"/>
  <c r="G155" i="35"/>
  <c r="G71" i="35"/>
  <c r="AM174" i="35"/>
  <c r="AM155" i="35"/>
  <c r="AM71" i="35"/>
  <c r="BS174" i="35"/>
  <c r="BS155" i="35"/>
  <c r="BS71" i="35"/>
  <c r="T162" i="35"/>
  <c r="T143" i="35"/>
  <c r="T59" i="35"/>
  <c r="AZ162" i="35"/>
  <c r="AZ143" i="35"/>
  <c r="AZ59" i="35"/>
  <c r="CF162" i="35"/>
  <c r="CF143" i="35"/>
  <c r="CF59" i="35"/>
  <c r="AG163" i="35"/>
  <c r="AG144" i="35"/>
  <c r="AG60" i="35"/>
  <c r="BM163" i="35"/>
  <c r="BM144" i="35"/>
  <c r="BM60" i="35"/>
  <c r="CC163" i="35"/>
  <c r="CC144" i="35"/>
  <c r="CC60" i="35"/>
  <c r="AD164" i="35"/>
  <c r="AD145" i="35"/>
  <c r="AD61" i="35"/>
  <c r="BJ164" i="35"/>
  <c r="BJ145" i="35"/>
  <c r="BJ61" i="35"/>
  <c r="K165" i="35"/>
  <c r="K146" i="35"/>
  <c r="K62" i="35"/>
  <c r="AQ165" i="35"/>
  <c r="AQ146" i="35"/>
  <c r="AQ62" i="35"/>
  <c r="BW165" i="35"/>
  <c r="BW146" i="35"/>
  <c r="BW62" i="35"/>
  <c r="X166" i="35"/>
  <c r="X147" i="35"/>
  <c r="X63" i="35"/>
  <c r="BD166" i="35"/>
  <c r="BD147" i="35"/>
  <c r="BD63" i="35"/>
  <c r="E167" i="35"/>
  <c r="E148" i="35"/>
  <c r="E64" i="35"/>
  <c r="AK167" i="35"/>
  <c r="AK148" i="35"/>
  <c r="AK64" i="35"/>
  <c r="BQ167" i="35"/>
  <c r="BQ148" i="35"/>
  <c r="BQ64" i="35"/>
  <c r="R168" i="35"/>
  <c r="R149" i="35"/>
  <c r="R65" i="35"/>
  <c r="AX168" i="35"/>
  <c r="AX149" i="35"/>
  <c r="AX65" i="35"/>
  <c r="CD168" i="35"/>
  <c r="CD149" i="35"/>
  <c r="CD65" i="35"/>
  <c r="AE169" i="35"/>
  <c r="AE150" i="35"/>
  <c r="AE66" i="35"/>
  <c r="BK169" i="35"/>
  <c r="BK150" i="35"/>
  <c r="BK66" i="35"/>
  <c r="L170" i="35"/>
  <c r="L151" i="35"/>
  <c r="L67" i="35"/>
  <c r="AR170" i="35"/>
  <c r="AR151" i="35"/>
  <c r="AR67" i="35"/>
  <c r="BX170" i="35"/>
  <c r="BX151" i="35"/>
  <c r="BX67" i="35"/>
  <c r="Y171" i="35"/>
  <c r="Y152" i="35"/>
  <c r="Y68" i="35"/>
  <c r="BE171" i="35"/>
  <c r="BE152" i="35"/>
  <c r="BE68" i="35"/>
  <c r="F172" i="35"/>
  <c r="F153" i="35"/>
  <c r="F69" i="35"/>
  <c r="AL172" i="35"/>
  <c r="AL153" i="35"/>
  <c r="AL69" i="35"/>
  <c r="BR172" i="35"/>
  <c r="BR153" i="35"/>
  <c r="BR69" i="35"/>
  <c r="S154" i="35"/>
  <c r="S173" i="35"/>
  <c r="S70" i="35"/>
  <c r="AY154" i="35"/>
  <c r="AY173" i="35"/>
  <c r="AY70" i="35"/>
  <c r="CE154" i="35"/>
  <c r="CE173" i="35"/>
  <c r="CE70" i="35"/>
  <c r="AF155" i="35"/>
  <c r="AF174" i="35"/>
  <c r="AF71" i="35"/>
  <c r="BL155" i="35"/>
  <c r="BL174" i="35"/>
  <c r="BL71" i="35"/>
  <c r="M162" i="35"/>
  <c r="M143" i="35"/>
  <c r="M59" i="35"/>
  <c r="AS162" i="35"/>
  <c r="AS143" i="35"/>
  <c r="AS59" i="35"/>
  <c r="BY162" i="35"/>
  <c r="BY143" i="35"/>
  <c r="BY59" i="35"/>
  <c r="Z163" i="35"/>
  <c r="Z144" i="35"/>
  <c r="Z60" i="35"/>
  <c r="BF163" i="35"/>
  <c r="BF144" i="35"/>
  <c r="BF60" i="35"/>
  <c r="G164" i="35"/>
  <c r="G145" i="35"/>
  <c r="G61" i="35"/>
  <c r="AM164" i="35"/>
  <c r="AM145" i="35"/>
  <c r="AM61" i="35"/>
  <c r="BS164" i="35"/>
  <c r="BS145" i="35"/>
  <c r="BS61" i="35"/>
  <c r="T165" i="35"/>
  <c r="T146" i="35"/>
  <c r="T62" i="35"/>
  <c r="AZ165" i="35"/>
  <c r="AZ146" i="35"/>
  <c r="AZ62" i="35"/>
  <c r="Q166" i="35"/>
  <c r="Q147" i="35"/>
  <c r="Q63" i="35"/>
  <c r="AW166" i="35"/>
  <c r="AW147" i="35"/>
  <c r="AW63" i="35"/>
  <c r="CC166" i="35"/>
  <c r="CC147" i="35"/>
  <c r="CC63" i="35"/>
  <c r="AD167" i="35"/>
  <c r="AD148" i="35"/>
  <c r="AD64" i="35"/>
  <c r="BJ167" i="35"/>
  <c r="BJ148" i="35"/>
  <c r="BJ64" i="35"/>
  <c r="K168" i="35"/>
  <c r="K149" i="35"/>
  <c r="K65" i="35"/>
  <c r="AQ168" i="35"/>
  <c r="AQ149" i="35"/>
  <c r="AQ65" i="35"/>
  <c r="BW168" i="35"/>
  <c r="BW149" i="35"/>
  <c r="BW65" i="35"/>
  <c r="X169" i="35"/>
  <c r="X150" i="35"/>
  <c r="X66" i="35"/>
  <c r="BD169" i="35"/>
  <c r="BD150" i="35"/>
  <c r="BD66" i="35"/>
  <c r="E170" i="35"/>
  <c r="E151" i="35"/>
  <c r="E67" i="35"/>
  <c r="AK170" i="35"/>
  <c r="AK151" i="35"/>
  <c r="AK67" i="35"/>
  <c r="BQ170" i="35"/>
  <c r="BQ151" i="35"/>
  <c r="BQ67" i="35"/>
  <c r="R171" i="35"/>
  <c r="R152" i="35"/>
  <c r="R68" i="35"/>
  <c r="AX171" i="35"/>
  <c r="AX152" i="35"/>
  <c r="AX68" i="35"/>
  <c r="CD171" i="35"/>
  <c r="CD152" i="35"/>
  <c r="CD68" i="35"/>
  <c r="AE172" i="35"/>
  <c r="AE153" i="35"/>
  <c r="AE69" i="35"/>
  <c r="BK172" i="35"/>
  <c r="BK153" i="35"/>
  <c r="BK69" i="35"/>
  <c r="L173" i="35"/>
  <c r="L154" i="35"/>
  <c r="L70" i="35"/>
  <c r="AR173" i="35"/>
  <c r="AR154" i="35"/>
  <c r="AR70" i="35"/>
  <c r="BX173" i="35"/>
  <c r="BX154" i="35"/>
  <c r="BX70" i="35"/>
  <c r="Y155" i="35"/>
  <c r="Y174" i="35"/>
  <c r="Y71" i="35"/>
  <c r="BE155" i="35"/>
  <c r="BE174" i="35"/>
  <c r="BE71" i="35"/>
  <c r="F162" i="35"/>
  <c r="F143" i="35"/>
  <c r="F59" i="35"/>
  <c r="AL162" i="35"/>
  <c r="AL143" i="35"/>
  <c r="AL59" i="35"/>
  <c r="BR162" i="35"/>
  <c r="BR143" i="35"/>
  <c r="BR59" i="35"/>
  <c r="S163" i="35"/>
  <c r="S144" i="35"/>
  <c r="S60" i="35"/>
  <c r="AY163" i="35"/>
  <c r="AY144" i="35"/>
  <c r="AY60" i="35"/>
  <c r="CE163" i="35"/>
  <c r="CE144" i="35"/>
  <c r="CE60" i="35"/>
  <c r="AF164" i="35"/>
  <c r="AF145" i="35"/>
  <c r="AF61" i="35"/>
  <c r="BL164" i="35"/>
  <c r="BL145" i="35"/>
  <c r="BL61" i="35"/>
  <c r="M165" i="35"/>
  <c r="M146" i="35"/>
  <c r="M62" i="35"/>
  <c r="AS165" i="35"/>
  <c r="AS146" i="35"/>
  <c r="AS62" i="35"/>
  <c r="BY165" i="35"/>
  <c r="BY146" i="35"/>
  <c r="BY62" i="35"/>
  <c r="AP166" i="35"/>
  <c r="AP147" i="35"/>
  <c r="AP63" i="35"/>
  <c r="BV166" i="35"/>
  <c r="BV147" i="35"/>
  <c r="BV63" i="35"/>
  <c r="W167" i="35"/>
  <c r="W148" i="35"/>
  <c r="W64" i="35"/>
  <c r="BC167" i="35"/>
  <c r="BC148" i="35"/>
  <c r="BC64" i="35"/>
  <c r="D168" i="35"/>
  <c r="D149" i="35"/>
  <c r="D65" i="35"/>
  <c r="AJ168" i="35"/>
  <c r="AJ149" i="35"/>
  <c r="AJ65" i="35"/>
  <c r="BP168" i="35"/>
  <c r="BP149" i="35"/>
  <c r="BP65" i="35"/>
  <c r="Q169" i="35"/>
  <c r="Q150" i="35"/>
  <c r="Q66" i="35"/>
  <c r="AW169" i="35"/>
  <c r="AW150" i="35"/>
  <c r="AW66" i="35"/>
  <c r="CC169" i="35"/>
  <c r="CC150" i="35"/>
  <c r="CC66" i="35"/>
  <c r="AD170" i="35"/>
  <c r="AD151" i="35"/>
  <c r="AD67" i="35"/>
  <c r="BJ170" i="35"/>
  <c r="BJ151" i="35"/>
  <c r="BJ67" i="35"/>
  <c r="K171" i="35"/>
  <c r="K152" i="35"/>
  <c r="K68" i="35"/>
  <c r="AQ171" i="35"/>
  <c r="AQ152" i="35"/>
  <c r="AQ68" i="35"/>
  <c r="BW171" i="35"/>
  <c r="BW152" i="35"/>
  <c r="BW68" i="35"/>
  <c r="X172" i="35"/>
  <c r="X153" i="35"/>
  <c r="X69" i="35"/>
  <c r="BD153" i="35"/>
  <c r="BD172" i="35"/>
  <c r="BD69" i="35"/>
  <c r="E173" i="35"/>
  <c r="E154" i="35"/>
  <c r="E70" i="35"/>
  <c r="AK173" i="35"/>
  <c r="AK154" i="35"/>
  <c r="AK70" i="35"/>
  <c r="BQ173" i="35"/>
  <c r="BQ154" i="35"/>
  <c r="BQ70" i="35"/>
  <c r="R174" i="35"/>
  <c r="R155" i="35"/>
  <c r="R71" i="35"/>
  <c r="AX174" i="35"/>
  <c r="AX155" i="35"/>
  <c r="AX71" i="35"/>
  <c r="CD174" i="35"/>
  <c r="CD155" i="35"/>
  <c r="CD71" i="35"/>
  <c r="D170" i="29"/>
  <c r="D151" i="29"/>
  <c r="D67" i="29"/>
  <c r="F35" i="29"/>
  <c r="E174" i="29"/>
  <c r="E155" i="29"/>
  <c r="E71" i="29"/>
  <c r="E32" i="30"/>
  <c r="E26" i="30"/>
  <c r="E34" i="30"/>
  <c r="D173" i="30"/>
  <c r="D154" i="30"/>
  <c r="D70" i="30"/>
  <c r="I143" i="36"/>
  <c r="I162" i="36"/>
  <c r="I59" i="36"/>
  <c r="AO143" i="36"/>
  <c r="AO162" i="36"/>
  <c r="AO59" i="36"/>
  <c r="BU143" i="36"/>
  <c r="BU162" i="36"/>
  <c r="BU59" i="36"/>
  <c r="AL144" i="36"/>
  <c r="AL163" i="36"/>
  <c r="AL60" i="36"/>
  <c r="BR144" i="36"/>
  <c r="BR163" i="36"/>
  <c r="BR60" i="36"/>
  <c r="S164" i="36"/>
  <c r="S145" i="36"/>
  <c r="S61" i="36"/>
  <c r="AY164" i="36"/>
  <c r="AY145" i="36"/>
  <c r="AY61" i="36"/>
  <c r="BO164" i="36"/>
  <c r="BO145" i="36"/>
  <c r="BO61" i="36"/>
  <c r="P165" i="36"/>
  <c r="P146" i="36"/>
  <c r="P62" i="36"/>
  <c r="AV165" i="36"/>
  <c r="AV146" i="36"/>
  <c r="AV62" i="36"/>
  <c r="CB165" i="36"/>
  <c r="CB146" i="36"/>
  <c r="CB62" i="36"/>
  <c r="AC166" i="36"/>
  <c r="AC147" i="36"/>
  <c r="AC63" i="36"/>
  <c r="BY166" i="36"/>
  <c r="BY147" i="36"/>
  <c r="BY63" i="36"/>
  <c r="J167" i="36"/>
  <c r="J148" i="36"/>
  <c r="J64" i="36"/>
  <c r="AP167" i="36"/>
  <c r="AP148" i="36"/>
  <c r="AP64" i="36"/>
  <c r="BF167" i="36"/>
  <c r="BF148" i="36"/>
  <c r="BF64" i="36"/>
  <c r="G168" i="36"/>
  <c r="G149" i="36"/>
  <c r="G65" i="36"/>
  <c r="W168" i="36"/>
  <c r="W149" i="36"/>
  <c r="W65" i="36"/>
  <c r="AM168" i="36"/>
  <c r="AM149" i="36"/>
  <c r="AM65" i="36"/>
  <c r="BC168" i="36"/>
  <c r="BC149" i="36"/>
  <c r="BC65" i="36"/>
  <c r="BS168" i="36"/>
  <c r="BS149" i="36"/>
  <c r="BS65" i="36"/>
  <c r="D169" i="36"/>
  <c r="D150" i="36"/>
  <c r="D66" i="36"/>
  <c r="T169" i="36"/>
  <c r="T150" i="36"/>
  <c r="T66" i="36"/>
  <c r="AJ169" i="36"/>
  <c r="AJ150" i="36"/>
  <c r="AJ66" i="36"/>
  <c r="AZ169" i="36"/>
  <c r="AZ150" i="36"/>
  <c r="AZ66" i="36"/>
  <c r="BP169" i="36"/>
  <c r="BP150" i="36"/>
  <c r="BP66" i="36"/>
  <c r="CF169" i="36"/>
  <c r="CF150" i="36"/>
  <c r="CF66" i="36"/>
  <c r="S170" i="36"/>
  <c r="S151" i="36"/>
  <c r="S67" i="36"/>
  <c r="CE170" i="36"/>
  <c r="CE151" i="36"/>
  <c r="CE67" i="36"/>
  <c r="BL171" i="36"/>
  <c r="BL152" i="36"/>
  <c r="BL68" i="36"/>
  <c r="AS172" i="36"/>
  <c r="AS153" i="36"/>
  <c r="AS69" i="36"/>
  <c r="Z173" i="36"/>
  <c r="Z154" i="36"/>
  <c r="Z70" i="36"/>
  <c r="G174" i="36"/>
  <c r="G155" i="36"/>
  <c r="G71" i="36"/>
  <c r="BS174" i="36"/>
  <c r="BS155" i="36"/>
  <c r="BS71" i="36"/>
  <c r="R162" i="36"/>
  <c r="R143" i="36"/>
  <c r="R59" i="36"/>
  <c r="AH162" i="36"/>
  <c r="AH143" i="36"/>
  <c r="AH59" i="36"/>
  <c r="AX162" i="36"/>
  <c r="AX143" i="36"/>
  <c r="AX59" i="36"/>
  <c r="BN162" i="36"/>
  <c r="BN143" i="36"/>
  <c r="BN59" i="36"/>
  <c r="CD162" i="36"/>
  <c r="CD143" i="36"/>
  <c r="CD59" i="36"/>
  <c r="O144" i="36"/>
  <c r="O163" i="36"/>
  <c r="O60" i="36"/>
  <c r="AE144" i="36"/>
  <c r="AE163" i="36"/>
  <c r="AE60" i="36"/>
  <c r="AU144" i="36"/>
  <c r="AU163" i="36"/>
  <c r="AU60" i="36"/>
  <c r="BK144" i="36"/>
  <c r="BK163" i="36"/>
  <c r="BK60" i="36"/>
  <c r="CA144" i="36"/>
  <c r="CA163" i="36"/>
  <c r="CA60" i="36"/>
  <c r="L145" i="36"/>
  <c r="L164" i="36"/>
  <c r="L61" i="36"/>
  <c r="AB145" i="36"/>
  <c r="AB164" i="36"/>
  <c r="AB61" i="36"/>
  <c r="AR145" i="36"/>
  <c r="AR164" i="36"/>
  <c r="AR61" i="36"/>
  <c r="BH145" i="36"/>
  <c r="BH164" i="36"/>
  <c r="BH61" i="36"/>
  <c r="BX145" i="36"/>
  <c r="BX164" i="36"/>
  <c r="BX61" i="36"/>
  <c r="I165" i="36"/>
  <c r="I146" i="36"/>
  <c r="I62" i="36"/>
  <c r="Y165" i="36"/>
  <c r="Y146" i="36"/>
  <c r="Y62" i="36"/>
  <c r="AO165" i="36"/>
  <c r="AO146" i="36"/>
  <c r="AO62" i="36"/>
  <c r="BE165" i="36"/>
  <c r="BE146" i="36"/>
  <c r="BE62" i="36"/>
  <c r="BU165" i="36"/>
  <c r="BU146" i="36"/>
  <c r="BU62" i="36"/>
  <c r="F166" i="36"/>
  <c r="F147" i="36"/>
  <c r="F63" i="36"/>
  <c r="V166" i="36"/>
  <c r="V147" i="36"/>
  <c r="V63" i="36"/>
  <c r="AL166" i="36"/>
  <c r="AL147" i="36"/>
  <c r="AL63" i="36"/>
  <c r="BB166" i="36"/>
  <c r="BB147" i="36"/>
  <c r="BB63" i="36"/>
  <c r="BR166" i="36"/>
  <c r="BR147" i="36"/>
  <c r="BR63" i="36"/>
  <c r="CH166" i="36"/>
  <c r="CH147" i="36"/>
  <c r="CH63" i="36"/>
  <c r="S167" i="36"/>
  <c r="S148" i="36"/>
  <c r="S64" i="36"/>
  <c r="AI167" i="36"/>
  <c r="AI148" i="36"/>
  <c r="AI64" i="36"/>
  <c r="AY167" i="36"/>
  <c r="AY148" i="36"/>
  <c r="AY64" i="36"/>
  <c r="BO167" i="36"/>
  <c r="BO148" i="36"/>
  <c r="BO64" i="36"/>
  <c r="CE167" i="36"/>
  <c r="CE148" i="36"/>
  <c r="CE64" i="36"/>
  <c r="P168" i="36"/>
  <c r="P149" i="36"/>
  <c r="P65" i="36"/>
  <c r="AF168" i="36"/>
  <c r="AF149" i="36"/>
  <c r="AF65" i="36"/>
  <c r="AV168" i="36"/>
  <c r="AV149" i="36"/>
  <c r="AV65" i="36"/>
  <c r="BL168" i="36"/>
  <c r="BL149" i="36"/>
  <c r="BL65" i="36"/>
  <c r="CB168" i="36"/>
  <c r="CB149" i="36"/>
  <c r="CB65" i="36"/>
  <c r="M169" i="36"/>
  <c r="M150" i="36"/>
  <c r="M66" i="36"/>
  <c r="AC169" i="36"/>
  <c r="AC150" i="36"/>
  <c r="AC66" i="36"/>
  <c r="AS169" i="36"/>
  <c r="AS150" i="36"/>
  <c r="AS66" i="36"/>
  <c r="BI169" i="36"/>
  <c r="BI150" i="36"/>
  <c r="BI66" i="36"/>
  <c r="BY169" i="36"/>
  <c r="BY150" i="36"/>
  <c r="BY66" i="36"/>
  <c r="J170" i="36"/>
  <c r="J151" i="36"/>
  <c r="J67" i="36"/>
  <c r="BC170" i="36"/>
  <c r="BC151" i="36"/>
  <c r="BC67" i="36"/>
  <c r="AJ171" i="36"/>
  <c r="AJ152" i="36"/>
  <c r="AJ68" i="36"/>
  <c r="Q172" i="36"/>
  <c r="Q153" i="36"/>
  <c r="Q69" i="36"/>
  <c r="CC172" i="36"/>
  <c r="CC153" i="36"/>
  <c r="CC69" i="36"/>
  <c r="BJ173" i="36"/>
  <c r="BJ154" i="36"/>
  <c r="BJ70" i="36"/>
  <c r="AQ174" i="36"/>
  <c r="AQ155" i="36"/>
  <c r="AQ71" i="36"/>
  <c r="K162" i="36"/>
  <c r="K143" i="36"/>
  <c r="K59" i="36"/>
  <c r="AA162" i="36"/>
  <c r="AA143" i="36"/>
  <c r="AA59" i="36"/>
  <c r="AQ162" i="36"/>
  <c r="AQ143" i="36"/>
  <c r="AQ59" i="36"/>
  <c r="BG162" i="36"/>
  <c r="BG143" i="36"/>
  <c r="BG59" i="36"/>
  <c r="BW162" i="36"/>
  <c r="BW143" i="36"/>
  <c r="BW59" i="36"/>
  <c r="H163" i="36"/>
  <c r="H144" i="36"/>
  <c r="H60" i="36"/>
  <c r="X163" i="36"/>
  <c r="X144" i="36"/>
  <c r="X60" i="36"/>
  <c r="AN163" i="36"/>
  <c r="AN144" i="36"/>
  <c r="AN60" i="36"/>
  <c r="BD163" i="36"/>
  <c r="BD144" i="36"/>
  <c r="BD60" i="36"/>
  <c r="BT163" i="36"/>
  <c r="BT144" i="36"/>
  <c r="BT60" i="36"/>
  <c r="E145" i="36"/>
  <c r="E164" i="36"/>
  <c r="E61" i="36"/>
  <c r="U145" i="36"/>
  <c r="U164" i="36"/>
  <c r="U61" i="36"/>
  <c r="AK145" i="36"/>
  <c r="AK164" i="36"/>
  <c r="AK61" i="36"/>
  <c r="BA145" i="36"/>
  <c r="BA164" i="36"/>
  <c r="BA61" i="36"/>
  <c r="BQ145" i="36"/>
  <c r="BQ164" i="36"/>
  <c r="BQ61" i="36"/>
  <c r="CG164" i="36"/>
  <c r="CG145" i="36"/>
  <c r="CG61" i="36"/>
  <c r="R165" i="36"/>
  <c r="R146" i="36"/>
  <c r="R62" i="36"/>
  <c r="AH165" i="36"/>
  <c r="AH146" i="36"/>
  <c r="AH62" i="36"/>
  <c r="AX165" i="36"/>
  <c r="AX146" i="36"/>
  <c r="AX62" i="36"/>
  <c r="BN165" i="36"/>
  <c r="BN146" i="36"/>
  <c r="BN62" i="36"/>
  <c r="CD165" i="36"/>
  <c r="CD146" i="36"/>
  <c r="CD62" i="36"/>
  <c r="O166" i="36"/>
  <c r="O147" i="36"/>
  <c r="O63" i="36"/>
  <c r="AE166" i="36"/>
  <c r="AE147" i="36"/>
  <c r="AE63" i="36"/>
  <c r="AU166" i="36"/>
  <c r="AU147" i="36"/>
  <c r="AU63" i="36"/>
  <c r="BK166" i="36"/>
  <c r="BK147" i="36"/>
  <c r="BK63" i="36"/>
  <c r="CA166" i="36"/>
  <c r="CA147" i="36"/>
  <c r="CA63" i="36"/>
  <c r="L167" i="36"/>
  <c r="L148" i="36"/>
  <c r="L64" i="36"/>
  <c r="AB167" i="36"/>
  <c r="AB148" i="36"/>
  <c r="AB64" i="36"/>
  <c r="AR167" i="36"/>
  <c r="AR148" i="36"/>
  <c r="AR64" i="36"/>
  <c r="BH167" i="36"/>
  <c r="BH148" i="36"/>
  <c r="BH64" i="36"/>
  <c r="BX167" i="36"/>
  <c r="BX148" i="36"/>
  <c r="BX64" i="36"/>
  <c r="I168" i="36"/>
  <c r="I149" i="36"/>
  <c r="I65" i="36"/>
  <c r="Y168" i="36"/>
  <c r="Y149" i="36"/>
  <c r="Y65" i="36"/>
  <c r="AO168" i="36"/>
  <c r="AO149" i="36"/>
  <c r="AO65" i="36"/>
  <c r="BE168" i="36"/>
  <c r="BE149" i="36"/>
  <c r="BE65" i="36"/>
  <c r="BU168" i="36"/>
  <c r="BU149" i="36"/>
  <c r="BU65" i="36"/>
  <c r="F169" i="36"/>
  <c r="F150" i="36"/>
  <c r="F66" i="36"/>
  <c r="V169" i="36"/>
  <c r="V150" i="36"/>
  <c r="V66" i="36"/>
  <c r="AL169" i="36"/>
  <c r="AL150" i="36"/>
  <c r="AL66" i="36"/>
  <c r="BB169" i="36"/>
  <c r="BB150" i="36"/>
  <c r="BB66" i="36"/>
  <c r="BR169" i="36"/>
  <c r="BR150" i="36"/>
  <c r="BR66" i="36"/>
  <c r="CH169" i="36"/>
  <c r="CH150" i="36"/>
  <c r="CH66" i="36"/>
  <c r="AA170" i="36"/>
  <c r="AA151" i="36"/>
  <c r="AA67" i="36"/>
  <c r="H171" i="36"/>
  <c r="H152" i="36"/>
  <c r="H68" i="36"/>
  <c r="BT171" i="36"/>
  <c r="BT152" i="36"/>
  <c r="BT68" i="36"/>
  <c r="BA172" i="36"/>
  <c r="BA153" i="36"/>
  <c r="BA69" i="36"/>
  <c r="AH173" i="36"/>
  <c r="AH154" i="36"/>
  <c r="AH70" i="36"/>
  <c r="O174" i="36"/>
  <c r="O155" i="36"/>
  <c r="O71" i="36"/>
  <c r="CA174" i="36"/>
  <c r="CA155" i="36"/>
  <c r="CA71" i="36"/>
  <c r="P143" i="36"/>
  <c r="P162" i="36"/>
  <c r="P59" i="36"/>
  <c r="AF143" i="36"/>
  <c r="AF162" i="36"/>
  <c r="AF59" i="36"/>
  <c r="AV143" i="36"/>
  <c r="AV162" i="36"/>
  <c r="AV59" i="36"/>
  <c r="BL143" i="36"/>
  <c r="BL162" i="36"/>
  <c r="BL59" i="36"/>
  <c r="CB143" i="36"/>
  <c r="CB162" i="36"/>
  <c r="CB59" i="36"/>
  <c r="M163" i="36"/>
  <c r="M144" i="36"/>
  <c r="M60" i="36"/>
  <c r="AC163" i="36"/>
  <c r="AC144" i="36"/>
  <c r="AC60" i="36"/>
  <c r="AS163" i="36"/>
  <c r="AS144" i="36"/>
  <c r="AS60" i="36"/>
  <c r="BI163" i="36"/>
  <c r="BI144" i="36"/>
  <c r="BI60" i="36"/>
  <c r="BY163" i="36"/>
  <c r="BY144" i="36"/>
  <c r="BY60" i="36"/>
  <c r="J164" i="36"/>
  <c r="J145" i="36"/>
  <c r="J61" i="36"/>
  <c r="Z164" i="36"/>
  <c r="Z145" i="36"/>
  <c r="Z61" i="36"/>
  <c r="AP164" i="36"/>
  <c r="AP145" i="36"/>
  <c r="AP61" i="36"/>
  <c r="BF164" i="36"/>
  <c r="BF145" i="36"/>
  <c r="BF61" i="36"/>
  <c r="BV164" i="36"/>
  <c r="BV145" i="36"/>
  <c r="BV61" i="36"/>
  <c r="G165" i="36"/>
  <c r="G146" i="36"/>
  <c r="G62" i="36"/>
  <c r="W165" i="36"/>
  <c r="W146" i="36"/>
  <c r="W62" i="36"/>
  <c r="AM165" i="36"/>
  <c r="AM146" i="36"/>
  <c r="AM62" i="36"/>
  <c r="BC165" i="36"/>
  <c r="BC146" i="36"/>
  <c r="BC62" i="36"/>
  <c r="BS165" i="36"/>
  <c r="BS146" i="36"/>
  <c r="BS62" i="36"/>
  <c r="D166" i="36"/>
  <c r="D147" i="36"/>
  <c r="D63" i="36"/>
  <c r="T166" i="36"/>
  <c r="T147" i="36"/>
  <c r="T63" i="36"/>
  <c r="AJ166" i="36"/>
  <c r="AJ147" i="36"/>
  <c r="AJ63" i="36"/>
  <c r="AZ166" i="36"/>
  <c r="AZ147" i="36"/>
  <c r="AZ63" i="36"/>
  <c r="BP166" i="36"/>
  <c r="BP147" i="36"/>
  <c r="BP63" i="36"/>
  <c r="CF166" i="36"/>
  <c r="CF147" i="36"/>
  <c r="CF63" i="36"/>
  <c r="Q167" i="36"/>
  <c r="Q148" i="36"/>
  <c r="Q64" i="36"/>
  <c r="AG167" i="36"/>
  <c r="AG148" i="36"/>
  <c r="AG64" i="36"/>
  <c r="AW167" i="36"/>
  <c r="AW148" i="36"/>
  <c r="AW64" i="36"/>
  <c r="BM167" i="36"/>
  <c r="BM148" i="36"/>
  <c r="BM64" i="36"/>
  <c r="CC167" i="36"/>
  <c r="CC148" i="36"/>
  <c r="CC64" i="36"/>
  <c r="N168" i="36"/>
  <c r="N149" i="36"/>
  <c r="N65" i="36"/>
  <c r="AD168" i="36"/>
  <c r="AD149" i="36"/>
  <c r="AD65" i="36"/>
  <c r="AT168" i="36"/>
  <c r="AT149" i="36"/>
  <c r="AT65" i="36"/>
  <c r="BJ168" i="36"/>
  <c r="BJ149" i="36"/>
  <c r="BJ65" i="36"/>
  <c r="BZ168" i="36"/>
  <c r="BZ149" i="36"/>
  <c r="BZ65" i="36"/>
  <c r="K169" i="36"/>
  <c r="K150" i="36"/>
  <c r="K66" i="36"/>
  <c r="AA169" i="36"/>
  <c r="AA150" i="36"/>
  <c r="AA66" i="36"/>
  <c r="AQ169" i="36"/>
  <c r="AQ150" i="36"/>
  <c r="AQ66" i="36"/>
  <c r="BG169" i="36"/>
  <c r="BG150" i="36"/>
  <c r="BG66" i="36"/>
  <c r="BW169" i="36"/>
  <c r="BW150" i="36"/>
  <c r="BW66" i="36"/>
  <c r="H170" i="36"/>
  <c r="H151" i="36"/>
  <c r="H67" i="36"/>
  <c r="AU170" i="36"/>
  <c r="AU151" i="36"/>
  <c r="AU67" i="36"/>
  <c r="AB171" i="36"/>
  <c r="AB152" i="36"/>
  <c r="AB68" i="36"/>
  <c r="I172" i="36"/>
  <c r="I153" i="36"/>
  <c r="I69" i="36"/>
  <c r="BU172" i="36"/>
  <c r="BU153" i="36"/>
  <c r="BU69" i="36"/>
  <c r="BB173" i="36"/>
  <c r="BB154" i="36"/>
  <c r="BB70" i="36"/>
  <c r="AI174" i="36"/>
  <c r="AI155" i="36"/>
  <c r="AI71" i="36"/>
  <c r="P170" i="36"/>
  <c r="P151" i="36"/>
  <c r="P67" i="36"/>
  <c r="AF170" i="36"/>
  <c r="AF151" i="36"/>
  <c r="AF67" i="36"/>
  <c r="AV170" i="36"/>
  <c r="AV151" i="36"/>
  <c r="AV67" i="36"/>
  <c r="BL170" i="36"/>
  <c r="BL151" i="36"/>
  <c r="BL67" i="36"/>
  <c r="CB170" i="36"/>
  <c r="CB151" i="36"/>
  <c r="CB67" i="36"/>
  <c r="M171" i="36"/>
  <c r="M152" i="36"/>
  <c r="M68" i="36"/>
  <c r="AC171" i="36"/>
  <c r="AC152" i="36"/>
  <c r="AC68" i="36"/>
  <c r="AS171" i="36"/>
  <c r="AS152" i="36"/>
  <c r="AS68" i="36"/>
  <c r="BI171" i="36"/>
  <c r="BI152" i="36"/>
  <c r="BI68" i="36"/>
  <c r="BY171" i="36"/>
  <c r="BY152" i="36"/>
  <c r="BY68" i="36"/>
  <c r="J172" i="36"/>
  <c r="J153" i="36"/>
  <c r="J69" i="36"/>
  <c r="Z172" i="36"/>
  <c r="Z153" i="36"/>
  <c r="Z69" i="36"/>
  <c r="AP172" i="36"/>
  <c r="AP153" i="36"/>
  <c r="AP69" i="36"/>
  <c r="BF172" i="36"/>
  <c r="BF153" i="36"/>
  <c r="BF69" i="36"/>
  <c r="BV172" i="36"/>
  <c r="BV153" i="36"/>
  <c r="BV69" i="36"/>
  <c r="G173" i="36"/>
  <c r="G154" i="36"/>
  <c r="G70" i="36"/>
  <c r="W173" i="36"/>
  <c r="W154" i="36"/>
  <c r="W70" i="36"/>
  <c r="AM173" i="36"/>
  <c r="AM154" i="36"/>
  <c r="AM70" i="36"/>
  <c r="BC173" i="36"/>
  <c r="BC154" i="36"/>
  <c r="BC70" i="36"/>
  <c r="BS173" i="36"/>
  <c r="BS154" i="36"/>
  <c r="BS70" i="36"/>
  <c r="D174" i="36"/>
  <c r="D155" i="36"/>
  <c r="D71" i="36"/>
  <c r="T174" i="36"/>
  <c r="T155" i="36"/>
  <c r="T71" i="36"/>
  <c r="AJ174" i="36"/>
  <c r="AJ155" i="36"/>
  <c r="AJ71" i="36"/>
  <c r="AZ174" i="36"/>
  <c r="AZ155" i="36"/>
  <c r="AZ71" i="36"/>
  <c r="BP174" i="36"/>
  <c r="BP155" i="36"/>
  <c r="BP71" i="36"/>
  <c r="CF174" i="36"/>
  <c r="CF155" i="36"/>
  <c r="CF71" i="36"/>
  <c r="AG170" i="36"/>
  <c r="AG151" i="36"/>
  <c r="AG67" i="36"/>
  <c r="AW170" i="36"/>
  <c r="AW151" i="36"/>
  <c r="AW67" i="36"/>
  <c r="BM170" i="36"/>
  <c r="BM151" i="36"/>
  <c r="BM67" i="36"/>
  <c r="CC170" i="36"/>
  <c r="CC151" i="36"/>
  <c r="CC67" i="36"/>
  <c r="N171" i="36"/>
  <c r="N152" i="36"/>
  <c r="N68" i="36"/>
  <c r="AD171" i="36"/>
  <c r="AD152" i="36"/>
  <c r="AD68" i="36"/>
  <c r="AT171" i="36"/>
  <c r="AT152" i="36"/>
  <c r="AT68" i="36"/>
  <c r="BJ171" i="36"/>
  <c r="BJ152" i="36"/>
  <c r="BJ68" i="36"/>
  <c r="BZ171" i="36"/>
  <c r="BZ152" i="36"/>
  <c r="BZ68" i="36"/>
  <c r="K172" i="36"/>
  <c r="K153" i="36"/>
  <c r="K69" i="36"/>
  <c r="AA172" i="36"/>
  <c r="AA153" i="36"/>
  <c r="AA69" i="36"/>
  <c r="AQ172" i="36"/>
  <c r="AQ153" i="36"/>
  <c r="AQ69" i="36"/>
  <c r="BG172" i="36"/>
  <c r="BG153" i="36"/>
  <c r="BG69" i="36"/>
  <c r="BW172" i="36"/>
  <c r="BW153" i="36"/>
  <c r="BW69" i="36"/>
  <c r="H173" i="36"/>
  <c r="H154" i="36"/>
  <c r="H70" i="36"/>
  <c r="X173" i="36"/>
  <c r="X154" i="36"/>
  <c r="X70" i="36"/>
  <c r="AN173" i="36"/>
  <c r="AN154" i="36"/>
  <c r="AN70" i="36"/>
  <c r="BD173" i="36"/>
  <c r="BD154" i="36"/>
  <c r="BD70" i="36"/>
  <c r="BT173" i="36"/>
  <c r="BT154" i="36"/>
  <c r="BT70" i="36"/>
  <c r="E174" i="36"/>
  <c r="E155" i="36"/>
  <c r="E71" i="36"/>
  <c r="U174" i="36"/>
  <c r="U155" i="36"/>
  <c r="U71" i="36"/>
  <c r="AK174" i="36"/>
  <c r="AK155" i="36"/>
  <c r="AK71" i="36"/>
  <c r="BA174" i="36"/>
  <c r="BA155" i="36"/>
  <c r="BA71" i="36"/>
  <c r="BQ174" i="36"/>
  <c r="BQ155" i="36"/>
  <c r="BQ71" i="36"/>
  <c r="CG174" i="36"/>
  <c r="CG155" i="36"/>
  <c r="CG71" i="36"/>
  <c r="AD170" i="36"/>
  <c r="AD151" i="36"/>
  <c r="AD67" i="36"/>
  <c r="AT170" i="36"/>
  <c r="AT151" i="36"/>
  <c r="AT67" i="36"/>
  <c r="BJ170" i="36"/>
  <c r="BJ151" i="36"/>
  <c r="BJ67" i="36"/>
  <c r="BZ170" i="36"/>
  <c r="BZ151" i="36"/>
  <c r="BZ67" i="36"/>
  <c r="K171" i="36"/>
  <c r="K152" i="36"/>
  <c r="K68" i="36"/>
  <c r="AA171" i="36"/>
  <c r="AA152" i="36"/>
  <c r="AA68" i="36"/>
  <c r="AQ171" i="36"/>
  <c r="AQ152" i="36"/>
  <c r="AQ68" i="36"/>
  <c r="BG171" i="36"/>
  <c r="BG152" i="36"/>
  <c r="BG68" i="36"/>
  <c r="BW171" i="36"/>
  <c r="BW152" i="36"/>
  <c r="BW68" i="36"/>
  <c r="H172" i="36"/>
  <c r="H153" i="36"/>
  <c r="H69" i="36"/>
  <c r="X172" i="36"/>
  <c r="X153" i="36"/>
  <c r="X69" i="36"/>
  <c r="AN172" i="36"/>
  <c r="AN153" i="36"/>
  <c r="AN69" i="36"/>
  <c r="BD172" i="36"/>
  <c r="BD153" i="36"/>
  <c r="BD69" i="36"/>
  <c r="BT172" i="36"/>
  <c r="BT153" i="36"/>
  <c r="BT69" i="36"/>
  <c r="E173" i="36"/>
  <c r="E154" i="36"/>
  <c r="E70" i="36"/>
  <c r="U173" i="36"/>
  <c r="U154" i="36"/>
  <c r="U70" i="36"/>
  <c r="AK173" i="36"/>
  <c r="AK154" i="36"/>
  <c r="AK70" i="36"/>
  <c r="BA173" i="36"/>
  <c r="BA154" i="36"/>
  <c r="BA70" i="36"/>
  <c r="BQ173" i="36"/>
  <c r="BQ154" i="36"/>
  <c r="BQ70" i="36"/>
  <c r="CG173" i="36"/>
  <c r="CG154" i="36"/>
  <c r="CG70" i="36"/>
  <c r="R174" i="36"/>
  <c r="R155" i="36"/>
  <c r="R71" i="36"/>
  <c r="AH174" i="36"/>
  <c r="AH155" i="36"/>
  <c r="AH71" i="36"/>
  <c r="AX174" i="36"/>
  <c r="AX155" i="36"/>
  <c r="AX71" i="36"/>
  <c r="BN174" i="36"/>
  <c r="BN155" i="36"/>
  <c r="BN71" i="36"/>
  <c r="CD174" i="36"/>
  <c r="CD155" i="36"/>
  <c r="CD71" i="36"/>
  <c r="O162" i="35"/>
  <c r="O143" i="35"/>
  <c r="O59" i="35"/>
  <c r="AE162" i="35"/>
  <c r="AE143" i="35"/>
  <c r="AE59" i="35"/>
  <c r="AU162" i="35"/>
  <c r="AU143" i="35"/>
  <c r="AU59" i="35"/>
  <c r="BK162" i="35"/>
  <c r="BK143" i="35"/>
  <c r="BK59" i="35"/>
  <c r="CA162" i="35"/>
  <c r="CA143" i="35"/>
  <c r="CA59" i="35"/>
  <c r="L163" i="35"/>
  <c r="L144" i="35"/>
  <c r="L60" i="35"/>
  <c r="AB163" i="35"/>
  <c r="AB144" i="35"/>
  <c r="AB60" i="35"/>
  <c r="AR163" i="35"/>
  <c r="AR144" i="35"/>
  <c r="AR60" i="35"/>
  <c r="BH163" i="35"/>
  <c r="BH144" i="35"/>
  <c r="BH60" i="35"/>
  <c r="BX163" i="35"/>
  <c r="BX144" i="35"/>
  <c r="BX60" i="35"/>
  <c r="I164" i="35"/>
  <c r="I145" i="35"/>
  <c r="I61" i="35"/>
  <c r="Y164" i="35"/>
  <c r="Y145" i="35"/>
  <c r="Y61" i="35"/>
  <c r="AO164" i="35"/>
  <c r="AO145" i="35"/>
  <c r="AO61" i="35"/>
  <c r="BE164" i="35"/>
  <c r="BE145" i="35"/>
  <c r="BE61" i="35"/>
  <c r="BU164" i="35"/>
  <c r="BU145" i="35"/>
  <c r="BU61" i="35"/>
  <c r="F165" i="35"/>
  <c r="F146" i="35"/>
  <c r="F62" i="35"/>
  <c r="V165" i="35"/>
  <c r="V146" i="35"/>
  <c r="V62" i="35"/>
  <c r="AL165" i="35"/>
  <c r="AL146" i="35"/>
  <c r="AL62" i="35"/>
  <c r="BB165" i="35"/>
  <c r="BB146" i="35"/>
  <c r="BB62" i="35"/>
  <c r="BR165" i="35"/>
  <c r="BR146" i="35"/>
  <c r="BR62" i="35"/>
  <c r="CH165" i="35"/>
  <c r="CH146" i="35"/>
  <c r="CH62" i="35"/>
  <c r="S166" i="35"/>
  <c r="S147" i="35"/>
  <c r="S63" i="35"/>
  <c r="AI166" i="35"/>
  <c r="AI147" i="35"/>
  <c r="AI63" i="35"/>
  <c r="AY166" i="35"/>
  <c r="AY147" i="35"/>
  <c r="AY63" i="35"/>
  <c r="BO166" i="35"/>
  <c r="BO147" i="35"/>
  <c r="BO63" i="35"/>
  <c r="CE166" i="35"/>
  <c r="CE147" i="35"/>
  <c r="CE63" i="35"/>
  <c r="P167" i="35"/>
  <c r="P148" i="35"/>
  <c r="P64" i="35"/>
  <c r="AF167" i="35"/>
  <c r="AF148" i="35"/>
  <c r="AF64" i="35"/>
  <c r="AV167" i="35"/>
  <c r="AV148" i="35"/>
  <c r="AV64" i="35"/>
  <c r="BL167" i="35"/>
  <c r="BL148" i="35"/>
  <c r="BL64" i="35"/>
  <c r="CB167" i="35"/>
  <c r="CB148" i="35"/>
  <c r="CB64" i="35"/>
  <c r="M168" i="35"/>
  <c r="M149" i="35"/>
  <c r="M65" i="35"/>
  <c r="AC168" i="35"/>
  <c r="AC149" i="35"/>
  <c r="AC65" i="35"/>
  <c r="AS168" i="35"/>
  <c r="AS149" i="35"/>
  <c r="AS65" i="35"/>
  <c r="BI168" i="35"/>
  <c r="BI149" i="35"/>
  <c r="BI65" i="35"/>
  <c r="BY168" i="35"/>
  <c r="BY149" i="35"/>
  <c r="BY65" i="35"/>
  <c r="J169" i="35"/>
  <c r="J150" i="35"/>
  <c r="J66" i="35"/>
  <c r="Z169" i="35"/>
  <c r="Z150" i="35"/>
  <c r="Z66" i="35"/>
  <c r="AP169" i="35"/>
  <c r="AP150" i="35"/>
  <c r="AP66" i="35"/>
  <c r="BF169" i="35"/>
  <c r="BF150" i="35"/>
  <c r="BF66" i="35"/>
  <c r="BV169" i="35"/>
  <c r="BV150" i="35"/>
  <c r="BV66" i="35"/>
  <c r="G170" i="35"/>
  <c r="G151" i="35"/>
  <c r="G67" i="35"/>
  <c r="W170" i="35"/>
  <c r="W151" i="35"/>
  <c r="W67" i="35"/>
  <c r="AM170" i="35"/>
  <c r="AM151" i="35"/>
  <c r="AM67" i="35"/>
  <c r="BC170" i="35"/>
  <c r="BC151" i="35"/>
  <c r="BC67" i="35"/>
  <c r="BS170" i="35"/>
  <c r="BS151" i="35"/>
  <c r="BS67" i="35"/>
  <c r="D171" i="35"/>
  <c r="D152" i="35"/>
  <c r="D68" i="35"/>
  <c r="T171" i="35"/>
  <c r="T152" i="35"/>
  <c r="T68" i="35"/>
  <c r="AJ171" i="35"/>
  <c r="AJ152" i="35"/>
  <c r="AJ68" i="35"/>
  <c r="AZ171" i="35"/>
  <c r="AZ152" i="35"/>
  <c r="AZ68" i="35"/>
  <c r="BP171" i="35"/>
  <c r="BP152" i="35"/>
  <c r="BP68" i="35"/>
  <c r="CF171" i="35"/>
  <c r="CF152" i="35"/>
  <c r="CF68" i="35"/>
  <c r="Q172" i="35"/>
  <c r="Q153" i="35"/>
  <c r="Q69" i="35"/>
  <c r="AG172" i="35"/>
  <c r="AG153" i="35"/>
  <c r="AG69" i="35"/>
  <c r="AW172" i="35"/>
  <c r="AW153" i="35"/>
  <c r="AW69" i="35"/>
  <c r="BM153" i="35"/>
  <c r="BM172" i="35"/>
  <c r="BM69" i="35"/>
  <c r="CC153" i="35"/>
  <c r="CC172" i="35"/>
  <c r="CC69" i="35"/>
  <c r="N154" i="35"/>
  <c r="N173" i="35"/>
  <c r="N70" i="35"/>
  <c r="AD154" i="35"/>
  <c r="AD173" i="35"/>
  <c r="AD70" i="35"/>
  <c r="AT154" i="35"/>
  <c r="AT173" i="35"/>
  <c r="AT70" i="35"/>
  <c r="BJ154" i="35"/>
  <c r="BJ173" i="35"/>
  <c r="BJ70" i="35"/>
  <c r="BZ154" i="35"/>
  <c r="BZ173" i="35"/>
  <c r="BZ70" i="35"/>
  <c r="K174" i="35"/>
  <c r="K155" i="35"/>
  <c r="K71" i="35"/>
  <c r="AA174" i="35"/>
  <c r="AA155" i="35"/>
  <c r="AA71" i="35"/>
  <c r="AQ174" i="35"/>
  <c r="AQ155" i="35"/>
  <c r="AQ71" i="35"/>
  <c r="BG174" i="35"/>
  <c r="BG155" i="35"/>
  <c r="BG71" i="35"/>
  <c r="BW174" i="35"/>
  <c r="BW155" i="35"/>
  <c r="BW71" i="35"/>
  <c r="H162" i="35"/>
  <c r="H143" i="35"/>
  <c r="H59" i="35"/>
  <c r="X162" i="35"/>
  <c r="X143" i="35"/>
  <c r="X59" i="35"/>
  <c r="AN162" i="35"/>
  <c r="AN143" i="35"/>
  <c r="AN59" i="35"/>
  <c r="BD162" i="35"/>
  <c r="BD143" i="35"/>
  <c r="BD59" i="35"/>
  <c r="BT162" i="35"/>
  <c r="BT143" i="35"/>
  <c r="BT59" i="35"/>
  <c r="E163" i="35"/>
  <c r="E144" i="35"/>
  <c r="E60" i="35"/>
  <c r="U163" i="35"/>
  <c r="U144" i="35"/>
  <c r="U60" i="35"/>
  <c r="AK163" i="35"/>
  <c r="AK144" i="35"/>
  <c r="AK60" i="35"/>
  <c r="BA163" i="35"/>
  <c r="BA144" i="35"/>
  <c r="BA60" i="35"/>
  <c r="BQ163" i="35"/>
  <c r="BQ144" i="35"/>
  <c r="BQ60" i="35"/>
  <c r="CG163" i="35"/>
  <c r="CG144" i="35"/>
  <c r="CG60" i="35"/>
  <c r="R164" i="35"/>
  <c r="R145" i="35"/>
  <c r="R61" i="35"/>
  <c r="AH164" i="35"/>
  <c r="AH145" i="35"/>
  <c r="AH61" i="35"/>
  <c r="AX164" i="35"/>
  <c r="AX145" i="35"/>
  <c r="AX61" i="35"/>
  <c r="BN164" i="35"/>
  <c r="BN145" i="35"/>
  <c r="BN61" i="35"/>
  <c r="CD164" i="35"/>
  <c r="CD145" i="35"/>
  <c r="CD61" i="35"/>
  <c r="O165" i="35"/>
  <c r="O146" i="35"/>
  <c r="O62" i="35"/>
  <c r="AE165" i="35"/>
  <c r="AE146" i="35"/>
  <c r="AE62" i="35"/>
  <c r="AU165" i="35"/>
  <c r="AU146" i="35"/>
  <c r="AU62" i="35"/>
  <c r="BK165" i="35"/>
  <c r="BK146" i="35"/>
  <c r="BK62" i="35"/>
  <c r="CA165" i="35"/>
  <c r="CA146" i="35"/>
  <c r="CA62" i="35"/>
  <c r="L166" i="35"/>
  <c r="L147" i="35"/>
  <c r="L63" i="35"/>
  <c r="AB166" i="35"/>
  <c r="AB147" i="35"/>
  <c r="AB63" i="35"/>
  <c r="AR166" i="35"/>
  <c r="AR147" i="35"/>
  <c r="AR63" i="35"/>
  <c r="BH166" i="35"/>
  <c r="BH147" i="35"/>
  <c r="BH63" i="35"/>
  <c r="BX166" i="35"/>
  <c r="BX147" i="35"/>
  <c r="BX63" i="35"/>
  <c r="I167" i="35"/>
  <c r="I148" i="35"/>
  <c r="I64" i="35"/>
  <c r="Y167" i="35"/>
  <c r="Y148" i="35"/>
  <c r="Y64" i="35"/>
  <c r="AO167" i="35"/>
  <c r="AO148" i="35"/>
  <c r="AO64" i="35"/>
  <c r="BE167" i="35"/>
  <c r="BE148" i="35"/>
  <c r="BE64" i="35"/>
  <c r="BU167" i="35"/>
  <c r="BU148" i="35"/>
  <c r="BU64" i="35"/>
  <c r="F168" i="35"/>
  <c r="F149" i="35"/>
  <c r="F65" i="35"/>
  <c r="V168" i="35"/>
  <c r="V149" i="35"/>
  <c r="V65" i="35"/>
  <c r="AL168" i="35"/>
  <c r="AL149" i="35"/>
  <c r="AL65" i="35"/>
  <c r="BB168" i="35"/>
  <c r="BB149" i="35"/>
  <c r="BB65" i="35"/>
  <c r="BR168" i="35"/>
  <c r="BR149" i="35"/>
  <c r="BR65" i="35"/>
  <c r="CH168" i="35"/>
  <c r="CH149" i="35"/>
  <c r="CH65" i="35"/>
  <c r="S169" i="35"/>
  <c r="S150" i="35"/>
  <c r="S66" i="35"/>
  <c r="AI169" i="35"/>
  <c r="AI150" i="35"/>
  <c r="AI66" i="35"/>
  <c r="AY169" i="35"/>
  <c r="AY150" i="35"/>
  <c r="AY66" i="35"/>
  <c r="BO169" i="35"/>
  <c r="BO150" i="35"/>
  <c r="BO66" i="35"/>
  <c r="CE169" i="35"/>
  <c r="CE150" i="35"/>
  <c r="CE66" i="35"/>
  <c r="P170" i="35"/>
  <c r="P151" i="35"/>
  <c r="P67" i="35"/>
  <c r="AF170" i="35"/>
  <c r="AF151" i="35"/>
  <c r="AF67" i="35"/>
  <c r="AV170" i="35"/>
  <c r="AV151" i="35"/>
  <c r="AV67" i="35"/>
  <c r="BL170" i="35"/>
  <c r="BL151" i="35"/>
  <c r="BL67" i="35"/>
  <c r="CB170" i="35"/>
  <c r="CB151" i="35"/>
  <c r="CB67" i="35"/>
  <c r="M171" i="35"/>
  <c r="M152" i="35"/>
  <c r="M68" i="35"/>
  <c r="AC171" i="35"/>
  <c r="AC152" i="35"/>
  <c r="AC68" i="35"/>
  <c r="AS171" i="35"/>
  <c r="AS152" i="35"/>
  <c r="AS68" i="35"/>
  <c r="BI171" i="35"/>
  <c r="BI152" i="35"/>
  <c r="BI68" i="35"/>
  <c r="BY171" i="35"/>
  <c r="BY152" i="35"/>
  <c r="BY68" i="35"/>
  <c r="J172" i="35"/>
  <c r="J153" i="35"/>
  <c r="J69" i="35"/>
  <c r="Z172" i="35"/>
  <c r="Z153" i="35"/>
  <c r="Z69" i="35"/>
  <c r="AP172" i="35"/>
  <c r="AP153" i="35"/>
  <c r="AP69" i="35"/>
  <c r="BF172" i="35"/>
  <c r="BF153" i="35"/>
  <c r="BF69" i="35"/>
  <c r="BV172" i="35"/>
  <c r="BV153" i="35"/>
  <c r="BV69" i="35"/>
  <c r="G154" i="35"/>
  <c r="G173" i="35"/>
  <c r="G70" i="35"/>
  <c r="W154" i="35"/>
  <c r="W173" i="35"/>
  <c r="W70" i="35"/>
  <c r="AM154" i="35"/>
  <c r="AM173" i="35"/>
  <c r="AM70" i="35"/>
  <c r="BC154" i="35"/>
  <c r="BC173" i="35"/>
  <c r="BC70" i="35"/>
  <c r="BS154" i="35"/>
  <c r="BS173" i="35"/>
  <c r="BS70" i="35"/>
  <c r="D174" i="35"/>
  <c r="D155" i="35"/>
  <c r="D71" i="35"/>
  <c r="T155" i="35"/>
  <c r="T174" i="35"/>
  <c r="T71" i="35"/>
  <c r="AJ155" i="35"/>
  <c r="AJ174" i="35"/>
  <c r="AJ71" i="35"/>
  <c r="AZ155" i="35"/>
  <c r="AZ174" i="35"/>
  <c r="AZ71" i="35"/>
  <c r="BP155" i="35"/>
  <c r="BP174" i="35"/>
  <c r="BP71" i="35"/>
  <c r="CF155" i="35"/>
  <c r="CF174" i="35"/>
  <c r="CF71" i="35"/>
  <c r="Q162" i="35"/>
  <c r="Q143" i="35"/>
  <c r="Q59" i="35"/>
  <c r="AG162" i="35"/>
  <c r="AG143" i="35"/>
  <c r="AG59" i="35"/>
  <c r="AW162" i="35"/>
  <c r="AW143" i="35"/>
  <c r="AW59" i="35"/>
  <c r="BM162" i="35"/>
  <c r="BM143" i="35"/>
  <c r="BM59" i="35"/>
  <c r="CC162" i="35"/>
  <c r="CC143" i="35"/>
  <c r="CC59" i="35"/>
  <c r="N163" i="35"/>
  <c r="N144" i="35"/>
  <c r="N60" i="35"/>
  <c r="AD163" i="35"/>
  <c r="AD144" i="35"/>
  <c r="AD60" i="35"/>
  <c r="AT163" i="35"/>
  <c r="AT144" i="35"/>
  <c r="AT60" i="35"/>
  <c r="BJ163" i="35"/>
  <c r="BJ144" i="35"/>
  <c r="BJ60" i="35"/>
  <c r="BZ163" i="35"/>
  <c r="BZ144" i="35"/>
  <c r="BZ60" i="35"/>
  <c r="K164" i="35"/>
  <c r="K145" i="35"/>
  <c r="K61" i="35"/>
  <c r="AA164" i="35"/>
  <c r="AA145" i="35"/>
  <c r="AA61" i="35"/>
  <c r="AQ164" i="35"/>
  <c r="AQ145" i="35"/>
  <c r="AQ61" i="35"/>
  <c r="BG164" i="35"/>
  <c r="BG145" i="35"/>
  <c r="BG61" i="35"/>
  <c r="BW164" i="35"/>
  <c r="BW145" i="35"/>
  <c r="BW61" i="35"/>
  <c r="H165" i="35"/>
  <c r="H146" i="35"/>
  <c r="H62" i="35"/>
  <c r="X165" i="35"/>
  <c r="X146" i="35"/>
  <c r="X62" i="35"/>
  <c r="AN165" i="35"/>
  <c r="AN146" i="35"/>
  <c r="AN62" i="35"/>
  <c r="BD165" i="35"/>
  <c r="BD146" i="35"/>
  <c r="BD62" i="35"/>
  <c r="BT165" i="35"/>
  <c r="BT146" i="35"/>
  <c r="BT62" i="35"/>
  <c r="E166" i="35"/>
  <c r="E147" i="35"/>
  <c r="E63" i="35"/>
  <c r="U166" i="35"/>
  <c r="U147" i="35"/>
  <c r="U63" i="35"/>
  <c r="AK166" i="35"/>
  <c r="AK147" i="35"/>
  <c r="AK63" i="35"/>
  <c r="BA166" i="35"/>
  <c r="BA147" i="35"/>
  <c r="BA63" i="35"/>
  <c r="BQ166" i="35"/>
  <c r="BQ147" i="35"/>
  <c r="BQ63" i="35"/>
  <c r="CG166" i="35"/>
  <c r="CG147" i="35"/>
  <c r="CG63" i="35"/>
  <c r="R167" i="35"/>
  <c r="R148" i="35"/>
  <c r="R64" i="35"/>
  <c r="AH167" i="35"/>
  <c r="AH148" i="35"/>
  <c r="AH64" i="35"/>
  <c r="AX167" i="35"/>
  <c r="AX148" i="35"/>
  <c r="AX64" i="35"/>
  <c r="BN167" i="35"/>
  <c r="BN148" i="35"/>
  <c r="BN64" i="35"/>
  <c r="CD167" i="35"/>
  <c r="CD148" i="35"/>
  <c r="CD64" i="35"/>
  <c r="O168" i="35"/>
  <c r="O149" i="35"/>
  <c r="O65" i="35"/>
  <c r="AE168" i="35"/>
  <c r="AE149" i="35"/>
  <c r="AE65" i="35"/>
  <c r="AU168" i="35"/>
  <c r="AU149" i="35"/>
  <c r="AU65" i="35"/>
  <c r="BK168" i="35"/>
  <c r="BK149" i="35"/>
  <c r="BK65" i="35"/>
  <c r="CA168" i="35"/>
  <c r="CA149" i="35"/>
  <c r="CA65" i="35"/>
  <c r="L169" i="35"/>
  <c r="L150" i="35"/>
  <c r="L66" i="35"/>
  <c r="AB169" i="35"/>
  <c r="AB150" i="35"/>
  <c r="AB66" i="35"/>
  <c r="AR169" i="35"/>
  <c r="AR150" i="35"/>
  <c r="AR66" i="35"/>
  <c r="BH169" i="35"/>
  <c r="BH150" i="35"/>
  <c r="BH66" i="35"/>
  <c r="BX169" i="35"/>
  <c r="BX150" i="35"/>
  <c r="BX66" i="35"/>
  <c r="I170" i="35"/>
  <c r="I151" i="35"/>
  <c r="I67" i="35"/>
  <c r="Y170" i="35"/>
  <c r="Y151" i="35"/>
  <c r="Y67" i="35"/>
  <c r="AO170" i="35"/>
  <c r="AO151" i="35"/>
  <c r="AO67" i="35"/>
  <c r="BE170" i="35"/>
  <c r="BE151" i="35"/>
  <c r="BE67" i="35"/>
  <c r="BU170" i="35"/>
  <c r="BU151" i="35"/>
  <c r="BU67" i="35"/>
  <c r="F171" i="35"/>
  <c r="F152" i="35"/>
  <c r="F68" i="35"/>
  <c r="V171" i="35"/>
  <c r="V152" i="35"/>
  <c r="V68" i="35"/>
  <c r="AL171" i="35"/>
  <c r="AL152" i="35"/>
  <c r="AL68" i="35"/>
  <c r="BB171" i="35"/>
  <c r="BB152" i="35"/>
  <c r="BB68" i="35"/>
  <c r="BR171" i="35"/>
  <c r="BR152" i="35"/>
  <c r="BR68" i="35"/>
  <c r="CH171" i="35"/>
  <c r="CH152" i="35"/>
  <c r="CH68" i="35"/>
  <c r="S172" i="35"/>
  <c r="S153" i="35"/>
  <c r="S69" i="35"/>
  <c r="AI172" i="35"/>
  <c r="AI153" i="35"/>
  <c r="AI69" i="35"/>
  <c r="AY172" i="35"/>
  <c r="AY153" i="35"/>
  <c r="AY69" i="35"/>
  <c r="BO172" i="35"/>
  <c r="BO153" i="35"/>
  <c r="BO69" i="35"/>
  <c r="CE172" i="35"/>
  <c r="CE153" i="35"/>
  <c r="CE69" i="35"/>
  <c r="P173" i="35"/>
  <c r="P154" i="35"/>
  <c r="P70" i="35"/>
  <c r="AF173" i="35"/>
  <c r="AF154" i="35"/>
  <c r="AF70" i="35"/>
  <c r="AV173" i="35"/>
  <c r="AV154" i="35"/>
  <c r="AV70" i="35"/>
  <c r="BL173" i="35"/>
  <c r="BL154" i="35"/>
  <c r="BL70" i="35"/>
  <c r="CB173" i="35"/>
  <c r="CB154" i="35"/>
  <c r="CB70" i="35"/>
  <c r="M155" i="35"/>
  <c r="M174" i="35"/>
  <c r="M71" i="35"/>
  <c r="AC155" i="35"/>
  <c r="AC174" i="35"/>
  <c r="AC71" i="35"/>
  <c r="AS155" i="35"/>
  <c r="AS174" i="35"/>
  <c r="AS71" i="35"/>
  <c r="BI155" i="35"/>
  <c r="BI174" i="35"/>
  <c r="BI71" i="35"/>
  <c r="BY155" i="35"/>
  <c r="BY174" i="35"/>
  <c r="BY71" i="35"/>
  <c r="J162" i="35"/>
  <c r="J143" i="35"/>
  <c r="J59" i="35"/>
  <c r="Z162" i="35"/>
  <c r="Z143" i="35"/>
  <c r="Z59" i="35"/>
  <c r="AP162" i="35"/>
  <c r="AP143" i="35"/>
  <c r="AP59" i="35"/>
  <c r="BF162" i="35"/>
  <c r="BF143" i="35"/>
  <c r="BF59" i="35"/>
  <c r="BV162" i="35"/>
  <c r="BV143" i="35"/>
  <c r="BV59" i="35"/>
  <c r="G163" i="35"/>
  <c r="G144" i="35"/>
  <c r="G60" i="35"/>
  <c r="W163" i="35"/>
  <c r="W144" i="35"/>
  <c r="W60" i="35"/>
  <c r="AM163" i="35"/>
  <c r="AM144" i="35"/>
  <c r="AM60" i="35"/>
  <c r="BC163" i="35"/>
  <c r="BC144" i="35"/>
  <c r="BC60" i="35"/>
  <c r="BS163" i="35"/>
  <c r="BS144" i="35"/>
  <c r="BS60" i="35"/>
  <c r="D164" i="35"/>
  <c r="D145" i="35"/>
  <c r="D61" i="35"/>
  <c r="T164" i="35"/>
  <c r="T145" i="35"/>
  <c r="T61" i="35"/>
  <c r="AJ164" i="35"/>
  <c r="AJ145" i="35"/>
  <c r="AJ61" i="35"/>
  <c r="AZ164" i="35"/>
  <c r="AZ145" i="35"/>
  <c r="AZ61" i="35"/>
  <c r="BP164" i="35"/>
  <c r="BP145" i="35"/>
  <c r="BP61" i="35"/>
  <c r="CF164" i="35"/>
  <c r="CF145" i="35"/>
  <c r="CF61" i="35"/>
  <c r="Q165" i="35"/>
  <c r="Q146" i="35"/>
  <c r="Q62" i="35"/>
  <c r="AG165" i="35"/>
  <c r="AG146" i="35"/>
  <c r="AG62" i="35"/>
  <c r="AW165" i="35"/>
  <c r="AW146" i="35"/>
  <c r="AW62" i="35"/>
  <c r="BM165" i="35"/>
  <c r="BM146" i="35"/>
  <c r="BM62" i="35"/>
  <c r="CC165" i="35"/>
  <c r="CC146" i="35"/>
  <c r="CC62" i="35"/>
  <c r="N166" i="35"/>
  <c r="N147" i="35"/>
  <c r="N63" i="35"/>
  <c r="AD166" i="35"/>
  <c r="AD147" i="35"/>
  <c r="AD63" i="35"/>
  <c r="AT166" i="35"/>
  <c r="AT147" i="35"/>
  <c r="AT63" i="35"/>
  <c r="BJ166" i="35"/>
  <c r="BJ147" i="35"/>
  <c r="BJ63" i="35"/>
  <c r="BZ166" i="35"/>
  <c r="BZ147" i="35"/>
  <c r="BZ63" i="35"/>
  <c r="K167" i="35"/>
  <c r="K148" i="35"/>
  <c r="K64" i="35"/>
  <c r="AA167" i="35"/>
  <c r="AA148" i="35"/>
  <c r="AA64" i="35"/>
  <c r="AQ167" i="35"/>
  <c r="AQ148" i="35"/>
  <c r="AQ64" i="35"/>
  <c r="BG167" i="35"/>
  <c r="BG148" i="35"/>
  <c r="BG64" i="35"/>
  <c r="BW167" i="35"/>
  <c r="BW148" i="35"/>
  <c r="BW64" i="35"/>
  <c r="H168" i="35"/>
  <c r="H149" i="35"/>
  <c r="H65" i="35"/>
  <c r="X168" i="35"/>
  <c r="X149" i="35"/>
  <c r="X65" i="35"/>
  <c r="AN168" i="35"/>
  <c r="AN149" i="35"/>
  <c r="AN65" i="35"/>
  <c r="BD168" i="35"/>
  <c r="BD149" i="35"/>
  <c r="BD65" i="35"/>
  <c r="BT168" i="35"/>
  <c r="BT149" i="35"/>
  <c r="BT65" i="35"/>
  <c r="E169" i="35"/>
  <c r="E150" i="35"/>
  <c r="E66" i="35"/>
  <c r="U169" i="35"/>
  <c r="U150" i="35"/>
  <c r="U66" i="35"/>
  <c r="AK169" i="35"/>
  <c r="AK150" i="35"/>
  <c r="AK66" i="35"/>
  <c r="BA169" i="35"/>
  <c r="BA150" i="35"/>
  <c r="BA66" i="35"/>
  <c r="BQ169" i="35"/>
  <c r="BQ150" i="35"/>
  <c r="BQ66" i="35"/>
  <c r="CG169" i="35"/>
  <c r="CG150" i="35"/>
  <c r="CG66" i="35"/>
  <c r="R170" i="35"/>
  <c r="R151" i="35"/>
  <c r="R67" i="35"/>
  <c r="AH170" i="35"/>
  <c r="AH151" i="35"/>
  <c r="AH67" i="35"/>
  <c r="AX170" i="35"/>
  <c r="AX151" i="35"/>
  <c r="AX67" i="35"/>
  <c r="BN170" i="35"/>
  <c r="BN151" i="35"/>
  <c r="BN67" i="35"/>
  <c r="CD170" i="35"/>
  <c r="CD151" i="35"/>
  <c r="CD67" i="35"/>
  <c r="O171" i="35"/>
  <c r="O152" i="35"/>
  <c r="O68" i="35"/>
  <c r="AE171" i="35"/>
  <c r="AE152" i="35"/>
  <c r="AE68" i="35"/>
  <c r="AU171" i="35"/>
  <c r="AU152" i="35"/>
  <c r="AU68" i="35"/>
  <c r="BK171" i="35"/>
  <c r="BK152" i="35"/>
  <c r="BK68" i="35"/>
  <c r="CA171" i="35"/>
  <c r="CA152" i="35"/>
  <c r="CA68" i="35"/>
  <c r="L172" i="35"/>
  <c r="L153" i="35"/>
  <c r="L69" i="35"/>
  <c r="AB172" i="35"/>
  <c r="AB153" i="35"/>
  <c r="AB69" i="35"/>
  <c r="AR172" i="35"/>
  <c r="AR153" i="35"/>
  <c r="AR69" i="35"/>
  <c r="BH153" i="35"/>
  <c r="BH172" i="35"/>
  <c r="BH69" i="35"/>
  <c r="BX153" i="35"/>
  <c r="BX172" i="35"/>
  <c r="BX69" i="35"/>
  <c r="I173" i="35"/>
  <c r="I154" i="35"/>
  <c r="I70" i="35"/>
  <c r="Y173" i="35"/>
  <c r="Y154" i="35"/>
  <c r="Y70" i="35"/>
  <c r="AO173" i="35"/>
  <c r="AO154" i="35"/>
  <c r="AO70" i="35"/>
  <c r="BE173" i="35"/>
  <c r="BE154" i="35"/>
  <c r="BE70" i="35"/>
  <c r="BU173" i="35"/>
  <c r="BU154" i="35"/>
  <c r="BU70" i="35"/>
  <c r="F174" i="35"/>
  <c r="F155" i="35"/>
  <c r="F71" i="35"/>
  <c r="V174" i="35"/>
  <c r="V155" i="35"/>
  <c r="V71" i="35"/>
  <c r="AL174" i="35"/>
  <c r="AL155" i="35"/>
  <c r="AL71" i="35"/>
  <c r="BB174" i="35"/>
  <c r="BB155" i="35"/>
  <c r="BB71" i="35"/>
  <c r="BR174" i="35"/>
  <c r="BR155" i="35"/>
  <c r="BR71" i="35"/>
  <c r="CH174" i="35"/>
  <c r="CH155" i="35"/>
  <c r="CH71" i="35"/>
  <c r="C59" i="33"/>
  <c r="C73" i="33" s="1"/>
  <c r="C37" i="33"/>
  <c r="D165" i="29"/>
  <c r="D146" i="29"/>
  <c r="D62" i="29"/>
  <c r="D163" i="29"/>
  <c r="D144" i="29"/>
  <c r="D60" i="29"/>
  <c r="E31" i="29"/>
  <c r="E25" i="29"/>
  <c r="D164" i="29"/>
  <c r="D145" i="29"/>
  <c r="D61" i="29"/>
  <c r="D172" i="29"/>
  <c r="D153" i="29"/>
  <c r="D69" i="29"/>
  <c r="E25" i="30"/>
  <c r="D164" i="30"/>
  <c r="D145" i="30"/>
  <c r="D61" i="30"/>
  <c r="E31" i="30"/>
  <c r="D170" i="30"/>
  <c r="D151" i="30"/>
  <c r="D67" i="30"/>
  <c r="D174" i="30"/>
  <c r="D155" i="30"/>
  <c r="D71" i="30"/>
  <c r="D167" i="30"/>
  <c r="D148" i="30"/>
  <c r="D64" i="30"/>
  <c r="E35" i="30"/>
  <c r="C158" i="35"/>
  <c r="BN167" i="36"/>
  <c r="BN148" i="36"/>
  <c r="BN64" i="36"/>
  <c r="O168" i="36"/>
  <c r="O149" i="36"/>
  <c r="O65" i="36"/>
  <c r="AE168" i="36"/>
  <c r="AE149" i="36"/>
  <c r="AE65" i="36"/>
  <c r="BK168" i="36"/>
  <c r="BK149" i="36"/>
  <c r="BK65" i="36"/>
  <c r="CA168" i="36"/>
  <c r="CA149" i="36"/>
  <c r="CA65" i="36"/>
  <c r="AB169" i="36"/>
  <c r="AB150" i="36"/>
  <c r="AB66" i="36"/>
  <c r="AR169" i="36"/>
  <c r="AR150" i="36"/>
  <c r="AR66" i="36"/>
  <c r="BH169" i="36"/>
  <c r="BH150" i="36"/>
  <c r="BH66" i="36"/>
  <c r="BX169" i="36"/>
  <c r="BX150" i="36"/>
  <c r="BX66" i="36"/>
  <c r="I170" i="36"/>
  <c r="I151" i="36"/>
  <c r="I67" i="36"/>
  <c r="AY170" i="36"/>
  <c r="AY151" i="36"/>
  <c r="AY67" i="36"/>
  <c r="M172" i="36"/>
  <c r="M153" i="36"/>
  <c r="M69" i="36"/>
  <c r="BF173" i="36"/>
  <c r="BF154" i="36"/>
  <c r="BF70" i="36"/>
  <c r="J162" i="36"/>
  <c r="J143" i="36"/>
  <c r="J59" i="36"/>
  <c r="Z162" i="36"/>
  <c r="Z143" i="36"/>
  <c r="Z59" i="36"/>
  <c r="BF162" i="36"/>
  <c r="BF143" i="36"/>
  <c r="BF59" i="36"/>
  <c r="G144" i="36"/>
  <c r="G163" i="36"/>
  <c r="G60" i="36"/>
  <c r="AM144" i="36"/>
  <c r="AM163" i="36"/>
  <c r="AM60" i="36"/>
  <c r="BS144" i="36"/>
  <c r="BS163" i="36"/>
  <c r="BS60" i="36"/>
  <c r="T145" i="36"/>
  <c r="T164" i="36"/>
  <c r="T61" i="36"/>
  <c r="AZ145" i="36"/>
  <c r="AZ164" i="36"/>
  <c r="AZ61" i="36"/>
  <c r="CF164" i="36"/>
  <c r="CF145" i="36"/>
  <c r="CF61" i="36"/>
  <c r="AG165" i="36"/>
  <c r="AG146" i="36"/>
  <c r="AG62" i="36"/>
  <c r="BM165" i="36"/>
  <c r="BM146" i="36"/>
  <c r="BM62" i="36"/>
  <c r="N166" i="36"/>
  <c r="N147" i="36"/>
  <c r="N63" i="36"/>
  <c r="AT166" i="36"/>
  <c r="AT147" i="36"/>
  <c r="AT63" i="36"/>
  <c r="BZ166" i="36"/>
  <c r="BZ147" i="36"/>
  <c r="BZ63" i="36"/>
  <c r="AA167" i="36"/>
  <c r="AA148" i="36"/>
  <c r="AA64" i="36"/>
  <c r="BG167" i="36"/>
  <c r="BG148" i="36"/>
  <c r="BG64" i="36"/>
  <c r="H168" i="36"/>
  <c r="H149" i="36"/>
  <c r="H65" i="36"/>
  <c r="BD168" i="36"/>
  <c r="BD149" i="36"/>
  <c r="BD65" i="36"/>
  <c r="U169" i="36"/>
  <c r="U150" i="36"/>
  <c r="U66" i="36"/>
  <c r="BQ169" i="36"/>
  <c r="BQ150" i="36"/>
  <c r="BQ66" i="36"/>
  <c r="W170" i="36"/>
  <c r="W151" i="36"/>
  <c r="W67" i="36"/>
  <c r="BP171" i="36"/>
  <c r="BP152" i="36"/>
  <c r="BP68" i="36"/>
  <c r="AD173" i="36"/>
  <c r="AD154" i="36"/>
  <c r="AD70" i="36"/>
  <c r="S162" i="36"/>
  <c r="S143" i="36"/>
  <c r="S59" i="36"/>
  <c r="AY162" i="36"/>
  <c r="AY143" i="36"/>
  <c r="AY59" i="36"/>
  <c r="P163" i="36"/>
  <c r="P144" i="36"/>
  <c r="P60" i="36"/>
  <c r="BL163" i="36"/>
  <c r="BL144" i="36"/>
  <c r="BL60" i="36"/>
  <c r="AC145" i="36"/>
  <c r="AC164" i="36"/>
  <c r="AC61" i="36"/>
  <c r="BI145" i="36"/>
  <c r="BI164" i="36"/>
  <c r="BI61" i="36"/>
  <c r="J165" i="36"/>
  <c r="J146" i="36"/>
  <c r="J62" i="36"/>
  <c r="BF165" i="36"/>
  <c r="BF146" i="36"/>
  <c r="BF62" i="36"/>
  <c r="W166" i="36"/>
  <c r="W147" i="36"/>
  <c r="W63" i="36"/>
  <c r="D167" i="36"/>
  <c r="D148" i="36"/>
  <c r="D64" i="36"/>
  <c r="AZ167" i="36"/>
  <c r="AZ148" i="36"/>
  <c r="AZ64" i="36"/>
  <c r="K170" i="36"/>
  <c r="K151" i="36"/>
  <c r="K67" i="36"/>
  <c r="U143" i="36"/>
  <c r="U162" i="36"/>
  <c r="U59" i="36"/>
  <c r="BA143" i="36"/>
  <c r="BA162" i="36"/>
  <c r="BA59" i="36"/>
  <c r="CG143" i="36"/>
  <c r="CG162" i="36"/>
  <c r="CG59" i="36"/>
  <c r="AH144" i="36"/>
  <c r="AH163" i="36"/>
  <c r="AH60" i="36"/>
  <c r="BN144" i="36"/>
  <c r="BN163" i="36"/>
  <c r="BN60" i="36"/>
  <c r="O164" i="36"/>
  <c r="O145" i="36"/>
  <c r="O61" i="36"/>
  <c r="AU164" i="36"/>
  <c r="AU145" i="36"/>
  <c r="AU61" i="36"/>
  <c r="CA164" i="36"/>
  <c r="CA145" i="36"/>
  <c r="CA61" i="36"/>
  <c r="AB165" i="36"/>
  <c r="AB146" i="36"/>
  <c r="AB62" i="36"/>
  <c r="BH165" i="36"/>
  <c r="BH146" i="36"/>
  <c r="BH62" i="36"/>
  <c r="I166" i="36"/>
  <c r="I147" i="36"/>
  <c r="I63" i="36"/>
  <c r="AO166" i="36"/>
  <c r="AO147" i="36"/>
  <c r="AO63" i="36"/>
  <c r="BU166" i="36"/>
  <c r="BU147" i="36"/>
  <c r="BU63" i="36"/>
  <c r="V167" i="36"/>
  <c r="V148" i="36"/>
  <c r="V64" i="36"/>
  <c r="BB167" i="36"/>
  <c r="BB148" i="36"/>
  <c r="BB64" i="36"/>
  <c r="CH167" i="36"/>
  <c r="CH148" i="36"/>
  <c r="CH64" i="36"/>
  <c r="AI168" i="36"/>
  <c r="AI149" i="36"/>
  <c r="AI65" i="36"/>
  <c r="BO168" i="36"/>
  <c r="BO149" i="36"/>
  <c r="BO65" i="36"/>
  <c r="P169" i="36"/>
  <c r="P150" i="36"/>
  <c r="P66" i="36"/>
  <c r="AV169" i="36"/>
  <c r="AV150" i="36"/>
  <c r="AV66" i="36"/>
  <c r="CB169" i="36"/>
  <c r="CB150" i="36"/>
  <c r="CB66" i="36"/>
  <c r="BO170" i="36"/>
  <c r="BO151" i="36"/>
  <c r="BO67" i="36"/>
  <c r="AC172" i="36"/>
  <c r="AC153" i="36"/>
  <c r="AC69" i="36"/>
  <c r="BV173" i="36"/>
  <c r="BV154" i="36"/>
  <c r="BV70" i="36"/>
  <c r="N162" i="36"/>
  <c r="N143" i="36"/>
  <c r="N59" i="36"/>
  <c r="AT162" i="36"/>
  <c r="AT143" i="36"/>
  <c r="AT59" i="36"/>
  <c r="BZ162" i="36"/>
  <c r="BZ143" i="36"/>
  <c r="BZ59" i="36"/>
  <c r="AA144" i="36"/>
  <c r="AA163" i="36"/>
  <c r="AA60" i="36"/>
  <c r="BG144" i="36"/>
  <c r="BG163" i="36"/>
  <c r="BG60" i="36"/>
  <c r="H145" i="36"/>
  <c r="H164" i="36"/>
  <c r="H61" i="36"/>
  <c r="AN145" i="36"/>
  <c r="AN164" i="36"/>
  <c r="AN61" i="36"/>
  <c r="BT145" i="36"/>
  <c r="BT164" i="36"/>
  <c r="BT61" i="36"/>
  <c r="U165" i="36"/>
  <c r="U146" i="36"/>
  <c r="U62" i="36"/>
  <c r="BA165" i="36"/>
  <c r="BA146" i="36"/>
  <c r="BA62" i="36"/>
  <c r="CG165" i="36"/>
  <c r="CG146" i="36"/>
  <c r="CG62" i="36"/>
  <c r="AH166" i="36"/>
  <c r="AH147" i="36"/>
  <c r="AH63" i="36"/>
  <c r="BN166" i="36"/>
  <c r="BN147" i="36"/>
  <c r="BN63" i="36"/>
  <c r="O167" i="36"/>
  <c r="O148" i="36"/>
  <c r="O64" i="36"/>
  <c r="AU167" i="36"/>
  <c r="AU148" i="36"/>
  <c r="AU64" i="36"/>
  <c r="CA167" i="36"/>
  <c r="CA148" i="36"/>
  <c r="CA64" i="36"/>
  <c r="AB168" i="36"/>
  <c r="AB149" i="36"/>
  <c r="AB65" i="36"/>
  <c r="BX168" i="36"/>
  <c r="BX149" i="36"/>
  <c r="BX65" i="36"/>
  <c r="Y169" i="36"/>
  <c r="Y150" i="36"/>
  <c r="Y66" i="36"/>
  <c r="BE169" i="36"/>
  <c r="BE150" i="36"/>
  <c r="BE66" i="36"/>
  <c r="BU169" i="36"/>
  <c r="BU150" i="36"/>
  <c r="BU66" i="36"/>
  <c r="T171" i="36"/>
  <c r="T152" i="36"/>
  <c r="T68" i="36"/>
  <c r="BM172" i="36"/>
  <c r="BM153" i="36"/>
  <c r="BM69" i="36"/>
  <c r="AA174" i="36"/>
  <c r="AA155" i="36"/>
  <c r="AA71" i="36"/>
  <c r="W162" i="36"/>
  <c r="W143" i="36"/>
  <c r="W59" i="36"/>
  <c r="BC162" i="36"/>
  <c r="BC143" i="36"/>
  <c r="BC59" i="36"/>
  <c r="D163" i="36"/>
  <c r="D144" i="36"/>
  <c r="D60" i="36"/>
  <c r="AJ163" i="36"/>
  <c r="AJ144" i="36"/>
  <c r="AJ60" i="36"/>
  <c r="BP163" i="36"/>
  <c r="BP144" i="36"/>
  <c r="BP60" i="36"/>
  <c r="Q145" i="36"/>
  <c r="Q164" i="36"/>
  <c r="Q61" i="36"/>
  <c r="AW145" i="36"/>
  <c r="AW164" i="36"/>
  <c r="AW61" i="36"/>
  <c r="CC145" i="36"/>
  <c r="CC164" i="36"/>
  <c r="CC61" i="36"/>
  <c r="AD165" i="36"/>
  <c r="AD146" i="36"/>
  <c r="AD62" i="36"/>
  <c r="BJ165" i="36"/>
  <c r="BJ146" i="36"/>
  <c r="BJ62" i="36"/>
  <c r="K166" i="36"/>
  <c r="K147" i="36"/>
  <c r="K63" i="36"/>
  <c r="AQ166" i="36"/>
  <c r="AQ147" i="36"/>
  <c r="AQ63" i="36"/>
  <c r="BW166" i="36"/>
  <c r="BW147" i="36"/>
  <c r="BW63" i="36"/>
  <c r="X167" i="36"/>
  <c r="X148" i="36"/>
  <c r="X64" i="36"/>
  <c r="BD167" i="36"/>
  <c r="BD148" i="36"/>
  <c r="BD64" i="36"/>
  <c r="E168" i="36"/>
  <c r="E149" i="36"/>
  <c r="E65" i="36"/>
  <c r="BA168" i="36"/>
  <c r="BA149" i="36"/>
  <c r="BA65" i="36"/>
  <c r="CG168" i="36"/>
  <c r="CG149" i="36"/>
  <c r="CG65" i="36"/>
  <c r="AH169" i="36"/>
  <c r="AH150" i="36"/>
  <c r="AH66" i="36"/>
  <c r="BN169" i="36"/>
  <c r="BN150" i="36"/>
  <c r="BN66" i="36"/>
  <c r="O170" i="36"/>
  <c r="O151" i="36"/>
  <c r="O67" i="36"/>
  <c r="BD171" i="36"/>
  <c r="BD152" i="36"/>
  <c r="BD68" i="36"/>
  <c r="R173" i="36"/>
  <c r="R154" i="36"/>
  <c r="R70" i="36"/>
  <c r="L143" i="36"/>
  <c r="L162" i="36"/>
  <c r="L59" i="36"/>
  <c r="AR143" i="36"/>
  <c r="AR162" i="36"/>
  <c r="AR59" i="36"/>
  <c r="BX143" i="36"/>
  <c r="BX162" i="36"/>
  <c r="BX59" i="36"/>
  <c r="Y163" i="36"/>
  <c r="Y144" i="36"/>
  <c r="Y60" i="36"/>
  <c r="BE163" i="36"/>
  <c r="BE144" i="36"/>
  <c r="BE60" i="36"/>
  <c r="F164" i="36"/>
  <c r="F145" i="36"/>
  <c r="F61" i="36"/>
  <c r="AL164" i="36"/>
  <c r="AL145" i="36"/>
  <c r="AL61" i="36"/>
  <c r="BR164" i="36"/>
  <c r="BR145" i="36"/>
  <c r="BR61" i="36"/>
  <c r="S165" i="36"/>
  <c r="S146" i="36"/>
  <c r="S62" i="36"/>
  <c r="AI165" i="36"/>
  <c r="AI146" i="36"/>
  <c r="AI62" i="36"/>
  <c r="BO165" i="36"/>
  <c r="BO146" i="36"/>
  <c r="BO62" i="36"/>
  <c r="P166" i="36"/>
  <c r="P147" i="36"/>
  <c r="P63" i="36"/>
  <c r="AV166" i="36"/>
  <c r="AV147" i="36"/>
  <c r="AV63" i="36"/>
  <c r="CB166" i="36"/>
  <c r="CB147" i="36"/>
  <c r="CB63" i="36"/>
  <c r="AC167" i="36"/>
  <c r="AC148" i="36"/>
  <c r="AC64" i="36"/>
  <c r="BI167" i="36"/>
  <c r="BI148" i="36"/>
  <c r="BI64" i="36"/>
  <c r="J168" i="36"/>
  <c r="J149" i="36"/>
  <c r="J65" i="36"/>
  <c r="AP168" i="36"/>
  <c r="AP149" i="36"/>
  <c r="AP65" i="36"/>
  <c r="BV168" i="36"/>
  <c r="BV149" i="36"/>
  <c r="BV65" i="36"/>
  <c r="W169" i="36"/>
  <c r="W150" i="36"/>
  <c r="W66" i="36"/>
  <c r="BC169" i="36"/>
  <c r="BC150" i="36"/>
  <c r="BC66" i="36"/>
  <c r="AE170" i="36"/>
  <c r="AE151" i="36"/>
  <c r="AE67" i="36"/>
  <c r="BX171" i="36"/>
  <c r="BX152" i="36"/>
  <c r="BX68" i="36"/>
  <c r="AL173" i="36"/>
  <c r="AL154" i="36"/>
  <c r="AL70" i="36"/>
  <c r="CE174" i="36"/>
  <c r="CE155" i="36"/>
  <c r="CE71" i="36"/>
  <c r="AR170" i="36"/>
  <c r="AR151" i="36"/>
  <c r="AR67" i="36"/>
  <c r="BH170" i="36"/>
  <c r="BH151" i="36"/>
  <c r="BH67" i="36"/>
  <c r="I171" i="36"/>
  <c r="I152" i="36"/>
  <c r="I68" i="36"/>
  <c r="AO171" i="36"/>
  <c r="AO152" i="36"/>
  <c r="AO68" i="36"/>
  <c r="BU171" i="36"/>
  <c r="BU152" i="36"/>
  <c r="BU68" i="36"/>
  <c r="V172" i="36"/>
  <c r="V153" i="36"/>
  <c r="V69" i="36"/>
  <c r="BB172" i="36"/>
  <c r="BB153" i="36"/>
  <c r="BB69" i="36"/>
  <c r="CH172" i="36"/>
  <c r="CH153" i="36"/>
  <c r="CH69" i="36"/>
  <c r="AI173" i="36"/>
  <c r="AI154" i="36"/>
  <c r="AI70" i="36"/>
  <c r="BO173" i="36"/>
  <c r="BO154" i="36"/>
  <c r="BO70" i="36"/>
  <c r="P174" i="36"/>
  <c r="P155" i="36"/>
  <c r="P71" i="36"/>
  <c r="AV174" i="36"/>
  <c r="AV155" i="36"/>
  <c r="AV71" i="36"/>
  <c r="CB174" i="36"/>
  <c r="CB155" i="36"/>
  <c r="CB71" i="36"/>
  <c r="AS170" i="36"/>
  <c r="AS151" i="36"/>
  <c r="AS67" i="36"/>
  <c r="BY170" i="36"/>
  <c r="BY151" i="36"/>
  <c r="BY67" i="36"/>
  <c r="Z171" i="36"/>
  <c r="Z152" i="36"/>
  <c r="Z68" i="36"/>
  <c r="BF171" i="36"/>
  <c r="BF152" i="36"/>
  <c r="BF68" i="36"/>
  <c r="G172" i="36"/>
  <c r="G153" i="36"/>
  <c r="G69" i="36"/>
  <c r="AM172" i="36"/>
  <c r="AM153" i="36"/>
  <c r="AM69" i="36"/>
  <c r="BS172" i="36"/>
  <c r="BS153" i="36"/>
  <c r="BS69" i="36"/>
  <c r="D173" i="36"/>
  <c r="D154" i="36"/>
  <c r="D70" i="36"/>
  <c r="AJ173" i="36"/>
  <c r="AJ154" i="36"/>
  <c r="AJ70" i="36"/>
  <c r="CF173" i="36"/>
  <c r="CF154" i="36"/>
  <c r="CF70" i="36"/>
  <c r="AG174" i="36"/>
  <c r="AG155" i="36"/>
  <c r="AG71" i="36"/>
  <c r="BM174" i="36"/>
  <c r="BM155" i="36"/>
  <c r="BM71" i="36"/>
  <c r="Z170" i="36"/>
  <c r="Z151" i="36"/>
  <c r="Z67" i="36"/>
  <c r="BF170" i="36"/>
  <c r="BF151" i="36"/>
  <c r="BF67" i="36"/>
  <c r="G171" i="36"/>
  <c r="G152" i="36"/>
  <c r="G68" i="36"/>
  <c r="AM171" i="36"/>
  <c r="AM152" i="36"/>
  <c r="AM68" i="36"/>
  <c r="BS171" i="36"/>
  <c r="BS152" i="36"/>
  <c r="BS68" i="36"/>
  <c r="T172" i="36"/>
  <c r="T153" i="36"/>
  <c r="T69" i="36"/>
  <c r="AZ172" i="36"/>
  <c r="AZ153" i="36"/>
  <c r="AZ69" i="36"/>
  <c r="CF172" i="36"/>
  <c r="CF153" i="36"/>
  <c r="CF69" i="36"/>
  <c r="AG173" i="36"/>
  <c r="AG154" i="36"/>
  <c r="AG70" i="36"/>
  <c r="BM173" i="36"/>
  <c r="BM154" i="36"/>
  <c r="BM70" i="36"/>
  <c r="N174" i="36"/>
  <c r="N155" i="36"/>
  <c r="N71" i="36"/>
  <c r="AT174" i="36"/>
  <c r="AT155" i="36"/>
  <c r="AT71" i="36"/>
  <c r="BZ174" i="36"/>
  <c r="BZ155" i="36"/>
  <c r="BZ71" i="36"/>
  <c r="AA162" i="35"/>
  <c r="AA143" i="35"/>
  <c r="AA59" i="35"/>
  <c r="BG162" i="35"/>
  <c r="BG143" i="35"/>
  <c r="BG59" i="35"/>
  <c r="H163" i="35"/>
  <c r="H144" i="35"/>
  <c r="H60" i="35"/>
  <c r="AN163" i="35"/>
  <c r="AN144" i="35"/>
  <c r="AN60" i="35"/>
  <c r="BT163" i="35"/>
  <c r="BT144" i="35"/>
  <c r="BT60" i="35"/>
  <c r="U164" i="35"/>
  <c r="U145" i="35"/>
  <c r="U61" i="35"/>
  <c r="BA164" i="35"/>
  <c r="BA145" i="35"/>
  <c r="BA61" i="35"/>
  <c r="CG164" i="35"/>
  <c r="CG145" i="35"/>
  <c r="CG61" i="35"/>
  <c r="AH165" i="35"/>
  <c r="AH146" i="35"/>
  <c r="AH62" i="35"/>
  <c r="BN165" i="35"/>
  <c r="BN146" i="35"/>
  <c r="BN62" i="35"/>
  <c r="O166" i="35"/>
  <c r="O147" i="35"/>
  <c r="O63" i="35"/>
  <c r="AU166" i="35"/>
  <c r="AU147" i="35"/>
  <c r="AU63" i="35"/>
  <c r="CA166" i="35"/>
  <c r="CA147" i="35"/>
  <c r="CA63" i="35"/>
  <c r="AB167" i="35"/>
  <c r="AB148" i="35"/>
  <c r="AB64" i="35"/>
  <c r="BH167" i="35"/>
  <c r="BH148" i="35"/>
  <c r="BH64" i="35"/>
  <c r="I168" i="35"/>
  <c r="I149" i="35"/>
  <c r="I65" i="35"/>
  <c r="AO168" i="35"/>
  <c r="AO149" i="35"/>
  <c r="AO65" i="35"/>
  <c r="BU168" i="35"/>
  <c r="BU149" i="35"/>
  <c r="BU65" i="35"/>
  <c r="V169" i="35"/>
  <c r="V150" i="35"/>
  <c r="V66" i="35"/>
  <c r="BB169" i="35"/>
  <c r="BB150" i="35"/>
  <c r="BB66" i="35"/>
  <c r="CH169" i="35"/>
  <c r="CH150" i="35"/>
  <c r="CH66" i="35"/>
  <c r="AI170" i="35"/>
  <c r="AI151" i="35"/>
  <c r="AI67" i="35"/>
  <c r="BO170" i="35"/>
  <c r="BO151" i="35"/>
  <c r="BO67" i="35"/>
  <c r="P171" i="35"/>
  <c r="P152" i="35"/>
  <c r="P68" i="35"/>
  <c r="AV171" i="35"/>
  <c r="AV152" i="35"/>
  <c r="AV68" i="35"/>
  <c r="CB171" i="35"/>
  <c r="CB152" i="35"/>
  <c r="CB68" i="35"/>
  <c r="AC172" i="35"/>
  <c r="AC153" i="35"/>
  <c r="AC69" i="35"/>
  <c r="BI172" i="35"/>
  <c r="BI153" i="35"/>
  <c r="BI69" i="35"/>
  <c r="J154" i="35"/>
  <c r="J173" i="35"/>
  <c r="J70" i="35"/>
  <c r="AP154" i="35"/>
  <c r="AP173" i="35"/>
  <c r="AP70" i="35"/>
  <c r="BV154" i="35"/>
  <c r="BV173" i="35"/>
  <c r="BV70" i="35"/>
  <c r="W174" i="35"/>
  <c r="W155" i="35"/>
  <c r="W71" i="35"/>
  <c r="BC174" i="35"/>
  <c r="BC155" i="35"/>
  <c r="BC71" i="35"/>
  <c r="D143" i="35"/>
  <c r="D59" i="35"/>
  <c r="D37" i="35"/>
  <c r="AJ162" i="35"/>
  <c r="AJ143" i="35"/>
  <c r="AJ59" i="35"/>
  <c r="BP162" i="35"/>
  <c r="BP143" i="35"/>
  <c r="BP59" i="35"/>
  <c r="Q163" i="35"/>
  <c r="Q144" i="35"/>
  <c r="Q60" i="35"/>
  <c r="AW163" i="35"/>
  <c r="AW144" i="35"/>
  <c r="AW60" i="35"/>
  <c r="N164" i="35"/>
  <c r="N145" i="35"/>
  <c r="N61" i="35"/>
  <c r="AT164" i="35"/>
  <c r="AT145" i="35"/>
  <c r="AT61" i="35"/>
  <c r="BZ164" i="35"/>
  <c r="BZ145" i="35"/>
  <c r="BZ61" i="35"/>
  <c r="AA165" i="35"/>
  <c r="AA146" i="35"/>
  <c r="AA62" i="35"/>
  <c r="BG165" i="35"/>
  <c r="BG146" i="35"/>
  <c r="BG62" i="35"/>
  <c r="H166" i="35"/>
  <c r="H147" i="35"/>
  <c r="H63" i="35"/>
  <c r="AN166" i="35"/>
  <c r="AN147" i="35"/>
  <c r="AN63" i="35"/>
  <c r="BT166" i="35"/>
  <c r="BT147" i="35"/>
  <c r="BT63" i="35"/>
  <c r="U167" i="35"/>
  <c r="U148" i="35"/>
  <c r="U64" i="35"/>
  <c r="BA167" i="35"/>
  <c r="BA148" i="35"/>
  <c r="BA64" i="35"/>
  <c r="CG167" i="35"/>
  <c r="CG148" i="35"/>
  <c r="CG64" i="35"/>
  <c r="AH168" i="35"/>
  <c r="AH149" i="35"/>
  <c r="AH65" i="35"/>
  <c r="BN168" i="35"/>
  <c r="BN149" i="35"/>
  <c r="BN65" i="35"/>
  <c r="O169" i="35"/>
  <c r="O150" i="35"/>
  <c r="O66" i="35"/>
  <c r="AU169" i="35"/>
  <c r="AU150" i="35"/>
  <c r="AU66" i="35"/>
  <c r="CA169" i="35"/>
  <c r="CA150" i="35"/>
  <c r="CA66" i="35"/>
  <c r="AB170" i="35"/>
  <c r="AB151" i="35"/>
  <c r="AB67" i="35"/>
  <c r="BH170" i="35"/>
  <c r="BH151" i="35"/>
  <c r="BH67" i="35"/>
  <c r="I171" i="35"/>
  <c r="I152" i="35"/>
  <c r="I68" i="35"/>
  <c r="AO171" i="35"/>
  <c r="AO152" i="35"/>
  <c r="AO68" i="35"/>
  <c r="BU171" i="35"/>
  <c r="BU152" i="35"/>
  <c r="BU68" i="35"/>
  <c r="V172" i="35"/>
  <c r="V153" i="35"/>
  <c r="V69" i="35"/>
  <c r="BB172" i="35"/>
  <c r="BB153" i="35"/>
  <c r="BB69" i="35"/>
  <c r="CH172" i="35"/>
  <c r="CH153" i="35"/>
  <c r="CH69" i="35"/>
  <c r="AI154" i="35"/>
  <c r="AI173" i="35"/>
  <c r="AI70" i="35"/>
  <c r="BO154" i="35"/>
  <c r="BO173" i="35"/>
  <c r="BO70" i="35"/>
  <c r="P155" i="35"/>
  <c r="P174" i="35"/>
  <c r="P71" i="35"/>
  <c r="AV155" i="35"/>
  <c r="AV174" i="35"/>
  <c r="AV71" i="35"/>
  <c r="CB155" i="35"/>
  <c r="CB174" i="35"/>
  <c r="CB71" i="35"/>
  <c r="AC162" i="35"/>
  <c r="AC143" i="35"/>
  <c r="AC59" i="35"/>
  <c r="BI162" i="35"/>
  <c r="BI143" i="35"/>
  <c r="BI59" i="35"/>
  <c r="J163" i="35"/>
  <c r="J144" i="35"/>
  <c r="J60" i="35"/>
  <c r="AP163" i="35"/>
  <c r="AP144" i="35"/>
  <c r="AP60" i="35"/>
  <c r="BV163" i="35"/>
  <c r="BV144" i="35"/>
  <c r="BV60" i="35"/>
  <c r="W164" i="35"/>
  <c r="W145" i="35"/>
  <c r="W61" i="35"/>
  <c r="BC164" i="35"/>
  <c r="BC145" i="35"/>
  <c r="BC61" i="35"/>
  <c r="D165" i="35"/>
  <c r="D146" i="35"/>
  <c r="D62" i="35"/>
  <c r="AJ165" i="35"/>
  <c r="AJ146" i="35"/>
  <c r="AJ62" i="35"/>
  <c r="BP165" i="35"/>
  <c r="BP146" i="35"/>
  <c r="BP62" i="35"/>
  <c r="CF165" i="35"/>
  <c r="CF146" i="35"/>
  <c r="CF62" i="35"/>
  <c r="AG166" i="35"/>
  <c r="AG147" i="35"/>
  <c r="AG63" i="35"/>
  <c r="BM166" i="35"/>
  <c r="BM147" i="35"/>
  <c r="BM63" i="35"/>
  <c r="N167" i="35"/>
  <c r="N148" i="35"/>
  <c r="N64" i="35"/>
  <c r="AT167" i="35"/>
  <c r="AT148" i="35"/>
  <c r="AT64" i="35"/>
  <c r="BZ167" i="35"/>
  <c r="BZ148" i="35"/>
  <c r="BZ64" i="35"/>
  <c r="AA168" i="35"/>
  <c r="AA149" i="35"/>
  <c r="AA65" i="35"/>
  <c r="BG168" i="35"/>
  <c r="BG149" i="35"/>
  <c r="BG65" i="35"/>
  <c r="H169" i="35"/>
  <c r="H150" i="35"/>
  <c r="H66" i="35"/>
  <c r="AN169" i="35"/>
  <c r="AN150" i="35"/>
  <c r="AN66" i="35"/>
  <c r="BT169" i="35"/>
  <c r="BT150" i="35"/>
  <c r="BT66" i="35"/>
  <c r="U170" i="35"/>
  <c r="U151" i="35"/>
  <c r="U67" i="35"/>
  <c r="BA170" i="35"/>
  <c r="BA151" i="35"/>
  <c r="BA67" i="35"/>
  <c r="CG170" i="35"/>
  <c r="CG151" i="35"/>
  <c r="CG67" i="35"/>
  <c r="AH171" i="35"/>
  <c r="AH152" i="35"/>
  <c r="AH68" i="35"/>
  <c r="BN171" i="35"/>
  <c r="BN152" i="35"/>
  <c r="BN68" i="35"/>
  <c r="O172" i="35"/>
  <c r="O153" i="35"/>
  <c r="O69" i="35"/>
  <c r="AU172" i="35"/>
  <c r="AU153" i="35"/>
  <c r="AU69" i="35"/>
  <c r="CA172" i="35"/>
  <c r="CA153" i="35"/>
  <c r="CA69" i="35"/>
  <c r="AB173" i="35"/>
  <c r="AB154" i="35"/>
  <c r="AB70" i="35"/>
  <c r="BH173" i="35"/>
  <c r="BH154" i="35"/>
  <c r="BH70" i="35"/>
  <c r="I155" i="35"/>
  <c r="I174" i="35"/>
  <c r="I71" i="35"/>
  <c r="AO155" i="35"/>
  <c r="AO174" i="35"/>
  <c r="AO71" i="35"/>
  <c r="BU155" i="35"/>
  <c r="BU174" i="35"/>
  <c r="BU71" i="35"/>
  <c r="V162" i="35"/>
  <c r="V143" i="35"/>
  <c r="V59" i="35"/>
  <c r="BB162" i="35"/>
  <c r="BB143" i="35"/>
  <c r="BB59" i="35"/>
  <c r="CH162" i="35"/>
  <c r="CH143" i="35"/>
  <c r="CH59" i="35"/>
  <c r="AI163" i="35"/>
  <c r="AI144" i="35"/>
  <c r="AI60" i="35"/>
  <c r="BO163" i="35"/>
  <c r="BO144" i="35"/>
  <c r="BO60" i="35"/>
  <c r="P164" i="35"/>
  <c r="P145" i="35"/>
  <c r="P61" i="35"/>
  <c r="AV164" i="35"/>
  <c r="AV145" i="35"/>
  <c r="AV61" i="35"/>
  <c r="CB164" i="35"/>
  <c r="CB145" i="35"/>
  <c r="CB61" i="35"/>
  <c r="AC165" i="35"/>
  <c r="AC146" i="35"/>
  <c r="AC62" i="35"/>
  <c r="BI165" i="35"/>
  <c r="BI146" i="35"/>
  <c r="BI62" i="35"/>
  <c r="J166" i="35"/>
  <c r="J147" i="35"/>
  <c r="J63" i="35"/>
  <c r="Z166" i="35"/>
  <c r="Z147" i="35"/>
  <c r="Z63" i="35"/>
  <c r="BF166" i="35"/>
  <c r="BF147" i="35"/>
  <c r="BF63" i="35"/>
  <c r="G167" i="35"/>
  <c r="G148" i="35"/>
  <c r="G64" i="35"/>
  <c r="AM167" i="35"/>
  <c r="AM148" i="35"/>
  <c r="AM64" i="35"/>
  <c r="BS167" i="35"/>
  <c r="BS148" i="35"/>
  <c r="BS64" i="35"/>
  <c r="T168" i="35"/>
  <c r="T149" i="35"/>
  <c r="T65" i="35"/>
  <c r="AZ168" i="35"/>
  <c r="AZ149" i="35"/>
  <c r="AZ65" i="35"/>
  <c r="CF168" i="35"/>
  <c r="CF149" i="35"/>
  <c r="CF65" i="35"/>
  <c r="AG169" i="35"/>
  <c r="AG150" i="35"/>
  <c r="AG66" i="35"/>
  <c r="BM169" i="35"/>
  <c r="BM150" i="35"/>
  <c r="BM66" i="35"/>
  <c r="N170" i="35"/>
  <c r="N151" i="35"/>
  <c r="N67" i="35"/>
  <c r="AT170" i="35"/>
  <c r="AT151" i="35"/>
  <c r="AT67" i="35"/>
  <c r="BZ170" i="35"/>
  <c r="BZ151" i="35"/>
  <c r="BZ67" i="35"/>
  <c r="AA171" i="35"/>
  <c r="AA152" i="35"/>
  <c r="AA68" i="35"/>
  <c r="BG171" i="35"/>
  <c r="BG152" i="35"/>
  <c r="BG68" i="35"/>
  <c r="H172" i="35"/>
  <c r="H153" i="35"/>
  <c r="H69" i="35"/>
  <c r="AN172" i="35"/>
  <c r="AN153" i="35"/>
  <c r="AN69" i="35"/>
  <c r="BT153" i="35"/>
  <c r="BT172" i="35"/>
  <c r="BT69" i="35"/>
  <c r="U173" i="35"/>
  <c r="U154" i="35"/>
  <c r="U70" i="35"/>
  <c r="BA173" i="35"/>
  <c r="BA154" i="35"/>
  <c r="BA70" i="35"/>
  <c r="CG173" i="35"/>
  <c r="CG154" i="35"/>
  <c r="CG70" i="35"/>
  <c r="AH174" i="35"/>
  <c r="AH155" i="35"/>
  <c r="AH71" i="35"/>
  <c r="BN174" i="35"/>
  <c r="BN155" i="35"/>
  <c r="BN71" i="35"/>
  <c r="C59" i="34"/>
  <c r="C73" i="34" s="1"/>
  <c r="C37" i="34"/>
  <c r="D33" i="33"/>
  <c r="D69" i="33" s="1"/>
  <c r="D29" i="33"/>
  <c r="D65" i="33" s="1"/>
  <c r="D25" i="33"/>
  <c r="D61" i="33" s="1"/>
  <c r="D34" i="33"/>
  <c r="D70" i="33" s="1"/>
  <c r="D30" i="33"/>
  <c r="D26" i="33"/>
  <c r="D35" i="33"/>
  <c r="D31" i="33"/>
  <c r="D27" i="33"/>
  <c r="D63" i="33" s="1"/>
  <c r="D23" i="33"/>
  <c r="E23" i="33" s="1"/>
  <c r="F23" i="33" s="1"/>
  <c r="G23" i="33" s="1"/>
  <c r="H23" i="33" s="1"/>
  <c r="I23" i="33" s="1"/>
  <c r="J23" i="33" s="1"/>
  <c r="K23" i="33" s="1"/>
  <c r="L23" i="33" s="1"/>
  <c r="M23" i="33" s="1"/>
  <c r="N23" i="33" s="1"/>
  <c r="O23" i="33" s="1"/>
  <c r="P23" i="33" s="1"/>
  <c r="Q23" i="33" s="1"/>
  <c r="R23" i="33" s="1"/>
  <c r="S23" i="33" s="1"/>
  <c r="T23" i="33" s="1"/>
  <c r="U23" i="33" s="1"/>
  <c r="V23" i="33" s="1"/>
  <c r="W23" i="33" s="1"/>
  <c r="X23" i="33" s="1"/>
  <c r="Y23" i="33" s="1"/>
  <c r="Z23" i="33" s="1"/>
  <c r="AA23" i="33" s="1"/>
  <c r="AB23" i="33" s="1"/>
  <c r="AC23" i="33" s="1"/>
  <c r="AD23" i="33" s="1"/>
  <c r="AE23" i="33" s="1"/>
  <c r="AF23" i="33" s="1"/>
  <c r="AG23" i="33" s="1"/>
  <c r="AH23" i="33" s="1"/>
  <c r="AI23" i="33" s="1"/>
  <c r="AJ23" i="33" s="1"/>
  <c r="AK23" i="33" s="1"/>
  <c r="AL23" i="33" s="1"/>
  <c r="AM23" i="33" s="1"/>
  <c r="AN23" i="33" s="1"/>
  <c r="AO23" i="33" s="1"/>
  <c r="AP23" i="33" s="1"/>
  <c r="AQ23" i="33" s="1"/>
  <c r="AR23" i="33" s="1"/>
  <c r="AS23" i="33" s="1"/>
  <c r="AT23" i="33" s="1"/>
  <c r="AU23" i="33" s="1"/>
  <c r="AV23" i="33" s="1"/>
  <c r="AW23" i="33" s="1"/>
  <c r="AX23" i="33" s="1"/>
  <c r="AY23" i="33" s="1"/>
  <c r="AZ23" i="33" s="1"/>
  <c r="BA23" i="33" s="1"/>
  <c r="BB23" i="33" s="1"/>
  <c r="BC23" i="33" s="1"/>
  <c r="BD23" i="33" s="1"/>
  <c r="BE23" i="33" s="1"/>
  <c r="BF23" i="33" s="1"/>
  <c r="BG23" i="33" s="1"/>
  <c r="BH23" i="33" s="1"/>
  <c r="BI23" i="33" s="1"/>
  <c r="BJ23" i="33" s="1"/>
  <c r="BK23" i="33" s="1"/>
  <c r="BL23" i="33" s="1"/>
  <c r="BM23" i="33" s="1"/>
  <c r="BN23" i="33" s="1"/>
  <c r="BO23" i="33" s="1"/>
  <c r="BP23" i="33" s="1"/>
  <c r="BQ23" i="33" s="1"/>
  <c r="BR23" i="33" s="1"/>
  <c r="BS23" i="33" s="1"/>
  <c r="BT23" i="33" s="1"/>
  <c r="BU23" i="33" s="1"/>
  <c r="BV23" i="33" s="1"/>
  <c r="BW23" i="33" s="1"/>
  <c r="BX23" i="33" s="1"/>
  <c r="BY23" i="33" s="1"/>
  <c r="BZ23" i="33" s="1"/>
  <c r="CA23" i="33" s="1"/>
  <c r="CB23" i="33" s="1"/>
  <c r="CC23" i="33" s="1"/>
  <c r="CD23" i="33" s="1"/>
  <c r="CE23" i="33" s="1"/>
  <c r="CF23" i="33" s="1"/>
  <c r="CG23" i="33" s="1"/>
  <c r="CH23" i="33" s="1"/>
  <c r="D32" i="33"/>
  <c r="D28" i="33"/>
  <c r="D64" i="33" s="1"/>
  <c r="D24" i="33"/>
  <c r="D60" i="33" s="1"/>
  <c r="E32" i="29"/>
  <c r="D171" i="29"/>
  <c r="D152" i="29"/>
  <c r="D68" i="29"/>
  <c r="E30" i="29"/>
  <c r="D169" i="29"/>
  <c r="D150" i="29"/>
  <c r="D66" i="29"/>
  <c r="E166" i="30"/>
  <c r="E147" i="30"/>
  <c r="E63" i="30"/>
  <c r="D166" i="30"/>
  <c r="D147" i="30"/>
  <c r="D63" i="30"/>
  <c r="Y143" i="36"/>
  <c r="Y162" i="36"/>
  <c r="Y59" i="36"/>
  <c r="BE143" i="36"/>
  <c r="BE162" i="36"/>
  <c r="BE59" i="36"/>
  <c r="F144" i="36"/>
  <c r="F163" i="36"/>
  <c r="F60" i="36"/>
  <c r="V144" i="36"/>
  <c r="V163" i="36"/>
  <c r="V60" i="36"/>
  <c r="BB144" i="36"/>
  <c r="BB163" i="36"/>
  <c r="BB60" i="36"/>
  <c r="CH144" i="36"/>
  <c r="CH163" i="36"/>
  <c r="CH60" i="36"/>
  <c r="AI164" i="36"/>
  <c r="AI145" i="36"/>
  <c r="AI61" i="36"/>
  <c r="CE164" i="36"/>
  <c r="CE145" i="36"/>
  <c r="CE61" i="36"/>
  <c r="AF165" i="36"/>
  <c r="AF146" i="36"/>
  <c r="AF62" i="36"/>
  <c r="BL165" i="36"/>
  <c r="BL146" i="36"/>
  <c r="BL62" i="36"/>
  <c r="M166" i="36"/>
  <c r="M147" i="36"/>
  <c r="M63" i="36"/>
  <c r="AS166" i="36"/>
  <c r="AS147" i="36"/>
  <c r="AS63" i="36"/>
  <c r="BI166" i="36"/>
  <c r="BI147" i="36"/>
  <c r="BI63" i="36"/>
  <c r="Z167" i="36"/>
  <c r="Z148" i="36"/>
  <c r="Z64" i="36"/>
  <c r="BV167" i="36"/>
  <c r="BV148" i="36"/>
  <c r="BV64" i="36"/>
  <c r="M143" i="36"/>
  <c r="M162" i="36"/>
  <c r="M59" i="36"/>
  <c r="AC143" i="36"/>
  <c r="AC162" i="36"/>
  <c r="AC59" i="36"/>
  <c r="AS143" i="36"/>
  <c r="AS162" i="36"/>
  <c r="AS59" i="36"/>
  <c r="BI143" i="36"/>
  <c r="BI162" i="36"/>
  <c r="BI59" i="36"/>
  <c r="BY143" i="36"/>
  <c r="BY162" i="36"/>
  <c r="BY59" i="36"/>
  <c r="J144" i="36"/>
  <c r="J163" i="36"/>
  <c r="J60" i="36"/>
  <c r="Z144" i="36"/>
  <c r="Z163" i="36"/>
  <c r="Z60" i="36"/>
  <c r="AP144" i="36"/>
  <c r="AP163" i="36"/>
  <c r="AP60" i="36"/>
  <c r="BF144" i="36"/>
  <c r="BF163" i="36"/>
  <c r="BF60" i="36"/>
  <c r="BV144" i="36"/>
  <c r="BV163" i="36"/>
  <c r="BV60" i="36"/>
  <c r="G164" i="36"/>
  <c r="G145" i="36"/>
  <c r="G61" i="36"/>
  <c r="W164" i="36"/>
  <c r="W145" i="36"/>
  <c r="W61" i="36"/>
  <c r="AM164" i="36"/>
  <c r="AM145" i="36"/>
  <c r="AM61" i="36"/>
  <c r="BC164" i="36"/>
  <c r="BC145" i="36"/>
  <c r="BC61" i="36"/>
  <c r="BS164" i="36"/>
  <c r="BS145" i="36"/>
  <c r="BS61" i="36"/>
  <c r="D165" i="36"/>
  <c r="D146" i="36"/>
  <c r="D62" i="36"/>
  <c r="T165" i="36"/>
  <c r="T146" i="36"/>
  <c r="T62" i="36"/>
  <c r="AJ165" i="36"/>
  <c r="AJ146" i="36"/>
  <c r="AJ62" i="36"/>
  <c r="AZ165" i="36"/>
  <c r="AZ146" i="36"/>
  <c r="AZ62" i="36"/>
  <c r="BP165" i="36"/>
  <c r="BP146" i="36"/>
  <c r="BP62" i="36"/>
  <c r="CF165" i="36"/>
  <c r="CF146" i="36"/>
  <c r="CF62" i="36"/>
  <c r="Q166" i="36"/>
  <c r="Q147" i="36"/>
  <c r="Q63" i="36"/>
  <c r="AG166" i="36"/>
  <c r="AG147" i="36"/>
  <c r="AG63" i="36"/>
  <c r="AW166" i="36"/>
  <c r="AW147" i="36"/>
  <c r="AW63" i="36"/>
  <c r="BM166" i="36"/>
  <c r="BM147" i="36"/>
  <c r="BM63" i="36"/>
  <c r="CC166" i="36"/>
  <c r="CC147" i="36"/>
  <c r="CC63" i="36"/>
  <c r="N167" i="36"/>
  <c r="N148" i="36"/>
  <c r="N64" i="36"/>
  <c r="AD167" i="36"/>
  <c r="AD148" i="36"/>
  <c r="AD64" i="36"/>
  <c r="AT167" i="36"/>
  <c r="AT148" i="36"/>
  <c r="AT64" i="36"/>
  <c r="BJ167" i="36"/>
  <c r="BJ148" i="36"/>
  <c r="BJ64" i="36"/>
  <c r="BZ167" i="36"/>
  <c r="BZ148" i="36"/>
  <c r="BZ64" i="36"/>
  <c r="K168" i="36"/>
  <c r="K149" i="36"/>
  <c r="K65" i="36"/>
  <c r="AA168" i="36"/>
  <c r="AA149" i="36"/>
  <c r="AA65" i="36"/>
  <c r="AQ168" i="36"/>
  <c r="AQ149" i="36"/>
  <c r="AQ65" i="36"/>
  <c r="BG168" i="36"/>
  <c r="BG149" i="36"/>
  <c r="BG65" i="36"/>
  <c r="BW168" i="36"/>
  <c r="BW149" i="36"/>
  <c r="BW65" i="36"/>
  <c r="H169" i="36"/>
  <c r="H150" i="36"/>
  <c r="H66" i="36"/>
  <c r="X169" i="36"/>
  <c r="X150" i="36"/>
  <c r="X66" i="36"/>
  <c r="AN169" i="36"/>
  <c r="AN150" i="36"/>
  <c r="AN66" i="36"/>
  <c r="BD169" i="36"/>
  <c r="BD150" i="36"/>
  <c r="BD66" i="36"/>
  <c r="BT169" i="36"/>
  <c r="BT150" i="36"/>
  <c r="BT66" i="36"/>
  <c r="E170" i="36"/>
  <c r="E151" i="36"/>
  <c r="E67" i="36"/>
  <c r="AI170" i="36"/>
  <c r="AI151" i="36"/>
  <c r="AI67" i="36"/>
  <c r="P171" i="36"/>
  <c r="P152" i="36"/>
  <c r="P68" i="36"/>
  <c r="CB171" i="36"/>
  <c r="CB152" i="36"/>
  <c r="CB68" i="36"/>
  <c r="BI172" i="36"/>
  <c r="BI153" i="36"/>
  <c r="BI69" i="36"/>
  <c r="AP173" i="36"/>
  <c r="AP154" i="36"/>
  <c r="AP70" i="36"/>
  <c r="W174" i="36"/>
  <c r="W155" i="36"/>
  <c r="W71" i="36"/>
  <c r="F162" i="36"/>
  <c r="F143" i="36"/>
  <c r="F59" i="36"/>
  <c r="V162" i="36"/>
  <c r="V143" i="36"/>
  <c r="V59" i="36"/>
  <c r="AL162" i="36"/>
  <c r="AL143" i="36"/>
  <c r="AL59" i="36"/>
  <c r="BB162" i="36"/>
  <c r="BB143" i="36"/>
  <c r="BB59" i="36"/>
  <c r="BR162" i="36"/>
  <c r="BR143" i="36"/>
  <c r="BR59" i="36"/>
  <c r="CH162" i="36"/>
  <c r="CH143" i="36"/>
  <c r="CH59" i="36"/>
  <c r="S144" i="36"/>
  <c r="S163" i="36"/>
  <c r="S60" i="36"/>
  <c r="AI144" i="36"/>
  <c r="AI163" i="36"/>
  <c r="AI60" i="36"/>
  <c r="AY144" i="36"/>
  <c r="AY163" i="36"/>
  <c r="AY60" i="36"/>
  <c r="BO144" i="36"/>
  <c r="BO163" i="36"/>
  <c r="BO60" i="36"/>
  <c r="CE144" i="36"/>
  <c r="CE163" i="36"/>
  <c r="CE60" i="36"/>
  <c r="P145" i="36"/>
  <c r="P164" i="36"/>
  <c r="P61" i="36"/>
  <c r="AF145" i="36"/>
  <c r="AF164" i="36"/>
  <c r="AF61" i="36"/>
  <c r="AV145" i="36"/>
  <c r="AV164" i="36"/>
  <c r="AV61" i="36"/>
  <c r="BL145" i="36"/>
  <c r="BL164" i="36"/>
  <c r="BL61" i="36"/>
  <c r="CB145" i="36"/>
  <c r="CB164" i="36"/>
  <c r="CB61" i="36"/>
  <c r="M165" i="36"/>
  <c r="M146" i="36"/>
  <c r="M62" i="36"/>
  <c r="AC165" i="36"/>
  <c r="AC146" i="36"/>
  <c r="AC62" i="36"/>
  <c r="AS165" i="36"/>
  <c r="AS146" i="36"/>
  <c r="AS62" i="36"/>
  <c r="BI165" i="36"/>
  <c r="BI146" i="36"/>
  <c r="BI62" i="36"/>
  <c r="BY165" i="36"/>
  <c r="BY146" i="36"/>
  <c r="BY62" i="36"/>
  <c r="J166" i="36"/>
  <c r="J147" i="36"/>
  <c r="J63" i="36"/>
  <c r="Z166" i="36"/>
  <c r="Z147" i="36"/>
  <c r="Z63" i="36"/>
  <c r="AP166" i="36"/>
  <c r="AP147" i="36"/>
  <c r="AP63" i="36"/>
  <c r="BF166" i="36"/>
  <c r="BF147" i="36"/>
  <c r="BF63" i="36"/>
  <c r="BV166" i="36"/>
  <c r="BV147" i="36"/>
  <c r="BV63" i="36"/>
  <c r="G167" i="36"/>
  <c r="G148" i="36"/>
  <c r="G64" i="36"/>
  <c r="W167" i="36"/>
  <c r="W148" i="36"/>
  <c r="W64" i="36"/>
  <c r="AM167" i="36"/>
  <c r="AM148" i="36"/>
  <c r="AM64" i="36"/>
  <c r="BC167" i="36"/>
  <c r="BC148" i="36"/>
  <c r="BC64" i="36"/>
  <c r="BS167" i="36"/>
  <c r="BS148" i="36"/>
  <c r="BS64" i="36"/>
  <c r="D168" i="36"/>
  <c r="D149" i="36"/>
  <c r="D65" i="36"/>
  <c r="T168" i="36"/>
  <c r="T149" i="36"/>
  <c r="T65" i="36"/>
  <c r="AJ168" i="36"/>
  <c r="AJ149" i="36"/>
  <c r="AJ65" i="36"/>
  <c r="AZ168" i="36"/>
  <c r="AZ149" i="36"/>
  <c r="AZ65" i="36"/>
  <c r="BP168" i="36"/>
  <c r="BP149" i="36"/>
  <c r="BP65" i="36"/>
  <c r="CF168" i="36"/>
  <c r="CF149" i="36"/>
  <c r="CF65" i="36"/>
  <c r="Q169" i="36"/>
  <c r="Q150" i="36"/>
  <c r="Q66" i="36"/>
  <c r="AG169" i="36"/>
  <c r="AG150" i="36"/>
  <c r="AG66" i="36"/>
  <c r="AW169" i="36"/>
  <c r="AW150" i="36"/>
  <c r="AW66" i="36"/>
  <c r="BM169" i="36"/>
  <c r="BM150" i="36"/>
  <c r="BM66" i="36"/>
  <c r="CC169" i="36"/>
  <c r="CC150" i="36"/>
  <c r="CC66" i="36"/>
  <c r="N170" i="36"/>
  <c r="N151" i="36"/>
  <c r="N67" i="36"/>
  <c r="BS170" i="36"/>
  <c r="BS151" i="36"/>
  <c r="BS67" i="36"/>
  <c r="AZ171" i="36"/>
  <c r="AZ152" i="36"/>
  <c r="AZ68" i="36"/>
  <c r="AG172" i="36"/>
  <c r="AG153" i="36"/>
  <c r="AG69" i="36"/>
  <c r="N173" i="36"/>
  <c r="N154" i="36"/>
  <c r="N70" i="36"/>
  <c r="BZ173" i="36"/>
  <c r="BZ154" i="36"/>
  <c r="BZ70" i="36"/>
  <c r="BG174" i="36"/>
  <c r="BG155" i="36"/>
  <c r="BG71" i="36"/>
  <c r="O162" i="36"/>
  <c r="O143" i="36"/>
  <c r="O59" i="36"/>
  <c r="AE162" i="36"/>
  <c r="AE143" i="36"/>
  <c r="AE59" i="36"/>
  <c r="AU162" i="36"/>
  <c r="AU143" i="36"/>
  <c r="AU59" i="36"/>
  <c r="BK162" i="36"/>
  <c r="BK143" i="36"/>
  <c r="BK59" i="36"/>
  <c r="CA162" i="36"/>
  <c r="CA143" i="36"/>
  <c r="CA59" i="36"/>
  <c r="L163" i="36"/>
  <c r="L144" i="36"/>
  <c r="L60" i="36"/>
  <c r="AB163" i="36"/>
  <c r="AB144" i="36"/>
  <c r="AB60" i="36"/>
  <c r="AR163" i="36"/>
  <c r="AR144" i="36"/>
  <c r="AR60" i="36"/>
  <c r="BH163" i="36"/>
  <c r="BH144" i="36"/>
  <c r="BH60" i="36"/>
  <c r="BX163" i="36"/>
  <c r="BX144" i="36"/>
  <c r="BX60" i="36"/>
  <c r="I145" i="36"/>
  <c r="I164" i="36"/>
  <c r="I61" i="36"/>
  <c r="Y145" i="36"/>
  <c r="Y164" i="36"/>
  <c r="Y61" i="36"/>
  <c r="AO145" i="36"/>
  <c r="AO164" i="36"/>
  <c r="AO61" i="36"/>
  <c r="BE145" i="36"/>
  <c r="BE164" i="36"/>
  <c r="BE61" i="36"/>
  <c r="BU145" i="36"/>
  <c r="BU164" i="36"/>
  <c r="BU61" i="36"/>
  <c r="F165" i="36"/>
  <c r="F146" i="36"/>
  <c r="F62" i="36"/>
  <c r="V165" i="36"/>
  <c r="V146" i="36"/>
  <c r="V62" i="36"/>
  <c r="AL165" i="36"/>
  <c r="AL146" i="36"/>
  <c r="AL62" i="36"/>
  <c r="BB165" i="36"/>
  <c r="BB146" i="36"/>
  <c r="BB62" i="36"/>
  <c r="BR165" i="36"/>
  <c r="BR146" i="36"/>
  <c r="BR62" i="36"/>
  <c r="CH165" i="36"/>
  <c r="CH146" i="36"/>
  <c r="CH62" i="36"/>
  <c r="S166" i="36"/>
  <c r="S147" i="36"/>
  <c r="S63" i="36"/>
  <c r="AI166" i="36"/>
  <c r="AI147" i="36"/>
  <c r="AI63" i="36"/>
  <c r="AY166" i="36"/>
  <c r="AY147" i="36"/>
  <c r="AY63" i="36"/>
  <c r="BO166" i="36"/>
  <c r="BO147" i="36"/>
  <c r="BO63" i="36"/>
  <c r="CE166" i="36"/>
  <c r="CE147" i="36"/>
  <c r="CE63" i="36"/>
  <c r="P167" i="36"/>
  <c r="P148" i="36"/>
  <c r="P64" i="36"/>
  <c r="AF167" i="36"/>
  <c r="AF148" i="36"/>
  <c r="AF64" i="36"/>
  <c r="AV167" i="36"/>
  <c r="AV148" i="36"/>
  <c r="AV64" i="36"/>
  <c r="BL167" i="36"/>
  <c r="BL148" i="36"/>
  <c r="BL64" i="36"/>
  <c r="CB167" i="36"/>
  <c r="CB148" i="36"/>
  <c r="CB64" i="36"/>
  <c r="M168" i="36"/>
  <c r="M149" i="36"/>
  <c r="M65" i="36"/>
  <c r="AC168" i="36"/>
  <c r="AC149" i="36"/>
  <c r="AC65" i="36"/>
  <c r="AS168" i="36"/>
  <c r="AS149" i="36"/>
  <c r="AS65" i="36"/>
  <c r="BI168" i="36"/>
  <c r="BI149" i="36"/>
  <c r="BI65" i="36"/>
  <c r="BY168" i="36"/>
  <c r="BY149" i="36"/>
  <c r="BY65" i="36"/>
  <c r="J169" i="36"/>
  <c r="J150" i="36"/>
  <c r="J66" i="36"/>
  <c r="Z169" i="36"/>
  <c r="Z150" i="36"/>
  <c r="Z66" i="36"/>
  <c r="AP169" i="36"/>
  <c r="AP150" i="36"/>
  <c r="AP66" i="36"/>
  <c r="BF169" i="36"/>
  <c r="BF150" i="36"/>
  <c r="BF66" i="36"/>
  <c r="BV169" i="36"/>
  <c r="BV150" i="36"/>
  <c r="BV66" i="36"/>
  <c r="G170" i="36"/>
  <c r="G151" i="36"/>
  <c r="G67" i="36"/>
  <c r="AQ170" i="36"/>
  <c r="AQ151" i="36"/>
  <c r="AQ67" i="36"/>
  <c r="X171" i="36"/>
  <c r="X152" i="36"/>
  <c r="X68" i="36"/>
  <c r="E172" i="36"/>
  <c r="E153" i="36"/>
  <c r="E69" i="36"/>
  <c r="BQ172" i="36"/>
  <c r="BQ153" i="36"/>
  <c r="BQ69" i="36"/>
  <c r="AX173" i="36"/>
  <c r="AX154" i="36"/>
  <c r="AX70" i="36"/>
  <c r="AE174" i="36"/>
  <c r="AE155" i="36"/>
  <c r="AE71" i="36"/>
  <c r="D59" i="36"/>
  <c r="D37" i="36"/>
  <c r="T143" i="36"/>
  <c r="T162" i="36"/>
  <c r="T59" i="36"/>
  <c r="AJ143" i="36"/>
  <c r="AJ162" i="36"/>
  <c r="AJ59" i="36"/>
  <c r="AZ143" i="36"/>
  <c r="AZ162" i="36"/>
  <c r="AZ59" i="36"/>
  <c r="BP143" i="36"/>
  <c r="BP162" i="36"/>
  <c r="BP59" i="36"/>
  <c r="CF143" i="36"/>
  <c r="CF162" i="36"/>
  <c r="CF59" i="36"/>
  <c r="Q163" i="36"/>
  <c r="Q144" i="36"/>
  <c r="Q60" i="36"/>
  <c r="AG163" i="36"/>
  <c r="AG144" i="36"/>
  <c r="AG60" i="36"/>
  <c r="AW163" i="36"/>
  <c r="AW144" i="36"/>
  <c r="AW60" i="36"/>
  <c r="BM163" i="36"/>
  <c r="BM144" i="36"/>
  <c r="BM60" i="36"/>
  <c r="CC163" i="36"/>
  <c r="CC144" i="36"/>
  <c r="CC60" i="36"/>
  <c r="N164" i="36"/>
  <c r="N145" i="36"/>
  <c r="N61" i="36"/>
  <c r="AD164" i="36"/>
  <c r="AD145" i="36"/>
  <c r="AD61" i="36"/>
  <c r="AT164" i="36"/>
  <c r="AT145" i="36"/>
  <c r="AT61" i="36"/>
  <c r="BJ164" i="36"/>
  <c r="BJ145" i="36"/>
  <c r="BJ61" i="36"/>
  <c r="BZ164" i="36"/>
  <c r="BZ145" i="36"/>
  <c r="BZ61" i="36"/>
  <c r="K165" i="36"/>
  <c r="K146" i="36"/>
  <c r="K62" i="36"/>
  <c r="AA165" i="36"/>
  <c r="AA146" i="36"/>
  <c r="AA62" i="36"/>
  <c r="AQ165" i="36"/>
  <c r="AQ146" i="36"/>
  <c r="AQ62" i="36"/>
  <c r="BG165" i="36"/>
  <c r="BG146" i="36"/>
  <c r="BG62" i="36"/>
  <c r="BW165" i="36"/>
  <c r="BW146" i="36"/>
  <c r="BW62" i="36"/>
  <c r="H166" i="36"/>
  <c r="H147" i="36"/>
  <c r="H63" i="36"/>
  <c r="X166" i="36"/>
  <c r="X147" i="36"/>
  <c r="X63" i="36"/>
  <c r="AN166" i="36"/>
  <c r="AN147" i="36"/>
  <c r="AN63" i="36"/>
  <c r="BD166" i="36"/>
  <c r="BD147" i="36"/>
  <c r="BD63" i="36"/>
  <c r="BT166" i="36"/>
  <c r="BT147" i="36"/>
  <c r="BT63" i="36"/>
  <c r="E167" i="36"/>
  <c r="E148" i="36"/>
  <c r="E64" i="36"/>
  <c r="U167" i="36"/>
  <c r="U148" i="36"/>
  <c r="U64" i="36"/>
  <c r="AK167" i="36"/>
  <c r="AK148" i="36"/>
  <c r="AK64" i="36"/>
  <c r="BA167" i="36"/>
  <c r="BA148" i="36"/>
  <c r="BA64" i="36"/>
  <c r="BQ167" i="36"/>
  <c r="BQ148" i="36"/>
  <c r="BQ64" i="36"/>
  <c r="CG167" i="36"/>
  <c r="CG148" i="36"/>
  <c r="CG64" i="36"/>
  <c r="R168" i="36"/>
  <c r="R149" i="36"/>
  <c r="R65" i="36"/>
  <c r="AH168" i="36"/>
  <c r="AH149" i="36"/>
  <c r="AH65" i="36"/>
  <c r="AX168" i="36"/>
  <c r="AX149" i="36"/>
  <c r="AX65" i="36"/>
  <c r="BN168" i="36"/>
  <c r="BN149" i="36"/>
  <c r="BN65" i="36"/>
  <c r="CD168" i="36"/>
  <c r="CD149" i="36"/>
  <c r="CD65" i="36"/>
  <c r="O169" i="36"/>
  <c r="O150" i="36"/>
  <c r="O66" i="36"/>
  <c r="AE169" i="36"/>
  <c r="AE150" i="36"/>
  <c r="AE66" i="36"/>
  <c r="AU169" i="36"/>
  <c r="AU150" i="36"/>
  <c r="AU66" i="36"/>
  <c r="BK169" i="36"/>
  <c r="BK150" i="36"/>
  <c r="BK66" i="36"/>
  <c r="CA169" i="36"/>
  <c r="CA150" i="36"/>
  <c r="CA66" i="36"/>
  <c r="L170" i="36"/>
  <c r="L151" i="36"/>
  <c r="L67" i="36"/>
  <c r="BK170" i="36"/>
  <c r="BK151" i="36"/>
  <c r="BK67" i="36"/>
  <c r="AR171" i="36"/>
  <c r="AR152" i="36"/>
  <c r="AR68" i="36"/>
  <c r="Y172" i="36"/>
  <c r="Y153" i="36"/>
  <c r="Y69" i="36"/>
  <c r="F173" i="36"/>
  <c r="F154" i="36"/>
  <c r="F70" i="36"/>
  <c r="BR173" i="36"/>
  <c r="BR154" i="36"/>
  <c r="BR70" i="36"/>
  <c r="AY174" i="36"/>
  <c r="AY155" i="36"/>
  <c r="AY71" i="36"/>
  <c r="T170" i="36"/>
  <c r="T151" i="36"/>
  <c r="T67" i="36"/>
  <c r="AJ170" i="36"/>
  <c r="AJ151" i="36"/>
  <c r="AJ67" i="36"/>
  <c r="AZ170" i="36"/>
  <c r="AZ151" i="36"/>
  <c r="AZ67" i="36"/>
  <c r="BP170" i="36"/>
  <c r="BP151" i="36"/>
  <c r="BP67" i="36"/>
  <c r="CF170" i="36"/>
  <c r="CF151" i="36"/>
  <c r="CF67" i="36"/>
  <c r="Q171" i="36"/>
  <c r="Q152" i="36"/>
  <c r="Q68" i="36"/>
  <c r="AG171" i="36"/>
  <c r="AG152" i="36"/>
  <c r="AG68" i="36"/>
  <c r="AW171" i="36"/>
  <c r="AW152" i="36"/>
  <c r="AW68" i="36"/>
  <c r="BM171" i="36"/>
  <c r="BM152" i="36"/>
  <c r="BM68" i="36"/>
  <c r="CC171" i="36"/>
  <c r="CC152" i="36"/>
  <c r="CC68" i="36"/>
  <c r="N172" i="36"/>
  <c r="N153" i="36"/>
  <c r="N69" i="36"/>
  <c r="AD172" i="36"/>
  <c r="AD153" i="36"/>
  <c r="AD69" i="36"/>
  <c r="AT172" i="36"/>
  <c r="AT153" i="36"/>
  <c r="AT69" i="36"/>
  <c r="BJ172" i="36"/>
  <c r="BJ153" i="36"/>
  <c r="BJ69" i="36"/>
  <c r="BZ172" i="36"/>
  <c r="BZ153" i="36"/>
  <c r="BZ69" i="36"/>
  <c r="K173" i="36"/>
  <c r="K154" i="36"/>
  <c r="K70" i="36"/>
  <c r="AA173" i="36"/>
  <c r="AA154" i="36"/>
  <c r="AA70" i="36"/>
  <c r="AQ173" i="36"/>
  <c r="AQ154" i="36"/>
  <c r="AQ70" i="36"/>
  <c r="BG173" i="36"/>
  <c r="BG154" i="36"/>
  <c r="BG70" i="36"/>
  <c r="BW173" i="36"/>
  <c r="BW154" i="36"/>
  <c r="BW70" i="36"/>
  <c r="H174" i="36"/>
  <c r="H155" i="36"/>
  <c r="H71" i="36"/>
  <c r="X174" i="36"/>
  <c r="X155" i="36"/>
  <c r="X71" i="36"/>
  <c r="AN174" i="36"/>
  <c r="AN155" i="36"/>
  <c r="AN71" i="36"/>
  <c r="BD174" i="36"/>
  <c r="BD155" i="36"/>
  <c r="BD71" i="36"/>
  <c r="BT174" i="36"/>
  <c r="BT155" i="36"/>
  <c r="BT71" i="36"/>
  <c r="U170" i="36"/>
  <c r="U151" i="36"/>
  <c r="U67" i="36"/>
  <c r="AK170" i="36"/>
  <c r="AK151" i="36"/>
  <c r="AK67" i="36"/>
  <c r="BA170" i="36"/>
  <c r="BA151" i="36"/>
  <c r="BA67" i="36"/>
  <c r="BQ170" i="36"/>
  <c r="BQ151" i="36"/>
  <c r="BQ67" i="36"/>
  <c r="CG170" i="36"/>
  <c r="CG151" i="36"/>
  <c r="CG67" i="36"/>
  <c r="R171" i="36"/>
  <c r="R152" i="36"/>
  <c r="R68" i="36"/>
  <c r="AH171" i="36"/>
  <c r="AH152" i="36"/>
  <c r="AH68" i="36"/>
  <c r="AX171" i="36"/>
  <c r="AX152" i="36"/>
  <c r="AX68" i="36"/>
  <c r="BN171" i="36"/>
  <c r="BN152" i="36"/>
  <c r="BN68" i="36"/>
  <c r="CD171" i="36"/>
  <c r="CD152" i="36"/>
  <c r="CD68" i="36"/>
  <c r="O172" i="36"/>
  <c r="O153" i="36"/>
  <c r="O69" i="36"/>
  <c r="AE172" i="36"/>
  <c r="AE153" i="36"/>
  <c r="AE69" i="36"/>
  <c r="AU172" i="36"/>
  <c r="AU153" i="36"/>
  <c r="AU69" i="36"/>
  <c r="BK172" i="36"/>
  <c r="BK153" i="36"/>
  <c r="BK69" i="36"/>
  <c r="CA172" i="36"/>
  <c r="CA153" i="36"/>
  <c r="CA69" i="36"/>
  <c r="L173" i="36"/>
  <c r="L154" i="36"/>
  <c r="L70" i="36"/>
  <c r="AB173" i="36"/>
  <c r="AB154" i="36"/>
  <c r="AB70" i="36"/>
  <c r="AR173" i="36"/>
  <c r="AR154" i="36"/>
  <c r="AR70" i="36"/>
  <c r="BH173" i="36"/>
  <c r="BH154" i="36"/>
  <c r="BH70" i="36"/>
  <c r="BX173" i="36"/>
  <c r="BX154" i="36"/>
  <c r="BX70" i="36"/>
  <c r="I174" i="36"/>
  <c r="I155" i="36"/>
  <c r="I71" i="36"/>
  <c r="Y174" i="36"/>
  <c r="Y155" i="36"/>
  <c r="Y71" i="36"/>
  <c r="AO174" i="36"/>
  <c r="AO155" i="36"/>
  <c r="AO71" i="36"/>
  <c r="BE174" i="36"/>
  <c r="BE155" i="36"/>
  <c r="BE71" i="36"/>
  <c r="BU174" i="36"/>
  <c r="BU155" i="36"/>
  <c r="BU71" i="36"/>
  <c r="R170" i="36"/>
  <c r="R151" i="36"/>
  <c r="R67" i="36"/>
  <c r="AH170" i="36"/>
  <c r="AH151" i="36"/>
  <c r="AH67" i="36"/>
  <c r="AX170" i="36"/>
  <c r="AX151" i="36"/>
  <c r="AX67" i="36"/>
  <c r="BN170" i="36"/>
  <c r="BN151" i="36"/>
  <c r="BN67" i="36"/>
  <c r="CD170" i="36"/>
  <c r="CD151" i="36"/>
  <c r="CD67" i="36"/>
  <c r="O171" i="36"/>
  <c r="O152" i="36"/>
  <c r="O68" i="36"/>
  <c r="AE171" i="36"/>
  <c r="AE152" i="36"/>
  <c r="AE68" i="36"/>
  <c r="AU171" i="36"/>
  <c r="AU152" i="36"/>
  <c r="AU68" i="36"/>
  <c r="BK171" i="36"/>
  <c r="BK152" i="36"/>
  <c r="BK68" i="36"/>
  <c r="CA171" i="36"/>
  <c r="CA152" i="36"/>
  <c r="CA68" i="36"/>
  <c r="L172" i="36"/>
  <c r="L153" i="36"/>
  <c r="L69" i="36"/>
  <c r="AB172" i="36"/>
  <c r="AB153" i="36"/>
  <c r="AB69" i="36"/>
  <c r="AR172" i="36"/>
  <c r="AR153" i="36"/>
  <c r="AR69" i="36"/>
  <c r="BH172" i="36"/>
  <c r="BH153" i="36"/>
  <c r="BH69" i="36"/>
  <c r="BX172" i="36"/>
  <c r="BX153" i="36"/>
  <c r="BX69" i="36"/>
  <c r="I173" i="36"/>
  <c r="I154" i="36"/>
  <c r="I70" i="36"/>
  <c r="Y173" i="36"/>
  <c r="Y154" i="36"/>
  <c r="Y70" i="36"/>
  <c r="AO173" i="36"/>
  <c r="AO154" i="36"/>
  <c r="AO70" i="36"/>
  <c r="BE173" i="36"/>
  <c r="BE154" i="36"/>
  <c r="BE70" i="36"/>
  <c r="BU173" i="36"/>
  <c r="BU154" i="36"/>
  <c r="BU70" i="36"/>
  <c r="F174" i="36"/>
  <c r="F155" i="36"/>
  <c r="F71" i="36"/>
  <c r="V174" i="36"/>
  <c r="V155" i="36"/>
  <c r="V71" i="36"/>
  <c r="AL174" i="36"/>
  <c r="AL155" i="36"/>
  <c r="AL71" i="36"/>
  <c r="BB174" i="36"/>
  <c r="BB155" i="36"/>
  <c r="BB71" i="36"/>
  <c r="BR174" i="36"/>
  <c r="BR155" i="36"/>
  <c r="BR71" i="36"/>
  <c r="CH174" i="36"/>
  <c r="CH155" i="36"/>
  <c r="CH71" i="36"/>
  <c r="S162" i="35"/>
  <c r="S143" i="35"/>
  <c r="S59" i="35"/>
  <c r="AI162" i="35"/>
  <c r="AI143" i="35"/>
  <c r="AI59" i="35"/>
  <c r="AY162" i="35"/>
  <c r="AY143" i="35"/>
  <c r="AY59" i="35"/>
  <c r="BO162" i="35"/>
  <c r="BO143" i="35"/>
  <c r="BO59" i="35"/>
  <c r="CE162" i="35"/>
  <c r="CE143" i="35"/>
  <c r="CE59" i="35"/>
  <c r="P163" i="35"/>
  <c r="P144" i="35"/>
  <c r="P60" i="35"/>
  <c r="AF163" i="35"/>
  <c r="AF144" i="35"/>
  <c r="AF60" i="35"/>
  <c r="AV163" i="35"/>
  <c r="AV144" i="35"/>
  <c r="AV60" i="35"/>
  <c r="BL163" i="35"/>
  <c r="BL144" i="35"/>
  <c r="BL60" i="35"/>
  <c r="CB163" i="35"/>
  <c r="CB144" i="35"/>
  <c r="CB60" i="35"/>
  <c r="M164" i="35"/>
  <c r="M145" i="35"/>
  <c r="M61" i="35"/>
  <c r="AC164" i="35"/>
  <c r="AC145" i="35"/>
  <c r="AC61" i="35"/>
  <c r="AS164" i="35"/>
  <c r="AS145" i="35"/>
  <c r="AS61" i="35"/>
  <c r="BI164" i="35"/>
  <c r="BI145" i="35"/>
  <c r="BI61" i="35"/>
  <c r="BY164" i="35"/>
  <c r="BY145" i="35"/>
  <c r="BY61" i="35"/>
  <c r="J165" i="35"/>
  <c r="J146" i="35"/>
  <c r="J62" i="35"/>
  <c r="Z165" i="35"/>
  <c r="Z146" i="35"/>
  <c r="Z62" i="35"/>
  <c r="AP165" i="35"/>
  <c r="AP146" i="35"/>
  <c r="AP62" i="35"/>
  <c r="BF165" i="35"/>
  <c r="BF146" i="35"/>
  <c r="BF62" i="35"/>
  <c r="BV165" i="35"/>
  <c r="BV146" i="35"/>
  <c r="BV62" i="35"/>
  <c r="G166" i="35"/>
  <c r="G147" i="35"/>
  <c r="G63" i="35"/>
  <c r="W166" i="35"/>
  <c r="W147" i="35"/>
  <c r="W63" i="35"/>
  <c r="AM166" i="35"/>
  <c r="AM147" i="35"/>
  <c r="AM63" i="35"/>
  <c r="BC166" i="35"/>
  <c r="BC147" i="35"/>
  <c r="BC63" i="35"/>
  <c r="BS166" i="35"/>
  <c r="BS147" i="35"/>
  <c r="BS63" i="35"/>
  <c r="D167" i="35"/>
  <c r="D148" i="35"/>
  <c r="D64" i="35"/>
  <c r="T167" i="35"/>
  <c r="T148" i="35"/>
  <c r="T64" i="35"/>
  <c r="AJ167" i="35"/>
  <c r="AJ148" i="35"/>
  <c r="AJ64" i="35"/>
  <c r="AZ167" i="35"/>
  <c r="AZ148" i="35"/>
  <c r="AZ64" i="35"/>
  <c r="BP167" i="35"/>
  <c r="BP148" i="35"/>
  <c r="BP64" i="35"/>
  <c r="CF167" i="35"/>
  <c r="CF148" i="35"/>
  <c r="CF64" i="35"/>
  <c r="Q168" i="35"/>
  <c r="Q149" i="35"/>
  <c r="Q65" i="35"/>
  <c r="AG168" i="35"/>
  <c r="AG149" i="35"/>
  <c r="AG65" i="35"/>
  <c r="AW168" i="35"/>
  <c r="AW149" i="35"/>
  <c r="AW65" i="35"/>
  <c r="BM168" i="35"/>
  <c r="BM149" i="35"/>
  <c r="BM65" i="35"/>
  <c r="CC168" i="35"/>
  <c r="CC149" i="35"/>
  <c r="CC65" i="35"/>
  <c r="N169" i="35"/>
  <c r="N150" i="35"/>
  <c r="N66" i="35"/>
  <c r="AD169" i="35"/>
  <c r="AD150" i="35"/>
  <c r="AD66" i="35"/>
  <c r="AT169" i="35"/>
  <c r="AT150" i="35"/>
  <c r="AT66" i="35"/>
  <c r="BJ169" i="35"/>
  <c r="BJ150" i="35"/>
  <c r="BJ66" i="35"/>
  <c r="BZ169" i="35"/>
  <c r="BZ150" i="35"/>
  <c r="BZ66" i="35"/>
  <c r="K170" i="35"/>
  <c r="K151" i="35"/>
  <c r="K67" i="35"/>
  <c r="AA170" i="35"/>
  <c r="AA151" i="35"/>
  <c r="AA67" i="35"/>
  <c r="AQ170" i="35"/>
  <c r="AQ151" i="35"/>
  <c r="AQ67" i="35"/>
  <c r="BG170" i="35"/>
  <c r="BG151" i="35"/>
  <c r="BG67" i="35"/>
  <c r="BW170" i="35"/>
  <c r="BW151" i="35"/>
  <c r="BW67" i="35"/>
  <c r="H171" i="35"/>
  <c r="H152" i="35"/>
  <c r="H68" i="35"/>
  <c r="X171" i="35"/>
  <c r="X152" i="35"/>
  <c r="X68" i="35"/>
  <c r="AN171" i="35"/>
  <c r="AN152" i="35"/>
  <c r="AN68" i="35"/>
  <c r="BD171" i="35"/>
  <c r="BD152" i="35"/>
  <c r="BD68" i="35"/>
  <c r="BT171" i="35"/>
  <c r="BT152" i="35"/>
  <c r="BT68" i="35"/>
  <c r="E172" i="35"/>
  <c r="E153" i="35"/>
  <c r="E69" i="35"/>
  <c r="U172" i="35"/>
  <c r="U153" i="35"/>
  <c r="U69" i="35"/>
  <c r="AK172" i="35"/>
  <c r="AK153" i="35"/>
  <c r="AK69" i="35"/>
  <c r="BA172" i="35"/>
  <c r="BA153" i="35"/>
  <c r="BA69" i="35"/>
  <c r="BQ153" i="35"/>
  <c r="BQ172" i="35"/>
  <c r="BQ69" i="35"/>
  <c r="CG153" i="35"/>
  <c r="CG172" i="35"/>
  <c r="CG69" i="35"/>
  <c r="R154" i="35"/>
  <c r="R173" i="35"/>
  <c r="R70" i="35"/>
  <c r="AH154" i="35"/>
  <c r="AH173" i="35"/>
  <c r="AH70" i="35"/>
  <c r="AX154" i="35"/>
  <c r="AX173" i="35"/>
  <c r="AX70" i="35"/>
  <c r="BN154" i="35"/>
  <c r="BN173" i="35"/>
  <c r="BN70" i="35"/>
  <c r="CD154" i="35"/>
  <c r="CD173" i="35"/>
  <c r="CD70" i="35"/>
  <c r="O174" i="35"/>
  <c r="O155" i="35"/>
  <c r="O71" i="35"/>
  <c r="AE174" i="35"/>
  <c r="AE155" i="35"/>
  <c r="AE71" i="35"/>
  <c r="AU174" i="35"/>
  <c r="AU155" i="35"/>
  <c r="AU71" i="35"/>
  <c r="BK174" i="35"/>
  <c r="BK155" i="35"/>
  <c r="BK71" i="35"/>
  <c r="CA174" i="35"/>
  <c r="CA155" i="35"/>
  <c r="CA71" i="35"/>
  <c r="L162" i="35"/>
  <c r="L143" i="35"/>
  <c r="L59" i="35"/>
  <c r="AB162" i="35"/>
  <c r="AB143" i="35"/>
  <c r="AB59" i="35"/>
  <c r="AR162" i="35"/>
  <c r="AR143" i="35"/>
  <c r="AR59" i="35"/>
  <c r="BH162" i="35"/>
  <c r="BH143" i="35"/>
  <c r="BH59" i="35"/>
  <c r="BX162" i="35"/>
  <c r="BX143" i="35"/>
  <c r="BX59" i="35"/>
  <c r="I163" i="35"/>
  <c r="I144" i="35"/>
  <c r="I60" i="35"/>
  <c r="Y163" i="35"/>
  <c r="Y144" i="35"/>
  <c r="Y60" i="35"/>
  <c r="AO163" i="35"/>
  <c r="AO144" i="35"/>
  <c r="AO60" i="35"/>
  <c r="BE163" i="35"/>
  <c r="BE144" i="35"/>
  <c r="BE60" i="35"/>
  <c r="BU163" i="35"/>
  <c r="BU144" i="35"/>
  <c r="BU60" i="35"/>
  <c r="F164" i="35"/>
  <c r="F145" i="35"/>
  <c r="F61" i="35"/>
  <c r="V164" i="35"/>
  <c r="V145" i="35"/>
  <c r="V61" i="35"/>
  <c r="AL164" i="35"/>
  <c r="AL145" i="35"/>
  <c r="AL61" i="35"/>
  <c r="BB164" i="35"/>
  <c r="BB145" i="35"/>
  <c r="BB61" i="35"/>
  <c r="BR164" i="35"/>
  <c r="BR145" i="35"/>
  <c r="BR61" i="35"/>
  <c r="CH164" i="35"/>
  <c r="CH145" i="35"/>
  <c r="CH61" i="35"/>
  <c r="S165" i="35"/>
  <c r="S146" i="35"/>
  <c r="S62" i="35"/>
  <c r="AI165" i="35"/>
  <c r="AI146" i="35"/>
  <c r="AI62" i="35"/>
  <c r="AY165" i="35"/>
  <c r="AY146" i="35"/>
  <c r="AY62" i="35"/>
  <c r="BO165" i="35"/>
  <c r="BO146" i="35"/>
  <c r="BO62" i="35"/>
  <c r="CE165" i="35"/>
  <c r="CE146" i="35"/>
  <c r="CE62" i="35"/>
  <c r="P166" i="35"/>
  <c r="P147" i="35"/>
  <c r="P63" i="35"/>
  <c r="AF166" i="35"/>
  <c r="AF147" i="35"/>
  <c r="AF63" i="35"/>
  <c r="AV166" i="35"/>
  <c r="AV147" i="35"/>
  <c r="AV63" i="35"/>
  <c r="BL166" i="35"/>
  <c r="BL147" i="35"/>
  <c r="BL63" i="35"/>
  <c r="CB166" i="35"/>
  <c r="CB147" i="35"/>
  <c r="CB63" i="35"/>
  <c r="M167" i="35"/>
  <c r="M148" i="35"/>
  <c r="M64" i="35"/>
  <c r="AC167" i="35"/>
  <c r="AC148" i="35"/>
  <c r="AC64" i="35"/>
  <c r="AS167" i="35"/>
  <c r="AS148" i="35"/>
  <c r="AS64" i="35"/>
  <c r="BI167" i="35"/>
  <c r="BI148" i="35"/>
  <c r="BI64" i="35"/>
  <c r="BY167" i="35"/>
  <c r="BY148" i="35"/>
  <c r="BY64" i="35"/>
  <c r="J168" i="35"/>
  <c r="J149" i="35"/>
  <c r="J65" i="35"/>
  <c r="Z168" i="35"/>
  <c r="Z149" i="35"/>
  <c r="Z65" i="35"/>
  <c r="AP168" i="35"/>
  <c r="AP149" i="35"/>
  <c r="AP65" i="35"/>
  <c r="BF168" i="35"/>
  <c r="BF149" i="35"/>
  <c r="BF65" i="35"/>
  <c r="BV168" i="35"/>
  <c r="BV149" i="35"/>
  <c r="BV65" i="35"/>
  <c r="G169" i="35"/>
  <c r="G150" i="35"/>
  <c r="G66" i="35"/>
  <c r="W169" i="35"/>
  <c r="W150" i="35"/>
  <c r="W66" i="35"/>
  <c r="AM169" i="35"/>
  <c r="AM150" i="35"/>
  <c r="AM66" i="35"/>
  <c r="BC169" i="35"/>
  <c r="BC150" i="35"/>
  <c r="BC66" i="35"/>
  <c r="BS169" i="35"/>
  <c r="BS150" i="35"/>
  <c r="BS66" i="35"/>
  <c r="D170" i="35"/>
  <c r="D151" i="35"/>
  <c r="D67" i="35"/>
  <c r="T170" i="35"/>
  <c r="T151" i="35"/>
  <c r="T67" i="35"/>
  <c r="AJ170" i="35"/>
  <c r="AJ151" i="35"/>
  <c r="AJ67" i="35"/>
  <c r="AZ170" i="35"/>
  <c r="AZ151" i="35"/>
  <c r="AZ67" i="35"/>
  <c r="BP170" i="35"/>
  <c r="BP151" i="35"/>
  <c r="BP67" i="35"/>
  <c r="CF170" i="35"/>
  <c r="CF151" i="35"/>
  <c r="CF67" i="35"/>
  <c r="Q171" i="35"/>
  <c r="Q152" i="35"/>
  <c r="Q68" i="35"/>
  <c r="AG171" i="35"/>
  <c r="AG152" i="35"/>
  <c r="AG68" i="35"/>
  <c r="AW171" i="35"/>
  <c r="AW152" i="35"/>
  <c r="AW68" i="35"/>
  <c r="BM171" i="35"/>
  <c r="BM152" i="35"/>
  <c r="BM68" i="35"/>
  <c r="CC171" i="35"/>
  <c r="CC152" i="35"/>
  <c r="CC68" i="35"/>
  <c r="N172" i="35"/>
  <c r="N153" i="35"/>
  <c r="N69" i="35"/>
  <c r="AD172" i="35"/>
  <c r="AD153" i="35"/>
  <c r="AD69" i="35"/>
  <c r="AT172" i="35"/>
  <c r="AT153" i="35"/>
  <c r="AT69" i="35"/>
  <c r="BJ172" i="35"/>
  <c r="BJ153" i="35"/>
  <c r="BJ69" i="35"/>
  <c r="BZ172" i="35"/>
  <c r="BZ153" i="35"/>
  <c r="BZ69" i="35"/>
  <c r="K154" i="35"/>
  <c r="K173" i="35"/>
  <c r="K70" i="35"/>
  <c r="AA154" i="35"/>
  <c r="AA173" i="35"/>
  <c r="AA70" i="35"/>
  <c r="AQ154" i="35"/>
  <c r="AQ173" i="35"/>
  <c r="AQ70" i="35"/>
  <c r="BG154" i="35"/>
  <c r="BG173" i="35"/>
  <c r="BG70" i="35"/>
  <c r="BW154" i="35"/>
  <c r="BW173" i="35"/>
  <c r="BW70" i="35"/>
  <c r="H155" i="35"/>
  <c r="H174" i="35"/>
  <c r="H71" i="35"/>
  <c r="X155" i="35"/>
  <c r="X174" i="35"/>
  <c r="X71" i="35"/>
  <c r="AN155" i="35"/>
  <c r="AN174" i="35"/>
  <c r="AN71" i="35"/>
  <c r="BD155" i="35"/>
  <c r="BD174" i="35"/>
  <c r="BD71" i="35"/>
  <c r="BT155" i="35"/>
  <c r="BT174" i="35"/>
  <c r="BT71" i="35"/>
  <c r="E162" i="35"/>
  <c r="E143" i="35"/>
  <c r="E59" i="35"/>
  <c r="U162" i="35"/>
  <c r="U143" i="35"/>
  <c r="U59" i="35"/>
  <c r="AK162" i="35"/>
  <c r="AK143" i="35"/>
  <c r="AK59" i="35"/>
  <c r="BA162" i="35"/>
  <c r="BA143" i="35"/>
  <c r="BA59" i="35"/>
  <c r="BQ162" i="35"/>
  <c r="BQ143" i="35"/>
  <c r="BQ59" i="35"/>
  <c r="CG162" i="35"/>
  <c r="CG143" i="35"/>
  <c r="CG59" i="35"/>
  <c r="R163" i="35"/>
  <c r="R144" i="35"/>
  <c r="R60" i="35"/>
  <c r="AH163" i="35"/>
  <c r="AH144" i="35"/>
  <c r="AH60" i="35"/>
  <c r="AX163" i="35"/>
  <c r="AX144" i="35"/>
  <c r="AX60" i="35"/>
  <c r="BN163" i="35"/>
  <c r="BN144" i="35"/>
  <c r="BN60" i="35"/>
  <c r="CD163" i="35"/>
  <c r="CD144" i="35"/>
  <c r="CD60" i="35"/>
  <c r="O164" i="35"/>
  <c r="O145" i="35"/>
  <c r="O61" i="35"/>
  <c r="AE164" i="35"/>
  <c r="AE145" i="35"/>
  <c r="AE61" i="35"/>
  <c r="AU164" i="35"/>
  <c r="AU145" i="35"/>
  <c r="AU61" i="35"/>
  <c r="BK164" i="35"/>
  <c r="BK145" i="35"/>
  <c r="BK61" i="35"/>
  <c r="CA164" i="35"/>
  <c r="CA145" i="35"/>
  <c r="CA61" i="35"/>
  <c r="L165" i="35"/>
  <c r="L146" i="35"/>
  <c r="L62" i="35"/>
  <c r="AB165" i="35"/>
  <c r="AB146" i="35"/>
  <c r="AB62" i="35"/>
  <c r="AR165" i="35"/>
  <c r="AR146" i="35"/>
  <c r="AR62" i="35"/>
  <c r="BH165" i="35"/>
  <c r="BH146" i="35"/>
  <c r="BH62" i="35"/>
  <c r="BX165" i="35"/>
  <c r="BX146" i="35"/>
  <c r="BX62" i="35"/>
  <c r="I166" i="35"/>
  <c r="I147" i="35"/>
  <c r="I63" i="35"/>
  <c r="Y166" i="35"/>
  <c r="Y147" i="35"/>
  <c r="Y63" i="35"/>
  <c r="AO166" i="35"/>
  <c r="AO147" i="35"/>
  <c r="AO63" i="35"/>
  <c r="BE166" i="35"/>
  <c r="BE147" i="35"/>
  <c r="BE63" i="35"/>
  <c r="BU166" i="35"/>
  <c r="BU147" i="35"/>
  <c r="BU63" i="35"/>
  <c r="F167" i="35"/>
  <c r="F148" i="35"/>
  <c r="F64" i="35"/>
  <c r="V167" i="35"/>
  <c r="V148" i="35"/>
  <c r="V64" i="35"/>
  <c r="AL167" i="35"/>
  <c r="AL148" i="35"/>
  <c r="AL64" i="35"/>
  <c r="BB167" i="35"/>
  <c r="BB148" i="35"/>
  <c r="BB64" i="35"/>
  <c r="BR167" i="35"/>
  <c r="BR148" i="35"/>
  <c r="BR64" i="35"/>
  <c r="CH167" i="35"/>
  <c r="CH148" i="35"/>
  <c r="CH64" i="35"/>
  <c r="S168" i="35"/>
  <c r="S149" i="35"/>
  <c r="S65" i="35"/>
  <c r="AI168" i="35"/>
  <c r="AI149" i="35"/>
  <c r="AI65" i="35"/>
  <c r="AY168" i="35"/>
  <c r="AY149" i="35"/>
  <c r="AY65" i="35"/>
  <c r="BO168" i="35"/>
  <c r="BO149" i="35"/>
  <c r="BO65" i="35"/>
  <c r="CE168" i="35"/>
  <c r="CE149" i="35"/>
  <c r="CE65" i="35"/>
  <c r="P169" i="35"/>
  <c r="P150" i="35"/>
  <c r="P66" i="35"/>
  <c r="AF169" i="35"/>
  <c r="AF150" i="35"/>
  <c r="AF66" i="35"/>
  <c r="AV169" i="35"/>
  <c r="AV150" i="35"/>
  <c r="AV66" i="35"/>
  <c r="BL169" i="35"/>
  <c r="BL150" i="35"/>
  <c r="BL66" i="35"/>
  <c r="CB169" i="35"/>
  <c r="CB150" i="35"/>
  <c r="CB66" i="35"/>
  <c r="M170" i="35"/>
  <c r="M151" i="35"/>
  <c r="M67" i="35"/>
  <c r="AC170" i="35"/>
  <c r="AC151" i="35"/>
  <c r="AC67" i="35"/>
  <c r="AS170" i="35"/>
  <c r="AS151" i="35"/>
  <c r="AS67" i="35"/>
  <c r="BI170" i="35"/>
  <c r="BI151" i="35"/>
  <c r="BI67" i="35"/>
  <c r="BY170" i="35"/>
  <c r="BY151" i="35"/>
  <c r="BY67" i="35"/>
  <c r="J171" i="35"/>
  <c r="J152" i="35"/>
  <c r="J68" i="35"/>
  <c r="Z171" i="35"/>
  <c r="Z152" i="35"/>
  <c r="Z68" i="35"/>
  <c r="AP171" i="35"/>
  <c r="AP152" i="35"/>
  <c r="AP68" i="35"/>
  <c r="BF171" i="35"/>
  <c r="BF152" i="35"/>
  <c r="BF68" i="35"/>
  <c r="BV171" i="35"/>
  <c r="BV152" i="35"/>
  <c r="BV68" i="35"/>
  <c r="G172" i="35"/>
  <c r="G153" i="35"/>
  <c r="G69" i="35"/>
  <c r="W172" i="35"/>
  <c r="W153" i="35"/>
  <c r="W69" i="35"/>
  <c r="AM172" i="35"/>
  <c r="AM153" i="35"/>
  <c r="AM69" i="35"/>
  <c r="BC172" i="35"/>
  <c r="BC153" i="35"/>
  <c r="BC69" i="35"/>
  <c r="BS172" i="35"/>
  <c r="BS153" i="35"/>
  <c r="BS69" i="35"/>
  <c r="D173" i="35"/>
  <c r="D154" i="35"/>
  <c r="D70" i="35"/>
  <c r="T173" i="35"/>
  <c r="T154" i="35"/>
  <c r="T70" i="35"/>
  <c r="AJ173" i="35"/>
  <c r="AJ154" i="35"/>
  <c r="AJ70" i="35"/>
  <c r="AZ173" i="35"/>
  <c r="AZ154" i="35"/>
  <c r="AZ70" i="35"/>
  <c r="BP173" i="35"/>
  <c r="BP154" i="35"/>
  <c r="BP70" i="35"/>
  <c r="CF173" i="35"/>
  <c r="CF154" i="35"/>
  <c r="CF70" i="35"/>
  <c r="Q155" i="35"/>
  <c r="Q174" i="35"/>
  <c r="Q71" i="35"/>
  <c r="AG155" i="35"/>
  <c r="AG174" i="35"/>
  <c r="AG71" i="35"/>
  <c r="AW155" i="35"/>
  <c r="AW174" i="35"/>
  <c r="AW71" i="35"/>
  <c r="BM155" i="35"/>
  <c r="BM174" i="35"/>
  <c r="BM71" i="35"/>
  <c r="CC155" i="35"/>
  <c r="CC174" i="35"/>
  <c r="CC71" i="35"/>
  <c r="N162" i="35"/>
  <c r="N143" i="35"/>
  <c r="N59" i="35"/>
  <c r="AD162" i="35"/>
  <c r="AD143" i="35"/>
  <c r="AD59" i="35"/>
  <c r="AT162" i="35"/>
  <c r="AT143" i="35"/>
  <c r="AT59" i="35"/>
  <c r="BJ162" i="35"/>
  <c r="BJ143" i="35"/>
  <c r="BJ59" i="35"/>
  <c r="BZ162" i="35"/>
  <c r="BZ143" i="35"/>
  <c r="BZ59" i="35"/>
  <c r="K163" i="35"/>
  <c r="K144" i="35"/>
  <c r="K60" i="35"/>
  <c r="AA163" i="35"/>
  <c r="AA144" i="35"/>
  <c r="AA60" i="35"/>
  <c r="AQ163" i="35"/>
  <c r="AQ144" i="35"/>
  <c r="AQ60" i="35"/>
  <c r="BG163" i="35"/>
  <c r="BG144" i="35"/>
  <c r="BG60" i="35"/>
  <c r="BW163" i="35"/>
  <c r="BW144" i="35"/>
  <c r="BW60" i="35"/>
  <c r="H164" i="35"/>
  <c r="H145" i="35"/>
  <c r="H61" i="35"/>
  <c r="X164" i="35"/>
  <c r="X145" i="35"/>
  <c r="X61" i="35"/>
  <c r="AN164" i="35"/>
  <c r="AN145" i="35"/>
  <c r="AN61" i="35"/>
  <c r="BD164" i="35"/>
  <c r="BD145" i="35"/>
  <c r="BD61" i="35"/>
  <c r="BT164" i="35"/>
  <c r="BT145" i="35"/>
  <c r="BT61" i="35"/>
  <c r="E165" i="35"/>
  <c r="E146" i="35"/>
  <c r="E62" i="35"/>
  <c r="U165" i="35"/>
  <c r="U146" i="35"/>
  <c r="U62" i="35"/>
  <c r="AK165" i="35"/>
  <c r="AK146" i="35"/>
  <c r="AK62" i="35"/>
  <c r="BA165" i="35"/>
  <c r="BA146" i="35"/>
  <c r="BA62" i="35"/>
  <c r="BQ165" i="35"/>
  <c r="BQ146" i="35"/>
  <c r="BQ62" i="35"/>
  <c r="CG165" i="35"/>
  <c r="CG146" i="35"/>
  <c r="CG62" i="35"/>
  <c r="R166" i="35"/>
  <c r="R147" i="35"/>
  <c r="R63" i="35"/>
  <c r="AH166" i="35"/>
  <c r="AH147" i="35"/>
  <c r="AH63" i="35"/>
  <c r="AX166" i="35"/>
  <c r="AX147" i="35"/>
  <c r="AX63" i="35"/>
  <c r="BN166" i="35"/>
  <c r="BN147" i="35"/>
  <c r="BN63" i="35"/>
  <c r="CD166" i="35"/>
  <c r="CD147" i="35"/>
  <c r="CD63" i="35"/>
  <c r="O167" i="35"/>
  <c r="O148" i="35"/>
  <c r="O64" i="35"/>
  <c r="AE167" i="35"/>
  <c r="AE148" i="35"/>
  <c r="AE64" i="35"/>
  <c r="AU167" i="35"/>
  <c r="AU148" i="35"/>
  <c r="AU64" i="35"/>
  <c r="BK167" i="35"/>
  <c r="BK148" i="35"/>
  <c r="BK64" i="35"/>
  <c r="CA167" i="35"/>
  <c r="CA148" i="35"/>
  <c r="CA64" i="35"/>
  <c r="L168" i="35"/>
  <c r="L149" i="35"/>
  <c r="L65" i="35"/>
  <c r="AB168" i="35"/>
  <c r="AB149" i="35"/>
  <c r="AB65" i="35"/>
  <c r="AR168" i="35"/>
  <c r="AR149" i="35"/>
  <c r="AR65" i="35"/>
  <c r="BH168" i="35"/>
  <c r="BH149" i="35"/>
  <c r="BH65" i="35"/>
  <c r="BX168" i="35"/>
  <c r="BX149" i="35"/>
  <c r="BX65" i="35"/>
  <c r="I169" i="35"/>
  <c r="I150" i="35"/>
  <c r="I66" i="35"/>
  <c r="Y169" i="35"/>
  <c r="Y150" i="35"/>
  <c r="Y66" i="35"/>
  <c r="AO169" i="35"/>
  <c r="AO150" i="35"/>
  <c r="AO66" i="35"/>
  <c r="BE169" i="35"/>
  <c r="BE150" i="35"/>
  <c r="BE66" i="35"/>
  <c r="BU169" i="35"/>
  <c r="BU150" i="35"/>
  <c r="BU66" i="35"/>
  <c r="F170" i="35"/>
  <c r="F151" i="35"/>
  <c r="F67" i="35"/>
  <c r="V170" i="35"/>
  <c r="V151" i="35"/>
  <c r="V67" i="35"/>
  <c r="AL170" i="35"/>
  <c r="AL151" i="35"/>
  <c r="AL67" i="35"/>
  <c r="BB170" i="35"/>
  <c r="BB151" i="35"/>
  <c r="BB67" i="35"/>
  <c r="BR170" i="35"/>
  <c r="BR151" i="35"/>
  <c r="BR67" i="35"/>
  <c r="CH170" i="35"/>
  <c r="CH151" i="35"/>
  <c r="CH67" i="35"/>
  <c r="S171" i="35"/>
  <c r="S152" i="35"/>
  <c r="S68" i="35"/>
  <c r="AI171" i="35"/>
  <c r="AI152" i="35"/>
  <c r="AI68" i="35"/>
  <c r="AY171" i="35"/>
  <c r="AY152" i="35"/>
  <c r="AY68" i="35"/>
  <c r="BO171" i="35"/>
  <c r="BO152" i="35"/>
  <c r="BO68" i="35"/>
  <c r="CE171" i="35"/>
  <c r="CE152" i="35"/>
  <c r="CE68" i="35"/>
  <c r="P172" i="35"/>
  <c r="P153" i="35"/>
  <c r="P69" i="35"/>
  <c r="AF172" i="35"/>
  <c r="AF153" i="35"/>
  <c r="AF69" i="35"/>
  <c r="AV172" i="35"/>
  <c r="AV153" i="35"/>
  <c r="AV69" i="35"/>
  <c r="BL153" i="35"/>
  <c r="BL172" i="35"/>
  <c r="BL69" i="35"/>
  <c r="CB153" i="35"/>
  <c r="CB172" i="35"/>
  <c r="CB69" i="35"/>
  <c r="M173" i="35"/>
  <c r="M154" i="35"/>
  <c r="M70" i="35"/>
  <c r="AC173" i="35"/>
  <c r="AC154" i="35"/>
  <c r="AC70" i="35"/>
  <c r="AS173" i="35"/>
  <c r="AS154" i="35"/>
  <c r="AS70" i="35"/>
  <c r="BI173" i="35"/>
  <c r="BI154" i="35"/>
  <c r="BI70" i="35"/>
  <c r="BY173" i="35"/>
  <c r="BY154" i="35"/>
  <c r="BY70" i="35"/>
  <c r="J174" i="35"/>
  <c r="J155" i="35"/>
  <c r="J71" i="35"/>
  <c r="Z174" i="35"/>
  <c r="Z155" i="35"/>
  <c r="Z71" i="35"/>
  <c r="AP174" i="35"/>
  <c r="AP155" i="35"/>
  <c r="AP71" i="35"/>
  <c r="BF174" i="35"/>
  <c r="BF155" i="35"/>
  <c r="BF71" i="35"/>
  <c r="BV174" i="35"/>
  <c r="BV155" i="35"/>
  <c r="BV71" i="35"/>
  <c r="F24" i="29"/>
  <c r="E163" i="29"/>
  <c r="E144" i="29"/>
  <c r="E60" i="29"/>
  <c r="E29" i="29"/>
  <c r="D168" i="29"/>
  <c r="D149" i="29"/>
  <c r="D65" i="29"/>
  <c r="F26" i="29"/>
  <c r="E165" i="29"/>
  <c r="E146" i="29"/>
  <c r="E62" i="29"/>
  <c r="E34" i="29"/>
  <c r="D173" i="29"/>
  <c r="D154" i="29"/>
  <c r="D70" i="29"/>
  <c r="D174" i="29"/>
  <c r="D155" i="29"/>
  <c r="D71" i="29"/>
  <c r="D163" i="30"/>
  <c r="D144" i="30"/>
  <c r="D60" i="30"/>
  <c r="AN168" i="36"/>
  <c r="AN149" i="36"/>
  <c r="AN65" i="36"/>
  <c r="AK169" i="36"/>
  <c r="AK150" i="36"/>
  <c r="AK66" i="36"/>
  <c r="D171" i="36"/>
  <c r="D152" i="36"/>
  <c r="D68" i="36"/>
  <c r="BW174" i="36"/>
  <c r="BW155" i="36"/>
  <c r="BW71" i="36"/>
  <c r="CE162" i="36"/>
  <c r="CE143" i="36"/>
  <c r="CE59" i="36"/>
  <c r="CB163" i="36"/>
  <c r="CB144" i="36"/>
  <c r="CB60" i="36"/>
  <c r="AS145" i="36"/>
  <c r="AS164" i="36"/>
  <c r="AS61" i="36"/>
  <c r="AP165" i="36"/>
  <c r="AP146" i="36"/>
  <c r="AP62" i="36"/>
  <c r="G166" i="36"/>
  <c r="G147" i="36"/>
  <c r="G63" i="36"/>
  <c r="BC166" i="36"/>
  <c r="BC147" i="36"/>
  <c r="BC63" i="36"/>
  <c r="T167" i="36"/>
  <c r="T148" i="36"/>
  <c r="T64" i="36"/>
  <c r="CF167" i="36"/>
  <c r="CF148" i="36"/>
  <c r="CF64" i="36"/>
  <c r="AG168" i="36"/>
  <c r="AG149" i="36"/>
  <c r="AG65" i="36"/>
  <c r="BM168" i="36"/>
  <c r="BM149" i="36"/>
  <c r="BM65" i="36"/>
  <c r="N169" i="36"/>
  <c r="N150" i="36"/>
  <c r="N66" i="36"/>
  <c r="AT169" i="36"/>
  <c r="AT150" i="36"/>
  <c r="AT66" i="36"/>
  <c r="BZ169" i="36"/>
  <c r="BZ150" i="36"/>
  <c r="BZ66" i="36"/>
  <c r="AN171" i="36"/>
  <c r="AN152" i="36"/>
  <c r="AN68" i="36"/>
  <c r="BN173" i="36"/>
  <c r="BN154" i="36"/>
  <c r="BN70" i="36"/>
  <c r="X143" i="36"/>
  <c r="X162" i="36"/>
  <c r="X59" i="36"/>
  <c r="BT143" i="36"/>
  <c r="BT162" i="36"/>
  <c r="BT59" i="36"/>
  <c r="U163" i="36"/>
  <c r="U144" i="36"/>
  <c r="U60" i="36"/>
  <c r="BA163" i="36"/>
  <c r="BA144" i="36"/>
  <c r="BA60" i="36"/>
  <c r="CG163" i="36"/>
  <c r="CG144" i="36"/>
  <c r="CG60" i="36"/>
  <c r="R164" i="36"/>
  <c r="R145" i="36"/>
  <c r="R61" i="36"/>
  <c r="AH164" i="36"/>
  <c r="AH145" i="36"/>
  <c r="AH61" i="36"/>
  <c r="AX164" i="36"/>
  <c r="AX145" i="36"/>
  <c r="AX61" i="36"/>
  <c r="BN164" i="36"/>
  <c r="BN145" i="36"/>
  <c r="BN61" i="36"/>
  <c r="CD164" i="36"/>
  <c r="CD145" i="36"/>
  <c r="CD61" i="36"/>
  <c r="O165" i="36"/>
  <c r="O146" i="36"/>
  <c r="O62" i="36"/>
  <c r="AE165" i="36"/>
  <c r="AE146" i="36"/>
  <c r="AE62" i="36"/>
  <c r="AU165" i="36"/>
  <c r="AU146" i="36"/>
  <c r="AU62" i="36"/>
  <c r="BK165" i="36"/>
  <c r="BK146" i="36"/>
  <c r="BK62" i="36"/>
  <c r="CA165" i="36"/>
  <c r="CA146" i="36"/>
  <c r="CA62" i="36"/>
  <c r="L166" i="36"/>
  <c r="L147" i="36"/>
  <c r="L63" i="36"/>
  <c r="AR166" i="36"/>
  <c r="AR147" i="36"/>
  <c r="AR63" i="36"/>
  <c r="BH166" i="36"/>
  <c r="BH147" i="36"/>
  <c r="BH63" i="36"/>
  <c r="BX166" i="36"/>
  <c r="BX147" i="36"/>
  <c r="BX63" i="36"/>
  <c r="I167" i="36"/>
  <c r="I148" i="36"/>
  <c r="I64" i="36"/>
  <c r="Y167" i="36"/>
  <c r="Y148" i="36"/>
  <c r="Y64" i="36"/>
  <c r="AO167" i="36"/>
  <c r="AO148" i="36"/>
  <c r="AO64" i="36"/>
  <c r="BE167" i="36"/>
  <c r="BE148" i="36"/>
  <c r="BE64" i="36"/>
  <c r="BU167" i="36"/>
  <c r="BU148" i="36"/>
  <c r="BU64" i="36"/>
  <c r="F168" i="36"/>
  <c r="F149" i="36"/>
  <c r="F65" i="36"/>
  <c r="V168" i="36"/>
  <c r="V149" i="36"/>
  <c r="V65" i="36"/>
  <c r="AL168" i="36"/>
  <c r="AL149" i="36"/>
  <c r="AL65" i="36"/>
  <c r="BB168" i="36"/>
  <c r="BB149" i="36"/>
  <c r="BB65" i="36"/>
  <c r="BR168" i="36"/>
  <c r="BR149" i="36"/>
  <c r="BR65" i="36"/>
  <c r="CH168" i="36"/>
  <c r="CH149" i="36"/>
  <c r="CH65" i="36"/>
  <c r="S169" i="36"/>
  <c r="S150" i="36"/>
  <c r="S66" i="36"/>
  <c r="AI169" i="36"/>
  <c r="AI150" i="36"/>
  <c r="AI66" i="36"/>
  <c r="AY169" i="36"/>
  <c r="AY150" i="36"/>
  <c r="AY66" i="36"/>
  <c r="BO169" i="36"/>
  <c r="BO150" i="36"/>
  <c r="BO66" i="36"/>
  <c r="CE169" i="36"/>
  <c r="CE150" i="36"/>
  <c r="CE66" i="36"/>
  <c r="Q170" i="36"/>
  <c r="Q151" i="36"/>
  <c r="Q67" i="36"/>
  <c r="CA170" i="36"/>
  <c r="CA151" i="36"/>
  <c r="CA67" i="36"/>
  <c r="BH171" i="36"/>
  <c r="BH152" i="36"/>
  <c r="BH68" i="36"/>
  <c r="AO172" i="36"/>
  <c r="AO153" i="36"/>
  <c r="AO69" i="36"/>
  <c r="V173" i="36"/>
  <c r="V154" i="36"/>
  <c r="V70" i="36"/>
  <c r="CH173" i="36"/>
  <c r="CH154" i="36"/>
  <c r="CH70" i="36"/>
  <c r="BO174" i="36"/>
  <c r="BO155" i="36"/>
  <c r="BO71" i="36"/>
  <c r="X170" i="36"/>
  <c r="X151" i="36"/>
  <c r="X67" i="36"/>
  <c r="AN170" i="36"/>
  <c r="AN151" i="36"/>
  <c r="AN67" i="36"/>
  <c r="BD170" i="36"/>
  <c r="BD151" i="36"/>
  <c r="BD67" i="36"/>
  <c r="BT170" i="36"/>
  <c r="BT151" i="36"/>
  <c r="BT67" i="36"/>
  <c r="E171" i="36"/>
  <c r="E152" i="36"/>
  <c r="E68" i="36"/>
  <c r="U171" i="36"/>
  <c r="U152" i="36"/>
  <c r="U68" i="36"/>
  <c r="AK171" i="36"/>
  <c r="AK152" i="36"/>
  <c r="AK68" i="36"/>
  <c r="BA171" i="36"/>
  <c r="BA152" i="36"/>
  <c r="BA68" i="36"/>
  <c r="BQ171" i="36"/>
  <c r="BQ152" i="36"/>
  <c r="BQ68" i="36"/>
  <c r="CG171" i="36"/>
  <c r="CG152" i="36"/>
  <c r="CG68" i="36"/>
  <c r="R172" i="36"/>
  <c r="R153" i="36"/>
  <c r="R69" i="36"/>
  <c r="AH172" i="36"/>
  <c r="AH153" i="36"/>
  <c r="AH69" i="36"/>
  <c r="AX172" i="36"/>
  <c r="AX153" i="36"/>
  <c r="AX69" i="36"/>
  <c r="BN172" i="36"/>
  <c r="BN153" i="36"/>
  <c r="BN69" i="36"/>
  <c r="CD172" i="36"/>
  <c r="CD153" i="36"/>
  <c r="CD69" i="36"/>
  <c r="O173" i="36"/>
  <c r="O154" i="36"/>
  <c r="O70" i="36"/>
  <c r="AE173" i="36"/>
  <c r="AE154" i="36"/>
  <c r="AE70" i="36"/>
  <c r="AU173" i="36"/>
  <c r="AU154" i="36"/>
  <c r="AU70" i="36"/>
  <c r="BK173" i="36"/>
  <c r="BK154" i="36"/>
  <c r="BK70" i="36"/>
  <c r="CA173" i="36"/>
  <c r="CA154" i="36"/>
  <c r="CA70" i="36"/>
  <c r="L174" i="36"/>
  <c r="L155" i="36"/>
  <c r="L71" i="36"/>
  <c r="AB174" i="36"/>
  <c r="AB155" i="36"/>
  <c r="AB71" i="36"/>
  <c r="AR174" i="36"/>
  <c r="AR155" i="36"/>
  <c r="AR71" i="36"/>
  <c r="BH174" i="36"/>
  <c r="BH155" i="36"/>
  <c r="BH71" i="36"/>
  <c r="BX174" i="36"/>
  <c r="BX155" i="36"/>
  <c r="BX71" i="36"/>
  <c r="Y170" i="36"/>
  <c r="Y151" i="36"/>
  <c r="Y67" i="36"/>
  <c r="AO170" i="36"/>
  <c r="AO151" i="36"/>
  <c r="AO67" i="36"/>
  <c r="BE170" i="36"/>
  <c r="BE151" i="36"/>
  <c r="BE67" i="36"/>
  <c r="BU170" i="36"/>
  <c r="BU151" i="36"/>
  <c r="BU67" i="36"/>
  <c r="F171" i="36"/>
  <c r="F152" i="36"/>
  <c r="F68" i="36"/>
  <c r="V171" i="36"/>
  <c r="V152" i="36"/>
  <c r="V68" i="36"/>
  <c r="AL171" i="36"/>
  <c r="AL152" i="36"/>
  <c r="AL68" i="36"/>
  <c r="BB171" i="36"/>
  <c r="BB152" i="36"/>
  <c r="BB68" i="36"/>
  <c r="BR171" i="36"/>
  <c r="BR152" i="36"/>
  <c r="BR68" i="36"/>
  <c r="CH171" i="36"/>
  <c r="CH152" i="36"/>
  <c r="CH68" i="36"/>
  <c r="S172" i="36"/>
  <c r="S153" i="36"/>
  <c r="S69" i="36"/>
  <c r="AI172" i="36"/>
  <c r="AI153" i="36"/>
  <c r="AI69" i="36"/>
  <c r="AY172" i="36"/>
  <c r="AY153" i="36"/>
  <c r="AY69" i="36"/>
  <c r="BO172" i="36"/>
  <c r="BO153" i="36"/>
  <c r="BO69" i="36"/>
  <c r="CE172" i="36"/>
  <c r="CE153" i="36"/>
  <c r="CE69" i="36"/>
  <c r="P173" i="36"/>
  <c r="P154" i="36"/>
  <c r="P70" i="36"/>
  <c r="AF173" i="36"/>
  <c r="AF154" i="36"/>
  <c r="AF70" i="36"/>
  <c r="AV173" i="36"/>
  <c r="AV154" i="36"/>
  <c r="AV70" i="36"/>
  <c r="BL173" i="36"/>
  <c r="BL154" i="36"/>
  <c r="BL70" i="36"/>
  <c r="CB173" i="36"/>
  <c r="CB154" i="36"/>
  <c r="CB70" i="36"/>
  <c r="M174" i="36"/>
  <c r="M155" i="36"/>
  <c r="M71" i="36"/>
  <c r="AC174" i="36"/>
  <c r="AC155" i="36"/>
  <c r="AC71" i="36"/>
  <c r="AS174" i="36"/>
  <c r="AS155" i="36"/>
  <c r="AS71" i="36"/>
  <c r="BI174" i="36"/>
  <c r="BI155" i="36"/>
  <c r="BI71" i="36"/>
  <c r="BY174" i="36"/>
  <c r="BY155" i="36"/>
  <c r="BY71" i="36"/>
  <c r="V170" i="36"/>
  <c r="V151" i="36"/>
  <c r="V67" i="36"/>
  <c r="AL170" i="36"/>
  <c r="AL151" i="36"/>
  <c r="AL67" i="36"/>
  <c r="BB170" i="36"/>
  <c r="BB151" i="36"/>
  <c r="BB67" i="36"/>
  <c r="BR170" i="36"/>
  <c r="BR151" i="36"/>
  <c r="BR67" i="36"/>
  <c r="CH170" i="36"/>
  <c r="CH151" i="36"/>
  <c r="CH67" i="36"/>
  <c r="S171" i="36"/>
  <c r="S152" i="36"/>
  <c r="S68" i="36"/>
  <c r="AI171" i="36"/>
  <c r="AI152" i="36"/>
  <c r="AI68" i="36"/>
  <c r="AY171" i="36"/>
  <c r="AY152" i="36"/>
  <c r="AY68" i="36"/>
  <c r="BO171" i="36"/>
  <c r="BO152" i="36"/>
  <c r="BO68" i="36"/>
  <c r="CE171" i="36"/>
  <c r="CE152" i="36"/>
  <c r="CE68" i="36"/>
  <c r="P172" i="36"/>
  <c r="P153" i="36"/>
  <c r="P69" i="36"/>
  <c r="AF172" i="36"/>
  <c r="AF153" i="36"/>
  <c r="AF69" i="36"/>
  <c r="AV172" i="36"/>
  <c r="AV153" i="36"/>
  <c r="AV69" i="36"/>
  <c r="BL172" i="36"/>
  <c r="BL153" i="36"/>
  <c r="BL69" i="36"/>
  <c r="CB172" i="36"/>
  <c r="CB153" i="36"/>
  <c r="CB69" i="36"/>
  <c r="M173" i="36"/>
  <c r="M154" i="36"/>
  <c r="M70" i="36"/>
  <c r="AC173" i="36"/>
  <c r="AC154" i="36"/>
  <c r="AC70" i="36"/>
  <c r="AS173" i="36"/>
  <c r="AS154" i="36"/>
  <c r="AS70" i="36"/>
  <c r="BI173" i="36"/>
  <c r="BI154" i="36"/>
  <c r="BI70" i="36"/>
  <c r="BY173" i="36"/>
  <c r="BY154" i="36"/>
  <c r="BY70" i="36"/>
  <c r="J174" i="36"/>
  <c r="J155" i="36"/>
  <c r="J71" i="36"/>
  <c r="Z174" i="36"/>
  <c r="Z155" i="36"/>
  <c r="Z71" i="36"/>
  <c r="AP174" i="36"/>
  <c r="AP155" i="36"/>
  <c r="AP71" i="36"/>
  <c r="BF174" i="36"/>
  <c r="BF155" i="36"/>
  <c r="BF71" i="36"/>
  <c r="BV174" i="36"/>
  <c r="BV155" i="36"/>
  <c r="BV71" i="36"/>
  <c r="G162" i="35"/>
  <c r="G143" i="35"/>
  <c r="G59" i="35"/>
  <c r="W162" i="35"/>
  <c r="W143" i="35"/>
  <c r="W59" i="35"/>
  <c r="AM162" i="35"/>
  <c r="AM143" i="35"/>
  <c r="AM59" i="35"/>
  <c r="BC162" i="35"/>
  <c r="BC143" i="35"/>
  <c r="BC59" i="35"/>
  <c r="BS162" i="35"/>
  <c r="BS143" i="35"/>
  <c r="BS59" i="35"/>
  <c r="D163" i="35"/>
  <c r="D144" i="35"/>
  <c r="D60" i="35"/>
  <c r="T163" i="35"/>
  <c r="T144" i="35"/>
  <c r="T60" i="35"/>
  <c r="AJ163" i="35"/>
  <c r="AJ144" i="35"/>
  <c r="AJ60" i="35"/>
  <c r="AZ163" i="35"/>
  <c r="AZ144" i="35"/>
  <c r="AZ60" i="35"/>
  <c r="BP163" i="35"/>
  <c r="BP144" i="35"/>
  <c r="BP60" i="35"/>
  <c r="CF163" i="35"/>
  <c r="CF144" i="35"/>
  <c r="CF60" i="35"/>
  <c r="Q164" i="35"/>
  <c r="Q145" i="35"/>
  <c r="Q61" i="35"/>
  <c r="AG164" i="35"/>
  <c r="AG145" i="35"/>
  <c r="AG61" i="35"/>
  <c r="AW164" i="35"/>
  <c r="AW145" i="35"/>
  <c r="AW61" i="35"/>
  <c r="BM164" i="35"/>
  <c r="BM145" i="35"/>
  <c r="BM61" i="35"/>
  <c r="CC164" i="35"/>
  <c r="CC145" i="35"/>
  <c r="CC61" i="35"/>
  <c r="N165" i="35"/>
  <c r="N146" i="35"/>
  <c r="N62" i="35"/>
  <c r="AD165" i="35"/>
  <c r="AD146" i="35"/>
  <c r="AD62" i="35"/>
  <c r="AT165" i="35"/>
  <c r="AT146" i="35"/>
  <c r="AT62" i="35"/>
  <c r="BJ165" i="35"/>
  <c r="BJ146" i="35"/>
  <c r="BJ62" i="35"/>
  <c r="BZ165" i="35"/>
  <c r="BZ146" i="35"/>
  <c r="BZ62" i="35"/>
  <c r="K166" i="35"/>
  <c r="K147" i="35"/>
  <c r="K63" i="35"/>
  <c r="AA166" i="35"/>
  <c r="AA147" i="35"/>
  <c r="AA63" i="35"/>
  <c r="AQ166" i="35"/>
  <c r="AQ147" i="35"/>
  <c r="AQ63" i="35"/>
  <c r="BG166" i="35"/>
  <c r="BG147" i="35"/>
  <c r="BG63" i="35"/>
  <c r="BW166" i="35"/>
  <c r="BW147" i="35"/>
  <c r="BW63" i="35"/>
  <c r="H167" i="35"/>
  <c r="H148" i="35"/>
  <c r="H64" i="35"/>
  <c r="X167" i="35"/>
  <c r="X148" i="35"/>
  <c r="X64" i="35"/>
  <c r="AN167" i="35"/>
  <c r="AN148" i="35"/>
  <c r="AN64" i="35"/>
  <c r="BD167" i="35"/>
  <c r="BD148" i="35"/>
  <c r="BD64" i="35"/>
  <c r="BT167" i="35"/>
  <c r="BT148" i="35"/>
  <c r="BT64" i="35"/>
  <c r="E168" i="35"/>
  <c r="E149" i="35"/>
  <c r="E65" i="35"/>
  <c r="U168" i="35"/>
  <c r="U149" i="35"/>
  <c r="U65" i="35"/>
  <c r="AK168" i="35"/>
  <c r="AK149" i="35"/>
  <c r="AK65" i="35"/>
  <c r="BA168" i="35"/>
  <c r="BA149" i="35"/>
  <c r="BA65" i="35"/>
  <c r="BQ168" i="35"/>
  <c r="BQ149" i="35"/>
  <c r="BQ65" i="35"/>
  <c r="CG168" i="35"/>
  <c r="CG149" i="35"/>
  <c r="CG65" i="35"/>
  <c r="R169" i="35"/>
  <c r="R150" i="35"/>
  <c r="R66" i="35"/>
  <c r="AH169" i="35"/>
  <c r="AH150" i="35"/>
  <c r="AH66" i="35"/>
  <c r="AX169" i="35"/>
  <c r="AX150" i="35"/>
  <c r="AX66" i="35"/>
  <c r="BN169" i="35"/>
  <c r="BN150" i="35"/>
  <c r="BN66" i="35"/>
  <c r="CD169" i="35"/>
  <c r="CD150" i="35"/>
  <c r="CD66" i="35"/>
  <c r="O170" i="35"/>
  <c r="O151" i="35"/>
  <c r="O67" i="35"/>
  <c r="AE170" i="35"/>
  <c r="AE151" i="35"/>
  <c r="AE67" i="35"/>
  <c r="AU170" i="35"/>
  <c r="AU151" i="35"/>
  <c r="AU67" i="35"/>
  <c r="BK170" i="35"/>
  <c r="BK151" i="35"/>
  <c r="BK67" i="35"/>
  <c r="CA170" i="35"/>
  <c r="CA151" i="35"/>
  <c r="CA67" i="35"/>
  <c r="L171" i="35"/>
  <c r="L152" i="35"/>
  <c r="L68" i="35"/>
  <c r="AB171" i="35"/>
  <c r="AB152" i="35"/>
  <c r="AB68" i="35"/>
  <c r="AR171" i="35"/>
  <c r="AR152" i="35"/>
  <c r="AR68" i="35"/>
  <c r="BH171" i="35"/>
  <c r="BH152" i="35"/>
  <c r="BH68" i="35"/>
  <c r="BX171" i="35"/>
  <c r="BX152" i="35"/>
  <c r="BX68" i="35"/>
  <c r="I172" i="35"/>
  <c r="I153" i="35"/>
  <c r="I69" i="35"/>
  <c r="Y172" i="35"/>
  <c r="Y153" i="35"/>
  <c r="Y69" i="35"/>
  <c r="AO172" i="35"/>
  <c r="AO153" i="35"/>
  <c r="AO69" i="35"/>
  <c r="BE172" i="35"/>
  <c r="BE153" i="35"/>
  <c r="BE69" i="35"/>
  <c r="BU153" i="35"/>
  <c r="BU172" i="35"/>
  <c r="BU69" i="35"/>
  <c r="F154" i="35"/>
  <c r="F173" i="35"/>
  <c r="F70" i="35"/>
  <c r="V154" i="35"/>
  <c r="V173" i="35"/>
  <c r="V70" i="35"/>
  <c r="AL154" i="35"/>
  <c r="AL173" i="35"/>
  <c r="AL70" i="35"/>
  <c r="BB154" i="35"/>
  <c r="BB173" i="35"/>
  <c r="BB70" i="35"/>
  <c r="BR154" i="35"/>
  <c r="BR173" i="35"/>
  <c r="BR70" i="35"/>
  <c r="CH154" i="35"/>
  <c r="CH173" i="35"/>
  <c r="CH70" i="35"/>
  <c r="S174" i="35"/>
  <c r="S155" i="35"/>
  <c r="S71" i="35"/>
  <c r="AI174" i="35"/>
  <c r="AI155" i="35"/>
  <c r="AI71" i="35"/>
  <c r="AY174" i="35"/>
  <c r="AY155" i="35"/>
  <c r="AY71" i="35"/>
  <c r="BO174" i="35"/>
  <c r="BO155" i="35"/>
  <c r="BO71" i="35"/>
  <c r="CE174" i="35"/>
  <c r="CE155" i="35"/>
  <c r="CE71" i="35"/>
  <c r="P162" i="35"/>
  <c r="P143" i="35"/>
  <c r="P59" i="35"/>
  <c r="AF162" i="35"/>
  <c r="AF143" i="35"/>
  <c r="AF59" i="35"/>
  <c r="AV162" i="35"/>
  <c r="AV143" i="35"/>
  <c r="AV59" i="35"/>
  <c r="BL162" i="35"/>
  <c r="BL143" i="35"/>
  <c r="BL59" i="35"/>
  <c r="CB162" i="35"/>
  <c r="CB143" i="35"/>
  <c r="CB59" i="35"/>
  <c r="M163" i="35"/>
  <c r="M144" i="35"/>
  <c r="M60" i="35"/>
  <c r="AC163" i="35"/>
  <c r="AC144" i="35"/>
  <c r="AC60" i="35"/>
  <c r="AS163" i="35"/>
  <c r="AS144" i="35"/>
  <c r="AS60" i="35"/>
  <c r="BI163" i="35"/>
  <c r="BI144" i="35"/>
  <c r="BI60" i="35"/>
  <c r="BY163" i="35"/>
  <c r="BY144" i="35"/>
  <c r="BY60" i="35"/>
  <c r="J164" i="35"/>
  <c r="J145" i="35"/>
  <c r="J61" i="35"/>
  <c r="Z164" i="35"/>
  <c r="Z145" i="35"/>
  <c r="Z61" i="35"/>
  <c r="AP164" i="35"/>
  <c r="AP145" i="35"/>
  <c r="AP61" i="35"/>
  <c r="BF164" i="35"/>
  <c r="BF145" i="35"/>
  <c r="BF61" i="35"/>
  <c r="BV164" i="35"/>
  <c r="BV145" i="35"/>
  <c r="BV61" i="35"/>
  <c r="G165" i="35"/>
  <c r="G146" i="35"/>
  <c r="G62" i="35"/>
  <c r="W165" i="35"/>
  <c r="W146" i="35"/>
  <c r="W62" i="35"/>
  <c r="AM165" i="35"/>
  <c r="AM146" i="35"/>
  <c r="AM62" i="35"/>
  <c r="BC165" i="35"/>
  <c r="BC146" i="35"/>
  <c r="BC62" i="35"/>
  <c r="BS165" i="35"/>
  <c r="BS146" i="35"/>
  <c r="BS62" i="35"/>
  <c r="D166" i="35"/>
  <c r="D147" i="35"/>
  <c r="D63" i="35"/>
  <c r="T166" i="35"/>
  <c r="T147" i="35"/>
  <c r="T63" i="35"/>
  <c r="AJ166" i="35"/>
  <c r="AJ147" i="35"/>
  <c r="AJ63" i="35"/>
  <c r="AZ166" i="35"/>
  <c r="AZ147" i="35"/>
  <c r="AZ63" i="35"/>
  <c r="BP166" i="35"/>
  <c r="BP147" i="35"/>
  <c r="BP63" i="35"/>
  <c r="CF166" i="35"/>
  <c r="CF147" i="35"/>
  <c r="CF63" i="35"/>
  <c r="Q167" i="35"/>
  <c r="Q148" i="35"/>
  <c r="Q64" i="35"/>
  <c r="AG167" i="35"/>
  <c r="AG148" i="35"/>
  <c r="AG64" i="35"/>
  <c r="AW167" i="35"/>
  <c r="AW148" i="35"/>
  <c r="AW64" i="35"/>
  <c r="BM167" i="35"/>
  <c r="BM148" i="35"/>
  <c r="BM64" i="35"/>
  <c r="CC167" i="35"/>
  <c r="CC148" i="35"/>
  <c r="CC64" i="35"/>
  <c r="N168" i="35"/>
  <c r="N149" i="35"/>
  <c r="N65" i="35"/>
  <c r="AD168" i="35"/>
  <c r="AD149" i="35"/>
  <c r="AD65" i="35"/>
  <c r="AT168" i="35"/>
  <c r="AT149" i="35"/>
  <c r="AT65" i="35"/>
  <c r="BJ168" i="35"/>
  <c r="BJ149" i="35"/>
  <c r="BJ65" i="35"/>
  <c r="BZ168" i="35"/>
  <c r="BZ149" i="35"/>
  <c r="BZ65" i="35"/>
  <c r="K169" i="35"/>
  <c r="K150" i="35"/>
  <c r="K66" i="35"/>
  <c r="AA169" i="35"/>
  <c r="AA150" i="35"/>
  <c r="AA66" i="35"/>
  <c r="AQ169" i="35"/>
  <c r="AQ150" i="35"/>
  <c r="AQ66" i="35"/>
  <c r="BG169" i="35"/>
  <c r="BG150" i="35"/>
  <c r="BG66" i="35"/>
  <c r="BW169" i="35"/>
  <c r="BW150" i="35"/>
  <c r="BW66" i="35"/>
  <c r="H170" i="35"/>
  <c r="H151" i="35"/>
  <c r="H67" i="35"/>
  <c r="X170" i="35"/>
  <c r="X151" i="35"/>
  <c r="X67" i="35"/>
  <c r="AN170" i="35"/>
  <c r="AN151" i="35"/>
  <c r="AN67" i="35"/>
  <c r="BD170" i="35"/>
  <c r="BD151" i="35"/>
  <c r="BD67" i="35"/>
  <c r="BT170" i="35"/>
  <c r="BT151" i="35"/>
  <c r="BT67" i="35"/>
  <c r="E171" i="35"/>
  <c r="E152" i="35"/>
  <c r="E68" i="35"/>
  <c r="U171" i="35"/>
  <c r="U152" i="35"/>
  <c r="U68" i="35"/>
  <c r="AK171" i="35"/>
  <c r="AK152" i="35"/>
  <c r="AK68" i="35"/>
  <c r="BA171" i="35"/>
  <c r="BA152" i="35"/>
  <c r="BA68" i="35"/>
  <c r="BQ171" i="35"/>
  <c r="BQ152" i="35"/>
  <c r="BQ68" i="35"/>
  <c r="CG171" i="35"/>
  <c r="CG152" i="35"/>
  <c r="CG68" i="35"/>
  <c r="R172" i="35"/>
  <c r="R153" i="35"/>
  <c r="R69" i="35"/>
  <c r="AH172" i="35"/>
  <c r="AH153" i="35"/>
  <c r="AH69" i="35"/>
  <c r="AX172" i="35"/>
  <c r="AX153" i="35"/>
  <c r="AX69" i="35"/>
  <c r="BN172" i="35"/>
  <c r="BN153" i="35"/>
  <c r="BN69" i="35"/>
  <c r="CD172" i="35"/>
  <c r="CD153" i="35"/>
  <c r="CD69" i="35"/>
  <c r="O154" i="35"/>
  <c r="O173" i="35"/>
  <c r="O70" i="35"/>
  <c r="AE154" i="35"/>
  <c r="AE173" i="35"/>
  <c r="AE70" i="35"/>
  <c r="AU154" i="35"/>
  <c r="AU173" i="35"/>
  <c r="AU70" i="35"/>
  <c r="BK154" i="35"/>
  <c r="BK173" i="35"/>
  <c r="BK70" i="35"/>
  <c r="CA154" i="35"/>
  <c r="CA173" i="35"/>
  <c r="CA70" i="35"/>
  <c r="L155" i="35"/>
  <c r="L174" i="35"/>
  <c r="L71" i="35"/>
  <c r="AB155" i="35"/>
  <c r="AB174" i="35"/>
  <c r="AB71" i="35"/>
  <c r="AR155" i="35"/>
  <c r="AR174" i="35"/>
  <c r="AR71" i="35"/>
  <c r="BH155" i="35"/>
  <c r="BH174" i="35"/>
  <c r="BH71" i="35"/>
  <c r="BX155" i="35"/>
  <c r="BX174" i="35"/>
  <c r="BX71" i="35"/>
  <c r="I162" i="35"/>
  <c r="I143" i="35"/>
  <c r="I59" i="35"/>
  <c r="Y162" i="35"/>
  <c r="Y143" i="35"/>
  <c r="Y59" i="35"/>
  <c r="AO162" i="35"/>
  <c r="AO143" i="35"/>
  <c r="AO59" i="35"/>
  <c r="BE162" i="35"/>
  <c r="BE143" i="35"/>
  <c r="BE59" i="35"/>
  <c r="BU162" i="35"/>
  <c r="BU143" i="35"/>
  <c r="BU59" i="35"/>
  <c r="F163" i="35"/>
  <c r="F144" i="35"/>
  <c r="F60" i="35"/>
  <c r="V163" i="35"/>
  <c r="V144" i="35"/>
  <c r="V60" i="35"/>
  <c r="AL163" i="35"/>
  <c r="AL144" i="35"/>
  <c r="AL60" i="35"/>
  <c r="BB163" i="35"/>
  <c r="BB144" i="35"/>
  <c r="BB60" i="35"/>
  <c r="BR163" i="35"/>
  <c r="BR144" i="35"/>
  <c r="BR60" i="35"/>
  <c r="CH163" i="35"/>
  <c r="CH144" i="35"/>
  <c r="CH60" i="35"/>
  <c r="S164" i="35"/>
  <c r="S145" i="35"/>
  <c r="S61" i="35"/>
  <c r="AI164" i="35"/>
  <c r="AI145" i="35"/>
  <c r="AI61" i="35"/>
  <c r="AY164" i="35"/>
  <c r="AY145" i="35"/>
  <c r="AY61" i="35"/>
  <c r="BO164" i="35"/>
  <c r="BO145" i="35"/>
  <c r="BO61" i="35"/>
  <c r="CE164" i="35"/>
  <c r="CE145" i="35"/>
  <c r="CE61" i="35"/>
  <c r="P165" i="35"/>
  <c r="P146" i="35"/>
  <c r="P62" i="35"/>
  <c r="AF165" i="35"/>
  <c r="AF146" i="35"/>
  <c r="AF62" i="35"/>
  <c r="AV165" i="35"/>
  <c r="AV146" i="35"/>
  <c r="AV62" i="35"/>
  <c r="BL165" i="35"/>
  <c r="BL146" i="35"/>
  <c r="BL62" i="35"/>
  <c r="CB165" i="35"/>
  <c r="CB146" i="35"/>
  <c r="CB62" i="35"/>
  <c r="M166" i="35"/>
  <c r="M147" i="35"/>
  <c r="M63" i="35"/>
  <c r="AC166" i="35"/>
  <c r="AC147" i="35"/>
  <c r="AC63" i="35"/>
  <c r="AS166" i="35"/>
  <c r="AS147" i="35"/>
  <c r="AS63" i="35"/>
  <c r="BI166" i="35"/>
  <c r="BI147" i="35"/>
  <c r="BI63" i="35"/>
  <c r="BY166" i="35"/>
  <c r="BY147" i="35"/>
  <c r="BY63" i="35"/>
  <c r="J167" i="35"/>
  <c r="J148" i="35"/>
  <c r="J64" i="35"/>
  <c r="Z167" i="35"/>
  <c r="Z148" i="35"/>
  <c r="Z64" i="35"/>
  <c r="AP167" i="35"/>
  <c r="AP148" i="35"/>
  <c r="AP64" i="35"/>
  <c r="BF167" i="35"/>
  <c r="BF148" i="35"/>
  <c r="BF64" i="35"/>
  <c r="BV167" i="35"/>
  <c r="BV148" i="35"/>
  <c r="BV64" i="35"/>
  <c r="G168" i="35"/>
  <c r="G149" i="35"/>
  <c r="G65" i="35"/>
  <c r="W168" i="35"/>
  <c r="W149" i="35"/>
  <c r="W65" i="35"/>
  <c r="AM168" i="35"/>
  <c r="AM149" i="35"/>
  <c r="AM65" i="35"/>
  <c r="BC168" i="35"/>
  <c r="BC149" i="35"/>
  <c r="BC65" i="35"/>
  <c r="BS168" i="35"/>
  <c r="BS149" i="35"/>
  <c r="BS65" i="35"/>
  <c r="D169" i="35"/>
  <c r="D150" i="35"/>
  <c r="D66" i="35"/>
  <c r="T169" i="35"/>
  <c r="T150" i="35"/>
  <c r="T66" i="35"/>
  <c r="AJ169" i="35"/>
  <c r="AJ150" i="35"/>
  <c r="AJ66" i="35"/>
  <c r="AZ169" i="35"/>
  <c r="AZ150" i="35"/>
  <c r="AZ66" i="35"/>
  <c r="BP169" i="35"/>
  <c r="BP150" i="35"/>
  <c r="BP66" i="35"/>
  <c r="CF169" i="35"/>
  <c r="CF150" i="35"/>
  <c r="CF66" i="35"/>
  <c r="Q170" i="35"/>
  <c r="Q151" i="35"/>
  <c r="Q67" i="35"/>
  <c r="AG170" i="35"/>
  <c r="AG151" i="35"/>
  <c r="AG67" i="35"/>
  <c r="AW170" i="35"/>
  <c r="AW151" i="35"/>
  <c r="AW67" i="35"/>
  <c r="BM170" i="35"/>
  <c r="BM151" i="35"/>
  <c r="BM67" i="35"/>
  <c r="CC170" i="35"/>
  <c r="CC151" i="35"/>
  <c r="CC67" i="35"/>
  <c r="N171" i="35"/>
  <c r="N152" i="35"/>
  <c r="N68" i="35"/>
  <c r="AD171" i="35"/>
  <c r="AD152" i="35"/>
  <c r="AD68" i="35"/>
  <c r="AT171" i="35"/>
  <c r="AT152" i="35"/>
  <c r="AT68" i="35"/>
  <c r="BJ171" i="35"/>
  <c r="BJ152" i="35"/>
  <c r="BJ68" i="35"/>
  <c r="BZ171" i="35"/>
  <c r="BZ152" i="35"/>
  <c r="BZ68" i="35"/>
  <c r="K172" i="35"/>
  <c r="K153" i="35"/>
  <c r="K69" i="35"/>
  <c r="AA172" i="35"/>
  <c r="AA153" i="35"/>
  <c r="AA69" i="35"/>
  <c r="AQ172" i="35"/>
  <c r="AQ153" i="35"/>
  <c r="AQ69" i="35"/>
  <c r="BG172" i="35"/>
  <c r="BG153" i="35"/>
  <c r="BG69" i="35"/>
  <c r="BW172" i="35"/>
  <c r="BW153" i="35"/>
  <c r="BW69" i="35"/>
  <c r="H173" i="35"/>
  <c r="H154" i="35"/>
  <c r="H70" i="35"/>
  <c r="X173" i="35"/>
  <c r="X154" i="35"/>
  <c r="X70" i="35"/>
  <c r="AN173" i="35"/>
  <c r="AN154" i="35"/>
  <c r="AN70" i="35"/>
  <c r="BD173" i="35"/>
  <c r="BD154" i="35"/>
  <c r="BD70" i="35"/>
  <c r="BT173" i="35"/>
  <c r="BT154" i="35"/>
  <c r="BT70" i="35"/>
  <c r="E155" i="35"/>
  <c r="E174" i="35"/>
  <c r="E71" i="35"/>
  <c r="U155" i="35"/>
  <c r="U174" i="35"/>
  <c r="U71" i="35"/>
  <c r="AK155" i="35"/>
  <c r="AK174" i="35"/>
  <c r="AK71" i="35"/>
  <c r="BA155" i="35"/>
  <c r="BA174" i="35"/>
  <c r="BA71" i="35"/>
  <c r="BQ155" i="35"/>
  <c r="BQ174" i="35"/>
  <c r="BQ71" i="35"/>
  <c r="CG155" i="35"/>
  <c r="CG174" i="35"/>
  <c r="CG71" i="35"/>
  <c r="R162" i="35"/>
  <c r="R143" i="35"/>
  <c r="R59" i="35"/>
  <c r="AH162" i="35"/>
  <c r="AH143" i="35"/>
  <c r="AH59" i="35"/>
  <c r="AX162" i="35"/>
  <c r="AX143" i="35"/>
  <c r="AX59" i="35"/>
  <c r="BN162" i="35"/>
  <c r="BN143" i="35"/>
  <c r="BN59" i="35"/>
  <c r="CD162" i="35"/>
  <c r="CD143" i="35"/>
  <c r="CD59" i="35"/>
  <c r="O163" i="35"/>
  <c r="O144" i="35"/>
  <c r="O60" i="35"/>
  <c r="AE163" i="35"/>
  <c r="AE144" i="35"/>
  <c r="AE60" i="35"/>
  <c r="AU163" i="35"/>
  <c r="AU144" i="35"/>
  <c r="AU60" i="35"/>
  <c r="BK163" i="35"/>
  <c r="BK144" i="35"/>
  <c r="BK60" i="35"/>
  <c r="CA163" i="35"/>
  <c r="CA144" i="35"/>
  <c r="CA60" i="35"/>
  <c r="L164" i="35"/>
  <c r="L145" i="35"/>
  <c r="L61" i="35"/>
  <c r="AB164" i="35"/>
  <c r="AB145" i="35"/>
  <c r="AB61" i="35"/>
  <c r="AR164" i="35"/>
  <c r="AR145" i="35"/>
  <c r="AR61" i="35"/>
  <c r="BH164" i="35"/>
  <c r="BH145" i="35"/>
  <c r="BH61" i="35"/>
  <c r="BX164" i="35"/>
  <c r="BX145" i="35"/>
  <c r="BX61" i="35"/>
  <c r="I165" i="35"/>
  <c r="I146" i="35"/>
  <c r="I62" i="35"/>
  <c r="Y165" i="35"/>
  <c r="Y146" i="35"/>
  <c r="Y62" i="35"/>
  <c r="AO165" i="35"/>
  <c r="AO146" i="35"/>
  <c r="AO62" i="35"/>
  <c r="BE165" i="35"/>
  <c r="BE146" i="35"/>
  <c r="BE62" i="35"/>
  <c r="BU165" i="35"/>
  <c r="BU146" i="35"/>
  <c r="BU62" i="35"/>
  <c r="F166" i="35"/>
  <c r="F147" i="35"/>
  <c r="F63" i="35"/>
  <c r="V166" i="35"/>
  <c r="V147" i="35"/>
  <c r="V63" i="35"/>
  <c r="AL166" i="35"/>
  <c r="AL147" i="35"/>
  <c r="AL63" i="35"/>
  <c r="BB166" i="35"/>
  <c r="BB147" i="35"/>
  <c r="BB63" i="35"/>
  <c r="BR166" i="35"/>
  <c r="BR147" i="35"/>
  <c r="BR63" i="35"/>
  <c r="CH166" i="35"/>
  <c r="CH147" i="35"/>
  <c r="CH63" i="35"/>
  <c r="S167" i="35"/>
  <c r="S148" i="35"/>
  <c r="S64" i="35"/>
  <c r="AI167" i="35"/>
  <c r="AI148" i="35"/>
  <c r="AI64" i="35"/>
  <c r="AY167" i="35"/>
  <c r="AY148" i="35"/>
  <c r="AY64" i="35"/>
  <c r="BO167" i="35"/>
  <c r="BO148" i="35"/>
  <c r="BO64" i="35"/>
  <c r="CE167" i="35"/>
  <c r="CE148" i="35"/>
  <c r="CE64" i="35"/>
  <c r="P168" i="35"/>
  <c r="P149" i="35"/>
  <c r="P65" i="35"/>
  <c r="AF168" i="35"/>
  <c r="AF149" i="35"/>
  <c r="AF65" i="35"/>
  <c r="AV168" i="35"/>
  <c r="AV149" i="35"/>
  <c r="AV65" i="35"/>
  <c r="BL168" i="35"/>
  <c r="BL149" i="35"/>
  <c r="BL65" i="35"/>
  <c r="CB168" i="35"/>
  <c r="CB149" i="35"/>
  <c r="CB65" i="35"/>
  <c r="M169" i="35"/>
  <c r="M150" i="35"/>
  <c r="M66" i="35"/>
  <c r="AC169" i="35"/>
  <c r="AC150" i="35"/>
  <c r="AC66" i="35"/>
  <c r="AS169" i="35"/>
  <c r="AS150" i="35"/>
  <c r="AS66" i="35"/>
  <c r="BI169" i="35"/>
  <c r="BI150" i="35"/>
  <c r="BI66" i="35"/>
  <c r="BY169" i="35"/>
  <c r="BY150" i="35"/>
  <c r="BY66" i="35"/>
  <c r="J170" i="35"/>
  <c r="J151" i="35"/>
  <c r="J67" i="35"/>
  <c r="Z170" i="35"/>
  <c r="Z151" i="35"/>
  <c r="Z67" i="35"/>
  <c r="AP170" i="35"/>
  <c r="AP151" i="35"/>
  <c r="AP67" i="35"/>
  <c r="BF170" i="35"/>
  <c r="BF151" i="35"/>
  <c r="BF67" i="35"/>
  <c r="BV170" i="35"/>
  <c r="BV151" i="35"/>
  <c r="BV67" i="35"/>
  <c r="G171" i="35"/>
  <c r="G152" i="35"/>
  <c r="G68" i="35"/>
  <c r="W171" i="35"/>
  <c r="W152" i="35"/>
  <c r="W68" i="35"/>
  <c r="AM171" i="35"/>
  <c r="AM152" i="35"/>
  <c r="AM68" i="35"/>
  <c r="BC171" i="35"/>
  <c r="BC152" i="35"/>
  <c r="BC68" i="35"/>
  <c r="BS171" i="35"/>
  <c r="BS152" i="35"/>
  <c r="BS68" i="35"/>
  <c r="D172" i="35"/>
  <c r="D153" i="35"/>
  <c r="D69" i="35"/>
  <c r="T172" i="35"/>
  <c r="T153" i="35"/>
  <c r="T69" i="35"/>
  <c r="AJ172" i="35"/>
  <c r="AJ153" i="35"/>
  <c r="AJ69" i="35"/>
  <c r="AZ172" i="35"/>
  <c r="AZ153" i="35"/>
  <c r="AZ69" i="35"/>
  <c r="BP153" i="35"/>
  <c r="BP172" i="35"/>
  <c r="BP69" i="35"/>
  <c r="CF153" i="35"/>
  <c r="CF172" i="35"/>
  <c r="CF69" i="35"/>
  <c r="Q173" i="35"/>
  <c r="Q154" i="35"/>
  <c r="Q70" i="35"/>
  <c r="AG173" i="35"/>
  <c r="AG154" i="35"/>
  <c r="AG70" i="35"/>
  <c r="AW173" i="35"/>
  <c r="AW154" i="35"/>
  <c r="AW70" i="35"/>
  <c r="BM173" i="35"/>
  <c r="BM154" i="35"/>
  <c r="BM70" i="35"/>
  <c r="CC173" i="35"/>
  <c r="CC154" i="35"/>
  <c r="CC70" i="35"/>
  <c r="N174" i="35"/>
  <c r="N155" i="35"/>
  <c r="N71" i="35"/>
  <c r="AD174" i="35"/>
  <c r="AD155" i="35"/>
  <c r="AD71" i="35"/>
  <c r="AT174" i="35"/>
  <c r="AT155" i="35"/>
  <c r="AT71" i="35"/>
  <c r="BJ174" i="35"/>
  <c r="BJ155" i="35"/>
  <c r="BJ71" i="35"/>
  <c r="BZ174" i="35"/>
  <c r="BZ155" i="35"/>
  <c r="BZ71" i="35"/>
  <c r="D34" i="34"/>
  <c r="E34" i="34" s="1"/>
  <c r="F34" i="34" s="1"/>
  <c r="G34" i="34" s="1"/>
  <c r="H34" i="34" s="1"/>
  <c r="I34" i="34" s="1"/>
  <c r="J34" i="34" s="1"/>
  <c r="K34" i="34" s="1"/>
  <c r="L34" i="34" s="1"/>
  <c r="M34" i="34" s="1"/>
  <c r="N34" i="34" s="1"/>
  <c r="O34" i="34" s="1"/>
  <c r="P34" i="34" s="1"/>
  <c r="Q34" i="34" s="1"/>
  <c r="R34" i="34" s="1"/>
  <c r="S34" i="34" s="1"/>
  <c r="T34" i="34" s="1"/>
  <c r="U34" i="34" s="1"/>
  <c r="V34" i="34" s="1"/>
  <c r="W34" i="34" s="1"/>
  <c r="X34" i="34" s="1"/>
  <c r="Y34" i="34" s="1"/>
  <c r="Z34" i="34" s="1"/>
  <c r="AA34" i="34" s="1"/>
  <c r="AB34" i="34" s="1"/>
  <c r="AC34" i="34" s="1"/>
  <c r="AD34" i="34" s="1"/>
  <c r="AE34" i="34" s="1"/>
  <c r="AF34" i="34" s="1"/>
  <c r="AG34" i="34" s="1"/>
  <c r="AH34" i="34" s="1"/>
  <c r="AI34" i="34" s="1"/>
  <c r="AJ34" i="34" s="1"/>
  <c r="AK34" i="34" s="1"/>
  <c r="AL34" i="34" s="1"/>
  <c r="AM34" i="34" s="1"/>
  <c r="AN34" i="34" s="1"/>
  <c r="AO34" i="34" s="1"/>
  <c r="AP34" i="34" s="1"/>
  <c r="AQ34" i="34" s="1"/>
  <c r="AR34" i="34" s="1"/>
  <c r="AS34" i="34" s="1"/>
  <c r="AT34" i="34" s="1"/>
  <c r="AU34" i="34" s="1"/>
  <c r="AV34" i="34" s="1"/>
  <c r="AW34" i="34" s="1"/>
  <c r="AX34" i="34" s="1"/>
  <c r="AY34" i="34" s="1"/>
  <c r="AZ34" i="34" s="1"/>
  <c r="BA34" i="34" s="1"/>
  <c r="BB34" i="34" s="1"/>
  <c r="BC34" i="34" s="1"/>
  <c r="BD34" i="34" s="1"/>
  <c r="BE34" i="34" s="1"/>
  <c r="BF34" i="34" s="1"/>
  <c r="BG34" i="34" s="1"/>
  <c r="BH34" i="34" s="1"/>
  <c r="BI34" i="34" s="1"/>
  <c r="BJ34" i="34" s="1"/>
  <c r="BK34" i="34" s="1"/>
  <c r="BL34" i="34" s="1"/>
  <c r="BM34" i="34" s="1"/>
  <c r="BN34" i="34" s="1"/>
  <c r="BO34" i="34" s="1"/>
  <c r="BP34" i="34" s="1"/>
  <c r="BQ34" i="34" s="1"/>
  <c r="BR34" i="34" s="1"/>
  <c r="BS34" i="34" s="1"/>
  <c r="BT34" i="34" s="1"/>
  <c r="BU34" i="34" s="1"/>
  <c r="BV34" i="34" s="1"/>
  <c r="BW34" i="34" s="1"/>
  <c r="BX34" i="34" s="1"/>
  <c r="BY34" i="34" s="1"/>
  <c r="BZ34" i="34" s="1"/>
  <c r="CA34" i="34" s="1"/>
  <c r="CB34" i="34" s="1"/>
  <c r="CC34" i="34" s="1"/>
  <c r="CD34" i="34" s="1"/>
  <c r="CE34" i="34" s="1"/>
  <c r="CF34" i="34" s="1"/>
  <c r="CG34" i="34" s="1"/>
  <c r="CH34" i="34" s="1"/>
  <c r="D30" i="34"/>
  <c r="E30" i="34" s="1"/>
  <c r="F30" i="34" s="1"/>
  <c r="G30" i="34" s="1"/>
  <c r="H30" i="34" s="1"/>
  <c r="I30" i="34" s="1"/>
  <c r="J30" i="34" s="1"/>
  <c r="K30" i="34" s="1"/>
  <c r="L30" i="34" s="1"/>
  <c r="M30" i="34" s="1"/>
  <c r="N30" i="34" s="1"/>
  <c r="O30" i="34" s="1"/>
  <c r="P30" i="34" s="1"/>
  <c r="Q30" i="34" s="1"/>
  <c r="R30" i="34" s="1"/>
  <c r="S30" i="34" s="1"/>
  <c r="T30" i="34" s="1"/>
  <c r="U30" i="34" s="1"/>
  <c r="V30" i="34" s="1"/>
  <c r="W30" i="34" s="1"/>
  <c r="X30" i="34" s="1"/>
  <c r="Y30" i="34" s="1"/>
  <c r="Z30" i="34" s="1"/>
  <c r="AA30" i="34" s="1"/>
  <c r="AB30" i="34" s="1"/>
  <c r="AC30" i="34" s="1"/>
  <c r="AD30" i="34" s="1"/>
  <c r="AE30" i="34" s="1"/>
  <c r="AF30" i="34" s="1"/>
  <c r="AG30" i="34" s="1"/>
  <c r="AH30" i="34" s="1"/>
  <c r="AI30" i="34" s="1"/>
  <c r="AJ30" i="34" s="1"/>
  <c r="AK30" i="34" s="1"/>
  <c r="AL30" i="34" s="1"/>
  <c r="AM30" i="34" s="1"/>
  <c r="AN30" i="34" s="1"/>
  <c r="AO30" i="34" s="1"/>
  <c r="AP30" i="34" s="1"/>
  <c r="AQ30" i="34" s="1"/>
  <c r="AR30" i="34" s="1"/>
  <c r="AS30" i="34" s="1"/>
  <c r="AT30" i="34" s="1"/>
  <c r="AU30" i="34" s="1"/>
  <c r="AV30" i="34" s="1"/>
  <c r="AW30" i="34" s="1"/>
  <c r="AX30" i="34" s="1"/>
  <c r="AY30" i="34" s="1"/>
  <c r="AZ30" i="34" s="1"/>
  <c r="BA30" i="34" s="1"/>
  <c r="BB30" i="34" s="1"/>
  <c r="BC30" i="34" s="1"/>
  <c r="BD30" i="34" s="1"/>
  <c r="BE30" i="34" s="1"/>
  <c r="BF30" i="34" s="1"/>
  <c r="BG30" i="34" s="1"/>
  <c r="BH30" i="34" s="1"/>
  <c r="BI30" i="34" s="1"/>
  <c r="BJ30" i="34" s="1"/>
  <c r="BK30" i="34" s="1"/>
  <c r="BL30" i="34" s="1"/>
  <c r="BM30" i="34" s="1"/>
  <c r="BN30" i="34" s="1"/>
  <c r="BO30" i="34" s="1"/>
  <c r="BP30" i="34" s="1"/>
  <c r="BQ30" i="34" s="1"/>
  <c r="BR30" i="34" s="1"/>
  <c r="BS30" i="34" s="1"/>
  <c r="BT30" i="34" s="1"/>
  <c r="BU30" i="34" s="1"/>
  <c r="BV30" i="34" s="1"/>
  <c r="BW30" i="34" s="1"/>
  <c r="BX30" i="34" s="1"/>
  <c r="BY30" i="34" s="1"/>
  <c r="BZ30" i="34" s="1"/>
  <c r="CA30" i="34" s="1"/>
  <c r="CB30" i="34" s="1"/>
  <c r="CC30" i="34" s="1"/>
  <c r="CD30" i="34" s="1"/>
  <c r="CE30" i="34" s="1"/>
  <c r="CF30" i="34" s="1"/>
  <c r="CG30" i="34" s="1"/>
  <c r="CH30" i="34" s="1"/>
  <c r="D27" i="34"/>
  <c r="E27" i="34" s="1"/>
  <c r="F27" i="34" s="1"/>
  <c r="G27" i="34" s="1"/>
  <c r="H27" i="34" s="1"/>
  <c r="I27" i="34" s="1"/>
  <c r="J27" i="34" s="1"/>
  <c r="K27" i="34" s="1"/>
  <c r="L27" i="34" s="1"/>
  <c r="M27" i="34" s="1"/>
  <c r="N27" i="34" s="1"/>
  <c r="O27" i="34" s="1"/>
  <c r="P27" i="34" s="1"/>
  <c r="Q27" i="34" s="1"/>
  <c r="R27" i="34" s="1"/>
  <c r="S27" i="34" s="1"/>
  <c r="T27" i="34" s="1"/>
  <c r="U27" i="34" s="1"/>
  <c r="V27" i="34" s="1"/>
  <c r="W27" i="34" s="1"/>
  <c r="X27" i="34" s="1"/>
  <c r="Y27" i="34" s="1"/>
  <c r="Z27" i="34" s="1"/>
  <c r="AA27" i="34" s="1"/>
  <c r="AB27" i="34" s="1"/>
  <c r="AC27" i="34" s="1"/>
  <c r="AD27" i="34" s="1"/>
  <c r="AE27" i="34" s="1"/>
  <c r="AF27" i="34" s="1"/>
  <c r="AG27" i="34" s="1"/>
  <c r="AH27" i="34" s="1"/>
  <c r="AI27" i="34" s="1"/>
  <c r="AJ27" i="34" s="1"/>
  <c r="AK27" i="34" s="1"/>
  <c r="AL27" i="34" s="1"/>
  <c r="AM27" i="34" s="1"/>
  <c r="AN27" i="34" s="1"/>
  <c r="AO27" i="34" s="1"/>
  <c r="AP27" i="34" s="1"/>
  <c r="AQ27" i="34" s="1"/>
  <c r="AR27" i="34" s="1"/>
  <c r="AS27" i="34" s="1"/>
  <c r="AT27" i="34" s="1"/>
  <c r="AU27" i="34" s="1"/>
  <c r="AV27" i="34" s="1"/>
  <c r="AW27" i="34" s="1"/>
  <c r="AX27" i="34" s="1"/>
  <c r="AY27" i="34" s="1"/>
  <c r="AZ27" i="34" s="1"/>
  <c r="BA27" i="34" s="1"/>
  <c r="BB27" i="34" s="1"/>
  <c r="BC27" i="34" s="1"/>
  <c r="BD27" i="34" s="1"/>
  <c r="BE27" i="34" s="1"/>
  <c r="BF27" i="34" s="1"/>
  <c r="BG27" i="34" s="1"/>
  <c r="BH27" i="34" s="1"/>
  <c r="BI27" i="34" s="1"/>
  <c r="BJ27" i="34" s="1"/>
  <c r="BK27" i="34" s="1"/>
  <c r="BL27" i="34" s="1"/>
  <c r="BM27" i="34" s="1"/>
  <c r="BN27" i="34" s="1"/>
  <c r="BO27" i="34" s="1"/>
  <c r="BP27" i="34" s="1"/>
  <c r="BQ27" i="34" s="1"/>
  <c r="BR27" i="34" s="1"/>
  <c r="BS27" i="34" s="1"/>
  <c r="BT27" i="34" s="1"/>
  <c r="BU27" i="34" s="1"/>
  <c r="BV27" i="34" s="1"/>
  <c r="BW27" i="34" s="1"/>
  <c r="BX27" i="34" s="1"/>
  <c r="BY27" i="34" s="1"/>
  <c r="BZ27" i="34" s="1"/>
  <c r="CA27" i="34" s="1"/>
  <c r="CB27" i="34" s="1"/>
  <c r="CC27" i="34" s="1"/>
  <c r="CD27" i="34" s="1"/>
  <c r="CE27" i="34" s="1"/>
  <c r="CF27" i="34" s="1"/>
  <c r="CG27" i="34" s="1"/>
  <c r="CH27" i="34" s="1"/>
  <c r="D23" i="34"/>
  <c r="E23" i="34" s="1"/>
  <c r="F23" i="34" s="1"/>
  <c r="G23" i="34" s="1"/>
  <c r="H23" i="34" s="1"/>
  <c r="I23" i="34" s="1"/>
  <c r="J23" i="34" s="1"/>
  <c r="K23" i="34" s="1"/>
  <c r="L23" i="34" s="1"/>
  <c r="M23" i="34" s="1"/>
  <c r="N23" i="34" s="1"/>
  <c r="O23" i="34" s="1"/>
  <c r="P23" i="34" s="1"/>
  <c r="Q23" i="34" s="1"/>
  <c r="R23" i="34" s="1"/>
  <c r="S23" i="34" s="1"/>
  <c r="T23" i="34" s="1"/>
  <c r="U23" i="34" s="1"/>
  <c r="V23" i="34" s="1"/>
  <c r="W23" i="34" s="1"/>
  <c r="X23" i="34" s="1"/>
  <c r="Y23" i="34" s="1"/>
  <c r="Z23" i="34" s="1"/>
  <c r="AA23" i="34" s="1"/>
  <c r="AB23" i="34" s="1"/>
  <c r="AC23" i="34" s="1"/>
  <c r="AD23" i="34" s="1"/>
  <c r="AE23" i="34" s="1"/>
  <c r="AF23" i="34" s="1"/>
  <c r="AG23" i="34" s="1"/>
  <c r="AH23" i="34" s="1"/>
  <c r="AI23" i="34" s="1"/>
  <c r="AJ23" i="34" s="1"/>
  <c r="AK23" i="34" s="1"/>
  <c r="AL23" i="34" s="1"/>
  <c r="AM23" i="34" s="1"/>
  <c r="AN23" i="34" s="1"/>
  <c r="AO23" i="34" s="1"/>
  <c r="AP23" i="34" s="1"/>
  <c r="AQ23" i="34" s="1"/>
  <c r="AR23" i="34" s="1"/>
  <c r="AS23" i="34" s="1"/>
  <c r="AT23" i="34" s="1"/>
  <c r="AU23" i="34" s="1"/>
  <c r="AV23" i="34" s="1"/>
  <c r="AW23" i="34" s="1"/>
  <c r="AX23" i="34" s="1"/>
  <c r="AY23" i="34" s="1"/>
  <c r="AZ23" i="34" s="1"/>
  <c r="BA23" i="34" s="1"/>
  <c r="BB23" i="34" s="1"/>
  <c r="BC23" i="34" s="1"/>
  <c r="BD23" i="34" s="1"/>
  <c r="BE23" i="34" s="1"/>
  <c r="BF23" i="34" s="1"/>
  <c r="BG23" i="34" s="1"/>
  <c r="BH23" i="34" s="1"/>
  <c r="BI23" i="34" s="1"/>
  <c r="BJ23" i="34" s="1"/>
  <c r="BK23" i="34" s="1"/>
  <c r="BL23" i="34" s="1"/>
  <c r="BM23" i="34" s="1"/>
  <c r="BN23" i="34" s="1"/>
  <c r="BO23" i="34" s="1"/>
  <c r="BP23" i="34" s="1"/>
  <c r="BQ23" i="34" s="1"/>
  <c r="BR23" i="34" s="1"/>
  <c r="BS23" i="34" s="1"/>
  <c r="BT23" i="34" s="1"/>
  <c r="BU23" i="34" s="1"/>
  <c r="BV23" i="34" s="1"/>
  <c r="BW23" i="34" s="1"/>
  <c r="BX23" i="34" s="1"/>
  <c r="BY23" i="34" s="1"/>
  <c r="BZ23" i="34" s="1"/>
  <c r="CA23" i="34" s="1"/>
  <c r="CB23" i="34" s="1"/>
  <c r="CC23" i="34" s="1"/>
  <c r="CD23" i="34" s="1"/>
  <c r="CE23" i="34" s="1"/>
  <c r="CF23" i="34" s="1"/>
  <c r="CG23" i="34" s="1"/>
  <c r="CH23" i="34" s="1"/>
  <c r="D35" i="34"/>
  <c r="E35" i="34" s="1"/>
  <c r="F35" i="34" s="1"/>
  <c r="G35" i="34" s="1"/>
  <c r="H35" i="34" s="1"/>
  <c r="I35" i="34" s="1"/>
  <c r="J35" i="34" s="1"/>
  <c r="K35" i="34" s="1"/>
  <c r="L35" i="34" s="1"/>
  <c r="M35" i="34" s="1"/>
  <c r="N35" i="34" s="1"/>
  <c r="O35" i="34" s="1"/>
  <c r="P35" i="34" s="1"/>
  <c r="Q35" i="34" s="1"/>
  <c r="R35" i="34" s="1"/>
  <c r="S35" i="34" s="1"/>
  <c r="T35" i="34" s="1"/>
  <c r="U35" i="34" s="1"/>
  <c r="V35" i="34" s="1"/>
  <c r="W35" i="34" s="1"/>
  <c r="X35" i="34" s="1"/>
  <c r="Y35" i="34" s="1"/>
  <c r="Z35" i="34" s="1"/>
  <c r="AA35" i="34" s="1"/>
  <c r="AB35" i="34" s="1"/>
  <c r="AC35" i="34" s="1"/>
  <c r="AD35" i="34" s="1"/>
  <c r="AE35" i="34" s="1"/>
  <c r="AF35" i="34" s="1"/>
  <c r="AG35" i="34" s="1"/>
  <c r="AH35" i="34" s="1"/>
  <c r="AI35" i="34" s="1"/>
  <c r="AJ35" i="34" s="1"/>
  <c r="AK35" i="34" s="1"/>
  <c r="AL35" i="34" s="1"/>
  <c r="AM35" i="34" s="1"/>
  <c r="AN35" i="34" s="1"/>
  <c r="AO35" i="34" s="1"/>
  <c r="AP35" i="34" s="1"/>
  <c r="AQ35" i="34" s="1"/>
  <c r="AR35" i="34" s="1"/>
  <c r="AS35" i="34" s="1"/>
  <c r="AT35" i="34" s="1"/>
  <c r="AU35" i="34" s="1"/>
  <c r="AV35" i="34" s="1"/>
  <c r="AW35" i="34" s="1"/>
  <c r="AX35" i="34" s="1"/>
  <c r="AY35" i="34" s="1"/>
  <c r="AZ35" i="34" s="1"/>
  <c r="BA35" i="34" s="1"/>
  <c r="BB35" i="34" s="1"/>
  <c r="BC35" i="34" s="1"/>
  <c r="BD35" i="34" s="1"/>
  <c r="BE35" i="34" s="1"/>
  <c r="BF35" i="34" s="1"/>
  <c r="BG35" i="34" s="1"/>
  <c r="BH35" i="34" s="1"/>
  <c r="BI35" i="34" s="1"/>
  <c r="BJ35" i="34" s="1"/>
  <c r="BK35" i="34" s="1"/>
  <c r="BL35" i="34" s="1"/>
  <c r="BM35" i="34" s="1"/>
  <c r="BN35" i="34" s="1"/>
  <c r="BO35" i="34" s="1"/>
  <c r="BP35" i="34" s="1"/>
  <c r="BQ35" i="34" s="1"/>
  <c r="BR35" i="34" s="1"/>
  <c r="BS35" i="34" s="1"/>
  <c r="BT35" i="34" s="1"/>
  <c r="BU35" i="34" s="1"/>
  <c r="BV35" i="34" s="1"/>
  <c r="BW35" i="34" s="1"/>
  <c r="BX35" i="34" s="1"/>
  <c r="BY35" i="34" s="1"/>
  <c r="BZ35" i="34" s="1"/>
  <c r="CA35" i="34" s="1"/>
  <c r="CB35" i="34" s="1"/>
  <c r="CC35" i="34" s="1"/>
  <c r="CD35" i="34" s="1"/>
  <c r="CE35" i="34" s="1"/>
  <c r="CF35" i="34" s="1"/>
  <c r="CG35" i="34" s="1"/>
  <c r="CH35" i="34" s="1"/>
  <c r="D31" i="34"/>
  <c r="E31" i="34" s="1"/>
  <c r="F31" i="34" s="1"/>
  <c r="G31" i="34" s="1"/>
  <c r="H31" i="34" s="1"/>
  <c r="I31" i="34" s="1"/>
  <c r="J31" i="34" s="1"/>
  <c r="K31" i="34" s="1"/>
  <c r="L31" i="34" s="1"/>
  <c r="M31" i="34" s="1"/>
  <c r="N31" i="34" s="1"/>
  <c r="O31" i="34" s="1"/>
  <c r="P31" i="34" s="1"/>
  <c r="Q31" i="34" s="1"/>
  <c r="R31" i="34" s="1"/>
  <c r="S31" i="34" s="1"/>
  <c r="T31" i="34" s="1"/>
  <c r="U31" i="34" s="1"/>
  <c r="V31" i="34" s="1"/>
  <c r="W31" i="34" s="1"/>
  <c r="X31" i="34" s="1"/>
  <c r="Y31" i="34" s="1"/>
  <c r="Z31" i="34" s="1"/>
  <c r="AA31" i="34" s="1"/>
  <c r="AB31" i="34" s="1"/>
  <c r="AC31" i="34" s="1"/>
  <c r="AD31" i="34" s="1"/>
  <c r="AE31" i="34" s="1"/>
  <c r="AF31" i="34" s="1"/>
  <c r="AG31" i="34" s="1"/>
  <c r="AH31" i="34" s="1"/>
  <c r="AI31" i="34" s="1"/>
  <c r="AJ31" i="34" s="1"/>
  <c r="AK31" i="34" s="1"/>
  <c r="AL31" i="34" s="1"/>
  <c r="AM31" i="34" s="1"/>
  <c r="AN31" i="34" s="1"/>
  <c r="AO31" i="34" s="1"/>
  <c r="AP31" i="34" s="1"/>
  <c r="AQ31" i="34" s="1"/>
  <c r="AR31" i="34" s="1"/>
  <c r="AS31" i="34" s="1"/>
  <c r="AT31" i="34" s="1"/>
  <c r="AU31" i="34" s="1"/>
  <c r="AV31" i="34" s="1"/>
  <c r="AW31" i="34" s="1"/>
  <c r="AX31" i="34" s="1"/>
  <c r="AY31" i="34" s="1"/>
  <c r="AZ31" i="34" s="1"/>
  <c r="BA31" i="34" s="1"/>
  <c r="BB31" i="34" s="1"/>
  <c r="BC31" i="34" s="1"/>
  <c r="BD31" i="34" s="1"/>
  <c r="BE31" i="34" s="1"/>
  <c r="BF31" i="34" s="1"/>
  <c r="BG31" i="34" s="1"/>
  <c r="BH31" i="34" s="1"/>
  <c r="BI31" i="34" s="1"/>
  <c r="BJ31" i="34" s="1"/>
  <c r="BK31" i="34" s="1"/>
  <c r="BL31" i="34" s="1"/>
  <c r="BM31" i="34" s="1"/>
  <c r="BN31" i="34" s="1"/>
  <c r="BO31" i="34" s="1"/>
  <c r="BP31" i="34" s="1"/>
  <c r="BQ31" i="34" s="1"/>
  <c r="BR31" i="34" s="1"/>
  <c r="BS31" i="34" s="1"/>
  <c r="BT31" i="34" s="1"/>
  <c r="BU31" i="34" s="1"/>
  <c r="BV31" i="34" s="1"/>
  <c r="BW31" i="34" s="1"/>
  <c r="BX31" i="34" s="1"/>
  <c r="BY31" i="34" s="1"/>
  <c r="BZ31" i="34" s="1"/>
  <c r="CA31" i="34" s="1"/>
  <c r="CB31" i="34" s="1"/>
  <c r="CC31" i="34" s="1"/>
  <c r="CD31" i="34" s="1"/>
  <c r="CE31" i="34" s="1"/>
  <c r="CF31" i="34" s="1"/>
  <c r="CG31" i="34" s="1"/>
  <c r="CH31" i="34" s="1"/>
  <c r="D28" i="34"/>
  <c r="E28" i="34" s="1"/>
  <c r="F28" i="34" s="1"/>
  <c r="G28" i="34" s="1"/>
  <c r="H28" i="34" s="1"/>
  <c r="I28" i="34" s="1"/>
  <c r="J28" i="34" s="1"/>
  <c r="K28" i="34" s="1"/>
  <c r="L28" i="34" s="1"/>
  <c r="M28" i="34" s="1"/>
  <c r="N28" i="34" s="1"/>
  <c r="O28" i="34" s="1"/>
  <c r="P28" i="34" s="1"/>
  <c r="Q28" i="34" s="1"/>
  <c r="R28" i="34" s="1"/>
  <c r="S28" i="34" s="1"/>
  <c r="T28" i="34" s="1"/>
  <c r="U28" i="34" s="1"/>
  <c r="V28" i="34" s="1"/>
  <c r="W28" i="34" s="1"/>
  <c r="X28" i="34" s="1"/>
  <c r="Y28" i="34" s="1"/>
  <c r="Z28" i="34" s="1"/>
  <c r="AA28" i="34" s="1"/>
  <c r="AB28" i="34" s="1"/>
  <c r="AC28" i="34" s="1"/>
  <c r="AD28" i="34" s="1"/>
  <c r="AE28" i="34" s="1"/>
  <c r="AF28" i="34" s="1"/>
  <c r="AG28" i="34" s="1"/>
  <c r="AH28" i="34" s="1"/>
  <c r="AI28" i="34" s="1"/>
  <c r="AJ28" i="34" s="1"/>
  <c r="AK28" i="34" s="1"/>
  <c r="AL28" i="34" s="1"/>
  <c r="AM28" i="34" s="1"/>
  <c r="AN28" i="34" s="1"/>
  <c r="AO28" i="34" s="1"/>
  <c r="AP28" i="34" s="1"/>
  <c r="AQ28" i="34" s="1"/>
  <c r="AR28" i="34" s="1"/>
  <c r="AS28" i="34" s="1"/>
  <c r="AT28" i="34" s="1"/>
  <c r="AU28" i="34" s="1"/>
  <c r="AV28" i="34" s="1"/>
  <c r="AW28" i="34" s="1"/>
  <c r="AX28" i="34" s="1"/>
  <c r="AY28" i="34" s="1"/>
  <c r="AZ28" i="34" s="1"/>
  <c r="BA28" i="34" s="1"/>
  <c r="BB28" i="34" s="1"/>
  <c r="BC28" i="34" s="1"/>
  <c r="BD28" i="34" s="1"/>
  <c r="BE28" i="34" s="1"/>
  <c r="BF28" i="34" s="1"/>
  <c r="BG28" i="34" s="1"/>
  <c r="BH28" i="34" s="1"/>
  <c r="BI28" i="34" s="1"/>
  <c r="BJ28" i="34" s="1"/>
  <c r="BK28" i="34" s="1"/>
  <c r="BL28" i="34" s="1"/>
  <c r="BM28" i="34" s="1"/>
  <c r="BN28" i="34" s="1"/>
  <c r="BO28" i="34" s="1"/>
  <c r="BP28" i="34" s="1"/>
  <c r="BQ28" i="34" s="1"/>
  <c r="BR28" i="34" s="1"/>
  <c r="BS28" i="34" s="1"/>
  <c r="BT28" i="34" s="1"/>
  <c r="BU28" i="34" s="1"/>
  <c r="BV28" i="34" s="1"/>
  <c r="BW28" i="34" s="1"/>
  <c r="BX28" i="34" s="1"/>
  <c r="BY28" i="34" s="1"/>
  <c r="BZ28" i="34" s="1"/>
  <c r="CA28" i="34" s="1"/>
  <c r="CB28" i="34" s="1"/>
  <c r="CC28" i="34" s="1"/>
  <c r="CD28" i="34" s="1"/>
  <c r="CE28" i="34" s="1"/>
  <c r="CF28" i="34" s="1"/>
  <c r="CG28" i="34" s="1"/>
  <c r="CH28" i="34" s="1"/>
  <c r="D24" i="34"/>
  <c r="E24" i="34" s="1"/>
  <c r="F24" i="34" s="1"/>
  <c r="G24" i="34" s="1"/>
  <c r="H24" i="34" s="1"/>
  <c r="I24" i="34" s="1"/>
  <c r="J24" i="34" s="1"/>
  <c r="K24" i="34" s="1"/>
  <c r="L24" i="34" s="1"/>
  <c r="M24" i="34" s="1"/>
  <c r="N24" i="34" s="1"/>
  <c r="O24" i="34" s="1"/>
  <c r="P24" i="34" s="1"/>
  <c r="Q24" i="34" s="1"/>
  <c r="R24" i="34" s="1"/>
  <c r="S24" i="34" s="1"/>
  <c r="T24" i="34" s="1"/>
  <c r="U24" i="34" s="1"/>
  <c r="V24" i="34" s="1"/>
  <c r="W24" i="34" s="1"/>
  <c r="X24" i="34" s="1"/>
  <c r="Y24" i="34" s="1"/>
  <c r="Z24" i="34" s="1"/>
  <c r="AA24" i="34" s="1"/>
  <c r="AB24" i="34" s="1"/>
  <c r="AC24" i="34" s="1"/>
  <c r="AD24" i="34" s="1"/>
  <c r="AE24" i="34" s="1"/>
  <c r="AF24" i="34" s="1"/>
  <c r="AG24" i="34" s="1"/>
  <c r="AH24" i="34" s="1"/>
  <c r="AI24" i="34" s="1"/>
  <c r="AJ24" i="34" s="1"/>
  <c r="AK24" i="34" s="1"/>
  <c r="AL24" i="34" s="1"/>
  <c r="AM24" i="34" s="1"/>
  <c r="AN24" i="34" s="1"/>
  <c r="AO24" i="34" s="1"/>
  <c r="AP24" i="34" s="1"/>
  <c r="AQ24" i="34" s="1"/>
  <c r="AR24" i="34" s="1"/>
  <c r="AS24" i="34" s="1"/>
  <c r="AT24" i="34" s="1"/>
  <c r="AU24" i="34" s="1"/>
  <c r="AV24" i="34" s="1"/>
  <c r="AW24" i="34" s="1"/>
  <c r="AX24" i="34" s="1"/>
  <c r="AY24" i="34" s="1"/>
  <c r="AZ24" i="34" s="1"/>
  <c r="BA24" i="34" s="1"/>
  <c r="BB24" i="34" s="1"/>
  <c r="BC24" i="34" s="1"/>
  <c r="BD24" i="34" s="1"/>
  <c r="BE24" i="34" s="1"/>
  <c r="BF24" i="34" s="1"/>
  <c r="BG24" i="34" s="1"/>
  <c r="BH24" i="34" s="1"/>
  <c r="BI24" i="34" s="1"/>
  <c r="BJ24" i="34" s="1"/>
  <c r="BK24" i="34" s="1"/>
  <c r="BL24" i="34" s="1"/>
  <c r="BM24" i="34" s="1"/>
  <c r="BN24" i="34" s="1"/>
  <c r="BO24" i="34" s="1"/>
  <c r="BP24" i="34" s="1"/>
  <c r="BQ24" i="34" s="1"/>
  <c r="BR24" i="34" s="1"/>
  <c r="BS24" i="34" s="1"/>
  <c r="BT24" i="34" s="1"/>
  <c r="BU24" i="34" s="1"/>
  <c r="BV24" i="34" s="1"/>
  <c r="BW24" i="34" s="1"/>
  <c r="BX24" i="34" s="1"/>
  <c r="BY24" i="34" s="1"/>
  <c r="BZ24" i="34" s="1"/>
  <c r="CA24" i="34" s="1"/>
  <c r="CB24" i="34" s="1"/>
  <c r="CC24" i="34" s="1"/>
  <c r="CD24" i="34" s="1"/>
  <c r="CE24" i="34" s="1"/>
  <c r="CF24" i="34" s="1"/>
  <c r="CG24" i="34" s="1"/>
  <c r="CH24" i="34" s="1"/>
  <c r="D32" i="34"/>
  <c r="E32" i="34" s="1"/>
  <c r="F32" i="34" s="1"/>
  <c r="G32" i="34" s="1"/>
  <c r="H32" i="34" s="1"/>
  <c r="I32" i="34" s="1"/>
  <c r="J32" i="34" s="1"/>
  <c r="K32" i="34" s="1"/>
  <c r="L32" i="34" s="1"/>
  <c r="M32" i="34" s="1"/>
  <c r="N32" i="34" s="1"/>
  <c r="O32" i="34" s="1"/>
  <c r="P32" i="34" s="1"/>
  <c r="Q32" i="34" s="1"/>
  <c r="R32" i="34" s="1"/>
  <c r="S32" i="34" s="1"/>
  <c r="T32" i="34" s="1"/>
  <c r="U32" i="34" s="1"/>
  <c r="V32" i="34" s="1"/>
  <c r="W32" i="34" s="1"/>
  <c r="X32" i="34" s="1"/>
  <c r="Y32" i="34" s="1"/>
  <c r="Z32" i="34" s="1"/>
  <c r="AA32" i="34" s="1"/>
  <c r="AB32" i="34" s="1"/>
  <c r="AC32" i="34" s="1"/>
  <c r="AD32" i="34" s="1"/>
  <c r="AE32" i="34" s="1"/>
  <c r="AF32" i="34" s="1"/>
  <c r="AG32" i="34" s="1"/>
  <c r="AH32" i="34" s="1"/>
  <c r="AI32" i="34" s="1"/>
  <c r="AJ32" i="34" s="1"/>
  <c r="AK32" i="34" s="1"/>
  <c r="AL32" i="34" s="1"/>
  <c r="AM32" i="34" s="1"/>
  <c r="AN32" i="34" s="1"/>
  <c r="AO32" i="34" s="1"/>
  <c r="AP32" i="34" s="1"/>
  <c r="AQ32" i="34" s="1"/>
  <c r="AR32" i="34" s="1"/>
  <c r="AS32" i="34" s="1"/>
  <c r="AT32" i="34" s="1"/>
  <c r="AU32" i="34" s="1"/>
  <c r="AV32" i="34" s="1"/>
  <c r="AW32" i="34" s="1"/>
  <c r="AX32" i="34" s="1"/>
  <c r="AY32" i="34" s="1"/>
  <c r="AZ32" i="34" s="1"/>
  <c r="BA32" i="34" s="1"/>
  <c r="BB32" i="34" s="1"/>
  <c r="BC32" i="34" s="1"/>
  <c r="BD32" i="34" s="1"/>
  <c r="BE32" i="34" s="1"/>
  <c r="BF32" i="34" s="1"/>
  <c r="BG32" i="34" s="1"/>
  <c r="BH32" i="34" s="1"/>
  <c r="BI32" i="34" s="1"/>
  <c r="BJ32" i="34" s="1"/>
  <c r="BK32" i="34" s="1"/>
  <c r="BL32" i="34" s="1"/>
  <c r="BM32" i="34" s="1"/>
  <c r="BN32" i="34" s="1"/>
  <c r="BO32" i="34" s="1"/>
  <c r="BP32" i="34" s="1"/>
  <c r="BQ32" i="34" s="1"/>
  <c r="BR32" i="34" s="1"/>
  <c r="BS32" i="34" s="1"/>
  <c r="BT32" i="34" s="1"/>
  <c r="BU32" i="34" s="1"/>
  <c r="BV32" i="34" s="1"/>
  <c r="BW32" i="34" s="1"/>
  <c r="BX32" i="34" s="1"/>
  <c r="BY32" i="34" s="1"/>
  <c r="BZ32" i="34" s="1"/>
  <c r="CA32" i="34" s="1"/>
  <c r="CB32" i="34" s="1"/>
  <c r="CC32" i="34" s="1"/>
  <c r="CD32" i="34" s="1"/>
  <c r="CE32" i="34" s="1"/>
  <c r="CF32" i="34" s="1"/>
  <c r="CG32" i="34" s="1"/>
  <c r="CH32" i="34" s="1"/>
  <c r="D29" i="34"/>
  <c r="E29" i="34" s="1"/>
  <c r="F29" i="34" s="1"/>
  <c r="G29" i="34" s="1"/>
  <c r="H29" i="34" s="1"/>
  <c r="I29" i="34" s="1"/>
  <c r="J29" i="34" s="1"/>
  <c r="K29" i="34" s="1"/>
  <c r="L29" i="34" s="1"/>
  <c r="M29" i="34" s="1"/>
  <c r="N29" i="34" s="1"/>
  <c r="O29" i="34" s="1"/>
  <c r="P29" i="34" s="1"/>
  <c r="Q29" i="34" s="1"/>
  <c r="R29" i="34" s="1"/>
  <c r="S29" i="34" s="1"/>
  <c r="T29" i="34" s="1"/>
  <c r="U29" i="34" s="1"/>
  <c r="V29" i="34" s="1"/>
  <c r="W29" i="34" s="1"/>
  <c r="X29" i="34" s="1"/>
  <c r="Y29" i="34" s="1"/>
  <c r="Z29" i="34" s="1"/>
  <c r="AA29" i="34" s="1"/>
  <c r="AB29" i="34" s="1"/>
  <c r="AC29" i="34" s="1"/>
  <c r="AD29" i="34" s="1"/>
  <c r="AE29" i="34" s="1"/>
  <c r="AF29" i="34" s="1"/>
  <c r="AG29" i="34" s="1"/>
  <c r="AH29" i="34" s="1"/>
  <c r="AI29" i="34" s="1"/>
  <c r="AJ29" i="34" s="1"/>
  <c r="AK29" i="34" s="1"/>
  <c r="AL29" i="34" s="1"/>
  <c r="AM29" i="34" s="1"/>
  <c r="AN29" i="34" s="1"/>
  <c r="AO29" i="34" s="1"/>
  <c r="AP29" i="34" s="1"/>
  <c r="AQ29" i="34" s="1"/>
  <c r="AR29" i="34" s="1"/>
  <c r="AS29" i="34" s="1"/>
  <c r="AT29" i="34" s="1"/>
  <c r="AU29" i="34" s="1"/>
  <c r="AV29" i="34" s="1"/>
  <c r="AW29" i="34" s="1"/>
  <c r="AX29" i="34" s="1"/>
  <c r="AY29" i="34" s="1"/>
  <c r="AZ29" i="34" s="1"/>
  <c r="BA29" i="34" s="1"/>
  <c r="BB29" i="34" s="1"/>
  <c r="BC29" i="34" s="1"/>
  <c r="BD29" i="34" s="1"/>
  <c r="BE29" i="34" s="1"/>
  <c r="BF29" i="34" s="1"/>
  <c r="BG29" i="34" s="1"/>
  <c r="BH29" i="34" s="1"/>
  <c r="BI29" i="34" s="1"/>
  <c r="BJ29" i="34" s="1"/>
  <c r="BK29" i="34" s="1"/>
  <c r="BL29" i="34" s="1"/>
  <c r="BM29" i="34" s="1"/>
  <c r="BN29" i="34" s="1"/>
  <c r="BO29" i="34" s="1"/>
  <c r="BP29" i="34" s="1"/>
  <c r="BQ29" i="34" s="1"/>
  <c r="BR29" i="34" s="1"/>
  <c r="BS29" i="34" s="1"/>
  <c r="BT29" i="34" s="1"/>
  <c r="BU29" i="34" s="1"/>
  <c r="BV29" i="34" s="1"/>
  <c r="BW29" i="34" s="1"/>
  <c r="BX29" i="34" s="1"/>
  <c r="BY29" i="34" s="1"/>
  <c r="BZ29" i="34" s="1"/>
  <c r="CA29" i="34" s="1"/>
  <c r="CB29" i="34" s="1"/>
  <c r="CC29" i="34" s="1"/>
  <c r="CD29" i="34" s="1"/>
  <c r="CE29" i="34" s="1"/>
  <c r="CF29" i="34" s="1"/>
  <c r="CG29" i="34" s="1"/>
  <c r="CH29" i="34" s="1"/>
  <c r="D25" i="34"/>
  <c r="E25" i="34" s="1"/>
  <c r="F25" i="34" s="1"/>
  <c r="G25" i="34" s="1"/>
  <c r="H25" i="34" s="1"/>
  <c r="I25" i="34" s="1"/>
  <c r="J25" i="34" s="1"/>
  <c r="K25" i="34" s="1"/>
  <c r="L25" i="34" s="1"/>
  <c r="M25" i="34" s="1"/>
  <c r="N25" i="34" s="1"/>
  <c r="O25" i="34" s="1"/>
  <c r="P25" i="34" s="1"/>
  <c r="Q25" i="34" s="1"/>
  <c r="R25" i="34" s="1"/>
  <c r="S25" i="34" s="1"/>
  <c r="T25" i="34" s="1"/>
  <c r="U25" i="34" s="1"/>
  <c r="V25" i="34" s="1"/>
  <c r="W25" i="34" s="1"/>
  <c r="X25" i="34" s="1"/>
  <c r="Y25" i="34" s="1"/>
  <c r="Z25" i="34" s="1"/>
  <c r="AA25" i="34" s="1"/>
  <c r="AB25" i="34" s="1"/>
  <c r="AC25" i="34" s="1"/>
  <c r="AD25" i="34" s="1"/>
  <c r="AE25" i="34" s="1"/>
  <c r="AF25" i="34" s="1"/>
  <c r="AG25" i="34" s="1"/>
  <c r="AH25" i="34" s="1"/>
  <c r="AI25" i="34" s="1"/>
  <c r="AJ25" i="34" s="1"/>
  <c r="AK25" i="34" s="1"/>
  <c r="AL25" i="34" s="1"/>
  <c r="AM25" i="34" s="1"/>
  <c r="AN25" i="34" s="1"/>
  <c r="AO25" i="34" s="1"/>
  <c r="AP25" i="34" s="1"/>
  <c r="AQ25" i="34" s="1"/>
  <c r="AR25" i="34" s="1"/>
  <c r="AS25" i="34" s="1"/>
  <c r="AT25" i="34" s="1"/>
  <c r="AU25" i="34" s="1"/>
  <c r="AV25" i="34" s="1"/>
  <c r="AW25" i="34" s="1"/>
  <c r="AX25" i="34" s="1"/>
  <c r="AY25" i="34" s="1"/>
  <c r="AZ25" i="34" s="1"/>
  <c r="BA25" i="34" s="1"/>
  <c r="BB25" i="34" s="1"/>
  <c r="BC25" i="34" s="1"/>
  <c r="BD25" i="34" s="1"/>
  <c r="BE25" i="34" s="1"/>
  <c r="BF25" i="34" s="1"/>
  <c r="BG25" i="34" s="1"/>
  <c r="BH25" i="34" s="1"/>
  <c r="BI25" i="34" s="1"/>
  <c r="BJ25" i="34" s="1"/>
  <c r="BK25" i="34" s="1"/>
  <c r="BL25" i="34" s="1"/>
  <c r="BM25" i="34" s="1"/>
  <c r="BN25" i="34" s="1"/>
  <c r="BO25" i="34" s="1"/>
  <c r="BP25" i="34" s="1"/>
  <c r="BQ25" i="34" s="1"/>
  <c r="BR25" i="34" s="1"/>
  <c r="BS25" i="34" s="1"/>
  <c r="BT25" i="34" s="1"/>
  <c r="BU25" i="34" s="1"/>
  <c r="BV25" i="34" s="1"/>
  <c r="BW25" i="34" s="1"/>
  <c r="BX25" i="34" s="1"/>
  <c r="BY25" i="34" s="1"/>
  <c r="BZ25" i="34" s="1"/>
  <c r="CA25" i="34" s="1"/>
  <c r="CB25" i="34" s="1"/>
  <c r="CC25" i="34" s="1"/>
  <c r="CD25" i="34" s="1"/>
  <c r="CE25" i="34" s="1"/>
  <c r="CF25" i="34" s="1"/>
  <c r="CG25" i="34" s="1"/>
  <c r="CH25" i="34" s="1"/>
  <c r="D33" i="34"/>
  <c r="E33" i="34" s="1"/>
  <c r="F33" i="34" s="1"/>
  <c r="G33" i="34" s="1"/>
  <c r="H33" i="34" s="1"/>
  <c r="I33" i="34" s="1"/>
  <c r="J33" i="34" s="1"/>
  <c r="K33" i="34" s="1"/>
  <c r="L33" i="34" s="1"/>
  <c r="M33" i="34" s="1"/>
  <c r="N33" i="34" s="1"/>
  <c r="O33" i="34" s="1"/>
  <c r="P33" i="34" s="1"/>
  <c r="Q33" i="34" s="1"/>
  <c r="R33" i="34" s="1"/>
  <c r="S33" i="34" s="1"/>
  <c r="T33" i="34" s="1"/>
  <c r="U33" i="34" s="1"/>
  <c r="V33" i="34" s="1"/>
  <c r="W33" i="34" s="1"/>
  <c r="X33" i="34" s="1"/>
  <c r="Y33" i="34" s="1"/>
  <c r="Z33" i="34" s="1"/>
  <c r="AA33" i="34" s="1"/>
  <c r="AB33" i="34" s="1"/>
  <c r="AC33" i="34" s="1"/>
  <c r="AD33" i="34" s="1"/>
  <c r="AE33" i="34" s="1"/>
  <c r="AF33" i="34" s="1"/>
  <c r="AG33" i="34" s="1"/>
  <c r="AH33" i="34" s="1"/>
  <c r="AI33" i="34" s="1"/>
  <c r="AJ33" i="34" s="1"/>
  <c r="AK33" i="34" s="1"/>
  <c r="AL33" i="34" s="1"/>
  <c r="AM33" i="34" s="1"/>
  <c r="AN33" i="34" s="1"/>
  <c r="AO33" i="34" s="1"/>
  <c r="AP33" i="34" s="1"/>
  <c r="AQ33" i="34" s="1"/>
  <c r="AR33" i="34" s="1"/>
  <c r="AS33" i="34" s="1"/>
  <c r="AT33" i="34" s="1"/>
  <c r="AU33" i="34" s="1"/>
  <c r="AV33" i="34" s="1"/>
  <c r="AW33" i="34" s="1"/>
  <c r="AX33" i="34" s="1"/>
  <c r="AY33" i="34" s="1"/>
  <c r="AZ33" i="34" s="1"/>
  <c r="BA33" i="34" s="1"/>
  <c r="BB33" i="34" s="1"/>
  <c r="BC33" i="34" s="1"/>
  <c r="BD33" i="34" s="1"/>
  <c r="BE33" i="34" s="1"/>
  <c r="BF33" i="34" s="1"/>
  <c r="BG33" i="34" s="1"/>
  <c r="BH33" i="34" s="1"/>
  <c r="BI33" i="34" s="1"/>
  <c r="BJ33" i="34" s="1"/>
  <c r="BK33" i="34" s="1"/>
  <c r="BL33" i="34" s="1"/>
  <c r="BM33" i="34" s="1"/>
  <c r="BN33" i="34" s="1"/>
  <c r="BO33" i="34" s="1"/>
  <c r="BP33" i="34" s="1"/>
  <c r="BQ33" i="34" s="1"/>
  <c r="BR33" i="34" s="1"/>
  <c r="BS33" i="34" s="1"/>
  <c r="BT33" i="34" s="1"/>
  <c r="BU33" i="34" s="1"/>
  <c r="BV33" i="34" s="1"/>
  <c r="BW33" i="34" s="1"/>
  <c r="BX33" i="34" s="1"/>
  <c r="BY33" i="34" s="1"/>
  <c r="BZ33" i="34" s="1"/>
  <c r="CA33" i="34" s="1"/>
  <c r="CB33" i="34" s="1"/>
  <c r="CC33" i="34" s="1"/>
  <c r="CD33" i="34" s="1"/>
  <c r="CE33" i="34" s="1"/>
  <c r="CF33" i="34" s="1"/>
  <c r="CG33" i="34" s="1"/>
  <c r="CH33" i="34" s="1"/>
  <c r="D26" i="34"/>
  <c r="E26" i="34" s="1"/>
  <c r="F26" i="34" s="1"/>
  <c r="G26" i="34" s="1"/>
  <c r="H26" i="34" s="1"/>
  <c r="I26" i="34" s="1"/>
  <c r="J26" i="34" s="1"/>
  <c r="K26" i="34" s="1"/>
  <c r="L26" i="34" s="1"/>
  <c r="M26" i="34" s="1"/>
  <c r="N26" i="34" s="1"/>
  <c r="O26" i="34" s="1"/>
  <c r="P26" i="34" s="1"/>
  <c r="Q26" i="34" s="1"/>
  <c r="R26" i="34" s="1"/>
  <c r="S26" i="34" s="1"/>
  <c r="T26" i="34" s="1"/>
  <c r="U26" i="34" s="1"/>
  <c r="V26" i="34" s="1"/>
  <c r="W26" i="34" s="1"/>
  <c r="X26" i="34" s="1"/>
  <c r="Y26" i="34" s="1"/>
  <c r="Z26" i="34" s="1"/>
  <c r="AA26" i="34" s="1"/>
  <c r="AB26" i="34" s="1"/>
  <c r="AC26" i="34" s="1"/>
  <c r="AD26" i="34" s="1"/>
  <c r="AE26" i="34" s="1"/>
  <c r="AF26" i="34" s="1"/>
  <c r="AG26" i="34" s="1"/>
  <c r="AH26" i="34" s="1"/>
  <c r="AI26" i="34" s="1"/>
  <c r="AJ26" i="34" s="1"/>
  <c r="AK26" i="34" s="1"/>
  <c r="AL26" i="34" s="1"/>
  <c r="AM26" i="34" s="1"/>
  <c r="AN26" i="34" s="1"/>
  <c r="AO26" i="34" s="1"/>
  <c r="AP26" i="34" s="1"/>
  <c r="AQ26" i="34" s="1"/>
  <c r="AR26" i="34" s="1"/>
  <c r="AS26" i="34" s="1"/>
  <c r="AT26" i="34" s="1"/>
  <c r="AU26" i="34" s="1"/>
  <c r="AV26" i="34" s="1"/>
  <c r="AW26" i="34" s="1"/>
  <c r="AX26" i="34" s="1"/>
  <c r="AY26" i="34" s="1"/>
  <c r="AZ26" i="34" s="1"/>
  <c r="BA26" i="34" s="1"/>
  <c r="BB26" i="34" s="1"/>
  <c r="BC26" i="34" s="1"/>
  <c r="BD26" i="34" s="1"/>
  <c r="BE26" i="34" s="1"/>
  <c r="BF26" i="34" s="1"/>
  <c r="BG26" i="34" s="1"/>
  <c r="BH26" i="34" s="1"/>
  <c r="BI26" i="34" s="1"/>
  <c r="BJ26" i="34" s="1"/>
  <c r="BK26" i="34" s="1"/>
  <c r="BL26" i="34" s="1"/>
  <c r="BM26" i="34" s="1"/>
  <c r="BN26" i="34" s="1"/>
  <c r="BO26" i="34" s="1"/>
  <c r="BP26" i="34" s="1"/>
  <c r="BQ26" i="34" s="1"/>
  <c r="BR26" i="34" s="1"/>
  <c r="BS26" i="34" s="1"/>
  <c r="BT26" i="34" s="1"/>
  <c r="BU26" i="34" s="1"/>
  <c r="BV26" i="34" s="1"/>
  <c r="BW26" i="34" s="1"/>
  <c r="BX26" i="34" s="1"/>
  <c r="BY26" i="34" s="1"/>
  <c r="BZ26" i="34" s="1"/>
  <c r="CA26" i="34" s="1"/>
  <c r="CB26" i="34" s="1"/>
  <c r="CC26" i="34" s="1"/>
  <c r="CD26" i="34" s="1"/>
  <c r="CE26" i="34" s="1"/>
  <c r="CF26" i="34" s="1"/>
  <c r="CG26" i="34" s="1"/>
  <c r="CH26" i="34" s="1"/>
  <c r="D166" i="29"/>
  <c r="D147" i="29"/>
  <c r="D63" i="29"/>
  <c r="D167" i="29"/>
  <c r="D148" i="29"/>
  <c r="D64" i="29"/>
  <c r="F33" i="29"/>
  <c r="E172" i="29"/>
  <c r="E153" i="29"/>
  <c r="E69" i="29"/>
  <c r="E28" i="29"/>
  <c r="E167" i="30"/>
  <c r="E148" i="30"/>
  <c r="E64" i="30"/>
  <c r="E29" i="30"/>
  <c r="F33" i="30"/>
  <c r="E172" i="30"/>
  <c r="E153" i="30"/>
  <c r="E69" i="30"/>
  <c r="E163" i="30"/>
  <c r="E144" i="30"/>
  <c r="E60" i="30"/>
  <c r="F24" i="30"/>
  <c r="E30" i="30"/>
  <c r="D172" i="30"/>
  <c r="D153" i="30"/>
  <c r="D69" i="30"/>
  <c r="O194" i="41" l="1"/>
  <c r="E29" i="47"/>
  <c r="D29" i="47"/>
  <c r="E143" i="30"/>
  <c r="F23" i="29"/>
  <c r="E162" i="30"/>
  <c r="F23" i="30"/>
  <c r="F162" i="30" s="1"/>
  <c r="E59" i="30"/>
  <c r="E29" i="33"/>
  <c r="F29" i="33" s="1"/>
  <c r="E28" i="33"/>
  <c r="E64" i="33" s="1"/>
  <c r="E25" i="33"/>
  <c r="F25" i="33" s="1"/>
  <c r="E33" i="33"/>
  <c r="F33" i="33" s="1"/>
  <c r="D68" i="33"/>
  <c r="E32" i="33"/>
  <c r="E24" i="33"/>
  <c r="D67" i="33"/>
  <c r="E31" i="33"/>
  <c r="E27" i="33"/>
  <c r="D71" i="33"/>
  <c r="E35" i="33"/>
  <c r="D66" i="33"/>
  <c r="E30" i="33"/>
  <c r="D62" i="33"/>
  <c r="E26" i="33"/>
  <c r="E34" i="33"/>
  <c r="CD176" i="35"/>
  <c r="CD183" i="35" s="1"/>
  <c r="AX73" i="35"/>
  <c r="AH157" i="35"/>
  <c r="AH189" i="35" s="1"/>
  <c r="R176" i="35"/>
  <c r="R190" i="35" s="1"/>
  <c r="CG176" i="36"/>
  <c r="CG183" i="36" s="1"/>
  <c r="U73" i="36"/>
  <c r="BT176" i="36"/>
  <c r="BT190" i="36" s="1"/>
  <c r="X157" i="36"/>
  <c r="X182" i="36" s="1"/>
  <c r="BP157" i="36"/>
  <c r="BP189" i="36" s="1"/>
  <c r="BY73" i="35"/>
  <c r="BI157" i="35"/>
  <c r="BI189" i="35" s="1"/>
  <c r="AS176" i="35"/>
  <c r="AS190" i="35" s="1"/>
  <c r="M73" i="35"/>
  <c r="M107" i="28" s="1"/>
  <c r="CB157" i="35"/>
  <c r="CB189" i="35" s="1"/>
  <c r="BL176" i="35"/>
  <c r="BL190" i="35" s="1"/>
  <c r="AF73" i="35"/>
  <c r="P157" i="35"/>
  <c r="P182" i="35" s="1"/>
  <c r="BS157" i="35"/>
  <c r="BS189" i="35" s="1"/>
  <c r="BC176" i="35"/>
  <c r="BC183" i="35" s="1"/>
  <c r="W73" i="35"/>
  <c r="G157" i="35"/>
  <c r="G189" i="35" s="1"/>
  <c r="BU157" i="35"/>
  <c r="BU182" i="35" s="1"/>
  <c r="CE157" i="35"/>
  <c r="CE189" i="35" s="1"/>
  <c r="BO176" i="35"/>
  <c r="BO190" i="35" s="1"/>
  <c r="AI73" i="35"/>
  <c r="S157" i="35"/>
  <c r="S189" i="35" s="1"/>
  <c r="T176" i="36"/>
  <c r="T190" i="36" s="1"/>
  <c r="BK73" i="36"/>
  <c r="AU157" i="36"/>
  <c r="AU189" i="36" s="1"/>
  <c r="AE176" i="36"/>
  <c r="AE190" i="36" s="1"/>
  <c r="AU73" i="35"/>
  <c r="AE157" i="35"/>
  <c r="AF176" i="36"/>
  <c r="AF190" i="36" s="1"/>
  <c r="U157" i="36"/>
  <c r="U189" i="36" s="1"/>
  <c r="CH176" i="35"/>
  <c r="CH190" i="35" s="1"/>
  <c r="BG73" i="35"/>
  <c r="BC176" i="36"/>
  <c r="BC190" i="36" s="1"/>
  <c r="AM176" i="36"/>
  <c r="AM190" i="36" s="1"/>
  <c r="R22" i="32"/>
  <c r="Q26" i="32"/>
  <c r="Q25" i="32"/>
  <c r="Q29" i="32"/>
  <c r="Q24" i="32"/>
  <c r="R23" i="32"/>
  <c r="Q21" i="32"/>
  <c r="Q28" i="32"/>
  <c r="R27" i="32"/>
  <c r="Q20" i="32"/>
  <c r="Q161" i="34"/>
  <c r="Q142" i="34"/>
  <c r="Q59" i="34"/>
  <c r="BM161" i="34"/>
  <c r="BM142" i="34"/>
  <c r="BM59" i="34"/>
  <c r="AD143" i="34"/>
  <c r="AD162" i="34"/>
  <c r="AD60" i="34"/>
  <c r="BZ143" i="34"/>
  <c r="BZ162" i="34"/>
  <c r="BZ60" i="34"/>
  <c r="K144" i="34"/>
  <c r="K163" i="34"/>
  <c r="K61" i="34"/>
  <c r="BW144" i="34"/>
  <c r="BW163" i="34"/>
  <c r="BW61" i="34"/>
  <c r="AN164" i="34"/>
  <c r="AN145" i="34"/>
  <c r="AN62" i="34"/>
  <c r="BT164" i="34"/>
  <c r="BT145" i="34"/>
  <c r="BT62" i="34"/>
  <c r="AK165" i="34"/>
  <c r="AK146" i="34"/>
  <c r="AK63" i="34"/>
  <c r="CG165" i="34"/>
  <c r="CG146" i="34"/>
  <c r="CG63" i="34"/>
  <c r="AX147" i="34"/>
  <c r="AX166" i="34"/>
  <c r="AX64" i="34"/>
  <c r="P148" i="34"/>
  <c r="P167" i="34"/>
  <c r="P65" i="34"/>
  <c r="BL148" i="34"/>
  <c r="BL167" i="34"/>
  <c r="BL65" i="34"/>
  <c r="AS149" i="34"/>
  <c r="AS168" i="34"/>
  <c r="AS66" i="34"/>
  <c r="J169" i="34"/>
  <c r="J150" i="34"/>
  <c r="J67" i="34"/>
  <c r="BF169" i="34"/>
  <c r="BF150" i="34"/>
  <c r="BF67" i="34"/>
  <c r="W170" i="34"/>
  <c r="W151" i="34"/>
  <c r="W68" i="34"/>
  <c r="BS170" i="34"/>
  <c r="BS151" i="34"/>
  <c r="BS68" i="34"/>
  <c r="T171" i="34"/>
  <c r="T152" i="34"/>
  <c r="T69" i="34"/>
  <c r="BP171" i="34"/>
  <c r="BP152" i="34"/>
  <c r="BP69" i="34"/>
  <c r="AW172" i="34"/>
  <c r="AW153" i="34"/>
  <c r="AW70" i="34"/>
  <c r="CC172" i="34"/>
  <c r="CC153" i="34"/>
  <c r="CC70" i="34"/>
  <c r="AT173" i="34"/>
  <c r="AT154" i="34"/>
  <c r="AT71" i="34"/>
  <c r="J161" i="34"/>
  <c r="J142" i="34"/>
  <c r="J59" i="34"/>
  <c r="AP161" i="34"/>
  <c r="AP142" i="34"/>
  <c r="AP59" i="34"/>
  <c r="G162" i="34"/>
  <c r="G143" i="34"/>
  <c r="G60" i="34"/>
  <c r="BS162" i="34"/>
  <c r="BS143" i="34"/>
  <c r="BS60" i="34"/>
  <c r="AJ144" i="34"/>
  <c r="AJ163" i="34"/>
  <c r="AJ61" i="34"/>
  <c r="AZ144" i="34"/>
  <c r="AZ163" i="34"/>
  <c r="AZ61" i="34"/>
  <c r="Q145" i="34"/>
  <c r="Q164" i="34"/>
  <c r="Q62" i="34"/>
  <c r="BM145" i="34"/>
  <c r="BM164" i="34"/>
  <c r="BM62" i="34"/>
  <c r="AD165" i="34"/>
  <c r="AD146" i="34"/>
  <c r="AD63" i="34"/>
  <c r="BZ165" i="34"/>
  <c r="BZ146" i="34"/>
  <c r="BZ63" i="34"/>
  <c r="AQ166" i="34"/>
  <c r="AQ147" i="34"/>
  <c r="AQ64" i="34"/>
  <c r="H148" i="34"/>
  <c r="H167" i="34"/>
  <c r="H65" i="34"/>
  <c r="BU167" i="34"/>
  <c r="BU148" i="34"/>
  <c r="BU65" i="34"/>
  <c r="V149" i="34"/>
  <c r="V168" i="34"/>
  <c r="V66" i="34"/>
  <c r="CH149" i="34"/>
  <c r="CH168" i="34"/>
  <c r="CH66" i="34"/>
  <c r="AY150" i="34"/>
  <c r="AY169" i="34"/>
  <c r="AY67" i="34"/>
  <c r="P170" i="34"/>
  <c r="P151" i="34"/>
  <c r="P68" i="34"/>
  <c r="BL170" i="34"/>
  <c r="BL151" i="34"/>
  <c r="BL68" i="34"/>
  <c r="AC171" i="34"/>
  <c r="AC152" i="34"/>
  <c r="AC69" i="34"/>
  <c r="BY171" i="34"/>
  <c r="BY152" i="34"/>
  <c r="BY69" i="34"/>
  <c r="AP172" i="34"/>
  <c r="AP153" i="34"/>
  <c r="AP70" i="34"/>
  <c r="G173" i="34"/>
  <c r="G154" i="34"/>
  <c r="G71" i="34"/>
  <c r="BC173" i="34"/>
  <c r="BC154" i="34"/>
  <c r="BC71" i="34"/>
  <c r="S142" i="34"/>
  <c r="S161" i="34"/>
  <c r="S59" i="34"/>
  <c r="BO142" i="34"/>
  <c r="BO161" i="34"/>
  <c r="BO59" i="34"/>
  <c r="P162" i="34"/>
  <c r="P143" i="34"/>
  <c r="P60" i="34"/>
  <c r="BL162" i="34"/>
  <c r="BL143" i="34"/>
  <c r="BL60" i="34"/>
  <c r="AC163" i="34"/>
  <c r="AC144" i="34"/>
  <c r="AC61" i="34"/>
  <c r="BY163" i="34"/>
  <c r="BY144" i="34"/>
  <c r="BY61" i="34"/>
  <c r="AP145" i="34"/>
  <c r="AP164" i="34"/>
  <c r="AP62" i="34"/>
  <c r="G146" i="34"/>
  <c r="G165" i="34"/>
  <c r="G63" i="34"/>
  <c r="BC146" i="34"/>
  <c r="BC165" i="34"/>
  <c r="BC63" i="34"/>
  <c r="T166" i="34"/>
  <c r="T147" i="34"/>
  <c r="T64" i="34"/>
  <c r="BP166" i="34"/>
  <c r="BP147" i="34"/>
  <c r="BP64" i="34"/>
  <c r="AH167" i="34"/>
  <c r="AH148" i="34"/>
  <c r="AH65" i="34"/>
  <c r="CD167" i="34"/>
  <c r="CD148" i="34"/>
  <c r="CD65" i="34"/>
  <c r="O168" i="34"/>
  <c r="O149" i="34"/>
  <c r="O66" i="34"/>
  <c r="BK168" i="34"/>
  <c r="BK149" i="34"/>
  <c r="BK66" i="34"/>
  <c r="AB150" i="34"/>
  <c r="AB169" i="34"/>
  <c r="AB67" i="34"/>
  <c r="BX169" i="34"/>
  <c r="BX150" i="34"/>
  <c r="BX67" i="34"/>
  <c r="BE170" i="34"/>
  <c r="BE151" i="34"/>
  <c r="BE68" i="34"/>
  <c r="V171" i="34"/>
  <c r="V152" i="34"/>
  <c r="V69" i="34"/>
  <c r="BR171" i="34"/>
  <c r="BR152" i="34"/>
  <c r="BR69" i="34"/>
  <c r="AI172" i="34"/>
  <c r="AI153" i="34"/>
  <c r="AI70" i="34"/>
  <c r="CE172" i="34"/>
  <c r="CE153" i="34"/>
  <c r="CE70" i="34"/>
  <c r="AV173" i="34"/>
  <c r="AV154" i="34"/>
  <c r="AV71" i="34"/>
  <c r="L142" i="34"/>
  <c r="L161" i="34"/>
  <c r="L59" i="34"/>
  <c r="BH142" i="34"/>
  <c r="BH161" i="34"/>
  <c r="BH59" i="34"/>
  <c r="Y143" i="34"/>
  <c r="Y162" i="34"/>
  <c r="Y60" i="34"/>
  <c r="BU143" i="34"/>
  <c r="BU162" i="34"/>
  <c r="BU60" i="34"/>
  <c r="V163" i="34"/>
  <c r="V144" i="34"/>
  <c r="V61" i="34"/>
  <c r="BR163" i="34"/>
  <c r="BR144" i="34"/>
  <c r="BR61" i="34"/>
  <c r="AI164" i="34"/>
  <c r="AI145" i="34"/>
  <c r="AI62" i="34"/>
  <c r="CE164" i="34"/>
  <c r="CE145" i="34"/>
  <c r="CE62" i="34"/>
  <c r="AV146" i="34"/>
  <c r="AV165" i="34"/>
  <c r="AV63" i="34"/>
  <c r="M147" i="34"/>
  <c r="M166" i="34"/>
  <c r="M64" i="34"/>
  <c r="AS147" i="34"/>
  <c r="AS166" i="34"/>
  <c r="AS64" i="34"/>
  <c r="J167" i="34"/>
  <c r="J148" i="34"/>
  <c r="J65" i="34"/>
  <c r="BG148" i="34"/>
  <c r="BG167" i="34"/>
  <c r="BG65" i="34"/>
  <c r="AN168" i="34"/>
  <c r="AN149" i="34"/>
  <c r="AN66" i="34"/>
  <c r="E169" i="34"/>
  <c r="E150" i="34"/>
  <c r="E67" i="34"/>
  <c r="BA169" i="34"/>
  <c r="BA150" i="34"/>
  <c r="BA67" i="34"/>
  <c r="R170" i="34"/>
  <c r="R151" i="34"/>
  <c r="R68" i="34"/>
  <c r="AX170" i="34"/>
  <c r="AX151" i="34"/>
  <c r="AX68" i="34"/>
  <c r="CD170" i="34"/>
  <c r="CD151" i="34"/>
  <c r="CD68" i="34"/>
  <c r="AU171" i="34"/>
  <c r="AU152" i="34"/>
  <c r="AU69" i="34"/>
  <c r="L172" i="34"/>
  <c r="L153" i="34"/>
  <c r="L70" i="34"/>
  <c r="BH172" i="34"/>
  <c r="BH153" i="34"/>
  <c r="BH70" i="34"/>
  <c r="I173" i="34"/>
  <c r="I154" i="34"/>
  <c r="I71" i="34"/>
  <c r="BU173" i="34"/>
  <c r="BU154" i="34"/>
  <c r="BU71" i="34"/>
  <c r="F34" i="29"/>
  <c r="E173" i="29"/>
  <c r="E154" i="29"/>
  <c r="E70" i="29"/>
  <c r="G24" i="29"/>
  <c r="F163" i="29"/>
  <c r="F144" i="29"/>
  <c r="F60" i="29"/>
  <c r="AD176" i="35"/>
  <c r="BE176" i="35"/>
  <c r="BX176" i="35"/>
  <c r="AB157" i="35"/>
  <c r="BM157" i="36"/>
  <c r="CF176" i="36"/>
  <c r="BR73" i="36"/>
  <c r="AL176" i="36"/>
  <c r="AU59" i="33"/>
  <c r="CA59" i="33"/>
  <c r="AN59" i="33"/>
  <c r="BT59" i="33"/>
  <c r="L59" i="33"/>
  <c r="AB59" i="33"/>
  <c r="AR59" i="33"/>
  <c r="BH59" i="33"/>
  <c r="BX59" i="33"/>
  <c r="E59" i="33"/>
  <c r="U59" i="33"/>
  <c r="AK59" i="33"/>
  <c r="BA59" i="33"/>
  <c r="BQ59" i="33"/>
  <c r="CG59" i="33"/>
  <c r="N59" i="33"/>
  <c r="AD59" i="33"/>
  <c r="AT59" i="33"/>
  <c r="BJ59" i="33"/>
  <c r="BZ59" i="33"/>
  <c r="BB73" i="35"/>
  <c r="V157" i="35"/>
  <c r="AW157" i="35"/>
  <c r="Q176" i="35"/>
  <c r="AJ73" i="35"/>
  <c r="D73" i="35"/>
  <c r="BG157" i="35"/>
  <c r="AA176" i="35"/>
  <c r="BE157" i="36"/>
  <c r="Y176" i="36"/>
  <c r="AR73" i="36"/>
  <c r="L176" i="36"/>
  <c r="W73" i="36"/>
  <c r="BZ176" i="36"/>
  <c r="N73" i="36"/>
  <c r="N108" i="28" s="1"/>
  <c r="S73" i="36"/>
  <c r="BF157" i="36"/>
  <c r="Z176" i="36"/>
  <c r="F25" i="29"/>
  <c r="E164" i="29"/>
  <c r="E145" i="29"/>
  <c r="E61" i="29"/>
  <c r="BV157" i="35"/>
  <c r="BF176" i="35"/>
  <c r="Z73" i="35"/>
  <c r="J157" i="35"/>
  <c r="CG176" i="35"/>
  <c r="BA73" i="35"/>
  <c r="AK157" i="35"/>
  <c r="U176" i="35"/>
  <c r="BT73" i="35"/>
  <c r="BD157" i="35"/>
  <c r="AN176" i="35"/>
  <c r="H73" i="35"/>
  <c r="H107" i="28" s="1"/>
  <c r="BK73" i="35"/>
  <c r="AU157" i="35"/>
  <c r="AE176" i="35"/>
  <c r="BY176" i="36"/>
  <c r="AS73" i="36"/>
  <c r="AC157" i="36"/>
  <c r="M176" i="36"/>
  <c r="BL73" i="36"/>
  <c r="AV176" i="36"/>
  <c r="AF157" i="36"/>
  <c r="BW73" i="36"/>
  <c r="BG157" i="36"/>
  <c r="AQ176" i="36"/>
  <c r="K73" i="36"/>
  <c r="K108" i="28" s="1"/>
  <c r="CD73" i="36"/>
  <c r="BN157" i="36"/>
  <c r="AX176" i="36"/>
  <c r="R73" i="36"/>
  <c r="BR176" i="35"/>
  <c r="F73" i="35"/>
  <c r="F107" i="28" s="1"/>
  <c r="CC176" i="35"/>
  <c r="AG73" i="35"/>
  <c r="CF157" i="35"/>
  <c r="AZ176" i="35"/>
  <c r="AQ73" i="35"/>
  <c r="K157" i="35"/>
  <c r="BU176" i="36"/>
  <c r="I73" i="36"/>
  <c r="I108" i="28" s="1"/>
  <c r="BH176" i="36"/>
  <c r="AB157" i="36"/>
  <c r="BS176" i="36"/>
  <c r="G73" i="36"/>
  <c r="G108" i="28" s="1"/>
  <c r="AD73" i="36"/>
  <c r="AK73" i="36"/>
  <c r="E157" i="36"/>
  <c r="BD157" i="36"/>
  <c r="H73" i="36"/>
  <c r="H108" i="28" s="1"/>
  <c r="BO73" i="36"/>
  <c r="AI157" i="36"/>
  <c r="BV176" i="36"/>
  <c r="G24" i="30"/>
  <c r="F163" i="30"/>
  <c r="F144" i="30"/>
  <c r="F60" i="30"/>
  <c r="AG161" i="34"/>
  <c r="AG142" i="34"/>
  <c r="AG59" i="34"/>
  <c r="CC161" i="34"/>
  <c r="CC142" i="34"/>
  <c r="CC59" i="34"/>
  <c r="BJ143" i="34"/>
  <c r="BJ162" i="34"/>
  <c r="BJ60" i="34"/>
  <c r="AQ144" i="34"/>
  <c r="AQ163" i="34"/>
  <c r="AQ61" i="34"/>
  <c r="H164" i="34"/>
  <c r="H145" i="34"/>
  <c r="H62" i="34"/>
  <c r="BD164" i="34"/>
  <c r="BD145" i="34"/>
  <c r="BD62" i="34"/>
  <c r="U165" i="34"/>
  <c r="U146" i="34"/>
  <c r="U63" i="34"/>
  <c r="BQ165" i="34"/>
  <c r="BQ146" i="34"/>
  <c r="BQ63" i="34"/>
  <c r="R147" i="34"/>
  <c r="R166" i="34"/>
  <c r="R64" i="34"/>
  <c r="BN147" i="34"/>
  <c r="BN166" i="34"/>
  <c r="BN64" i="34"/>
  <c r="AF148" i="34"/>
  <c r="AF167" i="34"/>
  <c r="AF65" i="34"/>
  <c r="CB148" i="34"/>
  <c r="CB167" i="34"/>
  <c r="CB65" i="34"/>
  <c r="AC149" i="34"/>
  <c r="AC168" i="34"/>
  <c r="AC66" i="34"/>
  <c r="BY149" i="34"/>
  <c r="BY168" i="34"/>
  <c r="BY66" i="34"/>
  <c r="AP169" i="34"/>
  <c r="AP150" i="34"/>
  <c r="AP67" i="34"/>
  <c r="G170" i="34"/>
  <c r="G151" i="34"/>
  <c r="G68" i="34"/>
  <c r="BC170" i="34"/>
  <c r="BC151" i="34"/>
  <c r="BC68" i="34"/>
  <c r="AZ171" i="34"/>
  <c r="AZ152" i="34"/>
  <c r="AZ69" i="34"/>
  <c r="Q172" i="34"/>
  <c r="Q153" i="34"/>
  <c r="Q70" i="34"/>
  <c r="N173" i="34"/>
  <c r="N154" i="34"/>
  <c r="N71" i="34"/>
  <c r="BZ173" i="34"/>
  <c r="BZ154" i="34"/>
  <c r="BZ71" i="34"/>
  <c r="BF161" i="34"/>
  <c r="BF142" i="34"/>
  <c r="BF59" i="34"/>
  <c r="W162" i="34"/>
  <c r="W143" i="34"/>
  <c r="W60" i="34"/>
  <c r="BC162" i="34"/>
  <c r="BC143" i="34"/>
  <c r="BC60" i="34"/>
  <c r="T144" i="34"/>
  <c r="T163" i="34"/>
  <c r="T61" i="34"/>
  <c r="BP144" i="34"/>
  <c r="BP163" i="34"/>
  <c r="BP61" i="34"/>
  <c r="AW145" i="34"/>
  <c r="AW164" i="34"/>
  <c r="AW62" i="34"/>
  <c r="N165" i="34"/>
  <c r="N146" i="34"/>
  <c r="N63" i="34"/>
  <c r="BJ165" i="34"/>
  <c r="BJ146" i="34"/>
  <c r="BJ63" i="34"/>
  <c r="AA166" i="34"/>
  <c r="AA147" i="34"/>
  <c r="AA64" i="34"/>
  <c r="BW166" i="34"/>
  <c r="BW147" i="34"/>
  <c r="BW64" i="34"/>
  <c r="AO167" i="34"/>
  <c r="AO148" i="34"/>
  <c r="AO65" i="34"/>
  <c r="F149" i="34"/>
  <c r="F168" i="34"/>
  <c r="F66" i="34"/>
  <c r="BB149" i="34"/>
  <c r="BB168" i="34"/>
  <c r="BB66" i="34"/>
  <c r="S150" i="34"/>
  <c r="S169" i="34"/>
  <c r="S67" i="34"/>
  <c r="BO169" i="34"/>
  <c r="BO150" i="34"/>
  <c r="BO67" i="34"/>
  <c r="AF170" i="34"/>
  <c r="AF151" i="34"/>
  <c r="AF68" i="34"/>
  <c r="CB170" i="34"/>
  <c r="CB151" i="34"/>
  <c r="CB68" i="34"/>
  <c r="AS171" i="34"/>
  <c r="AS152" i="34"/>
  <c r="AS69" i="34"/>
  <c r="J172" i="34"/>
  <c r="J153" i="34"/>
  <c r="J70" i="34"/>
  <c r="BF172" i="34"/>
  <c r="BF153" i="34"/>
  <c r="BF70" i="34"/>
  <c r="W173" i="34"/>
  <c r="W154" i="34"/>
  <c r="W71" i="34"/>
  <c r="BS173" i="34"/>
  <c r="BS154" i="34"/>
  <c r="BS71" i="34"/>
  <c r="AI142" i="34"/>
  <c r="AI161" i="34"/>
  <c r="AI59" i="34"/>
  <c r="AF162" i="34"/>
  <c r="AF143" i="34"/>
  <c r="AF60" i="34"/>
  <c r="CB162" i="34"/>
  <c r="CB143" i="34"/>
  <c r="CB60" i="34"/>
  <c r="AS163" i="34"/>
  <c r="AS144" i="34"/>
  <c r="AS61" i="34"/>
  <c r="J145" i="34"/>
  <c r="J164" i="34"/>
  <c r="J62" i="34"/>
  <c r="BF145" i="34"/>
  <c r="BF164" i="34"/>
  <c r="BF62" i="34"/>
  <c r="W146" i="34"/>
  <c r="W165" i="34"/>
  <c r="W63" i="34"/>
  <c r="BS146" i="34"/>
  <c r="BS165" i="34"/>
  <c r="BS63" i="34"/>
  <c r="AJ166" i="34"/>
  <c r="AJ147" i="34"/>
  <c r="AJ64" i="34"/>
  <c r="CF166" i="34"/>
  <c r="CF147" i="34"/>
  <c r="CF64" i="34"/>
  <c r="AX167" i="34"/>
  <c r="AX148" i="34"/>
  <c r="AX65" i="34"/>
  <c r="AU168" i="34"/>
  <c r="AU149" i="34"/>
  <c r="AU66" i="34"/>
  <c r="L150" i="34"/>
  <c r="L169" i="34"/>
  <c r="L67" i="34"/>
  <c r="BH169" i="34"/>
  <c r="BH150" i="34"/>
  <c r="BH67" i="34"/>
  <c r="Y170" i="34"/>
  <c r="Y151" i="34"/>
  <c r="Y68" i="34"/>
  <c r="BU170" i="34"/>
  <c r="BU151" i="34"/>
  <c r="BU68" i="34"/>
  <c r="AL171" i="34"/>
  <c r="AL152" i="34"/>
  <c r="AL69" i="34"/>
  <c r="CH171" i="34"/>
  <c r="CH152" i="34"/>
  <c r="CH69" i="34"/>
  <c r="AY172" i="34"/>
  <c r="AY153" i="34"/>
  <c r="AY70" i="34"/>
  <c r="P173" i="34"/>
  <c r="P154" i="34"/>
  <c r="P71" i="34"/>
  <c r="BL173" i="34"/>
  <c r="BL154" i="34"/>
  <c r="BL71" i="34"/>
  <c r="AB142" i="34"/>
  <c r="AB161" i="34"/>
  <c r="AB59" i="34"/>
  <c r="BX142" i="34"/>
  <c r="BX161" i="34"/>
  <c r="BX59" i="34"/>
  <c r="AO143" i="34"/>
  <c r="AO162" i="34"/>
  <c r="AO60" i="34"/>
  <c r="AL163" i="34"/>
  <c r="AL144" i="34"/>
  <c r="AL61" i="34"/>
  <c r="CH163" i="34"/>
  <c r="CH144" i="34"/>
  <c r="CH61" i="34"/>
  <c r="AY164" i="34"/>
  <c r="AY145" i="34"/>
  <c r="AY62" i="34"/>
  <c r="P146" i="34"/>
  <c r="P165" i="34"/>
  <c r="P63" i="34"/>
  <c r="BL146" i="34"/>
  <c r="BL165" i="34"/>
  <c r="BL63" i="34"/>
  <c r="AC147" i="34"/>
  <c r="AC166" i="34"/>
  <c r="AC64" i="34"/>
  <c r="BY147" i="34"/>
  <c r="BY166" i="34"/>
  <c r="BY64" i="34"/>
  <c r="AQ148" i="34"/>
  <c r="AQ167" i="34"/>
  <c r="AQ65" i="34"/>
  <c r="H168" i="34"/>
  <c r="H149" i="34"/>
  <c r="H66" i="34"/>
  <c r="BD168" i="34"/>
  <c r="BD149" i="34"/>
  <c r="BD66" i="34"/>
  <c r="U169" i="34"/>
  <c r="U150" i="34"/>
  <c r="U67" i="34"/>
  <c r="BQ169" i="34"/>
  <c r="BQ150" i="34"/>
  <c r="BQ67" i="34"/>
  <c r="BN170" i="34"/>
  <c r="BN151" i="34"/>
  <c r="BN68" i="34"/>
  <c r="AE171" i="34"/>
  <c r="AE152" i="34"/>
  <c r="AE69" i="34"/>
  <c r="CA171" i="34"/>
  <c r="CA152" i="34"/>
  <c r="CA69" i="34"/>
  <c r="AR172" i="34"/>
  <c r="AR153" i="34"/>
  <c r="AR70" i="34"/>
  <c r="AO173" i="34"/>
  <c r="AO154" i="34"/>
  <c r="AO71" i="34"/>
  <c r="F29" i="29"/>
  <c r="E168" i="29"/>
  <c r="E149" i="29"/>
  <c r="E65" i="29"/>
  <c r="AT157" i="35"/>
  <c r="I157" i="35"/>
  <c r="AW176" i="36"/>
  <c r="AJ73" i="36"/>
  <c r="F73" i="36"/>
  <c r="F108" i="28" s="1"/>
  <c r="O59" i="33"/>
  <c r="BK59" i="33"/>
  <c r="H59" i="33"/>
  <c r="BD59" i="33"/>
  <c r="Q59" i="33"/>
  <c r="AW59" i="33"/>
  <c r="CC59" i="33"/>
  <c r="AP59" i="33"/>
  <c r="V73" i="35"/>
  <c r="Q157" i="35"/>
  <c r="AA157" i="35"/>
  <c r="BE73" i="36"/>
  <c r="L73" i="36"/>
  <c r="L108" i="28" s="1"/>
  <c r="AT176" i="36"/>
  <c r="AY176" i="36"/>
  <c r="J176" i="36"/>
  <c r="F31" i="30"/>
  <c r="E170" i="30"/>
  <c r="E151" i="30"/>
  <c r="E67" i="30"/>
  <c r="BF157" i="35"/>
  <c r="J73" i="35"/>
  <c r="J107" i="28" s="1"/>
  <c r="CG157" i="35"/>
  <c r="BQ176" i="35"/>
  <c r="U157" i="35"/>
  <c r="BD73" i="35"/>
  <c r="X176" i="35"/>
  <c r="CA176" i="35"/>
  <c r="BY157" i="36"/>
  <c r="BI176" i="36"/>
  <c r="M157" i="36"/>
  <c r="AV73" i="36"/>
  <c r="BG73" i="36"/>
  <c r="AA176" i="36"/>
  <c r="BN73" i="36"/>
  <c r="AX157" i="36"/>
  <c r="BR157" i="35"/>
  <c r="BM176" i="35"/>
  <c r="AZ157" i="35"/>
  <c r="K73" i="35"/>
  <c r="K107" i="28" s="1"/>
  <c r="AO176" i="36"/>
  <c r="AB176" i="36"/>
  <c r="BJ176" i="36"/>
  <c r="E73" i="36"/>
  <c r="E108" i="28" s="1"/>
  <c r="BD176" i="36"/>
  <c r="AI73" i="36"/>
  <c r="AP176" i="36"/>
  <c r="H28" i="30"/>
  <c r="G167" i="30"/>
  <c r="G148" i="30"/>
  <c r="G64" i="30"/>
  <c r="E161" i="34"/>
  <c r="E142" i="34"/>
  <c r="E59" i="34"/>
  <c r="U161" i="34"/>
  <c r="U142" i="34"/>
  <c r="U59" i="34"/>
  <c r="BA161" i="34"/>
  <c r="BA142" i="34"/>
  <c r="BA59" i="34"/>
  <c r="CG161" i="34"/>
  <c r="CG142" i="34"/>
  <c r="CG59" i="34"/>
  <c r="R143" i="34"/>
  <c r="R162" i="34"/>
  <c r="R60" i="34"/>
  <c r="AX143" i="34"/>
  <c r="AX162" i="34"/>
  <c r="AX60" i="34"/>
  <c r="CD143" i="34"/>
  <c r="CD162" i="34"/>
  <c r="CD60" i="34"/>
  <c r="AE144" i="34"/>
  <c r="AE163" i="34"/>
  <c r="AE61" i="34"/>
  <c r="AU144" i="34"/>
  <c r="AU163" i="34"/>
  <c r="AU61" i="34"/>
  <c r="CA144" i="34"/>
  <c r="CA163" i="34"/>
  <c r="CA61" i="34"/>
  <c r="AB164" i="34"/>
  <c r="AB145" i="34"/>
  <c r="AB62" i="34"/>
  <c r="AR164" i="34"/>
  <c r="AR145" i="34"/>
  <c r="AR62" i="34"/>
  <c r="BX164" i="34"/>
  <c r="BX145" i="34"/>
  <c r="BX62" i="34"/>
  <c r="Y165" i="34"/>
  <c r="Y146" i="34"/>
  <c r="Y63" i="34"/>
  <c r="AO165" i="34"/>
  <c r="AO146" i="34"/>
  <c r="AO63" i="34"/>
  <c r="BU165" i="34"/>
  <c r="BU146" i="34"/>
  <c r="BU63" i="34"/>
  <c r="V147" i="34"/>
  <c r="V166" i="34"/>
  <c r="V64" i="34"/>
  <c r="BB147" i="34"/>
  <c r="BB166" i="34"/>
  <c r="BB64" i="34"/>
  <c r="BR147" i="34"/>
  <c r="BR166" i="34"/>
  <c r="BR64" i="34"/>
  <c r="T148" i="34"/>
  <c r="T167" i="34"/>
  <c r="T65" i="34"/>
  <c r="AZ148" i="34"/>
  <c r="AZ167" i="34"/>
  <c r="AZ65" i="34"/>
  <c r="BP148" i="34"/>
  <c r="BP167" i="34"/>
  <c r="BP65" i="34"/>
  <c r="Q149" i="34"/>
  <c r="Q168" i="34"/>
  <c r="Q66" i="34"/>
  <c r="AW149" i="34"/>
  <c r="AW168" i="34"/>
  <c r="AW66" i="34"/>
  <c r="CC149" i="34"/>
  <c r="CC168" i="34"/>
  <c r="CC66" i="34"/>
  <c r="AD169" i="34"/>
  <c r="AD150" i="34"/>
  <c r="AD67" i="34"/>
  <c r="BJ169" i="34"/>
  <c r="BJ150" i="34"/>
  <c r="BJ67" i="34"/>
  <c r="BZ169" i="34"/>
  <c r="BZ150" i="34"/>
  <c r="BZ67" i="34"/>
  <c r="AA170" i="34"/>
  <c r="AA151" i="34"/>
  <c r="AA68" i="34"/>
  <c r="BG170" i="34"/>
  <c r="BG151" i="34"/>
  <c r="BG68" i="34"/>
  <c r="H171" i="34"/>
  <c r="H152" i="34"/>
  <c r="H69" i="34"/>
  <c r="AN171" i="34"/>
  <c r="AN152" i="34"/>
  <c r="AN69" i="34"/>
  <c r="BT171" i="34"/>
  <c r="BT152" i="34"/>
  <c r="BT69" i="34"/>
  <c r="E172" i="34"/>
  <c r="E153" i="34"/>
  <c r="E70" i="34"/>
  <c r="AK172" i="34"/>
  <c r="AK153" i="34"/>
  <c r="AK70" i="34"/>
  <c r="BQ172" i="34"/>
  <c r="BQ153" i="34"/>
  <c r="BQ70" i="34"/>
  <c r="R173" i="34"/>
  <c r="R154" i="34"/>
  <c r="R71" i="34"/>
  <c r="AH173" i="34"/>
  <c r="AH154" i="34"/>
  <c r="AH71" i="34"/>
  <c r="BN173" i="34"/>
  <c r="BN154" i="34"/>
  <c r="BN71" i="34"/>
  <c r="N161" i="34"/>
  <c r="N142" i="34"/>
  <c r="N59" i="34"/>
  <c r="AD161" i="34"/>
  <c r="AD142" i="34"/>
  <c r="AD59" i="34"/>
  <c r="BJ161" i="34"/>
  <c r="BJ142" i="34"/>
  <c r="BJ59" i="34"/>
  <c r="K162" i="34"/>
  <c r="K143" i="34"/>
  <c r="K60" i="34"/>
  <c r="AA162" i="34"/>
  <c r="AA143" i="34"/>
  <c r="AA60" i="34"/>
  <c r="BG162" i="34"/>
  <c r="BG143" i="34"/>
  <c r="BG60" i="34"/>
  <c r="H144" i="34"/>
  <c r="H163" i="34"/>
  <c r="H61" i="34"/>
  <c r="X144" i="34"/>
  <c r="X163" i="34"/>
  <c r="X61" i="34"/>
  <c r="BD144" i="34"/>
  <c r="BD163" i="34"/>
  <c r="BD61" i="34"/>
  <c r="BT144" i="34"/>
  <c r="BT163" i="34"/>
  <c r="BT61" i="34"/>
  <c r="U145" i="34"/>
  <c r="U164" i="34"/>
  <c r="U62" i="34"/>
  <c r="BA145" i="34"/>
  <c r="BA164" i="34"/>
  <c r="BA62" i="34"/>
  <c r="BQ145" i="34"/>
  <c r="BQ164" i="34"/>
  <c r="BQ62" i="34"/>
  <c r="R165" i="34"/>
  <c r="R146" i="34"/>
  <c r="R63" i="34"/>
  <c r="AX165" i="34"/>
  <c r="AX146" i="34"/>
  <c r="AX63" i="34"/>
  <c r="CD165" i="34"/>
  <c r="CD146" i="34"/>
  <c r="CD63" i="34"/>
  <c r="O166" i="34"/>
  <c r="O147" i="34"/>
  <c r="O64" i="34"/>
  <c r="AU166" i="34"/>
  <c r="AU147" i="34"/>
  <c r="AU64" i="34"/>
  <c r="CA166" i="34"/>
  <c r="CA147" i="34"/>
  <c r="CA64" i="34"/>
  <c r="M167" i="34"/>
  <c r="M148" i="34"/>
  <c r="M65" i="34"/>
  <c r="AS167" i="34"/>
  <c r="AS148" i="34"/>
  <c r="AS65" i="34"/>
  <c r="BY167" i="34"/>
  <c r="BY148" i="34"/>
  <c r="BY65" i="34"/>
  <c r="Z149" i="34"/>
  <c r="Z168" i="34"/>
  <c r="Z66" i="34"/>
  <c r="BF149" i="34"/>
  <c r="BF168" i="34"/>
  <c r="BF66" i="34"/>
  <c r="BV149" i="34"/>
  <c r="BV168" i="34"/>
  <c r="BV66" i="34"/>
  <c r="W150" i="34"/>
  <c r="W169" i="34"/>
  <c r="W67" i="34"/>
  <c r="AM150" i="34"/>
  <c r="AM169" i="34"/>
  <c r="AM67" i="34"/>
  <c r="BS169" i="34"/>
  <c r="BS150" i="34"/>
  <c r="BS67" i="34"/>
  <c r="T170" i="34"/>
  <c r="T151" i="34"/>
  <c r="T68" i="34"/>
  <c r="AJ170" i="34"/>
  <c r="AJ151" i="34"/>
  <c r="AJ68" i="34"/>
  <c r="BP170" i="34"/>
  <c r="BP151" i="34"/>
  <c r="BP68" i="34"/>
  <c r="CF170" i="34"/>
  <c r="CF151" i="34"/>
  <c r="CF68" i="34"/>
  <c r="AG171" i="34"/>
  <c r="AG152" i="34"/>
  <c r="AG69" i="34"/>
  <c r="AW171" i="34"/>
  <c r="AW152" i="34"/>
  <c r="AW69" i="34"/>
  <c r="CC171" i="34"/>
  <c r="CC152" i="34"/>
  <c r="CC69" i="34"/>
  <c r="AD172" i="34"/>
  <c r="AD153" i="34"/>
  <c r="AD70" i="34"/>
  <c r="BJ172" i="34"/>
  <c r="BJ153" i="34"/>
  <c r="BJ70" i="34"/>
  <c r="K173" i="34"/>
  <c r="K154" i="34"/>
  <c r="K71" i="34"/>
  <c r="AA173" i="34"/>
  <c r="AA154" i="34"/>
  <c r="AA71" i="34"/>
  <c r="BG173" i="34"/>
  <c r="BG154" i="34"/>
  <c r="BG71" i="34"/>
  <c r="G142" i="34"/>
  <c r="G161" i="34"/>
  <c r="G59" i="34"/>
  <c r="AM142" i="34"/>
  <c r="AM161" i="34"/>
  <c r="AM59" i="34"/>
  <c r="BC142" i="34"/>
  <c r="BC161" i="34"/>
  <c r="BC59" i="34"/>
  <c r="D162" i="34"/>
  <c r="D143" i="34"/>
  <c r="D60" i="34"/>
  <c r="AJ162" i="34"/>
  <c r="AJ143" i="34"/>
  <c r="AJ60" i="34"/>
  <c r="BP162" i="34"/>
  <c r="BP143" i="34"/>
  <c r="BP60" i="34"/>
  <c r="CF162" i="34"/>
  <c r="CF143" i="34"/>
  <c r="CF60" i="34"/>
  <c r="AG163" i="34"/>
  <c r="AG144" i="34"/>
  <c r="AG61" i="34"/>
  <c r="BM163" i="34"/>
  <c r="BM144" i="34"/>
  <c r="BM61" i="34"/>
  <c r="N145" i="34"/>
  <c r="N164" i="34"/>
  <c r="N62" i="34"/>
  <c r="AD145" i="34"/>
  <c r="AD164" i="34"/>
  <c r="AD62" i="34"/>
  <c r="BJ145" i="34"/>
  <c r="BJ164" i="34"/>
  <c r="BJ62" i="34"/>
  <c r="K146" i="34"/>
  <c r="K165" i="34"/>
  <c r="K63" i="34"/>
  <c r="AA146" i="34"/>
  <c r="AA165" i="34"/>
  <c r="AA63" i="34"/>
  <c r="BG146" i="34"/>
  <c r="BG165" i="34"/>
  <c r="BG63" i="34"/>
  <c r="H166" i="34"/>
  <c r="H147" i="34"/>
  <c r="H64" i="34"/>
  <c r="AN166" i="34"/>
  <c r="AN147" i="34"/>
  <c r="AN64" i="34"/>
  <c r="BT166" i="34"/>
  <c r="BT147" i="34"/>
  <c r="BT64" i="34"/>
  <c r="V167" i="34"/>
  <c r="V148" i="34"/>
  <c r="V65" i="34"/>
  <c r="AL167" i="34"/>
  <c r="AL148" i="34"/>
  <c r="AL65" i="34"/>
  <c r="BR167" i="34"/>
  <c r="BR148" i="34"/>
  <c r="BR65" i="34"/>
  <c r="CH167" i="34"/>
  <c r="CH148" i="34"/>
  <c r="CH65" i="34"/>
  <c r="AI168" i="34"/>
  <c r="AI149" i="34"/>
  <c r="AI66" i="34"/>
  <c r="BO168" i="34"/>
  <c r="BO149" i="34"/>
  <c r="BO66" i="34"/>
  <c r="P150" i="34"/>
  <c r="P169" i="34"/>
  <c r="P67" i="34"/>
  <c r="AF150" i="34"/>
  <c r="AF169" i="34"/>
  <c r="AF67" i="34"/>
  <c r="BL169" i="34"/>
  <c r="BL150" i="34"/>
  <c r="BL67" i="34"/>
  <c r="M170" i="34"/>
  <c r="M151" i="34"/>
  <c r="M68" i="34"/>
  <c r="AS170" i="34"/>
  <c r="AS151" i="34"/>
  <c r="AS68" i="34"/>
  <c r="BI170" i="34"/>
  <c r="BI151" i="34"/>
  <c r="BI68" i="34"/>
  <c r="J171" i="34"/>
  <c r="J152" i="34"/>
  <c r="J69" i="34"/>
  <c r="AP171" i="34"/>
  <c r="AP152" i="34"/>
  <c r="AP69" i="34"/>
  <c r="BF171" i="34"/>
  <c r="BF152" i="34"/>
  <c r="BF69" i="34"/>
  <c r="G172" i="34"/>
  <c r="G153" i="34"/>
  <c r="G70" i="34"/>
  <c r="AM172" i="34"/>
  <c r="AM153" i="34"/>
  <c r="AM70" i="34"/>
  <c r="BS172" i="34"/>
  <c r="BS153" i="34"/>
  <c r="BS70" i="34"/>
  <c r="D173" i="34"/>
  <c r="D154" i="34"/>
  <c r="D71" i="34"/>
  <c r="AJ173" i="34"/>
  <c r="AJ154" i="34"/>
  <c r="AJ71" i="34"/>
  <c r="BP173" i="34"/>
  <c r="BP154" i="34"/>
  <c r="BP71" i="34"/>
  <c r="CF173" i="34"/>
  <c r="CF154" i="34"/>
  <c r="CF71" i="34"/>
  <c r="AF142" i="34"/>
  <c r="AF161" i="34"/>
  <c r="AF59" i="34"/>
  <c r="BL142" i="34"/>
  <c r="BL161" i="34"/>
  <c r="BL59" i="34"/>
  <c r="CB142" i="34"/>
  <c r="CB161" i="34"/>
  <c r="CB59" i="34"/>
  <c r="AC143" i="34"/>
  <c r="AC162" i="34"/>
  <c r="AC60" i="34"/>
  <c r="BI143" i="34"/>
  <c r="BI162" i="34"/>
  <c r="BI60" i="34"/>
  <c r="BY143" i="34"/>
  <c r="BY162" i="34"/>
  <c r="BY60" i="34"/>
  <c r="Z163" i="34"/>
  <c r="Z144" i="34"/>
  <c r="Z61" i="34"/>
  <c r="BF163" i="34"/>
  <c r="BF144" i="34"/>
  <c r="BF61" i="34"/>
  <c r="G164" i="34"/>
  <c r="G145" i="34"/>
  <c r="G62" i="34"/>
  <c r="W164" i="34"/>
  <c r="W145" i="34"/>
  <c r="W62" i="34"/>
  <c r="BC164" i="34"/>
  <c r="BC145" i="34"/>
  <c r="BC62" i="34"/>
  <c r="D165" i="34"/>
  <c r="D146" i="34"/>
  <c r="D63" i="34"/>
  <c r="AJ146" i="34"/>
  <c r="AJ165" i="34"/>
  <c r="AJ63" i="34"/>
  <c r="AZ146" i="34"/>
  <c r="AZ165" i="34"/>
  <c r="AZ63" i="34"/>
  <c r="CF146" i="34"/>
  <c r="CF165" i="34"/>
  <c r="CF63" i="34"/>
  <c r="Q147" i="34"/>
  <c r="Q166" i="34"/>
  <c r="Q64" i="34"/>
  <c r="AW147" i="34"/>
  <c r="AW166" i="34"/>
  <c r="AW64" i="34"/>
  <c r="CC147" i="34"/>
  <c r="CC166" i="34"/>
  <c r="CC64" i="34"/>
  <c r="AE148" i="34"/>
  <c r="AE167" i="34"/>
  <c r="AE65" i="34"/>
  <c r="BK148" i="34"/>
  <c r="BK167" i="34"/>
  <c r="BK65" i="34"/>
  <c r="CA148" i="34"/>
  <c r="CA167" i="34"/>
  <c r="CA65" i="34"/>
  <c r="AB168" i="34"/>
  <c r="AB149" i="34"/>
  <c r="AB66" i="34"/>
  <c r="BH168" i="34"/>
  <c r="BH149" i="34"/>
  <c r="BH66" i="34"/>
  <c r="I169" i="34"/>
  <c r="I150" i="34"/>
  <c r="I67" i="34"/>
  <c r="AO169" i="34"/>
  <c r="AO150" i="34"/>
  <c r="AO67" i="34"/>
  <c r="BU169" i="34"/>
  <c r="BU150" i="34"/>
  <c r="BU67" i="34"/>
  <c r="V170" i="34"/>
  <c r="V151" i="34"/>
  <c r="V68" i="34"/>
  <c r="BB170" i="34"/>
  <c r="BB151" i="34"/>
  <c r="BB68" i="34"/>
  <c r="BR170" i="34"/>
  <c r="BR151" i="34"/>
  <c r="BR68" i="34"/>
  <c r="S171" i="34"/>
  <c r="S152" i="34"/>
  <c r="S69" i="34"/>
  <c r="AY171" i="34"/>
  <c r="AY152" i="34"/>
  <c r="AY69" i="34"/>
  <c r="CE171" i="34"/>
  <c r="CE152" i="34"/>
  <c r="CE69" i="34"/>
  <c r="P172" i="34"/>
  <c r="P153" i="34"/>
  <c r="P70" i="34"/>
  <c r="AV172" i="34"/>
  <c r="AV153" i="34"/>
  <c r="AV70" i="34"/>
  <c r="CB172" i="34"/>
  <c r="CB153" i="34"/>
  <c r="CB70" i="34"/>
  <c r="AC173" i="34"/>
  <c r="AC154" i="34"/>
  <c r="AC71" i="34"/>
  <c r="BI173" i="34"/>
  <c r="BI154" i="34"/>
  <c r="BI71" i="34"/>
  <c r="BN73" i="35"/>
  <c r="AH176" i="35"/>
  <c r="BI176" i="35"/>
  <c r="M157" i="35"/>
  <c r="AV73" i="35"/>
  <c r="P176" i="35"/>
  <c r="BS176" i="35"/>
  <c r="W157" i="35"/>
  <c r="BZ73" i="35"/>
  <c r="BJ157" i="35"/>
  <c r="AT176" i="35"/>
  <c r="N73" i="35"/>
  <c r="N107" i="28" s="1"/>
  <c r="BU176" i="35"/>
  <c r="AO73" i="35"/>
  <c r="Y157" i="35"/>
  <c r="I176" i="35"/>
  <c r="BH73" i="35"/>
  <c r="AR157" i="35"/>
  <c r="AB176" i="35"/>
  <c r="CE176" i="35"/>
  <c r="AY73" i="35"/>
  <c r="AI157" i="35"/>
  <c r="S176" i="35"/>
  <c r="CC157" i="36"/>
  <c r="BM176" i="36"/>
  <c r="AG73" i="36"/>
  <c r="Q157" i="36"/>
  <c r="CF157" i="36"/>
  <c r="AZ73" i="36"/>
  <c r="AJ176" i="36"/>
  <c r="T157" i="36"/>
  <c r="CA73" i="36"/>
  <c r="BK157" i="36"/>
  <c r="AU176" i="36"/>
  <c r="O73" i="36"/>
  <c r="O108" i="28" s="1"/>
  <c r="CH73" i="36"/>
  <c r="BR157" i="36"/>
  <c r="BB176" i="36"/>
  <c r="V73" i="36"/>
  <c r="F157" i="36"/>
  <c r="E169" i="29"/>
  <c r="E150" i="29"/>
  <c r="E66" i="29"/>
  <c r="F30" i="29"/>
  <c r="F32" i="29"/>
  <c r="E171" i="29"/>
  <c r="E152" i="29"/>
  <c r="E68" i="29"/>
  <c r="S59" i="33"/>
  <c r="AI59" i="33"/>
  <c r="AY59" i="33"/>
  <c r="BO59" i="33"/>
  <c r="CE59" i="33"/>
  <c r="F172" i="30"/>
  <c r="F153" i="30"/>
  <c r="F69" i="30"/>
  <c r="G33" i="30"/>
  <c r="F29" i="30"/>
  <c r="E167" i="29"/>
  <c r="E148" i="29"/>
  <c r="E64" i="29"/>
  <c r="F28" i="29"/>
  <c r="G33" i="29"/>
  <c r="F172" i="29"/>
  <c r="F153" i="29"/>
  <c r="F69" i="29"/>
  <c r="I161" i="34"/>
  <c r="I142" i="34"/>
  <c r="I59" i="34"/>
  <c r="Y161" i="34"/>
  <c r="Y142" i="34"/>
  <c r="Y59" i="34"/>
  <c r="AO161" i="34"/>
  <c r="AO142" i="34"/>
  <c r="AO59" i="34"/>
  <c r="BE161" i="34"/>
  <c r="BE142" i="34"/>
  <c r="BE59" i="34"/>
  <c r="BU161" i="34"/>
  <c r="BU142" i="34"/>
  <c r="BU59" i="34"/>
  <c r="F143" i="34"/>
  <c r="F162" i="34"/>
  <c r="F60" i="34"/>
  <c r="V143" i="34"/>
  <c r="V162" i="34"/>
  <c r="V60" i="34"/>
  <c r="AL143" i="34"/>
  <c r="AL162" i="34"/>
  <c r="AL60" i="34"/>
  <c r="BB143" i="34"/>
  <c r="BB162" i="34"/>
  <c r="BB60" i="34"/>
  <c r="BR143" i="34"/>
  <c r="BR162" i="34"/>
  <c r="BR60" i="34"/>
  <c r="CH143" i="34"/>
  <c r="CH162" i="34"/>
  <c r="CH60" i="34"/>
  <c r="S144" i="34"/>
  <c r="S163" i="34"/>
  <c r="S61" i="34"/>
  <c r="AI144" i="34"/>
  <c r="AI163" i="34"/>
  <c r="AI61" i="34"/>
  <c r="AY144" i="34"/>
  <c r="AY163" i="34"/>
  <c r="AY61" i="34"/>
  <c r="BO144" i="34"/>
  <c r="BO163" i="34"/>
  <c r="BO61" i="34"/>
  <c r="CE144" i="34"/>
  <c r="CE163" i="34"/>
  <c r="CE61" i="34"/>
  <c r="P164" i="34"/>
  <c r="P145" i="34"/>
  <c r="P62" i="34"/>
  <c r="AF164" i="34"/>
  <c r="AF145" i="34"/>
  <c r="AF62" i="34"/>
  <c r="AV164" i="34"/>
  <c r="AV145" i="34"/>
  <c r="AV62" i="34"/>
  <c r="BL164" i="34"/>
  <c r="BL145" i="34"/>
  <c r="BL62" i="34"/>
  <c r="CB164" i="34"/>
  <c r="CB145" i="34"/>
  <c r="CB62" i="34"/>
  <c r="M165" i="34"/>
  <c r="M146" i="34"/>
  <c r="M63" i="34"/>
  <c r="AC165" i="34"/>
  <c r="AC146" i="34"/>
  <c r="AC63" i="34"/>
  <c r="AS165" i="34"/>
  <c r="AS146" i="34"/>
  <c r="AS63" i="34"/>
  <c r="BI165" i="34"/>
  <c r="BI146" i="34"/>
  <c r="BI63" i="34"/>
  <c r="BY165" i="34"/>
  <c r="BY146" i="34"/>
  <c r="BY63" i="34"/>
  <c r="J147" i="34"/>
  <c r="J166" i="34"/>
  <c r="J64" i="34"/>
  <c r="Z147" i="34"/>
  <c r="Z166" i="34"/>
  <c r="Z64" i="34"/>
  <c r="AP147" i="34"/>
  <c r="AP166" i="34"/>
  <c r="AP64" i="34"/>
  <c r="BF147" i="34"/>
  <c r="BF166" i="34"/>
  <c r="BF64" i="34"/>
  <c r="BV147" i="34"/>
  <c r="BV166" i="34"/>
  <c r="BV64" i="34"/>
  <c r="G148" i="34"/>
  <c r="G167" i="34"/>
  <c r="G65" i="34"/>
  <c r="X148" i="34"/>
  <c r="X167" i="34"/>
  <c r="X65" i="34"/>
  <c r="AN148" i="34"/>
  <c r="AN167" i="34"/>
  <c r="AN65" i="34"/>
  <c r="BD148" i="34"/>
  <c r="BD167" i="34"/>
  <c r="BD65" i="34"/>
  <c r="BT148" i="34"/>
  <c r="BT167" i="34"/>
  <c r="BT65" i="34"/>
  <c r="E149" i="34"/>
  <c r="E168" i="34"/>
  <c r="E66" i="34"/>
  <c r="U149" i="34"/>
  <c r="U168" i="34"/>
  <c r="U66" i="34"/>
  <c r="AK149" i="34"/>
  <c r="AK168" i="34"/>
  <c r="AK66" i="34"/>
  <c r="BA149" i="34"/>
  <c r="BA168" i="34"/>
  <c r="BA66" i="34"/>
  <c r="BQ149" i="34"/>
  <c r="BQ168" i="34"/>
  <c r="BQ66" i="34"/>
  <c r="CG149" i="34"/>
  <c r="CG168" i="34"/>
  <c r="CG66" i="34"/>
  <c r="R169" i="34"/>
  <c r="R150" i="34"/>
  <c r="R67" i="34"/>
  <c r="AH169" i="34"/>
  <c r="AH150" i="34"/>
  <c r="AH67" i="34"/>
  <c r="AX169" i="34"/>
  <c r="AX150" i="34"/>
  <c r="AX67" i="34"/>
  <c r="BN169" i="34"/>
  <c r="BN150" i="34"/>
  <c r="BN67" i="34"/>
  <c r="CD169" i="34"/>
  <c r="CD150" i="34"/>
  <c r="CD67" i="34"/>
  <c r="O170" i="34"/>
  <c r="O151" i="34"/>
  <c r="O68" i="34"/>
  <c r="AE170" i="34"/>
  <c r="AE151" i="34"/>
  <c r="AE68" i="34"/>
  <c r="AU170" i="34"/>
  <c r="AU151" i="34"/>
  <c r="AU68" i="34"/>
  <c r="BK170" i="34"/>
  <c r="BK151" i="34"/>
  <c r="BK68" i="34"/>
  <c r="CA170" i="34"/>
  <c r="CA151" i="34"/>
  <c r="CA68" i="34"/>
  <c r="L171" i="34"/>
  <c r="L152" i="34"/>
  <c r="L69" i="34"/>
  <c r="AB171" i="34"/>
  <c r="AB152" i="34"/>
  <c r="AB69" i="34"/>
  <c r="AR171" i="34"/>
  <c r="AR152" i="34"/>
  <c r="AR69" i="34"/>
  <c r="BH171" i="34"/>
  <c r="BH152" i="34"/>
  <c r="BH69" i="34"/>
  <c r="BX171" i="34"/>
  <c r="BX152" i="34"/>
  <c r="BX69" i="34"/>
  <c r="I172" i="34"/>
  <c r="I153" i="34"/>
  <c r="I70" i="34"/>
  <c r="Y172" i="34"/>
  <c r="Y153" i="34"/>
  <c r="Y70" i="34"/>
  <c r="AO172" i="34"/>
  <c r="AO153" i="34"/>
  <c r="AO70" i="34"/>
  <c r="BE172" i="34"/>
  <c r="BE153" i="34"/>
  <c r="BE70" i="34"/>
  <c r="BU172" i="34"/>
  <c r="BU153" i="34"/>
  <c r="BU70" i="34"/>
  <c r="F173" i="34"/>
  <c r="F154" i="34"/>
  <c r="F71" i="34"/>
  <c r="V173" i="34"/>
  <c r="V154" i="34"/>
  <c r="V71" i="34"/>
  <c r="AL173" i="34"/>
  <c r="AL154" i="34"/>
  <c r="AL71" i="34"/>
  <c r="BB173" i="34"/>
  <c r="BB154" i="34"/>
  <c r="BB71" i="34"/>
  <c r="BR173" i="34"/>
  <c r="BR154" i="34"/>
  <c r="BR71" i="34"/>
  <c r="CH173" i="34"/>
  <c r="CH154" i="34"/>
  <c r="CH71" i="34"/>
  <c r="R161" i="34"/>
  <c r="R142" i="34"/>
  <c r="R59" i="34"/>
  <c r="AH161" i="34"/>
  <c r="AH142" i="34"/>
  <c r="AH59" i="34"/>
  <c r="AX161" i="34"/>
  <c r="AX142" i="34"/>
  <c r="AX59" i="34"/>
  <c r="BN161" i="34"/>
  <c r="BN142" i="34"/>
  <c r="BN59" i="34"/>
  <c r="CD161" i="34"/>
  <c r="CD142" i="34"/>
  <c r="CD59" i="34"/>
  <c r="O162" i="34"/>
  <c r="O143" i="34"/>
  <c r="O60" i="34"/>
  <c r="AE162" i="34"/>
  <c r="AE143" i="34"/>
  <c r="AE60" i="34"/>
  <c r="AU162" i="34"/>
  <c r="AU143" i="34"/>
  <c r="AU60" i="34"/>
  <c r="BK162" i="34"/>
  <c r="BK143" i="34"/>
  <c r="BK60" i="34"/>
  <c r="CA162" i="34"/>
  <c r="CA143" i="34"/>
  <c r="CA60" i="34"/>
  <c r="L144" i="34"/>
  <c r="L163" i="34"/>
  <c r="L61" i="34"/>
  <c r="AB144" i="34"/>
  <c r="AB163" i="34"/>
  <c r="AB61" i="34"/>
  <c r="AR144" i="34"/>
  <c r="AR163" i="34"/>
  <c r="AR61" i="34"/>
  <c r="BH144" i="34"/>
  <c r="BH163" i="34"/>
  <c r="BH61" i="34"/>
  <c r="BX144" i="34"/>
  <c r="BX163" i="34"/>
  <c r="BX61" i="34"/>
  <c r="I145" i="34"/>
  <c r="I164" i="34"/>
  <c r="I62" i="34"/>
  <c r="Y145" i="34"/>
  <c r="Y164" i="34"/>
  <c r="Y62" i="34"/>
  <c r="AO145" i="34"/>
  <c r="AO164" i="34"/>
  <c r="AO62" i="34"/>
  <c r="BE145" i="34"/>
  <c r="BE164" i="34"/>
  <c r="BE62" i="34"/>
  <c r="BU145" i="34"/>
  <c r="BU164" i="34"/>
  <c r="BU62" i="34"/>
  <c r="F165" i="34"/>
  <c r="F146" i="34"/>
  <c r="F63" i="34"/>
  <c r="V165" i="34"/>
  <c r="V146" i="34"/>
  <c r="V63" i="34"/>
  <c r="AL165" i="34"/>
  <c r="AL146" i="34"/>
  <c r="AL63" i="34"/>
  <c r="BB165" i="34"/>
  <c r="BB146" i="34"/>
  <c r="BB63" i="34"/>
  <c r="BR165" i="34"/>
  <c r="BR146" i="34"/>
  <c r="BR63" i="34"/>
  <c r="CH165" i="34"/>
  <c r="CH146" i="34"/>
  <c r="CH63" i="34"/>
  <c r="S166" i="34"/>
  <c r="S147" i="34"/>
  <c r="S64" i="34"/>
  <c r="AI166" i="34"/>
  <c r="AI147" i="34"/>
  <c r="AI64" i="34"/>
  <c r="AY166" i="34"/>
  <c r="AY147" i="34"/>
  <c r="AY64" i="34"/>
  <c r="BO166" i="34"/>
  <c r="BO147" i="34"/>
  <c r="BO64" i="34"/>
  <c r="CE166" i="34"/>
  <c r="CE147" i="34"/>
  <c r="CE64" i="34"/>
  <c r="Q167" i="34"/>
  <c r="Q148" i="34"/>
  <c r="Q65" i="34"/>
  <c r="AG167" i="34"/>
  <c r="AG148" i="34"/>
  <c r="AG65" i="34"/>
  <c r="AW167" i="34"/>
  <c r="AW148" i="34"/>
  <c r="AW65" i="34"/>
  <c r="BM167" i="34"/>
  <c r="BM148" i="34"/>
  <c r="BM65" i="34"/>
  <c r="CC167" i="34"/>
  <c r="CC148" i="34"/>
  <c r="CC65" i="34"/>
  <c r="N149" i="34"/>
  <c r="N168" i="34"/>
  <c r="N66" i="34"/>
  <c r="AD149" i="34"/>
  <c r="AD168" i="34"/>
  <c r="AD66" i="34"/>
  <c r="AT149" i="34"/>
  <c r="AT168" i="34"/>
  <c r="AT66" i="34"/>
  <c r="BJ149" i="34"/>
  <c r="BJ168" i="34"/>
  <c r="BJ66" i="34"/>
  <c r="BZ149" i="34"/>
  <c r="BZ168" i="34"/>
  <c r="BZ66" i="34"/>
  <c r="K150" i="34"/>
  <c r="K169" i="34"/>
  <c r="K67" i="34"/>
  <c r="AA150" i="34"/>
  <c r="AA169" i="34"/>
  <c r="AA67" i="34"/>
  <c r="AQ150" i="34"/>
  <c r="AQ169" i="34"/>
  <c r="AQ67" i="34"/>
  <c r="BG169" i="34"/>
  <c r="BG150" i="34"/>
  <c r="BG67" i="34"/>
  <c r="BW169" i="34"/>
  <c r="BW150" i="34"/>
  <c r="BW67" i="34"/>
  <c r="H170" i="34"/>
  <c r="H151" i="34"/>
  <c r="H68" i="34"/>
  <c r="X170" i="34"/>
  <c r="X151" i="34"/>
  <c r="X68" i="34"/>
  <c r="AN170" i="34"/>
  <c r="AN151" i="34"/>
  <c r="AN68" i="34"/>
  <c r="BD170" i="34"/>
  <c r="BD151" i="34"/>
  <c r="BD68" i="34"/>
  <c r="BT170" i="34"/>
  <c r="BT151" i="34"/>
  <c r="BT68" i="34"/>
  <c r="E171" i="34"/>
  <c r="E152" i="34"/>
  <c r="E69" i="34"/>
  <c r="U171" i="34"/>
  <c r="U152" i="34"/>
  <c r="U69" i="34"/>
  <c r="AK171" i="34"/>
  <c r="AK152" i="34"/>
  <c r="AK69" i="34"/>
  <c r="BA171" i="34"/>
  <c r="BA152" i="34"/>
  <c r="BA69" i="34"/>
  <c r="BQ171" i="34"/>
  <c r="BQ152" i="34"/>
  <c r="BQ69" i="34"/>
  <c r="CG171" i="34"/>
  <c r="CG152" i="34"/>
  <c r="CG69" i="34"/>
  <c r="R172" i="34"/>
  <c r="R153" i="34"/>
  <c r="R70" i="34"/>
  <c r="AH172" i="34"/>
  <c r="AH153" i="34"/>
  <c r="AH70" i="34"/>
  <c r="AX172" i="34"/>
  <c r="AX153" i="34"/>
  <c r="AX70" i="34"/>
  <c r="BN172" i="34"/>
  <c r="BN153" i="34"/>
  <c r="BN70" i="34"/>
  <c r="CD172" i="34"/>
  <c r="CD153" i="34"/>
  <c r="CD70" i="34"/>
  <c r="O173" i="34"/>
  <c r="O154" i="34"/>
  <c r="O71" i="34"/>
  <c r="AE173" i="34"/>
  <c r="AE154" i="34"/>
  <c r="AE71" i="34"/>
  <c r="AU173" i="34"/>
  <c r="AU154" i="34"/>
  <c r="AU71" i="34"/>
  <c r="BK173" i="34"/>
  <c r="BK154" i="34"/>
  <c r="BK71" i="34"/>
  <c r="CA173" i="34"/>
  <c r="CA154" i="34"/>
  <c r="CA71" i="34"/>
  <c r="K142" i="34"/>
  <c r="K161" i="34"/>
  <c r="K59" i="34"/>
  <c r="AA142" i="34"/>
  <c r="AA161" i="34"/>
  <c r="AA59" i="34"/>
  <c r="AQ142" i="34"/>
  <c r="AQ161" i="34"/>
  <c r="AQ59" i="34"/>
  <c r="BG142" i="34"/>
  <c r="BG161" i="34"/>
  <c r="BG59" i="34"/>
  <c r="BW142" i="34"/>
  <c r="BW161" i="34"/>
  <c r="BW59" i="34"/>
  <c r="H162" i="34"/>
  <c r="H143" i="34"/>
  <c r="H60" i="34"/>
  <c r="X162" i="34"/>
  <c r="X143" i="34"/>
  <c r="X60" i="34"/>
  <c r="AN162" i="34"/>
  <c r="AN143" i="34"/>
  <c r="AN60" i="34"/>
  <c r="BD162" i="34"/>
  <c r="BD143" i="34"/>
  <c r="BD60" i="34"/>
  <c r="BT162" i="34"/>
  <c r="BT143" i="34"/>
  <c r="BT60" i="34"/>
  <c r="E163" i="34"/>
  <c r="E144" i="34"/>
  <c r="E61" i="34"/>
  <c r="U163" i="34"/>
  <c r="U144" i="34"/>
  <c r="U61" i="34"/>
  <c r="AK163" i="34"/>
  <c r="AK144" i="34"/>
  <c r="AK61" i="34"/>
  <c r="BA163" i="34"/>
  <c r="BA144" i="34"/>
  <c r="BA61" i="34"/>
  <c r="BQ163" i="34"/>
  <c r="BQ144" i="34"/>
  <c r="BQ61" i="34"/>
  <c r="CG163" i="34"/>
  <c r="CG144" i="34"/>
  <c r="CG61" i="34"/>
  <c r="R145" i="34"/>
  <c r="R164" i="34"/>
  <c r="R62" i="34"/>
  <c r="AH145" i="34"/>
  <c r="AH164" i="34"/>
  <c r="AH62" i="34"/>
  <c r="AX145" i="34"/>
  <c r="AX164" i="34"/>
  <c r="AX62" i="34"/>
  <c r="BN145" i="34"/>
  <c r="BN164" i="34"/>
  <c r="BN62" i="34"/>
  <c r="CD145" i="34"/>
  <c r="CD164" i="34"/>
  <c r="CD62" i="34"/>
  <c r="O146" i="34"/>
  <c r="O165" i="34"/>
  <c r="O63" i="34"/>
  <c r="AE146" i="34"/>
  <c r="AE165" i="34"/>
  <c r="AE63" i="34"/>
  <c r="AU146" i="34"/>
  <c r="AU165" i="34"/>
  <c r="AU63" i="34"/>
  <c r="BK146" i="34"/>
  <c r="BK165" i="34"/>
  <c r="BK63" i="34"/>
  <c r="CA146" i="34"/>
  <c r="CA165" i="34"/>
  <c r="CA63" i="34"/>
  <c r="L166" i="34"/>
  <c r="L147" i="34"/>
  <c r="L64" i="34"/>
  <c r="AB166" i="34"/>
  <c r="AB147" i="34"/>
  <c r="AB64" i="34"/>
  <c r="AR166" i="34"/>
  <c r="AR147" i="34"/>
  <c r="AR64" i="34"/>
  <c r="BH166" i="34"/>
  <c r="BH147" i="34"/>
  <c r="BH64" i="34"/>
  <c r="BX166" i="34"/>
  <c r="BX147" i="34"/>
  <c r="BX64" i="34"/>
  <c r="I167" i="34"/>
  <c r="I148" i="34"/>
  <c r="I65" i="34"/>
  <c r="Z167" i="34"/>
  <c r="Z148" i="34"/>
  <c r="Z65" i="34"/>
  <c r="AP167" i="34"/>
  <c r="AP148" i="34"/>
  <c r="AP65" i="34"/>
  <c r="BF167" i="34"/>
  <c r="BF148" i="34"/>
  <c r="BF65" i="34"/>
  <c r="BV167" i="34"/>
  <c r="BV148" i="34"/>
  <c r="BV65" i="34"/>
  <c r="G168" i="34"/>
  <c r="G149" i="34"/>
  <c r="G66" i="34"/>
  <c r="W168" i="34"/>
  <c r="W149" i="34"/>
  <c r="W66" i="34"/>
  <c r="AM168" i="34"/>
  <c r="AM149" i="34"/>
  <c r="AM66" i="34"/>
  <c r="BC168" i="34"/>
  <c r="BC149" i="34"/>
  <c r="BC66" i="34"/>
  <c r="BS168" i="34"/>
  <c r="BS149" i="34"/>
  <c r="BS66" i="34"/>
  <c r="D169" i="34"/>
  <c r="D150" i="34"/>
  <c r="D67" i="34"/>
  <c r="T150" i="34"/>
  <c r="T169" i="34"/>
  <c r="T67" i="34"/>
  <c r="AJ150" i="34"/>
  <c r="AJ169" i="34"/>
  <c r="AJ67" i="34"/>
  <c r="AZ150" i="34"/>
  <c r="AZ169" i="34"/>
  <c r="AZ67" i="34"/>
  <c r="BP169" i="34"/>
  <c r="BP150" i="34"/>
  <c r="BP67" i="34"/>
  <c r="CF169" i="34"/>
  <c r="CF150" i="34"/>
  <c r="CF67" i="34"/>
  <c r="Q170" i="34"/>
  <c r="Q151" i="34"/>
  <c r="Q68" i="34"/>
  <c r="AG170" i="34"/>
  <c r="AG151" i="34"/>
  <c r="AG68" i="34"/>
  <c r="AW170" i="34"/>
  <c r="AW151" i="34"/>
  <c r="AW68" i="34"/>
  <c r="BM170" i="34"/>
  <c r="BM151" i="34"/>
  <c r="BM68" i="34"/>
  <c r="CC170" i="34"/>
  <c r="CC151" i="34"/>
  <c r="CC68" i="34"/>
  <c r="N171" i="34"/>
  <c r="N152" i="34"/>
  <c r="N69" i="34"/>
  <c r="AD171" i="34"/>
  <c r="AD152" i="34"/>
  <c r="AD69" i="34"/>
  <c r="AT171" i="34"/>
  <c r="AT152" i="34"/>
  <c r="AT69" i="34"/>
  <c r="BJ171" i="34"/>
  <c r="BJ152" i="34"/>
  <c r="BJ69" i="34"/>
  <c r="BZ171" i="34"/>
  <c r="BZ152" i="34"/>
  <c r="BZ69" i="34"/>
  <c r="K172" i="34"/>
  <c r="K153" i="34"/>
  <c r="K70" i="34"/>
  <c r="AA172" i="34"/>
  <c r="AA153" i="34"/>
  <c r="AA70" i="34"/>
  <c r="AQ172" i="34"/>
  <c r="AQ153" i="34"/>
  <c r="AQ70" i="34"/>
  <c r="BG172" i="34"/>
  <c r="BG153" i="34"/>
  <c r="BG70" i="34"/>
  <c r="BW172" i="34"/>
  <c r="BW153" i="34"/>
  <c r="BW70" i="34"/>
  <c r="H173" i="34"/>
  <c r="H154" i="34"/>
  <c r="H71" i="34"/>
  <c r="X173" i="34"/>
  <c r="X154" i="34"/>
  <c r="X71" i="34"/>
  <c r="AN173" i="34"/>
  <c r="AN154" i="34"/>
  <c r="AN71" i="34"/>
  <c r="BD173" i="34"/>
  <c r="BD154" i="34"/>
  <c r="BD71" i="34"/>
  <c r="BT173" i="34"/>
  <c r="BT154" i="34"/>
  <c r="BT71" i="34"/>
  <c r="D161" i="34"/>
  <c r="D142" i="34"/>
  <c r="D59" i="34"/>
  <c r="D37" i="34"/>
  <c r="T142" i="34"/>
  <c r="T161" i="34"/>
  <c r="T59" i="34"/>
  <c r="AJ142" i="34"/>
  <c r="AJ161" i="34"/>
  <c r="AJ59" i="34"/>
  <c r="AZ142" i="34"/>
  <c r="AZ161" i="34"/>
  <c r="AZ59" i="34"/>
  <c r="BP142" i="34"/>
  <c r="BP161" i="34"/>
  <c r="BP59" i="34"/>
  <c r="CF142" i="34"/>
  <c r="CF161" i="34"/>
  <c r="CF59" i="34"/>
  <c r="Q143" i="34"/>
  <c r="Q162" i="34"/>
  <c r="Q60" i="34"/>
  <c r="AG143" i="34"/>
  <c r="AG162" i="34"/>
  <c r="AG60" i="34"/>
  <c r="AW143" i="34"/>
  <c r="AW162" i="34"/>
  <c r="AW60" i="34"/>
  <c r="BM143" i="34"/>
  <c r="BM162" i="34"/>
  <c r="BM60" i="34"/>
  <c r="CC143" i="34"/>
  <c r="CC162" i="34"/>
  <c r="CC60" i="34"/>
  <c r="N163" i="34"/>
  <c r="N144" i="34"/>
  <c r="N61" i="34"/>
  <c r="AD163" i="34"/>
  <c r="AD144" i="34"/>
  <c r="AD61" i="34"/>
  <c r="AT163" i="34"/>
  <c r="AT144" i="34"/>
  <c r="AT61" i="34"/>
  <c r="BJ163" i="34"/>
  <c r="BJ144" i="34"/>
  <c r="BJ61" i="34"/>
  <c r="BZ163" i="34"/>
  <c r="BZ144" i="34"/>
  <c r="BZ61" i="34"/>
  <c r="K164" i="34"/>
  <c r="K145" i="34"/>
  <c r="K62" i="34"/>
  <c r="AA164" i="34"/>
  <c r="AA145" i="34"/>
  <c r="AA62" i="34"/>
  <c r="AQ164" i="34"/>
  <c r="AQ145" i="34"/>
  <c r="AQ62" i="34"/>
  <c r="BG164" i="34"/>
  <c r="BG145" i="34"/>
  <c r="BG62" i="34"/>
  <c r="BW164" i="34"/>
  <c r="BW145" i="34"/>
  <c r="BW62" i="34"/>
  <c r="H146" i="34"/>
  <c r="H165" i="34"/>
  <c r="H63" i="34"/>
  <c r="X146" i="34"/>
  <c r="X165" i="34"/>
  <c r="X63" i="34"/>
  <c r="AN146" i="34"/>
  <c r="AN165" i="34"/>
  <c r="AN63" i="34"/>
  <c r="BD146" i="34"/>
  <c r="BD165" i="34"/>
  <c r="BD63" i="34"/>
  <c r="BT146" i="34"/>
  <c r="BT165" i="34"/>
  <c r="BT63" i="34"/>
  <c r="E147" i="34"/>
  <c r="E166" i="34"/>
  <c r="E64" i="34"/>
  <c r="U147" i="34"/>
  <c r="U166" i="34"/>
  <c r="U64" i="34"/>
  <c r="AK147" i="34"/>
  <c r="AK166" i="34"/>
  <c r="AK64" i="34"/>
  <c r="BA147" i="34"/>
  <c r="BA166" i="34"/>
  <c r="BA64" i="34"/>
  <c r="BQ147" i="34"/>
  <c r="BQ166" i="34"/>
  <c r="BQ64" i="34"/>
  <c r="CG147" i="34"/>
  <c r="CG166" i="34"/>
  <c r="CG64" i="34"/>
  <c r="S148" i="34"/>
  <c r="S167" i="34"/>
  <c r="S65" i="34"/>
  <c r="AI148" i="34"/>
  <c r="AI167" i="34"/>
  <c r="AI65" i="34"/>
  <c r="AY148" i="34"/>
  <c r="AY167" i="34"/>
  <c r="AY65" i="34"/>
  <c r="BO148" i="34"/>
  <c r="BO167" i="34"/>
  <c r="BO65" i="34"/>
  <c r="CE148" i="34"/>
  <c r="CE167" i="34"/>
  <c r="CE65" i="34"/>
  <c r="P168" i="34"/>
  <c r="P149" i="34"/>
  <c r="P66" i="34"/>
  <c r="AF168" i="34"/>
  <c r="AF149" i="34"/>
  <c r="AF66" i="34"/>
  <c r="AV168" i="34"/>
  <c r="AV149" i="34"/>
  <c r="AV66" i="34"/>
  <c r="BL168" i="34"/>
  <c r="BL149" i="34"/>
  <c r="BL66" i="34"/>
  <c r="CB168" i="34"/>
  <c r="CB149" i="34"/>
  <c r="CB66" i="34"/>
  <c r="M169" i="34"/>
  <c r="M150" i="34"/>
  <c r="M67" i="34"/>
  <c r="AC169" i="34"/>
  <c r="AC150" i="34"/>
  <c r="AC67" i="34"/>
  <c r="AS169" i="34"/>
  <c r="AS150" i="34"/>
  <c r="AS67" i="34"/>
  <c r="BI169" i="34"/>
  <c r="BI150" i="34"/>
  <c r="BI67" i="34"/>
  <c r="BY169" i="34"/>
  <c r="BY150" i="34"/>
  <c r="BY67" i="34"/>
  <c r="J170" i="34"/>
  <c r="J151" i="34"/>
  <c r="J68" i="34"/>
  <c r="Z170" i="34"/>
  <c r="Z151" i="34"/>
  <c r="Z68" i="34"/>
  <c r="AP170" i="34"/>
  <c r="AP151" i="34"/>
  <c r="AP68" i="34"/>
  <c r="BF170" i="34"/>
  <c r="BF151" i="34"/>
  <c r="BF68" i="34"/>
  <c r="BV170" i="34"/>
  <c r="BV151" i="34"/>
  <c r="BV68" i="34"/>
  <c r="G171" i="34"/>
  <c r="G152" i="34"/>
  <c r="G69" i="34"/>
  <c r="W171" i="34"/>
  <c r="W152" i="34"/>
  <c r="W69" i="34"/>
  <c r="AM171" i="34"/>
  <c r="AM152" i="34"/>
  <c r="AM69" i="34"/>
  <c r="BC171" i="34"/>
  <c r="BC152" i="34"/>
  <c r="BC69" i="34"/>
  <c r="BS171" i="34"/>
  <c r="BS152" i="34"/>
  <c r="BS69" i="34"/>
  <c r="D172" i="34"/>
  <c r="D153" i="34"/>
  <c r="D70" i="34"/>
  <c r="T172" i="34"/>
  <c r="T153" i="34"/>
  <c r="T70" i="34"/>
  <c r="AJ172" i="34"/>
  <c r="AJ153" i="34"/>
  <c r="AJ70" i="34"/>
  <c r="AZ172" i="34"/>
  <c r="AZ153" i="34"/>
  <c r="AZ70" i="34"/>
  <c r="BP172" i="34"/>
  <c r="BP153" i="34"/>
  <c r="BP70" i="34"/>
  <c r="CF172" i="34"/>
  <c r="CF153" i="34"/>
  <c r="CF70" i="34"/>
  <c r="Q173" i="34"/>
  <c r="Q154" i="34"/>
  <c r="Q71" i="34"/>
  <c r="AG173" i="34"/>
  <c r="AG154" i="34"/>
  <c r="AG71" i="34"/>
  <c r="AW173" i="34"/>
  <c r="AW154" i="34"/>
  <c r="AW71" i="34"/>
  <c r="BM173" i="34"/>
  <c r="BM154" i="34"/>
  <c r="BM71" i="34"/>
  <c r="CC173" i="34"/>
  <c r="CC154" i="34"/>
  <c r="CC71" i="34"/>
  <c r="CD73" i="35"/>
  <c r="BN157" i="35"/>
  <c r="AX176" i="35"/>
  <c r="R73" i="35"/>
  <c r="BY176" i="35"/>
  <c r="AS73" i="35"/>
  <c r="AC157" i="35"/>
  <c r="M176" i="35"/>
  <c r="BL73" i="35"/>
  <c r="AV157" i="35"/>
  <c r="AF176" i="35"/>
  <c r="BC73" i="35"/>
  <c r="AM157" i="35"/>
  <c r="W176" i="35"/>
  <c r="CG73" i="36"/>
  <c r="BA157" i="36"/>
  <c r="U176" i="36"/>
  <c r="X73" i="36"/>
  <c r="BZ157" i="35"/>
  <c r="BJ176" i="35"/>
  <c r="AD73" i="35"/>
  <c r="N157" i="35"/>
  <c r="BE73" i="35"/>
  <c r="AO157" i="35"/>
  <c r="Y176" i="35"/>
  <c r="BX73" i="35"/>
  <c r="BH157" i="35"/>
  <c r="AR176" i="35"/>
  <c r="L73" i="35"/>
  <c r="L107" i="28" s="1"/>
  <c r="BO73" i="35"/>
  <c r="AY157" i="35"/>
  <c r="AI176" i="35"/>
  <c r="CC176" i="36"/>
  <c r="AW73" i="36"/>
  <c r="AG157" i="36"/>
  <c r="Q176" i="36"/>
  <c r="BP73" i="36"/>
  <c r="AZ176" i="36"/>
  <c r="AJ157" i="36"/>
  <c r="CA157" i="36"/>
  <c r="BK176" i="36"/>
  <c r="AE73" i="36"/>
  <c r="O157" i="36"/>
  <c r="CH157" i="36"/>
  <c r="BR176" i="36"/>
  <c r="AL73" i="36"/>
  <c r="V157" i="36"/>
  <c r="F176" i="36"/>
  <c r="G59" i="33"/>
  <c r="W59" i="33"/>
  <c r="AM59" i="33"/>
  <c r="BC59" i="33"/>
  <c r="BS59" i="33"/>
  <c r="P59" i="33"/>
  <c r="AF59" i="33"/>
  <c r="AV59" i="33"/>
  <c r="BL59" i="33"/>
  <c r="CB59" i="33"/>
  <c r="I59" i="33"/>
  <c r="Y59" i="33"/>
  <c r="AO59" i="33"/>
  <c r="BE59" i="33"/>
  <c r="BU59" i="33"/>
  <c r="R59" i="33"/>
  <c r="AH59" i="33"/>
  <c r="AX59" i="33"/>
  <c r="BN59" i="33"/>
  <c r="CD59" i="33"/>
  <c r="CH73" i="35"/>
  <c r="BB157" i="35"/>
  <c r="V176" i="35"/>
  <c r="AW176" i="35"/>
  <c r="BP73" i="35"/>
  <c r="AJ157" i="35"/>
  <c r="D157" i="35"/>
  <c r="D158" i="35" s="1"/>
  <c r="BG176" i="35"/>
  <c r="BE176" i="36"/>
  <c r="BX73" i="36"/>
  <c r="AR176" i="36"/>
  <c r="L157" i="36"/>
  <c r="BC73" i="36"/>
  <c r="W157" i="36"/>
  <c r="AT73" i="36"/>
  <c r="N157" i="36"/>
  <c r="AY73" i="36"/>
  <c r="S157" i="36"/>
  <c r="BF176" i="36"/>
  <c r="J73" i="36"/>
  <c r="J108" i="28" s="1"/>
  <c r="F35" i="30"/>
  <c r="E174" i="30"/>
  <c r="E155" i="30"/>
  <c r="E71" i="30"/>
  <c r="F31" i="29"/>
  <c r="E170" i="29"/>
  <c r="E151" i="29"/>
  <c r="E67" i="29"/>
  <c r="BV176" i="35"/>
  <c r="AP73" i="35"/>
  <c r="Z157" i="35"/>
  <c r="J176" i="35"/>
  <c r="BQ73" i="35"/>
  <c r="BA157" i="35"/>
  <c r="AK176" i="35"/>
  <c r="E73" i="35"/>
  <c r="E107" i="28" s="1"/>
  <c r="BT157" i="35"/>
  <c r="BD176" i="35"/>
  <c r="X73" i="35"/>
  <c r="H157" i="35"/>
  <c r="CA73" i="35"/>
  <c r="BK157" i="35"/>
  <c r="AU176" i="35"/>
  <c r="O73" i="35"/>
  <c r="O107" i="28" s="1"/>
  <c r="BI73" i="36"/>
  <c r="AS157" i="36"/>
  <c r="AC176" i="36"/>
  <c r="CB73" i="36"/>
  <c r="BL176" i="36"/>
  <c r="AV157" i="36"/>
  <c r="P73" i="36"/>
  <c r="P108" i="28" s="1"/>
  <c r="BW157" i="36"/>
  <c r="BG176" i="36"/>
  <c r="AA73" i="36"/>
  <c r="K157" i="36"/>
  <c r="CD157" i="36"/>
  <c r="BN176" i="36"/>
  <c r="AH73" i="36"/>
  <c r="R157" i="36"/>
  <c r="F174" i="29"/>
  <c r="F155" i="29"/>
  <c r="F71" i="29"/>
  <c r="G35" i="29"/>
  <c r="AL73" i="35"/>
  <c r="F157" i="35"/>
  <c r="BM73" i="35"/>
  <c r="AG157" i="35"/>
  <c r="CF176" i="35"/>
  <c r="T73" i="35"/>
  <c r="BW73" i="35"/>
  <c r="AQ157" i="35"/>
  <c r="K176" i="35"/>
  <c r="AO73" i="36"/>
  <c r="I157" i="36"/>
  <c r="BH157" i="36"/>
  <c r="AM73" i="36"/>
  <c r="G157" i="36"/>
  <c r="BJ73" i="36"/>
  <c r="AD157" i="36"/>
  <c r="BQ73" i="36"/>
  <c r="AK157" i="36"/>
  <c r="E176" i="36"/>
  <c r="AN73" i="36"/>
  <c r="H176" i="36"/>
  <c r="BO157" i="36"/>
  <c r="AI176" i="36"/>
  <c r="AP73" i="36"/>
  <c r="AW161" i="34"/>
  <c r="AW142" i="34"/>
  <c r="AW59" i="34"/>
  <c r="N143" i="34"/>
  <c r="N162" i="34"/>
  <c r="N60" i="34"/>
  <c r="AT143" i="34"/>
  <c r="AT162" i="34"/>
  <c r="AT60" i="34"/>
  <c r="AA144" i="34"/>
  <c r="AA163" i="34"/>
  <c r="AA61" i="34"/>
  <c r="BG144" i="34"/>
  <c r="BG163" i="34"/>
  <c r="BG61" i="34"/>
  <c r="X164" i="34"/>
  <c r="X145" i="34"/>
  <c r="X62" i="34"/>
  <c r="E165" i="34"/>
  <c r="E146" i="34"/>
  <c r="E63" i="34"/>
  <c r="BA165" i="34"/>
  <c r="BA146" i="34"/>
  <c r="BA63" i="34"/>
  <c r="AH147" i="34"/>
  <c r="AH166" i="34"/>
  <c r="AH64" i="34"/>
  <c r="CD147" i="34"/>
  <c r="CD166" i="34"/>
  <c r="CD64" i="34"/>
  <c r="AV148" i="34"/>
  <c r="AV167" i="34"/>
  <c r="AV65" i="34"/>
  <c r="M149" i="34"/>
  <c r="M168" i="34"/>
  <c r="M66" i="34"/>
  <c r="BI149" i="34"/>
  <c r="BI168" i="34"/>
  <c r="BI66" i="34"/>
  <c r="Z169" i="34"/>
  <c r="Z150" i="34"/>
  <c r="Z67" i="34"/>
  <c r="BV169" i="34"/>
  <c r="BV150" i="34"/>
  <c r="BV67" i="34"/>
  <c r="AM170" i="34"/>
  <c r="AM151" i="34"/>
  <c r="AM68" i="34"/>
  <c r="D171" i="34"/>
  <c r="D152" i="34"/>
  <c r="D69" i="34"/>
  <c r="AJ171" i="34"/>
  <c r="AJ152" i="34"/>
  <c r="AJ69" i="34"/>
  <c r="CF171" i="34"/>
  <c r="CF152" i="34"/>
  <c r="CF69" i="34"/>
  <c r="AG172" i="34"/>
  <c r="AG153" i="34"/>
  <c r="AG70" i="34"/>
  <c r="BM172" i="34"/>
  <c r="BM153" i="34"/>
  <c r="BM70" i="34"/>
  <c r="AD173" i="34"/>
  <c r="AD154" i="34"/>
  <c r="AD71" i="34"/>
  <c r="BJ173" i="34"/>
  <c r="BJ154" i="34"/>
  <c r="BJ71" i="34"/>
  <c r="Z161" i="34"/>
  <c r="Z142" i="34"/>
  <c r="Z59" i="34"/>
  <c r="BV161" i="34"/>
  <c r="BV142" i="34"/>
  <c r="BV59" i="34"/>
  <c r="AM162" i="34"/>
  <c r="AM143" i="34"/>
  <c r="AM60" i="34"/>
  <c r="D163" i="34"/>
  <c r="D144" i="34"/>
  <c r="D61" i="34"/>
  <c r="CF144" i="34"/>
  <c r="CF163" i="34"/>
  <c r="CF61" i="34"/>
  <c r="AG145" i="34"/>
  <c r="AG164" i="34"/>
  <c r="AG62" i="34"/>
  <c r="CC145" i="34"/>
  <c r="CC164" i="34"/>
  <c r="CC62" i="34"/>
  <c r="AT165" i="34"/>
  <c r="AT146" i="34"/>
  <c r="AT63" i="34"/>
  <c r="K166" i="34"/>
  <c r="K147" i="34"/>
  <c r="K64" i="34"/>
  <c r="BG166" i="34"/>
  <c r="BG147" i="34"/>
  <c r="BG64" i="34"/>
  <c r="Y167" i="34"/>
  <c r="Y148" i="34"/>
  <c r="Y65" i="34"/>
  <c r="BE167" i="34"/>
  <c r="BE148" i="34"/>
  <c r="BE65" i="34"/>
  <c r="AL149" i="34"/>
  <c r="AL168" i="34"/>
  <c r="AL66" i="34"/>
  <c r="BR149" i="34"/>
  <c r="BR168" i="34"/>
  <c r="BR66" i="34"/>
  <c r="AI150" i="34"/>
  <c r="AI169" i="34"/>
  <c r="AI67" i="34"/>
  <c r="CE169" i="34"/>
  <c r="CE150" i="34"/>
  <c r="CE67" i="34"/>
  <c r="AV170" i="34"/>
  <c r="AV151" i="34"/>
  <c r="AV68" i="34"/>
  <c r="M171" i="34"/>
  <c r="M152" i="34"/>
  <c r="M69" i="34"/>
  <c r="BI171" i="34"/>
  <c r="BI152" i="34"/>
  <c r="BI69" i="34"/>
  <c r="Z172" i="34"/>
  <c r="Z153" i="34"/>
  <c r="Z70" i="34"/>
  <c r="BV172" i="34"/>
  <c r="BV153" i="34"/>
  <c r="BV70" i="34"/>
  <c r="AM173" i="34"/>
  <c r="AM154" i="34"/>
  <c r="AM71" i="34"/>
  <c r="L148" i="34"/>
  <c r="L167" i="34"/>
  <c r="L65" i="34"/>
  <c r="AY142" i="34"/>
  <c r="AY161" i="34"/>
  <c r="AY59" i="34"/>
  <c r="CE142" i="34"/>
  <c r="CE161" i="34"/>
  <c r="CE59" i="34"/>
  <c r="AV162" i="34"/>
  <c r="AV143" i="34"/>
  <c r="AV60" i="34"/>
  <c r="M163" i="34"/>
  <c r="M144" i="34"/>
  <c r="M61" i="34"/>
  <c r="BI163" i="34"/>
  <c r="BI144" i="34"/>
  <c r="BI61" i="34"/>
  <c r="Z145" i="34"/>
  <c r="Z164" i="34"/>
  <c r="Z62" i="34"/>
  <c r="BV145" i="34"/>
  <c r="BV164" i="34"/>
  <c r="BV62" i="34"/>
  <c r="AM146" i="34"/>
  <c r="AM165" i="34"/>
  <c r="AM63" i="34"/>
  <c r="D166" i="34"/>
  <c r="D147" i="34"/>
  <c r="D64" i="34"/>
  <c r="AZ166" i="34"/>
  <c r="AZ147" i="34"/>
  <c r="AZ64" i="34"/>
  <c r="R167" i="34"/>
  <c r="R148" i="34"/>
  <c r="R65" i="34"/>
  <c r="BN167" i="34"/>
  <c r="BN148" i="34"/>
  <c r="BN65" i="34"/>
  <c r="AE168" i="34"/>
  <c r="AE149" i="34"/>
  <c r="AE66" i="34"/>
  <c r="CA168" i="34"/>
  <c r="CA149" i="34"/>
  <c r="CA66" i="34"/>
  <c r="AR150" i="34"/>
  <c r="AR169" i="34"/>
  <c r="AR67" i="34"/>
  <c r="I170" i="34"/>
  <c r="I151" i="34"/>
  <c r="I68" i="34"/>
  <c r="AO170" i="34"/>
  <c r="AO151" i="34"/>
  <c r="AO68" i="34"/>
  <c r="F171" i="34"/>
  <c r="F152" i="34"/>
  <c r="F69" i="34"/>
  <c r="BB171" i="34"/>
  <c r="BB152" i="34"/>
  <c r="BB69" i="34"/>
  <c r="S172" i="34"/>
  <c r="S153" i="34"/>
  <c r="S70" i="34"/>
  <c r="BO172" i="34"/>
  <c r="BO153" i="34"/>
  <c r="BO70" i="34"/>
  <c r="AF173" i="34"/>
  <c r="AF154" i="34"/>
  <c r="AF71" i="34"/>
  <c r="CB173" i="34"/>
  <c r="CB154" i="34"/>
  <c r="CB71" i="34"/>
  <c r="AR142" i="34"/>
  <c r="AR161" i="34"/>
  <c r="AR59" i="34"/>
  <c r="I143" i="34"/>
  <c r="I162" i="34"/>
  <c r="I60" i="34"/>
  <c r="BE143" i="34"/>
  <c r="BE162" i="34"/>
  <c r="BE60" i="34"/>
  <c r="F163" i="34"/>
  <c r="F144" i="34"/>
  <c r="F61" i="34"/>
  <c r="BB163" i="34"/>
  <c r="BB144" i="34"/>
  <c r="BB61" i="34"/>
  <c r="S164" i="34"/>
  <c r="S145" i="34"/>
  <c r="S62" i="34"/>
  <c r="BO164" i="34"/>
  <c r="BO145" i="34"/>
  <c r="BO62" i="34"/>
  <c r="AF146" i="34"/>
  <c r="AF165" i="34"/>
  <c r="AF63" i="34"/>
  <c r="CB146" i="34"/>
  <c r="CB165" i="34"/>
  <c r="CB63" i="34"/>
  <c r="BI147" i="34"/>
  <c r="BI166" i="34"/>
  <c r="BI64" i="34"/>
  <c r="AA148" i="34"/>
  <c r="AA167" i="34"/>
  <c r="AA65" i="34"/>
  <c r="BW148" i="34"/>
  <c r="BW167" i="34"/>
  <c r="BW65" i="34"/>
  <c r="X168" i="34"/>
  <c r="X149" i="34"/>
  <c r="X66" i="34"/>
  <c r="BT168" i="34"/>
  <c r="BT149" i="34"/>
  <c r="BT66" i="34"/>
  <c r="AK169" i="34"/>
  <c r="AK150" i="34"/>
  <c r="AK67" i="34"/>
  <c r="CG169" i="34"/>
  <c r="CG150" i="34"/>
  <c r="CG67" i="34"/>
  <c r="AH170" i="34"/>
  <c r="AH151" i="34"/>
  <c r="AH68" i="34"/>
  <c r="O171" i="34"/>
  <c r="O152" i="34"/>
  <c r="O69" i="34"/>
  <c r="BK171" i="34"/>
  <c r="BK152" i="34"/>
  <c r="BK69" i="34"/>
  <c r="AB172" i="34"/>
  <c r="AB153" i="34"/>
  <c r="AB70" i="34"/>
  <c r="BX172" i="34"/>
  <c r="BX153" i="34"/>
  <c r="BX70" i="34"/>
  <c r="Y173" i="34"/>
  <c r="Y154" i="34"/>
  <c r="Y71" i="34"/>
  <c r="BE173" i="34"/>
  <c r="BE154" i="34"/>
  <c r="BE71" i="34"/>
  <c r="CE157" i="36"/>
  <c r="G26" i="29"/>
  <c r="F165" i="29"/>
  <c r="F146" i="29"/>
  <c r="F62" i="29"/>
  <c r="BJ73" i="35"/>
  <c r="Y73" i="35"/>
  <c r="AR73" i="35"/>
  <c r="L176" i="35"/>
  <c r="CC73" i="36"/>
  <c r="Q73" i="36"/>
  <c r="BB157" i="36"/>
  <c r="AE59" i="33"/>
  <c r="X59" i="33"/>
  <c r="AG59" i="33"/>
  <c r="BM59" i="33"/>
  <c r="J59" i="33"/>
  <c r="Z59" i="33"/>
  <c r="BF59" i="33"/>
  <c r="BV59" i="33"/>
  <c r="AW73" i="35"/>
  <c r="BP176" i="35"/>
  <c r="Y157" i="36"/>
  <c r="BX157" i="36"/>
  <c r="BZ157" i="36"/>
  <c r="BF73" i="36"/>
  <c r="Z157" i="36"/>
  <c r="F25" i="30"/>
  <c r="E164" i="30"/>
  <c r="E145" i="30"/>
  <c r="E61" i="30"/>
  <c r="BV73" i="35"/>
  <c r="AP176" i="35"/>
  <c r="AK73" i="35"/>
  <c r="E176" i="35"/>
  <c r="AN157" i="35"/>
  <c r="O176" i="35"/>
  <c r="AC73" i="36"/>
  <c r="CB157" i="36"/>
  <c r="P157" i="36"/>
  <c r="AQ157" i="36"/>
  <c r="AH176" i="36"/>
  <c r="AL176" i="35"/>
  <c r="CC157" i="35"/>
  <c r="CF73" i="35"/>
  <c r="T176" i="35"/>
  <c r="BW176" i="35"/>
  <c r="BU157" i="36"/>
  <c r="BH73" i="36"/>
  <c r="BS157" i="36"/>
  <c r="BQ176" i="36"/>
  <c r="AN157" i="36"/>
  <c r="BV157" i="36"/>
  <c r="AK161" i="34"/>
  <c r="AK142" i="34"/>
  <c r="AK59" i="34"/>
  <c r="BQ161" i="34"/>
  <c r="BQ142" i="34"/>
  <c r="BQ59" i="34"/>
  <c r="AH143" i="34"/>
  <c r="AH162" i="34"/>
  <c r="AH60" i="34"/>
  <c r="BN143" i="34"/>
  <c r="BN162" i="34"/>
  <c r="BN60" i="34"/>
  <c r="O144" i="34"/>
  <c r="O163" i="34"/>
  <c r="O61" i="34"/>
  <c r="BK144" i="34"/>
  <c r="BK163" i="34"/>
  <c r="BK61" i="34"/>
  <c r="L164" i="34"/>
  <c r="L145" i="34"/>
  <c r="L62" i="34"/>
  <c r="BH164" i="34"/>
  <c r="BH145" i="34"/>
  <c r="BH62" i="34"/>
  <c r="I165" i="34"/>
  <c r="I146" i="34"/>
  <c r="I63" i="34"/>
  <c r="BE165" i="34"/>
  <c r="BE146" i="34"/>
  <c r="BE63" i="34"/>
  <c r="F147" i="34"/>
  <c r="F166" i="34"/>
  <c r="F64" i="34"/>
  <c r="AL147" i="34"/>
  <c r="AL166" i="34"/>
  <c r="AL64" i="34"/>
  <c r="CH147" i="34"/>
  <c r="CH166" i="34"/>
  <c r="CH64" i="34"/>
  <c r="AJ148" i="34"/>
  <c r="AJ167" i="34"/>
  <c r="AJ65" i="34"/>
  <c r="CF148" i="34"/>
  <c r="CF167" i="34"/>
  <c r="CF65" i="34"/>
  <c r="AG149" i="34"/>
  <c r="AG168" i="34"/>
  <c r="AG66" i="34"/>
  <c r="BM149" i="34"/>
  <c r="BM168" i="34"/>
  <c r="BM66" i="34"/>
  <c r="N169" i="34"/>
  <c r="N150" i="34"/>
  <c r="N67" i="34"/>
  <c r="AT169" i="34"/>
  <c r="AT150" i="34"/>
  <c r="AT67" i="34"/>
  <c r="K170" i="34"/>
  <c r="K151" i="34"/>
  <c r="K68" i="34"/>
  <c r="AQ170" i="34"/>
  <c r="AQ151" i="34"/>
  <c r="AQ68" i="34"/>
  <c r="BW170" i="34"/>
  <c r="BW151" i="34"/>
  <c r="BW68" i="34"/>
  <c r="X171" i="34"/>
  <c r="X152" i="34"/>
  <c r="X69" i="34"/>
  <c r="BD171" i="34"/>
  <c r="BD152" i="34"/>
  <c r="BD69" i="34"/>
  <c r="U172" i="34"/>
  <c r="U153" i="34"/>
  <c r="U70" i="34"/>
  <c r="BA172" i="34"/>
  <c r="BA153" i="34"/>
  <c r="BA70" i="34"/>
  <c r="CG172" i="34"/>
  <c r="CG153" i="34"/>
  <c r="CG70" i="34"/>
  <c r="AX173" i="34"/>
  <c r="AX154" i="34"/>
  <c r="AX71" i="34"/>
  <c r="CD173" i="34"/>
  <c r="CD154" i="34"/>
  <c r="CD71" i="34"/>
  <c r="AT161" i="34"/>
  <c r="AT142" i="34"/>
  <c r="AT59" i="34"/>
  <c r="BZ161" i="34"/>
  <c r="BZ142" i="34"/>
  <c r="BZ59" i="34"/>
  <c r="AQ162" i="34"/>
  <c r="AQ143" i="34"/>
  <c r="AQ60" i="34"/>
  <c r="BW162" i="34"/>
  <c r="BW143" i="34"/>
  <c r="BW60" i="34"/>
  <c r="AN144" i="34"/>
  <c r="AN163" i="34"/>
  <c r="AN61" i="34"/>
  <c r="E145" i="34"/>
  <c r="E164" i="34"/>
  <c r="E62" i="34"/>
  <c r="AK145" i="34"/>
  <c r="AK164" i="34"/>
  <c r="AK62" i="34"/>
  <c r="CG145" i="34"/>
  <c r="CG164" i="34"/>
  <c r="CG62" i="34"/>
  <c r="AH165" i="34"/>
  <c r="AH146" i="34"/>
  <c r="AH63" i="34"/>
  <c r="BN165" i="34"/>
  <c r="BN146" i="34"/>
  <c r="BN63" i="34"/>
  <c r="AE166" i="34"/>
  <c r="AE147" i="34"/>
  <c r="AE64" i="34"/>
  <c r="BK166" i="34"/>
  <c r="BK147" i="34"/>
  <c r="BK64" i="34"/>
  <c r="AC167" i="34"/>
  <c r="AC148" i="34"/>
  <c r="AC65" i="34"/>
  <c r="BI167" i="34"/>
  <c r="BI148" i="34"/>
  <c r="BI65" i="34"/>
  <c r="J149" i="34"/>
  <c r="J168" i="34"/>
  <c r="J66" i="34"/>
  <c r="AP149" i="34"/>
  <c r="AP168" i="34"/>
  <c r="AP66" i="34"/>
  <c r="G150" i="34"/>
  <c r="G169" i="34"/>
  <c r="G67" i="34"/>
  <c r="BC150" i="34"/>
  <c r="BC169" i="34"/>
  <c r="BC67" i="34"/>
  <c r="D170" i="34"/>
  <c r="D151" i="34"/>
  <c r="D68" i="34"/>
  <c r="AZ170" i="34"/>
  <c r="AZ151" i="34"/>
  <c r="AZ68" i="34"/>
  <c r="Q171" i="34"/>
  <c r="Q152" i="34"/>
  <c r="Q69" i="34"/>
  <c r="BM171" i="34"/>
  <c r="BM152" i="34"/>
  <c r="BM69" i="34"/>
  <c r="N172" i="34"/>
  <c r="N153" i="34"/>
  <c r="N70" i="34"/>
  <c r="AT172" i="34"/>
  <c r="AT153" i="34"/>
  <c r="AT70" i="34"/>
  <c r="BZ172" i="34"/>
  <c r="BZ153" i="34"/>
  <c r="BZ70" i="34"/>
  <c r="AQ173" i="34"/>
  <c r="AQ154" i="34"/>
  <c r="AQ71" i="34"/>
  <c r="BW173" i="34"/>
  <c r="BW154" i="34"/>
  <c r="BW71" i="34"/>
  <c r="W142" i="34"/>
  <c r="W161" i="34"/>
  <c r="W59" i="34"/>
  <c r="BS142" i="34"/>
  <c r="BS161" i="34"/>
  <c r="BS59" i="34"/>
  <c r="T162" i="34"/>
  <c r="T143" i="34"/>
  <c r="T60" i="34"/>
  <c r="AZ162" i="34"/>
  <c r="AZ143" i="34"/>
  <c r="AZ60" i="34"/>
  <c r="Q163" i="34"/>
  <c r="Q144" i="34"/>
  <c r="Q61" i="34"/>
  <c r="AW163" i="34"/>
  <c r="AW144" i="34"/>
  <c r="AW61" i="34"/>
  <c r="CC163" i="34"/>
  <c r="CC144" i="34"/>
  <c r="CC61" i="34"/>
  <c r="AT145" i="34"/>
  <c r="AT164" i="34"/>
  <c r="AT62" i="34"/>
  <c r="BZ145" i="34"/>
  <c r="BZ164" i="34"/>
  <c r="BZ62" i="34"/>
  <c r="AQ146" i="34"/>
  <c r="AQ165" i="34"/>
  <c r="AQ63" i="34"/>
  <c r="BW146" i="34"/>
  <c r="BW165" i="34"/>
  <c r="BW63" i="34"/>
  <c r="X166" i="34"/>
  <c r="X147" i="34"/>
  <c r="X64" i="34"/>
  <c r="BD166" i="34"/>
  <c r="BD147" i="34"/>
  <c r="BD64" i="34"/>
  <c r="E167" i="34"/>
  <c r="E148" i="34"/>
  <c r="E65" i="34"/>
  <c r="BB167" i="34"/>
  <c r="BB148" i="34"/>
  <c r="BB65" i="34"/>
  <c r="S168" i="34"/>
  <c r="S149" i="34"/>
  <c r="S66" i="34"/>
  <c r="AY168" i="34"/>
  <c r="AY149" i="34"/>
  <c r="AY66" i="34"/>
  <c r="CE168" i="34"/>
  <c r="CE149" i="34"/>
  <c r="CE66" i="34"/>
  <c r="AV150" i="34"/>
  <c r="AV169" i="34"/>
  <c r="AV67" i="34"/>
  <c r="CB169" i="34"/>
  <c r="CB150" i="34"/>
  <c r="CB67" i="34"/>
  <c r="AC170" i="34"/>
  <c r="AC151" i="34"/>
  <c r="AC68" i="34"/>
  <c r="BY170" i="34"/>
  <c r="BY151" i="34"/>
  <c r="BY68" i="34"/>
  <c r="Z171" i="34"/>
  <c r="Z152" i="34"/>
  <c r="Z69" i="34"/>
  <c r="BV171" i="34"/>
  <c r="BV152" i="34"/>
  <c r="BV69" i="34"/>
  <c r="W172" i="34"/>
  <c r="W153" i="34"/>
  <c r="W70" i="34"/>
  <c r="BC172" i="34"/>
  <c r="BC153" i="34"/>
  <c r="BC70" i="34"/>
  <c r="T173" i="34"/>
  <c r="T154" i="34"/>
  <c r="T71" i="34"/>
  <c r="AZ173" i="34"/>
  <c r="AZ154" i="34"/>
  <c r="AZ71" i="34"/>
  <c r="P142" i="34"/>
  <c r="P161" i="34"/>
  <c r="P59" i="34"/>
  <c r="AV142" i="34"/>
  <c r="AV161" i="34"/>
  <c r="AV59" i="34"/>
  <c r="M143" i="34"/>
  <c r="M162" i="34"/>
  <c r="M60" i="34"/>
  <c r="AS143" i="34"/>
  <c r="AS162" i="34"/>
  <c r="AS60" i="34"/>
  <c r="J163" i="34"/>
  <c r="J144" i="34"/>
  <c r="J61" i="34"/>
  <c r="AP163" i="34"/>
  <c r="AP144" i="34"/>
  <c r="AP61" i="34"/>
  <c r="BV163" i="34"/>
  <c r="BV144" i="34"/>
  <c r="BV61" i="34"/>
  <c r="AM164" i="34"/>
  <c r="AM145" i="34"/>
  <c r="AM62" i="34"/>
  <c r="BS164" i="34"/>
  <c r="BS145" i="34"/>
  <c r="BS62" i="34"/>
  <c r="T146" i="34"/>
  <c r="T165" i="34"/>
  <c r="T63" i="34"/>
  <c r="BP146" i="34"/>
  <c r="BP165" i="34"/>
  <c r="BP63" i="34"/>
  <c r="AG147" i="34"/>
  <c r="AG166" i="34"/>
  <c r="AG64" i="34"/>
  <c r="BM147" i="34"/>
  <c r="BM166" i="34"/>
  <c r="BM64" i="34"/>
  <c r="O148" i="34"/>
  <c r="O167" i="34"/>
  <c r="O65" i="34"/>
  <c r="AU148" i="34"/>
  <c r="AU167" i="34"/>
  <c r="AU65" i="34"/>
  <c r="L168" i="34"/>
  <c r="L149" i="34"/>
  <c r="L66" i="34"/>
  <c r="AR168" i="34"/>
  <c r="AR149" i="34"/>
  <c r="AR66" i="34"/>
  <c r="BX168" i="34"/>
  <c r="BX149" i="34"/>
  <c r="BX66" i="34"/>
  <c r="Y169" i="34"/>
  <c r="Y150" i="34"/>
  <c r="Y67" i="34"/>
  <c r="BE169" i="34"/>
  <c r="BE150" i="34"/>
  <c r="BE67" i="34"/>
  <c r="F170" i="34"/>
  <c r="F151" i="34"/>
  <c r="F68" i="34"/>
  <c r="AL170" i="34"/>
  <c r="AL151" i="34"/>
  <c r="AL68" i="34"/>
  <c r="CH170" i="34"/>
  <c r="CH151" i="34"/>
  <c r="CH68" i="34"/>
  <c r="AI171" i="34"/>
  <c r="AI152" i="34"/>
  <c r="AI69" i="34"/>
  <c r="BO171" i="34"/>
  <c r="BO152" i="34"/>
  <c r="BO69" i="34"/>
  <c r="AF172" i="34"/>
  <c r="AF153" i="34"/>
  <c r="AF70" i="34"/>
  <c r="BL172" i="34"/>
  <c r="BL153" i="34"/>
  <c r="BL70" i="34"/>
  <c r="M173" i="34"/>
  <c r="M154" i="34"/>
  <c r="M71" i="34"/>
  <c r="AS173" i="34"/>
  <c r="AS154" i="34"/>
  <c r="AS71" i="34"/>
  <c r="BY173" i="34"/>
  <c r="BY154" i="34"/>
  <c r="BY71" i="34"/>
  <c r="AX157" i="35"/>
  <c r="BY157" i="35"/>
  <c r="AC73" i="35"/>
  <c r="CB176" i="35"/>
  <c r="AF157" i="35"/>
  <c r="AM73" i="35"/>
  <c r="G176" i="35"/>
  <c r="BA73" i="36"/>
  <c r="BT157" i="36"/>
  <c r="CE176" i="36"/>
  <c r="F30" i="30"/>
  <c r="M161" i="34"/>
  <c r="M142" i="34"/>
  <c r="M59" i="34"/>
  <c r="AC161" i="34"/>
  <c r="AC142" i="34"/>
  <c r="AC59" i="34"/>
  <c r="AS161" i="34"/>
  <c r="AS142" i="34"/>
  <c r="AS59" i="34"/>
  <c r="BI161" i="34"/>
  <c r="BI142" i="34"/>
  <c r="BI59" i="34"/>
  <c r="BY161" i="34"/>
  <c r="BY142" i="34"/>
  <c r="BY59" i="34"/>
  <c r="J143" i="34"/>
  <c r="J162" i="34"/>
  <c r="J60" i="34"/>
  <c r="Z143" i="34"/>
  <c r="Z162" i="34"/>
  <c r="Z60" i="34"/>
  <c r="AP143" i="34"/>
  <c r="AP162" i="34"/>
  <c r="AP60" i="34"/>
  <c r="BF143" i="34"/>
  <c r="BF162" i="34"/>
  <c r="BF60" i="34"/>
  <c r="BV143" i="34"/>
  <c r="BV162" i="34"/>
  <c r="BV60" i="34"/>
  <c r="G144" i="34"/>
  <c r="G163" i="34"/>
  <c r="G61" i="34"/>
  <c r="W144" i="34"/>
  <c r="W163" i="34"/>
  <c r="W61" i="34"/>
  <c r="AM144" i="34"/>
  <c r="AM163" i="34"/>
  <c r="AM61" i="34"/>
  <c r="BC144" i="34"/>
  <c r="BC163" i="34"/>
  <c r="BC61" i="34"/>
  <c r="BS144" i="34"/>
  <c r="BS163" i="34"/>
  <c r="BS61" i="34"/>
  <c r="D164" i="34"/>
  <c r="D145" i="34"/>
  <c r="D62" i="34"/>
  <c r="T164" i="34"/>
  <c r="T145" i="34"/>
  <c r="T62" i="34"/>
  <c r="AJ164" i="34"/>
  <c r="AJ145" i="34"/>
  <c r="AJ62" i="34"/>
  <c r="AZ164" i="34"/>
  <c r="AZ145" i="34"/>
  <c r="AZ62" i="34"/>
  <c r="BP164" i="34"/>
  <c r="BP145" i="34"/>
  <c r="BP62" i="34"/>
  <c r="CF164" i="34"/>
  <c r="CF145" i="34"/>
  <c r="CF62" i="34"/>
  <c r="Q165" i="34"/>
  <c r="Q146" i="34"/>
  <c r="Q63" i="34"/>
  <c r="AG165" i="34"/>
  <c r="AG146" i="34"/>
  <c r="AG63" i="34"/>
  <c r="AW165" i="34"/>
  <c r="AW146" i="34"/>
  <c r="AW63" i="34"/>
  <c r="BM165" i="34"/>
  <c r="BM146" i="34"/>
  <c r="BM63" i="34"/>
  <c r="CC165" i="34"/>
  <c r="CC146" i="34"/>
  <c r="CC63" i="34"/>
  <c r="N147" i="34"/>
  <c r="N166" i="34"/>
  <c r="N64" i="34"/>
  <c r="AD147" i="34"/>
  <c r="AD166" i="34"/>
  <c r="AD64" i="34"/>
  <c r="AT147" i="34"/>
  <c r="AT166" i="34"/>
  <c r="AT64" i="34"/>
  <c r="BJ147" i="34"/>
  <c r="BJ166" i="34"/>
  <c r="BJ64" i="34"/>
  <c r="BZ147" i="34"/>
  <c r="BZ166" i="34"/>
  <c r="BZ64" i="34"/>
  <c r="K148" i="34"/>
  <c r="K167" i="34"/>
  <c r="K65" i="34"/>
  <c r="AB148" i="34"/>
  <c r="AB167" i="34"/>
  <c r="AB65" i="34"/>
  <c r="AR148" i="34"/>
  <c r="AR167" i="34"/>
  <c r="AR65" i="34"/>
  <c r="BH148" i="34"/>
  <c r="BH167" i="34"/>
  <c r="BH65" i="34"/>
  <c r="BX148" i="34"/>
  <c r="BX167" i="34"/>
  <c r="BX65" i="34"/>
  <c r="I149" i="34"/>
  <c r="I168" i="34"/>
  <c r="I66" i="34"/>
  <c r="Y149" i="34"/>
  <c r="Y168" i="34"/>
  <c r="Y66" i="34"/>
  <c r="AO149" i="34"/>
  <c r="AO168" i="34"/>
  <c r="AO66" i="34"/>
  <c r="BE149" i="34"/>
  <c r="BE168" i="34"/>
  <c r="BE66" i="34"/>
  <c r="BU149" i="34"/>
  <c r="BU168" i="34"/>
  <c r="BU66" i="34"/>
  <c r="F169" i="34"/>
  <c r="F150" i="34"/>
  <c r="F67" i="34"/>
  <c r="V169" i="34"/>
  <c r="V150" i="34"/>
  <c r="V67" i="34"/>
  <c r="AL169" i="34"/>
  <c r="AL150" i="34"/>
  <c r="AL67" i="34"/>
  <c r="BB169" i="34"/>
  <c r="BB150" i="34"/>
  <c r="BB67" i="34"/>
  <c r="BR169" i="34"/>
  <c r="BR150" i="34"/>
  <c r="BR67" i="34"/>
  <c r="CH169" i="34"/>
  <c r="CH150" i="34"/>
  <c r="CH67" i="34"/>
  <c r="S170" i="34"/>
  <c r="S151" i="34"/>
  <c r="S68" i="34"/>
  <c r="AI170" i="34"/>
  <c r="AI151" i="34"/>
  <c r="AI68" i="34"/>
  <c r="AY170" i="34"/>
  <c r="AY151" i="34"/>
  <c r="AY68" i="34"/>
  <c r="BO170" i="34"/>
  <c r="BO151" i="34"/>
  <c r="BO68" i="34"/>
  <c r="CE170" i="34"/>
  <c r="CE151" i="34"/>
  <c r="CE68" i="34"/>
  <c r="P171" i="34"/>
  <c r="P152" i="34"/>
  <c r="P69" i="34"/>
  <c r="AF171" i="34"/>
  <c r="AF152" i="34"/>
  <c r="AF69" i="34"/>
  <c r="AV171" i="34"/>
  <c r="AV152" i="34"/>
  <c r="AV69" i="34"/>
  <c r="BL171" i="34"/>
  <c r="BL152" i="34"/>
  <c r="BL69" i="34"/>
  <c r="CB171" i="34"/>
  <c r="CB152" i="34"/>
  <c r="CB69" i="34"/>
  <c r="M172" i="34"/>
  <c r="M153" i="34"/>
  <c r="M70" i="34"/>
  <c r="AC172" i="34"/>
  <c r="AC153" i="34"/>
  <c r="AC70" i="34"/>
  <c r="AS172" i="34"/>
  <c r="AS153" i="34"/>
  <c r="AS70" i="34"/>
  <c r="BI172" i="34"/>
  <c r="BI153" i="34"/>
  <c r="BI70" i="34"/>
  <c r="BY172" i="34"/>
  <c r="BY153" i="34"/>
  <c r="BY70" i="34"/>
  <c r="J173" i="34"/>
  <c r="J154" i="34"/>
  <c r="J71" i="34"/>
  <c r="Z173" i="34"/>
  <c r="Z154" i="34"/>
  <c r="Z71" i="34"/>
  <c r="AP173" i="34"/>
  <c r="AP154" i="34"/>
  <c r="AP71" i="34"/>
  <c r="BF173" i="34"/>
  <c r="BF154" i="34"/>
  <c r="BF71" i="34"/>
  <c r="BV173" i="34"/>
  <c r="BV154" i="34"/>
  <c r="BV71" i="34"/>
  <c r="F161" i="34"/>
  <c r="F142" i="34"/>
  <c r="F59" i="34"/>
  <c r="V161" i="34"/>
  <c r="V142" i="34"/>
  <c r="V59" i="34"/>
  <c r="AL161" i="34"/>
  <c r="AL142" i="34"/>
  <c r="AL59" i="34"/>
  <c r="BB161" i="34"/>
  <c r="BB142" i="34"/>
  <c r="BB59" i="34"/>
  <c r="BR161" i="34"/>
  <c r="BR142" i="34"/>
  <c r="BR59" i="34"/>
  <c r="CH161" i="34"/>
  <c r="CH142" i="34"/>
  <c r="CH59" i="34"/>
  <c r="S162" i="34"/>
  <c r="S143" i="34"/>
  <c r="S60" i="34"/>
  <c r="AI162" i="34"/>
  <c r="AI143" i="34"/>
  <c r="AI60" i="34"/>
  <c r="AY162" i="34"/>
  <c r="AY143" i="34"/>
  <c r="AY60" i="34"/>
  <c r="BO162" i="34"/>
  <c r="BO143" i="34"/>
  <c r="BO60" i="34"/>
  <c r="CE162" i="34"/>
  <c r="CE143" i="34"/>
  <c r="CE60" i="34"/>
  <c r="P144" i="34"/>
  <c r="P163" i="34"/>
  <c r="P61" i="34"/>
  <c r="AF144" i="34"/>
  <c r="AF163" i="34"/>
  <c r="AF61" i="34"/>
  <c r="AV144" i="34"/>
  <c r="AV163" i="34"/>
  <c r="AV61" i="34"/>
  <c r="BL144" i="34"/>
  <c r="BL163" i="34"/>
  <c r="BL61" i="34"/>
  <c r="CB144" i="34"/>
  <c r="CB163" i="34"/>
  <c r="CB61" i="34"/>
  <c r="M145" i="34"/>
  <c r="M164" i="34"/>
  <c r="M62" i="34"/>
  <c r="AC145" i="34"/>
  <c r="AC164" i="34"/>
  <c r="AC62" i="34"/>
  <c r="AS145" i="34"/>
  <c r="AS164" i="34"/>
  <c r="AS62" i="34"/>
  <c r="BI145" i="34"/>
  <c r="BI164" i="34"/>
  <c r="BI62" i="34"/>
  <c r="BY145" i="34"/>
  <c r="BY164" i="34"/>
  <c r="BY62" i="34"/>
  <c r="J165" i="34"/>
  <c r="J146" i="34"/>
  <c r="J63" i="34"/>
  <c r="Z165" i="34"/>
  <c r="Z146" i="34"/>
  <c r="Z63" i="34"/>
  <c r="AP165" i="34"/>
  <c r="AP146" i="34"/>
  <c r="AP63" i="34"/>
  <c r="BF165" i="34"/>
  <c r="BF146" i="34"/>
  <c r="BF63" i="34"/>
  <c r="BV165" i="34"/>
  <c r="BV146" i="34"/>
  <c r="BV63" i="34"/>
  <c r="G166" i="34"/>
  <c r="G147" i="34"/>
  <c r="G64" i="34"/>
  <c r="W166" i="34"/>
  <c r="W147" i="34"/>
  <c r="W64" i="34"/>
  <c r="AM166" i="34"/>
  <c r="AM147" i="34"/>
  <c r="AM64" i="34"/>
  <c r="BC166" i="34"/>
  <c r="BC147" i="34"/>
  <c r="BC64" i="34"/>
  <c r="BS166" i="34"/>
  <c r="BS147" i="34"/>
  <c r="BS64" i="34"/>
  <c r="D167" i="34"/>
  <c r="D148" i="34"/>
  <c r="D65" i="34"/>
  <c r="U167" i="34"/>
  <c r="U148" i="34"/>
  <c r="U65" i="34"/>
  <c r="AK167" i="34"/>
  <c r="AK148" i="34"/>
  <c r="AK65" i="34"/>
  <c r="BA167" i="34"/>
  <c r="BA148" i="34"/>
  <c r="BA65" i="34"/>
  <c r="BQ167" i="34"/>
  <c r="BQ148" i="34"/>
  <c r="BQ65" i="34"/>
  <c r="CG167" i="34"/>
  <c r="CG148" i="34"/>
  <c r="CG65" i="34"/>
  <c r="R149" i="34"/>
  <c r="R168" i="34"/>
  <c r="R66" i="34"/>
  <c r="AH149" i="34"/>
  <c r="AH168" i="34"/>
  <c r="AH66" i="34"/>
  <c r="AX149" i="34"/>
  <c r="AX168" i="34"/>
  <c r="AX66" i="34"/>
  <c r="BN149" i="34"/>
  <c r="BN168" i="34"/>
  <c r="BN66" i="34"/>
  <c r="CD149" i="34"/>
  <c r="CD168" i="34"/>
  <c r="CD66" i="34"/>
  <c r="O150" i="34"/>
  <c r="O169" i="34"/>
  <c r="O67" i="34"/>
  <c r="AE150" i="34"/>
  <c r="AE169" i="34"/>
  <c r="AE67" i="34"/>
  <c r="AU150" i="34"/>
  <c r="AU169" i="34"/>
  <c r="AU67" i="34"/>
  <c r="BK169" i="34"/>
  <c r="BK150" i="34"/>
  <c r="BK67" i="34"/>
  <c r="CA169" i="34"/>
  <c r="CA150" i="34"/>
  <c r="CA67" i="34"/>
  <c r="L170" i="34"/>
  <c r="L151" i="34"/>
  <c r="L68" i="34"/>
  <c r="AB170" i="34"/>
  <c r="AB151" i="34"/>
  <c r="AB68" i="34"/>
  <c r="AR170" i="34"/>
  <c r="AR151" i="34"/>
  <c r="AR68" i="34"/>
  <c r="BH170" i="34"/>
  <c r="BH151" i="34"/>
  <c r="BH68" i="34"/>
  <c r="BX170" i="34"/>
  <c r="BX151" i="34"/>
  <c r="BX68" i="34"/>
  <c r="I171" i="34"/>
  <c r="I152" i="34"/>
  <c r="I69" i="34"/>
  <c r="Y171" i="34"/>
  <c r="Y152" i="34"/>
  <c r="Y69" i="34"/>
  <c r="AO171" i="34"/>
  <c r="AO152" i="34"/>
  <c r="AO69" i="34"/>
  <c r="BE171" i="34"/>
  <c r="BE152" i="34"/>
  <c r="BE69" i="34"/>
  <c r="BU171" i="34"/>
  <c r="BU152" i="34"/>
  <c r="BU69" i="34"/>
  <c r="F172" i="34"/>
  <c r="F153" i="34"/>
  <c r="F70" i="34"/>
  <c r="V172" i="34"/>
  <c r="V153" i="34"/>
  <c r="V70" i="34"/>
  <c r="AL172" i="34"/>
  <c r="AL153" i="34"/>
  <c r="AL70" i="34"/>
  <c r="BB172" i="34"/>
  <c r="BB153" i="34"/>
  <c r="BB70" i="34"/>
  <c r="BR172" i="34"/>
  <c r="BR153" i="34"/>
  <c r="BR70" i="34"/>
  <c r="CH172" i="34"/>
  <c r="CH153" i="34"/>
  <c r="CH70" i="34"/>
  <c r="S173" i="34"/>
  <c r="S154" i="34"/>
  <c r="S71" i="34"/>
  <c r="AI173" i="34"/>
  <c r="AI154" i="34"/>
  <c r="AI71" i="34"/>
  <c r="AY173" i="34"/>
  <c r="AY154" i="34"/>
  <c r="AY71" i="34"/>
  <c r="BO173" i="34"/>
  <c r="BO154" i="34"/>
  <c r="BO71" i="34"/>
  <c r="CE173" i="34"/>
  <c r="CE154" i="34"/>
  <c r="CE71" i="34"/>
  <c r="O142" i="34"/>
  <c r="O161" i="34"/>
  <c r="O59" i="34"/>
  <c r="AE142" i="34"/>
  <c r="AE161" i="34"/>
  <c r="AE59" i="34"/>
  <c r="AU142" i="34"/>
  <c r="AU161" i="34"/>
  <c r="AU59" i="34"/>
  <c r="BK142" i="34"/>
  <c r="BK161" i="34"/>
  <c r="BK59" i="34"/>
  <c r="CA142" i="34"/>
  <c r="CA161" i="34"/>
  <c r="CA59" i="34"/>
  <c r="L162" i="34"/>
  <c r="L143" i="34"/>
  <c r="L60" i="34"/>
  <c r="AB162" i="34"/>
  <c r="AB143" i="34"/>
  <c r="AB60" i="34"/>
  <c r="AR162" i="34"/>
  <c r="AR143" i="34"/>
  <c r="AR60" i="34"/>
  <c r="BH162" i="34"/>
  <c r="BH143" i="34"/>
  <c r="BH60" i="34"/>
  <c r="BX162" i="34"/>
  <c r="BX143" i="34"/>
  <c r="BX60" i="34"/>
  <c r="I163" i="34"/>
  <c r="I144" i="34"/>
  <c r="I61" i="34"/>
  <c r="Y163" i="34"/>
  <c r="Y144" i="34"/>
  <c r="Y61" i="34"/>
  <c r="AO163" i="34"/>
  <c r="AO144" i="34"/>
  <c r="AO61" i="34"/>
  <c r="BE163" i="34"/>
  <c r="BE144" i="34"/>
  <c r="BE61" i="34"/>
  <c r="BU163" i="34"/>
  <c r="BU144" i="34"/>
  <c r="BU61" i="34"/>
  <c r="F145" i="34"/>
  <c r="F164" i="34"/>
  <c r="F62" i="34"/>
  <c r="V145" i="34"/>
  <c r="V164" i="34"/>
  <c r="V62" i="34"/>
  <c r="AL145" i="34"/>
  <c r="AL164" i="34"/>
  <c r="AL62" i="34"/>
  <c r="BB145" i="34"/>
  <c r="BB164" i="34"/>
  <c r="BB62" i="34"/>
  <c r="BR145" i="34"/>
  <c r="BR164" i="34"/>
  <c r="BR62" i="34"/>
  <c r="CH145" i="34"/>
  <c r="CH164" i="34"/>
  <c r="CH62" i="34"/>
  <c r="S146" i="34"/>
  <c r="S165" i="34"/>
  <c r="S63" i="34"/>
  <c r="AI146" i="34"/>
  <c r="AI165" i="34"/>
  <c r="AI63" i="34"/>
  <c r="AY146" i="34"/>
  <c r="AY165" i="34"/>
  <c r="AY63" i="34"/>
  <c r="BO146" i="34"/>
  <c r="BO165" i="34"/>
  <c r="BO63" i="34"/>
  <c r="CE146" i="34"/>
  <c r="CE165" i="34"/>
  <c r="CE63" i="34"/>
  <c r="P166" i="34"/>
  <c r="P147" i="34"/>
  <c r="P64" i="34"/>
  <c r="AF166" i="34"/>
  <c r="AF147" i="34"/>
  <c r="AF64" i="34"/>
  <c r="AV166" i="34"/>
  <c r="AV147" i="34"/>
  <c r="AV64" i="34"/>
  <c r="BL166" i="34"/>
  <c r="BL147" i="34"/>
  <c r="BL64" i="34"/>
  <c r="CB166" i="34"/>
  <c r="CB147" i="34"/>
  <c r="CB64" i="34"/>
  <c r="N167" i="34"/>
  <c r="N148" i="34"/>
  <c r="N65" i="34"/>
  <c r="AD167" i="34"/>
  <c r="AD148" i="34"/>
  <c r="AD65" i="34"/>
  <c r="AT167" i="34"/>
  <c r="AT148" i="34"/>
  <c r="AT65" i="34"/>
  <c r="BJ167" i="34"/>
  <c r="BJ148" i="34"/>
  <c r="BJ65" i="34"/>
  <c r="BZ167" i="34"/>
  <c r="BZ148" i="34"/>
  <c r="BZ65" i="34"/>
  <c r="K168" i="34"/>
  <c r="K149" i="34"/>
  <c r="K66" i="34"/>
  <c r="AA168" i="34"/>
  <c r="AA149" i="34"/>
  <c r="AA66" i="34"/>
  <c r="AQ168" i="34"/>
  <c r="AQ149" i="34"/>
  <c r="AQ66" i="34"/>
  <c r="BG168" i="34"/>
  <c r="BG149" i="34"/>
  <c r="BG66" i="34"/>
  <c r="BW168" i="34"/>
  <c r="BW149" i="34"/>
  <c r="BW66" i="34"/>
  <c r="H150" i="34"/>
  <c r="H169" i="34"/>
  <c r="H67" i="34"/>
  <c r="X150" i="34"/>
  <c r="X169" i="34"/>
  <c r="X67" i="34"/>
  <c r="AN150" i="34"/>
  <c r="AN169" i="34"/>
  <c r="AN67" i="34"/>
  <c r="BD150" i="34"/>
  <c r="BD169" i="34"/>
  <c r="BD67" i="34"/>
  <c r="BT169" i="34"/>
  <c r="BT150" i="34"/>
  <c r="BT67" i="34"/>
  <c r="E170" i="34"/>
  <c r="E151" i="34"/>
  <c r="E68" i="34"/>
  <c r="U170" i="34"/>
  <c r="U151" i="34"/>
  <c r="U68" i="34"/>
  <c r="AK170" i="34"/>
  <c r="AK151" i="34"/>
  <c r="AK68" i="34"/>
  <c r="BA170" i="34"/>
  <c r="BA151" i="34"/>
  <c r="BA68" i="34"/>
  <c r="BQ170" i="34"/>
  <c r="BQ151" i="34"/>
  <c r="BQ68" i="34"/>
  <c r="CG170" i="34"/>
  <c r="CG151" i="34"/>
  <c r="CG68" i="34"/>
  <c r="R171" i="34"/>
  <c r="R152" i="34"/>
  <c r="R69" i="34"/>
  <c r="AH171" i="34"/>
  <c r="AH152" i="34"/>
  <c r="AH69" i="34"/>
  <c r="AX171" i="34"/>
  <c r="AX152" i="34"/>
  <c r="AX69" i="34"/>
  <c r="BN171" i="34"/>
  <c r="BN152" i="34"/>
  <c r="BN69" i="34"/>
  <c r="CD171" i="34"/>
  <c r="CD152" i="34"/>
  <c r="CD69" i="34"/>
  <c r="O172" i="34"/>
  <c r="O153" i="34"/>
  <c r="O70" i="34"/>
  <c r="AE172" i="34"/>
  <c r="AE153" i="34"/>
  <c r="AE70" i="34"/>
  <c r="AU172" i="34"/>
  <c r="AU153" i="34"/>
  <c r="AU70" i="34"/>
  <c r="BK172" i="34"/>
  <c r="BK153" i="34"/>
  <c r="BK70" i="34"/>
  <c r="CA172" i="34"/>
  <c r="CA153" i="34"/>
  <c r="CA70" i="34"/>
  <c r="L173" i="34"/>
  <c r="L154" i="34"/>
  <c r="L71" i="34"/>
  <c r="AB173" i="34"/>
  <c r="AB154" i="34"/>
  <c r="AB71" i="34"/>
  <c r="AR173" i="34"/>
  <c r="AR154" i="34"/>
  <c r="AR71" i="34"/>
  <c r="BH173" i="34"/>
  <c r="BH154" i="34"/>
  <c r="BH71" i="34"/>
  <c r="BX173" i="34"/>
  <c r="BX154" i="34"/>
  <c r="BX71" i="34"/>
  <c r="H142" i="34"/>
  <c r="H161" i="34"/>
  <c r="H59" i="34"/>
  <c r="X142" i="34"/>
  <c r="X161" i="34"/>
  <c r="X59" i="34"/>
  <c r="AN142" i="34"/>
  <c r="AN161" i="34"/>
  <c r="AN59" i="34"/>
  <c r="BD142" i="34"/>
  <c r="BD161" i="34"/>
  <c r="BD59" i="34"/>
  <c r="BT142" i="34"/>
  <c r="BT161" i="34"/>
  <c r="BT59" i="34"/>
  <c r="E143" i="34"/>
  <c r="E162" i="34"/>
  <c r="E60" i="34"/>
  <c r="U143" i="34"/>
  <c r="U162" i="34"/>
  <c r="U60" i="34"/>
  <c r="AK143" i="34"/>
  <c r="AK162" i="34"/>
  <c r="AK60" i="34"/>
  <c r="BA143" i="34"/>
  <c r="BA162" i="34"/>
  <c r="BA60" i="34"/>
  <c r="BQ143" i="34"/>
  <c r="BQ162" i="34"/>
  <c r="BQ60" i="34"/>
  <c r="CG143" i="34"/>
  <c r="CG162" i="34"/>
  <c r="CG60" i="34"/>
  <c r="R163" i="34"/>
  <c r="R144" i="34"/>
  <c r="R61" i="34"/>
  <c r="AH163" i="34"/>
  <c r="AH144" i="34"/>
  <c r="AH61" i="34"/>
  <c r="AX163" i="34"/>
  <c r="AX144" i="34"/>
  <c r="AX61" i="34"/>
  <c r="BN163" i="34"/>
  <c r="BN144" i="34"/>
  <c r="BN61" i="34"/>
  <c r="CD163" i="34"/>
  <c r="CD144" i="34"/>
  <c r="CD61" i="34"/>
  <c r="O164" i="34"/>
  <c r="O145" i="34"/>
  <c r="O62" i="34"/>
  <c r="AE164" i="34"/>
  <c r="AE145" i="34"/>
  <c r="AE62" i="34"/>
  <c r="AU164" i="34"/>
  <c r="AU145" i="34"/>
  <c r="AU62" i="34"/>
  <c r="BK164" i="34"/>
  <c r="BK145" i="34"/>
  <c r="BK62" i="34"/>
  <c r="CA164" i="34"/>
  <c r="CA145" i="34"/>
  <c r="CA62" i="34"/>
  <c r="L146" i="34"/>
  <c r="L165" i="34"/>
  <c r="L63" i="34"/>
  <c r="AB146" i="34"/>
  <c r="AB165" i="34"/>
  <c r="AB63" i="34"/>
  <c r="AR146" i="34"/>
  <c r="AR165" i="34"/>
  <c r="AR63" i="34"/>
  <c r="BH146" i="34"/>
  <c r="BH165" i="34"/>
  <c r="BH63" i="34"/>
  <c r="BX146" i="34"/>
  <c r="BX165" i="34"/>
  <c r="BX63" i="34"/>
  <c r="I147" i="34"/>
  <c r="I166" i="34"/>
  <c r="I64" i="34"/>
  <c r="Y147" i="34"/>
  <c r="Y166" i="34"/>
  <c r="Y64" i="34"/>
  <c r="AO147" i="34"/>
  <c r="AO166" i="34"/>
  <c r="AO64" i="34"/>
  <c r="BE147" i="34"/>
  <c r="BE166" i="34"/>
  <c r="BE64" i="34"/>
  <c r="BU147" i="34"/>
  <c r="BU166" i="34"/>
  <c r="BU64" i="34"/>
  <c r="F167" i="34"/>
  <c r="F148" i="34"/>
  <c r="F65" i="34"/>
  <c r="W148" i="34"/>
  <c r="W167" i="34"/>
  <c r="W65" i="34"/>
  <c r="AM148" i="34"/>
  <c r="AM167" i="34"/>
  <c r="AM65" i="34"/>
  <c r="BC148" i="34"/>
  <c r="BC167" i="34"/>
  <c r="BC65" i="34"/>
  <c r="BS148" i="34"/>
  <c r="BS167" i="34"/>
  <c r="BS65" i="34"/>
  <c r="D168" i="34"/>
  <c r="D149" i="34"/>
  <c r="D66" i="34"/>
  <c r="T168" i="34"/>
  <c r="T149" i="34"/>
  <c r="T66" i="34"/>
  <c r="AJ168" i="34"/>
  <c r="AJ149" i="34"/>
  <c r="AJ66" i="34"/>
  <c r="AZ168" i="34"/>
  <c r="AZ149" i="34"/>
  <c r="AZ66" i="34"/>
  <c r="BP168" i="34"/>
  <c r="BP149" i="34"/>
  <c r="BP66" i="34"/>
  <c r="CF168" i="34"/>
  <c r="CF149" i="34"/>
  <c r="CF66" i="34"/>
  <c r="Q169" i="34"/>
  <c r="Q150" i="34"/>
  <c r="Q67" i="34"/>
  <c r="AG169" i="34"/>
  <c r="AG150" i="34"/>
  <c r="AG67" i="34"/>
  <c r="AW169" i="34"/>
  <c r="AW150" i="34"/>
  <c r="AW67" i="34"/>
  <c r="BM169" i="34"/>
  <c r="BM150" i="34"/>
  <c r="BM67" i="34"/>
  <c r="CC169" i="34"/>
  <c r="CC150" i="34"/>
  <c r="CC67" i="34"/>
  <c r="N170" i="34"/>
  <c r="N151" i="34"/>
  <c r="N68" i="34"/>
  <c r="AD170" i="34"/>
  <c r="AD151" i="34"/>
  <c r="AD68" i="34"/>
  <c r="AT170" i="34"/>
  <c r="AT151" i="34"/>
  <c r="AT68" i="34"/>
  <c r="BJ170" i="34"/>
  <c r="BJ151" i="34"/>
  <c r="BJ68" i="34"/>
  <c r="BZ170" i="34"/>
  <c r="BZ151" i="34"/>
  <c r="BZ68" i="34"/>
  <c r="K171" i="34"/>
  <c r="K152" i="34"/>
  <c r="K69" i="34"/>
  <c r="AA171" i="34"/>
  <c r="AA152" i="34"/>
  <c r="AA69" i="34"/>
  <c r="AQ171" i="34"/>
  <c r="AQ152" i="34"/>
  <c r="AQ69" i="34"/>
  <c r="BG171" i="34"/>
  <c r="BG152" i="34"/>
  <c r="BG69" i="34"/>
  <c r="BW171" i="34"/>
  <c r="BW152" i="34"/>
  <c r="BW69" i="34"/>
  <c r="H172" i="34"/>
  <c r="H153" i="34"/>
  <c r="H70" i="34"/>
  <c r="X172" i="34"/>
  <c r="X153" i="34"/>
  <c r="X70" i="34"/>
  <c r="AN172" i="34"/>
  <c r="AN153" i="34"/>
  <c r="AN70" i="34"/>
  <c r="BD172" i="34"/>
  <c r="BD153" i="34"/>
  <c r="BD70" i="34"/>
  <c r="BT172" i="34"/>
  <c r="BT153" i="34"/>
  <c r="BT70" i="34"/>
  <c r="E173" i="34"/>
  <c r="E154" i="34"/>
  <c r="E71" i="34"/>
  <c r="U173" i="34"/>
  <c r="U154" i="34"/>
  <c r="U71" i="34"/>
  <c r="AK173" i="34"/>
  <c r="AK154" i="34"/>
  <c r="AK71" i="34"/>
  <c r="BA173" i="34"/>
  <c r="BA154" i="34"/>
  <c r="BA71" i="34"/>
  <c r="BQ173" i="34"/>
  <c r="BQ154" i="34"/>
  <c r="BQ71" i="34"/>
  <c r="CG173" i="34"/>
  <c r="CG154" i="34"/>
  <c r="CG71" i="34"/>
  <c r="CD157" i="35"/>
  <c r="BN176" i="35"/>
  <c r="AH73" i="35"/>
  <c r="R157" i="35"/>
  <c r="BI73" i="35"/>
  <c r="AS157" i="35"/>
  <c r="AC176" i="35"/>
  <c r="CB73" i="35"/>
  <c r="BL157" i="35"/>
  <c r="AV176" i="35"/>
  <c r="P73" i="35"/>
  <c r="P107" i="28" s="1"/>
  <c r="BS73" i="35"/>
  <c r="BC157" i="35"/>
  <c r="AM176" i="35"/>
  <c r="G73" i="35"/>
  <c r="G107" i="28" s="1"/>
  <c r="CG157" i="36"/>
  <c r="BA176" i="36"/>
  <c r="BT73" i="36"/>
  <c r="X176" i="36"/>
  <c r="CE73" i="36"/>
  <c r="BZ176" i="35"/>
  <c r="AT73" i="35"/>
  <c r="AD157" i="35"/>
  <c r="N176" i="35"/>
  <c r="BU73" i="35"/>
  <c r="BE157" i="35"/>
  <c r="AO176" i="35"/>
  <c r="I73" i="35"/>
  <c r="I107" i="28" s="1"/>
  <c r="BX157" i="35"/>
  <c r="BH176" i="35"/>
  <c r="AB73" i="35"/>
  <c r="L157" i="35"/>
  <c r="CE73" i="35"/>
  <c r="BO157" i="35"/>
  <c r="AY176" i="35"/>
  <c r="S73" i="35"/>
  <c r="BM73" i="36"/>
  <c r="AW157" i="36"/>
  <c r="AG176" i="36"/>
  <c r="CF73" i="36"/>
  <c r="BP176" i="36"/>
  <c r="AZ157" i="36"/>
  <c r="T73" i="36"/>
  <c r="D73" i="36"/>
  <c r="D108" i="28" s="1"/>
  <c r="CA176" i="36"/>
  <c r="AU73" i="36"/>
  <c r="AE157" i="36"/>
  <c r="O176" i="36"/>
  <c r="CH176" i="36"/>
  <c r="BB73" i="36"/>
  <c r="AL157" i="36"/>
  <c r="V176" i="36"/>
  <c r="K59" i="33"/>
  <c r="AA59" i="33"/>
  <c r="AQ59" i="33"/>
  <c r="BG59" i="33"/>
  <c r="BW59" i="33"/>
  <c r="D59" i="33"/>
  <c r="D37" i="33"/>
  <c r="T59" i="33"/>
  <c r="AJ59" i="33"/>
  <c r="AZ59" i="33"/>
  <c r="BP59" i="33"/>
  <c r="CF59" i="33"/>
  <c r="M59" i="33"/>
  <c r="AC59" i="33"/>
  <c r="AS59" i="33"/>
  <c r="BI59" i="33"/>
  <c r="BY59" i="33"/>
  <c r="F59" i="33"/>
  <c r="V59" i="33"/>
  <c r="AL59" i="33"/>
  <c r="BB59" i="33"/>
  <c r="BR59" i="33"/>
  <c r="CH59" i="33"/>
  <c r="CH157" i="35"/>
  <c r="BB176" i="35"/>
  <c r="Q73" i="35"/>
  <c r="BP157" i="35"/>
  <c r="AJ176" i="35"/>
  <c r="AA73" i="35"/>
  <c r="Y73" i="36"/>
  <c r="BX176" i="36"/>
  <c r="AR157" i="36"/>
  <c r="BC157" i="36"/>
  <c r="W176" i="36"/>
  <c r="BZ73" i="36"/>
  <c r="AT157" i="36"/>
  <c r="N176" i="36"/>
  <c r="AY157" i="36"/>
  <c r="S176" i="36"/>
  <c r="Z73" i="36"/>
  <c r="J157" i="36"/>
  <c r="BF73" i="35"/>
  <c r="AP157" i="35"/>
  <c r="Z176" i="35"/>
  <c r="CG73" i="35"/>
  <c r="BQ157" i="35"/>
  <c r="BA176" i="35"/>
  <c r="U73" i="35"/>
  <c r="E157" i="35"/>
  <c r="BT176" i="35"/>
  <c r="AN73" i="35"/>
  <c r="X157" i="35"/>
  <c r="H176" i="35"/>
  <c r="CA157" i="35"/>
  <c r="BK176" i="35"/>
  <c r="AE73" i="35"/>
  <c r="O157" i="35"/>
  <c r="BY73" i="36"/>
  <c r="BI157" i="36"/>
  <c r="AS176" i="36"/>
  <c r="M73" i="36"/>
  <c r="M108" i="28" s="1"/>
  <c r="CB176" i="36"/>
  <c r="BL157" i="36"/>
  <c r="AF73" i="36"/>
  <c r="P176" i="36"/>
  <c r="BW176" i="36"/>
  <c r="AQ73" i="36"/>
  <c r="AA157" i="36"/>
  <c r="K176" i="36"/>
  <c r="CD176" i="36"/>
  <c r="AX73" i="36"/>
  <c r="AH157" i="36"/>
  <c r="R176" i="36"/>
  <c r="F34" i="30"/>
  <c r="E173" i="30"/>
  <c r="E154" i="30"/>
  <c r="E70" i="30"/>
  <c r="F26" i="30"/>
  <c r="F32" i="30"/>
  <c r="BR73" i="35"/>
  <c r="AL157" i="35"/>
  <c r="F176" i="35"/>
  <c r="CC73" i="35"/>
  <c r="BM157" i="35"/>
  <c r="AG176" i="35"/>
  <c r="AZ73" i="35"/>
  <c r="T157" i="35"/>
  <c r="BW157" i="35"/>
  <c r="AQ176" i="35"/>
  <c r="BU73" i="36"/>
  <c r="AO157" i="36"/>
  <c r="I176" i="36"/>
  <c r="AB73" i="36"/>
  <c r="BS73" i="36"/>
  <c r="AM157" i="36"/>
  <c r="G176" i="36"/>
  <c r="BJ157" i="36"/>
  <c r="AD176" i="36"/>
  <c r="BQ157" i="36"/>
  <c r="AK176" i="36"/>
  <c r="BD73" i="36"/>
  <c r="AN176" i="36"/>
  <c r="H157" i="36"/>
  <c r="BO176" i="36"/>
  <c r="BV73" i="36"/>
  <c r="AP157" i="36"/>
  <c r="H27" i="30"/>
  <c r="G166" i="30"/>
  <c r="G147" i="30"/>
  <c r="G63" i="30"/>
  <c r="G27" i="29"/>
  <c r="F166" i="29"/>
  <c r="F147" i="29"/>
  <c r="F63" i="29"/>
  <c r="D4" i="35"/>
  <c r="E4" i="35"/>
  <c r="F4" i="35"/>
  <c r="G4" i="35"/>
  <c r="H4" i="35"/>
  <c r="I4" i="35"/>
  <c r="J4" i="35"/>
  <c r="K4" i="35"/>
  <c r="L4" i="35"/>
  <c r="M4" i="35"/>
  <c r="N4" i="35"/>
  <c r="O4" i="35"/>
  <c r="P4" i="35"/>
  <c r="Q4" i="35"/>
  <c r="R4" i="35"/>
  <c r="S4" i="35"/>
  <c r="T4" i="35"/>
  <c r="U4" i="35"/>
  <c r="V4" i="35"/>
  <c r="W4" i="35"/>
  <c r="X4" i="35"/>
  <c r="Y4" i="35"/>
  <c r="Z4" i="35"/>
  <c r="AA4" i="35"/>
  <c r="AB4" i="35"/>
  <c r="AC4" i="35"/>
  <c r="AD4" i="35"/>
  <c r="AE4" i="35"/>
  <c r="AF4" i="35"/>
  <c r="AG4" i="35"/>
  <c r="AH4" i="35"/>
  <c r="AI4" i="35"/>
  <c r="AJ4" i="35"/>
  <c r="AK4" i="35"/>
  <c r="AL4" i="35"/>
  <c r="AM4" i="35"/>
  <c r="AN4" i="35"/>
  <c r="AO4" i="35"/>
  <c r="AP4" i="35"/>
  <c r="AQ4" i="35"/>
  <c r="AR4" i="35"/>
  <c r="AS4" i="35"/>
  <c r="AT4" i="35"/>
  <c r="AU4" i="35"/>
  <c r="AV4" i="35"/>
  <c r="AW4" i="35"/>
  <c r="AX4" i="35"/>
  <c r="AY4" i="35"/>
  <c r="AZ4" i="35"/>
  <c r="BA4" i="35"/>
  <c r="BB4" i="35"/>
  <c r="BC4" i="35"/>
  <c r="BD4" i="35"/>
  <c r="BE4" i="35"/>
  <c r="BF4" i="35"/>
  <c r="BG4" i="35"/>
  <c r="BH4" i="35"/>
  <c r="BI4" i="35"/>
  <c r="BJ4" i="35"/>
  <c r="BK4" i="35"/>
  <c r="BL4" i="35"/>
  <c r="BM4" i="35"/>
  <c r="BN4" i="35"/>
  <c r="BO4" i="35"/>
  <c r="BP4" i="35"/>
  <c r="BQ4" i="35"/>
  <c r="BR4" i="35"/>
  <c r="BS4" i="35"/>
  <c r="BT4" i="35"/>
  <c r="BU4" i="35"/>
  <c r="BV4" i="35"/>
  <c r="BW4" i="35"/>
  <c r="BX4" i="35"/>
  <c r="BY4" i="35"/>
  <c r="BZ4" i="35"/>
  <c r="CA4" i="35"/>
  <c r="CB4" i="35"/>
  <c r="CC4" i="35"/>
  <c r="CD4" i="35"/>
  <c r="CE4" i="35"/>
  <c r="CF4" i="35"/>
  <c r="CG4" i="35"/>
  <c r="CH4" i="35"/>
  <c r="C4" i="35"/>
  <c r="O50" i="32"/>
  <c r="P50" i="32"/>
  <c r="O51" i="32"/>
  <c r="P51" i="32"/>
  <c r="O52" i="32"/>
  <c r="P52" i="32"/>
  <c r="Q52" i="32"/>
  <c r="D53" i="32"/>
  <c r="D61" i="32" s="1"/>
  <c r="D104" i="28" s="1"/>
  <c r="E53" i="32"/>
  <c r="E61" i="32" s="1"/>
  <c r="E104" i="28" s="1"/>
  <c r="F53" i="32"/>
  <c r="F61" i="32" s="1"/>
  <c r="F104" i="28" s="1"/>
  <c r="G53" i="32"/>
  <c r="G61" i="32" s="1"/>
  <c r="G104" i="28" s="1"/>
  <c r="H53" i="32"/>
  <c r="H61" i="32" s="1"/>
  <c r="H104" i="28" s="1"/>
  <c r="I53" i="32"/>
  <c r="I61" i="32" s="1"/>
  <c r="I104" i="28" s="1"/>
  <c r="J53" i="32"/>
  <c r="J61" i="32" s="1"/>
  <c r="J104" i="28" s="1"/>
  <c r="K53" i="32"/>
  <c r="K61" i="32" s="1"/>
  <c r="K104" i="28" s="1"/>
  <c r="L53" i="32"/>
  <c r="L61" i="32" s="1"/>
  <c r="L104" i="28" s="1"/>
  <c r="M53" i="32"/>
  <c r="M61" i="32" s="1"/>
  <c r="M104" i="28" s="1"/>
  <c r="N53" i="32"/>
  <c r="N61" i="32" s="1"/>
  <c r="N104" i="28" s="1"/>
  <c r="O53" i="32"/>
  <c r="P53" i="32"/>
  <c r="Q53" i="32"/>
  <c r="O54" i="32"/>
  <c r="P54" i="32"/>
  <c r="O55" i="32"/>
  <c r="P55" i="32"/>
  <c r="O56" i="32"/>
  <c r="P56" i="32"/>
  <c r="O57" i="32"/>
  <c r="P57" i="32"/>
  <c r="Q57" i="32"/>
  <c r="O58" i="32"/>
  <c r="P58" i="32"/>
  <c r="O59" i="32"/>
  <c r="P59" i="32"/>
  <c r="C66" i="32"/>
  <c r="C24" i="31"/>
  <c r="C25" i="31"/>
  <c r="C26" i="31"/>
  <c r="C27" i="31"/>
  <c r="C28" i="31"/>
  <c r="C29" i="31"/>
  <c r="C30" i="31"/>
  <c r="C31" i="31"/>
  <c r="C32" i="31"/>
  <c r="C33" i="31"/>
  <c r="C34" i="31"/>
  <c r="C35" i="31"/>
  <c r="C23" i="31"/>
  <c r="C78" i="29"/>
  <c r="C24" i="10"/>
  <c r="C60" i="10" s="1"/>
  <c r="C25" i="10"/>
  <c r="C61" i="10" s="1"/>
  <c r="C26" i="10"/>
  <c r="C62" i="10" s="1"/>
  <c r="C27" i="10"/>
  <c r="C63" i="10" s="1"/>
  <c r="C28" i="10"/>
  <c r="C64" i="10" s="1"/>
  <c r="C29" i="10"/>
  <c r="C65" i="10" s="1"/>
  <c r="C30" i="10"/>
  <c r="C66" i="10" s="1"/>
  <c r="C31" i="10"/>
  <c r="C67" i="10" s="1"/>
  <c r="C32" i="10"/>
  <c r="C68" i="10" s="1"/>
  <c r="C33" i="10"/>
  <c r="C69" i="10" s="1"/>
  <c r="C34" i="10"/>
  <c r="C70" i="10" s="1"/>
  <c r="C35" i="10"/>
  <c r="C71" i="10" s="1"/>
  <c r="C23" i="10"/>
  <c r="D4" i="29"/>
  <c r="E4" i="29"/>
  <c r="F4" i="29"/>
  <c r="G4" i="29"/>
  <c r="H4" i="29"/>
  <c r="I4" i="29"/>
  <c r="J4" i="29"/>
  <c r="K4" i="29"/>
  <c r="L4" i="29"/>
  <c r="M4" i="29"/>
  <c r="N4" i="29"/>
  <c r="O4" i="29"/>
  <c r="P4" i="29"/>
  <c r="Q4" i="29"/>
  <c r="R4" i="29"/>
  <c r="S4" i="29"/>
  <c r="T4" i="29"/>
  <c r="U4" i="29"/>
  <c r="V4" i="29"/>
  <c r="W4" i="29"/>
  <c r="X4" i="29"/>
  <c r="Y4" i="29"/>
  <c r="Z4" i="29"/>
  <c r="AA4" i="29"/>
  <c r="AB4" i="29"/>
  <c r="AC4" i="29"/>
  <c r="AD4" i="29"/>
  <c r="AE4" i="29"/>
  <c r="AF4" i="29"/>
  <c r="AG4" i="29"/>
  <c r="AH4" i="29"/>
  <c r="AI4" i="29"/>
  <c r="AJ4" i="29"/>
  <c r="AK4" i="29"/>
  <c r="AL4" i="29"/>
  <c r="AM4" i="29"/>
  <c r="AN4" i="29"/>
  <c r="AO4" i="29"/>
  <c r="AP4" i="29"/>
  <c r="AQ4" i="29"/>
  <c r="AR4" i="29"/>
  <c r="AS4" i="29"/>
  <c r="AT4" i="29"/>
  <c r="AU4" i="29"/>
  <c r="AV4" i="29"/>
  <c r="AW4" i="29"/>
  <c r="AX4" i="29"/>
  <c r="AY4" i="29"/>
  <c r="AZ4" i="29"/>
  <c r="BA4" i="29"/>
  <c r="BB4" i="29"/>
  <c r="BC4" i="29"/>
  <c r="BD4" i="29"/>
  <c r="BE4" i="29"/>
  <c r="BF4" i="29"/>
  <c r="BG4" i="29"/>
  <c r="BH4" i="29"/>
  <c r="BI4" i="29"/>
  <c r="BJ4" i="29"/>
  <c r="BK4" i="29"/>
  <c r="BL4" i="29"/>
  <c r="BM4" i="29"/>
  <c r="BN4" i="29"/>
  <c r="BO4" i="29"/>
  <c r="BP4" i="29"/>
  <c r="BQ4" i="29"/>
  <c r="BR4" i="29"/>
  <c r="BS4" i="29"/>
  <c r="BT4" i="29"/>
  <c r="BU4" i="29"/>
  <c r="BV4" i="29"/>
  <c r="BW4" i="29"/>
  <c r="BX4" i="29"/>
  <c r="BY4" i="29"/>
  <c r="BZ4" i="29"/>
  <c r="CA4" i="29"/>
  <c r="CB4" i="29"/>
  <c r="CC4" i="29"/>
  <c r="CD4" i="29"/>
  <c r="CE4" i="29"/>
  <c r="CF4" i="29"/>
  <c r="CG4" i="29"/>
  <c r="CH4" i="29"/>
  <c r="C4" i="29"/>
  <c r="CJ66" i="32" l="1"/>
  <c r="C50" i="32"/>
  <c r="F143" i="30"/>
  <c r="AH182" i="35"/>
  <c r="AH184" i="35" s="1"/>
  <c r="T183" i="36"/>
  <c r="T185" i="36" s="1"/>
  <c r="AH178" i="35"/>
  <c r="AH179" i="35" s="1"/>
  <c r="BT183" i="36"/>
  <c r="BT185" i="36" s="1"/>
  <c r="BI182" i="35"/>
  <c r="BI184" i="35" s="1"/>
  <c r="AM183" i="36"/>
  <c r="AM185" i="36" s="1"/>
  <c r="O214" i="41"/>
  <c r="E31" i="47"/>
  <c r="D31" i="47"/>
  <c r="CJ88" i="31"/>
  <c r="CJ88" i="30"/>
  <c r="C69" i="30"/>
  <c r="CJ84" i="31"/>
  <c r="CJ84" i="30"/>
  <c r="C168" i="30"/>
  <c r="C149" i="30"/>
  <c r="C65" i="30"/>
  <c r="D149" i="30"/>
  <c r="D65" i="30"/>
  <c r="D168" i="30"/>
  <c r="E171" i="30"/>
  <c r="E165" i="30"/>
  <c r="E169" i="30"/>
  <c r="E149" i="30"/>
  <c r="CJ87" i="30"/>
  <c r="C152" i="30"/>
  <c r="C68" i="30"/>
  <c r="C171" i="30"/>
  <c r="CJ83" i="31"/>
  <c r="CJ83" i="30"/>
  <c r="C64" i="30"/>
  <c r="D169" i="30"/>
  <c r="D150" i="30"/>
  <c r="D66" i="30"/>
  <c r="D165" i="30"/>
  <c r="D146" i="30"/>
  <c r="D62" i="30"/>
  <c r="E168" i="30"/>
  <c r="CJ90" i="31"/>
  <c r="CJ90" i="30"/>
  <c r="C71" i="30"/>
  <c r="CJ86" i="31"/>
  <c r="CJ86" i="30"/>
  <c r="C67" i="30"/>
  <c r="CJ82" i="31"/>
  <c r="CJ82" i="30"/>
  <c r="C63" i="30"/>
  <c r="E68" i="30"/>
  <c r="E62" i="30"/>
  <c r="E66" i="30"/>
  <c r="CJ89" i="31"/>
  <c r="CJ89" i="30"/>
  <c r="C70" i="30"/>
  <c r="CJ85" i="31"/>
  <c r="CJ85" i="30"/>
  <c r="C169" i="30"/>
  <c r="C150" i="30"/>
  <c r="C66" i="30"/>
  <c r="CJ81" i="31"/>
  <c r="CJ81" i="30"/>
  <c r="C62" i="30"/>
  <c r="C165" i="30"/>
  <c r="C146" i="30"/>
  <c r="D171" i="30"/>
  <c r="D152" i="30"/>
  <c r="D68" i="30"/>
  <c r="E152" i="30"/>
  <c r="E146" i="30"/>
  <c r="E150" i="30"/>
  <c r="E65" i="30"/>
  <c r="O61" i="32"/>
  <c r="O104" i="28" s="1"/>
  <c r="CJ69" i="32"/>
  <c r="C53" i="32"/>
  <c r="C61" i="32" s="1"/>
  <c r="G23" i="29"/>
  <c r="G143" i="29" s="1"/>
  <c r="F59" i="30"/>
  <c r="F143" i="29"/>
  <c r="BC190" i="35"/>
  <c r="BC192" i="35" s="1"/>
  <c r="CD190" i="35"/>
  <c r="CD192" i="35" s="1"/>
  <c r="G23" i="30"/>
  <c r="BL183" i="35"/>
  <c r="BL185" i="35" s="1"/>
  <c r="CE178" i="35"/>
  <c r="CE179" i="35" s="1"/>
  <c r="CG190" i="36"/>
  <c r="CG192" i="36" s="1"/>
  <c r="P189" i="35"/>
  <c r="P191" i="35" s="1"/>
  <c r="BC183" i="36"/>
  <c r="BC185" i="36" s="1"/>
  <c r="G182" i="35"/>
  <c r="G184" i="35" s="1"/>
  <c r="BP182" i="36"/>
  <c r="BP184" i="36" s="1"/>
  <c r="AF183" i="36"/>
  <c r="AF185" i="36" s="1"/>
  <c r="D74" i="35"/>
  <c r="D25" i="28" s="1"/>
  <c r="D107" i="28"/>
  <c r="AU182" i="36"/>
  <c r="AU184" i="36" s="1"/>
  <c r="D59" i="29"/>
  <c r="D73" i="29" s="1"/>
  <c r="D143" i="29"/>
  <c r="D157" i="29" s="1"/>
  <c r="D189" i="29" s="1"/>
  <c r="F162" i="29"/>
  <c r="F59" i="29"/>
  <c r="E162" i="29"/>
  <c r="E176" i="29" s="1"/>
  <c r="E190" i="29" s="1"/>
  <c r="E143" i="29"/>
  <c r="E157" i="29" s="1"/>
  <c r="E182" i="29" s="1"/>
  <c r="E59" i="29"/>
  <c r="E73" i="29" s="1"/>
  <c r="R183" i="35"/>
  <c r="R185" i="35" s="1"/>
  <c r="P61" i="32"/>
  <c r="P104" i="28" s="1"/>
  <c r="E65" i="33"/>
  <c r="AE183" i="36"/>
  <c r="AE185" i="36" s="1"/>
  <c r="AE192" i="36"/>
  <c r="U182" i="36"/>
  <c r="U184" i="36" s="1"/>
  <c r="U178" i="36"/>
  <c r="U179" i="36" s="1"/>
  <c r="CB178" i="35"/>
  <c r="CB179" i="35" s="1"/>
  <c r="BS178" i="35"/>
  <c r="BS179" i="35" s="1"/>
  <c r="S178" i="35"/>
  <c r="S179" i="35" s="1"/>
  <c r="BS182" i="35"/>
  <c r="BS184" i="35" s="1"/>
  <c r="BU189" i="35"/>
  <c r="BU191" i="35" s="1"/>
  <c r="CB182" i="35"/>
  <c r="CB184" i="35" s="1"/>
  <c r="S182" i="35"/>
  <c r="S184" i="35" s="1"/>
  <c r="D73" i="33"/>
  <c r="D105" i="28" s="1"/>
  <c r="E61" i="33"/>
  <c r="E37" i="33"/>
  <c r="F28" i="33"/>
  <c r="G28" i="33" s="1"/>
  <c r="E69" i="33"/>
  <c r="E67" i="33"/>
  <c r="F31" i="33"/>
  <c r="E71" i="33"/>
  <c r="F35" i="33"/>
  <c r="F65" i="33"/>
  <c r="G29" i="33"/>
  <c r="E66" i="33"/>
  <c r="F30" i="33"/>
  <c r="E63" i="33"/>
  <c r="F27" i="33"/>
  <c r="E68" i="33"/>
  <c r="F32" i="33"/>
  <c r="E62" i="33"/>
  <c r="F26" i="33"/>
  <c r="F61" i="33"/>
  <c r="G25" i="33"/>
  <c r="E70" i="33"/>
  <c r="F34" i="33"/>
  <c r="F69" i="33"/>
  <c r="G33" i="33"/>
  <c r="E60" i="33"/>
  <c r="F24" i="33"/>
  <c r="BL192" i="35"/>
  <c r="AE178" i="35"/>
  <c r="AE179" i="35" s="1"/>
  <c r="CH192" i="35"/>
  <c r="BO183" i="35"/>
  <c r="BO185" i="35" s="1"/>
  <c r="CH183" i="35"/>
  <c r="CH185" i="35" s="1"/>
  <c r="CE182" i="35"/>
  <c r="CE184" i="35" s="1"/>
  <c r="X189" i="36"/>
  <c r="X191" i="36" s="1"/>
  <c r="AS183" i="35"/>
  <c r="AS185" i="35" s="1"/>
  <c r="AE182" i="35"/>
  <c r="AE184" i="35" s="1"/>
  <c r="AE189" i="35"/>
  <c r="AE191" i="35" s="1"/>
  <c r="CG185" i="36"/>
  <c r="Q50" i="32"/>
  <c r="R20" i="32"/>
  <c r="Q58" i="32"/>
  <c r="R28" i="32"/>
  <c r="R53" i="32"/>
  <c r="S23" i="32"/>
  <c r="Q59" i="32"/>
  <c r="R29" i="32"/>
  <c r="Q56" i="32"/>
  <c r="R26" i="32"/>
  <c r="R57" i="32"/>
  <c r="S27" i="32"/>
  <c r="Q51" i="32"/>
  <c r="R21" i="32"/>
  <c r="Q54" i="32"/>
  <c r="R24" i="32"/>
  <c r="Q55" i="32"/>
  <c r="R25" i="32"/>
  <c r="R52" i="32"/>
  <c r="S22" i="32"/>
  <c r="C59" i="29"/>
  <c r="CJ78" i="29"/>
  <c r="C60" i="29"/>
  <c r="CJ79" i="29"/>
  <c r="C37" i="31"/>
  <c r="D23" i="31"/>
  <c r="C171" i="31"/>
  <c r="C152" i="31"/>
  <c r="C68" i="31"/>
  <c r="D32" i="31"/>
  <c r="C167" i="31"/>
  <c r="C148" i="31"/>
  <c r="C64" i="31"/>
  <c r="D28" i="31"/>
  <c r="C163" i="31"/>
  <c r="C144" i="31"/>
  <c r="D24" i="31"/>
  <c r="H189" i="36"/>
  <c r="H182" i="36"/>
  <c r="H178" i="36"/>
  <c r="H179" i="36" s="1"/>
  <c r="BQ189" i="36"/>
  <c r="BQ182" i="36"/>
  <c r="BQ178" i="36"/>
  <c r="BQ179" i="36" s="1"/>
  <c r="AM189" i="36"/>
  <c r="AM182" i="36"/>
  <c r="AM178" i="36"/>
  <c r="AM179" i="36" s="1"/>
  <c r="AO189" i="36"/>
  <c r="AO182" i="36"/>
  <c r="AO178" i="36"/>
  <c r="AO179" i="36" s="1"/>
  <c r="T189" i="35"/>
  <c r="T182" i="35"/>
  <c r="T178" i="35"/>
  <c r="T179" i="35" s="1"/>
  <c r="CD190" i="36"/>
  <c r="CD192" i="36" s="1"/>
  <c r="CD183" i="36"/>
  <c r="CD185" i="36" s="1"/>
  <c r="BW190" i="36"/>
  <c r="BW192" i="36" s="1"/>
  <c r="BW183" i="36"/>
  <c r="BW185" i="36" s="1"/>
  <c r="CB190" i="36"/>
  <c r="CB192" i="36" s="1"/>
  <c r="CB183" i="36"/>
  <c r="CB185" i="36" s="1"/>
  <c r="CA189" i="35"/>
  <c r="CA182" i="35"/>
  <c r="CA178" i="35"/>
  <c r="CA179" i="35" s="1"/>
  <c r="BT190" i="35"/>
  <c r="BT192" i="35" s="1"/>
  <c r="BT183" i="35"/>
  <c r="BT185" i="35" s="1"/>
  <c r="BQ189" i="35"/>
  <c r="BQ182" i="35"/>
  <c r="BQ178" i="35"/>
  <c r="BQ179" i="35" s="1"/>
  <c r="J189" i="36"/>
  <c r="J182" i="36"/>
  <c r="J178" i="36"/>
  <c r="J179" i="36" s="1"/>
  <c r="N190" i="36"/>
  <c r="N192" i="36" s="1"/>
  <c r="N183" i="36"/>
  <c r="N185" i="36" s="1"/>
  <c r="BC189" i="36"/>
  <c r="BC182" i="36"/>
  <c r="BC178" i="36"/>
  <c r="BC179" i="36" s="1"/>
  <c r="BB190" i="35"/>
  <c r="BB192" i="35" s="1"/>
  <c r="BB183" i="35"/>
  <c r="BB185" i="35" s="1"/>
  <c r="CH190" i="36"/>
  <c r="CH192" i="36" s="1"/>
  <c r="CH183" i="36"/>
  <c r="CH185" i="36" s="1"/>
  <c r="CA190" i="36"/>
  <c r="CA192" i="36" s="1"/>
  <c r="CA183" i="36"/>
  <c r="CA185" i="36" s="1"/>
  <c r="BP190" i="36"/>
  <c r="BP192" i="36" s="1"/>
  <c r="BP183" i="36"/>
  <c r="BP185" i="36" s="1"/>
  <c r="BX189" i="35"/>
  <c r="BX182" i="35"/>
  <c r="BX178" i="35"/>
  <c r="BX179" i="35" s="1"/>
  <c r="BZ190" i="35"/>
  <c r="BZ192" i="35" s="1"/>
  <c r="BZ183" i="35"/>
  <c r="BZ185" i="35" s="1"/>
  <c r="X190" i="36"/>
  <c r="X192" i="36" s="1"/>
  <c r="X183" i="36"/>
  <c r="X185" i="36" s="1"/>
  <c r="AC190" i="35"/>
  <c r="AC192" i="35" s="1"/>
  <c r="AC183" i="35"/>
  <c r="AC185" i="35" s="1"/>
  <c r="CG156" i="34"/>
  <c r="BA73" i="34"/>
  <c r="BA178" i="34" s="1"/>
  <c r="AK175" i="34"/>
  <c r="U156" i="34"/>
  <c r="BT73" i="34"/>
  <c r="BT178" i="34" s="1"/>
  <c r="BD175" i="34"/>
  <c r="AN156" i="34"/>
  <c r="H73" i="34"/>
  <c r="H106" i="28" s="1"/>
  <c r="BK73" i="34"/>
  <c r="BK178" i="34" s="1"/>
  <c r="AU175" i="34"/>
  <c r="AE156" i="34"/>
  <c r="CH175" i="34"/>
  <c r="BB73" i="34"/>
  <c r="BB178" i="34" s="1"/>
  <c r="AL156" i="34"/>
  <c r="V175" i="34"/>
  <c r="G190" i="35"/>
  <c r="G192" i="35" s="1"/>
  <c r="G183" i="35"/>
  <c r="G185" i="35" s="1"/>
  <c r="M73" i="34"/>
  <c r="M106" i="28" s="1"/>
  <c r="AV175" i="34"/>
  <c r="P156" i="34"/>
  <c r="BS175" i="34"/>
  <c r="W156" i="34"/>
  <c r="BZ73" i="34"/>
  <c r="BZ178" i="34" s="1"/>
  <c r="AT156" i="34"/>
  <c r="BQ190" i="36"/>
  <c r="BQ192" i="36" s="1"/>
  <c r="BQ183" i="36"/>
  <c r="BQ185" i="36" s="1"/>
  <c r="BW190" i="35"/>
  <c r="BW192" i="35" s="1"/>
  <c r="BW183" i="35"/>
  <c r="BW185" i="35" s="1"/>
  <c r="AL190" i="35"/>
  <c r="AL192" i="35" s="1"/>
  <c r="AL183" i="35"/>
  <c r="AL185" i="35" s="1"/>
  <c r="CB189" i="36"/>
  <c r="CB182" i="36"/>
  <c r="CB178" i="36"/>
  <c r="CB179" i="36" s="1"/>
  <c r="E190" i="35"/>
  <c r="E192" i="35" s="1"/>
  <c r="E183" i="35"/>
  <c r="E185" i="35" s="1"/>
  <c r="F164" i="30"/>
  <c r="F145" i="30"/>
  <c r="F61" i="30"/>
  <c r="G25" i="30"/>
  <c r="Z189" i="36"/>
  <c r="Z182" i="36"/>
  <c r="Z178" i="36"/>
  <c r="Z179" i="36" s="1"/>
  <c r="BX189" i="36"/>
  <c r="BX182" i="36"/>
  <c r="BX178" i="36"/>
  <c r="BX179" i="36" s="1"/>
  <c r="BP178" i="36"/>
  <c r="BP179" i="36" s="1"/>
  <c r="X178" i="36"/>
  <c r="X179" i="36" s="1"/>
  <c r="AH191" i="35"/>
  <c r="I73" i="34"/>
  <c r="I106" i="28" s="1"/>
  <c r="AR175" i="34"/>
  <c r="AY73" i="34"/>
  <c r="AY178" i="34" s="1"/>
  <c r="BV175" i="34"/>
  <c r="H190" i="36"/>
  <c r="H192" i="36" s="1"/>
  <c r="H183" i="36"/>
  <c r="H185" i="36" s="1"/>
  <c r="K190" i="35"/>
  <c r="K192" i="35" s="1"/>
  <c r="K183" i="35"/>
  <c r="K185" i="35" s="1"/>
  <c r="CF190" i="35"/>
  <c r="CF192" i="35" s="1"/>
  <c r="CF183" i="35"/>
  <c r="CF185" i="35" s="1"/>
  <c r="BN190" i="36"/>
  <c r="BN192" i="36" s="1"/>
  <c r="BN183" i="36"/>
  <c r="BN185" i="36" s="1"/>
  <c r="BG190" i="36"/>
  <c r="BG192" i="36" s="1"/>
  <c r="BG183" i="36"/>
  <c r="BG185" i="36" s="1"/>
  <c r="BL190" i="36"/>
  <c r="BL192" i="36" s="1"/>
  <c r="BL183" i="36"/>
  <c r="BL185" i="36" s="1"/>
  <c r="BT189" i="35"/>
  <c r="BT182" i="35"/>
  <c r="BT178" i="35"/>
  <c r="BT179" i="35" s="1"/>
  <c r="BV190" i="35"/>
  <c r="BV192" i="35" s="1"/>
  <c r="BV183" i="35"/>
  <c r="BV185" i="35" s="1"/>
  <c r="G31" i="29"/>
  <c r="F170" i="29"/>
  <c r="F151" i="29"/>
  <c r="F67" i="29"/>
  <c r="N189" i="36"/>
  <c r="N182" i="36"/>
  <c r="N178" i="36"/>
  <c r="N179" i="36" s="1"/>
  <c r="L189" i="36"/>
  <c r="L182" i="36"/>
  <c r="L178" i="36"/>
  <c r="L179" i="36" s="1"/>
  <c r="BG190" i="35"/>
  <c r="BG192" i="35" s="1"/>
  <c r="BG183" i="35"/>
  <c r="BG185" i="35" s="1"/>
  <c r="AW190" i="35"/>
  <c r="AW192" i="35" s="1"/>
  <c r="AW183" i="35"/>
  <c r="AW185" i="35" s="1"/>
  <c r="F190" i="36"/>
  <c r="F192" i="36" s="1"/>
  <c r="F183" i="36"/>
  <c r="F185" i="36" s="1"/>
  <c r="CH189" i="36"/>
  <c r="CH182" i="36"/>
  <c r="CH178" i="36"/>
  <c r="CH179" i="36" s="1"/>
  <c r="CA189" i="36"/>
  <c r="CA182" i="36"/>
  <c r="CA178" i="36"/>
  <c r="CA179" i="36" s="1"/>
  <c r="Q190" i="36"/>
  <c r="Q192" i="36" s="1"/>
  <c r="Q183" i="36"/>
  <c r="Q185" i="36" s="1"/>
  <c r="AI190" i="35"/>
  <c r="AI192" i="35" s="1"/>
  <c r="AI183" i="35"/>
  <c r="AI185" i="35" s="1"/>
  <c r="AR190" i="35"/>
  <c r="AR192" i="35" s="1"/>
  <c r="AR183" i="35"/>
  <c r="AR185" i="35" s="1"/>
  <c r="AO189" i="35"/>
  <c r="AO182" i="35"/>
  <c r="AO178" i="35"/>
  <c r="AO179" i="35" s="1"/>
  <c r="BJ190" i="35"/>
  <c r="BJ192" i="35" s="1"/>
  <c r="BJ183" i="35"/>
  <c r="BJ185" i="35" s="1"/>
  <c r="BA189" i="36"/>
  <c r="BA182" i="36"/>
  <c r="BA178" i="36"/>
  <c r="BA179" i="36" s="1"/>
  <c r="M190" i="35"/>
  <c r="M192" i="35" s="1"/>
  <c r="M183" i="35"/>
  <c r="M185" i="35" s="1"/>
  <c r="CC175" i="34"/>
  <c r="BM156" i="34"/>
  <c r="AG73" i="34"/>
  <c r="AG178" i="34" s="1"/>
  <c r="Q175" i="34"/>
  <c r="CF156" i="34"/>
  <c r="AZ73" i="34"/>
  <c r="AZ178" i="34" s="1"/>
  <c r="AJ175" i="34"/>
  <c r="T156" i="34"/>
  <c r="D175" i="34"/>
  <c r="BW175" i="34"/>
  <c r="BG156" i="34"/>
  <c r="AA73" i="34"/>
  <c r="AA178" i="34" s="1"/>
  <c r="K175" i="34"/>
  <c r="CD73" i="34"/>
  <c r="CD178" i="34" s="1"/>
  <c r="BN156" i="34"/>
  <c r="AX175" i="34"/>
  <c r="R73" i="34"/>
  <c r="R178" i="34" s="1"/>
  <c r="G32" i="29"/>
  <c r="F171" i="29"/>
  <c r="F152" i="29"/>
  <c r="F68" i="29"/>
  <c r="T189" i="36"/>
  <c r="T182" i="36"/>
  <c r="T178" i="36"/>
  <c r="T179" i="36" s="1"/>
  <c r="Q189" i="36"/>
  <c r="Q182" i="36"/>
  <c r="Q178" i="36"/>
  <c r="Q179" i="36" s="1"/>
  <c r="S190" i="35"/>
  <c r="S192" i="35" s="1"/>
  <c r="S183" i="35"/>
  <c r="S185" i="35" s="1"/>
  <c r="AB190" i="35"/>
  <c r="AB192" i="35" s="1"/>
  <c r="AB183" i="35"/>
  <c r="AB185" i="35" s="1"/>
  <c r="Y189" i="35"/>
  <c r="Y182" i="35"/>
  <c r="Y178" i="35"/>
  <c r="Y179" i="35" s="1"/>
  <c r="AT190" i="35"/>
  <c r="AT192" i="35" s="1"/>
  <c r="AT183" i="35"/>
  <c r="AT185" i="35" s="1"/>
  <c r="W189" i="35"/>
  <c r="W182" i="35"/>
  <c r="W178" i="35"/>
  <c r="W179" i="35" s="1"/>
  <c r="M189" i="35"/>
  <c r="M182" i="35"/>
  <c r="M178" i="35"/>
  <c r="M179" i="35" s="1"/>
  <c r="BI73" i="34"/>
  <c r="BI178" i="34" s="1"/>
  <c r="AC175" i="34"/>
  <c r="CB156" i="34"/>
  <c r="AF73" i="34"/>
  <c r="AF178" i="34" s="1"/>
  <c r="BC156" i="34"/>
  <c r="G73" i="34"/>
  <c r="G106" i="28" s="1"/>
  <c r="BJ175" i="34"/>
  <c r="N73" i="34"/>
  <c r="N106" i="28" s="1"/>
  <c r="AP190" i="36"/>
  <c r="AP192" i="36" s="1"/>
  <c r="AP183" i="36"/>
  <c r="AP185" i="36" s="1"/>
  <c r="BJ190" i="36"/>
  <c r="BJ192" i="36" s="1"/>
  <c r="BJ183" i="36"/>
  <c r="BJ185" i="36" s="1"/>
  <c r="AO190" i="36"/>
  <c r="AO192" i="36" s="1"/>
  <c r="AO183" i="36"/>
  <c r="AO185" i="36" s="1"/>
  <c r="BR189" i="35"/>
  <c r="BR182" i="35"/>
  <c r="BR178" i="35"/>
  <c r="BR179" i="35" s="1"/>
  <c r="M189" i="36"/>
  <c r="M182" i="36"/>
  <c r="M178" i="36"/>
  <c r="M179" i="36" s="1"/>
  <c r="J190" i="36"/>
  <c r="J192" i="36" s="1"/>
  <c r="J183" i="36"/>
  <c r="J185" i="36" s="1"/>
  <c r="BC192" i="36"/>
  <c r="Q189" i="35"/>
  <c r="Q182" i="35"/>
  <c r="Q178" i="35"/>
  <c r="Q179" i="35" s="1"/>
  <c r="G178" i="35"/>
  <c r="G179" i="35" s="1"/>
  <c r="P184" i="35"/>
  <c r="BX73" i="34"/>
  <c r="BX178" i="34" s="1"/>
  <c r="AB175" i="34"/>
  <c r="AI156" i="34"/>
  <c r="BF73" i="34"/>
  <c r="BF178" i="34" s="1"/>
  <c r="AB189" i="36"/>
  <c r="AB182" i="36"/>
  <c r="AB178" i="36"/>
  <c r="AB179" i="36" s="1"/>
  <c r="K189" i="35"/>
  <c r="K182" i="35"/>
  <c r="K178" i="35"/>
  <c r="K179" i="35" s="1"/>
  <c r="M190" i="36"/>
  <c r="M192" i="36" s="1"/>
  <c r="M183" i="36"/>
  <c r="M185" i="36" s="1"/>
  <c r="AE190" i="35"/>
  <c r="AE192" i="35" s="1"/>
  <c r="AE183" i="35"/>
  <c r="AE185" i="35" s="1"/>
  <c r="AN190" i="35"/>
  <c r="AN192" i="35" s="1"/>
  <c r="AN183" i="35"/>
  <c r="AN185" i="35" s="1"/>
  <c r="AK189" i="35"/>
  <c r="AK182" i="35"/>
  <c r="AK178" i="35"/>
  <c r="AK179" i="35" s="1"/>
  <c r="BE189" i="36"/>
  <c r="BE182" i="36"/>
  <c r="BE178" i="36"/>
  <c r="BE179" i="36" s="1"/>
  <c r="AL190" i="36"/>
  <c r="AL192" i="36" s="1"/>
  <c r="AL183" i="36"/>
  <c r="AL185" i="36" s="1"/>
  <c r="AU191" i="36"/>
  <c r="BM189" i="36"/>
  <c r="BM182" i="36"/>
  <c r="BM178" i="36"/>
  <c r="BM179" i="36" s="1"/>
  <c r="BX190" i="35"/>
  <c r="BX192" i="35" s="1"/>
  <c r="BX183" i="35"/>
  <c r="BX185" i="35" s="1"/>
  <c r="BU73" i="34"/>
  <c r="BU178" i="34" s="1"/>
  <c r="Y175" i="34"/>
  <c r="BH156" i="34"/>
  <c r="BO175" i="34"/>
  <c r="S156" i="34"/>
  <c r="AP73" i="34"/>
  <c r="AP178" i="34" s="1"/>
  <c r="J156" i="34"/>
  <c r="C174" i="31"/>
  <c r="C155" i="31"/>
  <c r="C71" i="31"/>
  <c r="D35" i="31"/>
  <c r="C170" i="31"/>
  <c r="C151" i="31"/>
  <c r="C67" i="31"/>
  <c r="D31" i="31"/>
  <c r="C166" i="31"/>
  <c r="C147" i="31"/>
  <c r="C63" i="31"/>
  <c r="D27" i="31"/>
  <c r="H27" i="29"/>
  <c r="G166" i="29"/>
  <c r="G147" i="29"/>
  <c r="G63" i="29"/>
  <c r="I27" i="30"/>
  <c r="H166" i="30"/>
  <c r="H147" i="30"/>
  <c r="H63" i="30"/>
  <c r="AP189" i="36"/>
  <c r="AP182" i="36"/>
  <c r="AP178" i="36"/>
  <c r="AP179" i="36" s="1"/>
  <c r="AN190" i="36"/>
  <c r="AN192" i="36" s="1"/>
  <c r="AN183" i="36"/>
  <c r="AN185" i="36" s="1"/>
  <c r="AD190" i="36"/>
  <c r="AD192" i="36" s="1"/>
  <c r="AD183" i="36"/>
  <c r="AD185" i="36" s="1"/>
  <c r="F190" i="35"/>
  <c r="F192" i="35" s="1"/>
  <c r="F183" i="35"/>
  <c r="F185" i="35" s="1"/>
  <c r="R190" i="36"/>
  <c r="R192" i="36" s="1"/>
  <c r="R183" i="36"/>
  <c r="R185" i="36" s="1"/>
  <c r="K190" i="36"/>
  <c r="K192" i="36" s="1"/>
  <c r="K183" i="36"/>
  <c r="K185" i="36" s="1"/>
  <c r="P190" i="36"/>
  <c r="P192" i="36" s="1"/>
  <c r="P183" i="36"/>
  <c r="P185" i="36" s="1"/>
  <c r="O189" i="35"/>
  <c r="O182" i="35"/>
  <c r="O178" i="35"/>
  <c r="O179" i="35" s="1"/>
  <c r="H190" i="35"/>
  <c r="H192" i="35" s="1"/>
  <c r="H183" i="35"/>
  <c r="H185" i="35" s="1"/>
  <c r="E158" i="35"/>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AZ158" i="35" s="1"/>
  <c r="BA158" i="35" s="1"/>
  <c r="BB158" i="35" s="1"/>
  <c r="BC158" i="35" s="1"/>
  <c r="BD158" i="35" s="1"/>
  <c r="BE158" i="35" s="1"/>
  <c r="BF158" i="35" s="1"/>
  <c r="BG158" i="35" s="1"/>
  <c r="BH158" i="35" s="1"/>
  <c r="BI158" i="35" s="1"/>
  <c r="BJ158" i="35" s="1"/>
  <c r="BK158" i="35" s="1"/>
  <c r="BL158" i="35" s="1"/>
  <c r="BM158" i="35" s="1"/>
  <c r="BN158" i="35" s="1"/>
  <c r="BO158" i="35" s="1"/>
  <c r="BP158" i="35" s="1"/>
  <c r="BQ158" i="35" s="1"/>
  <c r="BR158" i="35" s="1"/>
  <c r="BS158" i="35" s="1"/>
  <c r="BT158" i="35" s="1"/>
  <c r="BU158" i="35" s="1"/>
  <c r="BV158" i="35" s="1"/>
  <c r="BW158" i="35" s="1"/>
  <c r="BX158" i="35" s="1"/>
  <c r="BY158" i="35" s="1"/>
  <c r="BZ158" i="35" s="1"/>
  <c r="CA158" i="35" s="1"/>
  <c r="CB158" i="35" s="1"/>
  <c r="CC158" i="35" s="1"/>
  <c r="CD158" i="35" s="1"/>
  <c r="CE158" i="35" s="1"/>
  <c r="CF158" i="35" s="1"/>
  <c r="CG158" i="35" s="1"/>
  <c r="CH158" i="35" s="1"/>
  <c r="E189" i="35"/>
  <c r="E182" i="35"/>
  <c r="E178" i="35"/>
  <c r="E179" i="35" s="1"/>
  <c r="AT189" i="36"/>
  <c r="AT182" i="36"/>
  <c r="AT178" i="36"/>
  <c r="AT179" i="36" s="1"/>
  <c r="AR189" i="36"/>
  <c r="AR182" i="36"/>
  <c r="AR178" i="36"/>
  <c r="AR179" i="36" s="1"/>
  <c r="AJ190" i="35"/>
  <c r="AJ192" i="35" s="1"/>
  <c r="AJ183" i="35"/>
  <c r="AJ185" i="35" s="1"/>
  <c r="CH189" i="35"/>
  <c r="CH182" i="35"/>
  <c r="CH178" i="35"/>
  <c r="CH179" i="35" s="1"/>
  <c r="V190" i="36"/>
  <c r="V192" i="36" s="1"/>
  <c r="V183" i="36"/>
  <c r="V185" i="36" s="1"/>
  <c r="O190" i="36"/>
  <c r="O192" i="36" s="1"/>
  <c r="O183" i="36"/>
  <c r="O185" i="36" s="1"/>
  <c r="L189" i="35"/>
  <c r="L182" i="35"/>
  <c r="L178" i="35"/>
  <c r="L179" i="35" s="1"/>
  <c r="N190" i="35"/>
  <c r="N192" i="35" s="1"/>
  <c r="N183" i="35"/>
  <c r="N185" i="35" s="1"/>
  <c r="AM190" i="35"/>
  <c r="AM192" i="35" s="1"/>
  <c r="AM183" i="35"/>
  <c r="AM185" i="35" s="1"/>
  <c r="AV190" i="35"/>
  <c r="AV192" i="35" s="1"/>
  <c r="AV183" i="35"/>
  <c r="AV185" i="35" s="1"/>
  <c r="AS189" i="35"/>
  <c r="AS182" i="35"/>
  <c r="AS178" i="35"/>
  <c r="AS179" i="35" s="1"/>
  <c r="BN190" i="35"/>
  <c r="BN192" i="35" s="1"/>
  <c r="BN183" i="35"/>
  <c r="BN185" i="35" s="1"/>
  <c r="BQ73" i="34"/>
  <c r="BQ178" i="34" s="1"/>
  <c r="BA175" i="34"/>
  <c r="AK156" i="34"/>
  <c r="E73" i="34"/>
  <c r="E106" i="28" s="1"/>
  <c r="BT175" i="34"/>
  <c r="BD156" i="34"/>
  <c r="X73" i="34"/>
  <c r="X178" i="34" s="1"/>
  <c r="H175" i="34"/>
  <c r="CA73" i="34"/>
  <c r="CA178" i="34" s="1"/>
  <c r="BK175" i="34"/>
  <c r="AU156" i="34"/>
  <c r="O73" i="34"/>
  <c r="BR73" i="34"/>
  <c r="BR178" i="34" s="1"/>
  <c r="BB156" i="34"/>
  <c r="AL175" i="34"/>
  <c r="F73" i="34"/>
  <c r="F106" i="28" s="1"/>
  <c r="CE190" i="36"/>
  <c r="CE192" i="36" s="1"/>
  <c r="CE183" i="36"/>
  <c r="CE185" i="36" s="1"/>
  <c r="BY189" i="35"/>
  <c r="BY182" i="35"/>
  <c r="BY178" i="35"/>
  <c r="BY179" i="35" s="1"/>
  <c r="AS73" i="34"/>
  <c r="AS178" i="34" s="1"/>
  <c r="M175" i="34"/>
  <c r="AV156" i="34"/>
  <c r="BS156" i="34"/>
  <c r="BZ156" i="34"/>
  <c r="AT175" i="34"/>
  <c r="BS189" i="36"/>
  <c r="BS182" i="36"/>
  <c r="BS178" i="36"/>
  <c r="BS179" i="36" s="1"/>
  <c r="T190" i="35"/>
  <c r="T192" i="35" s="1"/>
  <c r="T183" i="35"/>
  <c r="T185" i="35" s="1"/>
  <c r="AH190" i="36"/>
  <c r="AH192" i="36" s="1"/>
  <c r="AH183" i="36"/>
  <c r="AH185" i="36" s="1"/>
  <c r="Y189" i="36"/>
  <c r="Y182" i="36"/>
  <c r="Y178" i="36"/>
  <c r="Y179" i="36" s="1"/>
  <c r="BB189" i="36"/>
  <c r="BB182" i="36"/>
  <c r="BB178" i="36"/>
  <c r="BB179" i="36" s="1"/>
  <c r="X184" i="36"/>
  <c r="BE73" i="34"/>
  <c r="BE178" i="34" s="1"/>
  <c r="I175" i="34"/>
  <c r="AR156" i="34"/>
  <c r="CE73" i="34"/>
  <c r="CE178" i="34" s="1"/>
  <c r="AY175" i="34"/>
  <c r="Z73" i="34"/>
  <c r="Z178" i="34" s="1"/>
  <c r="AD189" i="36"/>
  <c r="AD182" i="36"/>
  <c r="AD178" i="36"/>
  <c r="AD179" i="36" s="1"/>
  <c r="BH189" i="36"/>
  <c r="BH182" i="36"/>
  <c r="BH178" i="36"/>
  <c r="BH179" i="36" s="1"/>
  <c r="AQ189" i="35"/>
  <c r="AQ182" i="35"/>
  <c r="AQ178" i="35"/>
  <c r="AQ179" i="35" s="1"/>
  <c r="AG189" i="35"/>
  <c r="AG182" i="35"/>
  <c r="AG178" i="35"/>
  <c r="AG179" i="35" s="1"/>
  <c r="H35" i="29"/>
  <c r="G174" i="29"/>
  <c r="G155" i="29"/>
  <c r="G71" i="29"/>
  <c r="CD189" i="36"/>
  <c r="CD182" i="36"/>
  <c r="CD178" i="36"/>
  <c r="CD179" i="36" s="1"/>
  <c r="BW189" i="36"/>
  <c r="BW182" i="36"/>
  <c r="BW178" i="36"/>
  <c r="BW179" i="36" s="1"/>
  <c r="H189" i="35"/>
  <c r="H182" i="35"/>
  <c r="H178" i="35"/>
  <c r="H179" i="35" s="1"/>
  <c r="J190" i="35"/>
  <c r="J192" i="35" s="1"/>
  <c r="J183" i="35"/>
  <c r="J185" i="35" s="1"/>
  <c r="BF190" i="36"/>
  <c r="BF192" i="36" s="1"/>
  <c r="BF183" i="36"/>
  <c r="BF185" i="36" s="1"/>
  <c r="AR190" i="36"/>
  <c r="AR192" i="36" s="1"/>
  <c r="AR183" i="36"/>
  <c r="AR185" i="36" s="1"/>
  <c r="D189" i="35"/>
  <c r="D182" i="35"/>
  <c r="V190" i="35"/>
  <c r="V192" i="35" s="1"/>
  <c r="V183" i="35"/>
  <c r="V185" i="35" s="1"/>
  <c r="V189" i="36"/>
  <c r="V182" i="36"/>
  <c r="V178" i="36"/>
  <c r="V179" i="36" s="1"/>
  <c r="O189" i="36"/>
  <c r="O182" i="36"/>
  <c r="O178" i="36"/>
  <c r="O179" i="36" s="1"/>
  <c r="AJ189" i="36"/>
  <c r="AJ182" i="36"/>
  <c r="AJ178" i="36"/>
  <c r="AJ179" i="36" s="1"/>
  <c r="AG189" i="36"/>
  <c r="AG182" i="36"/>
  <c r="AG178" i="36"/>
  <c r="AG179" i="36" s="1"/>
  <c r="AY189" i="35"/>
  <c r="AY182" i="35"/>
  <c r="AY178" i="35"/>
  <c r="AY179" i="35" s="1"/>
  <c r="BH189" i="35"/>
  <c r="BH182" i="35"/>
  <c r="BH178" i="35"/>
  <c r="BH179" i="35" s="1"/>
  <c r="BZ189" i="35"/>
  <c r="BZ182" i="35"/>
  <c r="BZ178" i="35"/>
  <c r="BZ179" i="35" s="1"/>
  <c r="AF190" i="35"/>
  <c r="AF192" i="35" s="1"/>
  <c r="AF183" i="35"/>
  <c r="AF185" i="35" s="1"/>
  <c r="AC189" i="35"/>
  <c r="AC182" i="35"/>
  <c r="AC178" i="35"/>
  <c r="AC179" i="35" s="1"/>
  <c r="AX190" i="35"/>
  <c r="AX192" i="35" s="1"/>
  <c r="AX183" i="35"/>
  <c r="AX185" i="35" s="1"/>
  <c r="CC156" i="34"/>
  <c r="AW73" i="34"/>
  <c r="AW178" i="34" s="1"/>
  <c r="AG175" i="34"/>
  <c r="Q156" i="34"/>
  <c r="BP73" i="34"/>
  <c r="BP178" i="34" s="1"/>
  <c r="AZ175" i="34"/>
  <c r="AJ156" i="34"/>
  <c r="BW156" i="34"/>
  <c r="AQ73" i="34"/>
  <c r="AQ178" i="34" s="1"/>
  <c r="AA175" i="34"/>
  <c r="K156" i="34"/>
  <c r="CD156" i="34"/>
  <c r="BN175" i="34"/>
  <c r="AH73" i="34"/>
  <c r="AH178" i="34" s="1"/>
  <c r="R156" i="34"/>
  <c r="H33" i="29"/>
  <c r="G172" i="29"/>
  <c r="G153" i="29"/>
  <c r="G69" i="29"/>
  <c r="G29" i="30"/>
  <c r="G30" i="29"/>
  <c r="F169" i="29"/>
  <c r="F150" i="29"/>
  <c r="F66" i="29"/>
  <c r="BB190" i="36"/>
  <c r="BB192" i="36" s="1"/>
  <c r="BB183" i="36"/>
  <c r="BB185" i="36" s="1"/>
  <c r="AU190" i="36"/>
  <c r="AU192" i="36" s="1"/>
  <c r="AU183" i="36"/>
  <c r="AU185" i="36" s="1"/>
  <c r="AJ190" i="36"/>
  <c r="AJ192" i="36" s="1"/>
  <c r="AJ183" i="36"/>
  <c r="AJ185" i="36" s="1"/>
  <c r="AI189" i="35"/>
  <c r="AI182" i="35"/>
  <c r="AI178" i="35"/>
  <c r="AI179" i="35" s="1"/>
  <c r="AR189" i="35"/>
  <c r="AR182" i="35"/>
  <c r="AR178" i="35"/>
  <c r="AR179" i="35" s="1"/>
  <c r="BJ189" i="35"/>
  <c r="BJ182" i="35"/>
  <c r="BJ178" i="35"/>
  <c r="BJ179" i="35" s="1"/>
  <c r="BS190" i="35"/>
  <c r="BS192" i="35" s="1"/>
  <c r="BS183" i="35"/>
  <c r="BS185" i="35" s="1"/>
  <c r="BI190" i="35"/>
  <c r="BI192" i="35" s="1"/>
  <c r="BI183" i="35"/>
  <c r="BI185" i="35" s="1"/>
  <c r="BY73" i="34"/>
  <c r="BY178" i="34" s="1"/>
  <c r="BI175" i="34"/>
  <c r="AC156" i="34"/>
  <c r="BL73" i="34"/>
  <c r="BL178" i="34" s="1"/>
  <c r="AF175" i="34"/>
  <c r="AM73" i="34"/>
  <c r="AM178" i="34" s="1"/>
  <c r="G175" i="34"/>
  <c r="AD73" i="34"/>
  <c r="AD178" i="34" s="1"/>
  <c r="N156" i="34"/>
  <c r="AX189" i="36"/>
  <c r="AX182" i="36"/>
  <c r="AX178" i="36"/>
  <c r="AX179" i="36" s="1"/>
  <c r="BI190" i="36"/>
  <c r="BI192" i="36" s="1"/>
  <c r="BI183" i="36"/>
  <c r="BI185" i="36" s="1"/>
  <c r="U189" i="35"/>
  <c r="U182" i="35"/>
  <c r="U178" i="35"/>
  <c r="U179" i="35" s="1"/>
  <c r="BF189" i="35"/>
  <c r="BF182" i="35"/>
  <c r="BF178" i="35"/>
  <c r="BF179" i="35" s="1"/>
  <c r="F170" i="30"/>
  <c r="F151" i="30"/>
  <c r="F67" i="30"/>
  <c r="G31" i="30"/>
  <c r="AY190" i="36"/>
  <c r="AY192" i="36" s="1"/>
  <c r="AY183" i="36"/>
  <c r="AY185" i="36" s="1"/>
  <c r="AW190" i="36"/>
  <c r="AW192" i="36" s="1"/>
  <c r="AW183" i="36"/>
  <c r="AW185" i="36" s="1"/>
  <c r="R192" i="35"/>
  <c r="AO73" i="34"/>
  <c r="AO178" i="34" s="1"/>
  <c r="BX175" i="34"/>
  <c r="AB156" i="34"/>
  <c r="BF156" i="34"/>
  <c r="H24" i="30"/>
  <c r="G163" i="30"/>
  <c r="G144" i="30"/>
  <c r="G60" i="30"/>
  <c r="BH190" i="36"/>
  <c r="BH192" i="36" s="1"/>
  <c r="BH183" i="36"/>
  <c r="BH185" i="36" s="1"/>
  <c r="CC190" i="35"/>
  <c r="CC192" i="35" s="1"/>
  <c r="CC183" i="35"/>
  <c r="CC185" i="35" s="1"/>
  <c r="AF189" i="36"/>
  <c r="AF182" i="36"/>
  <c r="AF178" i="36"/>
  <c r="AF179" i="36" s="1"/>
  <c r="AC189" i="36"/>
  <c r="AC182" i="36"/>
  <c r="AC178" i="36"/>
  <c r="AC179" i="36" s="1"/>
  <c r="AU189" i="35"/>
  <c r="AU182" i="35"/>
  <c r="AU178" i="35"/>
  <c r="AU179" i="35" s="1"/>
  <c r="BD189" i="35"/>
  <c r="BD182" i="35"/>
  <c r="BD178" i="35"/>
  <c r="BD179" i="35" s="1"/>
  <c r="BF190" i="35"/>
  <c r="BF192" i="35" s="1"/>
  <c r="BF183" i="35"/>
  <c r="BF185" i="35" s="1"/>
  <c r="L190" i="36"/>
  <c r="L192" i="36" s="1"/>
  <c r="L183" i="36"/>
  <c r="L185" i="36" s="1"/>
  <c r="AA190" i="35"/>
  <c r="AA192" i="35" s="1"/>
  <c r="AA183" i="35"/>
  <c r="AA185" i="35" s="1"/>
  <c r="Q190" i="35"/>
  <c r="Q192" i="35" s="1"/>
  <c r="Q183" i="35"/>
  <c r="Q185" i="35" s="1"/>
  <c r="BE190" i="35"/>
  <c r="BE192" i="35" s="1"/>
  <c r="BE183" i="35"/>
  <c r="BE185" i="35" s="1"/>
  <c r="AD190" i="35"/>
  <c r="AD192" i="35" s="1"/>
  <c r="AD183" i="35"/>
  <c r="AD185" i="35" s="1"/>
  <c r="H24" i="29"/>
  <c r="G163" i="29"/>
  <c r="G144" i="29"/>
  <c r="G60" i="29"/>
  <c r="G34" i="29"/>
  <c r="F173" i="29"/>
  <c r="F154" i="29"/>
  <c r="F70" i="29"/>
  <c r="BI191" i="35"/>
  <c r="BU175" i="34"/>
  <c r="Y156" i="34"/>
  <c r="L73" i="34"/>
  <c r="L106" i="28" s="1"/>
  <c r="BO156" i="34"/>
  <c r="AP156" i="34"/>
  <c r="J175" i="34"/>
  <c r="C173" i="31"/>
  <c r="C154" i="31"/>
  <c r="C70" i="31"/>
  <c r="D34" i="31"/>
  <c r="C169" i="31"/>
  <c r="C150" i="31"/>
  <c r="C66" i="31"/>
  <c r="D30" i="31"/>
  <c r="C165" i="31"/>
  <c r="C146" i="31"/>
  <c r="C62" i="31"/>
  <c r="D26" i="31"/>
  <c r="BJ189" i="36"/>
  <c r="BJ182" i="36"/>
  <c r="BJ178" i="36"/>
  <c r="BJ179" i="36" s="1"/>
  <c r="AQ190" i="35"/>
  <c r="AQ192" i="35" s="1"/>
  <c r="AQ183" i="35"/>
  <c r="AQ185" i="35" s="1"/>
  <c r="AG190" i="35"/>
  <c r="AG192" i="35" s="1"/>
  <c r="AG183" i="35"/>
  <c r="AG185" i="35" s="1"/>
  <c r="AL189" i="35"/>
  <c r="AL182" i="35"/>
  <c r="AL178" i="35"/>
  <c r="AL179" i="35" s="1"/>
  <c r="AH189" i="36"/>
  <c r="AH182" i="36"/>
  <c r="AH178" i="36"/>
  <c r="AH179" i="36" s="1"/>
  <c r="AA189" i="36"/>
  <c r="AA182" i="36"/>
  <c r="AA178" i="36"/>
  <c r="AA179" i="36" s="1"/>
  <c r="AS190" i="36"/>
  <c r="AS192" i="36" s="1"/>
  <c r="AS183" i="36"/>
  <c r="AS185" i="36" s="1"/>
  <c r="X189" i="35"/>
  <c r="X182" i="35"/>
  <c r="X178" i="35"/>
  <c r="X179" i="35" s="1"/>
  <c r="Z190" i="35"/>
  <c r="Z192" i="35" s="1"/>
  <c r="Z183" i="35"/>
  <c r="Z185" i="35" s="1"/>
  <c r="S190" i="36"/>
  <c r="S192" i="36" s="1"/>
  <c r="S183" i="36"/>
  <c r="S185" i="36" s="1"/>
  <c r="BX190" i="36"/>
  <c r="BX192" i="36" s="1"/>
  <c r="BX183" i="36"/>
  <c r="BX185" i="36" s="1"/>
  <c r="BP189" i="35"/>
  <c r="BP182" i="35"/>
  <c r="BP178" i="35"/>
  <c r="BP179" i="35" s="1"/>
  <c r="AL189" i="36"/>
  <c r="AL182" i="36"/>
  <c r="AL178" i="36"/>
  <c r="AL179" i="36" s="1"/>
  <c r="AE189" i="36"/>
  <c r="AE182" i="36"/>
  <c r="AE178" i="36"/>
  <c r="AE179" i="36" s="1"/>
  <c r="AG190" i="36"/>
  <c r="AG192" i="36" s="1"/>
  <c r="AG183" i="36"/>
  <c r="AG185" i="36" s="1"/>
  <c r="AY190" i="35"/>
  <c r="AY192" i="35" s="1"/>
  <c r="AY183" i="35"/>
  <c r="AY185" i="35" s="1"/>
  <c r="AO190" i="35"/>
  <c r="AO192" i="35" s="1"/>
  <c r="AO183" i="35"/>
  <c r="AO185" i="35" s="1"/>
  <c r="AD189" i="35"/>
  <c r="AD182" i="35"/>
  <c r="AD178" i="35"/>
  <c r="AD179" i="35" s="1"/>
  <c r="BA190" i="36"/>
  <c r="BA192" i="36" s="1"/>
  <c r="BA183" i="36"/>
  <c r="BA185" i="36" s="1"/>
  <c r="BC189" i="35"/>
  <c r="BC182" i="35"/>
  <c r="BC178" i="35"/>
  <c r="BC179" i="35" s="1"/>
  <c r="BL189" i="35"/>
  <c r="BL182" i="35"/>
  <c r="BL178" i="35"/>
  <c r="BL179" i="35" s="1"/>
  <c r="CD189" i="35"/>
  <c r="CD182" i="35"/>
  <c r="CD178" i="35"/>
  <c r="CD179" i="35" s="1"/>
  <c r="CG73" i="34"/>
  <c r="CG178" i="34" s="1"/>
  <c r="BQ175" i="34"/>
  <c r="BA156" i="34"/>
  <c r="U73" i="34"/>
  <c r="U178" i="34" s="1"/>
  <c r="E175" i="34"/>
  <c r="BT156" i="34"/>
  <c r="AN73" i="34"/>
  <c r="AN178" i="34" s="1"/>
  <c r="X175" i="34"/>
  <c r="H156" i="34"/>
  <c r="CA175" i="34"/>
  <c r="BK156" i="34"/>
  <c r="AE73" i="34"/>
  <c r="AE178" i="34" s="1"/>
  <c r="O175" i="34"/>
  <c r="CH73" i="34"/>
  <c r="CH178" i="34" s="1"/>
  <c r="BR156" i="34"/>
  <c r="BB175" i="34"/>
  <c r="V73" i="34"/>
  <c r="V178" i="34" s="1"/>
  <c r="F156" i="34"/>
  <c r="BT189" i="36"/>
  <c r="BT182" i="36"/>
  <c r="BT178" i="36"/>
  <c r="BT179" i="36" s="1"/>
  <c r="AF189" i="35"/>
  <c r="AF182" i="35"/>
  <c r="AF178" i="35"/>
  <c r="AF179" i="35" s="1"/>
  <c r="AX189" i="35"/>
  <c r="AX182" i="35"/>
  <c r="AX178" i="35"/>
  <c r="AX179" i="35" s="1"/>
  <c r="AS175" i="34"/>
  <c r="M156" i="34"/>
  <c r="P73" i="34"/>
  <c r="W73" i="34"/>
  <c r="W178" i="34" s="1"/>
  <c r="BZ175" i="34"/>
  <c r="BV189" i="36"/>
  <c r="BV182" i="36"/>
  <c r="BV178" i="36"/>
  <c r="BV179" i="36" s="1"/>
  <c r="AQ189" i="36"/>
  <c r="AQ182" i="36"/>
  <c r="AQ178" i="36"/>
  <c r="AQ179" i="36" s="1"/>
  <c r="O190" i="35"/>
  <c r="O192" i="35" s="1"/>
  <c r="O183" i="35"/>
  <c r="O185" i="35" s="1"/>
  <c r="AP190" i="35"/>
  <c r="AP192" i="35" s="1"/>
  <c r="AP183" i="35"/>
  <c r="AP185" i="35" s="1"/>
  <c r="BZ189" i="36"/>
  <c r="BZ182" i="36"/>
  <c r="BZ178" i="36"/>
  <c r="BZ179" i="36" s="1"/>
  <c r="BP190" i="35"/>
  <c r="BP192" i="35" s="1"/>
  <c r="BP183" i="35"/>
  <c r="BP185" i="35" s="1"/>
  <c r="BP191" i="36"/>
  <c r="CE191" i="35"/>
  <c r="H26" i="29"/>
  <c r="G165" i="29"/>
  <c r="G146" i="29"/>
  <c r="G62" i="29"/>
  <c r="BE175" i="34"/>
  <c r="I156" i="34"/>
  <c r="CE175" i="34"/>
  <c r="AY156" i="34"/>
  <c r="BV73" i="34"/>
  <c r="BV178" i="34" s="1"/>
  <c r="Z156" i="34"/>
  <c r="AI190" i="36"/>
  <c r="AI192" i="36" s="1"/>
  <c r="AI183" i="36"/>
  <c r="AI185" i="36" s="1"/>
  <c r="E190" i="36"/>
  <c r="E192" i="36" s="1"/>
  <c r="E183" i="36"/>
  <c r="E185" i="36" s="1"/>
  <c r="I189" i="36"/>
  <c r="I182" i="36"/>
  <c r="I178" i="36"/>
  <c r="I179" i="36" s="1"/>
  <c r="R189" i="36"/>
  <c r="R182" i="36"/>
  <c r="R178" i="36"/>
  <c r="R179" i="36" s="1"/>
  <c r="K189" i="36"/>
  <c r="K182" i="36"/>
  <c r="K178" i="36"/>
  <c r="K179" i="36" s="1"/>
  <c r="AC190" i="36"/>
  <c r="AC192" i="36" s="1"/>
  <c r="AC183" i="36"/>
  <c r="AC185" i="36" s="1"/>
  <c r="AU190" i="35"/>
  <c r="AU192" i="35" s="1"/>
  <c r="AU183" i="35"/>
  <c r="AU185" i="35" s="1"/>
  <c r="AK190" i="35"/>
  <c r="AK192" i="35" s="1"/>
  <c r="AK183" i="35"/>
  <c r="AK185" i="35" s="1"/>
  <c r="Z189" i="35"/>
  <c r="Z182" i="35"/>
  <c r="Z178" i="35"/>
  <c r="Z179" i="35" s="1"/>
  <c r="S189" i="36"/>
  <c r="S182" i="36"/>
  <c r="S178" i="36"/>
  <c r="S179" i="36" s="1"/>
  <c r="W189" i="36"/>
  <c r="W182" i="36"/>
  <c r="W178" i="36"/>
  <c r="W179" i="36" s="1"/>
  <c r="AJ189" i="35"/>
  <c r="AJ182" i="35"/>
  <c r="AJ178" i="35"/>
  <c r="AJ179" i="35" s="1"/>
  <c r="BB189" i="35"/>
  <c r="BB182" i="35"/>
  <c r="BB178" i="35"/>
  <c r="BB179" i="35" s="1"/>
  <c r="AZ190" i="36"/>
  <c r="AZ192" i="36" s="1"/>
  <c r="AZ183" i="36"/>
  <c r="AZ185" i="36" s="1"/>
  <c r="N189" i="35"/>
  <c r="N182" i="35"/>
  <c r="N178" i="35"/>
  <c r="N179" i="35" s="1"/>
  <c r="W190" i="35"/>
  <c r="W192" i="35" s="1"/>
  <c r="W183" i="35"/>
  <c r="W185" i="35" s="1"/>
  <c r="AV189" i="35"/>
  <c r="AV182" i="35"/>
  <c r="AV178" i="35"/>
  <c r="AV179" i="35" s="1"/>
  <c r="BN189" i="35"/>
  <c r="BN182" i="35"/>
  <c r="BN178" i="35"/>
  <c r="BN179" i="35" s="1"/>
  <c r="BM73" i="34"/>
  <c r="BM178" i="34" s="1"/>
  <c r="AW175" i="34"/>
  <c r="AG156" i="34"/>
  <c r="CF73" i="34"/>
  <c r="CF178" i="34" s="1"/>
  <c r="BP175" i="34"/>
  <c r="AZ156" i="34"/>
  <c r="T73" i="34"/>
  <c r="T178" i="34" s="1"/>
  <c r="D73" i="34"/>
  <c r="BG73" i="34"/>
  <c r="BG178" i="34" s="1"/>
  <c r="AQ175" i="34"/>
  <c r="AA156" i="34"/>
  <c r="CD175" i="34"/>
  <c r="AX73" i="34"/>
  <c r="AX178" i="34" s="1"/>
  <c r="AH156" i="34"/>
  <c r="R175" i="34"/>
  <c r="G28" i="29"/>
  <c r="F167" i="29"/>
  <c r="F148" i="29"/>
  <c r="F64" i="29"/>
  <c r="H33" i="30"/>
  <c r="G172" i="30"/>
  <c r="G153" i="30"/>
  <c r="G69" i="30"/>
  <c r="BR189" i="36"/>
  <c r="BR182" i="36"/>
  <c r="BR178" i="36"/>
  <c r="BR179" i="36" s="1"/>
  <c r="BK189" i="36"/>
  <c r="BK182" i="36"/>
  <c r="BK178" i="36"/>
  <c r="BK179" i="36" s="1"/>
  <c r="BM190" i="36"/>
  <c r="BM192" i="36" s="1"/>
  <c r="BM183" i="36"/>
  <c r="BM185" i="36" s="1"/>
  <c r="BU190" i="35"/>
  <c r="BU192" i="35" s="1"/>
  <c r="BU183" i="35"/>
  <c r="BU185" i="35" s="1"/>
  <c r="P190" i="35"/>
  <c r="P192" i="35" s="1"/>
  <c r="P183" i="35"/>
  <c r="P185" i="35" s="1"/>
  <c r="AH190" i="35"/>
  <c r="AH192" i="35" s="1"/>
  <c r="AH183" i="35"/>
  <c r="AH185" i="35" s="1"/>
  <c r="BY175" i="34"/>
  <c r="BI156" i="34"/>
  <c r="CB73" i="34"/>
  <c r="CB178" i="34" s="1"/>
  <c r="BL175" i="34"/>
  <c r="AF156" i="34"/>
  <c r="BC73" i="34"/>
  <c r="BC178" i="34" s="1"/>
  <c r="AM175" i="34"/>
  <c r="G156" i="34"/>
  <c r="BJ73" i="34"/>
  <c r="BJ178" i="34" s="1"/>
  <c r="AD156" i="34"/>
  <c r="N175" i="34"/>
  <c r="BD190" i="36"/>
  <c r="BD192" i="36" s="1"/>
  <c r="BD183" i="36"/>
  <c r="BD185" i="36" s="1"/>
  <c r="AM192" i="36"/>
  <c r="AZ189" i="35"/>
  <c r="AZ182" i="35"/>
  <c r="AZ178" i="35"/>
  <c r="AZ179" i="35" s="1"/>
  <c r="AF192" i="36"/>
  <c r="BY189" i="36"/>
  <c r="BY182" i="36"/>
  <c r="BY178" i="36"/>
  <c r="BY179" i="36" s="1"/>
  <c r="CA190" i="35"/>
  <c r="CA192" i="35" s="1"/>
  <c r="CA183" i="35"/>
  <c r="CA185" i="35" s="1"/>
  <c r="BQ190" i="35"/>
  <c r="BQ192" i="35" s="1"/>
  <c r="BQ183" i="35"/>
  <c r="BQ185" i="35" s="1"/>
  <c r="AT190" i="36"/>
  <c r="AT192" i="36" s="1"/>
  <c r="AT183" i="36"/>
  <c r="AT185" i="36" s="1"/>
  <c r="I189" i="35"/>
  <c r="I182" i="35"/>
  <c r="I178" i="35"/>
  <c r="I179" i="35" s="1"/>
  <c r="G191" i="35"/>
  <c r="AO175" i="34"/>
  <c r="BX156" i="34"/>
  <c r="AI73" i="34"/>
  <c r="AI178" i="34" s="1"/>
  <c r="BF175" i="34"/>
  <c r="BV190" i="36"/>
  <c r="BV192" i="36" s="1"/>
  <c r="BV183" i="36"/>
  <c r="BV185" i="36" s="1"/>
  <c r="BD189" i="36"/>
  <c r="BD182" i="36"/>
  <c r="BD178" i="36"/>
  <c r="BD179" i="36" s="1"/>
  <c r="AZ190" i="35"/>
  <c r="AZ192" i="35" s="1"/>
  <c r="AZ183" i="35"/>
  <c r="AZ185" i="35" s="1"/>
  <c r="AX190" i="36"/>
  <c r="AX192" i="36" s="1"/>
  <c r="AX183" i="36"/>
  <c r="AX185" i="36" s="1"/>
  <c r="AQ190" i="36"/>
  <c r="AQ192" i="36" s="1"/>
  <c r="AQ183" i="36"/>
  <c r="AQ185" i="36" s="1"/>
  <c r="AV190" i="36"/>
  <c r="AV192" i="36" s="1"/>
  <c r="AV183" i="36"/>
  <c r="AV185" i="36" s="1"/>
  <c r="CG190" i="35"/>
  <c r="CG192" i="35" s="1"/>
  <c r="CG183" i="35"/>
  <c r="CG185" i="35" s="1"/>
  <c r="BV189" i="35"/>
  <c r="BV182" i="35"/>
  <c r="BV178" i="35"/>
  <c r="BV179" i="35" s="1"/>
  <c r="G25" i="29"/>
  <c r="F164" i="29"/>
  <c r="F145" i="29"/>
  <c r="F61" i="29"/>
  <c r="Z190" i="36"/>
  <c r="Z192" i="36" s="1"/>
  <c r="Z183" i="36"/>
  <c r="Z185" i="36" s="1"/>
  <c r="BZ190" i="36"/>
  <c r="BZ192" i="36" s="1"/>
  <c r="BZ183" i="36"/>
  <c r="BZ185" i="36" s="1"/>
  <c r="BG189" i="35"/>
  <c r="BG182" i="35"/>
  <c r="BG178" i="35"/>
  <c r="BG179" i="35" s="1"/>
  <c r="AW189" i="35"/>
  <c r="AW182" i="35"/>
  <c r="AW178" i="35"/>
  <c r="AW179" i="35" s="1"/>
  <c r="AU178" i="36"/>
  <c r="AU179" i="36" s="1"/>
  <c r="T192" i="36"/>
  <c r="BO192" i="35"/>
  <c r="BU178" i="35"/>
  <c r="BU179" i="35" s="1"/>
  <c r="BC185" i="35"/>
  <c r="CB191" i="35"/>
  <c r="CD185" i="35"/>
  <c r="BU156" i="34"/>
  <c r="BH73" i="34"/>
  <c r="BH178" i="34" s="1"/>
  <c r="L175" i="34"/>
  <c r="S73" i="34"/>
  <c r="S178" i="34" s="1"/>
  <c r="AP175" i="34"/>
  <c r="C59" i="10"/>
  <c r="C73" i="10" s="1"/>
  <c r="C37" i="10"/>
  <c r="C61" i="29"/>
  <c r="CJ80" i="29"/>
  <c r="C172" i="31"/>
  <c r="C153" i="31"/>
  <c r="C69" i="31"/>
  <c r="D33" i="31"/>
  <c r="C168" i="31"/>
  <c r="C149" i="31"/>
  <c r="C65" i="31"/>
  <c r="D29" i="31"/>
  <c r="C164" i="31"/>
  <c r="C145" i="31"/>
  <c r="D25" i="31"/>
  <c r="BO190" i="36"/>
  <c r="BO192" i="36" s="1"/>
  <c r="BO183" i="36"/>
  <c r="BO185" i="36" s="1"/>
  <c r="AK190" i="36"/>
  <c r="AK192" i="36" s="1"/>
  <c r="AK183" i="36"/>
  <c r="AK185" i="36" s="1"/>
  <c r="G190" i="36"/>
  <c r="G192" i="36" s="1"/>
  <c r="G183" i="36"/>
  <c r="G185" i="36" s="1"/>
  <c r="I190" i="36"/>
  <c r="I192" i="36" s="1"/>
  <c r="I183" i="36"/>
  <c r="I185" i="36" s="1"/>
  <c r="BW189" i="35"/>
  <c r="BW182" i="35"/>
  <c r="BW178" i="35"/>
  <c r="BW179" i="35" s="1"/>
  <c r="BM189" i="35"/>
  <c r="BM182" i="35"/>
  <c r="BM178" i="35"/>
  <c r="BM179" i="35" s="1"/>
  <c r="G32" i="30"/>
  <c r="G26" i="30"/>
  <c r="G34" i="30"/>
  <c r="F173" i="30"/>
  <c r="F154" i="30"/>
  <c r="F70" i="30"/>
  <c r="BL189" i="36"/>
  <c r="BL182" i="36"/>
  <c r="BL178" i="36"/>
  <c r="BL179" i="36" s="1"/>
  <c r="BI189" i="36"/>
  <c r="BI182" i="36"/>
  <c r="BI178" i="36"/>
  <c r="BI179" i="36" s="1"/>
  <c r="BK190" i="35"/>
  <c r="BK192" i="35" s="1"/>
  <c r="BK183" i="35"/>
  <c r="BK185" i="35" s="1"/>
  <c r="BA190" i="35"/>
  <c r="BA192" i="35" s="1"/>
  <c r="BA183" i="35"/>
  <c r="BA185" i="35" s="1"/>
  <c r="AP189" i="35"/>
  <c r="AP182" i="35"/>
  <c r="AP178" i="35"/>
  <c r="AP179" i="35" s="1"/>
  <c r="AY189" i="36"/>
  <c r="AY182" i="36"/>
  <c r="AY178" i="36"/>
  <c r="AY179" i="36" s="1"/>
  <c r="W190" i="36"/>
  <c r="W192" i="36" s="1"/>
  <c r="W183" i="36"/>
  <c r="W185" i="36" s="1"/>
  <c r="AZ189" i="36"/>
  <c r="AZ182" i="36"/>
  <c r="AZ178" i="36"/>
  <c r="AZ179" i="36" s="1"/>
  <c r="AW189" i="36"/>
  <c r="AW182" i="36"/>
  <c r="AW178" i="36"/>
  <c r="AW179" i="36" s="1"/>
  <c r="BO189" i="35"/>
  <c r="BO182" i="35"/>
  <c r="BO178" i="35"/>
  <c r="BO179" i="35" s="1"/>
  <c r="BH190" i="35"/>
  <c r="BH192" i="35" s="1"/>
  <c r="BH183" i="35"/>
  <c r="BH185" i="35" s="1"/>
  <c r="BE189" i="35"/>
  <c r="BE182" i="35"/>
  <c r="BE178" i="35"/>
  <c r="BE179" i="35" s="1"/>
  <c r="CG189" i="36"/>
  <c r="CG182" i="36"/>
  <c r="CG178" i="36"/>
  <c r="CG179" i="36" s="1"/>
  <c r="R189" i="35"/>
  <c r="R182" i="35"/>
  <c r="R178" i="35"/>
  <c r="R179" i="35" s="1"/>
  <c r="CG175" i="34"/>
  <c r="BQ156" i="34"/>
  <c r="AK73" i="34"/>
  <c r="AK178" i="34" s="1"/>
  <c r="U175" i="34"/>
  <c r="E156" i="34"/>
  <c r="BD73" i="34"/>
  <c r="BD178" i="34" s="1"/>
  <c r="AN175" i="34"/>
  <c r="X156" i="34"/>
  <c r="CA156" i="34"/>
  <c r="AU73" i="34"/>
  <c r="AU178" i="34" s="1"/>
  <c r="AE175" i="34"/>
  <c r="O156" i="34"/>
  <c r="CH156" i="34"/>
  <c r="BR175" i="34"/>
  <c r="AL73" i="34"/>
  <c r="AL178" i="34" s="1"/>
  <c r="V156" i="34"/>
  <c r="F175" i="34"/>
  <c r="G30" i="30"/>
  <c r="CB190" i="35"/>
  <c r="CB192" i="35" s="1"/>
  <c r="CB183" i="35"/>
  <c r="CB185" i="35" s="1"/>
  <c r="AS156" i="34"/>
  <c r="AV73" i="34"/>
  <c r="AV178" i="34" s="1"/>
  <c r="P175" i="34"/>
  <c r="BS73" i="34"/>
  <c r="BS178" i="34" s="1"/>
  <c r="W175" i="34"/>
  <c r="AT73" i="34"/>
  <c r="AT178" i="34" s="1"/>
  <c r="AN189" i="36"/>
  <c r="AN182" i="36"/>
  <c r="AN178" i="36"/>
  <c r="AN179" i="36" s="1"/>
  <c r="BU189" i="36"/>
  <c r="BU182" i="36"/>
  <c r="BU178" i="36"/>
  <c r="BU179" i="36" s="1"/>
  <c r="CC189" i="35"/>
  <c r="CC182" i="35"/>
  <c r="CC178" i="35"/>
  <c r="CC179" i="35" s="1"/>
  <c r="P189" i="36"/>
  <c r="P182" i="36"/>
  <c r="P178" i="36"/>
  <c r="P179" i="36" s="1"/>
  <c r="AN189" i="35"/>
  <c r="AN182" i="35"/>
  <c r="AN178" i="35"/>
  <c r="AN179" i="35" s="1"/>
  <c r="S191" i="35"/>
  <c r="L190" i="35"/>
  <c r="L192" i="35" s="1"/>
  <c r="L183" i="35"/>
  <c r="L185" i="35" s="1"/>
  <c r="CE189" i="36"/>
  <c r="CE182" i="36"/>
  <c r="CE178" i="36"/>
  <c r="CE179" i="36" s="1"/>
  <c r="BS191" i="35"/>
  <c r="BE156" i="34"/>
  <c r="AR73" i="34"/>
  <c r="AR178" i="34" s="1"/>
  <c r="CE156" i="34"/>
  <c r="BV156" i="34"/>
  <c r="Z175" i="34"/>
  <c r="BO189" i="36"/>
  <c r="BO182" i="36"/>
  <c r="BO178" i="36"/>
  <c r="BO179" i="36" s="1"/>
  <c r="AK189" i="36"/>
  <c r="AK182" i="36"/>
  <c r="AK178" i="36"/>
  <c r="AK179" i="36" s="1"/>
  <c r="G182" i="36"/>
  <c r="G189" i="36"/>
  <c r="G178" i="36"/>
  <c r="G179" i="36" s="1"/>
  <c r="F189" i="35"/>
  <c r="F182" i="35"/>
  <c r="F178" i="35"/>
  <c r="F179" i="35" s="1"/>
  <c r="AV189" i="36"/>
  <c r="AV182" i="36"/>
  <c r="AV178" i="36"/>
  <c r="AV179" i="36" s="1"/>
  <c r="AS189" i="36"/>
  <c r="AS182" i="36"/>
  <c r="AS178" i="36"/>
  <c r="AS179" i="36" s="1"/>
  <c r="BK189" i="35"/>
  <c r="BK182" i="35"/>
  <c r="BK178" i="35"/>
  <c r="BK179" i="35" s="1"/>
  <c r="BD190" i="35"/>
  <c r="BD192" i="35" s="1"/>
  <c r="BD183" i="35"/>
  <c r="BD185" i="35" s="1"/>
  <c r="BA189" i="35"/>
  <c r="BA182" i="35"/>
  <c r="BA178" i="35"/>
  <c r="BA179" i="35" s="1"/>
  <c r="F174" i="30"/>
  <c r="F155" i="30"/>
  <c r="F71" i="30"/>
  <c r="G35" i="30"/>
  <c r="BE190" i="36"/>
  <c r="BE192" i="36" s="1"/>
  <c r="BE183" i="36"/>
  <c r="BE185" i="36" s="1"/>
  <c r="BR190" i="36"/>
  <c r="BR192" i="36" s="1"/>
  <c r="BR183" i="36"/>
  <c r="BR185" i="36" s="1"/>
  <c r="BK190" i="36"/>
  <c r="BK192" i="36" s="1"/>
  <c r="BK183" i="36"/>
  <c r="BK185" i="36" s="1"/>
  <c r="CC190" i="36"/>
  <c r="CC192" i="36" s="1"/>
  <c r="CC183" i="36"/>
  <c r="CC185" i="36" s="1"/>
  <c r="Y190" i="35"/>
  <c r="Y192" i="35" s="1"/>
  <c r="Y183" i="35"/>
  <c r="Y185" i="35" s="1"/>
  <c r="U190" i="36"/>
  <c r="U192" i="36" s="1"/>
  <c r="U183" i="36"/>
  <c r="U185" i="36" s="1"/>
  <c r="AM189" i="35"/>
  <c r="AM182" i="35"/>
  <c r="AM178" i="35"/>
  <c r="AM179" i="35" s="1"/>
  <c r="BY190" i="35"/>
  <c r="BY192" i="35" s="1"/>
  <c r="BY183" i="35"/>
  <c r="BY185" i="35" s="1"/>
  <c r="CC73" i="34"/>
  <c r="CC178" i="34" s="1"/>
  <c r="BM175" i="34"/>
  <c r="AW156" i="34"/>
  <c r="Q73" i="34"/>
  <c r="Q178" i="34" s="1"/>
  <c r="CF175" i="34"/>
  <c r="BP156" i="34"/>
  <c r="AJ73" i="34"/>
  <c r="AJ178" i="34" s="1"/>
  <c r="T175" i="34"/>
  <c r="D156" i="34"/>
  <c r="BW73" i="34"/>
  <c r="BW178" i="34" s="1"/>
  <c r="BG175" i="34"/>
  <c r="AQ156" i="34"/>
  <c r="K73" i="34"/>
  <c r="K106" i="28" s="1"/>
  <c r="BN73" i="34"/>
  <c r="BN178" i="34" s="1"/>
  <c r="AX156" i="34"/>
  <c r="AH175" i="34"/>
  <c r="F189" i="36"/>
  <c r="F182" i="36"/>
  <c r="F178" i="36"/>
  <c r="F179" i="36" s="1"/>
  <c r="CF189" i="36"/>
  <c r="CF182" i="36"/>
  <c r="CF178" i="36"/>
  <c r="CF179" i="36" s="1"/>
  <c r="CC189" i="36"/>
  <c r="CC182" i="36"/>
  <c r="CC178" i="36"/>
  <c r="CC179" i="36" s="1"/>
  <c r="CE190" i="35"/>
  <c r="CE192" i="35" s="1"/>
  <c r="CE183" i="35"/>
  <c r="CE185" i="35" s="1"/>
  <c r="I190" i="35"/>
  <c r="I192" i="35" s="1"/>
  <c r="I183" i="35"/>
  <c r="I185" i="35" s="1"/>
  <c r="U197" i="36"/>
  <c r="U191" i="36"/>
  <c r="BY156" i="34"/>
  <c r="AC73" i="34"/>
  <c r="AC178" i="34" s="1"/>
  <c r="CB175" i="34"/>
  <c r="BL156" i="34"/>
  <c r="BC175" i="34"/>
  <c r="AM156" i="34"/>
  <c r="BJ156" i="34"/>
  <c r="AD175" i="34"/>
  <c r="I28" i="30"/>
  <c r="H167" i="30"/>
  <c r="H148" i="30"/>
  <c r="H64" i="30"/>
  <c r="AB190" i="36"/>
  <c r="AB192" i="36" s="1"/>
  <c r="AB183" i="36"/>
  <c r="AB185" i="36" s="1"/>
  <c r="BM190" i="35"/>
  <c r="BM192" i="35" s="1"/>
  <c r="BM183" i="35"/>
  <c r="BM185" i="35" s="1"/>
  <c r="AA190" i="36"/>
  <c r="AA192" i="36" s="1"/>
  <c r="AA183" i="36"/>
  <c r="AA185" i="36" s="1"/>
  <c r="X190" i="35"/>
  <c r="X192" i="35" s="1"/>
  <c r="X183" i="35"/>
  <c r="X185" i="35" s="1"/>
  <c r="CG189" i="35"/>
  <c r="CG182" i="35"/>
  <c r="CG178" i="35"/>
  <c r="CG179" i="35" s="1"/>
  <c r="AA189" i="35"/>
  <c r="AA182" i="35"/>
  <c r="AA178" i="35"/>
  <c r="AA179" i="35" s="1"/>
  <c r="AT189" i="35"/>
  <c r="AT182" i="35"/>
  <c r="AT178" i="35"/>
  <c r="AT179" i="35" s="1"/>
  <c r="G29" i="29"/>
  <c r="F168" i="29"/>
  <c r="F149" i="29"/>
  <c r="F65" i="29"/>
  <c r="BT192" i="36"/>
  <c r="P178" i="35"/>
  <c r="P179" i="35" s="1"/>
  <c r="AS192" i="35"/>
  <c r="AO156" i="34"/>
  <c r="AB73" i="34"/>
  <c r="AB178" i="34" s="1"/>
  <c r="AI175" i="34"/>
  <c r="AI189" i="36"/>
  <c r="AI182" i="36"/>
  <c r="AI178" i="36"/>
  <c r="AI179" i="36" s="1"/>
  <c r="E189" i="36"/>
  <c r="E182" i="36"/>
  <c r="E178" i="36"/>
  <c r="E179" i="36" s="1"/>
  <c r="BS190" i="36"/>
  <c r="BS192" i="36" s="1"/>
  <c r="BS183" i="36"/>
  <c r="BS185" i="36" s="1"/>
  <c r="BU190" i="36"/>
  <c r="BU192" i="36" s="1"/>
  <c r="BU183" i="36"/>
  <c r="BU185" i="36" s="1"/>
  <c r="CF189" i="35"/>
  <c r="CF182" i="35"/>
  <c r="CF178" i="35"/>
  <c r="CF179" i="35" s="1"/>
  <c r="BR190" i="35"/>
  <c r="BR192" i="35" s="1"/>
  <c r="BR183" i="35"/>
  <c r="BR185" i="35" s="1"/>
  <c r="BN189" i="36"/>
  <c r="BN182" i="36"/>
  <c r="BN178" i="36"/>
  <c r="BN179" i="36" s="1"/>
  <c r="BG189" i="36"/>
  <c r="BG182" i="36"/>
  <c r="BG178" i="36"/>
  <c r="BG179" i="36" s="1"/>
  <c r="BY190" i="36"/>
  <c r="BY192" i="36" s="1"/>
  <c r="BY183" i="36"/>
  <c r="BY185" i="36" s="1"/>
  <c r="U190" i="35"/>
  <c r="U192" i="35" s="1"/>
  <c r="U183" i="35"/>
  <c r="U185" i="35" s="1"/>
  <c r="J189" i="35"/>
  <c r="J182" i="35"/>
  <c r="J178" i="35"/>
  <c r="J179" i="35" s="1"/>
  <c r="BF189" i="36"/>
  <c r="BF182" i="36"/>
  <c r="BF178" i="36"/>
  <c r="BF179" i="36" s="1"/>
  <c r="Y190" i="36"/>
  <c r="Y192" i="36" s="1"/>
  <c r="Y183" i="36"/>
  <c r="Y185" i="36" s="1"/>
  <c r="V189" i="35"/>
  <c r="V182" i="35"/>
  <c r="V178" i="35"/>
  <c r="V179" i="35" s="1"/>
  <c r="CF190" i="36"/>
  <c r="CF192" i="36" s="1"/>
  <c r="CF183" i="36"/>
  <c r="CF185" i="36" s="1"/>
  <c r="AB189" i="35"/>
  <c r="AB182" i="35"/>
  <c r="AB178" i="35"/>
  <c r="AB179" i="35" s="1"/>
  <c r="BU184" i="35"/>
  <c r="BI178" i="35"/>
  <c r="BI179" i="35" s="1"/>
  <c r="Y73" i="34"/>
  <c r="Y178" i="34" s="1"/>
  <c r="BH175" i="34"/>
  <c r="L156" i="34"/>
  <c r="BO73" i="34"/>
  <c r="BO178" i="34" s="1"/>
  <c r="S175" i="34"/>
  <c r="J73" i="34"/>
  <c r="J106" i="28" s="1"/>
  <c r="N72" i="28"/>
  <c r="C182" i="29"/>
  <c r="C183" i="29"/>
  <c r="CH126" i="30"/>
  <c r="CH109" i="30"/>
  <c r="BZ126" i="30"/>
  <c r="BZ109" i="30"/>
  <c r="BR126" i="30"/>
  <c r="BR109" i="30"/>
  <c r="BJ126" i="30"/>
  <c r="BJ109" i="30"/>
  <c r="BB126" i="30"/>
  <c r="BB109" i="30"/>
  <c r="AT126" i="30"/>
  <c r="AT109" i="30"/>
  <c r="AL126" i="30"/>
  <c r="AL109" i="30"/>
  <c r="AD126" i="30"/>
  <c r="AD109" i="30"/>
  <c r="V126" i="30"/>
  <c r="V109" i="30"/>
  <c r="N126" i="30"/>
  <c r="N109" i="30"/>
  <c r="F126" i="30"/>
  <c r="F109" i="30"/>
  <c r="CD109" i="31"/>
  <c r="CD126" i="31"/>
  <c r="BV109" i="31"/>
  <c r="BV126" i="31"/>
  <c r="BN109" i="31"/>
  <c r="BN126" i="31"/>
  <c r="BF109" i="31"/>
  <c r="BF126" i="31"/>
  <c r="AX109" i="31"/>
  <c r="AX126" i="31"/>
  <c r="AP109" i="31"/>
  <c r="AP126" i="31"/>
  <c r="AH109" i="31"/>
  <c r="AH126" i="31"/>
  <c r="Z109" i="31"/>
  <c r="Z126" i="31"/>
  <c r="R109" i="31"/>
  <c r="R126" i="31"/>
  <c r="J109" i="31"/>
  <c r="J126" i="31"/>
  <c r="CG126" i="30"/>
  <c r="CG109" i="30"/>
  <c r="BY126" i="30"/>
  <c r="BY109" i="30"/>
  <c r="BQ126" i="30"/>
  <c r="BQ109" i="30"/>
  <c r="BI126" i="30"/>
  <c r="BI109" i="30"/>
  <c r="BA126" i="30"/>
  <c r="BA109" i="30"/>
  <c r="AS126" i="30"/>
  <c r="AS109" i="30"/>
  <c r="AK126" i="30"/>
  <c r="AK109" i="30"/>
  <c r="AC126" i="30"/>
  <c r="AC109" i="30"/>
  <c r="U126" i="30"/>
  <c r="U109" i="30"/>
  <c r="M126" i="30"/>
  <c r="M109" i="30"/>
  <c r="E126" i="30"/>
  <c r="E109" i="30"/>
  <c r="CC109" i="31"/>
  <c r="CC126" i="31"/>
  <c r="BU109" i="31"/>
  <c r="BU126" i="31"/>
  <c r="BM109" i="31"/>
  <c r="BM126" i="31"/>
  <c r="BE109" i="31"/>
  <c r="BE126" i="31"/>
  <c r="AW109" i="31"/>
  <c r="AW126" i="31"/>
  <c r="AO109" i="31"/>
  <c r="AO126" i="31"/>
  <c r="AG109" i="31"/>
  <c r="AG126" i="31"/>
  <c r="Y109" i="31"/>
  <c r="Y126" i="31"/>
  <c r="Q109" i="31"/>
  <c r="Q126" i="31"/>
  <c r="I109" i="31"/>
  <c r="I126" i="31"/>
  <c r="CF126" i="30"/>
  <c r="CF109" i="30"/>
  <c r="BX126" i="30"/>
  <c r="BX109" i="30"/>
  <c r="BP126" i="30"/>
  <c r="BP109" i="30"/>
  <c r="BH126" i="30"/>
  <c r="BH109" i="30"/>
  <c r="AZ126" i="30"/>
  <c r="AZ109" i="30"/>
  <c r="AR126" i="30"/>
  <c r="AR109" i="30"/>
  <c r="AJ126" i="30"/>
  <c r="AJ109" i="30"/>
  <c r="AB126" i="30"/>
  <c r="AB109" i="30"/>
  <c r="T126" i="30"/>
  <c r="T109" i="30"/>
  <c r="L126" i="30"/>
  <c r="L109" i="30"/>
  <c r="D126" i="30"/>
  <c r="D109" i="30"/>
  <c r="CB109" i="31"/>
  <c r="CB126" i="31"/>
  <c r="BT109" i="31"/>
  <c r="BT126" i="31"/>
  <c r="BL109" i="31"/>
  <c r="BL126" i="31"/>
  <c r="BD109" i="31"/>
  <c r="BD126" i="31"/>
  <c r="AV109" i="31"/>
  <c r="AV126" i="31"/>
  <c r="AN109" i="31"/>
  <c r="AN126" i="31"/>
  <c r="AF109" i="31"/>
  <c r="AF126" i="31"/>
  <c r="X109" i="31"/>
  <c r="X126" i="31"/>
  <c r="P109" i="31"/>
  <c r="P126" i="31"/>
  <c r="H109" i="31"/>
  <c r="H126" i="31"/>
  <c r="CE126" i="30"/>
  <c r="CE109" i="30"/>
  <c r="BW126" i="30"/>
  <c r="BW109" i="30"/>
  <c r="BO126" i="30"/>
  <c r="BO109" i="30"/>
  <c r="BG126" i="30"/>
  <c r="BG109" i="30"/>
  <c r="AY126" i="30"/>
  <c r="AY109" i="30"/>
  <c r="AQ126" i="30"/>
  <c r="AQ109" i="30"/>
  <c r="AI126" i="30"/>
  <c r="AI109" i="30"/>
  <c r="AA126" i="30"/>
  <c r="AA109" i="30"/>
  <c r="S126" i="30"/>
  <c r="S109" i="30"/>
  <c r="K126" i="30"/>
  <c r="K109" i="30"/>
  <c r="C126" i="31"/>
  <c r="C109" i="31"/>
  <c r="CA109" i="31"/>
  <c r="CA126" i="31"/>
  <c r="BS109" i="31"/>
  <c r="BS126" i="31"/>
  <c r="BK109" i="31"/>
  <c r="BK126" i="31"/>
  <c r="BC109" i="31"/>
  <c r="BC126" i="31"/>
  <c r="AU109" i="31"/>
  <c r="AU126" i="31"/>
  <c r="AM109" i="31"/>
  <c r="AM126" i="31"/>
  <c r="AE109" i="31"/>
  <c r="AE126" i="31"/>
  <c r="W109" i="31"/>
  <c r="W126" i="31"/>
  <c r="O109" i="31"/>
  <c r="O126" i="31"/>
  <c r="G109" i="31"/>
  <c r="G126" i="31"/>
  <c r="CD109" i="30"/>
  <c r="CD126" i="30"/>
  <c r="BV109" i="30"/>
  <c r="BV126" i="30"/>
  <c r="BN109" i="30"/>
  <c r="BN126" i="30"/>
  <c r="BF109" i="30"/>
  <c r="BF126" i="30"/>
  <c r="AX109" i="30"/>
  <c r="AX126" i="30"/>
  <c r="AP109" i="30"/>
  <c r="AP126" i="30"/>
  <c r="AH109" i="30"/>
  <c r="AH126" i="30"/>
  <c r="Z109" i="30"/>
  <c r="Z126" i="30"/>
  <c r="R109" i="30"/>
  <c r="R126" i="30"/>
  <c r="J109" i="30"/>
  <c r="J126" i="30"/>
  <c r="CH126" i="31"/>
  <c r="CH109" i="31"/>
  <c r="BZ126" i="31"/>
  <c r="BZ109" i="31"/>
  <c r="BR126" i="31"/>
  <c r="BR109" i="31"/>
  <c r="BJ126" i="31"/>
  <c r="BJ109" i="31"/>
  <c r="BB126" i="31"/>
  <c r="BB109" i="31"/>
  <c r="AT126" i="31"/>
  <c r="AT109" i="31"/>
  <c r="AL126" i="31"/>
  <c r="AL109" i="31"/>
  <c r="AD126" i="31"/>
  <c r="AD109" i="31"/>
  <c r="V126" i="31"/>
  <c r="V109" i="31"/>
  <c r="N126" i="31"/>
  <c r="N109" i="31"/>
  <c r="F126" i="31"/>
  <c r="F109" i="31"/>
  <c r="CC109" i="30"/>
  <c r="CC126" i="30"/>
  <c r="BU109" i="30"/>
  <c r="BU126" i="30"/>
  <c r="BM109" i="30"/>
  <c r="BM126" i="30"/>
  <c r="BE109" i="30"/>
  <c r="BE126" i="30"/>
  <c r="AW109" i="30"/>
  <c r="AW126" i="30"/>
  <c r="AO109" i="30"/>
  <c r="AO126" i="30"/>
  <c r="AG109" i="30"/>
  <c r="AG126" i="30"/>
  <c r="Y109" i="30"/>
  <c r="Y126" i="30"/>
  <c r="Q109" i="30"/>
  <c r="Q126" i="30"/>
  <c r="I109" i="30"/>
  <c r="I126" i="30"/>
  <c r="CG126" i="31"/>
  <c r="CG109" i="31"/>
  <c r="BY126" i="31"/>
  <c r="BY109" i="31"/>
  <c r="BQ126" i="31"/>
  <c r="BQ109" i="31"/>
  <c r="BI126" i="31"/>
  <c r="BI109" i="31"/>
  <c r="BA126" i="31"/>
  <c r="BA109" i="31"/>
  <c r="AS126" i="31"/>
  <c r="AS109" i="31"/>
  <c r="AK126" i="31"/>
  <c r="AK109" i="31"/>
  <c r="AC126" i="31"/>
  <c r="AC109" i="31"/>
  <c r="U126" i="31"/>
  <c r="U109" i="31"/>
  <c r="M126" i="31"/>
  <c r="M109" i="31"/>
  <c r="E126" i="31"/>
  <c r="E109" i="31"/>
  <c r="CB109" i="30"/>
  <c r="CB126" i="30"/>
  <c r="BT109" i="30"/>
  <c r="BT126" i="30"/>
  <c r="BL109" i="30"/>
  <c r="BL126" i="30"/>
  <c r="BD109" i="30"/>
  <c r="BD126" i="30"/>
  <c r="AV109" i="30"/>
  <c r="AV126" i="30"/>
  <c r="AN109" i="30"/>
  <c r="AN126" i="30"/>
  <c r="AF109" i="30"/>
  <c r="AF126" i="30"/>
  <c r="X109" i="30"/>
  <c r="X126" i="30"/>
  <c r="P109" i="30"/>
  <c r="P126" i="30"/>
  <c r="H109" i="30"/>
  <c r="H126" i="30"/>
  <c r="CF126" i="31"/>
  <c r="CF109" i="31"/>
  <c r="BX126" i="31"/>
  <c r="BX109" i="31"/>
  <c r="BP126" i="31"/>
  <c r="BP109" i="31"/>
  <c r="BH126" i="31"/>
  <c r="BH109" i="31"/>
  <c r="AZ126" i="31"/>
  <c r="AZ109" i="31"/>
  <c r="AR126" i="31"/>
  <c r="AR109" i="31"/>
  <c r="AJ126" i="31"/>
  <c r="AJ109" i="31"/>
  <c r="AB126" i="31"/>
  <c r="AB109" i="31"/>
  <c r="T126" i="31"/>
  <c r="T109" i="31"/>
  <c r="L126" i="31"/>
  <c r="L109" i="31"/>
  <c r="D126" i="31"/>
  <c r="D109" i="31"/>
  <c r="C126" i="30"/>
  <c r="C109" i="30"/>
  <c r="CA109" i="30"/>
  <c r="CA126" i="30"/>
  <c r="BS109" i="30"/>
  <c r="BS126" i="30"/>
  <c r="BK109" i="30"/>
  <c r="BK126" i="30"/>
  <c r="BC109" i="30"/>
  <c r="BC126" i="30"/>
  <c r="AU109" i="30"/>
  <c r="AU126" i="30"/>
  <c r="AM109" i="30"/>
  <c r="AM126" i="30"/>
  <c r="AE109" i="30"/>
  <c r="AE126" i="30"/>
  <c r="W109" i="30"/>
  <c r="W126" i="30"/>
  <c r="O109" i="30"/>
  <c r="O126" i="30"/>
  <c r="G109" i="30"/>
  <c r="G126" i="30"/>
  <c r="CE126" i="31"/>
  <c r="CE109" i="31"/>
  <c r="BW126" i="31"/>
  <c r="BW109" i="31"/>
  <c r="BO126" i="31"/>
  <c r="BO109" i="31"/>
  <c r="BG126" i="31"/>
  <c r="BG109" i="31"/>
  <c r="AY126" i="31"/>
  <c r="AY109" i="31"/>
  <c r="AQ126" i="31"/>
  <c r="AQ109" i="31"/>
  <c r="AI126" i="31"/>
  <c r="AI109" i="31"/>
  <c r="AA126" i="31"/>
  <c r="AA109" i="31"/>
  <c r="S126" i="31"/>
  <c r="S109" i="31"/>
  <c r="K126" i="31"/>
  <c r="K109" i="31"/>
  <c r="CE4" i="36"/>
  <c r="CE126" i="35"/>
  <c r="CE109" i="35"/>
  <c r="BW4" i="36"/>
  <c r="BW126" i="35"/>
  <c r="BW109" i="35"/>
  <c r="BO4" i="36"/>
  <c r="BO126" i="35"/>
  <c r="BO109" i="35"/>
  <c r="BG4" i="36"/>
  <c r="BG126" i="35"/>
  <c r="BG109" i="35"/>
  <c r="AY4" i="36"/>
  <c r="AY126" i="35"/>
  <c r="AY109" i="35"/>
  <c r="AQ4" i="36"/>
  <c r="AQ126" i="35"/>
  <c r="AQ109" i="35"/>
  <c r="AI4" i="36"/>
  <c r="AI126" i="35"/>
  <c r="AI109" i="35"/>
  <c r="AA4" i="36"/>
  <c r="AA126" i="35"/>
  <c r="AA109" i="35"/>
  <c r="S4" i="36"/>
  <c r="S126" i="35"/>
  <c r="S109" i="35"/>
  <c r="K4" i="36"/>
  <c r="K126" i="35"/>
  <c r="K109" i="35"/>
  <c r="CD4" i="36"/>
  <c r="CD109" i="35"/>
  <c r="CD126" i="35"/>
  <c r="BV4" i="36"/>
  <c r="BV109" i="35"/>
  <c r="BV126" i="35"/>
  <c r="BN4" i="36"/>
  <c r="BN109" i="35"/>
  <c r="BN126" i="35"/>
  <c r="BF4" i="36"/>
  <c r="BF109" i="35"/>
  <c r="BF126" i="35"/>
  <c r="AX4" i="36"/>
  <c r="AX109" i="35"/>
  <c r="AX126" i="35"/>
  <c r="AP4" i="36"/>
  <c r="AP109" i="35"/>
  <c r="AP126" i="35"/>
  <c r="AH4" i="36"/>
  <c r="AH109" i="35"/>
  <c r="AH126" i="35"/>
  <c r="Z4" i="36"/>
  <c r="Z109" i="35"/>
  <c r="Z126" i="35"/>
  <c r="R4" i="36"/>
  <c r="R109" i="35"/>
  <c r="R126" i="35"/>
  <c r="J4" i="36"/>
  <c r="J109" i="35"/>
  <c r="J126" i="35"/>
  <c r="CC4" i="36"/>
  <c r="CC109" i="35"/>
  <c r="CC126" i="35"/>
  <c r="BU4" i="36"/>
  <c r="BU126" i="35"/>
  <c r="BU109" i="35"/>
  <c r="BM4" i="36"/>
  <c r="BM126" i="35"/>
  <c r="BM109" i="35"/>
  <c r="BE4" i="36"/>
  <c r="BE109" i="35"/>
  <c r="BE126" i="35"/>
  <c r="AW4" i="36"/>
  <c r="AW126" i="35"/>
  <c r="AW109" i="35"/>
  <c r="AO4" i="36"/>
  <c r="AO126" i="35"/>
  <c r="AO109" i="35"/>
  <c r="AG4" i="36"/>
  <c r="AG109" i="35"/>
  <c r="AG126" i="35"/>
  <c r="Y4" i="36"/>
  <c r="Y126" i="35"/>
  <c r="Y109" i="35"/>
  <c r="Q4" i="36"/>
  <c r="Q126" i="35"/>
  <c r="Q109" i="35"/>
  <c r="I4" i="36"/>
  <c r="I126" i="35"/>
  <c r="I109" i="35"/>
  <c r="CB4" i="36"/>
  <c r="CB109" i="35"/>
  <c r="CB126" i="35"/>
  <c r="BT4" i="36"/>
  <c r="BT109" i="35"/>
  <c r="BT126" i="35"/>
  <c r="BL4" i="36"/>
  <c r="BL109" i="35"/>
  <c r="BL126" i="35"/>
  <c r="BD4" i="36"/>
  <c r="BD109" i="35"/>
  <c r="BD126" i="35"/>
  <c r="AV4" i="36"/>
  <c r="AV109" i="35"/>
  <c r="AV126" i="35"/>
  <c r="AN4" i="36"/>
  <c r="AN109" i="35"/>
  <c r="AN126" i="35"/>
  <c r="AF4" i="36"/>
  <c r="AF109" i="35"/>
  <c r="AF126" i="35"/>
  <c r="X4" i="36"/>
  <c r="X109" i="35"/>
  <c r="X126" i="35"/>
  <c r="P4" i="36"/>
  <c r="P109" i="35"/>
  <c r="P126" i="35"/>
  <c r="H4" i="36"/>
  <c r="H109" i="35"/>
  <c r="H126" i="35"/>
  <c r="C4" i="36"/>
  <c r="C126" i="35"/>
  <c r="C109" i="35"/>
  <c r="CA4" i="36"/>
  <c r="CA109" i="35"/>
  <c r="CA126" i="35"/>
  <c r="BS4" i="36"/>
  <c r="BS109" i="35"/>
  <c r="BS126" i="35"/>
  <c r="BK4" i="36"/>
  <c r="BK109" i="35"/>
  <c r="BK126" i="35"/>
  <c r="BC4" i="36"/>
  <c r="BC109" i="35"/>
  <c r="BC126" i="35"/>
  <c r="AU4" i="36"/>
  <c r="AU109" i="35"/>
  <c r="AU126" i="35"/>
  <c r="AM4" i="36"/>
  <c r="AM109" i="35"/>
  <c r="AM126" i="35"/>
  <c r="AE4" i="36"/>
  <c r="AE109" i="35"/>
  <c r="AE126" i="35"/>
  <c r="W4" i="36"/>
  <c r="W109" i="35"/>
  <c r="W126" i="35"/>
  <c r="O4" i="36"/>
  <c r="O109" i="35"/>
  <c r="O126" i="35"/>
  <c r="G4" i="36"/>
  <c r="G109" i="35"/>
  <c r="G126" i="35"/>
  <c r="CH4" i="36"/>
  <c r="CH126" i="35"/>
  <c r="CH109" i="35"/>
  <c r="BZ4" i="36"/>
  <c r="BZ126" i="35"/>
  <c r="BZ109" i="35"/>
  <c r="BR4" i="36"/>
  <c r="BR126" i="35"/>
  <c r="BR109" i="35"/>
  <c r="BJ4" i="36"/>
  <c r="BJ126" i="35"/>
  <c r="BJ109" i="35"/>
  <c r="BB4" i="36"/>
  <c r="BB126" i="35"/>
  <c r="BB109" i="35"/>
  <c r="AT4" i="36"/>
  <c r="AT126" i="35"/>
  <c r="AT109" i="35"/>
  <c r="AL4" i="36"/>
  <c r="AL126" i="35"/>
  <c r="AL109" i="35"/>
  <c r="AD4" i="36"/>
  <c r="AD126" i="35"/>
  <c r="AD109" i="35"/>
  <c r="V4" i="36"/>
  <c r="V126" i="35"/>
  <c r="V109" i="35"/>
  <c r="N4" i="36"/>
  <c r="N126" i="35"/>
  <c r="N109" i="35"/>
  <c r="F4" i="36"/>
  <c r="F126" i="35"/>
  <c r="F109" i="35"/>
  <c r="CG4" i="36"/>
  <c r="CG126" i="35"/>
  <c r="CG109" i="35"/>
  <c r="BY4" i="36"/>
  <c r="BY109" i="35"/>
  <c r="BY126" i="35"/>
  <c r="BQ4" i="36"/>
  <c r="BQ109" i="35"/>
  <c r="BQ126" i="35"/>
  <c r="BI4" i="36"/>
  <c r="BI126" i="35"/>
  <c r="BI109" i="35"/>
  <c r="BA4" i="36"/>
  <c r="BA109" i="35"/>
  <c r="BA126" i="35"/>
  <c r="AS4" i="36"/>
  <c r="AS109" i="35"/>
  <c r="AS126" i="35"/>
  <c r="AK4" i="36"/>
  <c r="AK126" i="35"/>
  <c r="AK109" i="35"/>
  <c r="AC4" i="36"/>
  <c r="AC109" i="35"/>
  <c r="AC126" i="35"/>
  <c r="U4" i="36"/>
  <c r="U109" i="35"/>
  <c r="U126" i="35"/>
  <c r="M4" i="36"/>
  <c r="M109" i="35"/>
  <c r="M126" i="35"/>
  <c r="E4" i="36"/>
  <c r="E126" i="35"/>
  <c r="E109" i="35"/>
  <c r="CF4" i="36"/>
  <c r="CF126" i="35"/>
  <c r="CF109" i="35"/>
  <c r="BX4" i="36"/>
  <c r="BX126" i="35"/>
  <c r="BX109" i="35"/>
  <c r="BP4" i="36"/>
  <c r="BP126" i="35"/>
  <c r="BP109" i="35"/>
  <c r="BH4" i="36"/>
  <c r="BH126" i="35"/>
  <c r="BH109" i="35"/>
  <c r="AZ4" i="36"/>
  <c r="AZ126" i="35"/>
  <c r="AZ109" i="35"/>
  <c r="AR4" i="36"/>
  <c r="AR126" i="35"/>
  <c r="AR109" i="35"/>
  <c r="AJ4" i="36"/>
  <c r="AJ126" i="35"/>
  <c r="AJ109" i="35"/>
  <c r="AB4" i="36"/>
  <c r="AB126" i="35"/>
  <c r="AB109" i="35"/>
  <c r="T4" i="36"/>
  <c r="T126" i="35"/>
  <c r="T109" i="35"/>
  <c r="L4" i="36"/>
  <c r="L126" i="35"/>
  <c r="L109" i="35"/>
  <c r="D4" i="36"/>
  <c r="D126" i="35"/>
  <c r="D109" i="35"/>
  <c r="P178" i="34" l="1"/>
  <c r="P106" i="28"/>
  <c r="O178" i="34"/>
  <c r="O106" i="28"/>
  <c r="E73" i="30"/>
  <c r="G162" i="29"/>
  <c r="E157" i="30"/>
  <c r="E189" i="30" s="1"/>
  <c r="E176" i="30"/>
  <c r="E190" i="30" s="1"/>
  <c r="H23" i="29"/>
  <c r="H143" i="29" s="1"/>
  <c r="G59" i="29"/>
  <c r="D73" i="30"/>
  <c r="CJ87" i="31"/>
  <c r="H23" i="30"/>
  <c r="H59" i="30" s="1"/>
  <c r="BP197" i="36"/>
  <c r="G193" i="35"/>
  <c r="G59" i="30"/>
  <c r="G143" i="30"/>
  <c r="AU186" i="36"/>
  <c r="E74" i="35"/>
  <c r="D182" i="29"/>
  <c r="D184" i="29" s="1"/>
  <c r="G162" i="30"/>
  <c r="G186" i="35"/>
  <c r="BP186" i="36"/>
  <c r="D178" i="34"/>
  <c r="D106" i="28"/>
  <c r="D109" i="28" s="1"/>
  <c r="X196" i="36"/>
  <c r="BP193" i="36"/>
  <c r="X186" i="36"/>
  <c r="AH196" i="35"/>
  <c r="AE197" i="35"/>
  <c r="S196" i="35"/>
  <c r="S186" i="35"/>
  <c r="G197" i="35"/>
  <c r="BU186" i="35"/>
  <c r="BU196" i="35"/>
  <c r="BS196" i="35"/>
  <c r="BS186" i="35"/>
  <c r="E183" i="29"/>
  <c r="E185" i="29" s="1"/>
  <c r="F64" i="33"/>
  <c r="E73" i="33"/>
  <c r="E105" i="28" s="1"/>
  <c r="G69" i="33"/>
  <c r="H33" i="33"/>
  <c r="G61" i="33"/>
  <c r="H25" i="33"/>
  <c r="F71" i="33"/>
  <c r="G35" i="33"/>
  <c r="F68" i="33"/>
  <c r="G32" i="33"/>
  <c r="F66" i="33"/>
  <c r="G30" i="33"/>
  <c r="F60" i="33"/>
  <c r="G24" i="33"/>
  <c r="F37" i="33"/>
  <c r="F70" i="33"/>
  <c r="G34" i="33"/>
  <c r="F62" i="33"/>
  <c r="G26" i="33"/>
  <c r="G65" i="33"/>
  <c r="H29" i="33"/>
  <c r="G64" i="33"/>
  <c r="H28" i="33"/>
  <c r="F63" i="33"/>
  <c r="G27" i="33"/>
  <c r="F67" i="33"/>
  <c r="G31" i="33"/>
  <c r="F176" i="29"/>
  <c r="F183" i="29" s="1"/>
  <c r="E192" i="29"/>
  <c r="E189" i="29"/>
  <c r="E191" i="29" s="1"/>
  <c r="E178" i="29"/>
  <c r="E179" i="29" s="1"/>
  <c r="U193" i="36"/>
  <c r="C73" i="29"/>
  <c r="C74" i="29" s="1"/>
  <c r="D74" i="29" s="1"/>
  <c r="X193" i="36"/>
  <c r="AE193" i="35"/>
  <c r="S193" i="35"/>
  <c r="BS193" i="35"/>
  <c r="S197" i="35"/>
  <c r="X197" i="36"/>
  <c r="AH186" i="35"/>
  <c r="AU196" i="36"/>
  <c r="BS197" i="35"/>
  <c r="G196" i="35"/>
  <c r="BP196" i="36"/>
  <c r="BI193" i="35"/>
  <c r="BI197" i="35"/>
  <c r="F73" i="29"/>
  <c r="F157" i="29"/>
  <c r="S52" i="32"/>
  <c r="T22" i="32"/>
  <c r="R54" i="32"/>
  <c r="S24" i="32"/>
  <c r="S57" i="32"/>
  <c r="T27" i="32"/>
  <c r="R59" i="32"/>
  <c r="S29" i="32"/>
  <c r="R58" i="32"/>
  <c r="S28" i="32"/>
  <c r="R55" i="32"/>
  <c r="S25" i="32"/>
  <c r="R51" i="32"/>
  <c r="S21" i="32"/>
  <c r="R56" i="32"/>
  <c r="S26" i="32"/>
  <c r="S53" i="32"/>
  <c r="T23" i="32"/>
  <c r="R50" i="32"/>
  <c r="S20" i="32"/>
  <c r="Q61" i="32"/>
  <c r="CJ80" i="30"/>
  <c r="C61" i="30"/>
  <c r="S189" i="34"/>
  <c r="S191" i="34" s="1"/>
  <c r="S182" i="34"/>
  <c r="S184" i="34" s="1"/>
  <c r="AB197" i="35"/>
  <c r="AB191" i="35"/>
  <c r="AB193" i="35" s="1"/>
  <c r="BF184" i="36"/>
  <c r="BF186" i="36" s="1"/>
  <c r="BF196" i="36"/>
  <c r="BN184" i="36"/>
  <c r="BN186" i="36" s="1"/>
  <c r="BN196" i="36"/>
  <c r="E196" i="36"/>
  <c r="E184" i="36"/>
  <c r="E186" i="36" s="1"/>
  <c r="AI191" i="36"/>
  <c r="AI193" i="36" s="1"/>
  <c r="AI197" i="36"/>
  <c r="AT184" i="35"/>
  <c r="AT186" i="35" s="1"/>
  <c r="AT196" i="35"/>
  <c r="AA197" i="35"/>
  <c r="AA191" i="35"/>
  <c r="AA193" i="35" s="1"/>
  <c r="CG197" i="35"/>
  <c r="CG191" i="35"/>
  <c r="CG193" i="35" s="1"/>
  <c r="AM188" i="34"/>
  <c r="AM181" i="34"/>
  <c r="CF184" i="36"/>
  <c r="CF186" i="36" s="1"/>
  <c r="CF196" i="36"/>
  <c r="F197" i="36"/>
  <c r="F191" i="36"/>
  <c r="F193" i="36" s="1"/>
  <c r="D188" i="34"/>
  <c r="D181" i="34"/>
  <c r="CF189" i="34"/>
  <c r="CF191" i="34" s="1"/>
  <c r="CF182" i="34"/>
  <c r="CF184" i="34" s="1"/>
  <c r="AM184" i="35"/>
  <c r="AM186" i="35" s="1"/>
  <c r="AM196" i="35"/>
  <c r="BA197" i="35"/>
  <c r="BA191" i="35"/>
  <c r="BA193" i="35" s="1"/>
  <c r="BK184" i="35"/>
  <c r="BK186" i="35" s="1"/>
  <c r="BK196" i="35"/>
  <c r="AS197" i="36"/>
  <c r="AS191" i="36"/>
  <c r="AS193" i="36" s="1"/>
  <c r="G197" i="36"/>
  <c r="G191" i="36"/>
  <c r="G193" i="36" s="1"/>
  <c r="AK197" i="36"/>
  <c r="AK191" i="36"/>
  <c r="AK193" i="36" s="1"/>
  <c r="Z189" i="34"/>
  <c r="Z191" i="34" s="1"/>
  <c r="Z182" i="34"/>
  <c r="Z184" i="34" s="1"/>
  <c r="BE188" i="34"/>
  <c r="BE181" i="34"/>
  <c r="P184" i="36"/>
  <c r="P186" i="36" s="1"/>
  <c r="P196" i="36"/>
  <c r="CC197" i="35"/>
  <c r="CC191" i="35"/>
  <c r="CC193" i="35" s="1"/>
  <c r="W189" i="34"/>
  <c r="W191" i="34" s="1"/>
  <c r="W182" i="34"/>
  <c r="W184" i="34" s="1"/>
  <c r="AS188" i="34"/>
  <c r="AS181" i="34"/>
  <c r="H30" i="30"/>
  <c r="BR189" i="34"/>
  <c r="BR191" i="34" s="1"/>
  <c r="BR182" i="34"/>
  <c r="BR184" i="34" s="1"/>
  <c r="BQ188" i="34"/>
  <c r="BQ181" i="34"/>
  <c r="R197" i="35"/>
  <c r="R191" i="35"/>
  <c r="R193" i="35" s="1"/>
  <c r="BE197" i="35"/>
  <c r="BE191" i="35"/>
  <c r="BE193" i="35" s="1"/>
  <c r="BO184" i="35"/>
  <c r="BO186" i="35" s="1"/>
  <c r="BO196" i="35"/>
  <c r="AW197" i="36"/>
  <c r="AW191" i="36"/>
  <c r="AW193" i="36" s="1"/>
  <c r="AY191" i="36"/>
  <c r="AY193" i="36" s="1"/>
  <c r="AY197" i="36"/>
  <c r="BL184" i="36"/>
  <c r="BL186" i="36" s="1"/>
  <c r="BL196" i="36"/>
  <c r="BM197" i="35"/>
  <c r="BM191" i="35"/>
  <c r="BM193" i="35" s="1"/>
  <c r="E25" i="31"/>
  <c r="D164" i="31"/>
  <c r="D145" i="31"/>
  <c r="D61" i="31"/>
  <c r="D168" i="31"/>
  <c r="D149" i="31"/>
  <c r="D65" i="31"/>
  <c r="E29" i="31"/>
  <c r="D172" i="31"/>
  <c r="D153" i="31"/>
  <c r="D69" i="31"/>
  <c r="E33" i="31"/>
  <c r="L189" i="34"/>
  <c r="L191" i="34" s="1"/>
  <c r="L182" i="34"/>
  <c r="L184" i="34" s="1"/>
  <c r="CB193" i="35"/>
  <c r="AW196" i="35"/>
  <c r="AW184" i="35"/>
  <c r="AW186" i="35" s="1"/>
  <c r="BG197" i="35"/>
  <c r="BG191" i="35"/>
  <c r="BG193" i="35" s="1"/>
  <c r="H25" i="29"/>
  <c r="G164" i="29"/>
  <c r="G145" i="29"/>
  <c r="G61" i="29"/>
  <c r="BD191" i="36"/>
  <c r="BD193" i="36" s="1"/>
  <c r="BD197" i="36"/>
  <c r="I196" i="35"/>
  <c r="I184" i="35"/>
  <c r="I186" i="35" s="1"/>
  <c r="BY197" i="36"/>
  <c r="BY191" i="36"/>
  <c r="BY193" i="36" s="1"/>
  <c r="AZ197" i="35"/>
  <c r="AZ191" i="35"/>
  <c r="AZ193" i="35" s="1"/>
  <c r="N189" i="34"/>
  <c r="N191" i="34" s="1"/>
  <c r="N182" i="34"/>
  <c r="N184" i="34" s="1"/>
  <c r="AM189" i="34"/>
  <c r="AM191" i="34" s="1"/>
  <c r="AM182" i="34"/>
  <c r="AM184" i="34" s="1"/>
  <c r="U196" i="36"/>
  <c r="U198" i="36" s="1"/>
  <c r="AH188" i="34"/>
  <c r="AH181" i="34"/>
  <c r="AQ189" i="34"/>
  <c r="AQ191" i="34" s="1"/>
  <c r="AQ182" i="34"/>
  <c r="AQ184" i="34" s="1"/>
  <c r="AZ188" i="34"/>
  <c r="AZ181" i="34"/>
  <c r="AW189" i="34"/>
  <c r="AW191" i="34" s="1"/>
  <c r="AW182" i="34"/>
  <c r="AW184" i="34" s="1"/>
  <c r="BN197" i="35"/>
  <c r="BN191" i="35"/>
  <c r="BN193" i="35" s="1"/>
  <c r="N197" i="35"/>
  <c r="N191" i="35"/>
  <c r="N193" i="35" s="1"/>
  <c r="BB184" i="35"/>
  <c r="BB186" i="35" s="1"/>
  <c r="BB196" i="35"/>
  <c r="AJ197" i="35"/>
  <c r="AJ191" i="35"/>
  <c r="AJ193" i="35" s="1"/>
  <c r="Z184" i="35"/>
  <c r="Z186" i="35" s="1"/>
  <c r="Z196" i="35"/>
  <c r="R184" i="36"/>
  <c r="R186" i="36" s="1"/>
  <c r="R196" i="36"/>
  <c r="I197" i="36"/>
  <c r="I191" i="36"/>
  <c r="I193" i="36" s="1"/>
  <c r="AY188" i="34"/>
  <c r="AY181" i="34"/>
  <c r="I26" i="29"/>
  <c r="H165" i="29"/>
  <c r="H146" i="29"/>
  <c r="H62" i="29"/>
  <c r="AQ191" i="36"/>
  <c r="AQ193" i="36" s="1"/>
  <c r="AQ197" i="36"/>
  <c r="BZ189" i="34"/>
  <c r="BZ191" i="34" s="1"/>
  <c r="BZ182" i="34"/>
  <c r="BZ184" i="34" s="1"/>
  <c r="AS189" i="34"/>
  <c r="AS191" i="34" s="1"/>
  <c r="AS182" i="34"/>
  <c r="AS184" i="34" s="1"/>
  <c r="BT184" i="36"/>
  <c r="BT186" i="36" s="1"/>
  <c r="BT196" i="36"/>
  <c r="O189" i="34"/>
  <c r="O191" i="34" s="1"/>
  <c r="O182" i="34"/>
  <c r="O184" i="34" s="1"/>
  <c r="H188" i="34"/>
  <c r="H181" i="34"/>
  <c r="E189" i="34"/>
  <c r="E191" i="34" s="1"/>
  <c r="E182" i="34"/>
  <c r="E184" i="34" s="1"/>
  <c r="BC184" i="35"/>
  <c r="BC186" i="35" s="1"/>
  <c r="BC196" i="35"/>
  <c r="BP184" i="35"/>
  <c r="BP186" i="35" s="1"/>
  <c r="BP196" i="35"/>
  <c r="X191" i="35"/>
  <c r="X193" i="35" s="1"/>
  <c r="X197" i="35"/>
  <c r="AA184" i="36"/>
  <c r="AA186" i="36" s="1"/>
  <c r="AA196" i="36"/>
  <c r="AH197" i="36"/>
  <c r="AH191" i="36"/>
  <c r="AH193" i="36" s="1"/>
  <c r="AP188" i="34"/>
  <c r="AP181" i="34"/>
  <c r="BU189" i="34"/>
  <c r="BU191" i="34" s="1"/>
  <c r="BU182" i="34"/>
  <c r="BU184" i="34" s="1"/>
  <c r="CB186" i="35"/>
  <c r="H34" i="29"/>
  <c r="G173" i="29"/>
  <c r="G154" i="29"/>
  <c r="G70" i="29"/>
  <c r="I24" i="29"/>
  <c r="H163" i="29"/>
  <c r="H144" i="29"/>
  <c r="H60" i="29"/>
  <c r="AU184" i="35"/>
  <c r="AU186" i="35" s="1"/>
  <c r="AU196" i="35"/>
  <c r="AC197" i="36"/>
  <c r="AC191" i="36"/>
  <c r="AC193" i="36" s="1"/>
  <c r="BF188" i="34"/>
  <c r="BF181" i="34"/>
  <c r="N188" i="34"/>
  <c r="N181" i="34"/>
  <c r="AF189" i="34"/>
  <c r="AF191" i="34" s="1"/>
  <c r="AF182" i="34"/>
  <c r="AF184" i="34" s="1"/>
  <c r="AI184" i="35"/>
  <c r="AI186" i="35" s="1"/>
  <c r="AI196" i="35"/>
  <c r="BN189" i="34"/>
  <c r="BN191" i="34" s="1"/>
  <c r="BN182" i="34"/>
  <c r="BN184" i="34" s="1"/>
  <c r="CC188" i="34"/>
  <c r="CC181" i="34"/>
  <c r="AC184" i="35"/>
  <c r="AC186" i="35" s="1"/>
  <c r="AC196" i="35"/>
  <c r="BH184" i="35"/>
  <c r="BH186" i="35" s="1"/>
  <c r="BH196" i="35"/>
  <c r="AY197" i="35"/>
  <c r="AY191" i="35"/>
  <c r="AY193" i="35" s="1"/>
  <c r="O184" i="36"/>
  <c r="O186" i="36" s="1"/>
  <c r="O196" i="36"/>
  <c r="V197" i="36"/>
  <c r="V191" i="36"/>
  <c r="V193" i="36" s="1"/>
  <c r="D184" i="35"/>
  <c r="BW184" i="36"/>
  <c r="BW186" i="36" s="1"/>
  <c r="BW196" i="36"/>
  <c r="CD197" i="36"/>
  <c r="CD191" i="36"/>
  <c r="CD193" i="36" s="1"/>
  <c r="I35" i="29"/>
  <c r="H174" i="29"/>
  <c r="H155" i="29"/>
  <c r="H71" i="29"/>
  <c r="BH184" i="36"/>
  <c r="BH186" i="36" s="1"/>
  <c r="BH196" i="36"/>
  <c r="AD197" i="36"/>
  <c r="AD191" i="36"/>
  <c r="AD193" i="36" s="1"/>
  <c r="AR188" i="34"/>
  <c r="AR181" i="34"/>
  <c r="BB184" i="36"/>
  <c r="BB186" i="36" s="1"/>
  <c r="BB196" i="36"/>
  <c r="Y197" i="36"/>
  <c r="Y191" i="36"/>
  <c r="Y193" i="36" s="1"/>
  <c r="AT189" i="34"/>
  <c r="AT191" i="34" s="1"/>
  <c r="AT182" i="34"/>
  <c r="AT184" i="34" s="1"/>
  <c r="M189" i="34"/>
  <c r="M191" i="34" s="1"/>
  <c r="M182" i="34"/>
  <c r="M184" i="34" s="1"/>
  <c r="BY197" i="35"/>
  <c r="BY191" i="35"/>
  <c r="BY193" i="35" s="1"/>
  <c r="BT189" i="34"/>
  <c r="BT191" i="34" s="1"/>
  <c r="BT182" i="34"/>
  <c r="BT184" i="34" s="1"/>
  <c r="AS184" i="35"/>
  <c r="AS186" i="35" s="1"/>
  <c r="AS196" i="35"/>
  <c r="L184" i="35"/>
  <c r="L186" i="35" s="1"/>
  <c r="L196" i="35"/>
  <c r="CH197" i="35"/>
  <c r="CH191" i="35"/>
  <c r="CH193" i="35" s="1"/>
  <c r="AR184" i="36"/>
  <c r="AR186" i="36" s="1"/>
  <c r="AR196" i="36"/>
  <c r="AT197" i="36"/>
  <c r="AT191" i="36"/>
  <c r="AT193" i="36" s="1"/>
  <c r="O184" i="35"/>
  <c r="O186" i="35" s="1"/>
  <c r="O196" i="35"/>
  <c r="AP191" i="36"/>
  <c r="AP193" i="36" s="1"/>
  <c r="AP197" i="36"/>
  <c r="I166" i="30"/>
  <c r="I147" i="30"/>
  <c r="I63" i="30"/>
  <c r="J27" i="30"/>
  <c r="I27" i="29"/>
  <c r="H166" i="29"/>
  <c r="H147" i="29"/>
  <c r="H63" i="29"/>
  <c r="BO189" i="34"/>
  <c r="BO191" i="34" s="1"/>
  <c r="BO182" i="34"/>
  <c r="BO184" i="34" s="1"/>
  <c r="BI196" i="35"/>
  <c r="BM197" i="36"/>
  <c r="BM191" i="36"/>
  <c r="BM193" i="36" s="1"/>
  <c r="K197" i="35"/>
  <c r="K191" i="35"/>
  <c r="K193" i="35" s="1"/>
  <c r="Q197" i="35"/>
  <c r="Q191" i="35"/>
  <c r="Q193" i="35" s="1"/>
  <c r="AE196" i="35"/>
  <c r="M197" i="36"/>
  <c r="M191" i="36"/>
  <c r="M193" i="36" s="1"/>
  <c r="AC189" i="34"/>
  <c r="AC191" i="34" s="1"/>
  <c r="AC182" i="34"/>
  <c r="AC184" i="34" s="1"/>
  <c r="M197" i="35"/>
  <c r="M191" i="35"/>
  <c r="M193" i="35" s="1"/>
  <c r="Q196" i="36"/>
  <c r="Q184" i="36"/>
  <c r="Q186" i="36" s="1"/>
  <c r="T197" i="36"/>
  <c r="T191" i="36"/>
  <c r="T193" i="36" s="1"/>
  <c r="H32" i="29"/>
  <c r="G171" i="29"/>
  <c r="G152" i="29"/>
  <c r="G68" i="29"/>
  <c r="BW189" i="34"/>
  <c r="BW191" i="34" s="1"/>
  <c r="BW182" i="34"/>
  <c r="BW184" i="34" s="1"/>
  <c r="BM188" i="34"/>
  <c r="BM181" i="34"/>
  <c r="CA197" i="36"/>
  <c r="CA191" i="36"/>
  <c r="CA193" i="36" s="1"/>
  <c r="L197" i="36"/>
  <c r="L191" i="36"/>
  <c r="L193" i="36" s="1"/>
  <c r="BT197" i="35"/>
  <c r="BT191" i="35"/>
  <c r="BT193" i="35" s="1"/>
  <c r="BX184" i="36"/>
  <c r="BX186" i="36" s="1"/>
  <c r="BX196" i="36"/>
  <c r="Z197" i="36"/>
  <c r="Z191" i="36"/>
  <c r="Z193" i="36" s="1"/>
  <c r="BS189" i="34"/>
  <c r="BS191" i="34" s="1"/>
  <c r="BS182" i="34"/>
  <c r="BS184" i="34" s="1"/>
  <c r="V189" i="34"/>
  <c r="V191" i="34" s="1"/>
  <c r="V182" i="34"/>
  <c r="V184" i="34" s="1"/>
  <c r="AE188" i="34"/>
  <c r="AE181" i="34"/>
  <c r="AN188" i="34"/>
  <c r="AN181" i="34"/>
  <c r="AK189" i="34"/>
  <c r="AK191" i="34" s="1"/>
  <c r="AK182" i="34"/>
  <c r="AK184" i="34" s="1"/>
  <c r="BC197" i="36"/>
  <c r="BC191" i="36"/>
  <c r="BC193" i="36" s="1"/>
  <c r="J184" i="36"/>
  <c r="J186" i="36" s="1"/>
  <c r="J196" i="36"/>
  <c r="BQ197" i="35"/>
  <c r="BQ191" i="35"/>
  <c r="BQ193" i="35" s="1"/>
  <c r="CA184" i="35"/>
  <c r="CA186" i="35" s="1"/>
  <c r="CA196" i="35"/>
  <c r="AO196" i="36"/>
  <c r="AO184" i="36"/>
  <c r="AO186" i="36" s="1"/>
  <c r="AM197" i="36"/>
  <c r="AM191" i="36"/>
  <c r="AM193" i="36" s="1"/>
  <c r="BF191" i="36"/>
  <c r="BF193" i="36" s="1"/>
  <c r="BF197" i="36"/>
  <c r="BG184" i="36"/>
  <c r="BG186" i="36" s="1"/>
  <c r="BG196" i="36"/>
  <c r="BN197" i="36"/>
  <c r="BN191" i="36"/>
  <c r="BN193" i="36" s="1"/>
  <c r="CF184" i="35"/>
  <c r="CF186" i="35" s="1"/>
  <c r="CF196" i="35"/>
  <c r="E197" i="36"/>
  <c r="E191" i="36"/>
  <c r="E193" i="36" s="1"/>
  <c r="AI189" i="34"/>
  <c r="AI191" i="34" s="1"/>
  <c r="AI182" i="34"/>
  <c r="AI184" i="34" s="1"/>
  <c r="AT197" i="35"/>
  <c r="AT191" i="35"/>
  <c r="AT193" i="35" s="1"/>
  <c r="J28" i="30"/>
  <c r="I167" i="30"/>
  <c r="I148" i="30"/>
  <c r="I64" i="30"/>
  <c r="BC189" i="34"/>
  <c r="BC191" i="34" s="1"/>
  <c r="BC182" i="34"/>
  <c r="BC184" i="34" s="1"/>
  <c r="BY188" i="34"/>
  <c r="BY181" i="34"/>
  <c r="CC196" i="36"/>
  <c r="CC184" i="36"/>
  <c r="CC186" i="36" s="1"/>
  <c r="CF197" i="36"/>
  <c r="CF191" i="36"/>
  <c r="CF193" i="36" s="1"/>
  <c r="AH189" i="34"/>
  <c r="AH191" i="34" s="1"/>
  <c r="AH182" i="34"/>
  <c r="AH184" i="34" s="1"/>
  <c r="AQ188" i="34"/>
  <c r="AQ181" i="34"/>
  <c r="T189" i="34"/>
  <c r="T191" i="34" s="1"/>
  <c r="T182" i="34"/>
  <c r="T184" i="34" s="1"/>
  <c r="AM197" i="35"/>
  <c r="AM191" i="35"/>
  <c r="AM193" i="35" s="1"/>
  <c r="BK197" i="35"/>
  <c r="BK191" i="35"/>
  <c r="BK193" i="35" s="1"/>
  <c r="F184" i="35"/>
  <c r="F186" i="35" s="1"/>
  <c r="F196" i="35"/>
  <c r="G184" i="36"/>
  <c r="G186" i="36" s="1"/>
  <c r="G196" i="36"/>
  <c r="BV188" i="34"/>
  <c r="BV181" i="34"/>
  <c r="AN184" i="35"/>
  <c r="AN186" i="35" s="1"/>
  <c r="AN196" i="35"/>
  <c r="P191" i="36"/>
  <c r="P193" i="36" s="1"/>
  <c r="P197" i="36"/>
  <c r="AN184" i="36"/>
  <c r="AN186" i="36" s="1"/>
  <c r="AN196" i="36"/>
  <c r="F189" i="34"/>
  <c r="F191" i="34" s="1"/>
  <c r="F182" i="34"/>
  <c r="F184" i="34" s="1"/>
  <c r="CH188" i="34"/>
  <c r="CH181" i="34"/>
  <c r="CA188" i="34"/>
  <c r="CA181" i="34"/>
  <c r="E188" i="34"/>
  <c r="E181" i="34"/>
  <c r="CG189" i="34"/>
  <c r="CG191" i="34" s="1"/>
  <c r="CG182" i="34"/>
  <c r="CG184" i="34" s="1"/>
  <c r="BO197" i="35"/>
  <c r="BO191" i="35"/>
  <c r="BO193" i="35" s="1"/>
  <c r="BI196" i="36"/>
  <c r="BI184" i="36"/>
  <c r="BI186" i="36" s="1"/>
  <c r="BL191" i="36"/>
  <c r="BL193" i="36" s="1"/>
  <c r="BL197" i="36"/>
  <c r="H34" i="30"/>
  <c r="G173" i="30"/>
  <c r="G154" i="30"/>
  <c r="G70" i="30"/>
  <c r="H26" i="30"/>
  <c r="H32" i="30"/>
  <c r="CB197" i="35"/>
  <c r="AW197" i="35"/>
  <c r="AW191" i="35"/>
  <c r="AW193" i="35" s="1"/>
  <c r="BX188" i="34"/>
  <c r="BX181" i="34"/>
  <c r="I197" i="35"/>
  <c r="I191" i="35"/>
  <c r="I193" i="35" s="1"/>
  <c r="AD188" i="34"/>
  <c r="AD181" i="34"/>
  <c r="BI188" i="34"/>
  <c r="BI181" i="34"/>
  <c r="BR184" i="36"/>
  <c r="BR186" i="36" s="1"/>
  <c r="BR196" i="36"/>
  <c r="BP189" i="34"/>
  <c r="BP191" i="34" s="1"/>
  <c r="BP182" i="34"/>
  <c r="BP184" i="34" s="1"/>
  <c r="BB197" i="35"/>
  <c r="BB191" i="35"/>
  <c r="BB193" i="35" s="1"/>
  <c r="S184" i="36"/>
  <c r="S186" i="36" s="1"/>
  <c r="S196" i="36"/>
  <c r="Z197" i="35"/>
  <c r="Z191" i="35"/>
  <c r="Z193" i="35" s="1"/>
  <c r="K184" i="36"/>
  <c r="K186" i="36" s="1"/>
  <c r="K196" i="36"/>
  <c r="R197" i="36"/>
  <c r="R191" i="36"/>
  <c r="R193" i="36" s="1"/>
  <c r="CE189" i="34"/>
  <c r="CE191" i="34" s="1"/>
  <c r="CE182" i="34"/>
  <c r="CE184" i="34" s="1"/>
  <c r="CE193" i="35"/>
  <c r="AF184" i="35"/>
  <c r="AF186" i="35" s="1"/>
  <c r="AF196" i="35"/>
  <c r="BT191" i="36"/>
  <c r="BT193" i="36" s="1"/>
  <c r="BT197" i="36"/>
  <c r="BB189" i="34"/>
  <c r="BB191" i="34" s="1"/>
  <c r="BB182" i="34"/>
  <c r="BB184" i="34" s="1"/>
  <c r="X189" i="34"/>
  <c r="X191" i="34" s="1"/>
  <c r="X182" i="34"/>
  <c r="X184" i="34" s="1"/>
  <c r="BL184" i="35"/>
  <c r="BL186" i="35" s="1"/>
  <c r="BL196" i="35"/>
  <c r="BC197" i="35"/>
  <c r="BC191" i="35"/>
  <c r="BC193" i="35" s="1"/>
  <c r="AD184" i="35"/>
  <c r="AD186" i="35" s="1"/>
  <c r="AD196" i="35"/>
  <c r="AL184" i="36"/>
  <c r="AL186" i="36" s="1"/>
  <c r="AL196" i="36"/>
  <c r="BP197" i="35"/>
  <c r="BP191" i="35"/>
  <c r="BP193" i="35" s="1"/>
  <c r="AA197" i="36"/>
  <c r="AA191" i="36"/>
  <c r="AA193" i="36" s="1"/>
  <c r="BJ184" i="36"/>
  <c r="BJ186" i="36" s="1"/>
  <c r="BJ196" i="36"/>
  <c r="BO188" i="34"/>
  <c r="BO181" i="34"/>
  <c r="BD184" i="35"/>
  <c r="BD186" i="35" s="1"/>
  <c r="BD196" i="35"/>
  <c r="AU197" i="35"/>
  <c r="AU191" i="35"/>
  <c r="AU193" i="35" s="1"/>
  <c r="AB188" i="34"/>
  <c r="AB181" i="34"/>
  <c r="P197" i="35"/>
  <c r="H31" i="30"/>
  <c r="G170" i="30"/>
  <c r="G151" i="30"/>
  <c r="G67" i="30"/>
  <c r="U196" i="35"/>
  <c r="U184" i="35"/>
  <c r="U186" i="35" s="1"/>
  <c r="AX184" i="36"/>
  <c r="AX186" i="36" s="1"/>
  <c r="AX196" i="36"/>
  <c r="AR184" i="35"/>
  <c r="AR186" i="35" s="1"/>
  <c r="AR196" i="35"/>
  <c r="AI197" i="35"/>
  <c r="AI191" i="35"/>
  <c r="AI193" i="35" s="1"/>
  <c r="H30" i="29"/>
  <c r="G169" i="29"/>
  <c r="G150" i="29"/>
  <c r="G66" i="29"/>
  <c r="H29" i="30"/>
  <c r="I33" i="29"/>
  <c r="H172" i="29"/>
  <c r="H153" i="29"/>
  <c r="H69" i="29"/>
  <c r="CD188" i="34"/>
  <c r="CD181" i="34"/>
  <c r="BW188" i="34"/>
  <c r="BW181" i="34"/>
  <c r="Q188" i="34"/>
  <c r="Q181" i="34"/>
  <c r="AC197" i="35"/>
  <c r="AC191" i="35"/>
  <c r="AC193" i="35" s="1"/>
  <c r="BZ184" i="35"/>
  <c r="BZ186" i="35" s="1"/>
  <c r="BZ196" i="35"/>
  <c r="BH197" i="35"/>
  <c r="BH191" i="35"/>
  <c r="BH193" i="35" s="1"/>
  <c r="AJ184" i="36"/>
  <c r="AJ186" i="36" s="1"/>
  <c r="AJ196" i="36"/>
  <c r="O191" i="36"/>
  <c r="O193" i="36" s="1"/>
  <c r="O197" i="36"/>
  <c r="D191" i="35"/>
  <c r="H184" i="35"/>
  <c r="H186" i="35" s="1"/>
  <c r="H196" i="35"/>
  <c r="BW191" i="36"/>
  <c r="BW193" i="36" s="1"/>
  <c r="BW197" i="36"/>
  <c r="AQ184" i="35"/>
  <c r="AQ186" i="35" s="1"/>
  <c r="AQ196" i="35"/>
  <c r="BH197" i="36"/>
  <c r="BH191" i="36"/>
  <c r="BH193" i="36" s="1"/>
  <c r="I189" i="34"/>
  <c r="I191" i="34" s="1"/>
  <c r="I182" i="34"/>
  <c r="I184" i="34" s="1"/>
  <c r="BB197" i="36"/>
  <c r="BB191" i="36"/>
  <c r="BB193" i="36" s="1"/>
  <c r="BZ188" i="34"/>
  <c r="BZ181" i="34"/>
  <c r="H189" i="34"/>
  <c r="H191" i="34" s="1"/>
  <c r="H182" i="34"/>
  <c r="H184" i="34" s="1"/>
  <c r="AS197" i="35"/>
  <c r="AS191" i="35"/>
  <c r="AS193" i="35" s="1"/>
  <c r="L197" i="35"/>
  <c r="L191" i="35"/>
  <c r="L193" i="35" s="1"/>
  <c r="AR197" i="36"/>
  <c r="AR191" i="36"/>
  <c r="AR193" i="36" s="1"/>
  <c r="O197" i="35"/>
  <c r="O191" i="35"/>
  <c r="O193" i="35" s="1"/>
  <c r="E27" i="31"/>
  <c r="D166" i="31"/>
  <c r="D147" i="31"/>
  <c r="D63" i="31"/>
  <c r="E31" i="31"/>
  <c r="D170" i="31"/>
  <c r="D151" i="31"/>
  <c r="D67" i="31"/>
  <c r="D174" i="31"/>
  <c r="D155" i="31"/>
  <c r="D71" i="31"/>
  <c r="E35" i="31"/>
  <c r="J188" i="34"/>
  <c r="J181" i="34"/>
  <c r="BH188" i="34"/>
  <c r="BH181" i="34"/>
  <c r="BI186" i="35"/>
  <c r="AU193" i="36"/>
  <c r="AI188" i="34"/>
  <c r="AI181" i="34"/>
  <c r="P196" i="35"/>
  <c r="AE186" i="35"/>
  <c r="BC188" i="34"/>
  <c r="BC181" i="34"/>
  <c r="Y196" i="35"/>
  <c r="Y184" i="35"/>
  <c r="Y186" i="35" s="1"/>
  <c r="Q197" i="36"/>
  <c r="Q191" i="36"/>
  <c r="Q193" i="36" s="1"/>
  <c r="K189" i="34"/>
  <c r="K191" i="34" s="1"/>
  <c r="K182" i="34"/>
  <c r="K184" i="34" s="1"/>
  <c r="D189" i="34"/>
  <c r="D191" i="34" s="1"/>
  <c r="D182" i="34"/>
  <c r="D184" i="34" s="1"/>
  <c r="CF188" i="34"/>
  <c r="CF181" i="34"/>
  <c r="CC189" i="34"/>
  <c r="CC191" i="34" s="1"/>
  <c r="CC182" i="34"/>
  <c r="CC184" i="34" s="1"/>
  <c r="BA196" i="36"/>
  <c r="BA184" i="36"/>
  <c r="BA186" i="36" s="1"/>
  <c r="BV189" i="34"/>
  <c r="BV191" i="34" s="1"/>
  <c r="BV182" i="34"/>
  <c r="BV184" i="34" s="1"/>
  <c r="AH193" i="35"/>
  <c r="BX197" i="36"/>
  <c r="BX191" i="36"/>
  <c r="BX193" i="36" s="1"/>
  <c r="H25" i="30"/>
  <c r="G164" i="30"/>
  <c r="G145" i="30"/>
  <c r="G61" i="30"/>
  <c r="CB184" i="36"/>
  <c r="CB186" i="36" s="1"/>
  <c r="CB196" i="36"/>
  <c r="AT188" i="34"/>
  <c r="AT181" i="34"/>
  <c r="P188" i="34"/>
  <c r="P181" i="34"/>
  <c r="AL188" i="34"/>
  <c r="AL181" i="34"/>
  <c r="AU189" i="34"/>
  <c r="AU191" i="34" s="1"/>
  <c r="AU182" i="34"/>
  <c r="AU184" i="34" s="1"/>
  <c r="BD189" i="34"/>
  <c r="BD191" i="34" s="1"/>
  <c r="BD182" i="34"/>
  <c r="BD184" i="34" s="1"/>
  <c r="J197" i="36"/>
  <c r="J191" i="36"/>
  <c r="J193" i="36" s="1"/>
  <c r="CA197" i="35"/>
  <c r="CA191" i="35"/>
  <c r="CA193" i="35" s="1"/>
  <c r="T184" i="35"/>
  <c r="T186" i="35" s="1"/>
  <c r="T196" i="35"/>
  <c r="AO197" i="36"/>
  <c r="AO191" i="36"/>
  <c r="AO193" i="36" s="1"/>
  <c r="H184" i="36"/>
  <c r="H186" i="36" s="1"/>
  <c r="H196" i="36"/>
  <c r="E184" i="29"/>
  <c r="CJ78" i="30"/>
  <c r="C59" i="30"/>
  <c r="L188" i="34"/>
  <c r="L181" i="34"/>
  <c r="V184" i="35"/>
  <c r="V186" i="35" s="1"/>
  <c r="V196" i="35"/>
  <c r="J184" i="35"/>
  <c r="J186" i="35" s="1"/>
  <c r="J196" i="35"/>
  <c r="BG191" i="36"/>
  <c r="BG193" i="36" s="1"/>
  <c r="BG197" i="36"/>
  <c r="CF197" i="35"/>
  <c r="CF191" i="35"/>
  <c r="CF193" i="35" s="1"/>
  <c r="H29" i="29"/>
  <c r="G168" i="29"/>
  <c r="G149" i="29"/>
  <c r="G65" i="29"/>
  <c r="AD189" i="34"/>
  <c r="AD191" i="34" s="1"/>
  <c r="AD182" i="34"/>
  <c r="AD184" i="34" s="1"/>
  <c r="BL188" i="34"/>
  <c r="BL181" i="34"/>
  <c r="CC197" i="36"/>
  <c r="CC191" i="36"/>
  <c r="CC193" i="36" s="1"/>
  <c r="AX188" i="34"/>
  <c r="AX181" i="34"/>
  <c r="BG189" i="34"/>
  <c r="BG191" i="34" s="1"/>
  <c r="BG182" i="34"/>
  <c r="BG184" i="34" s="1"/>
  <c r="AW188" i="34"/>
  <c r="AW181" i="34"/>
  <c r="H35" i="30"/>
  <c r="G174" i="30"/>
  <c r="G155" i="30"/>
  <c r="G71" i="30"/>
  <c r="AV184" i="36"/>
  <c r="AV186" i="36" s="1"/>
  <c r="AV196" i="36"/>
  <c r="F197" i="35"/>
  <c r="F191" i="35"/>
  <c r="F193" i="35" s="1"/>
  <c r="BO184" i="36"/>
  <c r="BO186" i="36" s="1"/>
  <c r="BO196" i="36"/>
  <c r="CE188" i="34"/>
  <c r="CE181" i="34"/>
  <c r="CE184" i="36"/>
  <c r="CE186" i="36" s="1"/>
  <c r="CE196" i="36"/>
  <c r="AN197" i="35"/>
  <c r="AN191" i="35"/>
  <c r="AN193" i="35" s="1"/>
  <c r="BU196" i="36"/>
  <c r="BU184" i="36"/>
  <c r="BU186" i="36" s="1"/>
  <c r="AN191" i="36"/>
  <c r="AN193" i="36" s="1"/>
  <c r="AN197" i="36"/>
  <c r="P189" i="34"/>
  <c r="P191" i="34" s="1"/>
  <c r="P182" i="34"/>
  <c r="P184" i="34" s="1"/>
  <c r="V188" i="34"/>
  <c r="V181" i="34"/>
  <c r="O188" i="34"/>
  <c r="O181" i="34"/>
  <c r="X188" i="34"/>
  <c r="X181" i="34"/>
  <c r="U189" i="34"/>
  <c r="U191" i="34" s="1"/>
  <c r="U182" i="34"/>
  <c r="U184" i="34" s="1"/>
  <c r="CG196" i="36"/>
  <c r="CG184" i="36"/>
  <c r="CG186" i="36" s="1"/>
  <c r="AZ184" i="36"/>
  <c r="AZ186" i="36" s="1"/>
  <c r="AZ196" i="36"/>
  <c r="AP184" i="35"/>
  <c r="AP186" i="35" s="1"/>
  <c r="AP196" i="35"/>
  <c r="BI197" i="36"/>
  <c r="BI191" i="36"/>
  <c r="BI193" i="36" s="1"/>
  <c r="BW184" i="35"/>
  <c r="BW186" i="35" s="1"/>
  <c r="BW196" i="35"/>
  <c r="AP189" i="34"/>
  <c r="AP191" i="34" s="1"/>
  <c r="AP182" i="34"/>
  <c r="AP184" i="34" s="1"/>
  <c r="BU188" i="34"/>
  <c r="BU181" i="34"/>
  <c r="BV184" i="35"/>
  <c r="BV186" i="35" s="1"/>
  <c r="BV196" i="35"/>
  <c r="AO189" i="34"/>
  <c r="AO191" i="34" s="1"/>
  <c r="AO182" i="34"/>
  <c r="AO184" i="34" s="1"/>
  <c r="AF188" i="34"/>
  <c r="AF181" i="34"/>
  <c r="BY189" i="34"/>
  <c r="BY191" i="34" s="1"/>
  <c r="BY182" i="34"/>
  <c r="BY184" i="34" s="1"/>
  <c r="BK184" i="36"/>
  <c r="BK186" i="36" s="1"/>
  <c r="BK196" i="36"/>
  <c r="BR197" i="36"/>
  <c r="BR191" i="36"/>
  <c r="BR193" i="36" s="1"/>
  <c r="I33" i="30"/>
  <c r="H172" i="30"/>
  <c r="H153" i="30"/>
  <c r="H69" i="30"/>
  <c r="H28" i="29"/>
  <c r="G167" i="29"/>
  <c r="G148" i="29"/>
  <c r="G64" i="29"/>
  <c r="CD189" i="34"/>
  <c r="CD191" i="34" s="1"/>
  <c r="CD182" i="34"/>
  <c r="CD184" i="34" s="1"/>
  <c r="AV184" i="35"/>
  <c r="AV186" i="35" s="1"/>
  <c r="AV196" i="35"/>
  <c r="W184" i="36"/>
  <c r="W186" i="36" s="1"/>
  <c r="W196" i="36"/>
  <c r="S191" i="36"/>
  <c r="S193" i="36" s="1"/>
  <c r="S197" i="36"/>
  <c r="K197" i="36"/>
  <c r="K191" i="36"/>
  <c r="K193" i="36" s="1"/>
  <c r="Z188" i="34"/>
  <c r="Z181" i="34"/>
  <c r="I188" i="34"/>
  <c r="I181" i="34"/>
  <c r="CE197" i="35"/>
  <c r="BZ184" i="36"/>
  <c r="BZ186" i="36" s="1"/>
  <c r="BZ196" i="36"/>
  <c r="BV184" i="36"/>
  <c r="BV186" i="36" s="1"/>
  <c r="BV196" i="36"/>
  <c r="AX184" i="35"/>
  <c r="AX186" i="35" s="1"/>
  <c r="AX196" i="35"/>
  <c r="AF191" i="35"/>
  <c r="AF193" i="35" s="1"/>
  <c r="AF197" i="35"/>
  <c r="BR188" i="34"/>
  <c r="BR181" i="34"/>
  <c r="BK188" i="34"/>
  <c r="BK181" i="34"/>
  <c r="BA188" i="34"/>
  <c r="BA181" i="34"/>
  <c r="CD184" i="35"/>
  <c r="CD186" i="35" s="1"/>
  <c r="CD196" i="35"/>
  <c r="BL197" i="35"/>
  <c r="BL191" i="35"/>
  <c r="BL193" i="35" s="1"/>
  <c r="AD197" i="35"/>
  <c r="AD191" i="35"/>
  <c r="AD193" i="35" s="1"/>
  <c r="AE184" i="36"/>
  <c r="AE186" i="36" s="1"/>
  <c r="AE196" i="36"/>
  <c r="AL197" i="36"/>
  <c r="AL191" i="36"/>
  <c r="AL193" i="36" s="1"/>
  <c r="AL184" i="35"/>
  <c r="AL186" i="35" s="1"/>
  <c r="AL196" i="35"/>
  <c r="BJ197" i="36"/>
  <c r="BJ191" i="36"/>
  <c r="BJ193" i="36" s="1"/>
  <c r="BD197" i="35"/>
  <c r="BD191" i="35"/>
  <c r="BD193" i="35" s="1"/>
  <c r="AF184" i="36"/>
  <c r="AF186" i="36" s="1"/>
  <c r="AF196" i="36"/>
  <c r="BX189" i="34"/>
  <c r="BX191" i="34" s="1"/>
  <c r="BX182" i="34"/>
  <c r="BX184" i="34" s="1"/>
  <c r="P193" i="35"/>
  <c r="BF184" i="35"/>
  <c r="BF186" i="35" s="1"/>
  <c r="BF196" i="35"/>
  <c r="U197" i="35"/>
  <c r="U191" i="35"/>
  <c r="U193" i="35" s="1"/>
  <c r="AX197" i="36"/>
  <c r="AX191" i="36"/>
  <c r="AX193" i="36" s="1"/>
  <c r="G189" i="34"/>
  <c r="G191" i="34" s="1"/>
  <c r="G182" i="34"/>
  <c r="G184" i="34" s="1"/>
  <c r="AC188" i="34"/>
  <c r="AC181" i="34"/>
  <c r="BJ184" i="35"/>
  <c r="BJ186" i="35" s="1"/>
  <c r="BJ196" i="35"/>
  <c r="AR197" i="35"/>
  <c r="AR191" i="35"/>
  <c r="AR193" i="35" s="1"/>
  <c r="R188" i="34"/>
  <c r="R181" i="34"/>
  <c r="K188" i="34"/>
  <c r="K181" i="34"/>
  <c r="AJ188" i="34"/>
  <c r="AJ181" i="34"/>
  <c r="AG189" i="34"/>
  <c r="AG191" i="34" s="1"/>
  <c r="AG182" i="34"/>
  <c r="AG184" i="34" s="1"/>
  <c r="BZ197" i="35"/>
  <c r="BZ191" i="35"/>
  <c r="BZ193" i="35" s="1"/>
  <c r="AG196" i="36"/>
  <c r="AG184" i="36"/>
  <c r="AG186" i="36" s="1"/>
  <c r="AJ197" i="36"/>
  <c r="AJ191" i="36"/>
  <c r="AJ193" i="36" s="1"/>
  <c r="H197" i="35"/>
  <c r="H191" i="35"/>
  <c r="H193" i="35" s="1"/>
  <c r="AG196" i="35"/>
  <c r="AG184" i="35"/>
  <c r="AG186" i="35" s="1"/>
  <c r="AQ197" i="35"/>
  <c r="AQ191" i="35"/>
  <c r="AQ193" i="35" s="1"/>
  <c r="AY189" i="34"/>
  <c r="AY191" i="34" s="1"/>
  <c r="AY182" i="34"/>
  <c r="AY184" i="34" s="1"/>
  <c r="CE196" i="35"/>
  <c r="CE198" i="35" s="1"/>
  <c r="BS184" i="36"/>
  <c r="BS186" i="36" s="1"/>
  <c r="BS196" i="36"/>
  <c r="BS188" i="34"/>
  <c r="BS181" i="34"/>
  <c r="AL189" i="34"/>
  <c r="AL191" i="34" s="1"/>
  <c r="AL182" i="34"/>
  <c r="AL184" i="34" s="1"/>
  <c r="AU188" i="34"/>
  <c r="AU181" i="34"/>
  <c r="AK188" i="34"/>
  <c r="AK181" i="34"/>
  <c r="E196" i="35"/>
  <c r="E184" i="35"/>
  <c r="E186" i="35" s="1"/>
  <c r="Y189" i="34"/>
  <c r="Y191" i="34" s="1"/>
  <c r="Y182" i="34"/>
  <c r="Y184" i="34" s="1"/>
  <c r="BU193" i="35"/>
  <c r="AU197" i="36"/>
  <c r="BE196" i="36"/>
  <c r="BE184" i="36"/>
  <c r="BE186" i="36" s="1"/>
  <c r="AK196" i="35"/>
  <c r="AK184" i="35"/>
  <c r="AK186" i="35" s="1"/>
  <c r="AB184" i="36"/>
  <c r="AB186" i="36" s="1"/>
  <c r="AB196" i="36"/>
  <c r="AB189" i="34"/>
  <c r="AB191" i="34" s="1"/>
  <c r="AB182" i="34"/>
  <c r="AB184" i="34" s="1"/>
  <c r="P186" i="35"/>
  <c r="BR184" i="35"/>
  <c r="BR186" i="35" s="1"/>
  <c r="BR196" i="35"/>
  <c r="W184" i="35"/>
  <c r="W186" i="35" s="1"/>
  <c r="W196" i="35"/>
  <c r="Y197" i="35"/>
  <c r="Y191" i="35"/>
  <c r="Y193" i="35" s="1"/>
  <c r="AX189" i="34"/>
  <c r="AX191" i="34" s="1"/>
  <c r="AX182" i="34"/>
  <c r="AX184" i="34" s="1"/>
  <c r="T188" i="34"/>
  <c r="T181" i="34"/>
  <c r="Q189" i="34"/>
  <c r="Q191" i="34" s="1"/>
  <c r="Q182" i="34"/>
  <c r="Q184" i="34" s="1"/>
  <c r="BA197" i="36"/>
  <c r="BA191" i="36"/>
  <c r="BA193" i="36" s="1"/>
  <c r="AO196" i="35"/>
  <c r="AO184" i="35"/>
  <c r="AO186" i="35" s="1"/>
  <c r="CH184" i="36"/>
  <c r="CH186" i="36" s="1"/>
  <c r="CH196" i="36"/>
  <c r="N184" i="36"/>
  <c r="N186" i="36" s="1"/>
  <c r="N196" i="36"/>
  <c r="AH197" i="35"/>
  <c r="CB191" i="36"/>
  <c r="CB193" i="36" s="1"/>
  <c r="CB197" i="36"/>
  <c r="AV189" i="34"/>
  <c r="AV191" i="34" s="1"/>
  <c r="AV182" i="34"/>
  <c r="AV184" i="34" s="1"/>
  <c r="CG188" i="34"/>
  <c r="CG181" i="34"/>
  <c r="BX184" i="35"/>
  <c r="BX186" i="35" s="1"/>
  <c r="BX196" i="35"/>
  <c r="T197" i="35"/>
  <c r="T191" i="35"/>
  <c r="T193" i="35" s="1"/>
  <c r="BQ196" i="36"/>
  <c r="BQ184" i="36"/>
  <c r="BQ186" i="36" s="1"/>
  <c r="H191" i="36"/>
  <c r="H193" i="36" s="1"/>
  <c r="H197" i="36"/>
  <c r="CJ79" i="30"/>
  <c r="C60" i="30"/>
  <c r="BH189" i="34"/>
  <c r="BH191" i="34" s="1"/>
  <c r="BH182" i="34"/>
  <c r="BH184" i="34" s="1"/>
  <c r="AB184" i="35"/>
  <c r="AB186" i="35" s="1"/>
  <c r="AB196" i="35"/>
  <c r="V197" i="35"/>
  <c r="V191" i="35"/>
  <c r="V193" i="35" s="1"/>
  <c r="J197" i="35"/>
  <c r="J191" i="35"/>
  <c r="J193" i="35" s="1"/>
  <c r="AI184" i="36"/>
  <c r="AI186" i="36" s="1"/>
  <c r="AI196" i="36"/>
  <c r="AO188" i="34"/>
  <c r="AO181" i="34"/>
  <c r="AA184" i="35"/>
  <c r="AA186" i="35" s="1"/>
  <c r="AA196" i="35"/>
  <c r="CG196" i="35"/>
  <c r="CG184" i="35"/>
  <c r="CG186" i="35" s="1"/>
  <c r="BJ188" i="34"/>
  <c r="BJ181" i="34"/>
  <c r="CB189" i="34"/>
  <c r="CB191" i="34" s="1"/>
  <c r="CB182" i="34"/>
  <c r="CB184" i="34" s="1"/>
  <c r="F184" i="36"/>
  <c r="F186" i="36" s="1"/>
  <c r="F196" i="36"/>
  <c r="BP188" i="34"/>
  <c r="BP181" i="34"/>
  <c r="BM189" i="34"/>
  <c r="BM191" i="34" s="1"/>
  <c r="BM182" i="34"/>
  <c r="BM184" i="34" s="1"/>
  <c r="BA196" i="35"/>
  <c r="BA184" i="35"/>
  <c r="BA186" i="35" s="1"/>
  <c r="AS196" i="36"/>
  <c r="AS184" i="36"/>
  <c r="AS186" i="36" s="1"/>
  <c r="AV191" i="36"/>
  <c r="AV193" i="36" s="1"/>
  <c r="AV197" i="36"/>
  <c r="AK196" i="36"/>
  <c r="AK184" i="36"/>
  <c r="AK186" i="36" s="1"/>
  <c r="BO191" i="36"/>
  <c r="BO193" i="36" s="1"/>
  <c r="BO197" i="36"/>
  <c r="CE191" i="36"/>
  <c r="CE193" i="36" s="1"/>
  <c r="CE197" i="36"/>
  <c r="CC196" i="35"/>
  <c r="CC184" i="35"/>
  <c r="CC186" i="35" s="1"/>
  <c r="BU197" i="36"/>
  <c r="BU191" i="36"/>
  <c r="BU193" i="36" s="1"/>
  <c r="AE189" i="34"/>
  <c r="AE191" i="34" s="1"/>
  <c r="AE182" i="34"/>
  <c r="AE184" i="34" s="1"/>
  <c r="AN189" i="34"/>
  <c r="AN191" i="34" s="1"/>
  <c r="AN182" i="34"/>
  <c r="AN184" i="34" s="1"/>
  <c r="R184" i="35"/>
  <c r="R186" i="35" s="1"/>
  <c r="R196" i="35"/>
  <c r="CG197" i="36"/>
  <c r="CG191" i="36"/>
  <c r="CG193" i="36" s="1"/>
  <c r="BE196" i="35"/>
  <c r="BE184" i="35"/>
  <c r="BE186" i="35" s="1"/>
  <c r="AW196" i="36"/>
  <c r="AW184" i="36"/>
  <c r="AW186" i="36" s="1"/>
  <c r="AZ197" i="36"/>
  <c r="AZ191" i="36"/>
  <c r="AZ193" i="36" s="1"/>
  <c r="AY184" i="36"/>
  <c r="AY186" i="36" s="1"/>
  <c r="AY196" i="36"/>
  <c r="AP197" i="35"/>
  <c r="AP191" i="35"/>
  <c r="AP193" i="35" s="1"/>
  <c r="BM196" i="35"/>
  <c r="BM184" i="35"/>
  <c r="BM186" i="35" s="1"/>
  <c r="BW197" i="35"/>
  <c r="BW191" i="35"/>
  <c r="BW193" i="35" s="1"/>
  <c r="BG184" i="35"/>
  <c r="BG186" i="35" s="1"/>
  <c r="BG196" i="35"/>
  <c r="BV191" i="35"/>
  <c r="BV193" i="35" s="1"/>
  <c r="BV197" i="35"/>
  <c r="BD184" i="36"/>
  <c r="BD186" i="36" s="1"/>
  <c r="BD196" i="36"/>
  <c r="BF189" i="34"/>
  <c r="BF191" i="34" s="1"/>
  <c r="BF182" i="34"/>
  <c r="BF184" i="34" s="1"/>
  <c r="BY196" i="36"/>
  <c r="BY184" i="36"/>
  <c r="BY186" i="36" s="1"/>
  <c r="AZ184" i="35"/>
  <c r="AZ186" i="35" s="1"/>
  <c r="AZ196" i="35"/>
  <c r="G188" i="34"/>
  <c r="G181" i="34"/>
  <c r="BL189" i="34"/>
  <c r="BL191" i="34" s="1"/>
  <c r="BL182" i="34"/>
  <c r="BL184" i="34" s="1"/>
  <c r="U186" i="36"/>
  <c r="BK197" i="36"/>
  <c r="BK191" i="36"/>
  <c r="BK193" i="36" s="1"/>
  <c r="R189" i="34"/>
  <c r="R191" i="34" s="1"/>
  <c r="R182" i="34"/>
  <c r="R184" i="34" s="1"/>
  <c r="AA188" i="34"/>
  <c r="AA181" i="34"/>
  <c r="AG188" i="34"/>
  <c r="AG181" i="34"/>
  <c r="BN184" i="35"/>
  <c r="BN186" i="35" s="1"/>
  <c r="BN196" i="35"/>
  <c r="AV191" i="35"/>
  <c r="AV193" i="35" s="1"/>
  <c r="AV197" i="35"/>
  <c r="N184" i="35"/>
  <c r="N186" i="35" s="1"/>
  <c r="N196" i="35"/>
  <c r="AJ184" i="35"/>
  <c r="AJ186" i="35" s="1"/>
  <c r="AJ196" i="35"/>
  <c r="W197" i="36"/>
  <c r="W191" i="36"/>
  <c r="W193" i="36" s="1"/>
  <c r="I196" i="36"/>
  <c r="I184" i="36"/>
  <c r="I186" i="36" s="1"/>
  <c r="BE189" i="34"/>
  <c r="BE191" i="34" s="1"/>
  <c r="BE182" i="34"/>
  <c r="BE184" i="34" s="1"/>
  <c r="BZ197" i="36"/>
  <c r="BZ191" i="36"/>
  <c r="BZ193" i="36" s="1"/>
  <c r="AQ184" i="36"/>
  <c r="AQ186" i="36" s="1"/>
  <c r="AQ196" i="36"/>
  <c r="BV191" i="36"/>
  <c r="BV193" i="36" s="1"/>
  <c r="BV197" i="36"/>
  <c r="M188" i="34"/>
  <c r="M181" i="34"/>
  <c r="AX197" i="35"/>
  <c r="AX191" i="35"/>
  <c r="AX193" i="35" s="1"/>
  <c r="F188" i="34"/>
  <c r="F181" i="34"/>
  <c r="CA189" i="34"/>
  <c r="CA191" i="34" s="1"/>
  <c r="CA182" i="34"/>
  <c r="CA184" i="34" s="1"/>
  <c r="BT188" i="34"/>
  <c r="BT181" i="34"/>
  <c r="BQ189" i="34"/>
  <c r="BQ191" i="34" s="1"/>
  <c r="BQ182" i="34"/>
  <c r="BQ184" i="34" s="1"/>
  <c r="CD197" i="35"/>
  <c r="CD191" i="35"/>
  <c r="CD193" i="35" s="1"/>
  <c r="AE191" i="36"/>
  <c r="AE193" i="36" s="1"/>
  <c r="AE197" i="36"/>
  <c r="X184" i="35"/>
  <c r="X186" i="35" s="1"/>
  <c r="X196" i="35"/>
  <c r="AH184" i="36"/>
  <c r="AH186" i="36" s="1"/>
  <c r="AH196" i="36"/>
  <c r="AL197" i="35"/>
  <c r="AL191" i="35"/>
  <c r="AL193" i="35" s="1"/>
  <c r="E26" i="31"/>
  <c r="D165" i="31"/>
  <c r="D146" i="31"/>
  <c r="D62" i="31"/>
  <c r="D169" i="31"/>
  <c r="D150" i="31"/>
  <c r="D66" i="31"/>
  <c r="E30" i="31"/>
  <c r="E34" i="31"/>
  <c r="D173" i="31"/>
  <c r="D154" i="31"/>
  <c r="D70" i="31"/>
  <c r="J189" i="34"/>
  <c r="J191" i="34" s="1"/>
  <c r="J182" i="34"/>
  <c r="J184" i="34" s="1"/>
  <c r="Y188" i="34"/>
  <c r="Y181" i="34"/>
  <c r="CB196" i="35"/>
  <c r="AC196" i="36"/>
  <c r="AC184" i="36"/>
  <c r="AC186" i="36" s="1"/>
  <c r="AF191" i="36"/>
  <c r="AF193" i="36" s="1"/>
  <c r="AF197" i="36"/>
  <c r="I24" i="30"/>
  <c r="H163" i="30"/>
  <c r="H144" i="30"/>
  <c r="H60" i="30"/>
  <c r="BF191" i="35"/>
  <c r="BF193" i="35" s="1"/>
  <c r="BF197" i="35"/>
  <c r="BI189" i="34"/>
  <c r="BI191" i="34" s="1"/>
  <c r="BI182" i="34"/>
  <c r="BI184" i="34" s="1"/>
  <c r="BJ197" i="35"/>
  <c r="BJ191" i="35"/>
  <c r="BJ193" i="35" s="1"/>
  <c r="AA189" i="34"/>
  <c r="AA191" i="34" s="1"/>
  <c r="AA182" i="34"/>
  <c r="AA184" i="34" s="1"/>
  <c r="AZ189" i="34"/>
  <c r="AZ191" i="34" s="1"/>
  <c r="AZ182" i="34"/>
  <c r="AZ184" i="34" s="1"/>
  <c r="AY184" i="35"/>
  <c r="AY186" i="35" s="1"/>
  <c r="AY196" i="35"/>
  <c r="AG197" i="36"/>
  <c r="AG191" i="36"/>
  <c r="AG193" i="36" s="1"/>
  <c r="V184" i="36"/>
  <c r="V186" i="36" s="1"/>
  <c r="V196" i="36"/>
  <c r="CD184" i="36"/>
  <c r="CD186" i="36" s="1"/>
  <c r="CD196" i="36"/>
  <c r="AG197" i="35"/>
  <c r="AG191" i="35"/>
  <c r="AG193" i="35" s="1"/>
  <c r="AD184" i="36"/>
  <c r="AD186" i="36" s="1"/>
  <c r="AD196" i="36"/>
  <c r="CE186" i="35"/>
  <c r="Y196" i="36"/>
  <c r="Y184" i="36"/>
  <c r="Y186" i="36" s="1"/>
  <c r="BS197" i="36"/>
  <c r="BS191" i="36"/>
  <c r="BS193" i="36" s="1"/>
  <c r="AV188" i="34"/>
  <c r="AV181" i="34"/>
  <c r="BY184" i="35"/>
  <c r="BY186" i="35" s="1"/>
  <c r="BY196" i="35"/>
  <c r="BB188" i="34"/>
  <c r="BB181" i="34"/>
  <c r="BK189" i="34"/>
  <c r="BK191" i="34" s="1"/>
  <c r="BK182" i="34"/>
  <c r="BK184" i="34" s="1"/>
  <c r="BD188" i="34"/>
  <c r="BD181" i="34"/>
  <c r="BA189" i="34"/>
  <c r="BA191" i="34" s="1"/>
  <c r="BA182" i="34"/>
  <c r="BA184" i="34" s="1"/>
  <c r="CH184" i="35"/>
  <c r="CH186" i="35" s="1"/>
  <c r="CH196" i="35"/>
  <c r="AT184" i="36"/>
  <c r="AT186" i="36" s="1"/>
  <c r="AT196" i="36"/>
  <c r="E197" i="35"/>
  <c r="E191" i="35"/>
  <c r="E193" i="35" s="1"/>
  <c r="AP184" i="36"/>
  <c r="AP186" i="36" s="1"/>
  <c r="AP196" i="36"/>
  <c r="S188" i="34"/>
  <c r="S181" i="34"/>
  <c r="BU197" i="35"/>
  <c r="BM196" i="36"/>
  <c r="BM184" i="36"/>
  <c r="BM186" i="36" s="1"/>
  <c r="BE197" i="36"/>
  <c r="BE191" i="36"/>
  <c r="BE193" i="36" s="1"/>
  <c r="AK197" i="35"/>
  <c r="AK191" i="35"/>
  <c r="AK193" i="35" s="1"/>
  <c r="K184" i="35"/>
  <c r="K186" i="35" s="1"/>
  <c r="K196" i="35"/>
  <c r="AB197" i="36"/>
  <c r="AB191" i="36"/>
  <c r="AB193" i="36" s="1"/>
  <c r="Q196" i="35"/>
  <c r="Q184" i="35"/>
  <c r="Q186" i="35" s="1"/>
  <c r="M196" i="36"/>
  <c r="M184" i="36"/>
  <c r="M186" i="36" s="1"/>
  <c r="BR197" i="35"/>
  <c r="BR191" i="35"/>
  <c r="BR193" i="35" s="1"/>
  <c r="BJ189" i="34"/>
  <c r="BJ191" i="34" s="1"/>
  <c r="BJ182" i="34"/>
  <c r="BJ184" i="34" s="1"/>
  <c r="CB188" i="34"/>
  <c r="CB181" i="34"/>
  <c r="M184" i="35"/>
  <c r="M186" i="35" s="1"/>
  <c r="M196" i="35"/>
  <c r="W197" i="35"/>
  <c r="W191" i="35"/>
  <c r="W193" i="35" s="1"/>
  <c r="T184" i="36"/>
  <c r="T186" i="36" s="1"/>
  <c r="T196" i="36"/>
  <c r="BN188" i="34"/>
  <c r="BN181" i="34"/>
  <c r="BG188" i="34"/>
  <c r="BG181" i="34"/>
  <c r="AJ189" i="34"/>
  <c r="AJ191" i="34" s="1"/>
  <c r="AJ182" i="34"/>
  <c r="AJ184" i="34" s="1"/>
  <c r="AO197" i="35"/>
  <c r="AO191" i="35"/>
  <c r="AO193" i="35" s="1"/>
  <c r="CA184" i="36"/>
  <c r="CA186" i="36" s="1"/>
  <c r="CA196" i="36"/>
  <c r="CH197" i="36"/>
  <c r="CH191" i="36"/>
  <c r="CH193" i="36" s="1"/>
  <c r="L184" i="36"/>
  <c r="L186" i="36" s="1"/>
  <c r="L196" i="36"/>
  <c r="N197" i="36"/>
  <c r="N191" i="36"/>
  <c r="N193" i="36" s="1"/>
  <c r="H31" i="29"/>
  <c r="G170" i="29"/>
  <c r="G151" i="29"/>
  <c r="G67" i="29"/>
  <c r="BT184" i="35"/>
  <c r="BT186" i="35" s="1"/>
  <c r="BT196" i="35"/>
  <c r="AR189" i="34"/>
  <c r="AR191" i="34" s="1"/>
  <c r="AR182" i="34"/>
  <c r="AR184" i="34" s="1"/>
  <c r="Z184" i="36"/>
  <c r="Z186" i="36" s="1"/>
  <c r="Z196" i="36"/>
  <c r="D191" i="29"/>
  <c r="W188" i="34"/>
  <c r="W181" i="34"/>
  <c r="CH189" i="34"/>
  <c r="CH191" i="34" s="1"/>
  <c r="CH182" i="34"/>
  <c r="CH184" i="34" s="1"/>
  <c r="U188" i="34"/>
  <c r="U181" i="34"/>
  <c r="BX197" i="35"/>
  <c r="BX191" i="35"/>
  <c r="BX193" i="35" s="1"/>
  <c r="BC184" i="36"/>
  <c r="BC186" i="36" s="1"/>
  <c r="BC196" i="36"/>
  <c r="BQ196" i="35"/>
  <c r="BQ184" i="35"/>
  <c r="BQ186" i="35" s="1"/>
  <c r="AM184" i="36"/>
  <c r="AM186" i="36" s="1"/>
  <c r="AM196" i="36"/>
  <c r="BQ197" i="36"/>
  <c r="BQ191" i="36"/>
  <c r="BQ193" i="36" s="1"/>
  <c r="D163" i="31"/>
  <c r="D144" i="31"/>
  <c r="D60" i="31"/>
  <c r="E24" i="31"/>
  <c r="E28" i="31"/>
  <c r="D167" i="31"/>
  <c r="D148" i="31"/>
  <c r="D64" i="31"/>
  <c r="E32" i="31"/>
  <c r="D171" i="31"/>
  <c r="D152" i="31"/>
  <c r="D68" i="31"/>
  <c r="D59" i="31"/>
  <c r="E23" i="31"/>
  <c r="CF68" i="28"/>
  <c r="CB68" i="28"/>
  <c r="BX68" i="28"/>
  <c r="BT68" i="28"/>
  <c r="BP68" i="28"/>
  <c r="BL68" i="28"/>
  <c r="BH68" i="28"/>
  <c r="BD68" i="28"/>
  <c r="AZ68" i="28"/>
  <c r="AV68" i="28"/>
  <c r="AR68" i="28"/>
  <c r="AN68" i="28"/>
  <c r="AJ68" i="28"/>
  <c r="AF68" i="28"/>
  <c r="AB68" i="28"/>
  <c r="X68" i="28"/>
  <c r="T68" i="28"/>
  <c r="P68" i="28"/>
  <c r="CE68" i="28"/>
  <c r="CA68" i="28"/>
  <c r="BW68" i="28"/>
  <c r="BS68" i="28"/>
  <c r="BO68" i="28"/>
  <c r="BK68" i="28"/>
  <c r="BG68" i="28"/>
  <c r="BC68" i="28"/>
  <c r="AY68" i="28"/>
  <c r="AU68" i="28"/>
  <c r="AQ68" i="28"/>
  <c r="AM68" i="28"/>
  <c r="AI68" i="28"/>
  <c r="AE68" i="28"/>
  <c r="AA68" i="28"/>
  <c r="W68" i="28"/>
  <c r="S68" i="28"/>
  <c r="O68" i="28"/>
  <c r="CH68" i="28"/>
  <c r="CD68" i="28"/>
  <c r="BZ68" i="28"/>
  <c r="BV68" i="28"/>
  <c r="BR68" i="28"/>
  <c r="BN68" i="28"/>
  <c r="BJ68" i="28"/>
  <c r="BF68" i="28"/>
  <c r="BB68" i="28"/>
  <c r="AX68" i="28"/>
  <c r="AT68" i="28"/>
  <c r="AP68" i="28"/>
  <c r="AL68" i="28"/>
  <c r="AH68" i="28"/>
  <c r="AD68" i="28"/>
  <c r="Z68" i="28"/>
  <c r="V68" i="28"/>
  <c r="R68" i="28"/>
  <c r="CG68" i="28"/>
  <c r="CC68" i="28"/>
  <c r="BY68" i="28"/>
  <c r="BU68" i="28"/>
  <c r="BQ68" i="28"/>
  <c r="BM68" i="28"/>
  <c r="BI68" i="28"/>
  <c r="BE68" i="28"/>
  <c r="BA68" i="28"/>
  <c r="AW68" i="28"/>
  <c r="AS68" i="28"/>
  <c r="AO68" i="28"/>
  <c r="AK68" i="28"/>
  <c r="AG68" i="28"/>
  <c r="AC68" i="28"/>
  <c r="Y68" i="28"/>
  <c r="U68" i="28"/>
  <c r="Q68" i="28"/>
  <c r="C190" i="29"/>
  <c r="C177" i="29"/>
  <c r="C158" i="29"/>
  <c r="D158" i="29" s="1"/>
  <c r="E158" i="29" s="1"/>
  <c r="C178" i="29"/>
  <c r="C189" i="29"/>
  <c r="L4" i="43"/>
  <c r="L109" i="36"/>
  <c r="L126" i="36"/>
  <c r="BX4" i="43"/>
  <c r="BX109" i="36"/>
  <c r="BX126" i="36"/>
  <c r="BA4" i="43"/>
  <c r="BA109" i="36"/>
  <c r="BA126" i="36"/>
  <c r="AD4" i="43"/>
  <c r="AD126" i="36"/>
  <c r="AD109" i="36"/>
  <c r="G4" i="43"/>
  <c r="G126" i="36"/>
  <c r="G109" i="36"/>
  <c r="BS4" i="43"/>
  <c r="BS109" i="36"/>
  <c r="BS126" i="36"/>
  <c r="AV4" i="43"/>
  <c r="AV126" i="36"/>
  <c r="AV109" i="36"/>
  <c r="AG4" i="43"/>
  <c r="AG126" i="36"/>
  <c r="AG109" i="36"/>
  <c r="R4" i="43"/>
  <c r="R109" i="36"/>
  <c r="R126" i="36"/>
  <c r="CD4" i="43"/>
  <c r="CD109" i="36"/>
  <c r="CD126" i="36"/>
  <c r="BO4" i="43"/>
  <c r="BO126" i="36"/>
  <c r="BO109" i="36"/>
  <c r="AJ4" i="43"/>
  <c r="AJ109" i="36"/>
  <c r="AJ126" i="36"/>
  <c r="M4" i="43"/>
  <c r="M109" i="36"/>
  <c r="M126" i="36"/>
  <c r="BY4" i="43"/>
  <c r="BY109" i="36"/>
  <c r="BY126" i="36"/>
  <c r="BB4" i="43"/>
  <c r="BB126" i="36"/>
  <c r="BB109" i="36"/>
  <c r="AE4" i="43"/>
  <c r="AE109" i="36"/>
  <c r="AE126" i="36"/>
  <c r="H4" i="43"/>
  <c r="H126" i="36"/>
  <c r="H109" i="36"/>
  <c r="BT4" i="43"/>
  <c r="BT126" i="36"/>
  <c r="BT109" i="36"/>
  <c r="BE4" i="43"/>
  <c r="BE126" i="36"/>
  <c r="BE109" i="36"/>
  <c r="AP4" i="43"/>
  <c r="AP109" i="36"/>
  <c r="AP126" i="36"/>
  <c r="AA4" i="43"/>
  <c r="AA126" i="36"/>
  <c r="AA109" i="36"/>
  <c r="BH4" i="43"/>
  <c r="BH109" i="36"/>
  <c r="BH126" i="36"/>
  <c r="AK4" i="43"/>
  <c r="AK109" i="36"/>
  <c r="AK126" i="36"/>
  <c r="N4" i="43"/>
  <c r="N126" i="36"/>
  <c r="N109" i="36"/>
  <c r="BZ4" i="43"/>
  <c r="BZ126" i="36"/>
  <c r="BZ109" i="36"/>
  <c r="BC4" i="43"/>
  <c r="BC109" i="36"/>
  <c r="BC126" i="36"/>
  <c r="AF4" i="43"/>
  <c r="AF126" i="36"/>
  <c r="AF109" i="36"/>
  <c r="Q4" i="43"/>
  <c r="Q126" i="36"/>
  <c r="Q109" i="36"/>
  <c r="CC4" i="43"/>
  <c r="CC126" i="36"/>
  <c r="CC109" i="36"/>
  <c r="BN4" i="43"/>
  <c r="BN126" i="36"/>
  <c r="BN109" i="36"/>
  <c r="AY4" i="43"/>
  <c r="AY126" i="36"/>
  <c r="AY109" i="36"/>
  <c r="T4" i="43"/>
  <c r="T109" i="36"/>
  <c r="T126" i="36"/>
  <c r="CF4" i="43"/>
  <c r="CF109" i="36"/>
  <c r="CF126" i="36"/>
  <c r="BI4" i="43"/>
  <c r="BI109" i="36"/>
  <c r="BI126" i="36"/>
  <c r="AL4" i="43"/>
  <c r="AL109" i="36"/>
  <c r="AL126" i="36"/>
  <c r="O4" i="43"/>
  <c r="O126" i="36"/>
  <c r="O109" i="36"/>
  <c r="CA4" i="43"/>
  <c r="CA109" i="36"/>
  <c r="CA126" i="36"/>
  <c r="BD4" i="43"/>
  <c r="BD126" i="36"/>
  <c r="BD109" i="36"/>
  <c r="AO4" i="43"/>
  <c r="AO126" i="36"/>
  <c r="AO109" i="36"/>
  <c r="Z4" i="43"/>
  <c r="Z109" i="36"/>
  <c r="Z126" i="36"/>
  <c r="K4" i="43"/>
  <c r="K126" i="36"/>
  <c r="K109" i="36"/>
  <c r="BW4" i="43"/>
  <c r="BW126" i="36"/>
  <c r="BW109" i="36"/>
  <c r="AR4" i="43"/>
  <c r="AR109" i="36"/>
  <c r="AR126" i="36"/>
  <c r="U4" i="43"/>
  <c r="U109" i="36"/>
  <c r="U126" i="36"/>
  <c r="CG4" i="43"/>
  <c r="CG109" i="36"/>
  <c r="CG126" i="36"/>
  <c r="BJ4" i="43"/>
  <c r="BJ109" i="36"/>
  <c r="BJ126" i="36"/>
  <c r="AM4" i="43"/>
  <c r="AM109" i="36"/>
  <c r="AM126" i="36"/>
  <c r="P4" i="43"/>
  <c r="P126" i="36"/>
  <c r="P109" i="36"/>
  <c r="CB4" i="43"/>
  <c r="CB126" i="36"/>
  <c r="CB109" i="36"/>
  <c r="BM4" i="43"/>
  <c r="BM126" i="36"/>
  <c r="BM109" i="36"/>
  <c r="AX4" i="43"/>
  <c r="AX109" i="36"/>
  <c r="AX126" i="36"/>
  <c r="AI4" i="43"/>
  <c r="AI126" i="36"/>
  <c r="AI109" i="36"/>
  <c r="D4" i="43"/>
  <c r="D109" i="36"/>
  <c r="D126" i="36"/>
  <c r="BP4" i="43"/>
  <c r="BP109" i="36"/>
  <c r="BP126" i="36"/>
  <c r="AS4" i="43"/>
  <c r="AS109" i="36"/>
  <c r="AS126" i="36"/>
  <c r="V4" i="43"/>
  <c r="V126" i="36"/>
  <c r="V109" i="36"/>
  <c r="CH4" i="43"/>
  <c r="CH126" i="36"/>
  <c r="CH109" i="36"/>
  <c r="BK4" i="43"/>
  <c r="BK109" i="36"/>
  <c r="BK126" i="36"/>
  <c r="AN4" i="43"/>
  <c r="AN126" i="36"/>
  <c r="AN109" i="36"/>
  <c r="Y4" i="43"/>
  <c r="Y126" i="36"/>
  <c r="Y109" i="36"/>
  <c r="J4" i="43"/>
  <c r="J126" i="36"/>
  <c r="J109" i="36"/>
  <c r="BV4" i="43"/>
  <c r="BV126" i="36"/>
  <c r="BV109" i="36"/>
  <c r="BG4" i="43"/>
  <c r="BG126" i="36"/>
  <c r="BG109" i="36"/>
  <c r="AB4" i="43"/>
  <c r="AB109" i="36"/>
  <c r="AB126" i="36"/>
  <c r="E4" i="43"/>
  <c r="E109" i="36"/>
  <c r="E126" i="36"/>
  <c r="BQ4" i="43"/>
  <c r="BQ109" i="36"/>
  <c r="BQ126" i="36"/>
  <c r="AT4" i="43"/>
  <c r="AT126" i="36"/>
  <c r="AT109" i="36"/>
  <c r="W4" i="43"/>
  <c r="W109" i="36"/>
  <c r="W126" i="36"/>
  <c r="C4" i="43"/>
  <c r="C126" i="36"/>
  <c r="C109" i="36"/>
  <c r="BL4" i="43"/>
  <c r="BL126" i="36"/>
  <c r="BL109" i="36"/>
  <c r="AW4" i="43"/>
  <c r="AW126" i="36"/>
  <c r="AW109" i="36"/>
  <c r="AH4" i="43"/>
  <c r="AH126" i="36"/>
  <c r="AH109" i="36"/>
  <c r="S4" i="43"/>
  <c r="S126" i="36"/>
  <c r="S109" i="36"/>
  <c r="CE4" i="43"/>
  <c r="CE126" i="36"/>
  <c r="CE109" i="36"/>
  <c r="AZ4" i="43"/>
  <c r="AZ109" i="36"/>
  <c r="AZ126" i="36"/>
  <c r="AC4" i="43"/>
  <c r="AC109" i="36"/>
  <c r="AC126" i="36"/>
  <c r="F4" i="43"/>
  <c r="F109" i="36"/>
  <c r="F126" i="36"/>
  <c r="BR4" i="43"/>
  <c r="BR126" i="36"/>
  <c r="BR109" i="36"/>
  <c r="AU4" i="43"/>
  <c r="AU109" i="36"/>
  <c r="AU126" i="36"/>
  <c r="X4" i="43"/>
  <c r="X126" i="36"/>
  <c r="X109" i="36"/>
  <c r="I4" i="43"/>
  <c r="I126" i="36"/>
  <c r="I109" i="36"/>
  <c r="BU4" i="43"/>
  <c r="BU126" i="36"/>
  <c r="BU109" i="36"/>
  <c r="BF4" i="43"/>
  <c r="BF109" i="36"/>
  <c r="BF126" i="36"/>
  <c r="AQ4" i="43"/>
  <c r="AQ126" i="36"/>
  <c r="AQ109" i="36"/>
  <c r="AQ198" i="36" l="1"/>
  <c r="E192" i="30"/>
  <c r="BG194" i="36"/>
  <c r="E197" i="30"/>
  <c r="E183" i="30"/>
  <c r="E185" i="30" s="1"/>
  <c r="H162" i="29"/>
  <c r="E178" i="30"/>
  <c r="E179" i="30" s="1"/>
  <c r="E109" i="28"/>
  <c r="I23" i="29"/>
  <c r="I59" i="29" s="1"/>
  <c r="H59" i="29"/>
  <c r="E182" i="30"/>
  <c r="E184" i="30" s="1"/>
  <c r="I23" i="30"/>
  <c r="I143" i="30" s="1"/>
  <c r="BT194" i="36"/>
  <c r="H143" i="30"/>
  <c r="H162" i="30"/>
  <c r="BP198" i="36"/>
  <c r="BI194" i="36"/>
  <c r="CC194" i="36"/>
  <c r="BG198" i="36"/>
  <c r="G194" i="35"/>
  <c r="AD198" i="36"/>
  <c r="CD198" i="36"/>
  <c r="R194" i="36"/>
  <c r="P194" i="36"/>
  <c r="BF194" i="36"/>
  <c r="U194" i="36"/>
  <c r="AH198" i="35"/>
  <c r="BY198" i="36"/>
  <c r="T194" i="35"/>
  <c r="BS194" i="36"/>
  <c r="O194" i="36"/>
  <c r="BP194" i="36"/>
  <c r="F178" i="29"/>
  <c r="F179" i="29" s="1"/>
  <c r="BU194" i="35"/>
  <c r="F74" i="35"/>
  <c r="E25" i="28"/>
  <c r="E194" i="36"/>
  <c r="BD194" i="35"/>
  <c r="BL194" i="35"/>
  <c r="Z198" i="36"/>
  <c r="BU198" i="35"/>
  <c r="AU194" i="36"/>
  <c r="S198" i="35"/>
  <c r="AH198" i="36"/>
  <c r="BB194" i="36"/>
  <c r="AT198" i="36"/>
  <c r="BY198" i="35"/>
  <c r="CF194" i="36"/>
  <c r="W198" i="36"/>
  <c r="BK198" i="36"/>
  <c r="BU194" i="36"/>
  <c r="CE198" i="36"/>
  <c r="AU194" i="35"/>
  <c r="AE198" i="35"/>
  <c r="AZ198" i="35"/>
  <c r="H194" i="36"/>
  <c r="CB194" i="36"/>
  <c r="AO194" i="36"/>
  <c r="AI194" i="35"/>
  <c r="BI198" i="35"/>
  <c r="AC198" i="36"/>
  <c r="AG194" i="36"/>
  <c r="AY198" i="36"/>
  <c r="E74" i="29"/>
  <c r="D16" i="28"/>
  <c r="BQ194" i="36"/>
  <c r="AF194" i="36"/>
  <c r="AX194" i="36"/>
  <c r="G198" i="35"/>
  <c r="BV194" i="36"/>
  <c r="BO198" i="36"/>
  <c r="AB198" i="35"/>
  <c r="AD194" i="35"/>
  <c r="CA194" i="35"/>
  <c r="U194" i="35"/>
  <c r="AF194" i="35"/>
  <c r="AK194" i="35"/>
  <c r="BK194" i="35"/>
  <c r="X194" i="36"/>
  <c r="X198" i="36"/>
  <c r="M198" i="36"/>
  <c r="AA194" i="36"/>
  <c r="BN194" i="36"/>
  <c r="I198" i="36"/>
  <c r="AU198" i="36"/>
  <c r="BJ194" i="36"/>
  <c r="BX194" i="36"/>
  <c r="N194" i="36"/>
  <c r="BM198" i="36"/>
  <c r="AP198" i="36"/>
  <c r="AG194" i="35"/>
  <c r="CD194" i="35"/>
  <c r="P198" i="35"/>
  <c r="S194" i="35"/>
  <c r="BN198" i="35"/>
  <c r="BA198" i="35"/>
  <c r="CC198" i="35"/>
  <c r="BQ198" i="35"/>
  <c r="BT198" i="35"/>
  <c r="W194" i="35"/>
  <c r="X198" i="35"/>
  <c r="CH198" i="35"/>
  <c r="BF194" i="35"/>
  <c r="AQ194" i="35"/>
  <c r="H194" i="35"/>
  <c r="F194" i="35"/>
  <c r="AS194" i="35"/>
  <c r="BH194" i="35"/>
  <c r="BS198" i="35"/>
  <c r="BS194" i="35"/>
  <c r="Q198" i="35"/>
  <c r="AE194" i="35"/>
  <c r="R198" i="35"/>
  <c r="BI194" i="35"/>
  <c r="AC198" i="35"/>
  <c r="BC194" i="35"/>
  <c r="BO194" i="35"/>
  <c r="AM194" i="35"/>
  <c r="AT194" i="35"/>
  <c r="K198" i="35"/>
  <c r="N198" i="35"/>
  <c r="I194" i="35"/>
  <c r="AJ198" i="35"/>
  <c r="BM198" i="35"/>
  <c r="E196" i="29"/>
  <c r="F190" i="29"/>
  <c r="F192" i="29" s="1"/>
  <c r="E186" i="29"/>
  <c r="C179" i="29"/>
  <c r="G60" i="33"/>
  <c r="H24" i="33"/>
  <c r="G37" i="33"/>
  <c r="G68" i="33"/>
  <c r="H32" i="33"/>
  <c r="H61" i="33"/>
  <c r="I25" i="33"/>
  <c r="G63" i="33"/>
  <c r="H27" i="33"/>
  <c r="H65" i="33"/>
  <c r="I29" i="33"/>
  <c r="G70" i="33"/>
  <c r="H34" i="33"/>
  <c r="F73" i="33"/>
  <c r="F105" i="28" s="1"/>
  <c r="F109" i="28" s="1"/>
  <c r="G66" i="33"/>
  <c r="H30" i="33"/>
  <c r="G71" i="33"/>
  <c r="H35" i="33"/>
  <c r="H69" i="33"/>
  <c r="I33" i="33"/>
  <c r="G67" i="33"/>
  <c r="H31" i="33"/>
  <c r="H64" i="33"/>
  <c r="I28" i="33"/>
  <c r="G62" i="33"/>
  <c r="H26" i="33"/>
  <c r="E191" i="30"/>
  <c r="G157" i="29"/>
  <c r="G182" i="29" s="1"/>
  <c r="E193" i="29"/>
  <c r="C16" i="28"/>
  <c r="E197" i="29"/>
  <c r="E194" i="35"/>
  <c r="V194" i="35"/>
  <c r="AJ194" i="36"/>
  <c r="BZ194" i="35"/>
  <c r="BX194" i="35"/>
  <c r="AV194" i="35"/>
  <c r="BW194" i="35"/>
  <c r="AP194" i="35"/>
  <c r="AZ194" i="36"/>
  <c r="J194" i="35"/>
  <c r="BR194" i="36"/>
  <c r="F158" i="29"/>
  <c r="BE194" i="36"/>
  <c r="BJ194" i="35"/>
  <c r="CB198" i="35"/>
  <c r="AV194" i="36"/>
  <c r="AR194" i="35"/>
  <c r="CF194" i="35"/>
  <c r="O194" i="35"/>
  <c r="AL194" i="35"/>
  <c r="AX194" i="35"/>
  <c r="BZ194" i="36"/>
  <c r="BD198" i="36"/>
  <c r="BG198" i="35"/>
  <c r="CG194" i="36"/>
  <c r="F198" i="36"/>
  <c r="AA198" i="35"/>
  <c r="AI198" i="36"/>
  <c r="AL194" i="36"/>
  <c r="S194" i="36"/>
  <c r="AN194" i="36"/>
  <c r="J194" i="36"/>
  <c r="AH194" i="35"/>
  <c r="BH194" i="36"/>
  <c r="BW198" i="36"/>
  <c r="BP194" i="35"/>
  <c r="Z194" i="35"/>
  <c r="BB194" i="35"/>
  <c r="AW194" i="35"/>
  <c r="BL194" i="36"/>
  <c r="L198" i="36"/>
  <c r="BR194" i="35"/>
  <c r="BS198" i="36"/>
  <c r="W194" i="36"/>
  <c r="BK194" i="36"/>
  <c r="BV194" i="35"/>
  <c r="BO194" i="36"/>
  <c r="AN194" i="35"/>
  <c r="L194" i="35"/>
  <c r="G73" i="29"/>
  <c r="CH194" i="36"/>
  <c r="AO194" i="35"/>
  <c r="T198" i="36"/>
  <c r="M198" i="35"/>
  <c r="AB194" i="36"/>
  <c r="Y198" i="36"/>
  <c r="V198" i="36"/>
  <c r="AY198" i="35"/>
  <c r="AE194" i="36"/>
  <c r="AW198" i="36"/>
  <c r="CE194" i="36"/>
  <c r="AK198" i="36"/>
  <c r="AS198" i="36"/>
  <c r="BA194" i="36"/>
  <c r="Y194" i="35"/>
  <c r="K194" i="36"/>
  <c r="Q194" i="36"/>
  <c r="AR194" i="36"/>
  <c r="BW194" i="36"/>
  <c r="AC194" i="35"/>
  <c r="I198" i="35"/>
  <c r="F182" i="29"/>
  <c r="F196" i="29" s="1"/>
  <c r="F185" i="29"/>
  <c r="F189" i="29"/>
  <c r="G176" i="29"/>
  <c r="G183" i="29" s="1"/>
  <c r="R61" i="32"/>
  <c r="S50" i="32"/>
  <c r="T20" i="32"/>
  <c r="S56" i="32"/>
  <c r="T26" i="32"/>
  <c r="S55" i="32"/>
  <c r="T25" i="32"/>
  <c r="S59" i="32"/>
  <c r="T29" i="32"/>
  <c r="S54" i="32"/>
  <c r="T24" i="32"/>
  <c r="T53" i="32"/>
  <c r="U23" i="32"/>
  <c r="S51" i="32"/>
  <c r="T21" i="32"/>
  <c r="S58" i="32"/>
  <c r="T28" i="32"/>
  <c r="T57" i="32"/>
  <c r="U27" i="32"/>
  <c r="T52" i="32"/>
  <c r="U22" i="32"/>
  <c r="D73" i="31"/>
  <c r="F32" i="31"/>
  <c r="E171" i="31"/>
  <c r="E152" i="31"/>
  <c r="E68" i="31"/>
  <c r="F28" i="31"/>
  <c r="E167" i="31"/>
  <c r="E148" i="31"/>
  <c r="E64" i="31"/>
  <c r="BG190" i="34"/>
  <c r="BG192" i="34" s="1"/>
  <c r="BG196" i="34"/>
  <c r="J24" i="30"/>
  <c r="I163" i="30"/>
  <c r="I144" i="30"/>
  <c r="I60" i="30"/>
  <c r="BT183" i="34"/>
  <c r="BT185" i="34" s="1"/>
  <c r="BT195" i="34"/>
  <c r="F183" i="34"/>
  <c r="F185" i="34" s="1"/>
  <c r="F195" i="34"/>
  <c r="M195" i="34"/>
  <c r="M183" i="34"/>
  <c r="M185" i="34" s="1"/>
  <c r="AG190" i="34"/>
  <c r="AG192" i="34" s="1"/>
  <c r="AG196" i="34"/>
  <c r="BP183" i="34"/>
  <c r="BP185" i="34" s="1"/>
  <c r="BP195" i="34"/>
  <c r="AO183" i="34"/>
  <c r="AO185" i="34" s="1"/>
  <c r="AO195" i="34"/>
  <c r="BX198" i="35"/>
  <c r="T190" i="34"/>
  <c r="T192" i="34" s="1"/>
  <c r="T196" i="34"/>
  <c r="AB198" i="36"/>
  <c r="AK183" i="34"/>
  <c r="AK185" i="34" s="1"/>
  <c r="AK195" i="34"/>
  <c r="AG198" i="35"/>
  <c r="AJ190" i="34"/>
  <c r="AJ192" i="34" s="1"/>
  <c r="AJ196" i="34"/>
  <c r="R190" i="34"/>
  <c r="R192" i="34" s="1"/>
  <c r="R196" i="34"/>
  <c r="AL198" i="35"/>
  <c r="AE198" i="36"/>
  <c r="BA183" i="34"/>
  <c r="BA185" i="34" s="1"/>
  <c r="BA195" i="34"/>
  <c r="BR183" i="34"/>
  <c r="BR185" i="34" s="1"/>
  <c r="BR195" i="34"/>
  <c r="AX198" i="35"/>
  <c r="BZ198" i="36"/>
  <c r="I190" i="34"/>
  <c r="I192" i="34" s="1"/>
  <c r="I196" i="34"/>
  <c r="I28" i="29"/>
  <c r="H167" i="29"/>
  <c r="H148" i="29"/>
  <c r="H64" i="29"/>
  <c r="J33" i="30"/>
  <c r="I172" i="30"/>
  <c r="I153" i="30"/>
  <c r="I69" i="30"/>
  <c r="AF190" i="34"/>
  <c r="AF192" i="34" s="1"/>
  <c r="AF196" i="34"/>
  <c r="O190" i="34"/>
  <c r="O192" i="34" s="1"/>
  <c r="O196" i="34"/>
  <c r="BU198" i="36"/>
  <c r="I35" i="30"/>
  <c r="H174" i="30"/>
  <c r="H155" i="30"/>
  <c r="H71" i="30"/>
  <c r="C73" i="30"/>
  <c r="AL196" i="34"/>
  <c r="AL190" i="34"/>
  <c r="AL192" i="34" s="1"/>
  <c r="I143" i="29"/>
  <c r="AT190" i="34"/>
  <c r="AT192" i="34" s="1"/>
  <c r="AT196" i="34"/>
  <c r="CF183" i="34"/>
  <c r="CF185" i="34" s="1"/>
  <c r="CF195" i="34"/>
  <c r="BC183" i="34"/>
  <c r="BC185" i="34" s="1"/>
  <c r="BC195" i="34"/>
  <c r="AI183" i="34"/>
  <c r="AI185" i="34" s="1"/>
  <c r="AI195" i="34"/>
  <c r="BH183" i="34"/>
  <c r="BH185" i="34" s="1"/>
  <c r="BH195" i="34"/>
  <c r="F35" i="31"/>
  <c r="E174" i="31"/>
  <c r="E155" i="31"/>
  <c r="E71" i="31"/>
  <c r="BW196" i="34"/>
  <c r="BW190" i="34"/>
  <c r="BW192" i="34" s="1"/>
  <c r="U198" i="35"/>
  <c r="I31" i="30"/>
  <c r="H170" i="30"/>
  <c r="H151" i="30"/>
  <c r="H67" i="30"/>
  <c r="AD190" i="34"/>
  <c r="AD192" i="34" s="1"/>
  <c r="AD196" i="34"/>
  <c r="E183" i="34"/>
  <c r="E185" i="34" s="1"/>
  <c r="E195" i="34"/>
  <c r="CH183" i="34"/>
  <c r="CH185" i="34" s="1"/>
  <c r="CH195" i="34"/>
  <c r="AN198" i="36"/>
  <c r="AN198" i="35"/>
  <c r="BV190" i="34"/>
  <c r="BV192" i="34" s="1"/>
  <c r="BV196" i="34"/>
  <c r="AQ196" i="34"/>
  <c r="AQ190" i="34"/>
  <c r="AQ192" i="34" s="1"/>
  <c r="BY196" i="34"/>
  <c r="BY190" i="34"/>
  <c r="BY192" i="34" s="1"/>
  <c r="AM198" i="36"/>
  <c r="AE190" i="34"/>
  <c r="AE192" i="34" s="1"/>
  <c r="AE196" i="34"/>
  <c r="CA198" i="36"/>
  <c r="I32" i="29"/>
  <c r="H171" i="29"/>
  <c r="H152" i="29"/>
  <c r="H68" i="29"/>
  <c r="Q198" i="36"/>
  <c r="Q194" i="35"/>
  <c r="K194" i="35"/>
  <c r="AP194" i="36"/>
  <c r="AD194" i="36"/>
  <c r="CD194" i="36"/>
  <c r="O198" i="36"/>
  <c r="BH198" i="35"/>
  <c r="CC195" i="34"/>
  <c r="CC183" i="34"/>
  <c r="CC185" i="34" s="1"/>
  <c r="AI198" i="35"/>
  <c r="N183" i="34"/>
  <c r="N185" i="34" s="1"/>
  <c r="N195" i="34"/>
  <c r="AC194" i="36"/>
  <c r="AP190" i="34"/>
  <c r="AP192" i="34" s="1"/>
  <c r="AP196" i="34"/>
  <c r="AQ194" i="36"/>
  <c r="J26" i="29"/>
  <c r="I165" i="29"/>
  <c r="I146" i="29"/>
  <c r="I62" i="29"/>
  <c r="AZ190" i="34"/>
  <c r="AZ192" i="34" s="1"/>
  <c r="AZ196" i="34"/>
  <c r="AH190" i="34"/>
  <c r="AH192" i="34" s="1"/>
  <c r="AH196" i="34"/>
  <c r="BY194" i="36"/>
  <c r="F25" i="31"/>
  <c r="E164" i="31"/>
  <c r="E145" i="31"/>
  <c r="E61" i="31"/>
  <c r="BE198" i="35"/>
  <c r="BQ196" i="34"/>
  <c r="BQ190" i="34"/>
  <c r="BQ192" i="34" s="1"/>
  <c r="AS196" i="34"/>
  <c r="AS190" i="34"/>
  <c r="AS192" i="34" s="1"/>
  <c r="BE190" i="34"/>
  <c r="BE192" i="34" s="1"/>
  <c r="BE196" i="34"/>
  <c r="F194" i="36"/>
  <c r="AM183" i="34"/>
  <c r="AM185" i="34" s="1"/>
  <c r="AM195" i="34"/>
  <c r="AA194" i="35"/>
  <c r="BN198" i="36"/>
  <c r="E144" i="31"/>
  <c r="E163" i="31"/>
  <c r="E60" i="31"/>
  <c r="F24" i="31"/>
  <c r="U183" i="34"/>
  <c r="U185" i="34" s="1"/>
  <c r="U195" i="34"/>
  <c r="W183" i="34"/>
  <c r="W185" i="34" s="1"/>
  <c r="W195" i="34"/>
  <c r="BN183" i="34"/>
  <c r="BN185" i="34" s="1"/>
  <c r="BN195" i="34"/>
  <c r="CB183" i="34"/>
  <c r="CB185" i="34" s="1"/>
  <c r="CB195" i="34"/>
  <c r="F34" i="31"/>
  <c r="E173" i="31"/>
  <c r="E154" i="31"/>
  <c r="E70" i="31"/>
  <c r="F26" i="31"/>
  <c r="E146" i="31"/>
  <c r="E165" i="31"/>
  <c r="E62" i="31"/>
  <c r="BT190" i="34"/>
  <c r="BT192" i="34" s="1"/>
  <c r="BT196" i="34"/>
  <c r="F196" i="34"/>
  <c r="F190" i="34"/>
  <c r="F192" i="34" s="1"/>
  <c r="M196" i="34"/>
  <c r="M190" i="34"/>
  <c r="M192" i="34" s="1"/>
  <c r="AA183" i="34"/>
  <c r="AA185" i="34" s="1"/>
  <c r="AA195" i="34"/>
  <c r="BP190" i="34"/>
  <c r="BP192" i="34" s="1"/>
  <c r="BP196" i="34"/>
  <c r="AO190" i="34"/>
  <c r="AO192" i="34" s="1"/>
  <c r="AO196" i="34"/>
  <c r="BQ198" i="36"/>
  <c r="N198" i="36"/>
  <c r="W198" i="35"/>
  <c r="BE198" i="36"/>
  <c r="AK196" i="34"/>
  <c r="AK190" i="34"/>
  <c r="AK192" i="34" s="1"/>
  <c r="K183" i="34"/>
  <c r="K185" i="34" s="1"/>
  <c r="K195" i="34"/>
  <c r="AC195" i="34"/>
  <c r="AC183" i="34"/>
  <c r="AC185" i="34" s="1"/>
  <c r="BF198" i="35"/>
  <c r="BA196" i="34"/>
  <c r="BA190" i="34"/>
  <c r="BA192" i="34" s="1"/>
  <c r="BR196" i="34"/>
  <c r="BR190" i="34"/>
  <c r="BR192" i="34" s="1"/>
  <c r="Z183" i="34"/>
  <c r="Z185" i="34" s="1"/>
  <c r="Z195" i="34"/>
  <c r="AV198" i="35"/>
  <c r="BU183" i="34"/>
  <c r="BU185" i="34" s="1"/>
  <c r="BU195" i="34"/>
  <c r="BW198" i="35"/>
  <c r="AP198" i="35"/>
  <c r="X183" i="34"/>
  <c r="X185" i="34" s="1"/>
  <c r="X195" i="34"/>
  <c r="V183" i="34"/>
  <c r="V185" i="34" s="1"/>
  <c r="V195" i="34"/>
  <c r="CE183" i="34"/>
  <c r="CE185" i="34" s="1"/>
  <c r="CE195" i="34"/>
  <c r="AW195" i="34"/>
  <c r="AW183" i="34"/>
  <c r="AW185" i="34" s="1"/>
  <c r="AX183" i="34"/>
  <c r="AX185" i="34" s="1"/>
  <c r="AX195" i="34"/>
  <c r="I29" i="29"/>
  <c r="H168" i="29"/>
  <c r="H149" i="29"/>
  <c r="H65" i="29"/>
  <c r="L183" i="34"/>
  <c r="L185" i="34" s="1"/>
  <c r="L195" i="34"/>
  <c r="H198" i="36"/>
  <c r="T198" i="35"/>
  <c r="P183" i="34"/>
  <c r="P185" i="34" s="1"/>
  <c r="P195" i="34"/>
  <c r="CB198" i="36"/>
  <c r="BA198" i="36"/>
  <c r="CF190" i="34"/>
  <c r="CF192" i="34" s="1"/>
  <c r="CF196" i="34"/>
  <c r="Y198" i="35"/>
  <c r="BC196" i="34"/>
  <c r="BC190" i="34"/>
  <c r="BC192" i="34" s="1"/>
  <c r="AI196" i="34"/>
  <c r="AI190" i="34"/>
  <c r="AI192" i="34" s="1"/>
  <c r="BH190" i="34"/>
  <c r="BH192" i="34" s="1"/>
  <c r="BH196" i="34"/>
  <c r="AJ198" i="36"/>
  <c r="BZ198" i="35"/>
  <c r="Q195" i="34"/>
  <c r="Q183" i="34"/>
  <c r="Q185" i="34" s="1"/>
  <c r="CD183" i="34"/>
  <c r="CD185" i="34" s="1"/>
  <c r="CD195" i="34"/>
  <c r="AX198" i="36"/>
  <c r="BO183" i="34"/>
  <c r="BO185" i="34" s="1"/>
  <c r="BO195" i="34"/>
  <c r="AL198" i="36"/>
  <c r="K198" i="36"/>
  <c r="S198" i="36"/>
  <c r="BI195" i="34"/>
  <c r="BI183" i="34"/>
  <c r="BI185" i="34" s="1"/>
  <c r="BX183" i="34"/>
  <c r="BX185" i="34" s="1"/>
  <c r="BX195" i="34"/>
  <c r="I32" i="30"/>
  <c r="I26" i="30"/>
  <c r="I34" i="30"/>
  <c r="H173" i="30"/>
  <c r="H154" i="30"/>
  <c r="H70" i="30"/>
  <c r="BI198" i="36"/>
  <c r="E196" i="34"/>
  <c r="E190" i="34"/>
  <c r="E192" i="34" s="1"/>
  <c r="CH196" i="34"/>
  <c r="CH190" i="34"/>
  <c r="CH192" i="34" s="1"/>
  <c r="CF198" i="35"/>
  <c r="BQ194" i="35"/>
  <c r="BC194" i="36"/>
  <c r="AN183" i="34"/>
  <c r="AN185" i="34" s="1"/>
  <c r="AN195" i="34"/>
  <c r="BX198" i="36"/>
  <c r="L194" i="36"/>
  <c r="BM195" i="34"/>
  <c r="BM183" i="34"/>
  <c r="BM185" i="34" s="1"/>
  <c r="T194" i="36"/>
  <c r="M194" i="35"/>
  <c r="M194" i="36"/>
  <c r="O198" i="35"/>
  <c r="AR198" i="36"/>
  <c r="L198" i="35"/>
  <c r="Y194" i="36"/>
  <c r="CC190" i="34"/>
  <c r="CC192" i="34" s="1"/>
  <c r="CC196" i="34"/>
  <c r="N190" i="34"/>
  <c r="N192" i="34" s="1"/>
  <c r="N196" i="34"/>
  <c r="AH194" i="36"/>
  <c r="BC198" i="35"/>
  <c r="H183" i="34"/>
  <c r="H185" i="34" s="1"/>
  <c r="H195" i="34"/>
  <c r="BT198" i="36"/>
  <c r="AY183" i="34"/>
  <c r="AY185" i="34" s="1"/>
  <c r="AY195" i="34"/>
  <c r="R198" i="36"/>
  <c r="AJ194" i="35"/>
  <c r="N194" i="35"/>
  <c r="BD194" i="36"/>
  <c r="I25" i="29"/>
  <c r="H164" i="29"/>
  <c r="H145" i="29"/>
  <c r="H61" i="29"/>
  <c r="AW198" i="35"/>
  <c r="F33" i="31"/>
  <c r="E172" i="31"/>
  <c r="E153" i="31"/>
  <c r="E69" i="31"/>
  <c r="F29" i="31"/>
  <c r="E168" i="31"/>
  <c r="E149" i="31"/>
  <c r="E65" i="31"/>
  <c r="BM194" i="35"/>
  <c r="BO198" i="35"/>
  <c r="R194" i="35"/>
  <c r="P198" i="36"/>
  <c r="G194" i="36"/>
  <c r="BK198" i="35"/>
  <c r="AM198" i="35"/>
  <c r="D183" i="34"/>
  <c r="D185" i="34" s="1"/>
  <c r="D195" i="34"/>
  <c r="AM196" i="34"/>
  <c r="AM190" i="34"/>
  <c r="AM192" i="34" s="1"/>
  <c r="AI194" i="36"/>
  <c r="AB194" i="35"/>
  <c r="U196" i="34"/>
  <c r="U190" i="34"/>
  <c r="U192" i="34" s="1"/>
  <c r="W196" i="34"/>
  <c r="W190" i="34"/>
  <c r="W192" i="34" s="1"/>
  <c r="I31" i="29"/>
  <c r="H170" i="29"/>
  <c r="H151" i="29"/>
  <c r="H67" i="29"/>
  <c r="BN190" i="34"/>
  <c r="BN192" i="34" s="1"/>
  <c r="BN196" i="34"/>
  <c r="CB190" i="34"/>
  <c r="CB192" i="34" s="1"/>
  <c r="CB196" i="34"/>
  <c r="S183" i="34"/>
  <c r="S185" i="34" s="1"/>
  <c r="S195" i="34"/>
  <c r="BD183" i="34"/>
  <c r="BD185" i="34" s="1"/>
  <c r="BD195" i="34"/>
  <c r="BB183" i="34"/>
  <c r="BB185" i="34" s="1"/>
  <c r="BB195" i="34"/>
  <c r="AV183" i="34"/>
  <c r="AV185" i="34" s="1"/>
  <c r="AV195" i="34"/>
  <c r="Y183" i="34"/>
  <c r="Y185" i="34" s="1"/>
  <c r="Y195" i="34"/>
  <c r="F30" i="31"/>
  <c r="E169" i="31"/>
  <c r="E150" i="31"/>
  <c r="E66" i="31"/>
  <c r="AA190" i="34"/>
  <c r="AA192" i="34" s="1"/>
  <c r="AA196" i="34"/>
  <c r="G183" i="34"/>
  <c r="G185" i="34" s="1"/>
  <c r="G195" i="34"/>
  <c r="BJ183" i="34"/>
  <c r="BJ185" i="34" s="1"/>
  <c r="BJ195" i="34"/>
  <c r="CG183" i="34"/>
  <c r="CG185" i="34" s="1"/>
  <c r="CG195" i="34"/>
  <c r="AO198" i="35"/>
  <c r="AU183" i="34"/>
  <c r="AU185" i="34" s="1"/>
  <c r="AU195" i="34"/>
  <c r="BS183" i="34"/>
  <c r="BS185" i="34" s="1"/>
  <c r="BS195" i="34"/>
  <c r="AG198" i="36"/>
  <c r="K196" i="34"/>
  <c r="K190" i="34"/>
  <c r="K192" i="34" s="1"/>
  <c r="AC196" i="34"/>
  <c r="AC190" i="34"/>
  <c r="AC192" i="34" s="1"/>
  <c r="AF198" i="36"/>
  <c r="CD198" i="35"/>
  <c r="BK183" i="34"/>
  <c r="BK185" i="34" s="1"/>
  <c r="BK195" i="34"/>
  <c r="BV198" i="36"/>
  <c r="Z190" i="34"/>
  <c r="Z192" i="34" s="1"/>
  <c r="Z196" i="34"/>
  <c r="BU190" i="34"/>
  <c r="BU192" i="34" s="1"/>
  <c r="BU196" i="34"/>
  <c r="CG198" i="36"/>
  <c r="X190" i="34"/>
  <c r="X192" i="34" s="1"/>
  <c r="X196" i="34"/>
  <c r="V196" i="34"/>
  <c r="V190" i="34"/>
  <c r="V192" i="34" s="1"/>
  <c r="CE196" i="34"/>
  <c r="CE190" i="34"/>
  <c r="CE192" i="34" s="1"/>
  <c r="AW190" i="34"/>
  <c r="AW192" i="34" s="1"/>
  <c r="AW196" i="34"/>
  <c r="AX190" i="34"/>
  <c r="AX192" i="34" s="1"/>
  <c r="AX196" i="34"/>
  <c r="BL183" i="34"/>
  <c r="BL185" i="34" s="1"/>
  <c r="BL195" i="34"/>
  <c r="J198" i="35"/>
  <c r="L190" i="34"/>
  <c r="L192" i="34" s="1"/>
  <c r="L196" i="34"/>
  <c r="P190" i="34"/>
  <c r="P192" i="34" s="1"/>
  <c r="P196" i="34"/>
  <c r="I25" i="30"/>
  <c r="H164" i="30"/>
  <c r="H145" i="30"/>
  <c r="H61" i="30"/>
  <c r="J183" i="34"/>
  <c r="J185" i="34" s="1"/>
  <c r="J195" i="34"/>
  <c r="BZ183" i="34"/>
  <c r="BZ185" i="34" s="1"/>
  <c r="BZ195" i="34"/>
  <c r="Q190" i="34"/>
  <c r="Q192" i="34" s="1"/>
  <c r="Q196" i="34"/>
  <c r="CD190" i="34"/>
  <c r="CD192" i="34" s="1"/>
  <c r="CD196" i="34"/>
  <c r="J33" i="29"/>
  <c r="I172" i="29"/>
  <c r="I153" i="29"/>
  <c r="I69" i="29"/>
  <c r="I30" i="29"/>
  <c r="H169" i="29"/>
  <c r="H150" i="29"/>
  <c r="H66" i="29"/>
  <c r="AB183" i="34"/>
  <c r="AB185" i="34" s="1"/>
  <c r="AB195" i="34"/>
  <c r="BD198" i="35"/>
  <c r="BO196" i="34"/>
  <c r="BO190" i="34"/>
  <c r="BO192" i="34" s="1"/>
  <c r="BI196" i="34"/>
  <c r="BI190" i="34"/>
  <c r="BI192" i="34" s="1"/>
  <c r="BX190" i="34"/>
  <c r="BX192" i="34" s="1"/>
  <c r="BX196" i="34"/>
  <c r="CA183" i="34"/>
  <c r="CA185" i="34" s="1"/>
  <c r="CA195" i="34"/>
  <c r="CC198" i="36"/>
  <c r="J167" i="30"/>
  <c r="J148" i="30"/>
  <c r="J64" i="30"/>
  <c r="K28" i="30"/>
  <c r="AO198" i="36"/>
  <c r="BC198" i="36"/>
  <c r="AN190" i="34"/>
  <c r="AN192" i="34" s="1"/>
  <c r="AN196" i="34"/>
  <c r="BM190" i="34"/>
  <c r="BM192" i="34" s="1"/>
  <c r="BM193" i="34" s="1"/>
  <c r="BM196" i="34"/>
  <c r="BM194" i="36"/>
  <c r="J27" i="29"/>
  <c r="I166" i="29"/>
  <c r="I147" i="29"/>
  <c r="I63" i="29"/>
  <c r="AR183" i="34"/>
  <c r="AR185" i="34" s="1"/>
  <c r="AR195" i="34"/>
  <c r="BH198" i="36"/>
  <c r="V194" i="36"/>
  <c r="AY194" i="35"/>
  <c r="BF183" i="34"/>
  <c r="BF185" i="34" s="1"/>
  <c r="BF195" i="34"/>
  <c r="AU198" i="35"/>
  <c r="X194" i="35"/>
  <c r="H190" i="34"/>
  <c r="H192" i="34" s="1"/>
  <c r="H196" i="34"/>
  <c r="AY196" i="34"/>
  <c r="AY197" i="34" s="1"/>
  <c r="AY190" i="34"/>
  <c r="AY192" i="34" s="1"/>
  <c r="AZ194" i="35"/>
  <c r="BG194" i="35"/>
  <c r="CB194" i="35"/>
  <c r="AY194" i="36"/>
  <c r="I30" i="30"/>
  <c r="G198" i="36"/>
  <c r="D190" i="34"/>
  <c r="D192" i="34" s="1"/>
  <c r="D196" i="34"/>
  <c r="CF198" i="36"/>
  <c r="CG194" i="35"/>
  <c r="AT198" i="35"/>
  <c r="CJ78" i="31"/>
  <c r="C59" i="31"/>
  <c r="F23" i="31"/>
  <c r="E162" i="31"/>
  <c r="E143" i="31"/>
  <c r="E59" i="31"/>
  <c r="BG183" i="34"/>
  <c r="BG185" i="34" s="1"/>
  <c r="BG195" i="34"/>
  <c r="S196" i="34"/>
  <c r="S190" i="34"/>
  <c r="S192" i="34" s="1"/>
  <c r="BD190" i="34"/>
  <c r="BD192" i="34" s="1"/>
  <c r="BD196" i="34"/>
  <c r="BB196" i="34"/>
  <c r="BB190" i="34"/>
  <c r="BB192" i="34" s="1"/>
  <c r="AV190" i="34"/>
  <c r="AV192" i="34" s="1"/>
  <c r="AV196" i="34"/>
  <c r="Y190" i="34"/>
  <c r="Y192" i="34" s="1"/>
  <c r="Y196" i="34"/>
  <c r="AG195" i="34"/>
  <c r="AG183" i="34"/>
  <c r="AG185" i="34" s="1"/>
  <c r="G196" i="34"/>
  <c r="G190" i="34"/>
  <c r="G192" i="34" s="1"/>
  <c r="BJ190" i="34"/>
  <c r="BJ192" i="34" s="1"/>
  <c r="BJ196" i="34"/>
  <c r="CJ79" i="31"/>
  <c r="C60" i="31"/>
  <c r="CG196" i="34"/>
  <c r="CG190" i="34"/>
  <c r="CG192" i="34" s="1"/>
  <c r="CH198" i="36"/>
  <c r="T183" i="34"/>
  <c r="T185" i="34" s="1"/>
  <c r="T195" i="34"/>
  <c r="BR198" i="35"/>
  <c r="AK198" i="35"/>
  <c r="E198" i="35"/>
  <c r="AU190" i="34"/>
  <c r="AU192" i="34" s="1"/>
  <c r="AU196" i="34"/>
  <c r="BS196" i="34"/>
  <c r="BS190" i="34"/>
  <c r="BS192" i="34" s="1"/>
  <c r="AJ183" i="34"/>
  <c r="AJ185" i="34" s="1"/>
  <c r="AJ195" i="34"/>
  <c r="R183" i="34"/>
  <c r="R185" i="34" s="1"/>
  <c r="R195" i="34"/>
  <c r="BJ198" i="35"/>
  <c r="P194" i="35"/>
  <c r="BK190" i="34"/>
  <c r="BK192" i="34" s="1"/>
  <c r="BK196" i="34"/>
  <c r="I183" i="34"/>
  <c r="I185" i="34" s="1"/>
  <c r="I195" i="34"/>
  <c r="AF183" i="34"/>
  <c r="AF185" i="34" s="1"/>
  <c r="AF195" i="34"/>
  <c r="BV198" i="35"/>
  <c r="AZ198" i="36"/>
  <c r="O183" i="34"/>
  <c r="O185" i="34" s="1"/>
  <c r="O195" i="34"/>
  <c r="AV198" i="36"/>
  <c r="BL190" i="34"/>
  <c r="BL192" i="34" s="1"/>
  <c r="BL196" i="34"/>
  <c r="V198" i="35"/>
  <c r="AL183" i="34"/>
  <c r="AL185" i="34" s="1"/>
  <c r="AL195" i="34"/>
  <c r="AT183" i="34"/>
  <c r="AT185" i="34" s="1"/>
  <c r="AT195" i="34"/>
  <c r="J190" i="34"/>
  <c r="J192" i="34" s="1"/>
  <c r="J196" i="34"/>
  <c r="F31" i="31"/>
  <c r="E170" i="31"/>
  <c r="E151" i="31"/>
  <c r="E67" i="31"/>
  <c r="E166" i="31"/>
  <c r="E147" i="31"/>
  <c r="E63" i="31"/>
  <c r="F27" i="31"/>
  <c r="BZ190" i="34"/>
  <c r="BZ192" i="34" s="1"/>
  <c r="BZ196" i="34"/>
  <c r="AQ198" i="35"/>
  <c r="H198" i="35"/>
  <c r="BW183" i="34"/>
  <c r="BW185" i="34" s="1"/>
  <c r="BW195" i="34"/>
  <c r="I29" i="30"/>
  <c r="AR198" i="35"/>
  <c r="AB190" i="34"/>
  <c r="AB192" i="34" s="1"/>
  <c r="AB196" i="34"/>
  <c r="BJ198" i="36"/>
  <c r="AD198" i="35"/>
  <c r="BL198" i="35"/>
  <c r="AF198" i="35"/>
  <c r="CE194" i="35"/>
  <c r="BR198" i="36"/>
  <c r="AD183" i="34"/>
  <c r="AD185" i="34" s="1"/>
  <c r="AD195" i="34"/>
  <c r="CA190" i="34"/>
  <c r="CA192" i="34" s="1"/>
  <c r="CA196" i="34"/>
  <c r="BV183" i="34"/>
  <c r="BV185" i="34" s="1"/>
  <c r="BV195" i="34"/>
  <c r="F198" i="35"/>
  <c r="AQ183" i="34"/>
  <c r="AQ185" i="34" s="1"/>
  <c r="AQ195" i="34"/>
  <c r="BY195" i="34"/>
  <c r="BY183" i="34"/>
  <c r="BY185" i="34" s="1"/>
  <c r="AM194" i="36"/>
  <c r="CA198" i="35"/>
  <c r="J198" i="36"/>
  <c r="AE183" i="34"/>
  <c r="AE185" i="34" s="1"/>
  <c r="AE195" i="34"/>
  <c r="Z194" i="36"/>
  <c r="BT194" i="35"/>
  <c r="CA194" i="36"/>
  <c r="K27" i="30"/>
  <c r="J166" i="30"/>
  <c r="J147" i="30"/>
  <c r="J63" i="30"/>
  <c r="AT194" i="36"/>
  <c r="CH194" i="35"/>
  <c r="AS198" i="35"/>
  <c r="BY194" i="35"/>
  <c r="BB198" i="36"/>
  <c r="AR190" i="34"/>
  <c r="AR192" i="34" s="1"/>
  <c r="AR196" i="34"/>
  <c r="J35" i="29"/>
  <c r="I174" i="29"/>
  <c r="I155" i="29"/>
  <c r="I71" i="29"/>
  <c r="BF190" i="34"/>
  <c r="BF192" i="34" s="1"/>
  <c r="BF196" i="34"/>
  <c r="J24" i="29"/>
  <c r="I163" i="29"/>
  <c r="I144" i="29"/>
  <c r="I60" i="29"/>
  <c r="I34" i="29"/>
  <c r="H173" i="29"/>
  <c r="H154" i="29"/>
  <c r="H70" i="29"/>
  <c r="AP183" i="34"/>
  <c r="AP185" i="34" s="1"/>
  <c r="AP195" i="34"/>
  <c r="AA198" i="36"/>
  <c r="BP198" i="35"/>
  <c r="I194" i="36"/>
  <c r="Z198" i="35"/>
  <c r="BB198" i="35"/>
  <c r="BN194" i="35"/>
  <c r="AZ183" i="34"/>
  <c r="AZ185" i="34" s="1"/>
  <c r="AZ195" i="34"/>
  <c r="AH183" i="34"/>
  <c r="AH185" i="34" s="1"/>
  <c r="AH195" i="34"/>
  <c r="BL198" i="36"/>
  <c r="AW194" i="36"/>
  <c r="BE194" i="35"/>
  <c r="BQ183" i="34"/>
  <c r="BQ185" i="34" s="1"/>
  <c r="BQ195" i="34"/>
  <c r="AS195" i="34"/>
  <c r="AS183" i="34"/>
  <c r="AS185" i="34" s="1"/>
  <c r="CC194" i="35"/>
  <c r="BE183" i="34"/>
  <c r="BE185" i="34" s="1"/>
  <c r="BE195" i="34"/>
  <c r="AK194" i="36"/>
  <c r="AS194" i="36"/>
  <c r="BA194" i="35"/>
  <c r="CG198" i="35"/>
  <c r="E198" i="36"/>
  <c r="BF198" i="36"/>
  <c r="CJ80" i="31"/>
  <c r="C61" i="31"/>
  <c r="U60" i="28"/>
  <c r="U73" i="28"/>
  <c r="AK60" i="28"/>
  <c r="AK73" i="28"/>
  <c r="BA60" i="28"/>
  <c r="BA73" i="28"/>
  <c r="BI60" i="28"/>
  <c r="BI73" i="28"/>
  <c r="BY60" i="28"/>
  <c r="BY73" i="28"/>
  <c r="CG60" i="28"/>
  <c r="CG73" i="28"/>
  <c r="AD73" i="28"/>
  <c r="AD60" i="28"/>
  <c r="AT73" i="28"/>
  <c r="AT60" i="28"/>
  <c r="BJ73" i="28"/>
  <c r="BJ60" i="28"/>
  <c r="BR73" i="28"/>
  <c r="BR60" i="28"/>
  <c r="CH73" i="28"/>
  <c r="CH60" i="28"/>
  <c r="S60" i="28"/>
  <c r="S73" i="28"/>
  <c r="AI60" i="28"/>
  <c r="AI73" i="28"/>
  <c r="AY60" i="28"/>
  <c r="AY73" i="28"/>
  <c r="BO60" i="28"/>
  <c r="BO73" i="28"/>
  <c r="BW60" i="28"/>
  <c r="BW73" i="28"/>
  <c r="CE60" i="28"/>
  <c r="CE73" i="28"/>
  <c r="AB60" i="28"/>
  <c r="AB73" i="28"/>
  <c r="AJ60" i="28"/>
  <c r="AJ73" i="28"/>
  <c r="AZ60" i="28"/>
  <c r="AZ73" i="28"/>
  <c r="BP60" i="28"/>
  <c r="BP73" i="28"/>
  <c r="CF60" i="28"/>
  <c r="CF73" i="28"/>
  <c r="Y60" i="28"/>
  <c r="Y73" i="28"/>
  <c r="AO60" i="28"/>
  <c r="AO73" i="28"/>
  <c r="BE60" i="28"/>
  <c r="BE73" i="28"/>
  <c r="BU60" i="28"/>
  <c r="BU73" i="28"/>
  <c r="R73" i="28"/>
  <c r="R60" i="28"/>
  <c r="AH73" i="28"/>
  <c r="AH60" i="28"/>
  <c r="AX73" i="28"/>
  <c r="AX60" i="28"/>
  <c r="BN73" i="28"/>
  <c r="BN60" i="28"/>
  <c r="O60" i="28"/>
  <c r="O73" i="28"/>
  <c r="AE60" i="28"/>
  <c r="AE73" i="28"/>
  <c r="AU60" i="28"/>
  <c r="AU73" i="28"/>
  <c r="BK60" i="28"/>
  <c r="BK73" i="28"/>
  <c r="P60" i="28"/>
  <c r="P73" i="28"/>
  <c r="AN60" i="28"/>
  <c r="AN73" i="28"/>
  <c r="BD60" i="28"/>
  <c r="BD73" i="28"/>
  <c r="BT60" i="28"/>
  <c r="BT73" i="28"/>
  <c r="Q60" i="28"/>
  <c r="Q73" i="28"/>
  <c r="AG60" i="28"/>
  <c r="AG73" i="28"/>
  <c r="AW60" i="28"/>
  <c r="AW73" i="28"/>
  <c r="BM60" i="28"/>
  <c r="BM73" i="28"/>
  <c r="CC60" i="28"/>
  <c r="CC73" i="28"/>
  <c r="Z73" i="28"/>
  <c r="Z60" i="28"/>
  <c r="AP73" i="28"/>
  <c r="AP60" i="28"/>
  <c r="BF73" i="28"/>
  <c r="BF60" i="28"/>
  <c r="BV73" i="28"/>
  <c r="BV60" i="28"/>
  <c r="CD73" i="28"/>
  <c r="CD60" i="28"/>
  <c r="W60" i="28"/>
  <c r="W73" i="28"/>
  <c r="AM60" i="28"/>
  <c r="AM73" i="28"/>
  <c r="BC60" i="28"/>
  <c r="BC73" i="28"/>
  <c r="BS60" i="28"/>
  <c r="BS73" i="28"/>
  <c r="CA60" i="28"/>
  <c r="CA73" i="28"/>
  <c r="X60" i="28"/>
  <c r="X73" i="28"/>
  <c r="AF60" i="28"/>
  <c r="AF73" i="28"/>
  <c r="AV60" i="28"/>
  <c r="AV73" i="28"/>
  <c r="BL60" i="28"/>
  <c r="BL73" i="28"/>
  <c r="CB60" i="28"/>
  <c r="CB73" i="28"/>
  <c r="AC60" i="28"/>
  <c r="AC73" i="28"/>
  <c r="AS60" i="28"/>
  <c r="AS73" i="28"/>
  <c r="BQ60" i="28"/>
  <c r="BQ73" i="28"/>
  <c r="V73" i="28"/>
  <c r="V60" i="28"/>
  <c r="AL73" i="28"/>
  <c r="AL60" i="28"/>
  <c r="BB73" i="28"/>
  <c r="BB60" i="28"/>
  <c r="BZ73" i="28"/>
  <c r="BZ60" i="28"/>
  <c r="AA60" i="28"/>
  <c r="AA73" i="28"/>
  <c r="AQ60" i="28"/>
  <c r="AQ73" i="28"/>
  <c r="BG60" i="28"/>
  <c r="BG73" i="28"/>
  <c r="T60" i="28"/>
  <c r="T73" i="28"/>
  <c r="AR60" i="28"/>
  <c r="AR73" i="28"/>
  <c r="BH60" i="28"/>
  <c r="BH73" i="28"/>
  <c r="BX60" i="28"/>
  <c r="BX73" i="28"/>
  <c r="C143" i="31"/>
  <c r="C157" i="31" s="1"/>
  <c r="C184" i="29"/>
  <c r="C185" i="29"/>
  <c r="C98" i="28"/>
  <c r="C192" i="29"/>
  <c r="C162" i="31"/>
  <c r="C197" i="29"/>
  <c r="C191" i="29"/>
  <c r="C196" i="29"/>
  <c r="B36" i="36"/>
  <c r="B54" i="36" s="1"/>
  <c r="B72" i="36" s="1"/>
  <c r="B35" i="36"/>
  <c r="B53" i="36" s="1"/>
  <c r="B34" i="36"/>
  <c r="B52" i="36" s="1"/>
  <c r="B33" i="36"/>
  <c r="B51" i="36" s="1"/>
  <c r="B32" i="36"/>
  <c r="B50" i="36" s="1"/>
  <c r="B31" i="36"/>
  <c r="B49" i="36" s="1"/>
  <c r="B30" i="36"/>
  <c r="B48" i="36" s="1"/>
  <c r="B29" i="36"/>
  <c r="B47" i="36" s="1"/>
  <c r="B28" i="36"/>
  <c r="B46" i="36" s="1"/>
  <c r="B27" i="36"/>
  <c r="B45" i="36" s="1"/>
  <c r="B26" i="36"/>
  <c r="B44" i="36" s="1"/>
  <c r="B25" i="36"/>
  <c r="B43" i="36" s="1"/>
  <c r="B24" i="36"/>
  <c r="B42" i="36" s="1"/>
  <c r="B23" i="36"/>
  <c r="B41" i="36" s="1"/>
  <c r="B22" i="36"/>
  <c r="B40" i="36" s="1"/>
  <c r="N80" i="28"/>
  <c r="N64" i="28" s="1"/>
  <c r="M80" i="28"/>
  <c r="L80" i="28"/>
  <c r="K80" i="28"/>
  <c r="J80" i="28"/>
  <c r="I80" i="28"/>
  <c r="H80" i="28"/>
  <c r="G80" i="28"/>
  <c r="F80" i="28"/>
  <c r="E80" i="28"/>
  <c r="D80" i="28"/>
  <c r="C80" i="28"/>
  <c r="B19" i="36"/>
  <c r="B37" i="36" s="1"/>
  <c r="B55" i="36" s="1"/>
  <c r="B36" i="35"/>
  <c r="B54" i="35" s="1"/>
  <c r="B72" i="35" s="1"/>
  <c r="B35" i="35"/>
  <c r="B53" i="35" s="1"/>
  <c r="B34" i="35"/>
  <c r="B52" i="35" s="1"/>
  <c r="B33" i="35"/>
  <c r="B51" i="35" s="1"/>
  <c r="B32" i="35"/>
  <c r="B50" i="35" s="1"/>
  <c r="B31" i="35"/>
  <c r="B49" i="35" s="1"/>
  <c r="B30" i="35"/>
  <c r="B48" i="35" s="1"/>
  <c r="B29" i="35"/>
  <c r="B47" i="35" s="1"/>
  <c r="B28" i="35"/>
  <c r="B46" i="35" s="1"/>
  <c r="B27" i="35"/>
  <c r="B45" i="35" s="1"/>
  <c r="B26" i="35"/>
  <c r="B44" i="35" s="1"/>
  <c r="B25" i="35"/>
  <c r="B43" i="35" s="1"/>
  <c r="B24" i="35"/>
  <c r="B42" i="35" s="1"/>
  <c r="B23" i="35"/>
  <c r="B41" i="35" s="1"/>
  <c r="B22" i="35"/>
  <c r="B40" i="35" s="1"/>
  <c r="N79" i="28"/>
  <c r="M79" i="28"/>
  <c r="L79" i="28"/>
  <c r="K79" i="28"/>
  <c r="J79" i="28"/>
  <c r="I79" i="28"/>
  <c r="H79" i="28"/>
  <c r="G79" i="28"/>
  <c r="F79" i="28"/>
  <c r="E79" i="28"/>
  <c r="D79" i="28"/>
  <c r="C79" i="28"/>
  <c r="B19" i="35"/>
  <c r="B37" i="35" s="1"/>
  <c r="B55" i="35" s="1"/>
  <c r="B36" i="34"/>
  <c r="B54" i="34" s="1"/>
  <c r="B72" i="34" s="1"/>
  <c r="B35" i="34"/>
  <c r="B53" i="34" s="1"/>
  <c r="B34" i="34"/>
  <c r="B52" i="34" s="1"/>
  <c r="B33" i="34"/>
  <c r="B51" i="34" s="1"/>
  <c r="B32" i="34"/>
  <c r="B50" i="34" s="1"/>
  <c r="B31" i="34"/>
  <c r="B49" i="34" s="1"/>
  <c r="B30" i="34"/>
  <c r="B48" i="34" s="1"/>
  <c r="B29" i="34"/>
  <c r="B47" i="34" s="1"/>
  <c r="B28" i="34"/>
  <c r="B46" i="34" s="1"/>
  <c r="B27" i="34"/>
  <c r="B45" i="34" s="1"/>
  <c r="B26" i="34"/>
  <c r="B44" i="34" s="1"/>
  <c r="B25" i="34"/>
  <c r="B43" i="34" s="1"/>
  <c r="B24" i="34"/>
  <c r="B42" i="34" s="1"/>
  <c r="B23" i="34"/>
  <c r="B41" i="34" s="1"/>
  <c r="N78" i="28"/>
  <c r="M78" i="28"/>
  <c r="L78" i="28"/>
  <c r="K78" i="28"/>
  <c r="J78" i="28"/>
  <c r="I78" i="28"/>
  <c r="H78" i="28"/>
  <c r="G78" i="28"/>
  <c r="F78" i="28"/>
  <c r="E78" i="28"/>
  <c r="D78" i="28"/>
  <c r="C78" i="28"/>
  <c r="B19" i="34"/>
  <c r="B37" i="34" s="1"/>
  <c r="B55" i="34" s="1"/>
  <c r="B36" i="33"/>
  <c r="B54" i="33" s="1"/>
  <c r="B72" i="33" s="1"/>
  <c r="B35" i="33"/>
  <c r="B53" i="33" s="1"/>
  <c r="B34" i="33"/>
  <c r="B52" i="33" s="1"/>
  <c r="B33" i="33"/>
  <c r="B51" i="33" s="1"/>
  <c r="B32" i="33"/>
  <c r="B50" i="33" s="1"/>
  <c r="B31" i="33"/>
  <c r="B49" i="33" s="1"/>
  <c r="B30" i="33"/>
  <c r="B48" i="33" s="1"/>
  <c r="B29" i="33"/>
  <c r="B47" i="33" s="1"/>
  <c r="B28" i="33"/>
  <c r="B46" i="33" s="1"/>
  <c r="B27" i="33"/>
  <c r="B45" i="33" s="1"/>
  <c r="B26" i="33"/>
  <c r="B44" i="33" s="1"/>
  <c r="B25" i="33"/>
  <c r="B43" i="33" s="1"/>
  <c r="B24" i="33"/>
  <c r="B42" i="33" s="1"/>
  <c r="B23" i="33"/>
  <c r="B41" i="33" s="1"/>
  <c r="B22" i="33"/>
  <c r="B40" i="33" s="1"/>
  <c r="B58" i="33" s="1"/>
  <c r="CH77" i="28"/>
  <c r="CG77" i="28"/>
  <c r="CF77" i="28"/>
  <c r="CE77" i="28"/>
  <c r="CD77" i="28"/>
  <c r="CC77" i="28"/>
  <c r="CB77" i="28"/>
  <c r="CA77" i="28"/>
  <c r="BZ77" i="28"/>
  <c r="BY77" i="28"/>
  <c r="BX77" i="28"/>
  <c r="BW77" i="28"/>
  <c r="BV77" i="28"/>
  <c r="BU77" i="28"/>
  <c r="BT77" i="28"/>
  <c r="BS77" i="28"/>
  <c r="BR77" i="28"/>
  <c r="BQ77" i="28"/>
  <c r="BP77" i="28"/>
  <c r="BO77" i="28"/>
  <c r="BN77" i="28"/>
  <c r="BM77" i="28"/>
  <c r="BL77" i="28"/>
  <c r="BK77" i="28"/>
  <c r="BJ77" i="28"/>
  <c r="BI77" i="28"/>
  <c r="BH77" i="28"/>
  <c r="BG77" i="28"/>
  <c r="BF77" i="28"/>
  <c r="BE77" i="28"/>
  <c r="BD77" i="28"/>
  <c r="BC77" i="28"/>
  <c r="BB77" i="28"/>
  <c r="BA77" i="28"/>
  <c r="AZ77" i="28"/>
  <c r="AY77" i="28"/>
  <c r="AX77" i="28"/>
  <c r="AW77" i="28"/>
  <c r="AV77" i="28"/>
  <c r="AU77" i="28"/>
  <c r="AT77" i="28"/>
  <c r="AS77" i="28"/>
  <c r="AR77" i="28"/>
  <c r="AQ77" i="28"/>
  <c r="AP77" i="28"/>
  <c r="AO77" i="28"/>
  <c r="AN77" i="28"/>
  <c r="AM77" i="28"/>
  <c r="AL77" i="28"/>
  <c r="AK77" i="28"/>
  <c r="AJ77" i="28"/>
  <c r="AI77" i="28"/>
  <c r="AH77" i="28"/>
  <c r="AG77" i="28"/>
  <c r="AF77" i="28"/>
  <c r="AE77" i="28"/>
  <c r="AD77" i="28"/>
  <c r="AC77" i="28"/>
  <c r="AB77" i="28"/>
  <c r="AA77" i="28"/>
  <c r="Z77" i="28"/>
  <c r="Y77" i="28"/>
  <c r="X77" i="28"/>
  <c r="W77" i="28"/>
  <c r="V77" i="28"/>
  <c r="U77" i="28"/>
  <c r="T77" i="28"/>
  <c r="S77" i="28"/>
  <c r="R77" i="28"/>
  <c r="Q77" i="28"/>
  <c r="P77" i="28"/>
  <c r="O77" i="28"/>
  <c r="N77" i="28"/>
  <c r="M77" i="28"/>
  <c r="L77" i="28"/>
  <c r="K77" i="28"/>
  <c r="J77" i="28"/>
  <c r="I77" i="28"/>
  <c r="H77" i="28"/>
  <c r="G77" i="28"/>
  <c r="F77" i="28"/>
  <c r="E77" i="28"/>
  <c r="D77" i="28"/>
  <c r="C77" i="28"/>
  <c r="B19" i="33"/>
  <c r="B37" i="33" s="1"/>
  <c r="B55" i="33" s="1"/>
  <c r="B31" i="32"/>
  <c r="B46" i="32" s="1"/>
  <c r="B30" i="32"/>
  <c r="B45" i="32" s="1"/>
  <c r="B60" i="32" s="1"/>
  <c r="B29" i="32"/>
  <c r="B44" i="32" s="1"/>
  <c r="B59" i="32" s="1"/>
  <c r="B28" i="32"/>
  <c r="B43" i="32" s="1"/>
  <c r="B58" i="32" s="1"/>
  <c r="B27" i="32"/>
  <c r="B42" i="32" s="1"/>
  <c r="B57" i="32" s="1"/>
  <c r="B26" i="32"/>
  <c r="B41" i="32" s="1"/>
  <c r="B56" i="32" s="1"/>
  <c r="B25" i="32"/>
  <c r="B40" i="32" s="1"/>
  <c r="B55" i="32" s="1"/>
  <c r="B24" i="32"/>
  <c r="B39" i="32" s="1"/>
  <c r="B54" i="32" s="1"/>
  <c r="B23" i="32"/>
  <c r="B38" i="32" s="1"/>
  <c r="B53" i="32" s="1"/>
  <c r="B22" i="32"/>
  <c r="B37" i="32" s="1"/>
  <c r="B52" i="32" s="1"/>
  <c r="B21" i="32"/>
  <c r="B36" i="32" s="1"/>
  <c r="B51" i="32" s="1"/>
  <c r="B20" i="32"/>
  <c r="B35" i="32" s="1"/>
  <c r="B50" i="32" s="1"/>
  <c r="CA65" i="32"/>
  <c r="CA77" i="32" s="1"/>
  <c r="BK65" i="32"/>
  <c r="BK77" i="32" s="1"/>
  <c r="AU65" i="32"/>
  <c r="AU77" i="32" s="1"/>
  <c r="AE65" i="32"/>
  <c r="AE77" i="32" s="1"/>
  <c r="O65" i="32"/>
  <c r="O77" i="32" s="1"/>
  <c r="N76" i="28"/>
  <c r="M76" i="28"/>
  <c r="L76" i="28"/>
  <c r="K76" i="28"/>
  <c r="J76" i="28"/>
  <c r="I76" i="28"/>
  <c r="H76" i="28"/>
  <c r="G76" i="28"/>
  <c r="F76" i="28"/>
  <c r="E76" i="28"/>
  <c r="D76" i="28"/>
  <c r="B36" i="31"/>
  <c r="B54" i="31" s="1"/>
  <c r="B72" i="31" s="1"/>
  <c r="B35" i="31"/>
  <c r="B53" i="31" s="1"/>
  <c r="B34" i="31"/>
  <c r="B52" i="31" s="1"/>
  <c r="B33" i="31"/>
  <c r="B51" i="31" s="1"/>
  <c r="B32" i="31"/>
  <c r="B50" i="31" s="1"/>
  <c r="B31" i="31"/>
  <c r="B49" i="31" s="1"/>
  <c r="B30" i="31"/>
  <c r="B48" i="31" s="1"/>
  <c r="B29" i="31"/>
  <c r="B47" i="31" s="1"/>
  <c r="B28" i="31"/>
  <c r="B46" i="31" s="1"/>
  <c r="B27" i="31"/>
  <c r="B45" i="31" s="1"/>
  <c r="B26" i="31"/>
  <c r="B44" i="31" s="1"/>
  <c r="B25" i="31"/>
  <c r="B43" i="31" s="1"/>
  <c r="B24" i="31"/>
  <c r="B42" i="31" s="1"/>
  <c r="B23" i="31"/>
  <c r="B41" i="31" s="1"/>
  <c r="B19" i="31"/>
  <c r="B37" i="31" s="1"/>
  <c r="B55" i="31" s="1"/>
  <c r="B36" i="30"/>
  <c r="B54" i="30" s="1"/>
  <c r="B72" i="30" s="1"/>
  <c r="B35" i="30"/>
  <c r="B53" i="30" s="1"/>
  <c r="B34" i="30"/>
  <c r="B52" i="30" s="1"/>
  <c r="B33" i="30"/>
  <c r="B51" i="30" s="1"/>
  <c r="B32" i="30"/>
  <c r="B50" i="30" s="1"/>
  <c r="B31" i="30"/>
  <c r="B49" i="30" s="1"/>
  <c r="B30" i="30"/>
  <c r="B48" i="30" s="1"/>
  <c r="B29" i="30"/>
  <c r="B47" i="30" s="1"/>
  <c r="B28" i="30"/>
  <c r="B46" i="30" s="1"/>
  <c r="B27" i="30"/>
  <c r="B45" i="30" s="1"/>
  <c r="B26" i="30"/>
  <c r="B44" i="30" s="1"/>
  <c r="B25" i="30"/>
  <c r="B43" i="30" s="1"/>
  <c r="B24" i="30"/>
  <c r="B42" i="30" s="1"/>
  <c r="B23" i="30"/>
  <c r="B41" i="30" s="1"/>
  <c r="B19" i="30"/>
  <c r="B37" i="30" s="1"/>
  <c r="B55" i="30" s="1"/>
  <c r="B36" i="29"/>
  <c r="B54" i="29" s="1"/>
  <c r="B72" i="29" s="1"/>
  <c r="B35" i="29"/>
  <c r="B53" i="29" s="1"/>
  <c r="B34" i="29"/>
  <c r="B52" i="29" s="1"/>
  <c r="B33" i="29"/>
  <c r="B51" i="29" s="1"/>
  <c r="B32" i="29"/>
  <c r="B50" i="29" s="1"/>
  <c r="B31" i="29"/>
  <c r="B49" i="29" s="1"/>
  <c r="B30" i="29"/>
  <c r="B48" i="29" s="1"/>
  <c r="B29" i="29"/>
  <c r="B47" i="29" s="1"/>
  <c r="B28" i="29"/>
  <c r="B46" i="29" s="1"/>
  <c r="B27" i="29"/>
  <c r="B45" i="29" s="1"/>
  <c r="B26" i="29"/>
  <c r="B44" i="29" s="1"/>
  <c r="B25" i="29"/>
  <c r="B43" i="29" s="1"/>
  <c r="B24" i="29"/>
  <c r="B42" i="29" s="1"/>
  <c r="B23" i="29"/>
  <c r="B41" i="29" s="1"/>
  <c r="B19" i="29"/>
  <c r="B37" i="29" s="1"/>
  <c r="B55" i="29" s="1"/>
  <c r="B59" i="29" l="1"/>
  <c r="B78" i="29" s="1"/>
  <c r="B60" i="29"/>
  <c r="B79" i="29" s="1"/>
  <c r="B61" i="29"/>
  <c r="B80" i="29" s="1"/>
  <c r="B62" i="29"/>
  <c r="B81" i="29" s="1"/>
  <c r="B63" i="29"/>
  <c r="B82" i="29" s="1"/>
  <c r="B64" i="29"/>
  <c r="B83" i="29" s="1"/>
  <c r="B65" i="29"/>
  <c r="B84" i="29" s="1"/>
  <c r="B66" i="29"/>
  <c r="B85" i="29" s="1"/>
  <c r="B67" i="29"/>
  <c r="B86" i="29" s="1"/>
  <c r="B68" i="29"/>
  <c r="B87" i="29" s="1"/>
  <c r="B69" i="29"/>
  <c r="B88" i="29" s="1"/>
  <c r="B70" i="29"/>
  <c r="B89" i="29" s="1"/>
  <c r="B71" i="29"/>
  <c r="B90" i="29" s="1"/>
  <c r="B59" i="30"/>
  <c r="B78" i="30" s="1"/>
  <c r="B93" i="30" s="1"/>
  <c r="B60" i="30"/>
  <c r="B79" i="30" s="1"/>
  <c r="B94" i="30" s="1"/>
  <c r="B61" i="30"/>
  <c r="B80" i="30" s="1"/>
  <c r="B95" i="30" s="1"/>
  <c r="B62" i="30"/>
  <c r="B81" i="30" s="1"/>
  <c r="B96" i="30" s="1"/>
  <c r="B63" i="30"/>
  <c r="B82" i="30" s="1"/>
  <c r="B97" i="30" s="1"/>
  <c r="B64" i="30"/>
  <c r="B83" i="30" s="1"/>
  <c r="B98" i="30" s="1"/>
  <c r="B65" i="30"/>
  <c r="B84" i="30" s="1"/>
  <c r="B99" i="30" s="1"/>
  <c r="B66" i="30"/>
  <c r="B85" i="30" s="1"/>
  <c r="B100" i="30" s="1"/>
  <c r="B67" i="30"/>
  <c r="B86" i="30" s="1"/>
  <c r="B101" i="30" s="1"/>
  <c r="B68" i="30"/>
  <c r="B87" i="30" s="1"/>
  <c r="B102" i="30" s="1"/>
  <c r="B69" i="30"/>
  <c r="B88" i="30" s="1"/>
  <c r="B103" i="30" s="1"/>
  <c r="B70" i="30"/>
  <c r="B89" i="30" s="1"/>
  <c r="B104" i="30" s="1"/>
  <c r="B71" i="30"/>
  <c r="B90" i="30" s="1"/>
  <c r="B105" i="30" s="1"/>
  <c r="B59" i="31"/>
  <c r="B78" i="31" s="1"/>
  <c r="B60" i="31"/>
  <c r="B79" i="31" s="1"/>
  <c r="B61" i="31"/>
  <c r="B80" i="31" s="1"/>
  <c r="B62" i="31"/>
  <c r="B81" i="31" s="1"/>
  <c r="B63" i="31"/>
  <c r="B82" i="31" s="1"/>
  <c r="B64" i="31"/>
  <c r="B83" i="31" s="1"/>
  <c r="B65" i="31"/>
  <c r="B84" i="31" s="1"/>
  <c r="B66" i="31"/>
  <c r="B85" i="31" s="1"/>
  <c r="B67" i="31"/>
  <c r="B86" i="31" s="1"/>
  <c r="B68" i="31"/>
  <c r="B87" i="31" s="1"/>
  <c r="B69" i="31"/>
  <c r="B88" i="31" s="1"/>
  <c r="B70" i="31"/>
  <c r="B89" i="31" s="1"/>
  <c r="B71" i="31"/>
  <c r="B90" i="31" s="1"/>
  <c r="B59" i="33"/>
  <c r="B78" i="33" s="1"/>
  <c r="B60" i="33"/>
  <c r="B79" i="33" s="1"/>
  <c r="B61" i="33"/>
  <c r="B80" i="33" s="1"/>
  <c r="B62" i="33"/>
  <c r="B81" i="33" s="1"/>
  <c r="B63" i="33"/>
  <c r="B82" i="33" s="1"/>
  <c r="B64" i="33"/>
  <c r="B83" i="33" s="1"/>
  <c r="B65" i="33"/>
  <c r="B84" i="33" s="1"/>
  <c r="B66" i="33"/>
  <c r="B85" i="33" s="1"/>
  <c r="B67" i="33"/>
  <c r="B86" i="33" s="1"/>
  <c r="B68" i="33"/>
  <c r="B87" i="33" s="1"/>
  <c r="B69" i="33"/>
  <c r="B88" i="33" s="1"/>
  <c r="B70" i="33"/>
  <c r="B89" i="33" s="1"/>
  <c r="B71" i="33"/>
  <c r="B90" i="33" s="1"/>
  <c r="B59" i="35"/>
  <c r="B78" i="35" s="1"/>
  <c r="B93" i="35" s="1"/>
  <c r="B60" i="35"/>
  <c r="B79" i="35" s="1"/>
  <c r="B94" i="35" s="1"/>
  <c r="B61" i="35"/>
  <c r="B80" i="35" s="1"/>
  <c r="B95" i="35" s="1"/>
  <c r="B62" i="35"/>
  <c r="B81" i="35" s="1"/>
  <c r="B96" i="35" s="1"/>
  <c r="B63" i="35"/>
  <c r="B82" i="35" s="1"/>
  <c r="B97" i="35" s="1"/>
  <c r="B64" i="35"/>
  <c r="B83" i="35" s="1"/>
  <c r="B98" i="35" s="1"/>
  <c r="B65" i="35"/>
  <c r="B84" i="35" s="1"/>
  <c r="B99" i="35" s="1"/>
  <c r="B66" i="35"/>
  <c r="B85" i="35" s="1"/>
  <c r="B100" i="35" s="1"/>
  <c r="B67" i="35"/>
  <c r="B86" i="35" s="1"/>
  <c r="B101" i="35" s="1"/>
  <c r="B68" i="35"/>
  <c r="B87" i="35" s="1"/>
  <c r="B102" i="35" s="1"/>
  <c r="B69" i="35"/>
  <c r="B88" i="35" s="1"/>
  <c r="B103" i="35" s="1"/>
  <c r="B70" i="35"/>
  <c r="B89" i="35" s="1"/>
  <c r="B104" i="35" s="1"/>
  <c r="B71" i="35"/>
  <c r="B90" i="35" s="1"/>
  <c r="B105" i="35" s="1"/>
  <c r="B59" i="36"/>
  <c r="B78" i="36" s="1"/>
  <c r="B60" i="36"/>
  <c r="B79" i="36" s="1"/>
  <c r="B61" i="36"/>
  <c r="B80" i="36" s="1"/>
  <c r="B62" i="36"/>
  <c r="B81" i="36" s="1"/>
  <c r="B63" i="36"/>
  <c r="B82" i="36" s="1"/>
  <c r="B64" i="36"/>
  <c r="B83" i="36" s="1"/>
  <c r="B65" i="36"/>
  <c r="B84" i="36" s="1"/>
  <c r="B66" i="36"/>
  <c r="B85" i="36" s="1"/>
  <c r="B67" i="36"/>
  <c r="B86" i="36" s="1"/>
  <c r="B68" i="36"/>
  <c r="B87" i="36" s="1"/>
  <c r="B69" i="36"/>
  <c r="B88" i="36" s="1"/>
  <c r="B70" i="36"/>
  <c r="B89" i="36" s="1"/>
  <c r="B71" i="36"/>
  <c r="B90" i="36" s="1"/>
  <c r="E193" i="30"/>
  <c r="E186" i="30"/>
  <c r="E196" i="30"/>
  <c r="E198" i="30" s="1"/>
  <c r="I162" i="30"/>
  <c r="I162" i="29"/>
  <c r="J23" i="29"/>
  <c r="K23" i="29" s="1"/>
  <c r="BL193" i="34"/>
  <c r="AU197" i="34"/>
  <c r="CG193" i="34"/>
  <c r="BO197" i="34"/>
  <c r="P197" i="34"/>
  <c r="J23" i="30"/>
  <c r="J143" i="30" s="1"/>
  <c r="P193" i="34"/>
  <c r="I59" i="30"/>
  <c r="Q197" i="34"/>
  <c r="BL197" i="34"/>
  <c r="G197" i="34"/>
  <c r="S197" i="34"/>
  <c r="E194" i="29"/>
  <c r="AU193" i="34"/>
  <c r="CC197" i="34"/>
  <c r="G185" i="29"/>
  <c r="F152" i="30"/>
  <c r="F146" i="30"/>
  <c r="F66" i="30"/>
  <c r="F168" i="30"/>
  <c r="F68" i="30"/>
  <c r="F62" i="30"/>
  <c r="F149" i="30"/>
  <c r="F169" i="30"/>
  <c r="F65" i="30"/>
  <c r="F171" i="30"/>
  <c r="F165" i="30"/>
  <c r="F150" i="30"/>
  <c r="E193" i="34"/>
  <c r="AX193" i="34"/>
  <c r="X193" i="34"/>
  <c r="AA193" i="34"/>
  <c r="BI193" i="34"/>
  <c r="BC193" i="34"/>
  <c r="G74" i="35"/>
  <c r="F25" i="28"/>
  <c r="CA197" i="34"/>
  <c r="X197" i="34"/>
  <c r="AA197" i="34"/>
  <c r="CA193" i="34"/>
  <c r="AT197" i="34"/>
  <c r="CH193" i="34"/>
  <c r="F74" i="29"/>
  <c r="F16" i="28" s="1"/>
  <c r="E16" i="28"/>
  <c r="BI197" i="34"/>
  <c r="AI193" i="34"/>
  <c r="AN193" i="34"/>
  <c r="CD193" i="34"/>
  <c r="K193" i="34"/>
  <c r="AM193" i="34"/>
  <c r="BH197" i="34"/>
  <c r="R197" i="34"/>
  <c r="E198" i="29"/>
  <c r="Y193" i="34"/>
  <c r="AW197" i="34"/>
  <c r="V193" i="34"/>
  <c r="BF193" i="34"/>
  <c r="AB193" i="34"/>
  <c r="BK197" i="34"/>
  <c r="AN197" i="34"/>
  <c r="CE197" i="34"/>
  <c r="U197" i="34"/>
  <c r="BV197" i="34"/>
  <c r="AP197" i="34"/>
  <c r="AR197" i="34"/>
  <c r="D197" i="34"/>
  <c r="Z193" i="34"/>
  <c r="N193" i="34"/>
  <c r="CF193" i="34"/>
  <c r="BP197" i="34"/>
  <c r="M193" i="34"/>
  <c r="BT197" i="34"/>
  <c r="AL197" i="34"/>
  <c r="BU197" i="34"/>
  <c r="K197" i="34"/>
  <c r="AM197" i="34"/>
  <c r="BA193" i="34"/>
  <c r="AK197" i="34"/>
  <c r="F197" i="29"/>
  <c r="F198" i="29" s="1"/>
  <c r="AH197" i="34"/>
  <c r="AD197" i="34"/>
  <c r="AB197" i="34"/>
  <c r="W193" i="34"/>
  <c r="BA197" i="34"/>
  <c r="F193" i="34"/>
  <c r="G193" i="34"/>
  <c r="BB193" i="34"/>
  <c r="S193" i="34"/>
  <c r="AY193" i="34"/>
  <c r="BX193" i="34"/>
  <c r="AC197" i="34"/>
  <c r="CB193" i="34"/>
  <c r="AI197" i="34"/>
  <c r="CF197" i="34"/>
  <c r="AO193" i="34"/>
  <c r="AK193" i="34"/>
  <c r="D193" i="34"/>
  <c r="H197" i="34"/>
  <c r="BM197" i="34"/>
  <c r="L197" i="34"/>
  <c r="BN193" i="34"/>
  <c r="BC197" i="34"/>
  <c r="BP193" i="34"/>
  <c r="M197" i="34"/>
  <c r="BT193" i="34"/>
  <c r="BJ193" i="34"/>
  <c r="AV193" i="34"/>
  <c r="BD193" i="34"/>
  <c r="CE193" i="34"/>
  <c r="BU193" i="34"/>
  <c r="U193" i="34"/>
  <c r="BS193" i="34"/>
  <c r="Y197" i="34"/>
  <c r="W197" i="34"/>
  <c r="BR193" i="34"/>
  <c r="AW193" i="34"/>
  <c r="BH193" i="34"/>
  <c r="BZ193" i="34"/>
  <c r="CG197" i="34"/>
  <c r="H193" i="34"/>
  <c r="BX197" i="34"/>
  <c r="BO193" i="34"/>
  <c r="Q193" i="34"/>
  <c r="L193" i="34"/>
  <c r="AC193" i="34"/>
  <c r="CB197" i="34"/>
  <c r="CC193" i="34"/>
  <c r="E197" i="34"/>
  <c r="AO197" i="34"/>
  <c r="F184" i="29"/>
  <c r="F186" i="29" s="1"/>
  <c r="G178" i="29"/>
  <c r="G179" i="29" s="1"/>
  <c r="F191" i="29"/>
  <c r="F193" i="29" s="1"/>
  <c r="G189" i="29"/>
  <c r="G191" i="29" s="1"/>
  <c r="H176" i="29"/>
  <c r="H183" i="29" s="1"/>
  <c r="G190" i="29"/>
  <c r="G192" i="29" s="1"/>
  <c r="I64" i="33"/>
  <c r="J28" i="33"/>
  <c r="I69" i="33"/>
  <c r="J33" i="33"/>
  <c r="H66" i="33"/>
  <c r="I30" i="33"/>
  <c r="I65" i="33"/>
  <c r="J29" i="33"/>
  <c r="I61" i="33"/>
  <c r="J25" i="33"/>
  <c r="H62" i="33"/>
  <c r="I26" i="33"/>
  <c r="H67" i="33"/>
  <c r="I31" i="33"/>
  <c r="H71" i="33"/>
  <c r="I35" i="33"/>
  <c r="H60" i="33"/>
  <c r="I24" i="33"/>
  <c r="H37" i="33"/>
  <c r="H70" i="33"/>
  <c r="I34" i="33"/>
  <c r="H63" i="33"/>
  <c r="I27" i="33"/>
  <c r="H68" i="33"/>
  <c r="I32" i="33"/>
  <c r="G73" i="33"/>
  <c r="G105" i="28" s="1"/>
  <c r="G109" i="28" s="1"/>
  <c r="E194" i="30"/>
  <c r="G158" i="29"/>
  <c r="H157" i="29"/>
  <c r="H189" i="29" s="1"/>
  <c r="H73" i="29"/>
  <c r="U52" i="32"/>
  <c r="V22" i="32"/>
  <c r="T58" i="32"/>
  <c r="U28" i="32"/>
  <c r="U53" i="32"/>
  <c r="V23" i="32"/>
  <c r="T59" i="32"/>
  <c r="U29" i="32"/>
  <c r="T56" i="32"/>
  <c r="U26" i="32"/>
  <c r="U57" i="32"/>
  <c r="V27" i="32"/>
  <c r="T51" i="32"/>
  <c r="U21" i="32"/>
  <c r="T54" i="32"/>
  <c r="U24" i="32"/>
  <c r="T55" i="32"/>
  <c r="U25" i="32"/>
  <c r="T50" i="32"/>
  <c r="U20" i="32"/>
  <c r="S61" i="32"/>
  <c r="K35" i="29"/>
  <c r="J174" i="29"/>
  <c r="J155" i="29"/>
  <c r="J71" i="29"/>
  <c r="J34" i="29"/>
  <c r="I173" i="29"/>
  <c r="I154" i="29"/>
  <c r="I70" i="29"/>
  <c r="K24" i="29"/>
  <c r="J163" i="29"/>
  <c r="J144" i="29"/>
  <c r="J60" i="29"/>
  <c r="AR193" i="34"/>
  <c r="BJ197" i="34"/>
  <c r="AV197" i="34"/>
  <c r="BD197" i="34"/>
  <c r="G184" i="29"/>
  <c r="G196" i="29"/>
  <c r="BF197" i="34"/>
  <c r="BB197" i="34"/>
  <c r="J34" i="30"/>
  <c r="I173" i="30"/>
  <c r="I154" i="30"/>
  <c r="I70" i="30"/>
  <c r="J26" i="30"/>
  <c r="J32" i="30"/>
  <c r="V197" i="34"/>
  <c r="G24" i="31"/>
  <c r="F163" i="31"/>
  <c r="F144" i="31"/>
  <c r="F60" i="31"/>
  <c r="AS193" i="34"/>
  <c r="G25" i="31"/>
  <c r="F145" i="31"/>
  <c r="F164" i="31"/>
  <c r="F61" i="31"/>
  <c r="AZ197" i="34"/>
  <c r="AP193" i="34"/>
  <c r="AE197" i="34"/>
  <c r="BY197" i="34"/>
  <c r="BV193" i="34"/>
  <c r="AF193" i="34"/>
  <c r="K33" i="30"/>
  <c r="J172" i="30"/>
  <c r="J153" i="30"/>
  <c r="J69" i="30"/>
  <c r="I167" i="29"/>
  <c r="I148" i="29"/>
  <c r="I64" i="29"/>
  <c r="J28" i="29"/>
  <c r="R193" i="34"/>
  <c r="T193" i="34"/>
  <c r="AG193" i="34"/>
  <c r="BG193" i="34"/>
  <c r="F147" i="31"/>
  <c r="F166" i="31"/>
  <c r="F63" i="31"/>
  <c r="G27" i="31"/>
  <c r="C73" i="31"/>
  <c r="C100" i="28" s="1"/>
  <c r="K33" i="29"/>
  <c r="J172" i="29"/>
  <c r="J153" i="29"/>
  <c r="J69" i="29"/>
  <c r="J25" i="30"/>
  <c r="I164" i="30"/>
  <c r="I145" i="30"/>
  <c r="I61" i="30"/>
  <c r="C176" i="31"/>
  <c r="C177" i="31" s="1"/>
  <c r="L27" i="30"/>
  <c r="K166" i="30"/>
  <c r="K147" i="30"/>
  <c r="K63" i="30"/>
  <c r="G31" i="31"/>
  <c r="F170" i="31"/>
  <c r="F151" i="31"/>
  <c r="F67" i="31"/>
  <c r="G23" i="31"/>
  <c r="F143" i="31"/>
  <c r="F162" i="31"/>
  <c r="F59" i="31"/>
  <c r="J30" i="30"/>
  <c r="J197" i="34"/>
  <c r="J31" i="29"/>
  <c r="I170" i="29"/>
  <c r="I151" i="29"/>
  <c r="I67" i="29"/>
  <c r="J29" i="29"/>
  <c r="I168" i="29"/>
  <c r="I149" i="29"/>
  <c r="I65" i="29"/>
  <c r="Z197" i="34"/>
  <c r="E73" i="31"/>
  <c r="AS197" i="34"/>
  <c r="AZ193" i="34"/>
  <c r="K26" i="29"/>
  <c r="J165" i="29"/>
  <c r="J146" i="29"/>
  <c r="J62" i="29"/>
  <c r="AE193" i="34"/>
  <c r="AQ193" i="34"/>
  <c r="AT193" i="34"/>
  <c r="K23" i="30"/>
  <c r="J162" i="30"/>
  <c r="O197" i="34"/>
  <c r="I197" i="34"/>
  <c r="BR197" i="34"/>
  <c r="AJ197" i="34"/>
  <c r="G29" i="31"/>
  <c r="F168" i="31"/>
  <c r="F149" i="31"/>
  <c r="F65" i="31"/>
  <c r="F172" i="31"/>
  <c r="F153" i="31"/>
  <c r="F69" i="31"/>
  <c r="G33" i="31"/>
  <c r="AX197" i="34"/>
  <c r="BN197" i="34"/>
  <c r="E176" i="31"/>
  <c r="BE197" i="34"/>
  <c r="BQ193" i="34"/>
  <c r="N197" i="34"/>
  <c r="J32" i="29"/>
  <c r="I171" i="29"/>
  <c r="I152" i="29"/>
  <c r="I68" i="29"/>
  <c r="AQ197" i="34"/>
  <c r="AD193" i="34"/>
  <c r="J31" i="30"/>
  <c r="I170" i="30"/>
  <c r="I151" i="30"/>
  <c r="I67" i="30"/>
  <c r="BW193" i="34"/>
  <c r="AL193" i="34"/>
  <c r="O193" i="34"/>
  <c r="I193" i="34"/>
  <c r="AJ193" i="34"/>
  <c r="K24" i="30"/>
  <c r="J163" i="30"/>
  <c r="J144" i="30"/>
  <c r="J60" i="30"/>
  <c r="C182" i="31"/>
  <c r="C158" i="31"/>
  <c r="K27" i="29"/>
  <c r="J166" i="29"/>
  <c r="J147" i="29"/>
  <c r="J63" i="29"/>
  <c r="L28" i="30"/>
  <c r="K167" i="30"/>
  <c r="K148" i="30"/>
  <c r="K64" i="30"/>
  <c r="I169" i="29"/>
  <c r="I150" i="29"/>
  <c r="I66" i="29"/>
  <c r="J30" i="29"/>
  <c r="J29" i="30"/>
  <c r="J193" i="34"/>
  <c r="BK193" i="34"/>
  <c r="BS197" i="34"/>
  <c r="BZ197" i="34"/>
  <c r="F169" i="31"/>
  <c r="F150" i="31"/>
  <c r="F66" i="31"/>
  <c r="G30" i="31"/>
  <c r="J25" i="29"/>
  <c r="I164" i="29"/>
  <c r="I145" i="29"/>
  <c r="I61" i="29"/>
  <c r="CD197" i="34"/>
  <c r="G26" i="31"/>
  <c r="F165" i="31"/>
  <c r="F146" i="31"/>
  <c r="F62" i="31"/>
  <c r="G34" i="31"/>
  <c r="F173" i="31"/>
  <c r="F154" i="31"/>
  <c r="F70" i="31"/>
  <c r="E157" i="31"/>
  <c r="BE193" i="34"/>
  <c r="BQ197" i="34"/>
  <c r="AH193" i="34"/>
  <c r="BY193" i="34"/>
  <c r="CH197" i="34"/>
  <c r="BW197" i="34"/>
  <c r="F174" i="31"/>
  <c r="F155" i="31"/>
  <c r="F71" i="31"/>
  <c r="G35" i="31"/>
  <c r="J35" i="30"/>
  <c r="I174" i="30"/>
  <c r="I155" i="30"/>
  <c r="I71" i="30"/>
  <c r="AF197" i="34"/>
  <c r="T197" i="34"/>
  <c r="AG197" i="34"/>
  <c r="F197" i="34"/>
  <c r="BG197" i="34"/>
  <c r="G28" i="31"/>
  <c r="F167" i="31"/>
  <c r="F148" i="31"/>
  <c r="F64" i="31"/>
  <c r="G32" i="31"/>
  <c r="F171" i="31"/>
  <c r="F152" i="31"/>
  <c r="F68" i="31"/>
  <c r="AD61" i="28"/>
  <c r="AD81" i="28"/>
  <c r="AT61" i="28"/>
  <c r="AT65" i="28" s="1"/>
  <c r="AT81" i="28"/>
  <c r="BF61" i="28"/>
  <c r="BF81" i="28"/>
  <c r="BJ61" i="28"/>
  <c r="BJ81" i="28"/>
  <c r="BR61" i="28"/>
  <c r="BR65" i="28" s="1"/>
  <c r="BR81" i="28"/>
  <c r="CD61" i="28"/>
  <c r="CD65" i="28" s="1"/>
  <c r="CD81" i="28"/>
  <c r="CH61" i="28"/>
  <c r="CH81" i="28"/>
  <c r="BF65" i="28"/>
  <c r="V61" i="28"/>
  <c r="V65" i="28" s="1"/>
  <c r="V81" i="28"/>
  <c r="AP61" i="28"/>
  <c r="AP81" i="28"/>
  <c r="BN61" i="28"/>
  <c r="BN65" i="28" s="1"/>
  <c r="BN81" i="28"/>
  <c r="O61" i="28"/>
  <c r="O81" i="28"/>
  <c r="S81" i="28"/>
  <c r="S61" i="28"/>
  <c r="W81" i="28"/>
  <c r="W61" i="28"/>
  <c r="AA61" i="28"/>
  <c r="AA65" i="28" s="1"/>
  <c r="AA81" i="28"/>
  <c r="AE61" i="28"/>
  <c r="AE65" i="28" s="1"/>
  <c r="AE81" i="28"/>
  <c r="AI81" i="28"/>
  <c r="AI61" i="28"/>
  <c r="AM61" i="28"/>
  <c r="AM65" i="28" s="1"/>
  <c r="AM81" i="28"/>
  <c r="AQ61" i="28"/>
  <c r="AQ81" i="28"/>
  <c r="AU61" i="28"/>
  <c r="AU81" i="28"/>
  <c r="AY81" i="28"/>
  <c r="AY61" i="28"/>
  <c r="BC61" i="28"/>
  <c r="BC81" i="28"/>
  <c r="BG81" i="28"/>
  <c r="BG61" i="28"/>
  <c r="BK61" i="28"/>
  <c r="BK81" i="28"/>
  <c r="BO61" i="28"/>
  <c r="BO81" i="28"/>
  <c r="BS81" i="28"/>
  <c r="BS61" i="28"/>
  <c r="BW61" i="28"/>
  <c r="BW65" i="28" s="1"/>
  <c r="BW81" i="28"/>
  <c r="CA81" i="28"/>
  <c r="CA61" i="28"/>
  <c r="CE61" i="28"/>
  <c r="CE81" i="28"/>
  <c r="BG65" i="28"/>
  <c r="BS65" i="28"/>
  <c r="BK65" i="28"/>
  <c r="AY65" i="28"/>
  <c r="S65" i="28"/>
  <c r="R61" i="28"/>
  <c r="R81" i="28"/>
  <c r="AH61" i="28"/>
  <c r="AH65" i="28" s="1"/>
  <c r="AH81" i="28"/>
  <c r="AX61" i="28"/>
  <c r="AX81" i="28"/>
  <c r="BZ61" i="28"/>
  <c r="BZ81" i="28"/>
  <c r="P61" i="28"/>
  <c r="P81" i="28"/>
  <c r="T81" i="28"/>
  <c r="T61" i="28"/>
  <c r="T65" i="28" s="1"/>
  <c r="X61" i="28"/>
  <c r="X65" i="28" s="1"/>
  <c r="X81" i="28"/>
  <c r="AB61" i="28"/>
  <c r="AB65" i="28" s="1"/>
  <c r="AB81" i="28"/>
  <c r="AF61" i="28"/>
  <c r="AF81" i="28"/>
  <c r="AJ61" i="28"/>
  <c r="AJ81" i="28"/>
  <c r="AN81" i="28"/>
  <c r="AN61" i="28"/>
  <c r="AN65" i="28" s="1"/>
  <c r="AR61" i="28"/>
  <c r="AR65" i="28" s="1"/>
  <c r="AR81" i="28"/>
  <c r="AV61" i="28"/>
  <c r="AV65" i="28" s="1"/>
  <c r="AV81" i="28"/>
  <c r="AZ61" i="28"/>
  <c r="AZ65" i="28" s="1"/>
  <c r="AZ81" i="28"/>
  <c r="BD81" i="28"/>
  <c r="BD61" i="28"/>
  <c r="BD65" i="28" s="1"/>
  <c r="BH61" i="28"/>
  <c r="BH81" i="28"/>
  <c r="BL61" i="28"/>
  <c r="BL81" i="28"/>
  <c r="BP61" i="28"/>
  <c r="BP81" i="28"/>
  <c r="BT81" i="28"/>
  <c r="BT61" i="28"/>
  <c r="BT65" i="28" s="1"/>
  <c r="BX61" i="28"/>
  <c r="BX65" i="28" s="1"/>
  <c r="BX81" i="28"/>
  <c r="CB61" i="28"/>
  <c r="CB65" i="28" s="1"/>
  <c r="CB81" i="28"/>
  <c r="CF81" i="28"/>
  <c r="CF61" i="28"/>
  <c r="CF65" i="28" s="1"/>
  <c r="BZ65" i="28"/>
  <c r="AP65" i="28"/>
  <c r="AX65" i="28"/>
  <c r="R65" i="28"/>
  <c r="CH65" i="28"/>
  <c r="BJ65" i="28"/>
  <c r="AD65" i="28"/>
  <c r="Z61" i="28"/>
  <c r="Z65" i="28" s="1"/>
  <c r="Z81" i="28"/>
  <c r="AL61" i="28"/>
  <c r="AL65" i="28" s="1"/>
  <c r="AL81" i="28"/>
  <c r="BB61" i="28"/>
  <c r="BB65" i="28" s="1"/>
  <c r="BB81" i="28"/>
  <c r="BV61" i="28"/>
  <c r="BV65" i="28" s="1"/>
  <c r="BV81" i="28"/>
  <c r="Q61" i="28"/>
  <c r="Q65" i="28" s="1"/>
  <c r="Q81" i="28"/>
  <c r="U61" i="28"/>
  <c r="U81" i="28"/>
  <c r="Y61" i="28"/>
  <c r="Y81" i="28"/>
  <c r="AC61" i="28"/>
  <c r="AC81" i="28"/>
  <c r="AG61" i="28"/>
  <c r="AG65" i="28" s="1"/>
  <c r="AG81" i="28"/>
  <c r="AK61" i="28"/>
  <c r="AK65" i="28" s="1"/>
  <c r="AK81" i="28"/>
  <c r="AO61" i="28"/>
  <c r="AO65" i="28" s="1"/>
  <c r="AO81" i="28"/>
  <c r="AS61" i="28"/>
  <c r="AS65" i="28" s="1"/>
  <c r="AS81" i="28"/>
  <c r="AW61" i="28"/>
  <c r="AW65" i="28" s="1"/>
  <c r="AW81" i="28"/>
  <c r="BA61" i="28"/>
  <c r="BA65" i="28" s="1"/>
  <c r="BA81" i="28"/>
  <c r="BE61" i="28"/>
  <c r="BE65" i="28" s="1"/>
  <c r="BE81" i="28"/>
  <c r="BI61" i="28"/>
  <c r="BI65" i="28" s="1"/>
  <c r="BI81" i="28"/>
  <c r="BM61" i="28"/>
  <c r="BM65" i="28" s="1"/>
  <c r="BM81" i="28"/>
  <c r="BQ61" i="28"/>
  <c r="BQ65" i="28" s="1"/>
  <c r="BQ81" i="28"/>
  <c r="BU61" i="28"/>
  <c r="BU65" i="28" s="1"/>
  <c r="BU81" i="28"/>
  <c r="BY61" i="28"/>
  <c r="BY65" i="28" s="1"/>
  <c r="BY81" i="28"/>
  <c r="CC61" i="28"/>
  <c r="CC81" i="28"/>
  <c r="CG61" i="28"/>
  <c r="CG65" i="28" s="1"/>
  <c r="CG81" i="28"/>
  <c r="BH65" i="28"/>
  <c r="AQ65" i="28"/>
  <c r="AC65" i="28"/>
  <c r="BL65" i="28"/>
  <c r="AF65" i="28"/>
  <c r="CA65" i="28"/>
  <c r="BC65" i="28"/>
  <c r="W65" i="28"/>
  <c r="CC65" i="28"/>
  <c r="P65" i="28"/>
  <c r="AU65" i="28"/>
  <c r="O65" i="28"/>
  <c r="Y65" i="28"/>
  <c r="BP65" i="28"/>
  <c r="AJ65" i="28"/>
  <c r="CE65" i="28"/>
  <c r="BO65" i="28"/>
  <c r="AI65" i="28"/>
  <c r="U65" i="28"/>
  <c r="C189" i="31"/>
  <c r="L70" i="28"/>
  <c r="L62" i="28" s="1"/>
  <c r="J72" i="28"/>
  <c r="J64" i="28" s="1"/>
  <c r="I81" i="28"/>
  <c r="C70" i="28"/>
  <c r="C62" i="28" s="1"/>
  <c r="G70" i="28"/>
  <c r="G62" i="28" s="1"/>
  <c r="M70" i="28"/>
  <c r="M62" i="28" s="1"/>
  <c r="D71" i="28"/>
  <c r="D63" i="28" s="1"/>
  <c r="F72" i="28"/>
  <c r="F64" i="28" s="1"/>
  <c r="M72" i="28"/>
  <c r="M64" i="28" s="1"/>
  <c r="F81" i="28"/>
  <c r="J81" i="28"/>
  <c r="N81" i="28"/>
  <c r="C71" i="28"/>
  <c r="C63" i="28" s="1"/>
  <c r="M81" i="28"/>
  <c r="D70" i="28"/>
  <c r="D62" i="28" s="1"/>
  <c r="C72" i="28"/>
  <c r="C64" i="28" s="1"/>
  <c r="G72" i="28"/>
  <c r="G64" i="28" s="1"/>
  <c r="G81" i="28"/>
  <c r="K81" i="28"/>
  <c r="F70" i="28"/>
  <c r="F62" i="28" s="1"/>
  <c r="G71" i="28"/>
  <c r="G63" i="28" s="1"/>
  <c r="E72" i="28"/>
  <c r="E64" i="28" s="1"/>
  <c r="E81" i="28"/>
  <c r="I70" i="28"/>
  <c r="I62" i="28" s="1"/>
  <c r="N70" i="28"/>
  <c r="N62" i="28" s="1"/>
  <c r="E71" i="28"/>
  <c r="E63" i="28" s="1"/>
  <c r="E70" i="28"/>
  <c r="E62" i="28" s="1"/>
  <c r="J70" i="28"/>
  <c r="J62" i="28" s="1"/>
  <c r="F71" i="28"/>
  <c r="F63" i="28" s="1"/>
  <c r="D72" i="28"/>
  <c r="D64" i="28" s="1"/>
  <c r="I72" i="28"/>
  <c r="I64" i="28" s="1"/>
  <c r="D81" i="28"/>
  <c r="H81" i="28"/>
  <c r="L81" i="28"/>
  <c r="C193" i="29"/>
  <c r="C76" i="28"/>
  <c r="C74" i="30"/>
  <c r="C106" i="28"/>
  <c r="C104" i="28"/>
  <c r="C186" i="29"/>
  <c r="C198" i="29"/>
  <c r="C77" i="29"/>
  <c r="H77" i="29"/>
  <c r="P77" i="29"/>
  <c r="X77" i="29"/>
  <c r="AF77" i="29"/>
  <c r="AN77" i="29"/>
  <c r="AV77" i="29"/>
  <c r="BD77" i="29"/>
  <c r="BL77" i="29"/>
  <c r="BT77" i="29"/>
  <c r="CB77" i="29"/>
  <c r="E77" i="31"/>
  <c r="E92" i="31" s="1"/>
  <c r="M77" i="31"/>
  <c r="M92" i="31" s="1"/>
  <c r="U77" i="31"/>
  <c r="U92" i="31" s="1"/>
  <c r="AC77" i="31"/>
  <c r="AC92" i="31" s="1"/>
  <c r="AK77" i="31"/>
  <c r="AK92" i="31" s="1"/>
  <c r="AS77" i="31"/>
  <c r="AS92" i="31" s="1"/>
  <c r="BA77" i="31"/>
  <c r="BA92" i="31" s="1"/>
  <c r="BI77" i="31"/>
  <c r="BI92" i="31" s="1"/>
  <c r="BQ77" i="31"/>
  <c r="BQ92" i="31" s="1"/>
  <c r="BY77" i="31"/>
  <c r="BY92" i="31" s="1"/>
  <c r="CG77" i="31"/>
  <c r="CG92" i="31" s="1"/>
  <c r="I65" i="32"/>
  <c r="I77" i="32" s="1"/>
  <c r="Q65" i="32"/>
  <c r="Q77" i="32" s="1"/>
  <c r="Y65" i="32"/>
  <c r="Y77" i="32" s="1"/>
  <c r="AG65" i="32"/>
  <c r="AG77" i="32" s="1"/>
  <c r="AO65" i="32"/>
  <c r="AO77" i="32" s="1"/>
  <c r="AW65" i="32"/>
  <c r="AW77" i="32" s="1"/>
  <c r="BE65" i="32"/>
  <c r="BE77" i="32" s="1"/>
  <c r="BM65" i="32"/>
  <c r="BM77" i="32" s="1"/>
  <c r="BU65" i="32"/>
  <c r="BU77" i="32" s="1"/>
  <c r="CC65" i="32"/>
  <c r="CC77" i="32" s="1"/>
  <c r="AI77" i="29"/>
  <c r="I77" i="29"/>
  <c r="Q77" i="29"/>
  <c r="Y77" i="29"/>
  <c r="AG77" i="29"/>
  <c r="AO77" i="29"/>
  <c r="AW77" i="29"/>
  <c r="BE77" i="29"/>
  <c r="BM77" i="29"/>
  <c r="BU77" i="29"/>
  <c r="CC77" i="29"/>
  <c r="F77" i="31"/>
  <c r="F92" i="31" s="1"/>
  <c r="N77" i="31"/>
  <c r="N92" i="31" s="1"/>
  <c r="V77" i="31"/>
  <c r="V92" i="31" s="1"/>
  <c r="AD77" i="31"/>
  <c r="AD92" i="31" s="1"/>
  <c r="AL77" i="31"/>
  <c r="AL92" i="31" s="1"/>
  <c r="AT77" i="31"/>
  <c r="AT92" i="31" s="1"/>
  <c r="BB77" i="31"/>
  <c r="BB92" i="31" s="1"/>
  <c r="BJ77" i="31"/>
  <c r="BJ92" i="31" s="1"/>
  <c r="BR77" i="31"/>
  <c r="BR92" i="31" s="1"/>
  <c r="BZ77" i="31"/>
  <c r="BZ92" i="31" s="1"/>
  <c r="CH77" i="31"/>
  <c r="CH92" i="31" s="1"/>
  <c r="J65" i="32"/>
  <c r="J77" i="32" s="1"/>
  <c r="R65" i="32"/>
  <c r="R77" i="32" s="1"/>
  <c r="Z65" i="32"/>
  <c r="Z77" i="32" s="1"/>
  <c r="AH65" i="32"/>
  <c r="AH77" i="32" s="1"/>
  <c r="AP65" i="32"/>
  <c r="AP77" i="32" s="1"/>
  <c r="AX65" i="32"/>
  <c r="AX77" i="32" s="1"/>
  <c r="BF65" i="32"/>
  <c r="BF77" i="32" s="1"/>
  <c r="BN65" i="32"/>
  <c r="BN77" i="32" s="1"/>
  <c r="BV65" i="32"/>
  <c r="BV77" i="32" s="1"/>
  <c r="CD65" i="32"/>
  <c r="CD77" i="32" s="1"/>
  <c r="AA77" i="29"/>
  <c r="J77" i="29"/>
  <c r="R77" i="29"/>
  <c r="Z77" i="29"/>
  <c r="Z77" i="30" s="1"/>
  <c r="Z92" i="30" s="1"/>
  <c r="AH77" i="29"/>
  <c r="AP77" i="29"/>
  <c r="AX77" i="29"/>
  <c r="BF77" i="29"/>
  <c r="BN77" i="29"/>
  <c r="BV77" i="29"/>
  <c r="CD77" i="29"/>
  <c r="G77" i="31"/>
  <c r="G92" i="31" s="1"/>
  <c r="O77" i="31"/>
  <c r="O92" i="31" s="1"/>
  <c r="W77" i="31"/>
  <c r="W92" i="31" s="1"/>
  <c r="AE77" i="31"/>
  <c r="AE92" i="31" s="1"/>
  <c r="AM77" i="31"/>
  <c r="AM92" i="31" s="1"/>
  <c r="AU77" i="31"/>
  <c r="AU92" i="31" s="1"/>
  <c r="BC77" i="31"/>
  <c r="BC92" i="31" s="1"/>
  <c r="BK77" i="31"/>
  <c r="BK92" i="31" s="1"/>
  <c r="BS77" i="31"/>
  <c r="BS92" i="31" s="1"/>
  <c r="CA77" i="31"/>
  <c r="CA92" i="31" s="1"/>
  <c r="C65" i="32"/>
  <c r="C77" i="32" s="1"/>
  <c r="K65" i="32"/>
  <c r="K77" i="32" s="1"/>
  <c r="S65" i="32"/>
  <c r="S77" i="32" s="1"/>
  <c r="AA65" i="32"/>
  <c r="AA77" i="32" s="1"/>
  <c r="AI65" i="32"/>
  <c r="AI77" i="32" s="1"/>
  <c r="AQ65" i="32"/>
  <c r="AQ77" i="32" s="1"/>
  <c r="AY65" i="32"/>
  <c r="AY77" i="32" s="1"/>
  <c r="BG65" i="32"/>
  <c r="BG77" i="32" s="1"/>
  <c r="BO65" i="32"/>
  <c r="BO77" i="32" s="1"/>
  <c r="BW65" i="32"/>
  <c r="BW77" i="32" s="1"/>
  <c r="CE65" i="32"/>
  <c r="CE77" i="32" s="1"/>
  <c r="K77" i="29"/>
  <c r="AQ77" i="29"/>
  <c r="BG77" i="29"/>
  <c r="BO77" i="29"/>
  <c r="BW77" i="29"/>
  <c r="CE77" i="29"/>
  <c r="H77" i="31"/>
  <c r="H92" i="31" s="1"/>
  <c r="P77" i="31"/>
  <c r="P92" i="31" s="1"/>
  <c r="X77" i="31"/>
  <c r="X92" i="31" s="1"/>
  <c r="AF77" i="31"/>
  <c r="AF92" i="31" s="1"/>
  <c r="AN77" i="31"/>
  <c r="AN92" i="31" s="1"/>
  <c r="AV77" i="31"/>
  <c r="AV92" i="31" s="1"/>
  <c r="BD77" i="31"/>
  <c r="BD92" i="31" s="1"/>
  <c r="BL77" i="31"/>
  <c r="BL92" i="31" s="1"/>
  <c r="BT77" i="31"/>
  <c r="BT92" i="31" s="1"/>
  <c r="CB77" i="31"/>
  <c r="CB92" i="31" s="1"/>
  <c r="D65" i="32"/>
  <c r="D77" i="32" s="1"/>
  <c r="L65" i="32"/>
  <c r="L77" i="32" s="1"/>
  <c r="T65" i="32"/>
  <c r="T77" i="32" s="1"/>
  <c r="AB65" i="32"/>
  <c r="AB77" i="32" s="1"/>
  <c r="AJ65" i="32"/>
  <c r="AJ77" i="32" s="1"/>
  <c r="AR65" i="32"/>
  <c r="AR77" i="32" s="1"/>
  <c r="AZ65" i="32"/>
  <c r="AZ77" i="32" s="1"/>
  <c r="BH65" i="32"/>
  <c r="BH77" i="32" s="1"/>
  <c r="BP65" i="32"/>
  <c r="BP77" i="32" s="1"/>
  <c r="BX65" i="32"/>
  <c r="BX77" i="32" s="1"/>
  <c r="CF65" i="32"/>
  <c r="CF77" i="32" s="1"/>
  <c r="AY77" i="29"/>
  <c r="D77" i="29"/>
  <c r="L77" i="29"/>
  <c r="T77" i="29"/>
  <c r="AB77" i="29"/>
  <c r="AJ77" i="29"/>
  <c r="AR77" i="29"/>
  <c r="AZ77" i="29"/>
  <c r="BH77" i="29"/>
  <c r="BP77" i="29"/>
  <c r="BX77" i="29"/>
  <c r="CF77" i="29"/>
  <c r="I77" i="31"/>
  <c r="I92" i="31" s="1"/>
  <c r="Q77" i="31"/>
  <c r="Q92" i="31" s="1"/>
  <c r="Y77" i="31"/>
  <c r="Y92" i="31" s="1"/>
  <c r="AG77" i="31"/>
  <c r="AG92" i="31" s="1"/>
  <c r="AO77" i="31"/>
  <c r="AO92" i="31" s="1"/>
  <c r="AW77" i="31"/>
  <c r="AW92" i="31" s="1"/>
  <c r="BE77" i="31"/>
  <c r="BE92" i="31" s="1"/>
  <c r="BM77" i="31"/>
  <c r="BM92" i="31" s="1"/>
  <c r="BU77" i="31"/>
  <c r="BU92" i="31" s="1"/>
  <c r="CC77" i="31"/>
  <c r="CC92" i="31" s="1"/>
  <c r="E65" i="32"/>
  <c r="E77" i="32" s="1"/>
  <c r="M65" i="32"/>
  <c r="M77" i="32" s="1"/>
  <c r="U65" i="32"/>
  <c r="U77" i="32" s="1"/>
  <c r="AC65" i="32"/>
  <c r="AC77" i="32" s="1"/>
  <c r="AK65" i="32"/>
  <c r="AK77" i="32" s="1"/>
  <c r="AS65" i="32"/>
  <c r="AS77" i="32" s="1"/>
  <c r="BA65" i="32"/>
  <c r="BA77" i="32" s="1"/>
  <c r="BI65" i="32"/>
  <c r="BI77" i="32" s="1"/>
  <c r="BQ65" i="32"/>
  <c r="BQ77" i="32" s="1"/>
  <c r="BY65" i="32"/>
  <c r="BY77" i="32" s="1"/>
  <c r="CG65" i="32"/>
  <c r="CG77" i="32" s="1"/>
  <c r="S77" i="29"/>
  <c r="E77" i="29"/>
  <c r="M77" i="29"/>
  <c r="U77" i="29"/>
  <c r="U77" i="30" s="1"/>
  <c r="U92" i="30" s="1"/>
  <c r="AC77" i="29"/>
  <c r="AK77" i="29"/>
  <c r="AS77" i="29"/>
  <c r="BA77" i="29"/>
  <c r="BI77" i="29"/>
  <c r="BQ77" i="29"/>
  <c r="BY77" i="29"/>
  <c r="CG77" i="29"/>
  <c r="J77" i="31"/>
  <c r="J92" i="31" s="1"/>
  <c r="R77" i="31"/>
  <c r="R92" i="31" s="1"/>
  <c r="Z77" i="31"/>
  <c r="Z92" i="31" s="1"/>
  <c r="AH77" i="31"/>
  <c r="AH92" i="31" s="1"/>
  <c r="AP77" i="31"/>
  <c r="AP92" i="31" s="1"/>
  <c r="AX77" i="31"/>
  <c r="AX92" i="31" s="1"/>
  <c r="BF77" i="31"/>
  <c r="BF92" i="31" s="1"/>
  <c r="BN77" i="31"/>
  <c r="BN92" i="31" s="1"/>
  <c r="BV77" i="31"/>
  <c r="BV92" i="31" s="1"/>
  <c r="CD77" i="31"/>
  <c r="CD92" i="31" s="1"/>
  <c r="F65" i="32"/>
  <c r="F77" i="32" s="1"/>
  <c r="N65" i="32"/>
  <c r="N77" i="32" s="1"/>
  <c r="V65" i="32"/>
  <c r="V77" i="32" s="1"/>
  <c r="AD65" i="32"/>
  <c r="AD77" i="32" s="1"/>
  <c r="AL65" i="32"/>
  <c r="AL77" i="32" s="1"/>
  <c r="AT65" i="32"/>
  <c r="AT77" i="32" s="1"/>
  <c r="BB65" i="32"/>
  <c r="BB77" i="32" s="1"/>
  <c r="BJ65" i="32"/>
  <c r="BJ77" i="32" s="1"/>
  <c r="BR65" i="32"/>
  <c r="BR77" i="32" s="1"/>
  <c r="BZ65" i="32"/>
  <c r="BZ77" i="32" s="1"/>
  <c r="CH65" i="32"/>
  <c r="CH77" i="32" s="1"/>
  <c r="F77" i="29"/>
  <c r="N77" i="29"/>
  <c r="V77" i="29"/>
  <c r="V77" i="30" s="1"/>
  <c r="V92" i="30" s="1"/>
  <c r="AD77" i="29"/>
  <c r="AL77" i="29"/>
  <c r="AT77" i="29"/>
  <c r="BB77" i="29"/>
  <c r="BJ77" i="29"/>
  <c r="BR77" i="29"/>
  <c r="BZ77" i="29"/>
  <c r="CH77" i="29"/>
  <c r="C77" i="31"/>
  <c r="C92" i="31" s="1"/>
  <c r="K77" i="31"/>
  <c r="K92" i="31" s="1"/>
  <c r="S77" i="31"/>
  <c r="S92" i="31" s="1"/>
  <c r="AA77" i="31"/>
  <c r="AA92" i="31" s="1"/>
  <c r="AI77" i="31"/>
  <c r="AI92" i="31" s="1"/>
  <c r="AQ77" i="31"/>
  <c r="AQ92" i="31" s="1"/>
  <c r="AY77" i="31"/>
  <c r="AY92" i="31" s="1"/>
  <c r="BG77" i="31"/>
  <c r="BG92" i="31" s="1"/>
  <c r="BO77" i="31"/>
  <c r="BO92" i="31" s="1"/>
  <c r="BW77" i="31"/>
  <c r="BW92" i="31" s="1"/>
  <c r="CE77" i="31"/>
  <c r="CE92" i="31" s="1"/>
  <c r="G65" i="32"/>
  <c r="G77" i="32" s="1"/>
  <c r="W65" i="32"/>
  <c r="W77" i="32" s="1"/>
  <c r="AM65" i="32"/>
  <c r="AM77" i="32" s="1"/>
  <c r="BC65" i="32"/>
  <c r="BC77" i="32" s="1"/>
  <c r="BS65" i="32"/>
  <c r="BS77" i="32" s="1"/>
  <c r="G77" i="29"/>
  <c r="O77" i="29"/>
  <c r="W77" i="29"/>
  <c r="AE77" i="29"/>
  <c r="AM77" i="29"/>
  <c r="AU77" i="29"/>
  <c r="BC77" i="29"/>
  <c r="BK77" i="29"/>
  <c r="BS77" i="29"/>
  <c r="CA77" i="29"/>
  <c r="D77" i="31"/>
  <c r="D92" i="31" s="1"/>
  <c r="L77" i="31"/>
  <c r="L92" i="31" s="1"/>
  <c r="T77" i="31"/>
  <c r="T92" i="31" s="1"/>
  <c r="AB77" i="31"/>
  <c r="AB92" i="31" s="1"/>
  <c r="AJ77" i="31"/>
  <c r="AJ92" i="31" s="1"/>
  <c r="AR77" i="31"/>
  <c r="AR92" i="31" s="1"/>
  <c r="AZ77" i="31"/>
  <c r="AZ92" i="31" s="1"/>
  <c r="BH77" i="31"/>
  <c r="BH92" i="31" s="1"/>
  <c r="BP77" i="31"/>
  <c r="BP92" i="31" s="1"/>
  <c r="BX77" i="31"/>
  <c r="BX92" i="31" s="1"/>
  <c r="CF77" i="31"/>
  <c r="CF92" i="31" s="1"/>
  <c r="H65" i="32"/>
  <c r="H77" i="32" s="1"/>
  <c r="P65" i="32"/>
  <c r="P77" i="32" s="1"/>
  <c r="X65" i="32"/>
  <c r="X77" i="32" s="1"/>
  <c r="AF65" i="32"/>
  <c r="AF77" i="32" s="1"/>
  <c r="AN65" i="32"/>
  <c r="AN77" i="32" s="1"/>
  <c r="AV65" i="32"/>
  <c r="AV77" i="32" s="1"/>
  <c r="BD65" i="32"/>
  <c r="BD77" i="32" s="1"/>
  <c r="BL65" i="32"/>
  <c r="BL77" i="32" s="1"/>
  <c r="BT65" i="32"/>
  <c r="BT77" i="32" s="1"/>
  <c r="CB65" i="32"/>
  <c r="CB77" i="32" s="1"/>
  <c r="J77" i="33"/>
  <c r="J92" i="33" s="1"/>
  <c r="R77" i="33"/>
  <c r="R92" i="33" s="1"/>
  <c r="Z77" i="33"/>
  <c r="Z92" i="33" s="1"/>
  <c r="AH77" i="33"/>
  <c r="AH92" i="33" s="1"/>
  <c r="AP77" i="33"/>
  <c r="AP92" i="33" s="1"/>
  <c r="AX77" i="33"/>
  <c r="AX92" i="33" s="1"/>
  <c r="BF77" i="33"/>
  <c r="BF92" i="33" s="1"/>
  <c r="BN77" i="33"/>
  <c r="BN92" i="33" s="1"/>
  <c r="BV77" i="33"/>
  <c r="BV92" i="33" s="1"/>
  <c r="CD77" i="33"/>
  <c r="CD92" i="33" s="1"/>
  <c r="C77" i="33"/>
  <c r="C92" i="33" s="1"/>
  <c r="K77" i="33"/>
  <c r="K92" i="33" s="1"/>
  <c r="S77" i="33"/>
  <c r="S92" i="33" s="1"/>
  <c r="AA77" i="33"/>
  <c r="AA92" i="33" s="1"/>
  <c r="AI77" i="33"/>
  <c r="AI92" i="33" s="1"/>
  <c r="AQ77" i="33"/>
  <c r="AQ92" i="33" s="1"/>
  <c r="AY77" i="33"/>
  <c r="AY92" i="33" s="1"/>
  <c r="BG77" i="33"/>
  <c r="BG92" i="33" s="1"/>
  <c r="BO77" i="33"/>
  <c r="BO92" i="33" s="1"/>
  <c r="BW77" i="33"/>
  <c r="BW92" i="33" s="1"/>
  <c r="CE77" i="33"/>
  <c r="CE92" i="33" s="1"/>
  <c r="D77" i="33"/>
  <c r="D92" i="33" s="1"/>
  <c r="L77" i="33"/>
  <c r="L92" i="33" s="1"/>
  <c r="T77" i="33"/>
  <c r="T92" i="33" s="1"/>
  <c r="AB77" i="33"/>
  <c r="AB92" i="33" s="1"/>
  <c r="AJ77" i="33"/>
  <c r="AJ92" i="33" s="1"/>
  <c r="AR77" i="33"/>
  <c r="AR92" i="33" s="1"/>
  <c r="AZ77" i="33"/>
  <c r="AZ92" i="33" s="1"/>
  <c r="BH77" i="33"/>
  <c r="BH92" i="33" s="1"/>
  <c r="BP77" i="33"/>
  <c r="BP92" i="33" s="1"/>
  <c r="BX77" i="33"/>
  <c r="BX92" i="33" s="1"/>
  <c r="CF77" i="33"/>
  <c r="CF92" i="33" s="1"/>
  <c r="E77" i="33"/>
  <c r="E92" i="33" s="1"/>
  <c r="M77" i="33"/>
  <c r="M92" i="33" s="1"/>
  <c r="U77" i="33"/>
  <c r="U92" i="33" s="1"/>
  <c r="AC77" i="33"/>
  <c r="AC92" i="33" s="1"/>
  <c r="AK77" i="33"/>
  <c r="AK92" i="33" s="1"/>
  <c r="AS77" i="33"/>
  <c r="AS92" i="33" s="1"/>
  <c r="BA77" i="33"/>
  <c r="BA92" i="33" s="1"/>
  <c r="BI77" i="33"/>
  <c r="BI92" i="33" s="1"/>
  <c r="BQ77" i="33"/>
  <c r="BQ92" i="33" s="1"/>
  <c r="BY77" i="33"/>
  <c r="BY92" i="33" s="1"/>
  <c r="CG77" i="33"/>
  <c r="CG92" i="33" s="1"/>
  <c r="F77" i="33"/>
  <c r="F92" i="33" s="1"/>
  <c r="N77" i="33"/>
  <c r="N92" i="33" s="1"/>
  <c r="V77" i="33"/>
  <c r="V92" i="33" s="1"/>
  <c r="AD77" i="33"/>
  <c r="AD92" i="33" s="1"/>
  <c r="AL77" i="33"/>
  <c r="AL92" i="33" s="1"/>
  <c r="AT77" i="33"/>
  <c r="AT92" i="33" s="1"/>
  <c r="BB77" i="33"/>
  <c r="BB92" i="33" s="1"/>
  <c r="BJ77" i="33"/>
  <c r="BJ92" i="33" s="1"/>
  <c r="BR77" i="33"/>
  <c r="BR92" i="33" s="1"/>
  <c r="BZ77" i="33"/>
  <c r="BZ92" i="33" s="1"/>
  <c r="CH77" i="33"/>
  <c r="CH92" i="33" s="1"/>
  <c r="G77" i="33"/>
  <c r="G92" i="33" s="1"/>
  <c r="O77" i="33"/>
  <c r="O92" i="33" s="1"/>
  <c r="W77" i="33"/>
  <c r="W92" i="33" s="1"/>
  <c r="AE77" i="33"/>
  <c r="AE92" i="33" s="1"/>
  <c r="AM77" i="33"/>
  <c r="AM92" i="33" s="1"/>
  <c r="AU77" i="33"/>
  <c r="AU92" i="33" s="1"/>
  <c r="BC77" i="33"/>
  <c r="BC92" i="33" s="1"/>
  <c r="BK77" i="33"/>
  <c r="BK92" i="33" s="1"/>
  <c r="BS77" i="33"/>
  <c r="BS92" i="33" s="1"/>
  <c r="CA77" i="33"/>
  <c r="CA92" i="33" s="1"/>
  <c r="H77" i="33"/>
  <c r="H92" i="33" s="1"/>
  <c r="P77" i="33"/>
  <c r="P92" i="33" s="1"/>
  <c r="X77" i="33"/>
  <c r="X92" i="33" s="1"/>
  <c r="AF77" i="33"/>
  <c r="AF92" i="33" s="1"/>
  <c r="AN77" i="33"/>
  <c r="AN92" i="33" s="1"/>
  <c r="AV77" i="33"/>
  <c r="AV92" i="33" s="1"/>
  <c r="BD77" i="33"/>
  <c r="BD92" i="33" s="1"/>
  <c r="BL77" i="33"/>
  <c r="BL92" i="33" s="1"/>
  <c r="BT77" i="33"/>
  <c r="BT92" i="33" s="1"/>
  <c r="CB77" i="33"/>
  <c r="CB92" i="33" s="1"/>
  <c r="I77" i="33"/>
  <c r="I92" i="33" s="1"/>
  <c r="Q77" i="33"/>
  <c r="Q92" i="33" s="1"/>
  <c r="Y77" i="33"/>
  <c r="Y92" i="33" s="1"/>
  <c r="AG77" i="33"/>
  <c r="AG92" i="33" s="1"/>
  <c r="AO77" i="33"/>
  <c r="AO92" i="33" s="1"/>
  <c r="AW77" i="33"/>
  <c r="AW92" i="33" s="1"/>
  <c r="BE77" i="33"/>
  <c r="BE92" i="33" s="1"/>
  <c r="BM77" i="33"/>
  <c r="BM92" i="33" s="1"/>
  <c r="BU77" i="33"/>
  <c r="BU92" i="33" s="1"/>
  <c r="CC77" i="33"/>
  <c r="CC92" i="33" s="1"/>
  <c r="C107" i="28"/>
  <c r="C143" i="36"/>
  <c r="C157" i="36" s="1"/>
  <c r="C162" i="36"/>
  <c r="C176" i="36" s="1"/>
  <c r="C177" i="36" s="1"/>
  <c r="C162" i="35"/>
  <c r="C176" i="35" s="1"/>
  <c r="C142" i="34"/>
  <c r="C156" i="34" s="1"/>
  <c r="C161" i="34"/>
  <c r="C175" i="34" s="1"/>
  <c r="C176" i="34" s="1"/>
  <c r="D176" i="34" s="1"/>
  <c r="E176" i="34" s="1"/>
  <c r="F176" i="34" s="1"/>
  <c r="G176" i="34" s="1"/>
  <c r="H176" i="34" s="1"/>
  <c r="I176" i="34" s="1"/>
  <c r="J176" i="34" s="1"/>
  <c r="K176" i="34" s="1"/>
  <c r="L176" i="34" s="1"/>
  <c r="M176" i="34" s="1"/>
  <c r="N176" i="34" s="1"/>
  <c r="O176" i="34" s="1"/>
  <c r="P176" i="34" s="1"/>
  <c r="Q176" i="34" s="1"/>
  <c r="R176" i="34" s="1"/>
  <c r="S176" i="34" s="1"/>
  <c r="T176" i="34" s="1"/>
  <c r="U176" i="34" s="1"/>
  <c r="V176" i="34" s="1"/>
  <c r="W176" i="34" s="1"/>
  <c r="X176" i="34" s="1"/>
  <c r="Y176" i="34" s="1"/>
  <c r="Z176" i="34" s="1"/>
  <c r="AA176" i="34" s="1"/>
  <c r="AB176" i="34" s="1"/>
  <c r="AC176" i="34" s="1"/>
  <c r="AD176" i="34" s="1"/>
  <c r="AE176" i="34" s="1"/>
  <c r="AF176" i="34" s="1"/>
  <c r="AG176" i="34" s="1"/>
  <c r="AH176" i="34" s="1"/>
  <c r="AI176" i="34" s="1"/>
  <c r="AJ176" i="34" s="1"/>
  <c r="AK176" i="34" s="1"/>
  <c r="AL176" i="34" s="1"/>
  <c r="AM176" i="34" s="1"/>
  <c r="AN176" i="34" s="1"/>
  <c r="AO176" i="34" s="1"/>
  <c r="AP176" i="34" s="1"/>
  <c r="AQ176" i="34" s="1"/>
  <c r="AR176" i="34" s="1"/>
  <c r="AS176" i="34" s="1"/>
  <c r="AT176" i="34" s="1"/>
  <c r="AU176" i="34" s="1"/>
  <c r="AV176" i="34" s="1"/>
  <c r="AW176" i="34" s="1"/>
  <c r="AX176" i="34" s="1"/>
  <c r="AY176" i="34" s="1"/>
  <c r="AZ176" i="34" s="1"/>
  <c r="BA176" i="34" s="1"/>
  <c r="BB176" i="34" s="1"/>
  <c r="BC176" i="34" s="1"/>
  <c r="BD176" i="34" s="1"/>
  <c r="BE176" i="34" s="1"/>
  <c r="BF176" i="34" s="1"/>
  <c r="BG176" i="34" s="1"/>
  <c r="BH176" i="34" s="1"/>
  <c r="BI176" i="34" s="1"/>
  <c r="BJ176" i="34" s="1"/>
  <c r="BK176" i="34" s="1"/>
  <c r="BL176" i="34" s="1"/>
  <c r="BM176" i="34" s="1"/>
  <c r="BN176" i="34" s="1"/>
  <c r="BO176" i="34" s="1"/>
  <c r="BP176" i="34" s="1"/>
  <c r="BQ176" i="34" s="1"/>
  <c r="BR176" i="34" s="1"/>
  <c r="BS176" i="34" s="1"/>
  <c r="BT176" i="34" s="1"/>
  <c r="BU176" i="34" s="1"/>
  <c r="BV176" i="34" s="1"/>
  <c r="BW176" i="34" s="1"/>
  <c r="BX176" i="34" s="1"/>
  <c r="BY176" i="34" s="1"/>
  <c r="BZ176" i="34" s="1"/>
  <c r="CA176" i="34" s="1"/>
  <c r="CB176" i="34" s="1"/>
  <c r="CC176" i="34" s="1"/>
  <c r="CD176" i="34" s="1"/>
  <c r="CE176" i="34" s="1"/>
  <c r="CF176" i="34" s="1"/>
  <c r="CG176" i="34" s="1"/>
  <c r="CH176" i="34" s="1"/>
  <c r="C162" i="30"/>
  <c r="C176" i="30" s="1"/>
  <c r="C177" i="30" s="1"/>
  <c r="C143" i="30"/>
  <c r="C157" i="30" s="1"/>
  <c r="C158" i="30" s="1"/>
  <c r="B70" i="34"/>
  <c r="B89" i="34" s="1"/>
  <c r="B62" i="34"/>
  <c r="B81" i="34" s="1"/>
  <c r="B67" i="34"/>
  <c r="B86" i="34" s="1"/>
  <c r="I92" i="35"/>
  <c r="BE92" i="35"/>
  <c r="AS77" i="36"/>
  <c r="AS92" i="36" s="1"/>
  <c r="J92" i="35"/>
  <c r="R92" i="35"/>
  <c r="Z92" i="35"/>
  <c r="AH92" i="35"/>
  <c r="AP92" i="35"/>
  <c r="AX92" i="35"/>
  <c r="BF92" i="35"/>
  <c r="BN92" i="35"/>
  <c r="BV92" i="35"/>
  <c r="CD92" i="35"/>
  <c r="F77" i="36"/>
  <c r="F92" i="36" s="1"/>
  <c r="N77" i="36"/>
  <c r="N92" i="36" s="1"/>
  <c r="V77" i="36"/>
  <c r="V92" i="36" s="1"/>
  <c r="AD77" i="36"/>
  <c r="AD92" i="36" s="1"/>
  <c r="AL77" i="36"/>
  <c r="AL92" i="36" s="1"/>
  <c r="AT77" i="36"/>
  <c r="AT92" i="36" s="1"/>
  <c r="BB77" i="36"/>
  <c r="BB92" i="36" s="1"/>
  <c r="BJ77" i="36"/>
  <c r="BJ92" i="36" s="1"/>
  <c r="BR77" i="36"/>
  <c r="BR92" i="36" s="1"/>
  <c r="BZ77" i="36"/>
  <c r="BZ92" i="36" s="1"/>
  <c r="CH77" i="36"/>
  <c r="CH92" i="36" s="1"/>
  <c r="AG92" i="35"/>
  <c r="BI77" i="36"/>
  <c r="BI92" i="36" s="1"/>
  <c r="B60" i="34"/>
  <c r="B79" i="34" s="1"/>
  <c r="B64" i="34"/>
  <c r="B83" i="34" s="1"/>
  <c r="B68" i="34"/>
  <c r="B87" i="34" s="1"/>
  <c r="C92" i="35"/>
  <c r="K92" i="35"/>
  <c r="S92" i="35"/>
  <c r="AA92" i="35"/>
  <c r="AI92" i="35"/>
  <c r="AQ92" i="35"/>
  <c r="AY92" i="35"/>
  <c r="BG92" i="35"/>
  <c r="BO92" i="35"/>
  <c r="BW92" i="35"/>
  <c r="CE92" i="35"/>
  <c r="G77" i="36"/>
  <c r="G92" i="36" s="1"/>
  <c r="O77" i="36"/>
  <c r="O92" i="36" s="1"/>
  <c r="W77" i="36"/>
  <c r="W92" i="36" s="1"/>
  <c r="AE77" i="36"/>
  <c r="AE92" i="36" s="1"/>
  <c r="AM77" i="36"/>
  <c r="AM92" i="36" s="1"/>
  <c r="AU77" i="36"/>
  <c r="AU92" i="36" s="1"/>
  <c r="BC77" i="36"/>
  <c r="BC92" i="36" s="1"/>
  <c r="BK77" i="36"/>
  <c r="BK92" i="36" s="1"/>
  <c r="BS77" i="36"/>
  <c r="BS92" i="36" s="1"/>
  <c r="CA77" i="36"/>
  <c r="CA92" i="36" s="1"/>
  <c r="B63" i="34"/>
  <c r="B82" i="34" s="1"/>
  <c r="AW92" i="35"/>
  <c r="E77" i="36"/>
  <c r="E92" i="36" s="1"/>
  <c r="D92" i="35"/>
  <c r="L92" i="35"/>
  <c r="T92" i="35"/>
  <c r="AB92" i="35"/>
  <c r="AJ92" i="35"/>
  <c r="AR92" i="35"/>
  <c r="AZ92" i="35"/>
  <c r="BH92" i="35"/>
  <c r="BP92" i="35"/>
  <c r="BX92" i="35"/>
  <c r="CF92" i="35"/>
  <c r="H77" i="36"/>
  <c r="H92" i="36" s="1"/>
  <c r="P77" i="36"/>
  <c r="P92" i="36" s="1"/>
  <c r="X77" i="36"/>
  <c r="X92" i="36" s="1"/>
  <c r="AF77" i="36"/>
  <c r="AF92" i="36" s="1"/>
  <c r="AN77" i="36"/>
  <c r="AN92" i="36" s="1"/>
  <c r="AV77" i="36"/>
  <c r="AV92" i="36" s="1"/>
  <c r="BD77" i="36"/>
  <c r="BD92" i="36" s="1"/>
  <c r="BL77" i="36"/>
  <c r="BL92" i="36" s="1"/>
  <c r="BT77" i="36"/>
  <c r="BT92" i="36" s="1"/>
  <c r="CB77" i="36"/>
  <c r="CB92" i="36" s="1"/>
  <c r="Q92" i="35"/>
  <c r="BM92" i="35"/>
  <c r="AC77" i="36"/>
  <c r="AC92" i="36" s="1"/>
  <c r="BY77" i="36"/>
  <c r="BY92" i="36" s="1"/>
  <c r="C109" i="34"/>
  <c r="B61" i="34"/>
  <c r="B80" i="34" s="1"/>
  <c r="B65" i="34"/>
  <c r="B84" i="34" s="1"/>
  <c r="B69" i="34"/>
  <c r="B88" i="34" s="1"/>
  <c r="E92" i="35"/>
  <c r="M92" i="35"/>
  <c r="U92" i="35"/>
  <c r="AC92" i="35"/>
  <c r="AK92" i="35"/>
  <c r="AS92" i="35"/>
  <c r="BA92" i="35"/>
  <c r="BI92" i="35"/>
  <c r="BQ92" i="35"/>
  <c r="BY92" i="35"/>
  <c r="CG92" i="35"/>
  <c r="I77" i="36"/>
  <c r="I92" i="36" s="1"/>
  <c r="Q77" i="36"/>
  <c r="Q92" i="36" s="1"/>
  <c r="Y77" i="36"/>
  <c r="Y92" i="36" s="1"/>
  <c r="AG77" i="36"/>
  <c r="AG92" i="36" s="1"/>
  <c r="AO77" i="36"/>
  <c r="AO92" i="36" s="1"/>
  <c r="AW77" i="36"/>
  <c r="AW92" i="36" s="1"/>
  <c r="BE77" i="36"/>
  <c r="BE92" i="36" s="1"/>
  <c r="BM77" i="36"/>
  <c r="BM92" i="36" s="1"/>
  <c r="BU77" i="36"/>
  <c r="BU92" i="36" s="1"/>
  <c r="CC77" i="36"/>
  <c r="CC92" i="36" s="1"/>
  <c r="B71" i="34"/>
  <c r="B90" i="34" s="1"/>
  <c r="Y92" i="35"/>
  <c r="BU92" i="35"/>
  <c r="M77" i="36"/>
  <c r="M92" i="36" s="1"/>
  <c r="BA77" i="36"/>
  <c r="BA92" i="36" s="1"/>
  <c r="F92" i="35"/>
  <c r="N92" i="35"/>
  <c r="V92" i="35"/>
  <c r="AD92" i="35"/>
  <c r="AL92" i="35"/>
  <c r="AT92" i="35"/>
  <c r="BB92" i="35"/>
  <c r="BJ92" i="35"/>
  <c r="BR92" i="35"/>
  <c r="BZ92" i="35"/>
  <c r="CH92" i="35"/>
  <c r="J77" i="36"/>
  <c r="J92" i="36" s="1"/>
  <c r="R77" i="36"/>
  <c r="R92" i="36" s="1"/>
  <c r="Z77" i="36"/>
  <c r="Z92" i="36" s="1"/>
  <c r="AH77" i="36"/>
  <c r="AH92" i="36" s="1"/>
  <c r="AP77" i="36"/>
  <c r="AP92" i="36" s="1"/>
  <c r="AX77" i="36"/>
  <c r="AX92" i="36" s="1"/>
  <c r="BF77" i="36"/>
  <c r="BF92" i="36" s="1"/>
  <c r="BN77" i="36"/>
  <c r="BN92" i="36" s="1"/>
  <c r="BV77" i="36"/>
  <c r="BV92" i="36" s="1"/>
  <c r="CD77" i="36"/>
  <c r="CD92" i="36" s="1"/>
  <c r="B59" i="34"/>
  <c r="B78" i="34" s="1"/>
  <c r="CC92" i="35"/>
  <c r="AK77" i="36"/>
  <c r="AK92" i="36" s="1"/>
  <c r="CG77" i="36"/>
  <c r="CG92" i="36" s="1"/>
  <c r="B66" i="34"/>
  <c r="B85" i="34" s="1"/>
  <c r="G92" i="35"/>
  <c r="O92" i="35"/>
  <c r="W92" i="35"/>
  <c r="AE92" i="35"/>
  <c r="AM92" i="35"/>
  <c r="AU92" i="35"/>
  <c r="BC92" i="35"/>
  <c r="BK92" i="35"/>
  <c r="BS92" i="35"/>
  <c r="CA92" i="35"/>
  <c r="C77" i="36"/>
  <c r="C92" i="36" s="1"/>
  <c r="K77" i="36"/>
  <c r="K92" i="36" s="1"/>
  <c r="S77" i="36"/>
  <c r="S92" i="36" s="1"/>
  <c r="AA77" i="36"/>
  <c r="AA92" i="36" s="1"/>
  <c r="AI77" i="36"/>
  <c r="AI92" i="36" s="1"/>
  <c r="AQ77" i="36"/>
  <c r="AQ92" i="36" s="1"/>
  <c r="AY77" i="36"/>
  <c r="AY92" i="36" s="1"/>
  <c r="BG77" i="36"/>
  <c r="BG92" i="36" s="1"/>
  <c r="BO77" i="36"/>
  <c r="BO92" i="36" s="1"/>
  <c r="BW77" i="36"/>
  <c r="BW92" i="36" s="1"/>
  <c r="CE77" i="36"/>
  <c r="CE92" i="36" s="1"/>
  <c r="AO92" i="35"/>
  <c r="U77" i="36"/>
  <c r="U92" i="36" s="1"/>
  <c r="BQ77" i="36"/>
  <c r="BQ92" i="36" s="1"/>
  <c r="H92" i="35"/>
  <c r="P92" i="35"/>
  <c r="X92" i="35"/>
  <c r="AF92" i="35"/>
  <c r="AN92" i="35"/>
  <c r="AV92" i="35"/>
  <c r="BD92" i="35"/>
  <c r="BL92" i="35"/>
  <c r="BT92" i="35"/>
  <c r="CB92" i="35"/>
  <c r="D77" i="36"/>
  <c r="D92" i="36" s="1"/>
  <c r="L77" i="36"/>
  <c r="L92" i="36" s="1"/>
  <c r="T77" i="36"/>
  <c r="T92" i="36" s="1"/>
  <c r="AB77" i="36"/>
  <c r="AB92" i="36" s="1"/>
  <c r="AJ77" i="36"/>
  <c r="AJ92" i="36" s="1"/>
  <c r="AR77" i="36"/>
  <c r="AR92" i="36" s="1"/>
  <c r="AZ77" i="36"/>
  <c r="AZ92" i="36" s="1"/>
  <c r="BH77" i="36"/>
  <c r="BH92" i="36" s="1"/>
  <c r="BP77" i="36"/>
  <c r="BP92" i="36" s="1"/>
  <c r="BX77" i="36"/>
  <c r="BX92" i="36" s="1"/>
  <c r="CF77" i="36"/>
  <c r="CF92" i="36" s="1"/>
  <c r="BL77" i="30"/>
  <c r="BL92" i="30" s="1"/>
  <c r="C77" i="30"/>
  <c r="C92" i="30" s="1"/>
  <c r="G74" i="29" l="1"/>
  <c r="G16" i="28" s="1"/>
  <c r="J59" i="30"/>
  <c r="J162" i="29"/>
  <c r="J59" i="29"/>
  <c r="J143" i="29"/>
  <c r="G186" i="29"/>
  <c r="F176" i="30"/>
  <c r="F183" i="30" s="1"/>
  <c r="F73" i="30"/>
  <c r="F157" i="30"/>
  <c r="G150" i="30"/>
  <c r="G149" i="30"/>
  <c r="G66" i="30"/>
  <c r="G165" i="30"/>
  <c r="G171" i="30"/>
  <c r="G65" i="30"/>
  <c r="G146" i="30"/>
  <c r="G152" i="30"/>
  <c r="G169" i="30"/>
  <c r="G62" i="30"/>
  <c r="G68" i="30"/>
  <c r="G168" i="30"/>
  <c r="H74" i="35"/>
  <c r="G25" i="28"/>
  <c r="C74" i="31"/>
  <c r="C18" i="28" s="1"/>
  <c r="C184" i="31"/>
  <c r="H74" i="29"/>
  <c r="H16" i="28" s="1"/>
  <c r="G193" i="29"/>
  <c r="G197" i="29"/>
  <c r="G198" i="29" s="1"/>
  <c r="F194" i="29"/>
  <c r="H158" i="29"/>
  <c r="H178" i="29"/>
  <c r="H179" i="29" s="1"/>
  <c r="H190" i="29"/>
  <c r="H192" i="29" s="1"/>
  <c r="C183" i="31"/>
  <c r="C185" i="31" s="1"/>
  <c r="C178" i="31"/>
  <c r="C179" i="31" s="1"/>
  <c r="H182" i="29"/>
  <c r="H196" i="29" s="1"/>
  <c r="I71" i="33"/>
  <c r="J35" i="33"/>
  <c r="I62" i="33"/>
  <c r="J26" i="33"/>
  <c r="J65" i="33"/>
  <c r="K29" i="33"/>
  <c r="J69" i="33"/>
  <c r="K33" i="33"/>
  <c r="I63" i="33"/>
  <c r="J27" i="33"/>
  <c r="I60" i="33"/>
  <c r="J24" i="33"/>
  <c r="I37" i="33"/>
  <c r="I67" i="33"/>
  <c r="J31" i="33"/>
  <c r="J61" i="33"/>
  <c r="K25" i="33"/>
  <c r="I66" i="33"/>
  <c r="J30" i="33"/>
  <c r="J64" i="33"/>
  <c r="K28" i="33"/>
  <c r="I68" i="33"/>
  <c r="J32" i="33"/>
  <c r="I70" i="33"/>
  <c r="J34" i="33"/>
  <c r="H73" i="33"/>
  <c r="H105" i="28" s="1"/>
  <c r="H109" i="28" s="1"/>
  <c r="C191" i="31"/>
  <c r="H185" i="29"/>
  <c r="I157" i="29"/>
  <c r="I189" i="29" s="1"/>
  <c r="I176" i="29"/>
  <c r="I190" i="29" s="1"/>
  <c r="I73" i="29"/>
  <c r="T61" i="32"/>
  <c r="U50" i="32"/>
  <c r="V20" i="32"/>
  <c r="U54" i="32"/>
  <c r="V24" i="32"/>
  <c r="V57" i="32"/>
  <c r="W27" i="32"/>
  <c r="U59" i="32"/>
  <c r="V29" i="32"/>
  <c r="U58" i="32"/>
  <c r="V28" i="32"/>
  <c r="U55" i="32"/>
  <c r="V25" i="32"/>
  <c r="U51" i="32"/>
  <c r="V21" i="32"/>
  <c r="U56" i="32"/>
  <c r="V26" i="32"/>
  <c r="V53" i="32"/>
  <c r="W23" i="32"/>
  <c r="V52" i="32"/>
  <c r="W22" i="32"/>
  <c r="C178" i="36"/>
  <c r="C179" i="36" s="1"/>
  <c r="C158" i="36"/>
  <c r="K25" i="29"/>
  <c r="J164" i="29"/>
  <c r="J145" i="29"/>
  <c r="J61" i="29"/>
  <c r="K29" i="30"/>
  <c r="K30" i="29"/>
  <c r="J169" i="29"/>
  <c r="J150" i="29"/>
  <c r="J66" i="29"/>
  <c r="L24" i="30"/>
  <c r="K163" i="30"/>
  <c r="K144" i="30"/>
  <c r="K60" i="30"/>
  <c r="K32" i="29"/>
  <c r="J171" i="29"/>
  <c r="J152" i="29"/>
  <c r="J68" i="29"/>
  <c r="E190" i="31"/>
  <c r="E192" i="31" s="1"/>
  <c r="E183" i="31"/>
  <c r="E185" i="31" s="1"/>
  <c r="L26" i="29"/>
  <c r="K165" i="29"/>
  <c r="K146" i="29"/>
  <c r="K62" i="29"/>
  <c r="K29" i="29"/>
  <c r="J168" i="29"/>
  <c r="J149" i="29"/>
  <c r="J65" i="29"/>
  <c r="K31" i="29"/>
  <c r="J170" i="29"/>
  <c r="J151" i="29"/>
  <c r="J67" i="29"/>
  <c r="F157" i="31"/>
  <c r="K28" i="29"/>
  <c r="J167" i="29"/>
  <c r="J148" i="29"/>
  <c r="J64" i="29"/>
  <c r="H24" i="31"/>
  <c r="G163" i="31"/>
  <c r="G144" i="31"/>
  <c r="G60" i="31"/>
  <c r="C177" i="34"/>
  <c r="C178" i="34" s="1"/>
  <c r="E189" i="31"/>
  <c r="E182" i="31"/>
  <c r="E178" i="31"/>
  <c r="E179" i="31" s="1"/>
  <c r="H34" i="31"/>
  <c r="G173" i="31"/>
  <c r="G154" i="31"/>
  <c r="G70" i="31"/>
  <c r="H26" i="31"/>
  <c r="G165" i="31"/>
  <c r="G146" i="31"/>
  <c r="G62" i="31"/>
  <c r="H30" i="31"/>
  <c r="G169" i="31"/>
  <c r="G150" i="31"/>
  <c r="G66" i="31"/>
  <c r="H23" i="31"/>
  <c r="G143" i="31"/>
  <c r="G162" i="31"/>
  <c r="G59" i="31"/>
  <c r="C190" i="31"/>
  <c r="C192" i="31" s="1"/>
  <c r="K25" i="30"/>
  <c r="J164" i="30"/>
  <c r="J145" i="30"/>
  <c r="J61" i="30"/>
  <c r="L33" i="29"/>
  <c r="K172" i="29"/>
  <c r="K153" i="29"/>
  <c r="K69" i="29"/>
  <c r="K32" i="30"/>
  <c r="K26" i="30"/>
  <c r="K34" i="30"/>
  <c r="J173" i="30"/>
  <c r="J154" i="30"/>
  <c r="J70" i="30"/>
  <c r="L24" i="29"/>
  <c r="K163" i="29"/>
  <c r="K144" i="29"/>
  <c r="K60" i="29"/>
  <c r="K34" i="29"/>
  <c r="J173" i="29"/>
  <c r="J154" i="29"/>
  <c r="J70" i="29"/>
  <c r="L35" i="29"/>
  <c r="K174" i="29"/>
  <c r="K155" i="29"/>
  <c r="K71" i="29"/>
  <c r="C177" i="35"/>
  <c r="C178" i="35"/>
  <c r="C179" i="35" s="1"/>
  <c r="H35" i="31"/>
  <c r="G174" i="31"/>
  <c r="G155" i="31"/>
  <c r="G71" i="31"/>
  <c r="J170" i="30"/>
  <c r="J151" i="30"/>
  <c r="J67" i="30"/>
  <c r="K31" i="30"/>
  <c r="H29" i="31"/>
  <c r="G168" i="31"/>
  <c r="G149" i="31"/>
  <c r="G65" i="31"/>
  <c r="K30" i="30"/>
  <c r="F73" i="31"/>
  <c r="H31" i="31"/>
  <c r="G170" i="31"/>
  <c r="G151" i="31"/>
  <c r="G67" i="31"/>
  <c r="M27" i="30"/>
  <c r="L166" i="30"/>
  <c r="L147" i="30"/>
  <c r="L63" i="30"/>
  <c r="H32" i="31"/>
  <c r="G171" i="31"/>
  <c r="G152" i="31"/>
  <c r="G68" i="31"/>
  <c r="H28" i="31"/>
  <c r="G167" i="31"/>
  <c r="G148" i="31"/>
  <c r="G64" i="31"/>
  <c r="K35" i="30"/>
  <c r="J174" i="30"/>
  <c r="J155" i="30"/>
  <c r="J71" i="30"/>
  <c r="M28" i="30"/>
  <c r="L167" i="30"/>
  <c r="L148" i="30"/>
  <c r="L64" i="30"/>
  <c r="L27" i="29"/>
  <c r="K166" i="29"/>
  <c r="K147" i="29"/>
  <c r="K63" i="29"/>
  <c r="H33" i="31"/>
  <c r="G172" i="31"/>
  <c r="G153" i="31"/>
  <c r="G69" i="31"/>
  <c r="L23" i="29"/>
  <c r="K162" i="29"/>
  <c r="K143" i="29"/>
  <c r="K59" i="29"/>
  <c r="L23" i="30"/>
  <c r="K162" i="30"/>
  <c r="K143" i="30"/>
  <c r="K59" i="30"/>
  <c r="F176" i="31"/>
  <c r="H27" i="31"/>
  <c r="G147" i="31"/>
  <c r="G166" i="31"/>
  <c r="G63" i="31"/>
  <c r="L33" i="30"/>
  <c r="K172" i="30"/>
  <c r="K153" i="30"/>
  <c r="K69" i="30"/>
  <c r="H25" i="31"/>
  <c r="G145" i="31"/>
  <c r="G164" i="31"/>
  <c r="G61" i="31"/>
  <c r="H191" i="29"/>
  <c r="C194" i="29"/>
  <c r="C17" i="28"/>
  <c r="D74" i="30"/>
  <c r="C74" i="36"/>
  <c r="C108" i="28"/>
  <c r="C92" i="28" s="1"/>
  <c r="C99" i="28"/>
  <c r="C74" i="34"/>
  <c r="C90" i="28"/>
  <c r="C74" i="33"/>
  <c r="C105" i="28"/>
  <c r="C62" i="32"/>
  <c r="C25" i="28"/>
  <c r="AE77" i="30"/>
  <c r="AE92" i="30" s="1"/>
  <c r="AE92" i="29"/>
  <c r="BO92" i="29"/>
  <c r="BO77" i="30"/>
  <c r="BO92" i="30" s="1"/>
  <c r="BH92" i="29"/>
  <c r="BH77" i="30"/>
  <c r="BH92" i="30" s="1"/>
  <c r="AY92" i="29"/>
  <c r="AY77" i="30"/>
  <c r="AY92" i="30" s="1"/>
  <c r="BA92" i="29"/>
  <c r="BA77" i="30"/>
  <c r="BA92" i="30" s="1"/>
  <c r="CH92" i="29"/>
  <c r="CH77" i="30"/>
  <c r="CH92" i="30" s="1"/>
  <c r="BF92" i="29"/>
  <c r="BF77" i="30"/>
  <c r="BF92" i="30" s="1"/>
  <c r="BK92" i="29"/>
  <c r="BK77" i="30"/>
  <c r="BK92" i="30" s="1"/>
  <c r="BB92" i="29"/>
  <c r="BB77" i="30"/>
  <c r="BB92" i="30" s="1"/>
  <c r="CG92" i="29"/>
  <c r="CG77" i="30"/>
  <c r="CG92" i="30" s="1"/>
  <c r="AB92" i="29"/>
  <c r="AB77" i="30"/>
  <c r="AB92" i="30" s="1"/>
  <c r="AT126" i="29"/>
  <c r="AT109" i="29"/>
  <c r="AT77" i="30"/>
  <c r="AT92" i="30" s="1"/>
  <c r="AT92" i="29"/>
  <c r="AS126" i="29"/>
  <c r="AS109" i="29"/>
  <c r="AS92" i="29"/>
  <c r="AS77" i="30"/>
  <c r="AS92" i="30" s="1"/>
  <c r="AZ126" i="29"/>
  <c r="AZ109" i="29"/>
  <c r="AZ77" i="30"/>
  <c r="AZ92" i="30" s="1"/>
  <c r="AZ92" i="29"/>
  <c r="BG109" i="29"/>
  <c r="BG126" i="29"/>
  <c r="BG92" i="29"/>
  <c r="BG77" i="30"/>
  <c r="BG92" i="30" s="1"/>
  <c r="BN109" i="29"/>
  <c r="BN126" i="29"/>
  <c r="BN92" i="29"/>
  <c r="BN77" i="30"/>
  <c r="BN92" i="30" s="1"/>
  <c r="R92" i="29"/>
  <c r="R109" i="29"/>
  <c r="R126" i="29"/>
  <c r="R77" i="30"/>
  <c r="R92" i="30" s="1"/>
  <c r="BE109" i="29"/>
  <c r="BE126" i="29"/>
  <c r="BE77" i="30"/>
  <c r="BE92" i="30" s="1"/>
  <c r="BE92" i="29"/>
  <c r="BD126" i="29"/>
  <c r="BD109" i="29"/>
  <c r="BD92" i="29"/>
  <c r="BD77" i="30"/>
  <c r="BD92" i="30" s="1"/>
  <c r="CA126" i="29"/>
  <c r="CA109" i="29"/>
  <c r="CA92" i="29"/>
  <c r="CA77" i="30"/>
  <c r="CA92" i="30" s="1"/>
  <c r="AL126" i="29"/>
  <c r="AL109" i="29"/>
  <c r="AL92" i="29"/>
  <c r="AL77" i="30"/>
  <c r="AL92" i="30" s="1"/>
  <c r="AK126" i="29"/>
  <c r="AK109" i="29"/>
  <c r="AK92" i="29"/>
  <c r="AK77" i="30"/>
  <c r="AK92" i="30" s="1"/>
  <c r="AR126" i="29"/>
  <c r="AR109" i="29"/>
  <c r="AR92" i="29"/>
  <c r="AR77" i="30"/>
  <c r="AR92" i="30" s="1"/>
  <c r="AQ109" i="29"/>
  <c r="AQ126" i="29"/>
  <c r="AQ92" i="29"/>
  <c r="AQ77" i="30"/>
  <c r="AQ92" i="30" s="1"/>
  <c r="J92" i="29"/>
  <c r="J109" i="29"/>
  <c r="J126" i="29"/>
  <c r="J77" i="30"/>
  <c r="J92" i="30" s="1"/>
  <c r="AW109" i="29"/>
  <c r="AW126" i="29"/>
  <c r="AW92" i="29"/>
  <c r="AW77" i="30"/>
  <c r="AW92" i="30" s="1"/>
  <c r="AV126" i="29"/>
  <c r="AV109" i="29"/>
  <c r="AV92" i="29"/>
  <c r="AV77" i="30"/>
  <c r="AV92" i="30" s="1"/>
  <c r="BS126" i="29"/>
  <c r="BS109" i="29"/>
  <c r="BS92" i="29"/>
  <c r="BS77" i="30"/>
  <c r="BS92" i="30" s="1"/>
  <c r="W92" i="29"/>
  <c r="W126" i="29"/>
  <c r="W109" i="29"/>
  <c r="W77" i="30"/>
  <c r="W92" i="30" s="1"/>
  <c r="AD126" i="29"/>
  <c r="AD109" i="29"/>
  <c r="AD77" i="30"/>
  <c r="AD92" i="30" s="1"/>
  <c r="AD92" i="29"/>
  <c r="AC126" i="29"/>
  <c r="AC109" i="29"/>
  <c r="AC92" i="29"/>
  <c r="AC77" i="30"/>
  <c r="AC92" i="30" s="1"/>
  <c r="AJ126" i="29"/>
  <c r="AJ109" i="29"/>
  <c r="AJ77" i="30"/>
  <c r="AJ92" i="30" s="1"/>
  <c r="AJ92" i="29"/>
  <c r="K92" i="29"/>
  <c r="K109" i="29"/>
  <c r="K126" i="29"/>
  <c r="K77" i="30"/>
  <c r="K92" i="30" s="1"/>
  <c r="AA92" i="29"/>
  <c r="AA109" i="29"/>
  <c r="AA126" i="29"/>
  <c r="AA77" i="30"/>
  <c r="AA92" i="30" s="1"/>
  <c r="AO109" i="29"/>
  <c r="AO126" i="29"/>
  <c r="AO92" i="29"/>
  <c r="AO77" i="30"/>
  <c r="AO92" i="30" s="1"/>
  <c r="AN126" i="29"/>
  <c r="AN109" i="29"/>
  <c r="AN92" i="29"/>
  <c r="AN77" i="30"/>
  <c r="AN92" i="30" s="1"/>
  <c r="O92" i="29"/>
  <c r="O126" i="29"/>
  <c r="O109" i="29"/>
  <c r="O77" i="30"/>
  <c r="O92" i="30" s="1"/>
  <c r="BZ126" i="29"/>
  <c r="BZ109" i="29"/>
  <c r="BZ77" i="30"/>
  <c r="BZ92" i="30" s="1"/>
  <c r="BZ92" i="29"/>
  <c r="BY126" i="29"/>
  <c r="BY109" i="29"/>
  <c r="BY92" i="29"/>
  <c r="BY77" i="30"/>
  <c r="BY92" i="30" s="1"/>
  <c r="CF126" i="29"/>
  <c r="CF109" i="29"/>
  <c r="CF77" i="30"/>
  <c r="CF92" i="30" s="1"/>
  <c r="CF92" i="29"/>
  <c r="AX109" i="29"/>
  <c r="AX126" i="29"/>
  <c r="AX92" i="29"/>
  <c r="AX77" i="30"/>
  <c r="AX92" i="30" s="1"/>
  <c r="AG109" i="29"/>
  <c r="AG126" i="29"/>
  <c r="AG92" i="29"/>
  <c r="AG77" i="30"/>
  <c r="AG92" i="30" s="1"/>
  <c r="AF126" i="29"/>
  <c r="AF109" i="29"/>
  <c r="AF92" i="29"/>
  <c r="AF77" i="30"/>
  <c r="AF92" i="30" s="1"/>
  <c r="G92" i="29"/>
  <c r="G126" i="29"/>
  <c r="G109" i="29"/>
  <c r="G77" i="30"/>
  <c r="G92" i="30" s="1"/>
  <c r="BR126" i="29"/>
  <c r="BR109" i="29"/>
  <c r="BR92" i="29"/>
  <c r="BR77" i="30"/>
  <c r="BR92" i="30" s="1"/>
  <c r="BQ126" i="29"/>
  <c r="BQ109" i="29"/>
  <c r="BQ92" i="29"/>
  <c r="BQ77" i="30"/>
  <c r="BQ92" i="30" s="1"/>
  <c r="BX126" i="29"/>
  <c r="BX109" i="29"/>
  <c r="BX92" i="29"/>
  <c r="BX77" i="30"/>
  <c r="BX92" i="30" s="1"/>
  <c r="CE109" i="29"/>
  <c r="CE126" i="29"/>
  <c r="CE92" i="29"/>
  <c r="CE77" i="30"/>
  <c r="CE92" i="30" s="1"/>
  <c r="AP109" i="29"/>
  <c r="AP126" i="29"/>
  <c r="AP92" i="29"/>
  <c r="AP77" i="30"/>
  <c r="AP92" i="30" s="1"/>
  <c r="Y92" i="29"/>
  <c r="Y109" i="29"/>
  <c r="Y126" i="29"/>
  <c r="Y77" i="30"/>
  <c r="Y92" i="30" s="1"/>
  <c r="X92" i="29"/>
  <c r="X126" i="29"/>
  <c r="X109" i="29"/>
  <c r="X77" i="30"/>
  <c r="X92" i="30" s="1"/>
  <c r="BC126" i="29"/>
  <c r="BC109" i="29"/>
  <c r="BC77" i="30"/>
  <c r="BC92" i="30" s="1"/>
  <c r="BC92" i="29"/>
  <c r="BJ126" i="29"/>
  <c r="BJ109" i="29"/>
  <c r="BJ77" i="30"/>
  <c r="BJ92" i="30" s="1"/>
  <c r="BJ92" i="29"/>
  <c r="N92" i="29"/>
  <c r="N126" i="29"/>
  <c r="N109" i="29"/>
  <c r="N77" i="30"/>
  <c r="N92" i="30" s="1"/>
  <c r="BI126" i="29"/>
  <c r="BI109" i="29"/>
  <c r="BI92" i="29"/>
  <c r="BI77" i="30"/>
  <c r="BI92" i="30" s="1"/>
  <c r="M92" i="29"/>
  <c r="M126" i="29"/>
  <c r="M109" i="29"/>
  <c r="M77" i="30"/>
  <c r="M92" i="30" s="1"/>
  <c r="BP126" i="29"/>
  <c r="BP109" i="29"/>
  <c r="BP77" i="30"/>
  <c r="BP92" i="30" s="1"/>
  <c r="BP92" i="29"/>
  <c r="T92" i="29"/>
  <c r="T126" i="29"/>
  <c r="T109" i="29"/>
  <c r="T77" i="30"/>
  <c r="T92" i="30" s="1"/>
  <c r="BW109" i="29"/>
  <c r="BW126" i="29"/>
  <c r="BW77" i="30"/>
  <c r="BW92" i="30" s="1"/>
  <c r="BW92" i="29"/>
  <c r="AH109" i="29"/>
  <c r="AH126" i="29"/>
  <c r="AH92" i="29"/>
  <c r="AH77" i="30"/>
  <c r="AH92" i="30" s="1"/>
  <c r="CC109" i="29"/>
  <c r="CC126" i="29"/>
  <c r="CC92" i="29"/>
  <c r="CC77" i="30"/>
  <c r="CC92" i="30" s="1"/>
  <c r="Q92" i="29"/>
  <c r="Q109" i="29"/>
  <c r="Q126" i="29"/>
  <c r="Q77" i="30"/>
  <c r="Q92" i="30" s="1"/>
  <c r="CB126" i="29"/>
  <c r="CB109" i="29"/>
  <c r="CB92" i="29"/>
  <c r="CB77" i="30"/>
  <c r="CB92" i="30" s="1"/>
  <c r="P92" i="29"/>
  <c r="P126" i="29"/>
  <c r="P109" i="29"/>
  <c r="P77" i="30"/>
  <c r="P92" i="30" s="1"/>
  <c r="AU126" i="29"/>
  <c r="AU109" i="29"/>
  <c r="AU77" i="30"/>
  <c r="AU92" i="30" s="1"/>
  <c r="AU92" i="29"/>
  <c r="F92" i="29"/>
  <c r="F126" i="29"/>
  <c r="F109" i="29"/>
  <c r="F77" i="30"/>
  <c r="F92" i="30" s="1"/>
  <c r="E92" i="29"/>
  <c r="E126" i="29"/>
  <c r="E109" i="29"/>
  <c r="E77" i="30"/>
  <c r="E92" i="30" s="1"/>
  <c r="L92" i="29"/>
  <c r="L126" i="29"/>
  <c r="L109" i="29"/>
  <c r="L77" i="30"/>
  <c r="L92" i="30" s="1"/>
  <c r="CD109" i="29"/>
  <c r="CD126" i="29"/>
  <c r="CD92" i="29"/>
  <c r="CD77" i="30"/>
  <c r="CD92" i="30" s="1"/>
  <c r="BU109" i="29"/>
  <c r="BU126" i="29"/>
  <c r="BU92" i="29"/>
  <c r="BU77" i="30"/>
  <c r="BU92" i="30" s="1"/>
  <c r="I92" i="29"/>
  <c r="I109" i="29"/>
  <c r="I126" i="29"/>
  <c r="I77" i="30"/>
  <c r="I92" i="30" s="1"/>
  <c r="BT126" i="29"/>
  <c r="BT109" i="29"/>
  <c r="BT92" i="29"/>
  <c r="BT77" i="30"/>
  <c r="BT92" i="30" s="1"/>
  <c r="H92" i="29"/>
  <c r="H126" i="29"/>
  <c r="H109" i="29"/>
  <c r="H77" i="30"/>
  <c r="H92" i="30" s="1"/>
  <c r="AM126" i="29"/>
  <c r="AM109" i="29"/>
  <c r="AM92" i="29"/>
  <c r="AM77" i="30"/>
  <c r="AM92" i="30" s="1"/>
  <c r="S92" i="29"/>
  <c r="S109" i="29"/>
  <c r="S126" i="29"/>
  <c r="S77" i="30"/>
  <c r="S92" i="30" s="1"/>
  <c r="D92" i="29"/>
  <c r="D126" i="29"/>
  <c r="D109" i="29"/>
  <c r="D77" i="30"/>
  <c r="D92" i="30" s="1"/>
  <c r="BV109" i="29"/>
  <c r="BV126" i="29"/>
  <c r="BV92" i="29"/>
  <c r="BV77" i="30"/>
  <c r="BV92" i="30" s="1"/>
  <c r="BM109" i="29"/>
  <c r="BM126" i="29"/>
  <c r="BM92" i="29"/>
  <c r="BM77" i="30"/>
  <c r="BM92" i="30" s="1"/>
  <c r="AI109" i="29"/>
  <c r="AI126" i="29"/>
  <c r="AI92" i="29"/>
  <c r="AI77" i="30"/>
  <c r="AI92" i="30" s="1"/>
  <c r="BL126" i="29"/>
  <c r="BL109" i="29"/>
  <c r="BL92" i="29"/>
  <c r="C109" i="29"/>
  <c r="C92" i="29"/>
  <c r="C126" i="29"/>
  <c r="BK126" i="29"/>
  <c r="BK109" i="29"/>
  <c r="AE126" i="29"/>
  <c r="AE109" i="29"/>
  <c r="CH126" i="29"/>
  <c r="CH109" i="29"/>
  <c r="BB126" i="29"/>
  <c r="BB109" i="29"/>
  <c r="V92" i="29"/>
  <c r="V126" i="29"/>
  <c r="V109" i="29"/>
  <c r="CG126" i="29"/>
  <c r="CG109" i="29"/>
  <c r="BA126" i="29"/>
  <c r="BA109" i="29"/>
  <c r="U92" i="29"/>
  <c r="U126" i="29"/>
  <c r="U109" i="29"/>
  <c r="BH126" i="29"/>
  <c r="BH109" i="29"/>
  <c r="AB126" i="29"/>
  <c r="AB109" i="29"/>
  <c r="AY109" i="29"/>
  <c r="AY126" i="29"/>
  <c r="BO109" i="29"/>
  <c r="BO126" i="29"/>
  <c r="BF109" i="29"/>
  <c r="BF126" i="29"/>
  <c r="Z92" i="29"/>
  <c r="Z109" i="29"/>
  <c r="Z126" i="29"/>
  <c r="C183" i="36"/>
  <c r="C185" i="36" s="1"/>
  <c r="D162" i="36"/>
  <c r="D176" i="36" s="1"/>
  <c r="D143" i="36"/>
  <c r="D157" i="36" s="1"/>
  <c r="E37" i="36"/>
  <c r="C190" i="35"/>
  <c r="C192" i="35" s="1"/>
  <c r="C189" i="35"/>
  <c r="D162" i="35"/>
  <c r="D176" i="35" s="1"/>
  <c r="C182" i="30"/>
  <c r="AD126" i="34"/>
  <c r="AD109" i="34"/>
  <c r="CG126" i="34"/>
  <c r="CG109" i="34"/>
  <c r="AE109" i="34"/>
  <c r="AE126" i="34"/>
  <c r="AQ126" i="34"/>
  <c r="AQ109" i="34"/>
  <c r="AO109" i="34"/>
  <c r="AO126" i="34"/>
  <c r="BL109" i="34"/>
  <c r="BL126" i="34"/>
  <c r="BR126" i="34"/>
  <c r="BR109" i="34"/>
  <c r="BY126" i="34"/>
  <c r="BY109" i="34"/>
  <c r="L126" i="34"/>
  <c r="L109" i="34"/>
  <c r="CE126" i="34"/>
  <c r="CE109" i="34"/>
  <c r="CA109" i="34"/>
  <c r="CA126" i="34"/>
  <c r="Z109" i="34"/>
  <c r="Z126" i="34"/>
  <c r="CC109" i="34"/>
  <c r="CC126" i="34"/>
  <c r="R126" i="34"/>
  <c r="R109" i="34"/>
  <c r="BF126" i="34"/>
  <c r="BF109" i="34"/>
  <c r="H109" i="34"/>
  <c r="H126" i="34"/>
  <c r="BJ126" i="34"/>
  <c r="BJ109" i="34"/>
  <c r="BU109" i="34"/>
  <c r="BU126" i="34"/>
  <c r="U126" i="34"/>
  <c r="U109" i="34"/>
  <c r="AJ109" i="34"/>
  <c r="AJ126" i="34"/>
  <c r="AX109" i="34"/>
  <c r="AX126" i="34"/>
  <c r="BK109" i="34"/>
  <c r="BK126" i="34"/>
  <c r="BW126" i="34"/>
  <c r="BW109" i="34"/>
  <c r="BC109" i="34"/>
  <c r="BC126" i="34"/>
  <c r="AR126" i="34"/>
  <c r="AR109" i="34"/>
  <c r="F126" i="34"/>
  <c r="F109" i="34"/>
  <c r="BS109" i="34"/>
  <c r="BS126" i="34"/>
  <c r="M126" i="34"/>
  <c r="M109" i="34"/>
  <c r="BX126" i="34"/>
  <c r="BX109" i="34"/>
  <c r="S126" i="34"/>
  <c r="S109" i="34"/>
  <c r="Q109" i="34"/>
  <c r="Q126" i="34"/>
  <c r="AN109" i="34"/>
  <c r="AN126" i="34"/>
  <c r="BA126" i="34"/>
  <c r="BA109" i="34"/>
  <c r="BP126" i="34"/>
  <c r="BP109" i="34"/>
  <c r="K126" i="34"/>
  <c r="K109" i="34"/>
  <c r="CD126" i="34"/>
  <c r="CD109" i="34"/>
  <c r="I109" i="34"/>
  <c r="I126" i="34"/>
  <c r="AF109" i="34"/>
  <c r="AF126" i="34"/>
  <c r="D109" i="34"/>
  <c r="D126" i="34"/>
  <c r="AL126" i="34"/>
  <c r="AL109" i="34"/>
  <c r="AS126" i="34"/>
  <c r="AS109" i="34"/>
  <c r="AY126" i="34"/>
  <c r="AY109" i="34"/>
  <c r="AW109" i="34"/>
  <c r="AW126" i="34"/>
  <c r="BT109" i="34"/>
  <c r="BT126" i="34"/>
  <c r="C126" i="34"/>
  <c r="CH126" i="34"/>
  <c r="CH109" i="34"/>
  <c r="BB126" i="34"/>
  <c r="BB109" i="34"/>
  <c r="V126" i="34"/>
  <c r="V109" i="34"/>
  <c r="AU109" i="34"/>
  <c r="AU126" i="34"/>
  <c r="BQ126" i="34"/>
  <c r="BQ109" i="34"/>
  <c r="E126" i="34"/>
  <c r="E109" i="34"/>
  <c r="BH126" i="34"/>
  <c r="BH109" i="34"/>
  <c r="AB126" i="34"/>
  <c r="AB109" i="34"/>
  <c r="BO126" i="34"/>
  <c r="BO109" i="34"/>
  <c r="AI126" i="34"/>
  <c r="AI109" i="34"/>
  <c r="O109" i="34"/>
  <c r="O126" i="34"/>
  <c r="BV126" i="34"/>
  <c r="BV109" i="34"/>
  <c r="AP126" i="34"/>
  <c r="AP109" i="34"/>
  <c r="J126" i="34"/>
  <c r="J109" i="34"/>
  <c r="BM109" i="34"/>
  <c r="BM126" i="34"/>
  <c r="AG109" i="34"/>
  <c r="AG126" i="34"/>
  <c r="AM109" i="34"/>
  <c r="AM126" i="34"/>
  <c r="BD109" i="34"/>
  <c r="BD126" i="34"/>
  <c r="X109" i="34"/>
  <c r="X126" i="34"/>
  <c r="AK109" i="34"/>
  <c r="AK126" i="34"/>
  <c r="BZ126" i="34"/>
  <c r="BZ109" i="34"/>
  <c r="AT126" i="34"/>
  <c r="AT109" i="34"/>
  <c r="N126" i="34"/>
  <c r="N109" i="34"/>
  <c r="W109" i="34"/>
  <c r="W126" i="34"/>
  <c r="BI126" i="34"/>
  <c r="BI109" i="34"/>
  <c r="AC126" i="34"/>
  <c r="AC109" i="34"/>
  <c r="CF109" i="34"/>
  <c r="CF126" i="34"/>
  <c r="AZ126" i="34"/>
  <c r="AZ109" i="34"/>
  <c r="T126" i="34"/>
  <c r="T109" i="34"/>
  <c r="BG126" i="34"/>
  <c r="BG109" i="34"/>
  <c r="AA126" i="34"/>
  <c r="AA109" i="34"/>
  <c r="BN126" i="34"/>
  <c r="BN109" i="34"/>
  <c r="AH126" i="34"/>
  <c r="AH109" i="34"/>
  <c r="BE109" i="34"/>
  <c r="BE126" i="34"/>
  <c r="Y109" i="34"/>
  <c r="Y126" i="34"/>
  <c r="G109" i="34"/>
  <c r="G126" i="34"/>
  <c r="CB109" i="34"/>
  <c r="CB126" i="34"/>
  <c r="AV109" i="34"/>
  <c r="AV126" i="34"/>
  <c r="P109" i="34"/>
  <c r="P126" i="34"/>
  <c r="E31" i="32"/>
  <c r="E37" i="34"/>
  <c r="E37" i="35"/>
  <c r="G194" i="29" l="1"/>
  <c r="G157" i="30"/>
  <c r="G189" i="30" s="1"/>
  <c r="F190" i="30"/>
  <c r="F192" i="30" s="1"/>
  <c r="I74" i="35"/>
  <c r="H25" i="28"/>
  <c r="F189" i="30"/>
  <c r="F178" i="30"/>
  <c r="F179" i="30" s="1"/>
  <c r="F182" i="30"/>
  <c r="G73" i="30"/>
  <c r="G176" i="30"/>
  <c r="H171" i="30"/>
  <c r="H165" i="30"/>
  <c r="H152" i="30"/>
  <c r="H146" i="30"/>
  <c r="H169" i="30"/>
  <c r="H168" i="30"/>
  <c r="H68" i="30"/>
  <c r="H62" i="30"/>
  <c r="H150" i="30"/>
  <c r="H149" i="30"/>
  <c r="H66" i="30"/>
  <c r="H65" i="30"/>
  <c r="F185" i="30"/>
  <c r="D74" i="31"/>
  <c r="E74" i="31" s="1"/>
  <c r="E74" i="30"/>
  <c r="D17" i="28"/>
  <c r="D9" i="28" s="1"/>
  <c r="C186" i="31"/>
  <c r="H197" i="29"/>
  <c r="H198" i="29" s="1"/>
  <c r="H184" i="29"/>
  <c r="H186" i="29" s="1"/>
  <c r="I74" i="29"/>
  <c r="I16" i="28" s="1"/>
  <c r="H193" i="29"/>
  <c r="C196" i="31"/>
  <c r="J60" i="33"/>
  <c r="K24" i="33"/>
  <c r="J37" i="33"/>
  <c r="K69" i="33"/>
  <c r="L33" i="33"/>
  <c r="J62" i="33"/>
  <c r="K26" i="33"/>
  <c r="J68" i="33"/>
  <c r="K32" i="33"/>
  <c r="J66" i="33"/>
  <c r="K30" i="33"/>
  <c r="J67" i="33"/>
  <c r="K31" i="33"/>
  <c r="I73" i="33"/>
  <c r="I105" i="28" s="1"/>
  <c r="I109" i="28" s="1"/>
  <c r="J63" i="33"/>
  <c r="K27" i="33"/>
  <c r="K65" i="33"/>
  <c r="L29" i="33"/>
  <c r="J71" i="33"/>
  <c r="K35" i="33"/>
  <c r="J70" i="33"/>
  <c r="K34" i="33"/>
  <c r="K64" i="33"/>
  <c r="L28" i="33"/>
  <c r="K61" i="33"/>
  <c r="L25" i="33"/>
  <c r="I158" i="29"/>
  <c r="C193" i="31"/>
  <c r="I182" i="29"/>
  <c r="I184" i="29" s="1"/>
  <c r="C197" i="31"/>
  <c r="J176" i="29"/>
  <c r="J183" i="29" s="1"/>
  <c r="I178" i="29"/>
  <c r="I179" i="29" s="1"/>
  <c r="I183" i="29"/>
  <c r="I185" i="29" s="1"/>
  <c r="I192" i="29"/>
  <c r="J73" i="29"/>
  <c r="J157" i="29"/>
  <c r="J182" i="29" s="1"/>
  <c r="W52" i="32"/>
  <c r="X22" i="32"/>
  <c r="V56" i="32"/>
  <c r="W26" i="32"/>
  <c r="V55" i="32"/>
  <c r="W25" i="32"/>
  <c r="V59" i="32"/>
  <c r="W29" i="32"/>
  <c r="V54" i="32"/>
  <c r="W24" i="32"/>
  <c r="W53" i="32"/>
  <c r="X23" i="32"/>
  <c r="V51" i="32"/>
  <c r="W21" i="32"/>
  <c r="V58" i="32"/>
  <c r="W28" i="32"/>
  <c r="W57" i="32"/>
  <c r="X27" i="32"/>
  <c r="V50" i="32"/>
  <c r="W20" i="32"/>
  <c r="U61" i="32"/>
  <c r="M33" i="29"/>
  <c r="L172" i="29"/>
  <c r="L153" i="29"/>
  <c r="L69" i="29"/>
  <c r="C9" i="28"/>
  <c r="F190" i="31"/>
  <c r="F192" i="31" s="1"/>
  <c r="F183" i="31"/>
  <c r="F185" i="31" s="1"/>
  <c r="M23" i="30"/>
  <c r="L162" i="30"/>
  <c r="L143" i="30"/>
  <c r="L59" i="30"/>
  <c r="M23" i="29"/>
  <c r="L162" i="29"/>
  <c r="L143" i="29"/>
  <c r="L59" i="29"/>
  <c r="L35" i="30"/>
  <c r="K174" i="30"/>
  <c r="K155" i="30"/>
  <c r="K71" i="30"/>
  <c r="I28" i="31"/>
  <c r="H167" i="31"/>
  <c r="H148" i="31"/>
  <c r="H64" i="31"/>
  <c r="I32" i="31"/>
  <c r="H171" i="31"/>
  <c r="H152" i="31"/>
  <c r="H68" i="31"/>
  <c r="L30" i="30"/>
  <c r="H168" i="31"/>
  <c r="H149" i="31"/>
  <c r="H65" i="31"/>
  <c r="I29" i="31"/>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AZ177" i="35" s="1"/>
  <c r="BA177" i="35" s="1"/>
  <c r="BB177" i="35" s="1"/>
  <c r="BC177" i="35" s="1"/>
  <c r="BD177" i="35" s="1"/>
  <c r="BE177" i="35" s="1"/>
  <c r="BF177" i="35" s="1"/>
  <c r="BG177" i="35" s="1"/>
  <c r="BH177" i="35" s="1"/>
  <c r="BI177" i="35" s="1"/>
  <c r="BJ177" i="35" s="1"/>
  <c r="BK177" i="35" s="1"/>
  <c r="BL177" i="35" s="1"/>
  <c r="BM177" i="35" s="1"/>
  <c r="BN177" i="35" s="1"/>
  <c r="BO177" i="35" s="1"/>
  <c r="BP177" i="35" s="1"/>
  <c r="BQ177" i="35" s="1"/>
  <c r="BR177" i="35" s="1"/>
  <c r="BS177" i="35" s="1"/>
  <c r="BT177" i="35" s="1"/>
  <c r="BU177" i="35" s="1"/>
  <c r="BV177" i="35" s="1"/>
  <c r="BW177" i="35" s="1"/>
  <c r="BX177" i="35" s="1"/>
  <c r="BY177" i="35" s="1"/>
  <c r="BZ177" i="35" s="1"/>
  <c r="CA177" i="35" s="1"/>
  <c r="CB177" i="35" s="1"/>
  <c r="CC177" i="35" s="1"/>
  <c r="CD177" i="35" s="1"/>
  <c r="CE177" i="35" s="1"/>
  <c r="CF177" i="35" s="1"/>
  <c r="CG177" i="35" s="1"/>
  <c r="CH177" i="35" s="1"/>
  <c r="G73" i="31"/>
  <c r="F189" i="31"/>
  <c r="F182" i="31"/>
  <c r="F178" i="31"/>
  <c r="F179" i="31" s="1"/>
  <c r="L31" i="29"/>
  <c r="K170" i="29"/>
  <c r="K151" i="29"/>
  <c r="K67" i="29"/>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Z158" i="36" s="1"/>
  <c r="BA158" i="36" s="1"/>
  <c r="BB158" i="36" s="1"/>
  <c r="BC158" i="36" s="1"/>
  <c r="BD158" i="36" s="1"/>
  <c r="BE158" i="36" s="1"/>
  <c r="BF158" i="36" s="1"/>
  <c r="BG158" i="36" s="1"/>
  <c r="BH158" i="36" s="1"/>
  <c r="BI158" i="36" s="1"/>
  <c r="BJ158" i="36" s="1"/>
  <c r="BK158" i="36" s="1"/>
  <c r="BL158" i="36" s="1"/>
  <c r="BM158" i="36" s="1"/>
  <c r="BN158" i="36" s="1"/>
  <c r="BO158" i="36" s="1"/>
  <c r="BP158" i="36" s="1"/>
  <c r="BQ158" i="36" s="1"/>
  <c r="BR158" i="36" s="1"/>
  <c r="BS158" i="36" s="1"/>
  <c r="BT158" i="36" s="1"/>
  <c r="BU158" i="36" s="1"/>
  <c r="BV158" i="36" s="1"/>
  <c r="BW158" i="36" s="1"/>
  <c r="BX158" i="36" s="1"/>
  <c r="BY158" i="36" s="1"/>
  <c r="BZ158" i="36" s="1"/>
  <c r="CA158" i="36" s="1"/>
  <c r="CB158" i="36" s="1"/>
  <c r="CC158" i="36" s="1"/>
  <c r="CD158" i="36" s="1"/>
  <c r="CE158" i="36" s="1"/>
  <c r="CF158" i="36" s="1"/>
  <c r="CG158" i="36" s="1"/>
  <c r="CH158" i="36" s="1"/>
  <c r="D189" i="36"/>
  <c r="D182" i="36"/>
  <c r="D178" i="36"/>
  <c r="D179" i="36" s="1"/>
  <c r="I33" i="31"/>
  <c r="H172" i="31"/>
  <c r="H153" i="31"/>
  <c r="H69" i="31"/>
  <c r="L25" i="30"/>
  <c r="K164" i="30"/>
  <c r="K145" i="30"/>
  <c r="K61" i="30"/>
  <c r="C22" i="28"/>
  <c r="D62" i="32"/>
  <c r="N27" i="30"/>
  <c r="M166" i="30"/>
  <c r="M147" i="30"/>
  <c r="M63" i="30"/>
  <c r="I31" i="31"/>
  <c r="H170" i="31"/>
  <c r="H151" i="31"/>
  <c r="H67" i="31"/>
  <c r="L31" i="30"/>
  <c r="K170" i="30"/>
  <c r="K151" i="30"/>
  <c r="K67" i="30"/>
  <c r="G176" i="31"/>
  <c r="E184" i="31"/>
  <c r="E186" i="31" s="1"/>
  <c r="E196" i="31"/>
  <c r="M27" i="29"/>
  <c r="L166" i="29"/>
  <c r="L147" i="29"/>
  <c r="L63" i="29"/>
  <c r="I35" i="31"/>
  <c r="H174" i="31"/>
  <c r="H155" i="31"/>
  <c r="H71" i="31"/>
  <c r="M35" i="29"/>
  <c r="L174" i="29"/>
  <c r="L155" i="29"/>
  <c r="L71" i="29"/>
  <c r="M24" i="29"/>
  <c r="L163" i="29"/>
  <c r="L144" i="29"/>
  <c r="L60" i="29"/>
  <c r="L32" i="30"/>
  <c r="L28" i="29"/>
  <c r="K167" i="29"/>
  <c r="K148" i="29"/>
  <c r="K64" i="29"/>
  <c r="L29" i="29"/>
  <c r="K168" i="29"/>
  <c r="K149" i="29"/>
  <c r="K65" i="29"/>
  <c r="M26" i="29"/>
  <c r="L165" i="29"/>
  <c r="L146" i="29"/>
  <c r="L62" i="29"/>
  <c r="L32" i="29"/>
  <c r="K171" i="29"/>
  <c r="K152" i="29"/>
  <c r="K68" i="29"/>
  <c r="M24" i="30"/>
  <c r="L163" i="30"/>
  <c r="L144" i="30"/>
  <c r="L60" i="30"/>
  <c r="L30" i="29"/>
  <c r="K169" i="29"/>
  <c r="K150" i="29"/>
  <c r="K66" i="29"/>
  <c r="L25" i="29"/>
  <c r="K164" i="29"/>
  <c r="K145" i="29"/>
  <c r="K61" i="29"/>
  <c r="D190" i="35"/>
  <c r="D183" i="35"/>
  <c r="D178" i="35"/>
  <c r="D179" i="35" s="1"/>
  <c r="N28" i="30"/>
  <c r="M167" i="30"/>
  <c r="M148" i="30"/>
  <c r="M64" i="30"/>
  <c r="L34" i="29"/>
  <c r="K173" i="29"/>
  <c r="K154" i="29"/>
  <c r="K70" i="29"/>
  <c r="L34" i="30"/>
  <c r="K173" i="30"/>
  <c r="K154" i="30"/>
  <c r="K70" i="30"/>
  <c r="L26" i="30"/>
  <c r="G157" i="31"/>
  <c r="E191" i="31"/>
  <c r="E193" i="31" s="1"/>
  <c r="E197" i="31"/>
  <c r="I191" i="29"/>
  <c r="I197" i="29"/>
  <c r="I24" i="31"/>
  <c r="H144" i="31"/>
  <c r="H163" i="31"/>
  <c r="H60" i="31"/>
  <c r="L29" i="30"/>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Z177" i="36" s="1"/>
  <c r="BA177" i="36" s="1"/>
  <c r="BB177" i="36" s="1"/>
  <c r="BC177" i="36" s="1"/>
  <c r="BD177" i="36" s="1"/>
  <c r="BE177" i="36" s="1"/>
  <c r="BF177" i="36" s="1"/>
  <c r="BG177" i="36" s="1"/>
  <c r="BH177" i="36" s="1"/>
  <c r="BI177" i="36" s="1"/>
  <c r="BJ177" i="36" s="1"/>
  <c r="BK177" i="36" s="1"/>
  <c r="BL177" i="36" s="1"/>
  <c r="BM177" i="36" s="1"/>
  <c r="BN177" i="36" s="1"/>
  <c r="BO177" i="36" s="1"/>
  <c r="BP177" i="36" s="1"/>
  <c r="BQ177" i="36" s="1"/>
  <c r="BR177" i="36" s="1"/>
  <c r="BS177" i="36" s="1"/>
  <c r="BT177" i="36" s="1"/>
  <c r="BU177" i="36" s="1"/>
  <c r="BV177" i="36" s="1"/>
  <c r="BW177" i="36" s="1"/>
  <c r="BX177" i="36" s="1"/>
  <c r="BY177" i="36" s="1"/>
  <c r="BZ177" i="36" s="1"/>
  <c r="CA177" i="36" s="1"/>
  <c r="CB177" i="36" s="1"/>
  <c r="CC177" i="36" s="1"/>
  <c r="CD177" i="36" s="1"/>
  <c r="CE177" i="36" s="1"/>
  <c r="CF177" i="36" s="1"/>
  <c r="CG177" i="36" s="1"/>
  <c r="CH177" i="36" s="1"/>
  <c r="D190" i="36"/>
  <c r="D192" i="36" s="1"/>
  <c r="D183" i="36"/>
  <c r="D185" i="36" s="1"/>
  <c r="C23" i="28"/>
  <c r="D74" i="33"/>
  <c r="I25" i="31"/>
  <c r="H164" i="31"/>
  <c r="H145" i="31"/>
  <c r="H61" i="31"/>
  <c r="M33" i="30"/>
  <c r="L172" i="30"/>
  <c r="L153" i="30"/>
  <c r="L69" i="30"/>
  <c r="I27" i="31"/>
  <c r="H166" i="31"/>
  <c r="H147" i="31"/>
  <c r="H63" i="31"/>
  <c r="I23" i="31"/>
  <c r="H162" i="31"/>
  <c r="H143" i="31"/>
  <c r="H59" i="31"/>
  <c r="I30" i="31"/>
  <c r="H169" i="31"/>
  <c r="H150" i="31"/>
  <c r="H66" i="31"/>
  <c r="I26" i="31"/>
  <c r="H146" i="31"/>
  <c r="H165" i="31"/>
  <c r="H62" i="31"/>
  <c r="I34" i="31"/>
  <c r="H173" i="31"/>
  <c r="H154" i="31"/>
  <c r="H70" i="31"/>
  <c r="C26" i="28"/>
  <c r="C10" i="28" s="1"/>
  <c r="D74" i="36"/>
  <c r="C24" i="28"/>
  <c r="C8" i="28" s="1"/>
  <c r="D74" i="34"/>
  <c r="C91" i="28"/>
  <c r="C109" i="28"/>
  <c r="C182" i="36"/>
  <c r="C196" i="36" s="1"/>
  <c r="C189" i="36"/>
  <c r="C191" i="36" s="1"/>
  <c r="C197" i="35"/>
  <c r="C190" i="36"/>
  <c r="C192" i="36" s="1"/>
  <c r="F37" i="36"/>
  <c r="C183" i="35"/>
  <c r="C185" i="35" s="1"/>
  <c r="C182" i="35"/>
  <c r="C191" i="35"/>
  <c r="C193" i="35" s="1"/>
  <c r="C189" i="30"/>
  <c r="C191" i="30" s="1"/>
  <c r="C190" i="30"/>
  <c r="C192" i="30" s="1"/>
  <c r="C183" i="30"/>
  <c r="C185" i="30" s="1"/>
  <c r="C178" i="30"/>
  <c r="C184" i="30"/>
  <c r="C182" i="34"/>
  <c r="C184" i="34" s="1"/>
  <c r="C189" i="34"/>
  <c r="C191" i="34" s="1"/>
  <c r="C188" i="34"/>
  <c r="C190" i="34" s="1"/>
  <c r="C181" i="34"/>
  <c r="C183" i="34" s="1"/>
  <c r="C157" i="34"/>
  <c r="D157" i="34" s="1"/>
  <c r="E157" i="34" s="1"/>
  <c r="F157" i="34" s="1"/>
  <c r="G157" i="34" s="1"/>
  <c r="H157" i="34" s="1"/>
  <c r="I157" i="34" s="1"/>
  <c r="J157" i="34" s="1"/>
  <c r="K157" i="34" s="1"/>
  <c r="L157" i="34" s="1"/>
  <c r="M157" i="34" s="1"/>
  <c r="N157" i="34" s="1"/>
  <c r="O157" i="34" s="1"/>
  <c r="P157" i="34" s="1"/>
  <c r="Q157" i="34" s="1"/>
  <c r="R157" i="34" s="1"/>
  <c r="S157" i="34" s="1"/>
  <c r="T157" i="34" s="1"/>
  <c r="U157" i="34" s="1"/>
  <c r="V157" i="34" s="1"/>
  <c r="W157" i="34" s="1"/>
  <c r="X157" i="34" s="1"/>
  <c r="Y157" i="34" s="1"/>
  <c r="Z157" i="34" s="1"/>
  <c r="AA157" i="34" s="1"/>
  <c r="AB157" i="34" s="1"/>
  <c r="AC157" i="34" s="1"/>
  <c r="AD157" i="34" s="1"/>
  <c r="AE157" i="34" s="1"/>
  <c r="AF157" i="34" s="1"/>
  <c r="AG157" i="34" s="1"/>
  <c r="AH157" i="34" s="1"/>
  <c r="AI157" i="34" s="1"/>
  <c r="AJ157" i="34" s="1"/>
  <c r="AK157" i="34" s="1"/>
  <c r="AL157" i="34" s="1"/>
  <c r="AM157" i="34" s="1"/>
  <c r="AN157" i="34" s="1"/>
  <c r="AO157" i="34" s="1"/>
  <c r="AP157" i="34" s="1"/>
  <c r="AQ157" i="34" s="1"/>
  <c r="AR157" i="34" s="1"/>
  <c r="AS157" i="34" s="1"/>
  <c r="AT157" i="34" s="1"/>
  <c r="AU157" i="34" s="1"/>
  <c r="AV157" i="34" s="1"/>
  <c r="AW157" i="34" s="1"/>
  <c r="AX157" i="34" s="1"/>
  <c r="AY157" i="34" s="1"/>
  <c r="AZ157" i="34" s="1"/>
  <c r="BA157" i="34" s="1"/>
  <c r="BB157" i="34" s="1"/>
  <c r="BC157" i="34" s="1"/>
  <c r="BD157" i="34" s="1"/>
  <c r="BE157" i="34" s="1"/>
  <c r="BF157" i="34" s="1"/>
  <c r="BG157" i="34" s="1"/>
  <c r="BH157" i="34" s="1"/>
  <c r="BI157" i="34" s="1"/>
  <c r="BJ157" i="34" s="1"/>
  <c r="BK157" i="34" s="1"/>
  <c r="BL157" i="34" s="1"/>
  <c r="BM157" i="34" s="1"/>
  <c r="BN157" i="34" s="1"/>
  <c r="BO157" i="34" s="1"/>
  <c r="BP157" i="34" s="1"/>
  <c r="BQ157" i="34" s="1"/>
  <c r="BR157" i="34" s="1"/>
  <c r="BS157" i="34" s="1"/>
  <c r="BT157" i="34" s="1"/>
  <c r="BU157" i="34" s="1"/>
  <c r="BV157" i="34" s="1"/>
  <c r="BW157" i="34" s="1"/>
  <c r="BX157" i="34" s="1"/>
  <c r="BY157" i="34" s="1"/>
  <c r="BZ157" i="34" s="1"/>
  <c r="CA157" i="34" s="1"/>
  <c r="CB157" i="34" s="1"/>
  <c r="CC157" i="34" s="1"/>
  <c r="CD157" i="34" s="1"/>
  <c r="CE157" i="34" s="1"/>
  <c r="CF157" i="34" s="1"/>
  <c r="CG157" i="34" s="1"/>
  <c r="CH157" i="34" s="1"/>
  <c r="F31" i="32"/>
  <c r="F37" i="34"/>
  <c r="F37" i="35"/>
  <c r="G182" i="30" l="1"/>
  <c r="G184" i="30" s="1"/>
  <c r="G178" i="30"/>
  <c r="G179" i="30" s="1"/>
  <c r="J74" i="35"/>
  <c r="I25" i="28"/>
  <c r="H176" i="30"/>
  <c r="F191" i="30"/>
  <c r="F193" i="30" s="1"/>
  <c r="F197" i="30"/>
  <c r="H73" i="30"/>
  <c r="H157" i="30"/>
  <c r="I146" i="30"/>
  <c r="I152" i="30"/>
  <c r="I169" i="30"/>
  <c r="I168" i="30"/>
  <c r="I62" i="30"/>
  <c r="I68" i="30"/>
  <c r="I150" i="30"/>
  <c r="I149" i="30"/>
  <c r="I66" i="30"/>
  <c r="I65" i="30"/>
  <c r="I165" i="30"/>
  <c r="I171" i="30"/>
  <c r="F184" i="30"/>
  <c r="F186" i="30" s="1"/>
  <c r="F196" i="30"/>
  <c r="G190" i="30"/>
  <c r="G192" i="30" s="1"/>
  <c r="G183" i="30"/>
  <c r="G185" i="30" s="1"/>
  <c r="G191" i="30"/>
  <c r="D18" i="28"/>
  <c r="E18" i="28"/>
  <c r="F74" i="31"/>
  <c r="F18" i="28" s="1"/>
  <c r="C194" i="31"/>
  <c r="F74" i="30"/>
  <c r="E17" i="28"/>
  <c r="E9" i="28" s="1"/>
  <c r="E62" i="32"/>
  <c r="D22" i="28"/>
  <c r="E74" i="34"/>
  <c r="D24" i="28"/>
  <c r="D8" i="28" s="1"/>
  <c r="E74" i="33"/>
  <c r="D23" i="28"/>
  <c r="E74" i="36"/>
  <c r="D26" i="28"/>
  <c r="C198" i="31"/>
  <c r="J190" i="29"/>
  <c r="J192" i="29" s="1"/>
  <c r="J74" i="29"/>
  <c r="J16" i="28" s="1"/>
  <c r="H194" i="29"/>
  <c r="L64" i="33"/>
  <c r="M28" i="33"/>
  <c r="K71" i="33"/>
  <c r="L35" i="33"/>
  <c r="K63" i="33"/>
  <c r="L27" i="33"/>
  <c r="K66" i="33"/>
  <c r="L30" i="33"/>
  <c r="K62" i="33"/>
  <c r="L26" i="33"/>
  <c r="L61" i="33"/>
  <c r="M25" i="33"/>
  <c r="K70" i="33"/>
  <c r="L34" i="33"/>
  <c r="L65" i="33"/>
  <c r="M29" i="33"/>
  <c r="K60" i="33"/>
  <c r="L24" i="33"/>
  <c r="K37" i="33"/>
  <c r="K67" i="33"/>
  <c r="L31" i="33"/>
  <c r="K68" i="33"/>
  <c r="L32" i="33"/>
  <c r="L69" i="33"/>
  <c r="M33" i="33"/>
  <c r="J73" i="33"/>
  <c r="J105" i="28" s="1"/>
  <c r="J109" i="28" s="1"/>
  <c r="I193" i="29"/>
  <c r="I196" i="29"/>
  <c r="I198" i="29" s="1"/>
  <c r="K176" i="29"/>
  <c r="K190" i="29" s="1"/>
  <c r="E194" i="31"/>
  <c r="I186" i="29"/>
  <c r="J185" i="29"/>
  <c r="J189" i="29"/>
  <c r="J191" i="29" s="1"/>
  <c r="J178" i="29"/>
  <c r="J179" i="29" s="1"/>
  <c r="K73" i="29"/>
  <c r="J158" i="29"/>
  <c r="K157" i="29"/>
  <c r="K189" i="29" s="1"/>
  <c r="V61" i="32"/>
  <c r="W50" i="32"/>
  <c r="X20" i="32"/>
  <c r="W58" i="32"/>
  <c r="X28" i="32"/>
  <c r="X53" i="32"/>
  <c r="Y23" i="32"/>
  <c r="W59" i="32"/>
  <c r="X29" i="32"/>
  <c r="W56" i="32"/>
  <c r="X26" i="32"/>
  <c r="X57" i="32"/>
  <c r="Y27" i="32"/>
  <c r="W51" i="32"/>
  <c r="X21" i="32"/>
  <c r="W54" i="32"/>
  <c r="X24" i="32"/>
  <c r="W55" i="32"/>
  <c r="X25" i="32"/>
  <c r="X52" i="32"/>
  <c r="Y22" i="32"/>
  <c r="J34" i="31"/>
  <c r="I173" i="31"/>
  <c r="I154" i="31"/>
  <c r="I70" i="31"/>
  <c r="J23" i="31"/>
  <c r="I162" i="31"/>
  <c r="I143" i="31"/>
  <c r="I59" i="31"/>
  <c r="M25" i="29"/>
  <c r="L164" i="29"/>
  <c r="L145" i="29"/>
  <c r="L61" i="29"/>
  <c r="N24" i="30"/>
  <c r="M163" i="30"/>
  <c r="M144" i="30"/>
  <c r="M60" i="30"/>
  <c r="M29" i="29"/>
  <c r="L168" i="29"/>
  <c r="L149" i="29"/>
  <c r="L65" i="29"/>
  <c r="E198" i="31"/>
  <c r="H73" i="31"/>
  <c r="C192" i="34"/>
  <c r="H176" i="31"/>
  <c r="J27" i="31"/>
  <c r="I166" i="31"/>
  <c r="I147" i="31"/>
  <c r="I63" i="31"/>
  <c r="N33" i="30"/>
  <c r="M172" i="30"/>
  <c r="M153" i="30"/>
  <c r="M69" i="30"/>
  <c r="J25" i="31"/>
  <c r="I164" i="31"/>
  <c r="I145" i="31"/>
  <c r="I61" i="31"/>
  <c r="J33" i="31"/>
  <c r="I172" i="31"/>
  <c r="I153" i="31"/>
  <c r="I69" i="31"/>
  <c r="D197" i="36"/>
  <c r="D191" i="36"/>
  <c r="D193" i="36" s="1"/>
  <c r="F191" i="31"/>
  <c r="F193" i="31" s="1"/>
  <c r="F197" i="31"/>
  <c r="N33" i="29"/>
  <c r="M172" i="29"/>
  <c r="M153" i="29"/>
  <c r="M69" i="29"/>
  <c r="J30" i="31"/>
  <c r="I169" i="31"/>
  <c r="I150" i="31"/>
  <c r="I66" i="31"/>
  <c r="M30" i="29"/>
  <c r="L169" i="29"/>
  <c r="L150" i="29"/>
  <c r="L66" i="29"/>
  <c r="N26" i="29"/>
  <c r="M165" i="29"/>
  <c r="M146" i="29"/>
  <c r="M62" i="29"/>
  <c r="G190" i="31"/>
  <c r="G192" i="31" s="1"/>
  <c r="G183" i="31"/>
  <c r="G185" i="31" s="1"/>
  <c r="M31" i="30"/>
  <c r="L170" i="30"/>
  <c r="L151" i="30"/>
  <c r="L67" i="30"/>
  <c r="J31" i="31"/>
  <c r="I170" i="31"/>
  <c r="I151" i="31"/>
  <c r="I67" i="31"/>
  <c r="O27" i="30"/>
  <c r="N166" i="30"/>
  <c r="N147" i="30"/>
  <c r="N63" i="30"/>
  <c r="M31" i="29"/>
  <c r="L170" i="29"/>
  <c r="L151" i="29"/>
  <c r="L67" i="29"/>
  <c r="N23" i="29"/>
  <c r="M162" i="29"/>
  <c r="M143" i="29"/>
  <c r="M59" i="29"/>
  <c r="N23" i="30"/>
  <c r="M162" i="30"/>
  <c r="M143" i="30"/>
  <c r="M59" i="30"/>
  <c r="J26" i="31"/>
  <c r="I146" i="31"/>
  <c r="I165" i="31"/>
  <c r="I62" i="31"/>
  <c r="M32" i="29"/>
  <c r="L171" i="29"/>
  <c r="L152" i="29"/>
  <c r="L68" i="29"/>
  <c r="M29" i="30"/>
  <c r="J24" i="31"/>
  <c r="I144" i="31"/>
  <c r="I163" i="31"/>
  <c r="I60" i="31"/>
  <c r="D185" i="35"/>
  <c r="D186" i="35" s="1"/>
  <c r="D196" i="35"/>
  <c r="N24" i="29"/>
  <c r="M163" i="29"/>
  <c r="M144" i="29"/>
  <c r="M60" i="29"/>
  <c r="N35" i="29"/>
  <c r="M174" i="29"/>
  <c r="M155" i="29"/>
  <c r="M71" i="29"/>
  <c r="J35" i="31"/>
  <c r="I174" i="31"/>
  <c r="I155" i="31"/>
  <c r="I71" i="31"/>
  <c r="N27" i="29"/>
  <c r="M166" i="29"/>
  <c r="M147" i="29"/>
  <c r="M63" i="29"/>
  <c r="M25" i="30"/>
  <c r="L164" i="30"/>
  <c r="L145" i="30"/>
  <c r="L61" i="30"/>
  <c r="J29" i="31"/>
  <c r="I168" i="31"/>
  <c r="I149" i="31"/>
  <c r="I65" i="31"/>
  <c r="H157" i="31"/>
  <c r="G189" i="31"/>
  <c r="G182" i="31"/>
  <c r="G178" i="31"/>
  <c r="G179" i="31" s="1"/>
  <c r="M26" i="30"/>
  <c r="M34" i="30"/>
  <c r="L173" i="30"/>
  <c r="L154" i="30"/>
  <c r="L70" i="30"/>
  <c r="M34" i="29"/>
  <c r="L173" i="29"/>
  <c r="L154" i="29"/>
  <c r="L70" i="29"/>
  <c r="O28" i="30"/>
  <c r="N167" i="30"/>
  <c r="N148" i="30"/>
  <c r="N64" i="30"/>
  <c r="D192" i="35"/>
  <c r="D193" i="35" s="1"/>
  <c r="D197" i="35"/>
  <c r="M28" i="29"/>
  <c r="L167" i="29"/>
  <c r="L148" i="29"/>
  <c r="L64" i="29"/>
  <c r="M32" i="30"/>
  <c r="D184" i="36"/>
  <c r="D186" i="36" s="1"/>
  <c r="D196" i="36"/>
  <c r="F184" i="31"/>
  <c r="F186" i="31" s="1"/>
  <c r="F196" i="31"/>
  <c r="M30" i="30"/>
  <c r="J32" i="31"/>
  <c r="I171" i="31"/>
  <c r="I152" i="31"/>
  <c r="I68" i="31"/>
  <c r="J28" i="31"/>
  <c r="I167" i="31"/>
  <c r="I148" i="31"/>
  <c r="I64" i="31"/>
  <c r="M35" i="30"/>
  <c r="L174" i="30"/>
  <c r="L155" i="30"/>
  <c r="L71" i="30"/>
  <c r="J184" i="29"/>
  <c r="J196" i="29"/>
  <c r="C184" i="36"/>
  <c r="C186" i="36" s="1"/>
  <c r="C197" i="36"/>
  <c r="C198" i="36" s="1"/>
  <c r="C193" i="36"/>
  <c r="G37" i="36"/>
  <c r="C184" i="35"/>
  <c r="C186" i="35" s="1"/>
  <c r="C194" i="35" s="1"/>
  <c r="C196" i="35"/>
  <c r="C198" i="35" s="1"/>
  <c r="C197" i="30"/>
  <c r="C196" i="30"/>
  <c r="C186" i="30"/>
  <c r="C193" i="30"/>
  <c r="C195" i="34"/>
  <c r="C196" i="34"/>
  <c r="G31" i="32"/>
  <c r="G37" i="34"/>
  <c r="G37" i="35"/>
  <c r="K74" i="35" l="1"/>
  <c r="J25" i="28"/>
  <c r="F198" i="30"/>
  <c r="D10" i="28"/>
  <c r="F194" i="30"/>
  <c r="G74" i="31"/>
  <c r="G18" i="28" s="1"/>
  <c r="G196" i="30"/>
  <c r="I73" i="30"/>
  <c r="I157" i="30"/>
  <c r="G193" i="30"/>
  <c r="J150" i="30"/>
  <c r="J168" i="30"/>
  <c r="J171" i="30"/>
  <c r="J165" i="30"/>
  <c r="J66" i="30"/>
  <c r="J149" i="30"/>
  <c r="J152" i="30"/>
  <c r="J146" i="30"/>
  <c r="J65" i="30"/>
  <c r="J68" i="30"/>
  <c r="J62" i="30"/>
  <c r="J169" i="30"/>
  <c r="G197" i="30"/>
  <c r="G186" i="30"/>
  <c r="I176" i="30"/>
  <c r="H178" i="30"/>
  <c r="H179" i="30" s="1"/>
  <c r="H189" i="30"/>
  <c r="H182" i="30"/>
  <c r="H190" i="30"/>
  <c r="H192" i="30" s="1"/>
  <c r="H183" i="30"/>
  <c r="H185" i="30" s="1"/>
  <c r="G74" i="30"/>
  <c r="F17" i="28"/>
  <c r="F9" i="28" s="1"/>
  <c r="F74" i="33"/>
  <c r="E23" i="28"/>
  <c r="F62" i="32"/>
  <c r="E22" i="28"/>
  <c r="F74" i="36"/>
  <c r="E26" i="28"/>
  <c r="E10" i="28" s="1"/>
  <c r="F74" i="34"/>
  <c r="E24" i="28"/>
  <c r="E8" i="28" s="1"/>
  <c r="J186" i="29"/>
  <c r="D27" i="28"/>
  <c r="J197" i="29"/>
  <c r="J198" i="29" s="1"/>
  <c r="K74" i="29"/>
  <c r="K16" i="28" s="1"/>
  <c r="J193" i="29"/>
  <c r="K183" i="29"/>
  <c r="K185" i="29" s="1"/>
  <c r="L68" i="33"/>
  <c r="M32" i="33"/>
  <c r="L71" i="33"/>
  <c r="M35" i="33"/>
  <c r="L60" i="33"/>
  <c r="M24" i="33"/>
  <c r="L37" i="33"/>
  <c r="L70" i="33"/>
  <c r="M34" i="33"/>
  <c r="L62" i="33"/>
  <c r="M26" i="33"/>
  <c r="M69" i="33"/>
  <c r="N33" i="33"/>
  <c r="L67" i="33"/>
  <c r="M31" i="33"/>
  <c r="K73" i="33"/>
  <c r="K105" i="28" s="1"/>
  <c r="K109" i="28" s="1"/>
  <c r="L63" i="33"/>
  <c r="M27" i="33"/>
  <c r="M64" i="33"/>
  <c r="N28" i="33"/>
  <c r="M65" i="33"/>
  <c r="N29" i="33"/>
  <c r="M61" i="33"/>
  <c r="N25" i="33"/>
  <c r="L66" i="33"/>
  <c r="M30" i="33"/>
  <c r="I194" i="29"/>
  <c r="F198" i="31"/>
  <c r="L157" i="29"/>
  <c r="L182" i="29" s="1"/>
  <c r="K192" i="29"/>
  <c r="K158" i="29"/>
  <c r="D194" i="35"/>
  <c r="K182" i="29"/>
  <c r="K184" i="29" s="1"/>
  <c r="D198" i="36"/>
  <c r="L176" i="29"/>
  <c r="L190" i="29" s="1"/>
  <c r="K178" i="29"/>
  <c r="K179" i="29" s="1"/>
  <c r="L73" i="29"/>
  <c r="X55" i="32"/>
  <c r="Y25" i="32"/>
  <c r="X51" i="32"/>
  <c r="Y21" i="32"/>
  <c r="X56" i="32"/>
  <c r="Y26" i="32"/>
  <c r="Y53" i="32"/>
  <c r="Z23" i="32"/>
  <c r="X50" i="32"/>
  <c r="Y20" i="32"/>
  <c r="W61" i="32"/>
  <c r="Y52" i="32"/>
  <c r="Z22" i="32"/>
  <c r="X54" i="32"/>
  <c r="Y24" i="32"/>
  <c r="Y57" i="32"/>
  <c r="Z27" i="32"/>
  <c r="X59" i="32"/>
  <c r="Y29" i="32"/>
  <c r="X58" i="32"/>
  <c r="Y28" i="32"/>
  <c r="H189" i="31"/>
  <c r="H182" i="31"/>
  <c r="H178" i="31"/>
  <c r="H179" i="31" s="1"/>
  <c r="D198" i="35"/>
  <c r="I157" i="31"/>
  <c r="K26" i="31"/>
  <c r="J165" i="31"/>
  <c r="J146" i="31"/>
  <c r="J62" i="31"/>
  <c r="O23" i="30"/>
  <c r="N162" i="30"/>
  <c r="N143" i="30"/>
  <c r="N59" i="30"/>
  <c r="O23" i="29"/>
  <c r="N162" i="29"/>
  <c r="N143" i="29"/>
  <c r="N59" i="29"/>
  <c r="K33" i="31"/>
  <c r="J172" i="31"/>
  <c r="J153" i="31"/>
  <c r="J69" i="31"/>
  <c r="N28" i="29"/>
  <c r="M167" i="29"/>
  <c r="M148" i="29"/>
  <c r="M64" i="29"/>
  <c r="P28" i="30"/>
  <c r="O167" i="30"/>
  <c r="O148" i="30"/>
  <c r="O64" i="30"/>
  <c r="N34" i="30"/>
  <c r="M173" i="30"/>
  <c r="M154" i="30"/>
  <c r="M70" i="30"/>
  <c r="N26" i="30"/>
  <c r="K24" i="31"/>
  <c r="J163" i="31"/>
  <c r="J144" i="31"/>
  <c r="J60" i="31"/>
  <c r="N29" i="30"/>
  <c r="N32" i="29"/>
  <c r="M171" i="29"/>
  <c r="M152" i="29"/>
  <c r="M68" i="29"/>
  <c r="N31" i="29"/>
  <c r="M170" i="29"/>
  <c r="M151" i="29"/>
  <c r="M67" i="29"/>
  <c r="P27" i="30"/>
  <c r="O166" i="30"/>
  <c r="O147" i="30"/>
  <c r="O63" i="30"/>
  <c r="K31" i="31"/>
  <c r="J170" i="31"/>
  <c r="J151" i="31"/>
  <c r="J67" i="31"/>
  <c r="N31" i="30"/>
  <c r="M170" i="30"/>
  <c r="M151" i="30"/>
  <c r="M67" i="30"/>
  <c r="K25" i="31"/>
  <c r="J145" i="31"/>
  <c r="J164" i="31"/>
  <c r="J61" i="31"/>
  <c r="N172" i="30"/>
  <c r="N153" i="30"/>
  <c r="N69" i="30"/>
  <c r="O33" i="30"/>
  <c r="K27" i="31"/>
  <c r="J147" i="31"/>
  <c r="J166" i="31"/>
  <c r="J63" i="31"/>
  <c r="G184" i="31"/>
  <c r="G186" i="31" s="1"/>
  <c r="G196" i="31"/>
  <c r="I73" i="31"/>
  <c r="O33" i="29"/>
  <c r="N172" i="29"/>
  <c r="N153" i="29"/>
  <c r="N69" i="29"/>
  <c r="F194" i="31"/>
  <c r="H190" i="31"/>
  <c r="H192" i="31" s="1"/>
  <c r="H183" i="31"/>
  <c r="H185" i="31" s="1"/>
  <c r="N32" i="30"/>
  <c r="N34" i="29"/>
  <c r="M173" i="29"/>
  <c r="M154" i="29"/>
  <c r="M70" i="29"/>
  <c r="N35" i="30"/>
  <c r="M174" i="30"/>
  <c r="M155" i="30"/>
  <c r="M71" i="30"/>
  <c r="K28" i="31"/>
  <c r="J167" i="31"/>
  <c r="J148" i="31"/>
  <c r="J64" i="31"/>
  <c r="K32" i="31"/>
  <c r="J171" i="31"/>
  <c r="J152" i="31"/>
  <c r="J68" i="31"/>
  <c r="N30" i="30"/>
  <c r="G191" i="31"/>
  <c r="G193" i="31" s="1"/>
  <c r="G197" i="31"/>
  <c r="K29" i="31"/>
  <c r="J168" i="31"/>
  <c r="J149" i="31"/>
  <c r="J65" i="31"/>
  <c r="N25" i="30"/>
  <c r="M164" i="30"/>
  <c r="M145" i="30"/>
  <c r="M61" i="30"/>
  <c r="O27" i="29"/>
  <c r="N166" i="29"/>
  <c r="N147" i="29"/>
  <c r="N63" i="29"/>
  <c r="K35" i="31"/>
  <c r="J174" i="31"/>
  <c r="J155" i="31"/>
  <c r="J71" i="31"/>
  <c r="O35" i="29"/>
  <c r="N174" i="29"/>
  <c r="N155" i="29"/>
  <c r="N71" i="29"/>
  <c r="O24" i="29"/>
  <c r="N163" i="29"/>
  <c r="N144" i="29"/>
  <c r="N60" i="29"/>
  <c r="I176" i="31"/>
  <c r="O26" i="29"/>
  <c r="N165" i="29"/>
  <c r="N146" i="29"/>
  <c r="N62" i="29"/>
  <c r="N30" i="29"/>
  <c r="M169" i="29"/>
  <c r="M150" i="29"/>
  <c r="M66" i="29"/>
  <c r="K30" i="31"/>
  <c r="J169" i="31"/>
  <c r="J150" i="31"/>
  <c r="J66" i="31"/>
  <c r="D194" i="36"/>
  <c r="N29" i="29"/>
  <c r="M168" i="29"/>
  <c r="M149" i="29"/>
  <c r="M65" i="29"/>
  <c r="O24" i="30"/>
  <c r="N163" i="30"/>
  <c r="N144" i="30"/>
  <c r="N60" i="30"/>
  <c r="N25" i="29"/>
  <c r="M164" i="29"/>
  <c r="M145" i="29"/>
  <c r="M61" i="29"/>
  <c r="K23" i="31"/>
  <c r="J143" i="31"/>
  <c r="J162" i="31"/>
  <c r="J59" i="31"/>
  <c r="K34" i="31"/>
  <c r="J173" i="31"/>
  <c r="J154" i="31"/>
  <c r="J70" i="31"/>
  <c r="K191" i="29"/>
  <c r="K197" i="29"/>
  <c r="C194" i="36"/>
  <c r="H37" i="36"/>
  <c r="C198" i="30"/>
  <c r="C185" i="34"/>
  <c r="C193" i="34" s="1"/>
  <c r="C194" i="30"/>
  <c r="C197" i="34"/>
  <c r="E177" i="34"/>
  <c r="E178" i="34" s="1"/>
  <c r="H31" i="32"/>
  <c r="H37" i="34"/>
  <c r="H37" i="35"/>
  <c r="C21" i="28"/>
  <c r="L74" i="35" l="1"/>
  <c r="K25" i="28"/>
  <c r="G198" i="30"/>
  <c r="H74" i="31"/>
  <c r="H18" i="28" s="1"/>
  <c r="G194" i="30"/>
  <c r="J73" i="30"/>
  <c r="I190" i="30"/>
  <c r="I192" i="30" s="1"/>
  <c r="I183" i="30"/>
  <c r="I185" i="30" s="1"/>
  <c r="H184" i="30"/>
  <c r="H186" i="30" s="1"/>
  <c r="H196" i="30"/>
  <c r="H197" i="30"/>
  <c r="H191" i="30"/>
  <c r="H193" i="30" s="1"/>
  <c r="I189" i="30"/>
  <c r="I178" i="30"/>
  <c r="I179" i="30" s="1"/>
  <c r="I182" i="30"/>
  <c r="J157" i="30"/>
  <c r="J176" i="30"/>
  <c r="K68" i="30"/>
  <c r="K165" i="30"/>
  <c r="K169" i="30"/>
  <c r="K146" i="30"/>
  <c r="K168" i="30"/>
  <c r="K150" i="30"/>
  <c r="K171" i="30"/>
  <c r="K62" i="30"/>
  <c r="K149" i="30"/>
  <c r="K66" i="30"/>
  <c r="K152" i="30"/>
  <c r="K65" i="30"/>
  <c r="H74" i="30"/>
  <c r="G17" i="28"/>
  <c r="G9" i="28" s="1"/>
  <c r="G74" i="36"/>
  <c r="F26" i="28"/>
  <c r="F10" i="28" s="1"/>
  <c r="G74" i="33"/>
  <c r="F23" i="28"/>
  <c r="G74" i="34"/>
  <c r="F24" i="28"/>
  <c r="F8" i="28" s="1"/>
  <c r="G62" i="32"/>
  <c r="F22" i="28"/>
  <c r="J194" i="29"/>
  <c r="E27" i="28"/>
  <c r="L74" i="29"/>
  <c r="L16" i="28" s="1"/>
  <c r="K196" i="29"/>
  <c r="K198" i="29" s="1"/>
  <c r="K186" i="29"/>
  <c r="M67" i="33"/>
  <c r="N31" i="33"/>
  <c r="M62" i="33"/>
  <c r="N26" i="33"/>
  <c r="M66" i="33"/>
  <c r="N30" i="33"/>
  <c r="N65" i="33"/>
  <c r="O29" i="33"/>
  <c r="M63" i="33"/>
  <c r="N27" i="33"/>
  <c r="M60" i="33"/>
  <c r="N24" i="33"/>
  <c r="M37" i="33"/>
  <c r="M68" i="33"/>
  <c r="N32" i="33"/>
  <c r="N69" i="33"/>
  <c r="O33" i="33"/>
  <c r="M70" i="33"/>
  <c r="N34" i="33"/>
  <c r="L73" i="33"/>
  <c r="L105" i="28" s="1"/>
  <c r="L109" i="28" s="1"/>
  <c r="N61" i="33"/>
  <c r="O25" i="33"/>
  <c r="N64" i="33"/>
  <c r="O28" i="33"/>
  <c r="M71" i="33"/>
  <c r="N35" i="33"/>
  <c r="L178" i="29"/>
  <c r="L179" i="29" s="1"/>
  <c r="L189" i="29"/>
  <c r="L197" i="29" s="1"/>
  <c r="L158" i="29"/>
  <c r="K193" i="29"/>
  <c r="M157" i="29"/>
  <c r="M189" i="29" s="1"/>
  <c r="G194" i="31"/>
  <c r="L192" i="29"/>
  <c r="L183" i="29"/>
  <c r="L185" i="29" s="1"/>
  <c r="M73" i="29"/>
  <c r="J157" i="31"/>
  <c r="J182" i="31" s="1"/>
  <c r="M176" i="29"/>
  <c r="M190" i="29" s="1"/>
  <c r="X61" i="32"/>
  <c r="Z53" i="32"/>
  <c r="AA23" i="32"/>
  <c r="Y51" i="32"/>
  <c r="Z21" i="32"/>
  <c r="Y59" i="32"/>
  <c r="Z29" i="32"/>
  <c r="Y54" i="32"/>
  <c r="Z24" i="32"/>
  <c r="Y50" i="32"/>
  <c r="Z20" i="32"/>
  <c r="Y56" i="32"/>
  <c r="Z26" i="32"/>
  <c r="Y55" i="32"/>
  <c r="Z25" i="32"/>
  <c r="Y58" i="32"/>
  <c r="Z28" i="32"/>
  <c r="Z57" i="32"/>
  <c r="AA27" i="32"/>
  <c r="Z52" i="32"/>
  <c r="AA22" i="32"/>
  <c r="L34" i="31"/>
  <c r="K173" i="31"/>
  <c r="K154" i="31"/>
  <c r="K70" i="31"/>
  <c r="L23" i="31"/>
  <c r="K143" i="31"/>
  <c r="K162" i="31"/>
  <c r="K59" i="31"/>
  <c r="O25" i="29"/>
  <c r="N164" i="29"/>
  <c r="N145" i="29"/>
  <c r="N61" i="29"/>
  <c r="P24" i="30"/>
  <c r="O163" i="30"/>
  <c r="O144" i="30"/>
  <c r="O60" i="30"/>
  <c r="O29" i="29"/>
  <c r="N168" i="29"/>
  <c r="N149" i="29"/>
  <c r="N65" i="29"/>
  <c r="O34" i="29"/>
  <c r="N154" i="29"/>
  <c r="N173" i="29"/>
  <c r="N70" i="29"/>
  <c r="O32" i="30"/>
  <c r="P33" i="29"/>
  <c r="O172" i="29"/>
  <c r="O153" i="29"/>
  <c r="O69" i="29"/>
  <c r="L27" i="31"/>
  <c r="K147" i="31"/>
  <c r="K166" i="31"/>
  <c r="K63" i="31"/>
  <c r="L25" i="31"/>
  <c r="K145" i="31"/>
  <c r="K164" i="31"/>
  <c r="K61" i="31"/>
  <c r="O31" i="30"/>
  <c r="N170" i="30"/>
  <c r="N151" i="30"/>
  <c r="N67" i="30"/>
  <c r="L31" i="31"/>
  <c r="K170" i="31"/>
  <c r="K151" i="31"/>
  <c r="K67" i="31"/>
  <c r="Q27" i="30"/>
  <c r="P166" i="30"/>
  <c r="P147" i="30"/>
  <c r="P63" i="30"/>
  <c r="O31" i="29"/>
  <c r="N170" i="29"/>
  <c r="N151" i="29"/>
  <c r="N67" i="29"/>
  <c r="J73" i="31"/>
  <c r="L32" i="31"/>
  <c r="K171" i="31"/>
  <c r="K152" i="31"/>
  <c r="K68" i="31"/>
  <c r="L28" i="31"/>
  <c r="K167" i="31"/>
  <c r="K148" i="31"/>
  <c r="K64" i="31"/>
  <c r="O35" i="30"/>
  <c r="N174" i="30"/>
  <c r="N155" i="30"/>
  <c r="N71" i="30"/>
  <c r="G198" i="31"/>
  <c r="P33" i="30"/>
  <c r="O172" i="30"/>
  <c r="O153" i="30"/>
  <c r="O69" i="30"/>
  <c r="O32" i="29"/>
  <c r="N152" i="29"/>
  <c r="N171" i="29"/>
  <c r="N68" i="29"/>
  <c r="O29" i="30"/>
  <c r="L24" i="31"/>
  <c r="K163" i="31"/>
  <c r="K144" i="31"/>
  <c r="K60" i="31"/>
  <c r="O26" i="30"/>
  <c r="O34" i="30"/>
  <c r="N173" i="30"/>
  <c r="N154" i="30"/>
  <c r="N70" i="30"/>
  <c r="Q28" i="30"/>
  <c r="P167" i="30"/>
  <c r="P148" i="30"/>
  <c r="P64" i="30"/>
  <c r="O28" i="29"/>
  <c r="N167" i="29"/>
  <c r="N148" i="29"/>
  <c r="N64" i="29"/>
  <c r="I189" i="31"/>
  <c r="I182" i="31"/>
  <c r="I178" i="31"/>
  <c r="I179" i="31" s="1"/>
  <c r="H184" i="31"/>
  <c r="H186" i="31" s="1"/>
  <c r="H196" i="31"/>
  <c r="J176" i="31"/>
  <c r="O30" i="30"/>
  <c r="L33" i="31"/>
  <c r="K172" i="31"/>
  <c r="K153" i="31"/>
  <c r="K69" i="31"/>
  <c r="P23" i="29"/>
  <c r="O162" i="29"/>
  <c r="O143" i="29"/>
  <c r="O59" i="29"/>
  <c r="P23" i="30"/>
  <c r="O162" i="30"/>
  <c r="O143" i="30"/>
  <c r="O59" i="30"/>
  <c r="L26" i="31"/>
  <c r="K165" i="31"/>
  <c r="K146" i="31"/>
  <c r="K62" i="31"/>
  <c r="H197" i="31"/>
  <c r="H191" i="31"/>
  <c r="H193" i="31" s="1"/>
  <c r="L30" i="31"/>
  <c r="K169" i="31"/>
  <c r="K150" i="31"/>
  <c r="K66" i="31"/>
  <c r="O30" i="29"/>
  <c r="N169" i="29"/>
  <c r="N150" i="29"/>
  <c r="N66" i="29"/>
  <c r="P26" i="29"/>
  <c r="O165" i="29"/>
  <c r="O146" i="29"/>
  <c r="O62" i="29"/>
  <c r="I190" i="31"/>
  <c r="I192" i="31" s="1"/>
  <c r="I183" i="31"/>
  <c r="I185" i="31" s="1"/>
  <c r="P24" i="29"/>
  <c r="O163" i="29"/>
  <c r="O144" i="29"/>
  <c r="O60" i="29"/>
  <c r="P35" i="29"/>
  <c r="O174" i="29"/>
  <c r="O155" i="29"/>
  <c r="O71" i="29"/>
  <c r="L35" i="31"/>
  <c r="K174" i="31"/>
  <c r="K155" i="31"/>
  <c r="K71" i="31"/>
  <c r="P27" i="29"/>
  <c r="O166" i="29"/>
  <c r="O147" i="29"/>
  <c r="O63" i="29"/>
  <c r="O25" i="30"/>
  <c r="N164" i="30"/>
  <c r="N145" i="30"/>
  <c r="N61" i="30"/>
  <c r="L29" i="31"/>
  <c r="K168" i="31"/>
  <c r="K149" i="31"/>
  <c r="K65" i="31"/>
  <c r="L184" i="29"/>
  <c r="I37" i="36"/>
  <c r="F177" i="34"/>
  <c r="F178" i="34" s="1"/>
  <c r="I37" i="34"/>
  <c r="I31" i="32"/>
  <c r="I37" i="35"/>
  <c r="M74" i="35" l="1"/>
  <c r="L25" i="28"/>
  <c r="I74" i="31"/>
  <c r="I18" i="28" s="1"/>
  <c r="I74" i="30"/>
  <c r="H17" i="28"/>
  <c r="H9" i="28" s="1"/>
  <c r="H194" i="30"/>
  <c r="H198" i="30"/>
  <c r="K73" i="30"/>
  <c r="K157" i="30"/>
  <c r="L65" i="30"/>
  <c r="L62" i="30"/>
  <c r="L169" i="30"/>
  <c r="L152" i="30"/>
  <c r="L150" i="30"/>
  <c r="L168" i="30"/>
  <c r="L165" i="30"/>
  <c r="L68" i="30"/>
  <c r="L66" i="30"/>
  <c r="L149" i="30"/>
  <c r="L146" i="30"/>
  <c r="L171" i="30"/>
  <c r="J190" i="30"/>
  <c r="J192" i="30" s="1"/>
  <c r="J183" i="30"/>
  <c r="J185" i="30" s="1"/>
  <c r="I197" i="30"/>
  <c r="I191" i="30"/>
  <c r="I193" i="30" s="1"/>
  <c r="K176" i="30"/>
  <c r="J189" i="30"/>
  <c r="J178" i="30"/>
  <c r="J179" i="30" s="1"/>
  <c r="J182" i="30"/>
  <c r="I184" i="30"/>
  <c r="I186" i="30" s="1"/>
  <c r="I196" i="30"/>
  <c r="H74" i="36"/>
  <c r="G26" i="28"/>
  <c r="G10" i="28" s="1"/>
  <c r="H74" i="34"/>
  <c r="G24" i="28"/>
  <c r="G8" i="28" s="1"/>
  <c r="H62" i="32"/>
  <c r="G22" i="28"/>
  <c r="H74" i="33"/>
  <c r="G23" i="28"/>
  <c r="F27" i="28"/>
  <c r="M74" i="29"/>
  <c r="M16" i="28" s="1"/>
  <c r="J189" i="31"/>
  <c r="J191" i="31" s="1"/>
  <c r="L191" i="29"/>
  <c r="L193" i="29" s="1"/>
  <c r="L196" i="29"/>
  <c r="L198" i="29" s="1"/>
  <c r="J74" i="31"/>
  <c r="J18" i="28" s="1"/>
  <c r="J178" i="31"/>
  <c r="J179" i="31" s="1"/>
  <c r="M158" i="29"/>
  <c r="K194" i="29"/>
  <c r="M73" i="33"/>
  <c r="M105" i="28" s="1"/>
  <c r="M109" i="28" s="1"/>
  <c r="N70" i="33"/>
  <c r="O34" i="33"/>
  <c r="N68" i="33"/>
  <c r="O32" i="33"/>
  <c r="N71" i="33"/>
  <c r="O35" i="33"/>
  <c r="O61" i="33"/>
  <c r="P25" i="33"/>
  <c r="N63" i="33"/>
  <c r="O27" i="33"/>
  <c r="N66" i="33"/>
  <c r="O30" i="33"/>
  <c r="N67" i="33"/>
  <c r="O31" i="33"/>
  <c r="O69" i="33"/>
  <c r="P33" i="33"/>
  <c r="O64" i="33"/>
  <c r="P28" i="33"/>
  <c r="N60" i="33"/>
  <c r="O24" i="33"/>
  <c r="N37" i="33"/>
  <c r="O65" i="33"/>
  <c r="P29" i="33"/>
  <c r="N62" i="33"/>
  <c r="O26" i="33"/>
  <c r="M182" i="29"/>
  <c r="M184" i="29" s="1"/>
  <c r="L186" i="29"/>
  <c r="N73" i="29"/>
  <c r="N74" i="29" s="1"/>
  <c r="N16" i="28" s="1"/>
  <c r="M178" i="29"/>
  <c r="M179" i="29" s="1"/>
  <c r="H194" i="31"/>
  <c r="M183" i="29"/>
  <c r="M185" i="29" s="1"/>
  <c r="M192" i="29"/>
  <c r="N157" i="29"/>
  <c r="N182" i="29" s="1"/>
  <c r="N176" i="29"/>
  <c r="N190" i="29" s="1"/>
  <c r="Z54" i="32"/>
  <c r="AA24" i="32"/>
  <c r="Z51" i="32"/>
  <c r="AA21" i="32"/>
  <c r="AA57" i="32"/>
  <c r="AB27" i="32"/>
  <c r="Z55" i="32"/>
  <c r="AA25" i="32"/>
  <c r="Z50" i="32"/>
  <c r="AA20" i="32"/>
  <c r="Y61" i="32"/>
  <c r="Z59" i="32"/>
  <c r="AA29" i="32"/>
  <c r="AA53" i="32"/>
  <c r="AB23" i="32"/>
  <c r="AA52" i="32"/>
  <c r="AB22" i="32"/>
  <c r="Z58" i="32"/>
  <c r="AA28" i="32"/>
  <c r="Z56" i="32"/>
  <c r="AA26" i="32"/>
  <c r="M29" i="31"/>
  <c r="L168" i="31"/>
  <c r="L149" i="31"/>
  <c r="L65" i="31"/>
  <c r="P25" i="30"/>
  <c r="O164" i="30"/>
  <c r="O145" i="30"/>
  <c r="O61" i="30"/>
  <c r="Q27" i="29"/>
  <c r="P166" i="29"/>
  <c r="P147" i="29"/>
  <c r="P63" i="29"/>
  <c r="M35" i="31"/>
  <c r="L174" i="31"/>
  <c r="L155" i="31"/>
  <c r="L71" i="31"/>
  <c r="Q35" i="29"/>
  <c r="P174" i="29"/>
  <c r="P155" i="29"/>
  <c r="P71" i="29"/>
  <c r="Q24" i="29"/>
  <c r="P163" i="29"/>
  <c r="P144" i="29"/>
  <c r="P60" i="29"/>
  <c r="J184" i="31"/>
  <c r="P30" i="30"/>
  <c r="J190" i="31"/>
  <c r="J192" i="31" s="1"/>
  <c r="J183" i="31"/>
  <c r="J185" i="31" s="1"/>
  <c r="I184" i="31"/>
  <c r="I186" i="31" s="1"/>
  <c r="I196" i="31"/>
  <c r="M24" i="31"/>
  <c r="L144" i="31"/>
  <c r="L163" i="31"/>
  <c r="L60" i="31"/>
  <c r="P29" i="30"/>
  <c r="P32" i="29"/>
  <c r="O152" i="29"/>
  <c r="O171" i="29"/>
  <c r="O68" i="29"/>
  <c r="Q33" i="30"/>
  <c r="P172" i="30"/>
  <c r="P153" i="30"/>
  <c r="P69" i="30"/>
  <c r="P29" i="29"/>
  <c r="O168" i="29"/>
  <c r="O149" i="29"/>
  <c r="O65" i="29"/>
  <c r="Q24" i="30"/>
  <c r="P163" i="30"/>
  <c r="P144" i="30"/>
  <c r="P60" i="30"/>
  <c r="P25" i="29"/>
  <c r="O164" i="29"/>
  <c r="O145" i="29"/>
  <c r="O61" i="29"/>
  <c r="M23" i="31"/>
  <c r="L162" i="31"/>
  <c r="L143" i="31"/>
  <c r="L59" i="31"/>
  <c r="M34" i="31"/>
  <c r="L173" i="31"/>
  <c r="L154" i="31"/>
  <c r="L70" i="31"/>
  <c r="H198" i="31"/>
  <c r="I191" i="31"/>
  <c r="I193" i="31" s="1"/>
  <c r="I197" i="31"/>
  <c r="P31" i="29"/>
  <c r="O170" i="29"/>
  <c r="O151" i="29"/>
  <c r="O67" i="29"/>
  <c r="R27" i="30"/>
  <c r="Q166" i="30"/>
  <c r="Q147" i="30"/>
  <c r="Q63" i="30"/>
  <c r="M31" i="31"/>
  <c r="L170" i="31"/>
  <c r="L151" i="31"/>
  <c r="L67" i="31"/>
  <c r="P31" i="30"/>
  <c r="O170" i="30"/>
  <c r="O151" i="30"/>
  <c r="O67" i="30"/>
  <c r="M25" i="31"/>
  <c r="L164" i="31"/>
  <c r="L145" i="31"/>
  <c r="L61" i="31"/>
  <c r="M27" i="31"/>
  <c r="L166" i="31"/>
  <c r="L147" i="31"/>
  <c r="L63" i="31"/>
  <c r="K73" i="31"/>
  <c r="Q26" i="29"/>
  <c r="P165" i="29"/>
  <c r="P146" i="29"/>
  <c r="P62" i="29"/>
  <c r="P30" i="29"/>
  <c r="O169" i="29"/>
  <c r="O150" i="29"/>
  <c r="O66" i="29"/>
  <c r="M30" i="31"/>
  <c r="L169" i="31"/>
  <c r="L150" i="31"/>
  <c r="L66" i="31"/>
  <c r="K176" i="31"/>
  <c r="M26" i="31"/>
  <c r="L146" i="31"/>
  <c r="L165" i="31"/>
  <c r="L62" i="31"/>
  <c r="Q23" i="30"/>
  <c r="P162" i="30"/>
  <c r="P143" i="30"/>
  <c r="P59" i="30"/>
  <c r="Q23" i="29"/>
  <c r="P162" i="29"/>
  <c r="P143" i="29"/>
  <c r="P59" i="29"/>
  <c r="M33" i="31"/>
  <c r="L172" i="31"/>
  <c r="L153" i="31"/>
  <c r="L69" i="31"/>
  <c r="P28" i="29"/>
  <c r="O167" i="29"/>
  <c r="O148" i="29"/>
  <c r="O64" i="29"/>
  <c r="R28" i="30"/>
  <c r="Q167" i="30"/>
  <c r="Q148" i="30"/>
  <c r="Q64" i="30"/>
  <c r="P34" i="30"/>
  <c r="O173" i="30"/>
  <c r="O154" i="30"/>
  <c r="O70" i="30"/>
  <c r="P26" i="30"/>
  <c r="P35" i="30"/>
  <c r="O174" i="30"/>
  <c r="O155" i="30"/>
  <c r="O71" i="30"/>
  <c r="M28" i="31"/>
  <c r="L167" i="31"/>
  <c r="L148" i="31"/>
  <c r="L64" i="31"/>
  <c r="M32" i="31"/>
  <c r="L171" i="31"/>
  <c r="L152" i="31"/>
  <c r="L68" i="31"/>
  <c r="Q33" i="29"/>
  <c r="P172" i="29"/>
  <c r="P153" i="29"/>
  <c r="P69" i="29"/>
  <c r="P32" i="30"/>
  <c r="P34" i="29"/>
  <c r="O173" i="29"/>
  <c r="O154" i="29"/>
  <c r="O70" i="29"/>
  <c r="K157" i="31"/>
  <c r="M191" i="29"/>
  <c r="M197" i="29"/>
  <c r="J37" i="36"/>
  <c r="G177" i="34"/>
  <c r="G178" i="34" s="1"/>
  <c r="J31" i="32"/>
  <c r="J37" i="34"/>
  <c r="J37" i="35"/>
  <c r="N74" i="35" l="1"/>
  <c r="M25" i="28"/>
  <c r="J74" i="30"/>
  <c r="I17" i="28"/>
  <c r="I9" i="28" s="1"/>
  <c r="I74" i="33"/>
  <c r="H23" i="28"/>
  <c r="I74" i="34"/>
  <c r="H24" i="28"/>
  <c r="H8" i="28" s="1"/>
  <c r="I62" i="32"/>
  <c r="H22" i="28"/>
  <c r="I74" i="36"/>
  <c r="H26" i="28"/>
  <c r="H10" i="28" s="1"/>
  <c r="L157" i="30"/>
  <c r="L182" i="30" s="1"/>
  <c r="J184" i="30"/>
  <c r="J186" i="30" s="1"/>
  <c r="J196" i="30"/>
  <c r="M146" i="30"/>
  <c r="M149" i="30"/>
  <c r="M169" i="30"/>
  <c r="M62" i="30"/>
  <c r="M65" i="30"/>
  <c r="M171" i="30"/>
  <c r="M150" i="30"/>
  <c r="M152" i="30"/>
  <c r="M66" i="30"/>
  <c r="M165" i="30"/>
  <c r="M168" i="30"/>
  <c r="M68" i="30"/>
  <c r="L176" i="30"/>
  <c r="K182" i="30"/>
  <c r="K189" i="30"/>
  <c r="K178" i="30"/>
  <c r="K179" i="30" s="1"/>
  <c r="I198" i="30"/>
  <c r="J191" i="30"/>
  <c r="J193" i="30" s="1"/>
  <c r="J197" i="30"/>
  <c r="L73" i="30"/>
  <c r="I194" i="30"/>
  <c r="K183" i="30"/>
  <c r="K185" i="30" s="1"/>
  <c r="K190" i="30"/>
  <c r="K192" i="30" s="1"/>
  <c r="G27" i="28"/>
  <c r="K74" i="31"/>
  <c r="K18" i="28" s="1"/>
  <c r="M193" i="29"/>
  <c r="J197" i="31"/>
  <c r="L194" i="29"/>
  <c r="N192" i="29"/>
  <c r="M196" i="29"/>
  <c r="M198" i="29" s="1"/>
  <c r="M186" i="29"/>
  <c r="N73" i="33"/>
  <c r="N105" i="28" s="1"/>
  <c r="N109" i="28" s="1"/>
  <c r="P65" i="33"/>
  <c r="Q29" i="33"/>
  <c r="P64" i="33"/>
  <c r="Q28" i="33"/>
  <c r="O67" i="33"/>
  <c r="P31" i="33"/>
  <c r="O63" i="33"/>
  <c r="P27" i="33"/>
  <c r="O71" i="33"/>
  <c r="P35" i="33"/>
  <c r="O70" i="33"/>
  <c r="P34" i="33"/>
  <c r="O62" i="33"/>
  <c r="P26" i="33"/>
  <c r="O60" i="33"/>
  <c r="P24" i="33"/>
  <c r="O37" i="33"/>
  <c r="D38" i="47" s="1"/>
  <c r="P69" i="33"/>
  <c r="Q33" i="33"/>
  <c r="O66" i="33"/>
  <c r="P30" i="33"/>
  <c r="P61" i="33"/>
  <c r="Q25" i="33"/>
  <c r="O68" i="33"/>
  <c r="P32" i="33"/>
  <c r="N158" i="29"/>
  <c r="J193" i="31"/>
  <c r="I194" i="31"/>
  <c r="N183" i="29"/>
  <c r="N185" i="29" s="1"/>
  <c r="N178" i="29"/>
  <c r="N179" i="29" s="1"/>
  <c r="N189" i="29"/>
  <c r="N191" i="29" s="1"/>
  <c r="O157" i="29"/>
  <c r="O176" i="29"/>
  <c r="O183" i="29" s="1"/>
  <c r="O73" i="29"/>
  <c r="AA55" i="32"/>
  <c r="AB25" i="32"/>
  <c r="AA51" i="32"/>
  <c r="AB21" i="32"/>
  <c r="AA58" i="32"/>
  <c r="AB28" i="32"/>
  <c r="AB53" i="32"/>
  <c r="AC23" i="32"/>
  <c r="AA50" i="32"/>
  <c r="AB20" i="32"/>
  <c r="AB57" i="32"/>
  <c r="AC27" i="32"/>
  <c r="AA54" i="32"/>
  <c r="AB24" i="32"/>
  <c r="AA56" i="32"/>
  <c r="AB26" i="32"/>
  <c r="AB52" i="32"/>
  <c r="AC22" i="32"/>
  <c r="AA59" i="32"/>
  <c r="AB29" i="32"/>
  <c r="Z61" i="32"/>
  <c r="K189" i="31"/>
  <c r="K182" i="31"/>
  <c r="K178" i="31"/>
  <c r="K179" i="31" s="1"/>
  <c r="N27" i="31"/>
  <c r="M166" i="31"/>
  <c r="M147" i="31"/>
  <c r="M63" i="31"/>
  <c r="N25" i="31"/>
  <c r="M164" i="31"/>
  <c r="M145" i="31"/>
  <c r="M61" i="31"/>
  <c r="Q31" i="30"/>
  <c r="P170" i="30"/>
  <c r="P151" i="30"/>
  <c r="P67" i="30"/>
  <c r="N31" i="31"/>
  <c r="M170" i="31"/>
  <c r="M151" i="31"/>
  <c r="M67" i="31"/>
  <c r="S27" i="30"/>
  <c r="R166" i="30"/>
  <c r="R147" i="30"/>
  <c r="R63" i="30"/>
  <c r="Q31" i="29"/>
  <c r="P151" i="29"/>
  <c r="P170" i="29"/>
  <c r="P67" i="29"/>
  <c r="N34" i="31"/>
  <c r="M173" i="31"/>
  <c r="M154" i="31"/>
  <c r="M70" i="31"/>
  <c r="N23" i="31"/>
  <c r="M162" i="31"/>
  <c r="M143" i="31"/>
  <c r="M59" i="31"/>
  <c r="Q25" i="29"/>
  <c r="P164" i="29"/>
  <c r="P145" i="29"/>
  <c r="P61" i="29"/>
  <c r="R24" i="30"/>
  <c r="Q163" i="30"/>
  <c r="Q144" i="30"/>
  <c r="Q60" i="30"/>
  <c r="Q29" i="29"/>
  <c r="P168" i="29"/>
  <c r="P149" i="29"/>
  <c r="P65" i="29"/>
  <c r="J196" i="31"/>
  <c r="Q34" i="29"/>
  <c r="P173" i="29"/>
  <c r="P154" i="29"/>
  <c r="P70" i="29"/>
  <c r="Q32" i="30"/>
  <c r="R33" i="29"/>
  <c r="Q172" i="29"/>
  <c r="Q153" i="29"/>
  <c r="Q69" i="29"/>
  <c r="N32" i="31"/>
  <c r="M171" i="31"/>
  <c r="M152" i="31"/>
  <c r="M68" i="31"/>
  <c r="N28" i="31"/>
  <c r="M167" i="31"/>
  <c r="M148" i="31"/>
  <c r="M64" i="31"/>
  <c r="Q35" i="30"/>
  <c r="P174" i="30"/>
  <c r="P155" i="30"/>
  <c r="P71" i="30"/>
  <c r="Q26" i="30"/>
  <c r="Q34" i="30"/>
  <c r="P173" i="30"/>
  <c r="P154" i="30"/>
  <c r="P70" i="30"/>
  <c r="S28" i="30"/>
  <c r="R167" i="30"/>
  <c r="R148" i="30"/>
  <c r="R64" i="30"/>
  <c r="Q28" i="29"/>
  <c r="P167" i="29"/>
  <c r="P148" i="29"/>
  <c r="P64" i="29"/>
  <c r="L73" i="31"/>
  <c r="R33" i="30"/>
  <c r="Q172" i="30"/>
  <c r="Q153" i="30"/>
  <c r="Q69" i="30"/>
  <c r="Q32" i="29"/>
  <c r="P152" i="29"/>
  <c r="P171" i="29"/>
  <c r="P68" i="29"/>
  <c r="Q29" i="30"/>
  <c r="N24" i="31"/>
  <c r="M144" i="31"/>
  <c r="M163" i="31"/>
  <c r="M60" i="31"/>
  <c r="Q30" i="30"/>
  <c r="J186" i="31"/>
  <c r="R24" i="29"/>
  <c r="Q163" i="29"/>
  <c r="Q144" i="29"/>
  <c r="Q60" i="29"/>
  <c r="R35" i="29"/>
  <c r="Q174" i="29"/>
  <c r="Q155" i="29"/>
  <c r="Q71" i="29"/>
  <c r="N35" i="31"/>
  <c r="M174" i="31"/>
  <c r="M155" i="31"/>
  <c r="M71" i="31"/>
  <c r="R27" i="29"/>
  <c r="Q166" i="29"/>
  <c r="Q147" i="29"/>
  <c r="Q63" i="29"/>
  <c r="Q25" i="30"/>
  <c r="P164" i="30"/>
  <c r="P145" i="30"/>
  <c r="P61" i="30"/>
  <c r="N29" i="31"/>
  <c r="M168" i="31"/>
  <c r="M149" i="31"/>
  <c r="M65" i="31"/>
  <c r="N184" i="29"/>
  <c r="K190" i="31"/>
  <c r="K192" i="31" s="1"/>
  <c r="K183" i="31"/>
  <c r="K185" i="31" s="1"/>
  <c r="N30" i="31"/>
  <c r="M169" i="31"/>
  <c r="M150" i="31"/>
  <c r="M66" i="31"/>
  <c r="Q30" i="29"/>
  <c r="P169" i="29"/>
  <c r="P150" i="29"/>
  <c r="P66" i="29"/>
  <c r="R26" i="29"/>
  <c r="Q165" i="29"/>
  <c r="Q146" i="29"/>
  <c r="Q62" i="29"/>
  <c r="L157" i="31"/>
  <c r="I198" i="31"/>
  <c r="N33" i="31"/>
  <c r="M172" i="31"/>
  <c r="M153" i="31"/>
  <c r="M69" i="31"/>
  <c r="R23" i="29"/>
  <c r="Q162" i="29"/>
  <c r="Q143" i="29"/>
  <c r="Q59" i="29"/>
  <c r="R23" i="30"/>
  <c r="Q162" i="30"/>
  <c r="Q143" i="30"/>
  <c r="Q59" i="30"/>
  <c r="N26" i="31"/>
  <c r="M146" i="31"/>
  <c r="M165" i="31"/>
  <c r="M62" i="31"/>
  <c r="L176" i="31"/>
  <c r="K37" i="36"/>
  <c r="H177" i="34"/>
  <c r="H178" i="34" s="1"/>
  <c r="K37" i="34"/>
  <c r="K31" i="32"/>
  <c r="K37" i="35"/>
  <c r="O74" i="29" l="1"/>
  <c r="O16" i="28" s="1"/>
  <c r="O98" i="28"/>
  <c r="O90" i="28" s="1"/>
  <c r="O74" i="35"/>
  <c r="N25" i="28"/>
  <c r="K74" i="30"/>
  <c r="J17" i="28"/>
  <c r="J9" i="28" s="1"/>
  <c r="J74" i="36"/>
  <c r="I26" i="28"/>
  <c r="I10" i="28" s="1"/>
  <c r="J74" i="34"/>
  <c r="I24" i="28"/>
  <c r="I8" i="28" s="1"/>
  <c r="J62" i="32"/>
  <c r="I22" i="28"/>
  <c r="J74" i="33"/>
  <c r="I23" i="28"/>
  <c r="L189" i="30"/>
  <c r="L191" i="30" s="1"/>
  <c r="H27" i="28"/>
  <c r="J194" i="30"/>
  <c r="L183" i="30"/>
  <c r="L185" i="30" s="1"/>
  <c r="L190" i="30"/>
  <c r="L192" i="30" s="1"/>
  <c r="M73" i="30"/>
  <c r="N149" i="30"/>
  <c r="N146" i="30"/>
  <c r="N171" i="30"/>
  <c r="N65" i="30"/>
  <c r="N62" i="30"/>
  <c r="N169" i="30"/>
  <c r="N152" i="30"/>
  <c r="N150" i="30"/>
  <c r="N68" i="30"/>
  <c r="N168" i="30"/>
  <c r="N165" i="30"/>
  <c r="N66" i="30"/>
  <c r="J198" i="30"/>
  <c r="K191" i="30"/>
  <c r="K193" i="30" s="1"/>
  <c r="K197" i="30"/>
  <c r="L178" i="30"/>
  <c r="L179" i="30" s="1"/>
  <c r="M176" i="30"/>
  <c r="K184" i="30"/>
  <c r="K186" i="30" s="1"/>
  <c r="K196" i="30"/>
  <c r="L184" i="30"/>
  <c r="M157" i="30"/>
  <c r="J198" i="31"/>
  <c r="L74" i="31"/>
  <c r="L18" i="28" s="1"/>
  <c r="N186" i="29"/>
  <c r="O158" i="29"/>
  <c r="M194" i="29"/>
  <c r="N193" i="29"/>
  <c r="N196" i="29"/>
  <c r="J194" i="31"/>
  <c r="O73" i="33"/>
  <c r="O105" i="28" s="1"/>
  <c r="P62" i="33"/>
  <c r="Q26" i="33"/>
  <c r="P71" i="33"/>
  <c r="Q35" i="33"/>
  <c r="P67" i="33"/>
  <c r="Q31" i="33"/>
  <c r="Q65" i="33"/>
  <c r="R29" i="33"/>
  <c r="Q69" i="33"/>
  <c r="R33" i="33"/>
  <c r="P68" i="33"/>
  <c r="Q32" i="33"/>
  <c r="P66" i="33"/>
  <c r="Q30" i="33"/>
  <c r="Q61" i="33"/>
  <c r="R25" i="33"/>
  <c r="P60" i="33"/>
  <c r="Q24" i="33"/>
  <c r="P37" i="33"/>
  <c r="P70" i="33"/>
  <c r="Q34" i="33"/>
  <c r="P63" i="33"/>
  <c r="Q27" i="33"/>
  <c r="Q64" i="33"/>
  <c r="R28" i="33"/>
  <c r="O189" i="29"/>
  <c r="N197" i="29"/>
  <c r="P176" i="29"/>
  <c r="P183" i="29" s="1"/>
  <c r="O190" i="29"/>
  <c r="O182" i="29"/>
  <c r="O196" i="29" s="1"/>
  <c r="O178" i="29"/>
  <c r="O179" i="29" s="1"/>
  <c r="P73" i="29"/>
  <c r="AC53" i="32"/>
  <c r="AD23" i="32"/>
  <c r="AB51" i="32"/>
  <c r="AC21" i="32"/>
  <c r="AC52" i="32"/>
  <c r="AD22" i="32"/>
  <c r="AB54" i="32"/>
  <c r="AC24" i="32"/>
  <c r="AB50" i="32"/>
  <c r="AC20" i="32"/>
  <c r="AA61" i="32"/>
  <c r="AB58" i="32"/>
  <c r="AC28" i="32"/>
  <c r="AB55" i="32"/>
  <c r="AC25" i="32"/>
  <c r="AB59" i="32"/>
  <c r="AC29" i="32"/>
  <c r="AB56" i="32"/>
  <c r="AC26" i="32"/>
  <c r="AC57" i="32"/>
  <c r="AD27" i="32"/>
  <c r="O26" i="31"/>
  <c r="N165" i="31"/>
  <c r="N146" i="31"/>
  <c r="N62" i="31"/>
  <c r="O33" i="31"/>
  <c r="N172" i="31"/>
  <c r="N153" i="31"/>
  <c r="N69" i="31"/>
  <c r="S26" i="29"/>
  <c r="R165" i="29"/>
  <c r="R146" i="29"/>
  <c r="R62" i="29"/>
  <c r="R30" i="29"/>
  <c r="Q169" i="29"/>
  <c r="Q150" i="29"/>
  <c r="Q66" i="29"/>
  <c r="O30" i="31"/>
  <c r="N169" i="31"/>
  <c r="N150" i="31"/>
  <c r="N66" i="31"/>
  <c r="O29" i="31"/>
  <c r="N168" i="31"/>
  <c r="N149" i="31"/>
  <c r="N65" i="31"/>
  <c r="R25" i="30"/>
  <c r="Q164" i="30"/>
  <c r="Q145" i="30"/>
  <c r="Q61" i="30"/>
  <c r="S27" i="29"/>
  <c r="R166" i="29"/>
  <c r="R147" i="29"/>
  <c r="R63" i="29"/>
  <c r="O35" i="31"/>
  <c r="N174" i="31"/>
  <c r="N155" i="31"/>
  <c r="N71" i="31"/>
  <c r="S35" i="29"/>
  <c r="R174" i="29"/>
  <c r="R155" i="29"/>
  <c r="R71" i="29"/>
  <c r="S24" i="29"/>
  <c r="R163" i="29"/>
  <c r="R144" i="29"/>
  <c r="R60" i="29"/>
  <c r="M157" i="31"/>
  <c r="R29" i="29"/>
  <c r="Q168" i="29"/>
  <c r="Q149" i="29"/>
  <c r="Q65" i="29"/>
  <c r="S24" i="30"/>
  <c r="R163" i="30"/>
  <c r="R144" i="30"/>
  <c r="R60" i="30"/>
  <c r="R25" i="29"/>
  <c r="Q164" i="29"/>
  <c r="Q145" i="29"/>
  <c r="Q61" i="29"/>
  <c r="O23" i="31"/>
  <c r="N143" i="31"/>
  <c r="N162" i="31"/>
  <c r="N59" i="31"/>
  <c r="O34" i="31"/>
  <c r="N173" i="31"/>
  <c r="N154" i="31"/>
  <c r="N70" i="31"/>
  <c r="K191" i="31"/>
  <c r="K193" i="31" s="1"/>
  <c r="K197" i="31"/>
  <c r="L189" i="31"/>
  <c r="L182" i="31"/>
  <c r="L178" i="31"/>
  <c r="L179" i="31" s="1"/>
  <c r="L190" i="31"/>
  <c r="L192" i="31" s="1"/>
  <c r="L183" i="31"/>
  <c r="L185" i="31" s="1"/>
  <c r="S23" i="30"/>
  <c r="R162" i="30"/>
  <c r="R143" i="30"/>
  <c r="R59" i="30"/>
  <c r="S23" i="29"/>
  <c r="R162" i="29"/>
  <c r="R143" i="29"/>
  <c r="R59" i="29"/>
  <c r="R30" i="30"/>
  <c r="O24" i="31"/>
  <c r="N163" i="31"/>
  <c r="N144" i="31"/>
  <c r="N60" i="31"/>
  <c r="R29" i="30"/>
  <c r="R32" i="29"/>
  <c r="Q171" i="29"/>
  <c r="Q152" i="29"/>
  <c r="Q68" i="29"/>
  <c r="S33" i="30"/>
  <c r="R172" i="30"/>
  <c r="R153" i="30"/>
  <c r="R69" i="30"/>
  <c r="R28" i="29"/>
  <c r="Q167" i="29"/>
  <c r="Q148" i="29"/>
  <c r="Q64" i="29"/>
  <c r="T28" i="30"/>
  <c r="S167" i="30"/>
  <c r="S148" i="30"/>
  <c r="S64" i="30"/>
  <c r="R34" i="30"/>
  <c r="Q173" i="30"/>
  <c r="Q154" i="30"/>
  <c r="Q70" i="30"/>
  <c r="R26" i="30"/>
  <c r="R35" i="30"/>
  <c r="Q174" i="30"/>
  <c r="Q155" i="30"/>
  <c r="Q71" i="30"/>
  <c r="O28" i="31"/>
  <c r="N167" i="31"/>
  <c r="N148" i="31"/>
  <c r="N64" i="31"/>
  <c r="O32" i="31"/>
  <c r="N171" i="31"/>
  <c r="N152" i="31"/>
  <c r="N68" i="31"/>
  <c r="M73" i="31"/>
  <c r="P157" i="29"/>
  <c r="M176" i="31"/>
  <c r="S33" i="29"/>
  <c r="R172" i="29"/>
  <c r="R153" i="29"/>
  <c r="R69" i="29"/>
  <c r="R32" i="30"/>
  <c r="Q173" i="29"/>
  <c r="Q154" i="29"/>
  <c r="Q70" i="29"/>
  <c r="R34" i="29"/>
  <c r="R31" i="29"/>
  <c r="Q151" i="29"/>
  <c r="Q170" i="29"/>
  <c r="Q67" i="29"/>
  <c r="T27" i="30"/>
  <c r="S166" i="30"/>
  <c r="S147" i="30"/>
  <c r="S63" i="30"/>
  <c r="O31" i="31"/>
  <c r="N170" i="31"/>
  <c r="N151" i="31"/>
  <c r="N67" i="31"/>
  <c r="R31" i="30"/>
  <c r="Q170" i="30"/>
  <c r="Q151" i="30"/>
  <c r="Q67" i="30"/>
  <c r="O25" i="31"/>
  <c r="N145" i="31"/>
  <c r="N164" i="31"/>
  <c r="N61" i="31"/>
  <c r="O27" i="31"/>
  <c r="N147" i="31"/>
  <c r="N166" i="31"/>
  <c r="N63" i="31"/>
  <c r="K184" i="31"/>
  <c r="K186" i="31" s="1"/>
  <c r="K196" i="31"/>
  <c r="L37" i="36"/>
  <c r="I177" i="34"/>
  <c r="I178" i="34" s="1"/>
  <c r="L37" i="34"/>
  <c r="L31" i="32"/>
  <c r="L37" i="35"/>
  <c r="K194" i="30" l="1"/>
  <c r="P74" i="29"/>
  <c r="P16" i="28" s="1"/>
  <c r="P98" i="28"/>
  <c r="P90" i="28" s="1"/>
  <c r="P74" i="35"/>
  <c r="O25" i="28"/>
  <c r="O109" i="28"/>
  <c r="L196" i="30"/>
  <c r="L74" i="30"/>
  <c r="L17" i="28" s="1"/>
  <c r="L9" i="28" s="1"/>
  <c r="K17" i="28"/>
  <c r="K9" i="28" s="1"/>
  <c r="K74" i="33"/>
  <c r="J23" i="28"/>
  <c r="K74" i="36"/>
  <c r="J26" i="28"/>
  <c r="J10" i="28" s="1"/>
  <c r="K74" i="34"/>
  <c r="J24" i="28"/>
  <c r="J8" i="28" s="1"/>
  <c r="K62" i="32"/>
  <c r="J22" i="28"/>
  <c r="I27" i="28"/>
  <c r="L186" i="30"/>
  <c r="N194" i="29"/>
  <c r="N198" i="29"/>
  <c r="L197" i="30"/>
  <c r="N176" i="30"/>
  <c r="N183" i="30" s="1"/>
  <c r="M183" i="30"/>
  <c r="M185" i="30" s="1"/>
  <c r="M190" i="30"/>
  <c r="M192" i="30" s="1"/>
  <c r="N157" i="30"/>
  <c r="K198" i="30"/>
  <c r="L193" i="30"/>
  <c r="N73" i="30"/>
  <c r="M182" i="30"/>
  <c r="M189" i="30"/>
  <c r="M178" i="30"/>
  <c r="M179" i="30" s="1"/>
  <c r="O66" i="30"/>
  <c r="O65" i="30"/>
  <c r="O165" i="30"/>
  <c r="O171" i="30"/>
  <c r="O152" i="30"/>
  <c r="O68" i="30"/>
  <c r="O169" i="30"/>
  <c r="O168" i="30"/>
  <c r="O146" i="30"/>
  <c r="O150" i="30"/>
  <c r="O149" i="30"/>
  <c r="O62" i="30"/>
  <c r="M74" i="31"/>
  <c r="M18" i="28" s="1"/>
  <c r="Q63" i="33"/>
  <c r="R27" i="33"/>
  <c r="Q60" i="33"/>
  <c r="R24" i="33"/>
  <c r="Q37" i="33"/>
  <c r="Q66" i="33"/>
  <c r="R30" i="33"/>
  <c r="R69" i="33"/>
  <c r="S33" i="33"/>
  <c r="Q67" i="33"/>
  <c r="R31" i="33"/>
  <c r="Q62" i="33"/>
  <c r="R26" i="33"/>
  <c r="R64" i="33"/>
  <c r="S28" i="33"/>
  <c r="Q70" i="33"/>
  <c r="R34" i="33"/>
  <c r="P73" i="33"/>
  <c r="P105" i="28" s="1"/>
  <c r="P109" i="28" s="1"/>
  <c r="R61" i="33"/>
  <c r="S25" i="33"/>
  <c r="Q68" i="33"/>
  <c r="R32" i="33"/>
  <c r="R65" i="33"/>
  <c r="S29" i="33"/>
  <c r="Q71" i="33"/>
  <c r="R35" i="33"/>
  <c r="O197" i="29"/>
  <c r="O198" i="29" s="1"/>
  <c r="P190" i="29"/>
  <c r="Q176" i="29"/>
  <c r="Q183" i="29" s="1"/>
  <c r="K198" i="31"/>
  <c r="Q157" i="29"/>
  <c r="Q182" i="29" s="1"/>
  <c r="Q73" i="29"/>
  <c r="Q74" i="29" s="1"/>
  <c r="AB61" i="32"/>
  <c r="AD57" i="32"/>
  <c r="AE27" i="32"/>
  <c r="AC59" i="32"/>
  <c r="AD29" i="32"/>
  <c r="AC58" i="32"/>
  <c r="AD28" i="32"/>
  <c r="AC54" i="32"/>
  <c r="AD24" i="32"/>
  <c r="AC51" i="32"/>
  <c r="AD21" i="32"/>
  <c r="AC56" i="32"/>
  <c r="AD26" i="32"/>
  <c r="AC55" i="32"/>
  <c r="AD25" i="32"/>
  <c r="AC50" i="32"/>
  <c r="AD20" i="32"/>
  <c r="AD52" i="32"/>
  <c r="AE22" i="32"/>
  <c r="AD53" i="32"/>
  <c r="AE23" i="32"/>
  <c r="P178" i="29"/>
  <c r="P179" i="29" s="1"/>
  <c r="P182" i="29"/>
  <c r="P196" i="29" s="1"/>
  <c r="P189" i="29"/>
  <c r="T23" i="29"/>
  <c r="S162" i="29"/>
  <c r="S143" i="29"/>
  <c r="S59" i="29"/>
  <c r="T23" i="30"/>
  <c r="S162" i="30"/>
  <c r="S143" i="30"/>
  <c r="S59" i="30"/>
  <c r="N73" i="31"/>
  <c r="M189" i="31"/>
  <c r="M182" i="31"/>
  <c r="M178" i="31"/>
  <c r="M179" i="31" s="1"/>
  <c r="T24" i="29"/>
  <c r="S163" i="29"/>
  <c r="S144" i="29"/>
  <c r="S60" i="29"/>
  <c r="T35" i="29"/>
  <c r="S174" i="29"/>
  <c r="S155" i="29"/>
  <c r="S71" i="29"/>
  <c r="P35" i="31"/>
  <c r="O174" i="31"/>
  <c r="O155" i="31"/>
  <c r="O71" i="31"/>
  <c r="T27" i="29"/>
  <c r="S166" i="29"/>
  <c r="S147" i="29"/>
  <c r="S63" i="29"/>
  <c r="S25" i="30"/>
  <c r="R164" i="30"/>
  <c r="R145" i="30"/>
  <c r="R61" i="30"/>
  <c r="P29" i="31"/>
  <c r="O168" i="31"/>
  <c r="O149" i="31"/>
  <c r="O65" i="31"/>
  <c r="P33" i="31"/>
  <c r="O172" i="31"/>
  <c r="O153" i="31"/>
  <c r="O69" i="31"/>
  <c r="P26" i="31"/>
  <c r="O165" i="31"/>
  <c r="O146" i="31"/>
  <c r="O62" i="31"/>
  <c r="L184" i="31"/>
  <c r="L186" i="31" s="1"/>
  <c r="L196" i="31"/>
  <c r="N176" i="31"/>
  <c r="S32" i="30"/>
  <c r="T33" i="29"/>
  <c r="S172" i="29"/>
  <c r="S153" i="29"/>
  <c r="S69" i="29"/>
  <c r="M190" i="31"/>
  <c r="M192" i="31" s="1"/>
  <c r="M183" i="31"/>
  <c r="M185" i="31" s="1"/>
  <c r="P32" i="31"/>
  <c r="O171" i="31"/>
  <c r="O152" i="31"/>
  <c r="O68" i="31"/>
  <c r="P28" i="31"/>
  <c r="O167" i="31"/>
  <c r="O148" i="31"/>
  <c r="O64" i="31"/>
  <c r="S35" i="30"/>
  <c r="R174" i="30"/>
  <c r="R155" i="30"/>
  <c r="R71" i="30"/>
  <c r="S26" i="30"/>
  <c r="S34" i="30"/>
  <c r="R173" i="30"/>
  <c r="R154" i="30"/>
  <c r="R70" i="30"/>
  <c r="U28" i="30"/>
  <c r="T167" i="30"/>
  <c r="T148" i="30"/>
  <c r="T64" i="30"/>
  <c r="S28" i="29"/>
  <c r="R167" i="29"/>
  <c r="R148" i="29"/>
  <c r="R64" i="29"/>
  <c r="T33" i="30"/>
  <c r="S172" i="30"/>
  <c r="S153" i="30"/>
  <c r="S69" i="30"/>
  <c r="S32" i="29"/>
  <c r="R152" i="29"/>
  <c r="R171" i="29"/>
  <c r="R68" i="29"/>
  <c r="S29" i="30"/>
  <c r="P24" i="31"/>
  <c r="O163" i="31"/>
  <c r="O144" i="31"/>
  <c r="O60" i="31"/>
  <c r="P158" i="29"/>
  <c r="L197" i="31"/>
  <c r="L191" i="31"/>
  <c r="L193" i="31" s="1"/>
  <c r="N157" i="31"/>
  <c r="P30" i="31"/>
  <c r="O169" i="31"/>
  <c r="O150" i="31"/>
  <c r="O66" i="31"/>
  <c r="S30" i="29"/>
  <c r="R169" i="29"/>
  <c r="R150" i="29"/>
  <c r="R66" i="29"/>
  <c r="T26" i="29"/>
  <c r="S165" i="29"/>
  <c r="S146" i="29"/>
  <c r="S62" i="29"/>
  <c r="P27" i="31"/>
  <c r="O166" i="31"/>
  <c r="O147" i="31"/>
  <c r="O63" i="31"/>
  <c r="P25" i="31"/>
  <c r="O145" i="31"/>
  <c r="O164" i="31"/>
  <c r="O61" i="31"/>
  <c r="S31" i="30"/>
  <c r="R170" i="30"/>
  <c r="R151" i="30"/>
  <c r="R67" i="30"/>
  <c r="P31" i="31"/>
  <c r="O170" i="31"/>
  <c r="O151" i="31"/>
  <c r="O67" i="31"/>
  <c r="U27" i="30"/>
  <c r="T166" i="30"/>
  <c r="T147" i="30"/>
  <c r="T63" i="30"/>
  <c r="S31" i="29"/>
  <c r="R170" i="29"/>
  <c r="R151" i="29"/>
  <c r="R67" i="29"/>
  <c r="S34" i="29"/>
  <c r="R173" i="29"/>
  <c r="R154" i="29"/>
  <c r="R70" i="29"/>
  <c r="S30" i="30"/>
  <c r="K194" i="31"/>
  <c r="P34" i="31"/>
  <c r="O173" i="31"/>
  <c r="O154" i="31"/>
  <c r="O70" i="31"/>
  <c r="P23" i="31"/>
  <c r="O143" i="31"/>
  <c r="O162" i="31"/>
  <c r="O59" i="31"/>
  <c r="S25" i="29"/>
  <c r="R164" i="29"/>
  <c r="R145" i="29"/>
  <c r="R61" i="29"/>
  <c r="T24" i="30"/>
  <c r="S163" i="30"/>
  <c r="S144" i="30"/>
  <c r="S60" i="30"/>
  <c r="S29" i="29"/>
  <c r="R168" i="29"/>
  <c r="R149" i="29"/>
  <c r="R65" i="29"/>
  <c r="M37" i="36"/>
  <c r="J177" i="34"/>
  <c r="J178" i="34" s="1"/>
  <c r="M37" i="34"/>
  <c r="M31" i="32"/>
  <c r="M37" i="35"/>
  <c r="Q74" i="35" l="1"/>
  <c r="R74" i="35" s="1"/>
  <c r="S74" i="35" s="1"/>
  <c r="T74" i="35" s="1"/>
  <c r="U74" i="35" s="1"/>
  <c r="V74" i="35" s="1"/>
  <c r="W74" i="35" s="1"/>
  <c r="X74" i="35" s="1"/>
  <c r="Y74" i="35" s="1"/>
  <c r="Z74" i="35" s="1"/>
  <c r="AA74" i="35" s="1"/>
  <c r="AB74" i="35" s="1"/>
  <c r="AC74" i="35" s="1"/>
  <c r="AD74" i="35" s="1"/>
  <c r="AE74" i="35" s="1"/>
  <c r="AF74" i="35" s="1"/>
  <c r="AG74" i="35" s="1"/>
  <c r="AH74" i="35" s="1"/>
  <c r="AI74" i="35" s="1"/>
  <c r="AJ74" i="35" s="1"/>
  <c r="AK74" i="35" s="1"/>
  <c r="AL74" i="35" s="1"/>
  <c r="AM74" i="35" s="1"/>
  <c r="AN74" i="35" s="1"/>
  <c r="AO74" i="35" s="1"/>
  <c r="AP74" i="35" s="1"/>
  <c r="AQ74" i="35" s="1"/>
  <c r="AR74" i="35" s="1"/>
  <c r="AS74" i="35" s="1"/>
  <c r="AT74" i="35" s="1"/>
  <c r="AU74" i="35" s="1"/>
  <c r="AV74" i="35" s="1"/>
  <c r="AW74" i="35" s="1"/>
  <c r="AX74" i="35" s="1"/>
  <c r="AY74" i="35" s="1"/>
  <c r="AZ74" i="35" s="1"/>
  <c r="BA74" i="35" s="1"/>
  <c r="BB74" i="35" s="1"/>
  <c r="BC74" i="35" s="1"/>
  <c r="BD74" i="35" s="1"/>
  <c r="BE74" i="35" s="1"/>
  <c r="BF74" i="35" s="1"/>
  <c r="BG74" i="35" s="1"/>
  <c r="BH74" i="35" s="1"/>
  <c r="BI74" i="35" s="1"/>
  <c r="BJ74" i="35" s="1"/>
  <c r="BK74" i="35" s="1"/>
  <c r="BL74" i="35" s="1"/>
  <c r="BM74" i="35" s="1"/>
  <c r="BN74" i="35" s="1"/>
  <c r="BO74" i="35" s="1"/>
  <c r="BP74" i="35" s="1"/>
  <c r="BQ74" i="35" s="1"/>
  <c r="BR74" i="35" s="1"/>
  <c r="BS74" i="35" s="1"/>
  <c r="BT74" i="35" s="1"/>
  <c r="BU74" i="35" s="1"/>
  <c r="BV74" i="35" s="1"/>
  <c r="BW74" i="35" s="1"/>
  <c r="BX74" i="35" s="1"/>
  <c r="BY74" i="35" s="1"/>
  <c r="BZ74" i="35" s="1"/>
  <c r="CA74" i="35" s="1"/>
  <c r="CB74" i="35" s="1"/>
  <c r="CC74" i="35" s="1"/>
  <c r="CD74" i="35" s="1"/>
  <c r="CE74" i="35" s="1"/>
  <c r="CF74" i="35" s="1"/>
  <c r="CG74" i="35" s="1"/>
  <c r="CH74" i="35" s="1"/>
  <c r="P25" i="28"/>
  <c r="M74" i="30"/>
  <c r="M17" i="28" s="1"/>
  <c r="M9" i="28" s="1"/>
  <c r="L198" i="30"/>
  <c r="L62" i="32"/>
  <c r="K22" i="28"/>
  <c r="L74" i="36"/>
  <c r="K26" i="28"/>
  <c r="K10" i="28" s="1"/>
  <c r="L74" i="34"/>
  <c r="K24" i="28"/>
  <c r="K8" i="28" s="1"/>
  <c r="L74" i="33"/>
  <c r="K23" i="28"/>
  <c r="N74" i="30"/>
  <c r="N17" i="28" s="1"/>
  <c r="N9" i="28" s="1"/>
  <c r="J27" i="28"/>
  <c r="L194" i="30"/>
  <c r="N190" i="30"/>
  <c r="N192" i="30" s="1"/>
  <c r="L194" i="31"/>
  <c r="O73" i="30"/>
  <c r="O99" i="28" s="1"/>
  <c r="O91" i="28" s="1"/>
  <c r="O157" i="30"/>
  <c r="M196" i="30"/>
  <c r="M184" i="30"/>
  <c r="M186" i="30" s="1"/>
  <c r="N189" i="30"/>
  <c r="N182" i="30"/>
  <c r="N178" i="30"/>
  <c r="N179" i="30" s="1"/>
  <c r="N185" i="30"/>
  <c r="P65" i="30"/>
  <c r="P66" i="30"/>
  <c r="P169" i="30"/>
  <c r="P150" i="30"/>
  <c r="P171" i="30"/>
  <c r="P165" i="30"/>
  <c r="P152" i="30"/>
  <c r="P168" i="30"/>
  <c r="P146" i="30"/>
  <c r="P68" i="30"/>
  <c r="P62" i="30"/>
  <c r="P149" i="30"/>
  <c r="O176" i="30"/>
  <c r="M191" i="30"/>
  <c r="M193" i="30" s="1"/>
  <c r="M197" i="30"/>
  <c r="M198" i="30" s="1"/>
  <c r="N74" i="31"/>
  <c r="N18" i="28" s="1"/>
  <c r="S65" i="33"/>
  <c r="T29" i="33"/>
  <c r="S61" i="33"/>
  <c r="T25" i="33"/>
  <c r="R60" i="33"/>
  <c r="S24" i="33"/>
  <c r="R37" i="33"/>
  <c r="S64" i="33"/>
  <c r="T28" i="33"/>
  <c r="R67" i="33"/>
  <c r="S31" i="33"/>
  <c r="R66" i="33"/>
  <c r="S30" i="33"/>
  <c r="Q73" i="33"/>
  <c r="R71" i="33"/>
  <c r="S35" i="33"/>
  <c r="R68" i="33"/>
  <c r="S32" i="33"/>
  <c r="R63" i="33"/>
  <c r="S27" i="33"/>
  <c r="R70" i="33"/>
  <c r="S34" i="33"/>
  <c r="R62" i="33"/>
  <c r="S26" i="33"/>
  <c r="S69" i="33"/>
  <c r="T33" i="33"/>
  <c r="P197" i="29"/>
  <c r="P198" i="29" s="1"/>
  <c r="Q158" i="29"/>
  <c r="R176" i="29"/>
  <c r="R190" i="29" s="1"/>
  <c r="Q190" i="29"/>
  <c r="Q189" i="29"/>
  <c r="O73" i="31"/>
  <c r="O100" i="28" s="1"/>
  <c r="O92" i="28" s="1"/>
  <c r="Q178" i="29"/>
  <c r="Q179" i="29" s="1"/>
  <c r="Q196" i="29"/>
  <c r="R157" i="29"/>
  <c r="R182" i="29" s="1"/>
  <c r="O176" i="31"/>
  <c r="O183" i="31" s="1"/>
  <c r="R73" i="29"/>
  <c r="R74" i="29" s="1"/>
  <c r="AC61" i="32"/>
  <c r="AE53" i="32"/>
  <c r="AF23" i="32"/>
  <c r="AD50" i="32"/>
  <c r="AE20" i="32"/>
  <c r="AD56" i="32"/>
  <c r="AE26" i="32"/>
  <c r="AD54" i="32"/>
  <c r="AE24" i="32"/>
  <c r="AD59" i="32"/>
  <c r="AE29" i="32"/>
  <c r="AE52" i="32"/>
  <c r="AF22" i="32"/>
  <c r="AD55" i="32"/>
  <c r="AE25" i="32"/>
  <c r="AD51" i="32"/>
  <c r="AE21" i="32"/>
  <c r="AD58" i="32"/>
  <c r="AE28" i="32"/>
  <c r="AE57" i="32"/>
  <c r="AF27" i="32"/>
  <c r="O157" i="31"/>
  <c r="U23" i="30"/>
  <c r="T162" i="30"/>
  <c r="T143" i="30"/>
  <c r="T59" i="30"/>
  <c r="U23" i="29"/>
  <c r="T162" i="29"/>
  <c r="T143" i="29"/>
  <c r="T59" i="29"/>
  <c r="T29" i="29"/>
  <c r="S168" i="29"/>
  <c r="S149" i="29"/>
  <c r="S65" i="29"/>
  <c r="U24" i="30"/>
  <c r="T163" i="30"/>
  <c r="T144" i="30"/>
  <c r="T60" i="30"/>
  <c r="T25" i="29"/>
  <c r="S164" i="29"/>
  <c r="S145" i="29"/>
  <c r="S61" i="29"/>
  <c r="Q23" i="31"/>
  <c r="P162" i="31"/>
  <c r="P143" i="31"/>
  <c r="P59" i="31"/>
  <c r="Q34" i="31"/>
  <c r="P173" i="31"/>
  <c r="P154" i="31"/>
  <c r="P70" i="31"/>
  <c r="U26" i="29"/>
  <c r="T165" i="29"/>
  <c r="T146" i="29"/>
  <c r="T62" i="29"/>
  <c r="T30" i="29"/>
  <c r="S169" i="29"/>
  <c r="S150" i="29"/>
  <c r="S66" i="29"/>
  <c r="Q30" i="31"/>
  <c r="P169" i="31"/>
  <c r="P150" i="31"/>
  <c r="P66" i="31"/>
  <c r="U33" i="29"/>
  <c r="T172" i="29"/>
  <c r="T153" i="29"/>
  <c r="T69" i="29"/>
  <c r="T32" i="30"/>
  <c r="L198" i="31"/>
  <c r="Q26" i="31"/>
  <c r="P146" i="31"/>
  <c r="P165" i="31"/>
  <c r="P62" i="31"/>
  <c r="Q33" i="31"/>
  <c r="P172" i="31"/>
  <c r="P153" i="31"/>
  <c r="P69" i="31"/>
  <c r="M184" i="31"/>
  <c r="M186" i="31" s="1"/>
  <c r="M196" i="31"/>
  <c r="T34" i="29"/>
  <c r="S173" i="29"/>
  <c r="S154" i="29"/>
  <c r="S70" i="29"/>
  <c r="T31" i="29"/>
  <c r="S170" i="29"/>
  <c r="S151" i="29"/>
  <c r="S67" i="29"/>
  <c r="V27" i="30"/>
  <c r="U166" i="30"/>
  <c r="U147" i="30"/>
  <c r="U63" i="30"/>
  <c r="Q31" i="31"/>
  <c r="P170" i="31"/>
  <c r="P151" i="31"/>
  <c r="P67" i="31"/>
  <c r="T31" i="30"/>
  <c r="S170" i="30"/>
  <c r="S151" i="30"/>
  <c r="S67" i="30"/>
  <c r="Q25" i="31"/>
  <c r="P164" i="31"/>
  <c r="P145" i="31"/>
  <c r="P61" i="31"/>
  <c r="Q27" i="31"/>
  <c r="P166" i="31"/>
  <c r="P147" i="31"/>
  <c r="P63" i="31"/>
  <c r="N189" i="31"/>
  <c r="N182" i="31"/>
  <c r="N178" i="31"/>
  <c r="N179" i="31" s="1"/>
  <c r="M191" i="31"/>
  <c r="M193" i="31" s="1"/>
  <c r="M197" i="31"/>
  <c r="T30" i="30"/>
  <c r="Q24" i="31"/>
  <c r="P144" i="31"/>
  <c r="P163" i="31"/>
  <c r="P60" i="31"/>
  <c r="T29" i="30"/>
  <c r="T32" i="29"/>
  <c r="S152" i="29"/>
  <c r="S171" i="29"/>
  <c r="S68" i="29"/>
  <c r="U33" i="30"/>
  <c r="T172" i="30"/>
  <c r="T153" i="30"/>
  <c r="T69" i="30"/>
  <c r="T28" i="29"/>
  <c r="S167" i="29"/>
  <c r="S148" i="29"/>
  <c r="S64" i="29"/>
  <c r="V28" i="30"/>
  <c r="U167" i="30"/>
  <c r="U148" i="30"/>
  <c r="U64" i="30"/>
  <c r="T34" i="30"/>
  <c r="S173" i="30"/>
  <c r="S154" i="30"/>
  <c r="S70" i="30"/>
  <c r="T26" i="30"/>
  <c r="T35" i="30"/>
  <c r="S174" i="30"/>
  <c r="S155" i="30"/>
  <c r="S71" i="30"/>
  <c r="Q28" i="31"/>
  <c r="P167" i="31"/>
  <c r="P148" i="31"/>
  <c r="P64" i="31"/>
  <c r="Q32" i="31"/>
  <c r="P171" i="31"/>
  <c r="P152" i="31"/>
  <c r="P68" i="31"/>
  <c r="N190" i="31"/>
  <c r="N192" i="31" s="1"/>
  <c r="N183" i="31"/>
  <c r="N185" i="31" s="1"/>
  <c r="Q29" i="31"/>
  <c r="P168" i="31"/>
  <c r="P149" i="31"/>
  <c r="P65" i="31"/>
  <c r="T25" i="30"/>
  <c r="S164" i="30"/>
  <c r="S145" i="30"/>
  <c r="S61" i="30"/>
  <c r="U27" i="29"/>
  <c r="T166" i="29"/>
  <c r="T147" i="29"/>
  <c r="T63" i="29"/>
  <c r="Q35" i="31"/>
  <c r="P174" i="31"/>
  <c r="P155" i="31"/>
  <c r="P71" i="31"/>
  <c r="U35" i="29"/>
  <c r="T174" i="29"/>
  <c r="T155" i="29"/>
  <c r="T71" i="29"/>
  <c r="U24" i="29"/>
  <c r="T163" i="29"/>
  <c r="T144" i="29"/>
  <c r="T60" i="29"/>
  <c r="N37" i="36"/>
  <c r="K177" i="34"/>
  <c r="K178" i="34" s="1"/>
  <c r="N31" i="32"/>
  <c r="N37" i="34"/>
  <c r="N37" i="35"/>
  <c r="M74" i="34" l="1"/>
  <c r="L24" i="28"/>
  <c r="L8" i="28" s="1"/>
  <c r="M62" i="32"/>
  <c r="L22" i="28"/>
  <c r="M74" i="33"/>
  <c r="L23" i="28"/>
  <c r="M74" i="36"/>
  <c r="L26" i="28"/>
  <c r="L10" i="28" s="1"/>
  <c r="K27" i="28"/>
  <c r="O74" i="30"/>
  <c r="O17" i="28" s="1"/>
  <c r="O9" i="28" s="1"/>
  <c r="M194" i="30"/>
  <c r="P176" i="30"/>
  <c r="P183" i="30" s="1"/>
  <c r="P157" i="30"/>
  <c r="P182" i="30" s="1"/>
  <c r="Q150" i="30"/>
  <c r="Q168" i="30"/>
  <c r="Q165" i="30"/>
  <c r="Q171" i="30"/>
  <c r="Q65" i="30"/>
  <c r="Q68" i="30"/>
  <c r="Q66" i="30"/>
  <c r="Q149" i="30"/>
  <c r="Q146" i="30"/>
  <c r="Q152" i="30"/>
  <c r="Q62" i="30"/>
  <c r="Q169" i="30"/>
  <c r="N191" i="30"/>
  <c r="N193" i="30" s="1"/>
  <c r="N197" i="30"/>
  <c r="P73" i="30"/>
  <c r="P99" i="28" s="1"/>
  <c r="P91" i="28" s="1"/>
  <c r="O190" i="30"/>
  <c r="O183" i="30"/>
  <c r="N196" i="30"/>
  <c r="N184" i="30"/>
  <c r="N186" i="30" s="1"/>
  <c r="O189" i="30"/>
  <c r="O178" i="30"/>
  <c r="O179" i="30" s="1"/>
  <c r="O182" i="30"/>
  <c r="O74" i="31"/>
  <c r="O18" i="28" s="1"/>
  <c r="R183" i="29"/>
  <c r="R196" i="29" s="1"/>
  <c r="S71" i="33"/>
  <c r="T35" i="33"/>
  <c r="T61" i="33"/>
  <c r="U25" i="33"/>
  <c r="T69" i="33"/>
  <c r="U33" i="33"/>
  <c r="S70" i="33"/>
  <c r="T34" i="33"/>
  <c r="S67" i="33"/>
  <c r="T31" i="33"/>
  <c r="S68" i="33"/>
  <c r="T32" i="33"/>
  <c r="S60" i="33"/>
  <c r="T24" i="33"/>
  <c r="S37" i="33"/>
  <c r="T65" i="33"/>
  <c r="U29" i="33"/>
  <c r="S62" i="33"/>
  <c r="T26" i="33"/>
  <c r="S63" i="33"/>
  <c r="T27" i="33"/>
  <c r="S66" i="33"/>
  <c r="T30" i="33"/>
  <c r="T64" i="33"/>
  <c r="U28" i="33"/>
  <c r="R73" i="33"/>
  <c r="Q197" i="29"/>
  <c r="Q198" i="29" s="1"/>
  <c r="S157" i="29"/>
  <c r="S182" i="29" s="1"/>
  <c r="O190" i="31"/>
  <c r="R189" i="29"/>
  <c r="R197" i="29" s="1"/>
  <c r="R178" i="29"/>
  <c r="R179" i="29" s="1"/>
  <c r="S73" i="29"/>
  <c r="S74" i="29" s="1"/>
  <c r="R158" i="29"/>
  <c r="S176" i="29"/>
  <c r="S183" i="29" s="1"/>
  <c r="M194" i="31"/>
  <c r="AF57" i="32"/>
  <c r="AG27" i="32"/>
  <c r="AE51" i="32"/>
  <c r="AF21" i="32"/>
  <c r="AF52" i="32"/>
  <c r="AG22" i="32"/>
  <c r="AE54" i="32"/>
  <c r="AF24" i="32"/>
  <c r="AE50" i="32"/>
  <c r="AF20" i="32"/>
  <c r="AE58" i="32"/>
  <c r="AF28" i="32"/>
  <c r="AE55" i="32"/>
  <c r="AF25" i="32"/>
  <c r="AD61" i="32"/>
  <c r="AE59" i="32"/>
  <c r="AF29" i="32"/>
  <c r="AE56" i="32"/>
  <c r="AF26" i="32"/>
  <c r="AF53" i="32"/>
  <c r="AG23" i="32"/>
  <c r="V24" i="29"/>
  <c r="U163" i="29"/>
  <c r="U144" i="29"/>
  <c r="U60" i="29"/>
  <c r="V35" i="29"/>
  <c r="U174" i="29"/>
  <c r="U155" i="29"/>
  <c r="U71" i="29"/>
  <c r="R35" i="31"/>
  <c r="Q174" i="31"/>
  <c r="Q155" i="31"/>
  <c r="Q71" i="31"/>
  <c r="V27" i="29"/>
  <c r="U166" i="29"/>
  <c r="U147" i="29"/>
  <c r="U63" i="29"/>
  <c r="U25" i="30"/>
  <c r="T164" i="30"/>
  <c r="T145" i="30"/>
  <c r="T61" i="30"/>
  <c r="R29" i="31"/>
  <c r="Q168" i="31"/>
  <c r="Q149" i="31"/>
  <c r="Q65" i="31"/>
  <c r="P176" i="31"/>
  <c r="R32" i="31"/>
  <c r="Q171" i="31"/>
  <c r="Q152" i="31"/>
  <c r="Q68" i="31"/>
  <c r="R28" i="31"/>
  <c r="Q167" i="31"/>
  <c r="Q148" i="31"/>
  <c r="Q64" i="31"/>
  <c r="U35" i="30"/>
  <c r="T174" i="30"/>
  <c r="T155" i="30"/>
  <c r="T71" i="30"/>
  <c r="U26" i="30"/>
  <c r="U34" i="30"/>
  <c r="T173" i="30"/>
  <c r="T154" i="30"/>
  <c r="T70" i="30"/>
  <c r="W28" i="30"/>
  <c r="V167" i="30"/>
  <c r="V148" i="30"/>
  <c r="V64" i="30"/>
  <c r="U28" i="29"/>
  <c r="T167" i="29"/>
  <c r="T148" i="29"/>
  <c r="T64" i="29"/>
  <c r="V33" i="30"/>
  <c r="U172" i="30"/>
  <c r="U153" i="30"/>
  <c r="U69" i="30"/>
  <c r="U32" i="29"/>
  <c r="T152" i="29"/>
  <c r="T171" i="29"/>
  <c r="T68" i="29"/>
  <c r="U29" i="30"/>
  <c r="R24" i="31"/>
  <c r="Q144" i="31"/>
  <c r="Q163" i="31"/>
  <c r="Q60" i="31"/>
  <c r="N184" i="31"/>
  <c r="N186" i="31" s="1"/>
  <c r="N196" i="31"/>
  <c r="R34" i="31"/>
  <c r="Q173" i="31"/>
  <c r="Q154" i="31"/>
  <c r="Q70" i="31"/>
  <c r="R23" i="31"/>
  <c r="Q162" i="31"/>
  <c r="Q143" i="31"/>
  <c r="Q59" i="31"/>
  <c r="U25" i="29"/>
  <c r="T164" i="29"/>
  <c r="T145" i="29"/>
  <c r="T61" i="29"/>
  <c r="V24" i="30"/>
  <c r="U163" i="30"/>
  <c r="U144" i="30"/>
  <c r="U60" i="30"/>
  <c r="U29" i="29"/>
  <c r="T168" i="29"/>
  <c r="T149" i="29"/>
  <c r="T65" i="29"/>
  <c r="O178" i="31"/>
  <c r="O179" i="31" s="1"/>
  <c r="O182" i="31"/>
  <c r="O196" i="31" s="1"/>
  <c r="O189" i="31"/>
  <c r="U30" i="30"/>
  <c r="N191" i="31"/>
  <c r="N193" i="31" s="1"/>
  <c r="N197" i="31"/>
  <c r="R27" i="31"/>
  <c r="Q166" i="31"/>
  <c r="Q147" i="31"/>
  <c r="Q63" i="31"/>
  <c r="R25" i="31"/>
  <c r="Q164" i="31"/>
  <c r="Q145" i="31"/>
  <c r="Q61" i="31"/>
  <c r="U31" i="30"/>
  <c r="T170" i="30"/>
  <c r="T151" i="30"/>
  <c r="T67" i="30"/>
  <c r="R31" i="31"/>
  <c r="Q170" i="31"/>
  <c r="Q151" i="31"/>
  <c r="Q67" i="31"/>
  <c r="W27" i="30"/>
  <c r="V166" i="30"/>
  <c r="V147" i="30"/>
  <c r="V63" i="30"/>
  <c r="U31" i="29"/>
  <c r="T151" i="29"/>
  <c r="T170" i="29"/>
  <c r="T67" i="29"/>
  <c r="U34" i="29"/>
  <c r="T173" i="29"/>
  <c r="T154" i="29"/>
  <c r="T70" i="29"/>
  <c r="M198" i="31"/>
  <c r="V33" i="29"/>
  <c r="U172" i="29"/>
  <c r="U153" i="29"/>
  <c r="U69" i="29"/>
  <c r="R30" i="31"/>
  <c r="Q169" i="31"/>
  <c r="Q150" i="31"/>
  <c r="Q66" i="31"/>
  <c r="U30" i="29"/>
  <c r="T169" i="29"/>
  <c r="T150" i="29"/>
  <c r="T66" i="29"/>
  <c r="V26" i="29"/>
  <c r="U165" i="29"/>
  <c r="U146" i="29"/>
  <c r="U62" i="29"/>
  <c r="P73" i="31"/>
  <c r="P100" i="28" s="1"/>
  <c r="P92" i="28" s="1"/>
  <c r="V23" i="29"/>
  <c r="U162" i="29"/>
  <c r="U143" i="29"/>
  <c r="U59" i="29"/>
  <c r="V23" i="30"/>
  <c r="U162" i="30"/>
  <c r="U143" i="30"/>
  <c r="U59" i="30"/>
  <c r="R33" i="31"/>
  <c r="Q172" i="31"/>
  <c r="Q153" i="31"/>
  <c r="Q69" i="31"/>
  <c r="R26" i="31"/>
  <c r="Q146" i="31"/>
  <c r="Q165" i="31"/>
  <c r="Q62" i="31"/>
  <c r="U32" i="30"/>
  <c r="P157" i="31"/>
  <c r="O37" i="36"/>
  <c r="D41" i="47" s="1"/>
  <c r="L177" i="34"/>
  <c r="L178" i="34" s="1"/>
  <c r="O31" i="32"/>
  <c r="D37" i="47" s="1"/>
  <c r="O37" i="34"/>
  <c r="D39" i="47" s="1"/>
  <c r="O37" i="35"/>
  <c r="D40" i="47" s="1"/>
  <c r="N74" i="33" l="1"/>
  <c r="M23" i="28"/>
  <c r="N62" i="32"/>
  <c r="M22" i="28"/>
  <c r="N74" i="36"/>
  <c r="M26" i="28"/>
  <c r="M10" i="28" s="1"/>
  <c r="N74" i="34"/>
  <c r="M24" i="28"/>
  <c r="M8" i="28" s="1"/>
  <c r="L27" i="28"/>
  <c r="P74" i="30"/>
  <c r="P17" i="28" s="1"/>
  <c r="P9" i="28" s="1"/>
  <c r="P178" i="30"/>
  <c r="P179" i="30" s="1"/>
  <c r="P189" i="30"/>
  <c r="O196" i="30"/>
  <c r="P190" i="30"/>
  <c r="P196" i="30"/>
  <c r="O197" i="30"/>
  <c r="Q157" i="30"/>
  <c r="Q189" i="30" s="1"/>
  <c r="Q73" i="30"/>
  <c r="Q176" i="30"/>
  <c r="Q183" i="30" s="1"/>
  <c r="N198" i="30"/>
  <c r="N194" i="30"/>
  <c r="R152" i="30"/>
  <c r="R66" i="30"/>
  <c r="R68" i="30"/>
  <c r="R165" i="30"/>
  <c r="R168" i="30"/>
  <c r="R146" i="30"/>
  <c r="R149" i="30"/>
  <c r="R169" i="30"/>
  <c r="R171" i="30"/>
  <c r="R62" i="30"/>
  <c r="R65" i="30"/>
  <c r="R150" i="30"/>
  <c r="P74" i="31"/>
  <c r="P18" i="28" s="1"/>
  <c r="S190" i="29"/>
  <c r="S158" i="29"/>
  <c r="T66" i="33"/>
  <c r="U30" i="33"/>
  <c r="T62" i="33"/>
  <c r="U26" i="33"/>
  <c r="T60" i="33"/>
  <c r="U24" i="33"/>
  <c r="T37" i="33"/>
  <c r="T67" i="33"/>
  <c r="U31" i="33"/>
  <c r="U69" i="33"/>
  <c r="V33" i="33"/>
  <c r="T71" i="33"/>
  <c r="U35" i="33"/>
  <c r="U64" i="33"/>
  <c r="V28" i="33"/>
  <c r="T63" i="33"/>
  <c r="U27" i="33"/>
  <c r="U65" i="33"/>
  <c r="V29" i="33"/>
  <c r="S73" i="33"/>
  <c r="T68" i="33"/>
  <c r="U32" i="33"/>
  <c r="T70" i="33"/>
  <c r="U34" i="33"/>
  <c r="U61" i="33"/>
  <c r="V25" i="33"/>
  <c r="S189" i="29"/>
  <c r="S178" i="29"/>
  <c r="S179" i="29" s="1"/>
  <c r="T176" i="29"/>
  <c r="T183" i="29" s="1"/>
  <c r="N194" i="31"/>
  <c r="O197" i="31"/>
  <c r="O198" i="31" s="1"/>
  <c r="T73" i="29"/>
  <c r="T74" i="29" s="1"/>
  <c r="R198" i="29"/>
  <c r="AG53" i="32"/>
  <c r="AH23" i="32"/>
  <c r="AF59" i="32"/>
  <c r="AG29" i="32"/>
  <c r="AE61" i="32"/>
  <c r="AF58" i="32"/>
  <c r="AG28" i="32"/>
  <c r="AF54" i="32"/>
  <c r="AG24" i="32"/>
  <c r="AF51" i="32"/>
  <c r="AG21" i="32"/>
  <c r="AF56" i="32"/>
  <c r="AG26" i="32"/>
  <c r="AF55" i="32"/>
  <c r="AG25" i="32"/>
  <c r="AF50" i="32"/>
  <c r="AG20" i="32"/>
  <c r="AG52" i="32"/>
  <c r="AH22" i="32"/>
  <c r="AG57" i="32"/>
  <c r="AH27" i="32"/>
  <c r="P178" i="31"/>
  <c r="P179" i="31" s="1"/>
  <c r="P182" i="31"/>
  <c r="P189" i="31"/>
  <c r="V32" i="30"/>
  <c r="S26" i="31"/>
  <c r="R165" i="31"/>
  <c r="R146" i="31"/>
  <c r="R62" i="31"/>
  <c r="S33" i="31"/>
  <c r="R172" i="31"/>
  <c r="R153" i="31"/>
  <c r="R69" i="31"/>
  <c r="W23" i="30"/>
  <c r="V162" i="30"/>
  <c r="V143" i="30"/>
  <c r="V59" i="30"/>
  <c r="W23" i="29"/>
  <c r="V162" i="29"/>
  <c r="V143" i="29"/>
  <c r="V59" i="29"/>
  <c r="V30" i="30"/>
  <c r="S24" i="31"/>
  <c r="R163" i="31"/>
  <c r="R144" i="31"/>
  <c r="R60" i="31"/>
  <c r="V29" i="30"/>
  <c r="V32" i="29"/>
  <c r="U171" i="29"/>
  <c r="U152" i="29"/>
  <c r="U68" i="29"/>
  <c r="W33" i="30"/>
  <c r="V172" i="30"/>
  <c r="V153" i="30"/>
  <c r="V69" i="30"/>
  <c r="V28" i="29"/>
  <c r="U167" i="29"/>
  <c r="U148" i="29"/>
  <c r="U64" i="29"/>
  <c r="X28" i="30"/>
  <c r="W167" i="30"/>
  <c r="W148" i="30"/>
  <c r="W64" i="30"/>
  <c r="V34" i="30"/>
  <c r="U173" i="30"/>
  <c r="U154" i="30"/>
  <c r="U70" i="30"/>
  <c r="V26" i="30"/>
  <c r="V35" i="30"/>
  <c r="U174" i="30"/>
  <c r="U155" i="30"/>
  <c r="U71" i="30"/>
  <c r="S28" i="31"/>
  <c r="R167" i="31"/>
  <c r="R148" i="31"/>
  <c r="R64" i="31"/>
  <c r="S32" i="31"/>
  <c r="R171" i="31"/>
  <c r="R152" i="31"/>
  <c r="R68" i="31"/>
  <c r="P190" i="31"/>
  <c r="P183" i="31"/>
  <c r="W26" i="29"/>
  <c r="V165" i="29"/>
  <c r="V146" i="29"/>
  <c r="V62" i="29"/>
  <c r="V30" i="29"/>
  <c r="U169" i="29"/>
  <c r="U150" i="29"/>
  <c r="U66" i="29"/>
  <c r="S30" i="31"/>
  <c r="R169" i="31"/>
  <c r="R150" i="31"/>
  <c r="R66" i="31"/>
  <c r="W33" i="29"/>
  <c r="V172" i="29"/>
  <c r="V153" i="29"/>
  <c r="V69" i="29"/>
  <c r="T157" i="29"/>
  <c r="Q73" i="31"/>
  <c r="V34" i="29"/>
  <c r="U173" i="29"/>
  <c r="U154" i="29"/>
  <c r="U70" i="29"/>
  <c r="V31" i="29"/>
  <c r="U151" i="29"/>
  <c r="U170" i="29"/>
  <c r="U67" i="29"/>
  <c r="X27" i="30"/>
  <c r="W166" i="30"/>
  <c r="W147" i="30"/>
  <c r="W63" i="30"/>
  <c r="S31" i="31"/>
  <c r="R170" i="31"/>
  <c r="R151" i="31"/>
  <c r="R67" i="31"/>
  <c r="V31" i="30"/>
  <c r="U170" i="30"/>
  <c r="U151" i="30"/>
  <c r="U67" i="30"/>
  <c r="S25" i="31"/>
  <c r="R145" i="31"/>
  <c r="R164" i="31"/>
  <c r="R61" i="31"/>
  <c r="S27" i="31"/>
  <c r="R166" i="31"/>
  <c r="R147" i="31"/>
  <c r="R63" i="31"/>
  <c r="N198" i="31"/>
  <c r="Q176" i="31"/>
  <c r="S29" i="31"/>
  <c r="R168" i="31"/>
  <c r="R149" i="31"/>
  <c r="R65" i="31"/>
  <c r="V25" i="30"/>
  <c r="U164" i="30"/>
  <c r="U145" i="30"/>
  <c r="U61" i="30"/>
  <c r="W27" i="29"/>
  <c r="V166" i="29"/>
  <c r="V147" i="29"/>
  <c r="V63" i="29"/>
  <c r="S35" i="31"/>
  <c r="R174" i="31"/>
  <c r="R155" i="31"/>
  <c r="R71" i="31"/>
  <c r="V174" i="29"/>
  <c r="V155" i="29"/>
  <c r="V71" i="29"/>
  <c r="W35" i="29"/>
  <c r="W24" i="29"/>
  <c r="V163" i="29"/>
  <c r="V144" i="29"/>
  <c r="V60" i="29"/>
  <c r="S196" i="29"/>
  <c r="V29" i="29"/>
  <c r="U168" i="29"/>
  <c r="U149" i="29"/>
  <c r="U65" i="29"/>
  <c r="W24" i="30"/>
  <c r="V163" i="30"/>
  <c r="V144" i="30"/>
  <c r="V60" i="30"/>
  <c r="V25" i="29"/>
  <c r="U164" i="29"/>
  <c r="U145" i="29"/>
  <c r="U61" i="29"/>
  <c r="S23" i="31"/>
  <c r="R143" i="31"/>
  <c r="R162" i="31"/>
  <c r="R59" i="31"/>
  <c r="S34" i="31"/>
  <c r="R173" i="31"/>
  <c r="R154" i="31"/>
  <c r="R70" i="31"/>
  <c r="Q157" i="31"/>
  <c r="P37" i="36"/>
  <c r="M177" i="34"/>
  <c r="M178" i="34" s="1"/>
  <c r="P31" i="32"/>
  <c r="P37" i="34"/>
  <c r="P37" i="35"/>
  <c r="O62" i="32" l="1"/>
  <c r="N22" i="28"/>
  <c r="O74" i="34"/>
  <c r="N24" i="28"/>
  <c r="N8" i="28" s="1"/>
  <c r="O74" i="36"/>
  <c r="N26" i="28"/>
  <c r="N10" i="28" s="1"/>
  <c r="O74" i="33"/>
  <c r="N23" i="28"/>
  <c r="Q74" i="30"/>
  <c r="M27" i="28"/>
  <c r="P197" i="30"/>
  <c r="P198" i="30" s="1"/>
  <c r="O198" i="30"/>
  <c r="Q178" i="30"/>
  <c r="Q179" i="30" s="1"/>
  <c r="Q182" i="30"/>
  <c r="Q196" i="30" s="1"/>
  <c r="Q190" i="30"/>
  <c r="Q197" i="30" s="1"/>
  <c r="Q74" i="31"/>
  <c r="R73" i="30"/>
  <c r="R74" i="30" s="1"/>
  <c r="R157" i="30"/>
  <c r="R176" i="30"/>
  <c r="S152" i="30"/>
  <c r="S68" i="30"/>
  <c r="S169" i="30"/>
  <c r="S168" i="30"/>
  <c r="S165" i="30"/>
  <c r="S150" i="30"/>
  <c r="S149" i="30"/>
  <c r="S146" i="30"/>
  <c r="S171" i="30"/>
  <c r="S66" i="30"/>
  <c r="S65" i="30"/>
  <c r="S62" i="30"/>
  <c r="T190" i="29"/>
  <c r="S197" i="29"/>
  <c r="S198" i="29" s="1"/>
  <c r="V65" i="33"/>
  <c r="W29" i="33"/>
  <c r="V64" i="33"/>
  <c r="W28" i="33"/>
  <c r="V69" i="33"/>
  <c r="W33" i="33"/>
  <c r="V61" i="33"/>
  <c r="W25" i="33"/>
  <c r="U68" i="33"/>
  <c r="V32" i="33"/>
  <c r="U60" i="33"/>
  <c r="V24" i="33"/>
  <c r="U37" i="33"/>
  <c r="U66" i="33"/>
  <c r="V30" i="33"/>
  <c r="U63" i="33"/>
  <c r="V27" i="33"/>
  <c r="U71" i="33"/>
  <c r="V35" i="33"/>
  <c r="U67" i="33"/>
  <c r="V31" i="33"/>
  <c r="T73" i="33"/>
  <c r="U70" i="33"/>
  <c r="V34" i="33"/>
  <c r="U62" i="33"/>
  <c r="V26" i="33"/>
  <c r="U157" i="29"/>
  <c r="U189" i="29" s="1"/>
  <c r="R73" i="31"/>
  <c r="U73" i="29"/>
  <c r="U74" i="29" s="1"/>
  <c r="U176" i="29"/>
  <c r="U183" i="29" s="1"/>
  <c r="AF61" i="32"/>
  <c r="AG56" i="32"/>
  <c r="AH26" i="32"/>
  <c r="AG54" i="32"/>
  <c r="AH24" i="32"/>
  <c r="AH52" i="32"/>
  <c r="AI22" i="32"/>
  <c r="AG55" i="32"/>
  <c r="AH25" i="32"/>
  <c r="AG59" i="32"/>
  <c r="AH29" i="32"/>
  <c r="AG51" i="32"/>
  <c r="AH21" i="32"/>
  <c r="AG58" i="32"/>
  <c r="AH28" i="32"/>
  <c r="AH57" i="32"/>
  <c r="AI27" i="32"/>
  <c r="AG50" i="32"/>
  <c r="AH20" i="32"/>
  <c r="AH53" i="32"/>
  <c r="AI23" i="32"/>
  <c r="X24" i="29"/>
  <c r="W163" i="29"/>
  <c r="W144" i="29"/>
  <c r="W60" i="29"/>
  <c r="T35" i="31"/>
  <c r="S174" i="31"/>
  <c r="S155" i="31"/>
  <c r="S71" i="31"/>
  <c r="X27" i="29"/>
  <c r="W166" i="29"/>
  <c r="W147" i="29"/>
  <c r="W63" i="29"/>
  <c r="W25" i="30"/>
  <c r="V164" i="30"/>
  <c r="V145" i="30"/>
  <c r="V61" i="30"/>
  <c r="T29" i="31"/>
  <c r="S168" i="31"/>
  <c r="S149" i="31"/>
  <c r="S65" i="31"/>
  <c r="W30" i="30"/>
  <c r="T33" i="31"/>
  <c r="S172" i="31"/>
  <c r="S153" i="31"/>
  <c r="S69" i="31"/>
  <c r="T26" i="31"/>
  <c r="S165" i="31"/>
  <c r="S146" i="31"/>
  <c r="S62" i="31"/>
  <c r="W32" i="30"/>
  <c r="R176" i="31"/>
  <c r="X35" i="29"/>
  <c r="W174" i="29"/>
  <c r="W155" i="29"/>
  <c r="W71" i="29"/>
  <c r="Q190" i="31"/>
  <c r="Q183" i="31"/>
  <c r="T27" i="31"/>
  <c r="S166" i="31"/>
  <c r="S147" i="31"/>
  <c r="S63" i="31"/>
  <c r="T25" i="31"/>
  <c r="S145" i="31"/>
  <c r="S164" i="31"/>
  <c r="S61" i="31"/>
  <c r="W31" i="30"/>
  <c r="V170" i="30"/>
  <c r="V151" i="30"/>
  <c r="V67" i="30"/>
  <c r="T31" i="31"/>
  <c r="S170" i="31"/>
  <c r="S151" i="31"/>
  <c r="S67" i="31"/>
  <c r="Y27" i="30"/>
  <c r="X166" i="30"/>
  <c r="X147" i="30"/>
  <c r="X63" i="30"/>
  <c r="W31" i="29"/>
  <c r="V170" i="29"/>
  <c r="V151" i="29"/>
  <c r="V67" i="29"/>
  <c r="W34" i="29"/>
  <c r="V173" i="29"/>
  <c r="V154" i="29"/>
  <c r="V70" i="29"/>
  <c r="P197" i="31"/>
  <c r="T178" i="29"/>
  <c r="T179" i="29" s="1"/>
  <c r="T182" i="29"/>
  <c r="T196" i="29" s="1"/>
  <c r="T189" i="29"/>
  <c r="T158" i="29"/>
  <c r="X33" i="29"/>
  <c r="W172" i="29"/>
  <c r="W153" i="29"/>
  <c r="W69" i="29"/>
  <c r="T30" i="31"/>
  <c r="S169" i="31"/>
  <c r="S150" i="31"/>
  <c r="S66" i="31"/>
  <c r="W30" i="29"/>
  <c r="V169" i="29"/>
  <c r="V150" i="29"/>
  <c r="V66" i="29"/>
  <c r="X26" i="29"/>
  <c r="W165" i="29"/>
  <c r="W146" i="29"/>
  <c r="W62" i="29"/>
  <c r="T32" i="31"/>
  <c r="S171" i="31"/>
  <c r="S152" i="31"/>
  <c r="S68" i="31"/>
  <c r="T28" i="31"/>
  <c r="S167" i="31"/>
  <c r="S148" i="31"/>
  <c r="S64" i="31"/>
  <c r="V174" i="30"/>
  <c r="V155" i="30"/>
  <c r="V71" i="30"/>
  <c r="W35" i="30"/>
  <c r="W26" i="30"/>
  <c r="W34" i="30"/>
  <c r="V173" i="30"/>
  <c r="V154" i="30"/>
  <c r="V70" i="30"/>
  <c r="Y28" i="30"/>
  <c r="X167" i="30"/>
  <c r="X148" i="30"/>
  <c r="X64" i="30"/>
  <c r="W28" i="29"/>
  <c r="V167" i="29"/>
  <c r="V148" i="29"/>
  <c r="V64" i="29"/>
  <c r="X33" i="30"/>
  <c r="W172" i="30"/>
  <c r="W153" i="30"/>
  <c r="W69" i="30"/>
  <c r="W32" i="29"/>
  <c r="V152" i="29"/>
  <c r="V171" i="29"/>
  <c r="V68" i="29"/>
  <c r="W29" i="30"/>
  <c r="T24" i="31"/>
  <c r="S163" i="31"/>
  <c r="S144" i="31"/>
  <c r="S60" i="31"/>
  <c r="X23" i="29"/>
  <c r="W162" i="29"/>
  <c r="W143" i="29"/>
  <c r="W59" i="29"/>
  <c r="X23" i="30"/>
  <c r="W162" i="30"/>
  <c r="W143" i="30"/>
  <c r="W59" i="30"/>
  <c r="P196" i="31"/>
  <c r="R157" i="31"/>
  <c r="Q178" i="31"/>
  <c r="Q179" i="31" s="1"/>
  <c r="Q182" i="31"/>
  <c r="Q189" i="31"/>
  <c r="T34" i="31"/>
  <c r="S173" i="31"/>
  <c r="S154" i="31"/>
  <c r="S70" i="31"/>
  <c r="T23" i="31"/>
  <c r="S143" i="31"/>
  <c r="S162" i="31"/>
  <c r="S59" i="31"/>
  <c r="W25" i="29"/>
  <c r="V164" i="29"/>
  <c r="V145" i="29"/>
  <c r="V61" i="29"/>
  <c r="X24" i="30"/>
  <c r="W163" i="30"/>
  <c r="W144" i="30"/>
  <c r="W60" i="30"/>
  <c r="W29" i="29"/>
  <c r="V168" i="29"/>
  <c r="V149" i="29"/>
  <c r="V65" i="29"/>
  <c r="Q37" i="36"/>
  <c r="N177" i="34"/>
  <c r="N178" i="34" s="1"/>
  <c r="Q31" i="32"/>
  <c r="Q37" i="34"/>
  <c r="Q37" i="35"/>
  <c r="P74" i="33" l="1"/>
  <c r="O23" i="28"/>
  <c r="P74" i="34"/>
  <c r="O24" i="28"/>
  <c r="O8" i="28" s="1"/>
  <c r="P74" i="36"/>
  <c r="O26" i="28"/>
  <c r="O10" i="28" s="1"/>
  <c r="P62" i="32"/>
  <c r="O22" i="28"/>
  <c r="O27" i="28" s="1"/>
  <c r="N27" i="28"/>
  <c r="T197" i="29"/>
  <c r="T198" i="29" s="1"/>
  <c r="R74" i="31"/>
  <c r="Q198" i="30"/>
  <c r="S73" i="30"/>
  <c r="S74" i="30" s="1"/>
  <c r="R190" i="30"/>
  <c r="R183" i="30"/>
  <c r="S176" i="30"/>
  <c r="R178" i="30"/>
  <c r="R179" i="30" s="1"/>
  <c r="R189" i="30"/>
  <c r="R197" i="30" s="1"/>
  <c r="R182" i="30"/>
  <c r="S157" i="30"/>
  <c r="T62" i="30"/>
  <c r="T65" i="30"/>
  <c r="T150" i="30"/>
  <c r="T152" i="30"/>
  <c r="T66" i="30"/>
  <c r="T68" i="30"/>
  <c r="T165" i="30"/>
  <c r="T168" i="30"/>
  <c r="T146" i="30"/>
  <c r="T149" i="30"/>
  <c r="T169" i="30"/>
  <c r="T171" i="30"/>
  <c r="U178" i="29"/>
  <c r="U179" i="29" s="1"/>
  <c r="Q197" i="31"/>
  <c r="U158" i="29"/>
  <c r="V71" i="33"/>
  <c r="W35" i="33"/>
  <c r="V66" i="33"/>
  <c r="W30" i="33"/>
  <c r="U73" i="33"/>
  <c r="V62" i="33"/>
  <c r="W26" i="33"/>
  <c r="V68" i="33"/>
  <c r="W32" i="33"/>
  <c r="W69" i="33"/>
  <c r="X33" i="33"/>
  <c r="W65" i="33"/>
  <c r="X29" i="33"/>
  <c r="V67" i="33"/>
  <c r="W31" i="33"/>
  <c r="V63" i="33"/>
  <c r="W27" i="33"/>
  <c r="V70" i="33"/>
  <c r="W34" i="33"/>
  <c r="V60" i="33"/>
  <c r="W24" i="33"/>
  <c r="V37" i="33"/>
  <c r="W61" i="33"/>
  <c r="X25" i="33"/>
  <c r="W64" i="33"/>
  <c r="X28" i="33"/>
  <c r="U182" i="29"/>
  <c r="U196" i="29" s="1"/>
  <c r="P198" i="31"/>
  <c r="Q196" i="31"/>
  <c r="U190" i="29"/>
  <c r="U197" i="29" s="1"/>
  <c r="S176" i="31"/>
  <c r="S183" i="31" s="1"/>
  <c r="V73" i="29"/>
  <c r="V74" i="29" s="1"/>
  <c r="V176" i="29"/>
  <c r="V183" i="29" s="1"/>
  <c r="V157" i="29"/>
  <c r="V182" i="29" s="1"/>
  <c r="S73" i="31"/>
  <c r="AG61" i="32"/>
  <c r="AH50" i="32"/>
  <c r="AI20" i="32"/>
  <c r="AH58" i="32"/>
  <c r="AI28" i="32"/>
  <c r="AH59" i="32"/>
  <c r="AI29" i="32"/>
  <c r="AI52" i="32"/>
  <c r="AJ22" i="32"/>
  <c r="AH56" i="32"/>
  <c r="AI26" i="32"/>
  <c r="AI53" i="32"/>
  <c r="AJ23" i="32"/>
  <c r="AI57" i="32"/>
  <c r="AJ27" i="32"/>
  <c r="AH51" i="32"/>
  <c r="AI21" i="32"/>
  <c r="AH55" i="32"/>
  <c r="AI25" i="32"/>
  <c r="AH54" i="32"/>
  <c r="AI24" i="32"/>
  <c r="S157" i="31"/>
  <c r="X30" i="30"/>
  <c r="X29" i="29"/>
  <c r="W168" i="29"/>
  <c r="W149" i="29"/>
  <c r="W65" i="29"/>
  <c r="Y24" i="30"/>
  <c r="X163" i="30"/>
  <c r="X144" i="30"/>
  <c r="X60" i="30"/>
  <c r="X25" i="29"/>
  <c r="W164" i="29"/>
  <c r="W145" i="29"/>
  <c r="W61" i="29"/>
  <c r="U23" i="31"/>
  <c r="T162" i="31"/>
  <c r="T143" i="31"/>
  <c r="T59" i="31"/>
  <c r="U34" i="31"/>
  <c r="T173" i="31"/>
  <c r="T154" i="31"/>
  <c r="T70" i="31"/>
  <c r="R178" i="31"/>
  <c r="R179" i="31" s="1"/>
  <c r="R182" i="31"/>
  <c r="R189" i="31"/>
  <c r="U24" i="31"/>
  <c r="T144" i="31"/>
  <c r="T163" i="31"/>
  <c r="T60" i="31"/>
  <c r="X29" i="30"/>
  <c r="X32" i="29"/>
  <c r="W152" i="29"/>
  <c r="W171" i="29"/>
  <c r="W68" i="29"/>
  <c r="Y33" i="30"/>
  <c r="X172" i="30"/>
  <c r="X153" i="30"/>
  <c r="X69" i="30"/>
  <c r="X28" i="29"/>
  <c r="W167" i="29"/>
  <c r="W148" i="29"/>
  <c r="W64" i="29"/>
  <c r="Z28" i="30"/>
  <c r="Y167" i="30"/>
  <c r="Y148" i="30"/>
  <c r="Y64" i="30"/>
  <c r="X34" i="30"/>
  <c r="W173" i="30"/>
  <c r="W154" i="30"/>
  <c r="W70" i="30"/>
  <c r="X26" i="30"/>
  <c r="U28" i="31"/>
  <c r="T167" i="31"/>
  <c r="T148" i="31"/>
  <c r="T64" i="31"/>
  <c r="U32" i="31"/>
  <c r="T171" i="31"/>
  <c r="T152" i="31"/>
  <c r="T68" i="31"/>
  <c r="R183" i="31"/>
  <c r="R190" i="31"/>
  <c r="X32" i="30"/>
  <c r="U26" i="31"/>
  <c r="T146" i="31"/>
  <c r="T165" i="31"/>
  <c r="T62" i="31"/>
  <c r="U33" i="31"/>
  <c r="T172" i="31"/>
  <c r="T153" i="31"/>
  <c r="T69" i="31"/>
  <c r="X35" i="30"/>
  <c r="W174" i="30"/>
  <c r="W155" i="30"/>
  <c r="W71" i="30"/>
  <c r="Y26" i="29"/>
  <c r="X165" i="29"/>
  <c r="X146" i="29"/>
  <c r="X62" i="29"/>
  <c r="X30" i="29"/>
  <c r="W169" i="29"/>
  <c r="W150" i="29"/>
  <c r="W66" i="29"/>
  <c r="U30" i="31"/>
  <c r="T169" i="31"/>
  <c r="T150" i="31"/>
  <c r="T66" i="31"/>
  <c r="Y33" i="29"/>
  <c r="X172" i="29"/>
  <c r="X153" i="29"/>
  <c r="X69" i="29"/>
  <c r="X34" i="29"/>
  <c r="W173" i="29"/>
  <c r="W154" i="29"/>
  <c r="W70" i="29"/>
  <c r="X31" i="29"/>
  <c r="W170" i="29"/>
  <c r="W151" i="29"/>
  <c r="W67" i="29"/>
  <c r="Z27" i="30"/>
  <c r="Y166" i="30"/>
  <c r="Y147" i="30"/>
  <c r="Y63" i="30"/>
  <c r="U31" i="31"/>
  <c r="T170" i="31"/>
  <c r="T151" i="31"/>
  <c r="T67" i="31"/>
  <c r="X31" i="30"/>
  <c r="W170" i="30"/>
  <c r="W151" i="30"/>
  <c r="W67" i="30"/>
  <c r="U25" i="31"/>
  <c r="T164" i="31"/>
  <c r="T145" i="31"/>
  <c r="T61" i="31"/>
  <c r="U27" i="31"/>
  <c r="T166" i="31"/>
  <c r="T147" i="31"/>
  <c r="T63" i="31"/>
  <c r="Y35" i="29"/>
  <c r="X174" i="29"/>
  <c r="X155" i="29"/>
  <c r="X71" i="29"/>
  <c r="Y23" i="30"/>
  <c r="X162" i="30"/>
  <c r="X143" i="30"/>
  <c r="X59" i="30"/>
  <c r="Y23" i="29"/>
  <c r="X162" i="29"/>
  <c r="X143" i="29"/>
  <c r="X59" i="29"/>
  <c r="U29" i="31"/>
  <c r="T168" i="31"/>
  <c r="T149" i="31"/>
  <c r="T65" i="31"/>
  <c r="X25" i="30"/>
  <c r="W164" i="30"/>
  <c r="W145" i="30"/>
  <c r="W61" i="30"/>
  <c r="Y27" i="29"/>
  <c r="X166" i="29"/>
  <c r="X147" i="29"/>
  <c r="X63" i="29"/>
  <c r="U35" i="31"/>
  <c r="T174" i="31"/>
  <c r="T155" i="31"/>
  <c r="T71" i="31"/>
  <c r="Y24" i="29"/>
  <c r="X163" i="29"/>
  <c r="X144" i="29"/>
  <c r="X60" i="29"/>
  <c r="R37" i="36"/>
  <c r="R37" i="34"/>
  <c r="R31" i="32"/>
  <c r="R37" i="35"/>
  <c r="Q62" i="32" l="1"/>
  <c r="R62" i="32" s="1"/>
  <c r="S62" i="32" s="1"/>
  <c r="T62" i="32" s="1"/>
  <c r="U62" i="32" s="1"/>
  <c r="V62" i="32" s="1"/>
  <c r="W62" i="32" s="1"/>
  <c r="X62" i="32" s="1"/>
  <c r="Y62" i="32" s="1"/>
  <c r="Z62" i="32" s="1"/>
  <c r="AA62" i="32" s="1"/>
  <c r="AB62" i="32" s="1"/>
  <c r="AC62" i="32" s="1"/>
  <c r="AD62" i="32" s="1"/>
  <c r="AE62" i="32" s="1"/>
  <c r="AF62" i="32" s="1"/>
  <c r="P22" i="28"/>
  <c r="Q74" i="36"/>
  <c r="R74" i="36" s="1"/>
  <c r="S74" i="36" s="1"/>
  <c r="T74" i="36" s="1"/>
  <c r="U74" i="36" s="1"/>
  <c r="V74" i="36" s="1"/>
  <c r="W74" i="36" s="1"/>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AZ74" i="36" s="1"/>
  <c r="BA74" i="36" s="1"/>
  <c r="BB74" i="36" s="1"/>
  <c r="BC74" i="36" s="1"/>
  <c r="BD74" i="36" s="1"/>
  <c r="BE74" i="36" s="1"/>
  <c r="BF74" i="36" s="1"/>
  <c r="BG74" i="36" s="1"/>
  <c r="BH74" i="36" s="1"/>
  <c r="BI74" i="36" s="1"/>
  <c r="BJ74" i="36" s="1"/>
  <c r="BK74" i="36" s="1"/>
  <c r="BL74" i="36" s="1"/>
  <c r="BM74" i="36" s="1"/>
  <c r="BN74" i="36" s="1"/>
  <c r="BO74" i="36" s="1"/>
  <c r="BP74" i="36" s="1"/>
  <c r="BQ74" i="36" s="1"/>
  <c r="BR74" i="36" s="1"/>
  <c r="BS74" i="36" s="1"/>
  <c r="BT74" i="36" s="1"/>
  <c r="BU74" i="36" s="1"/>
  <c r="BV74" i="36" s="1"/>
  <c r="BW74" i="36" s="1"/>
  <c r="BX74" i="36" s="1"/>
  <c r="BY74" i="36" s="1"/>
  <c r="BZ74" i="36" s="1"/>
  <c r="CA74" i="36" s="1"/>
  <c r="CB74" i="36" s="1"/>
  <c r="CC74" i="36" s="1"/>
  <c r="CD74" i="36" s="1"/>
  <c r="CE74" i="36" s="1"/>
  <c r="CF74" i="36" s="1"/>
  <c r="CG74" i="36" s="1"/>
  <c r="CH74" i="36" s="1"/>
  <c r="P26" i="28"/>
  <c r="P10" i="28" s="1"/>
  <c r="Q74" i="34"/>
  <c r="R74" i="34" s="1"/>
  <c r="S74" i="34" s="1"/>
  <c r="T74" i="34" s="1"/>
  <c r="U74" i="34" s="1"/>
  <c r="V74" i="34" s="1"/>
  <c r="W74" i="34" s="1"/>
  <c r="X74" i="34" s="1"/>
  <c r="Y74" i="34" s="1"/>
  <c r="Z74" i="34" s="1"/>
  <c r="AA74" i="34" s="1"/>
  <c r="AB74" i="34" s="1"/>
  <c r="AC74" i="34" s="1"/>
  <c r="AD74" i="34" s="1"/>
  <c r="AE74" i="34" s="1"/>
  <c r="AF74" i="34" s="1"/>
  <c r="AG74" i="34" s="1"/>
  <c r="AH74" i="34" s="1"/>
  <c r="AI74" i="34" s="1"/>
  <c r="AJ74" i="34" s="1"/>
  <c r="AK74" i="34" s="1"/>
  <c r="AL74" i="34" s="1"/>
  <c r="AM74" i="34" s="1"/>
  <c r="AN74" i="34" s="1"/>
  <c r="AO74" i="34" s="1"/>
  <c r="AP74" i="34" s="1"/>
  <c r="AQ74" i="34" s="1"/>
  <c r="AR74" i="34" s="1"/>
  <c r="AS74" i="34" s="1"/>
  <c r="AT74" i="34" s="1"/>
  <c r="AU74" i="34" s="1"/>
  <c r="AV74" i="34" s="1"/>
  <c r="AW74" i="34" s="1"/>
  <c r="AX74" i="34" s="1"/>
  <c r="AY74" i="34" s="1"/>
  <c r="AZ74" i="34" s="1"/>
  <c r="BA74" i="34" s="1"/>
  <c r="BB74" i="34" s="1"/>
  <c r="BC74" i="34" s="1"/>
  <c r="BD74" i="34" s="1"/>
  <c r="BE74" i="34" s="1"/>
  <c r="BF74" i="34" s="1"/>
  <c r="BG74" i="34" s="1"/>
  <c r="BH74" i="34" s="1"/>
  <c r="BI74" i="34" s="1"/>
  <c r="BJ74" i="34" s="1"/>
  <c r="BK74" i="34" s="1"/>
  <c r="BL74" i="34" s="1"/>
  <c r="BM74" i="34" s="1"/>
  <c r="BN74" i="34" s="1"/>
  <c r="BO74" i="34" s="1"/>
  <c r="BP74" i="34" s="1"/>
  <c r="BQ74" i="34" s="1"/>
  <c r="BR74" i="34" s="1"/>
  <c r="BS74" i="34" s="1"/>
  <c r="BT74" i="34" s="1"/>
  <c r="BU74" i="34" s="1"/>
  <c r="BV74" i="34" s="1"/>
  <c r="BW74" i="34" s="1"/>
  <c r="BX74" i="34" s="1"/>
  <c r="BY74" i="34" s="1"/>
  <c r="BZ74" i="34" s="1"/>
  <c r="CA74" i="34" s="1"/>
  <c r="CB74" i="34" s="1"/>
  <c r="CC74" i="34" s="1"/>
  <c r="CD74" i="34" s="1"/>
  <c r="CE74" i="34" s="1"/>
  <c r="CF74" i="34" s="1"/>
  <c r="CG74" i="34" s="1"/>
  <c r="CH74" i="34" s="1"/>
  <c r="P24" i="28"/>
  <c r="P8" i="28" s="1"/>
  <c r="Q74" i="33"/>
  <c r="R74" i="33" s="1"/>
  <c r="S74" i="33" s="1"/>
  <c r="T74" i="33" s="1"/>
  <c r="P23" i="28"/>
  <c r="S74" i="31"/>
  <c r="U74" i="33"/>
  <c r="AG62" i="32"/>
  <c r="R196" i="30"/>
  <c r="R198" i="30" s="1"/>
  <c r="S190" i="31"/>
  <c r="T157" i="30"/>
  <c r="T189" i="30" s="1"/>
  <c r="U171" i="30"/>
  <c r="U152" i="30"/>
  <c r="U169" i="30"/>
  <c r="U168" i="30"/>
  <c r="U165" i="30"/>
  <c r="U68" i="30"/>
  <c r="U150" i="30"/>
  <c r="U149" i="30"/>
  <c r="U146" i="30"/>
  <c r="U66" i="30"/>
  <c r="U65" i="30"/>
  <c r="U62" i="30"/>
  <c r="T176" i="30"/>
  <c r="S182" i="30"/>
  <c r="S178" i="30"/>
  <c r="S179" i="30" s="1"/>
  <c r="S189" i="30"/>
  <c r="S190" i="30"/>
  <c r="S183" i="30"/>
  <c r="T73" i="30"/>
  <c r="T74" i="30" s="1"/>
  <c r="Q198" i="31"/>
  <c r="V73" i="33"/>
  <c r="V74" i="33" s="1"/>
  <c r="W70" i="33"/>
  <c r="X34" i="33"/>
  <c r="W67" i="33"/>
  <c r="X31" i="33"/>
  <c r="X69" i="33"/>
  <c r="Y33" i="33"/>
  <c r="W62" i="33"/>
  <c r="X26" i="33"/>
  <c r="X64" i="33"/>
  <c r="Y28" i="33"/>
  <c r="W71" i="33"/>
  <c r="X35" i="33"/>
  <c r="W60" i="33"/>
  <c r="X24" i="33"/>
  <c r="W37" i="33"/>
  <c r="W63" i="33"/>
  <c r="X27" i="33"/>
  <c r="X65" i="33"/>
  <c r="Y29" i="33"/>
  <c r="W68" i="33"/>
  <c r="X32" i="33"/>
  <c r="X61" i="33"/>
  <c r="Y25" i="33"/>
  <c r="W66" i="33"/>
  <c r="X30" i="33"/>
  <c r="V189" i="29"/>
  <c r="V158" i="29"/>
  <c r="U198" i="29"/>
  <c r="V190" i="29"/>
  <c r="V178" i="29"/>
  <c r="V179" i="29" s="1"/>
  <c r="V196" i="29"/>
  <c r="W176" i="29"/>
  <c r="W190" i="29" s="1"/>
  <c r="W157" i="29"/>
  <c r="W189" i="29" s="1"/>
  <c r="W73" i="29"/>
  <c r="W74" i="29" s="1"/>
  <c r="AI55" i="32"/>
  <c r="AJ25" i="32"/>
  <c r="AJ57" i="32"/>
  <c r="AK27" i="32"/>
  <c r="AI56" i="32"/>
  <c r="AJ26" i="32"/>
  <c r="AI59" i="32"/>
  <c r="AJ29" i="32"/>
  <c r="AI50" i="32"/>
  <c r="AJ20" i="32"/>
  <c r="AH61" i="32"/>
  <c r="AH62" i="32" s="1"/>
  <c r="AI54" i="32"/>
  <c r="AJ24" i="32"/>
  <c r="AI51" i="32"/>
  <c r="AJ21" i="32"/>
  <c r="AJ53" i="32"/>
  <c r="AK23" i="32"/>
  <c r="AJ52" i="32"/>
  <c r="AK22" i="32"/>
  <c r="AI58" i="32"/>
  <c r="AJ28" i="32"/>
  <c r="R197" i="31"/>
  <c r="T157" i="31"/>
  <c r="Y30" i="30"/>
  <c r="Z24" i="29"/>
  <c r="Y163" i="29"/>
  <c r="Y144" i="29"/>
  <c r="Y60" i="29"/>
  <c r="V35" i="31"/>
  <c r="U174" i="31"/>
  <c r="U155" i="31"/>
  <c r="U71" i="31"/>
  <c r="Z27" i="29"/>
  <c r="Y166" i="29"/>
  <c r="Y147" i="29"/>
  <c r="Y63" i="29"/>
  <c r="Y25" i="30"/>
  <c r="X164" i="30"/>
  <c r="X145" i="30"/>
  <c r="X61" i="30"/>
  <c r="V29" i="31"/>
  <c r="U168" i="31"/>
  <c r="U149" i="31"/>
  <c r="U65" i="31"/>
  <c r="V33" i="31"/>
  <c r="U172" i="31"/>
  <c r="U153" i="31"/>
  <c r="U69" i="31"/>
  <c r="V26" i="31"/>
  <c r="U146" i="31"/>
  <c r="U165" i="31"/>
  <c r="U62" i="31"/>
  <c r="Y32" i="30"/>
  <c r="R196" i="31"/>
  <c r="T176" i="31"/>
  <c r="Z35" i="29"/>
  <c r="Y174" i="29"/>
  <c r="Y155" i="29"/>
  <c r="Y71" i="29"/>
  <c r="V27" i="31"/>
  <c r="U166" i="31"/>
  <c r="U147" i="31"/>
  <c r="U63" i="31"/>
  <c r="V25" i="31"/>
  <c r="U164" i="31"/>
  <c r="U145" i="31"/>
  <c r="U61" i="31"/>
  <c r="Y31" i="30"/>
  <c r="X170" i="30"/>
  <c r="X151" i="30"/>
  <c r="X67" i="30"/>
  <c r="V31" i="31"/>
  <c r="U170" i="31"/>
  <c r="U151" i="31"/>
  <c r="U67" i="31"/>
  <c r="AA27" i="30"/>
  <c r="Z166" i="30"/>
  <c r="Z147" i="30"/>
  <c r="Z63" i="30"/>
  <c r="Y31" i="29"/>
  <c r="X151" i="29"/>
  <c r="X170" i="29"/>
  <c r="X67" i="29"/>
  <c r="Y34" i="29"/>
  <c r="X173" i="29"/>
  <c r="X154" i="29"/>
  <c r="X70" i="29"/>
  <c r="Z33" i="29"/>
  <c r="Y172" i="29"/>
  <c r="Y153" i="29"/>
  <c r="Y69" i="29"/>
  <c r="V30" i="31"/>
  <c r="U169" i="31"/>
  <c r="U150" i="31"/>
  <c r="U66" i="31"/>
  <c r="Y30" i="29"/>
  <c r="X169" i="29"/>
  <c r="X150" i="29"/>
  <c r="X66" i="29"/>
  <c r="Z26" i="29"/>
  <c r="Y165" i="29"/>
  <c r="Y146" i="29"/>
  <c r="Y62" i="29"/>
  <c r="Y35" i="30"/>
  <c r="X174" i="30"/>
  <c r="X155" i="30"/>
  <c r="X71" i="30"/>
  <c r="V34" i="31"/>
  <c r="U173" i="31"/>
  <c r="U154" i="31"/>
  <c r="U70" i="31"/>
  <c r="V23" i="31"/>
  <c r="U162" i="31"/>
  <c r="U143" i="31"/>
  <c r="U59" i="31"/>
  <c r="Y25" i="29"/>
  <c r="X164" i="29"/>
  <c r="X145" i="29"/>
  <c r="X61" i="29"/>
  <c r="Z24" i="30"/>
  <c r="Y163" i="30"/>
  <c r="Y144" i="30"/>
  <c r="Y60" i="30"/>
  <c r="Y29" i="29"/>
  <c r="X168" i="29"/>
  <c r="X149" i="29"/>
  <c r="X65" i="29"/>
  <c r="Z23" i="29"/>
  <c r="Y162" i="29"/>
  <c r="Y143" i="29"/>
  <c r="Y59" i="29"/>
  <c r="Z23" i="30"/>
  <c r="Y162" i="30"/>
  <c r="Y143" i="30"/>
  <c r="Y59" i="30"/>
  <c r="V32" i="31"/>
  <c r="U171" i="31"/>
  <c r="U152" i="31"/>
  <c r="U68" i="31"/>
  <c r="V28" i="31"/>
  <c r="U167" i="31"/>
  <c r="U148" i="31"/>
  <c r="U64" i="31"/>
  <c r="Y26" i="30"/>
  <c r="Y34" i="30"/>
  <c r="X173" i="30"/>
  <c r="X154" i="30"/>
  <c r="X70" i="30"/>
  <c r="AA28" i="30"/>
  <c r="Z167" i="30"/>
  <c r="Z148" i="30"/>
  <c r="Z64" i="30"/>
  <c r="Y28" i="29"/>
  <c r="X167" i="29"/>
  <c r="X148" i="29"/>
  <c r="X64" i="29"/>
  <c r="Z33" i="30"/>
  <c r="Y172" i="30"/>
  <c r="Y153" i="30"/>
  <c r="Y69" i="30"/>
  <c r="Y32" i="29"/>
  <c r="X152" i="29"/>
  <c r="X171" i="29"/>
  <c r="X68" i="29"/>
  <c r="Y29" i="30"/>
  <c r="V24" i="31"/>
  <c r="U144" i="31"/>
  <c r="U163" i="31"/>
  <c r="U60" i="31"/>
  <c r="T73" i="31"/>
  <c r="T74" i="31" s="1"/>
  <c r="S178" i="31"/>
  <c r="S179" i="31" s="1"/>
  <c r="S182" i="31"/>
  <c r="S196" i="31" s="1"/>
  <c r="S189" i="31"/>
  <c r="S37" i="36"/>
  <c r="S37" i="34"/>
  <c r="S31" i="32"/>
  <c r="S37" i="35"/>
  <c r="P27" i="28" l="1"/>
  <c r="S197" i="31"/>
  <c r="S198" i="31" s="1"/>
  <c r="S196" i="30"/>
  <c r="T178" i="30"/>
  <c r="T179" i="30" s="1"/>
  <c r="T182" i="30"/>
  <c r="T190" i="30"/>
  <c r="T197" i="30" s="1"/>
  <c r="T183" i="30"/>
  <c r="U157" i="30"/>
  <c r="U176" i="30"/>
  <c r="S197" i="30"/>
  <c r="U73" i="30"/>
  <c r="U74" i="30" s="1"/>
  <c r="V150" i="30"/>
  <c r="V152" i="30"/>
  <c r="V146" i="30"/>
  <c r="V149" i="30"/>
  <c r="V66" i="30"/>
  <c r="V68" i="30"/>
  <c r="V62" i="30"/>
  <c r="V65" i="30"/>
  <c r="V169" i="30"/>
  <c r="V171" i="30"/>
  <c r="V165" i="30"/>
  <c r="V168" i="30"/>
  <c r="V197" i="29"/>
  <c r="V198" i="29" s="1"/>
  <c r="Y61" i="33"/>
  <c r="Z25" i="33"/>
  <c r="Y65" i="33"/>
  <c r="Z29" i="33"/>
  <c r="X60" i="33"/>
  <c r="Y24" i="33"/>
  <c r="X37" i="33"/>
  <c r="Y64" i="33"/>
  <c r="Z28" i="33"/>
  <c r="Y69" i="33"/>
  <c r="Z33" i="33"/>
  <c r="X70" i="33"/>
  <c r="Y34" i="33"/>
  <c r="X66" i="33"/>
  <c r="Y30" i="33"/>
  <c r="X68" i="33"/>
  <c r="Y32" i="33"/>
  <c r="X63" i="33"/>
  <c r="Y27" i="33"/>
  <c r="W73" i="33"/>
  <c r="W74" i="33" s="1"/>
  <c r="X71" i="33"/>
  <c r="Y35" i="33"/>
  <c r="X62" i="33"/>
  <c r="Y26" i="33"/>
  <c r="X67" i="33"/>
  <c r="Y31" i="33"/>
  <c r="R198" i="31"/>
  <c r="W183" i="29"/>
  <c r="U73" i="31"/>
  <c r="U74" i="31" s="1"/>
  <c r="U176" i="31"/>
  <c r="U183" i="31" s="1"/>
  <c r="W158" i="29"/>
  <c r="W178" i="29"/>
  <c r="W179" i="29" s="1"/>
  <c r="W182" i="29"/>
  <c r="U157" i="31"/>
  <c r="U182" i="31" s="1"/>
  <c r="X176" i="29"/>
  <c r="X190" i="29" s="1"/>
  <c r="X73" i="29"/>
  <c r="X74" i="29" s="1"/>
  <c r="AJ59" i="32"/>
  <c r="AK29" i="32"/>
  <c r="AK52" i="32"/>
  <c r="AL22" i="32"/>
  <c r="AJ51" i="32"/>
  <c r="AK21" i="32"/>
  <c r="AJ50" i="32"/>
  <c r="AK20" i="32"/>
  <c r="AJ56" i="32"/>
  <c r="AK26" i="32"/>
  <c r="AJ55" i="32"/>
  <c r="AK25" i="32"/>
  <c r="AK57" i="32"/>
  <c r="AL27" i="32"/>
  <c r="AJ58" i="32"/>
  <c r="AK28" i="32"/>
  <c r="AK53" i="32"/>
  <c r="AL23" i="32"/>
  <c r="AJ54" i="32"/>
  <c r="AK24" i="32"/>
  <c r="AI61" i="32"/>
  <c r="AI62" i="32" s="1"/>
  <c r="Z32" i="30"/>
  <c r="W26" i="31"/>
  <c r="V165" i="31"/>
  <c r="V146" i="31"/>
  <c r="V62" i="31"/>
  <c r="W33" i="31"/>
  <c r="V172" i="31"/>
  <c r="V153" i="31"/>
  <c r="V69" i="31"/>
  <c r="T178" i="31"/>
  <c r="T179" i="31" s="1"/>
  <c r="T189" i="31"/>
  <c r="T182" i="31"/>
  <c r="W24" i="31"/>
  <c r="V163" i="31"/>
  <c r="V144" i="31"/>
  <c r="V60" i="31"/>
  <c r="Z29" i="30"/>
  <c r="Z32" i="29"/>
  <c r="Y171" i="29"/>
  <c r="Y152" i="29"/>
  <c r="Y68" i="29"/>
  <c r="AA33" i="30"/>
  <c r="Z172" i="30"/>
  <c r="Z153" i="30"/>
  <c r="Z69" i="30"/>
  <c r="Z28" i="29"/>
  <c r="Y167" i="29"/>
  <c r="Y148" i="29"/>
  <c r="Y64" i="29"/>
  <c r="AB28" i="30"/>
  <c r="AA167" i="30"/>
  <c r="AA148" i="30"/>
  <c r="AA64" i="30"/>
  <c r="Z34" i="30"/>
  <c r="Y173" i="30"/>
  <c r="Y154" i="30"/>
  <c r="Y70" i="30"/>
  <c r="Z26" i="30"/>
  <c r="W28" i="31"/>
  <c r="V167" i="31"/>
  <c r="V148" i="31"/>
  <c r="V64" i="31"/>
  <c r="W32" i="31"/>
  <c r="V171" i="31"/>
  <c r="V152" i="31"/>
  <c r="V68" i="31"/>
  <c r="AA23" i="30"/>
  <c r="Z162" i="30"/>
  <c r="Z143" i="30"/>
  <c r="Z59" i="30"/>
  <c r="AA23" i="29"/>
  <c r="Z162" i="29"/>
  <c r="Z143" i="29"/>
  <c r="Z59" i="29"/>
  <c r="Z29" i="29"/>
  <c r="Y168" i="29"/>
  <c r="Y149" i="29"/>
  <c r="Y65" i="29"/>
  <c r="AA24" i="30"/>
  <c r="Z163" i="30"/>
  <c r="Z144" i="30"/>
  <c r="Z60" i="30"/>
  <c r="Z25" i="29"/>
  <c r="Y164" i="29"/>
  <c r="Y145" i="29"/>
  <c r="Y61" i="29"/>
  <c r="W23" i="31"/>
  <c r="V143" i="31"/>
  <c r="V162" i="31"/>
  <c r="V59" i="31"/>
  <c r="W34" i="31"/>
  <c r="V173" i="31"/>
  <c r="V154" i="31"/>
  <c r="V70" i="31"/>
  <c r="Z35" i="30"/>
  <c r="Y174" i="30"/>
  <c r="Y155" i="30"/>
  <c r="Y71" i="30"/>
  <c r="AA26" i="29"/>
  <c r="Z165" i="29"/>
  <c r="Z146" i="29"/>
  <c r="Z62" i="29"/>
  <c r="Z30" i="29"/>
  <c r="Y169" i="29"/>
  <c r="Y150" i="29"/>
  <c r="Y66" i="29"/>
  <c r="V169" i="31"/>
  <c r="V150" i="31"/>
  <c r="V66" i="31"/>
  <c r="W30" i="31"/>
  <c r="AA33" i="29"/>
  <c r="Z172" i="29"/>
  <c r="Z153" i="29"/>
  <c r="Z69" i="29"/>
  <c r="T190" i="31"/>
  <c r="T183" i="31"/>
  <c r="W197" i="29"/>
  <c r="X157" i="29"/>
  <c r="Z34" i="29"/>
  <c r="Y173" i="29"/>
  <c r="Y154" i="29"/>
  <c r="Y70" i="29"/>
  <c r="Z31" i="29"/>
  <c r="Y151" i="29"/>
  <c r="Y170" i="29"/>
  <c r="Y67" i="29"/>
  <c r="AB27" i="30"/>
  <c r="AA166" i="30"/>
  <c r="AA147" i="30"/>
  <c r="AA63" i="30"/>
  <c r="W31" i="31"/>
  <c r="V170" i="31"/>
  <c r="V151" i="31"/>
  <c r="V67" i="31"/>
  <c r="Z31" i="30"/>
  <c r="Y170" i="30"/>
  <c r="Y151" i="30"/>
  <c r="Y67" i="30"/>
  <c r="W25" i="31"/>
  <c r="V145" i="31"/>
  <c r="V164" i="31"/>
  <c r="V61" i="31"/>
  <c r="W27" i="31"/>
  <c r="V166" i="31"/>
  <c r="V147" i="31"/>
  <c r="V63" i="31"/>
  <c r="AA35" i="29"/>
  <c r="Z174" i="29"/>
  <c r="Z155" i="29"/>
  <c r="Z71" i="29"/>
  <c r="W29" i="31"/>
  <c r="V168" i="31"/>
  <c r="V149" i="31"/>
  <c r="V65" i="31"/>
  <c r="Z25" i="30"/>
  <c r="Y164" i="30"/>
  <c r="Y145" i="30"/>
  <c r="Y61" i="30"/>
  <c r="AA27" i="29"/>
  <c r="Z166" i="29"/>
  <c r="Z147" i="29"/>
  <c r="Z63" i="29"/>
  <c r="V174" i="31"/>
  <c r="V155" i="31"/>
  <c r="V71" i="31"/>
  <c r="W35" i="31"/>
  <c r="AA24" i="29"/>
  <c r="Z163" i="29"/>
  <c r="Z144" i="29"/>
  <c r="Z60" i="29"/>
  <c r="Z30" i="30"/>
  <c r="T37" i="36"/>
  <c r="T37" i="34"/>
  <c r="T31" i="32"/>
  <c r="T37" i="35"/>
  <c r="T196" i="30" l="1"/>
  <c r="S198" i="30"/>
  <c r="W168" i="30"/>
  <c r="W165" i="30"/>
  <c r="W68" i="30"/>
  <c r="W169" i="30"/>
  <c r="W149" i="30"/>
  <c r="W146" i="30"/>
  <c r="W150" i="30"/>
  <c r="W65" i="30"/>
  <c r="W62" i="30"/>
  <c r="W171" i="30"/>
  <c r="W66" i="30"/>
  <c r="W152" i="30"/>
  <c r="U183" i="30"/>
  <c r="U190" i="30"/>
  <c r="V176" i="30"/>
  <c r="V73" i="30"/>
  <c r="V74" i="30" s="1"/>
  <c r="V157" i="30"/>
  <c r="U182" i="30"/>
  <c r="U178" i="30"/>
  <c r="U179" i="30" s="1"/>
  <c r="U189" i="30"/>
  <c r="T198" i="30"/>
  <c r="U190" i="31"/>
  <c r="Y62" i="33"/>
  <c r="Z26" i="33"/>
  <c r="Z65" i="33"/>
  <c r="AA29" i="33"/>
  <c r="Y63" i="33"/>
  <c r="Z27" i="33"/>
  <c r="Y66" i="33"/>
  <c r="Z30" i="33"/>
  <c r="Z69" i="33"/>
  <c r="AA33" i="33"/>
  <c r="Y67" i="33"/>
  <c r="Z31" i="33"/>
  <c r="Y71" i="33"/>
  <c r="Z35" i="33"/>
  <c r="Y60" i="33"/>
  <c r="Z24" i="33"/>
  <c r="Y37" i="33"/>
  <c r="Z61" i="33"/>
  <c r="AA25" i="33"/>
  <c r="Y68" i="33"/>
  <c r="Z32" i="33"/>
  <c r="Y70" i="33"/>
  <c r="Z34" i="33"/>
  <c r="Z64" i="33"/>
  <c r="AA28" i="33"/>
  <c r="X73" i="33"/>
  <c r="X74" i="33" s="1"/>
  <c r="W196" i="29"/>
  <c r="W198" i="29" s="1"/>
  <c r="X183" i="29"/>
  <c r="U189" i="31"/>
  <c r="U178" i="31"/>
  <c r="U179" i="31" s="1"/>
  <c r="Y157" i="29"/>
  <c r="Y189" i="29" s="1"/>
  <c r="Y176" i="29"/>
  <c r="Y183" i="29" s="1"/>
  <c r="Y73" i="29"/>
  <c r="Y74" i="29" s="1"/>
  <c r="AL53" i="32"/>
  <c r="AM23" i="32"/>
  <c r="AL57" i="32"/>
  <c r="AM27" i="32"/>
  <c r="AK56" i="32"/>
  <c r="AL26" i="32"/>
  <c r="AJ61" i="32"/>
  <c r="AJ62" i="32" s="1"/>
  <c r="AK51" i="32"/>
  <c r="AL21" i="32"/>
  <c r="AK59" i="32"/>
  <c r="AL29" i="32"/>
  <c r="AL52" i="32"/>
  <c r="AM22" i="32"/>
  <c r="AK54" i="32"/>
  <c r="AL24" i="32"/>
  <c r="AK58" i="32"/>
  <c r="AL28" i="32"/>
  <c r="AK55" i="32"/>
  <c r="AL25" i="32"/>
  <c r="AK50" i="32"/>
  <c r="AL20" i="32"/>
  <c r="X35" i="31"/>
  <c r="W174" i="31"/>
  <c r="W155" i="31"/>
  <c r="W71" i="31"/>
  <c r="X30" i="31"/>
  <c r="W169" i="31"/>
  <c r="W150" i="31"/>
  <c r="W66" i="31"/>
  <c r="V73" i="31"/>
  <c r="V74" i="31" s="1"/>
  <c r="T197" i="31"/>
  <c r="V176" i="31"/>
  <c r="AB23" i="29"/>
  <c r="AA162" i="29"/>
  <c r="AA143" i="29"/>
  <c r="AA59" i="29"/>
  <c r="AB23" i="30"/>
  <c r="AA162" i="30"/>
  <c r="AA143" i="30"/>
  <c r="AA59" i="30"/>
  <c r="X32" i="31"/>
  <c r="W171" i="31"/>
  <c r="W152" i="31"/>
  <c r="W68" i="31"/>
  <c r="X28" i="31"/>
  <c r="W167" i="31"/>
  <c r="W148" i="31"/>
  <c r="W64" i="31"/>
  <c r="AA26" i="30"/>
  <c r="AA34" i="30"/>
  <c r="Z173" i="30"/>
  <c r="Z154" i="30"/>
  <c r="Z70" i="30"/>
  <c r="AC28" i="30"/>
  <c r="AB167" i="30"/>
  <c r="AB148" i="30"/>
  <c r="AB64" i="30"/>
  <c r="AA28" i="29"/>
  <c r="Z167" i="29"/>
  <c r="Z148" i="29"/>
  <c r="Z64" i="29"/>
  <c r="AB33" i="30"/>
  <c r="AA172" i="30"/>
  <c r="AA153" i="30"/>
  <c r="AA69" i="30"/>
  <c r="AA32" i="29"/>
  <c r="Z152" i="29"/>
  <c r="Z171" i="29"/>
  <c r="Z68" i="29"/>
  <c r="AA29" i="30"/>
  <c r="X24" i="31"/>
  <c r="W163" i="31"/>
  <c r="W144" i="31"/>
  <c r="W60" i="31"/>
  <c r="U196" i="31"/>
  <c r="AA30" i="30"/>
  <c r="X178" i="29"/>
  <c r="X179" i="29" s="1"/>
  <c r="X182" i="29"/>
  <c r="X189" i="29"/>
  <c r="X197" i="29" s="1"/>
  <c r="X158" i="29"/>
  <c r="V157" i="31"/>
  <c r="X33" i="31"/>
  <c r="W172" i="31"/>
  <c r="W153" i="31"/>
  <c r="W69" i="31"/>
  <c r="X26" i="31"/>
  <c r="W165" i="31"/>
  <c r="W146" i="31"/>
  <c r="W62" i="31"/>
  <c r="AA32" i="30"/>
  <c r="AB24" i="29"/>
  <c r="AA163" i="29"/>
  <c r="AA144" i="29"/>
  <c r="AA60" i="29"/>
  <c r="AB27" i="29"/>
  <c r="AA166" i="29"/>
  <c r="AA147" i="29"/>
  <c r="AA63" i="29"/>
  <c r="AA25" i="30"/>
  <c r="Z164" i="30"/>
  <c r="Z145" i="30"/>
  <c r="Z61" i="30"/>
  <c r="X29" i="31"/>
  <c r="W168" i="31"/>
  <c r="W149" i="31"/>
  <c r="W65" i="31"/>
  <c r="AB35" i="29"/>
  <c r="AA174" i="29"/>
  <c r="AA155" i="29"/>
  <c r="AA71" i="29"/>
  <c r="X27" i="31"/>
  <c r="W166" i="31"/>
  <c r="W147" i="31"/>
  <c r="W63" i="31"/>
  <c r="X25" i="31"/>
  <c r="W145" i="31"/>
  <c r="W164" i="31"/>
  <c r="W61" i="31"/>
  <c r="Z170" i="30"/>
  <c r="Z151" i="30"/>
  <c r="Z67" i="30"/>
  <c r="AA31" i="30"/>
  <c r="X31" i="31"/>
  <c r="W170" i="31"/>
  <c r="W151" i="31"/>
  <c r="W67" i="31"/>
  <c r="AC27" i="30"/>
  <c r="AB166" i="30"/>
  <c r="AB147" i="30"/>
  <c r="AB63" i="30"/>
  <c r="AA31" i="29"/>
  <c r="Z170" i="29"/>
  <c r="Z151" i="29"/>
  <c r="Z67" i="29"/>
  <c r="AA34" i="29"/>
  <c r="Z173" i="29"/>
  <c r="Z154" i="29"/>
  <c r="Z70" i="29"/>
  <c r="AB33" i="29"/>
  <c r="AA172" i="29"/>
  <c r="AA153" i="29"/>
  <c r="AA69" i="29"/>
  <c r="AA30" i="29"/>
  <c r="Z169" i="29"/>
  <c r="Z150" i="29"/>
  <c r="Z66" i="29"/>
  <c r="AB26" i="29"/>
  <c r="AA165" i="29"/>
  <c r="AA146" i="29"/>
  <c r="AA62" i="29"/>
  <c r="AA35" i="30"/>
  <c r="Z174" i="30"/>
  <c r="Z155" i="30"/>
  <c r="Z71" i="30"/>
  <c r="X34" i="31"/>
  <c r="W173" i="31"/>
  <c r="W154" i="31"/>
  <c r="W70" i="31"/>
  <c r="X23" i="31"/>
  <c r="W143" i="31"/>
  <c r="W162" i="31"/>
  <c r="W59" i="31"/>
  <c r="AA25" i="29"/>
  <c r="Z164" i="29"/>
  <c r="Z145" i="29"/>
  <c r="Z61" i="29"/>
  <c r="AB24" i="30"/>
  <c r="AA163" i="30"/>
  <c r="AA144" i="30"/>
  <c r="AA60" i="30"/>
  <c r="AA29" i="29"/>
  <c r="Z168" i="29"/>
  <c r="Z149" i="29"/>
  <c r="Z65" i="29"/>
  <c r="T196" i="31"/>
  <c r="T198" i="31" s="1"/>
  <c r="U37" i="36"/>
  <c r="U31" i="32"/>
  <c r="U37" i="34"/>
  <c r="U37" i="35"/>
  <c r="U196" i="30" l="1"/>
  <c r="W157" i="30"/>
  <c r="W176" i="30"/>
  <c r="V189" i="30"/>
  <c r="V182" i="30"/>
  <c r="V178" i="30"/>
  <c r="V179" i="30" s="1"/>
  <c r="W73" i="30"/>
  <c r="W74" i="30" s="1"/>
  <c r="V190" i="30"/>
  <c r="V183" i="30"/>
  <c r="U197" i="30"/>
  <c r="X169" i="30"/>
  <c r="X171" i="30"/>
  <c r="X62" i="30"/>
  <c r="X65" i="30"/>
  <c r="X150" i="30"/>
  <c r="X152" i="30"/>
  <c r="X66" i="30"/>
  <c r="X68" i="30"/>
  <c r="X165" i="30"/>
  <c r="X168" i="30"/>
  <c r="X146" i="30"/>
  <c r="X149" i="30"/>
  <c r="Y182" i="29"/>
  <c r="Y196" i="29" s="1"/>
  <c r="U197" i="31"/>
  <c r="U198" i="31" s="1"/>
  <c r="Z70" i="33"/>
  <c r="AA34" i="33"/>
  <c r="AA61" i="33"/>
  <c r="AB25" i="33"/>
  <c r="Y73" i="33"/>
  <c r="Y74" i="33" s="1"/>
  <c r="Z71" i="33"/>
  <c r="AA35" i="33"/>
  <c r="AA69" i="33"/>
  <c r="AB33" i="33"/>
  <c r="Z63" i="33"/>
  <c r="AA27" i="33"/>
  <c r="AA64" i="33"/>
  <c r="AB28" i="33"/>
  <c r="Z68" i="33"/>
  <c r="AA32" i="33"/>
  <c r="Z62" i="33"/>
  <c r="AA26" i="33"/>
  <c r="Z60" i="33"/>
  <c r="AA24" i="33"/>
  <c r="Z37" i="33"/>
  <c r="Z67" i="33"/>
  <c r="AA31" i="33"/>
  <c r="Z66" i="33"/>
  <c r="AA30" i="33"/>
  <c r="AA65" i="33"/>
  <c r="AB29" i="33"/>
  <c r="Y158" i="29"/>
  <c r="X196" i="29"/>
  <c r="X198" i="29" s="1"/>
  <c r="W73" i="31"/>
  <c r="W74" i="31" s="1"/>
  <c r="Y190" i="29"/>
  <c r="Y197" i="29" s="1"/>
  <c r="Z157" i="29"/>
  <c r="Y178" i="29"/>
  <c r="Y179" i="29" s="1"/>
  <c r="Z73" i="29"/>
  <c r="Z74" i="29" s="1"/>
  <c r="W157" i="31"/>
  <c r="W182" i="31" s="1"/>
  <c r="Z176" i="29"/>
  <c r="Z183" i="29" s="1"/>
  <c r="AL59" i="32"/>
  <c r="AM29" i="32"/>
  <c r="AL54" i="32"/>
  <c r="AM24" i="32"/>
  <c r="AL50" i="32"/>
  <c r="AM20" i="32"/>
  <c r="AL58" i="32"/>
  <c r="AM28" i="32"/>
  <c r="AM52" i="32"/>
  <c r="AN22" i="32"/>
  <c r="AL51" i="32"/>
  <c r="AM21" i="32"/>
  <c r="AL56" i="32"/>
  <c r="AM26" i="32"/>
  <c r="AM53" i="32"/>
  <c r="AN23" i="32"/>
  <c r="AL55" i="32"/>
  <c r="AM25" i="32"/>
  <c r="AM57" i="32"/>
  <c r="AN27" i="32"/>
  <c r="AK61" i="32"/>
  <c r="AK62" i="32" s="1"/>
  <c r="Y24" i="31"/>
  <c r="X144" i="31"/>
  <c r="X163" i="31"/>
  <c r="X60" i="31"/>
  <c r="AB29" i="30"/>
  <c r="AB32" i="29"/>
  <c r="AA152" i="29"/>
  <c r="AA171" i="29"/>
  <c r="AA68" i="29"/>
  <c r="AC33" i="30"/>
  <c r="AB172" i="30"/>
  <c r="AB153" i="30"/>
  <c r="AB69" i="30"/>
  <c r="AB28" i="29"/>
  <c r="AA167" i="29"/>
  <c r="AA148" i="29"/>
  <c r="AA64" i="29"/>
  <c r="AD28" i="30"/>
  <c r="AC167" i="30"/>
  <c r="AC148" i="30"/>
  <c r="AC64" i="30"/>
  <c r="AB34" i="30"/>
  <c r="AA173" i="30"/>
  <c r="AA154" i="30"/>
  <c r="AA70" i="30"/>
  <c r="AB26" i="30"/>
  <c r="Y28" i="31"/>
  <c r="X167" i="31"/>
  <c r="X148" i="31"/>
  <c r="X64" i="31"/>
  <c r="Y32" i="31"/>
  <c r="X171" i="31"/>
  <c r="X152" i="31"/>
  <c r="X68" i="31"/>
  <c r="AC23" i="30"/>
  <c r="AB162" i="30"/>
  <c r="AB143" i="30"/>
  <c r="AB59" i="30"/>
  <c r="AC23" i="29"/>
  <c r="AB162" i="29"/>
  <c r="AB143" i="29"/>
  <c r="AB59" i="29"/>
  <c r="Y30" i="31"/>
  <c r="X169" i="31"/>
  <c r="X150" i="31"/>
  <c r="X66" i="31"/>
  <c r="W176" i="31"/>
  <c r="AB34" i="29"/>
  <c r="AA173" i="29"/>
  <c r="AA154" i="29"/>
  <c r="AA70" i="29"/>
  <c r="AB31" i="29"/>
  <c r="AA170" i="29"/>
  <c r="AA151" i="29"/>
  <c r="AA67" i="29"/>
  <c r="AD27" i="30"/>
  <c r="AC166" i="30"/>
  <c r="AC147" i="30"/>
  <c r="AC63" i="30"/>
  <c r="Y31" i="31"/>
  <c r="X170" i="31"/>
  <c r="X151" i="31"/>
  <c r="X67" i="31"/>
  <c r="Y25" i="31"/>
  <c r="X164" i="31"/>
  <c r="X145" i="31"/>
  <c r="X61" i="31"/>
  <c r="Y27" i="31"/>
  <c r="X166" i="31"/>
  <c r="X147" i="31"/>
  <c r="X63" i="31"/>
  <c r="AC35" i="29"/>
  <c r="AB174" i="29"/>
  <c r="AB155" i="29"/>
  <c r="AB71" i="29"/>
  <c r="Y29" i="31"/>
  <c r="X168" i="31"/>
  <c r="X149" i="31"/>
  <c r="X65" i="31"/>
  <c r="AB25" i="30"/>
  <c r="AA164" i="30"/>
  <c r="AA145" i="30"/>
  <c r="AA61" i="30"/>
  <c r="AC27" i="29"/>
  <c r="AB166" i="29"/>
  <c r="AB147" i="29"/>
  <c r="AB63" i="29"/>
  <c r="AC24" i="29"/>
  <c r="AB163" i="29"/>
  <c r="AB144" i="29"/>
  <c r="AB60" i="29"/>
  <c r="V178" i="31"/>
  <c r="V179" i="31" s="1"/>
  <c r="V182" i="31"/>
  <c r="V189" i="31"/>
  <c r="AB30" i="30"/>
  <c r="Y35" i="31"/>
  <c r="X174" i="31"/>
  <c r="X155" i="31"/>
  <c r="X71" i="31"/>
  <c r="AB29" i="29"/>
  <c r="AA168" i="29"/>
  <c r="AA149" i="29"/>
  <c r="AA65" i="29"/>
  <c r="AC24" i="30"/>
  <c r="AB163" i="30"/>
  <c r="AB144" i="30"/>
  <c r="AB60" i="30"/>
  <c r="AB25" i="29"/>
  <c r="AA164" i="29"/>
  <c r="AA145" i="29"/>
  <c r="AA61" i="29"/>
  <c r="Y23" i="31"/>
  <c r="X162" i="31"/>
  <c r="X143" i="31"/>
  <c r="X59" i="31"/>
  <c r="Y34" i="31"/>
  <c r="X173" i="31"/>
  <c r="X154" i="31"/>
  <c r="X70" i="31"/>
  <c r="AB35" i="30"/>
  <c r="AA174" i="30"/>
  <c r="AA155" i="30"/>
  <c r="AA71" i="30"/>
  <c r="AC26" i="29"/>
  <c r="AB165" i="29"/>
  <c r="AB146" i="29"/>
  <c r="AB62" i="29"/>
  <c r="AB30" i="29"/>
  <c r="AA169" i="29"/>
  <c r="AA150" i="29"/>
  <c r="AA66" i="29"/>
  <c r="AC33" i="29"/>
  <c r="AB172" i="29"/>
  <c r="AB153" i="29"/>
  <c r="AB69" i="29"/>
  <c r="AB31" i="30"/>
  <c r="AA170" i="30"/>
  <c r="AA151" i="30"/>
  <c r="AA67" i="30"/>
  <c r="AB32" i="30"/>
  <c r="Y26" i="31"/>
  <c r="X146" i="31"/>
  <c r="X165" i="31"/>
  <c r="X62" i="31"/>
  <c r="Y33" i="31"/>
  <c r="X172" i="31"/>
  <c r="X153" i="31"/>
  <c r="X69" i="31"/>
  <c r="V183" i="31"/>
  <c r="V190" i="31"/>
  <c r="V37" i="36"/>
  <c r="V37" i="34"/>
  <c r="V31" i="32"/>
  <c r="V37" i="35"/>
  <c r="V197" i="30" l="1"/>
  <c r="U198" i="30"/>
  <c r="Y168" i="30"/>
  <c r="Y165" i="30"/>
  <c r="Y169" i="30"/>
  <c r="Y66" i="30"/>
  <c r="Y171" i="30"/>
  <c r="Y149" i="30"/>
  <c r="Y146" i="30"/>
  <c r="Y152" i="30"/>
  <c r="Y65" i="30"/>
  <c r="Y62" i="30"/>
  <c r="Y150" i="30"/>
  <c r="Y68" i="30"/>
  <c r="W183" i="30"/>
  <c r="W190" i="30"/>
  <c r="X157" i="30"/>
  <c r="X73" i="30"/>
  <c r="X74" i="30" s="1"/>
  <c r="W182" i="30"/>
  <c r="W178" i="30"/>
  <c r="W179" i="30" s="1"/>
  <c r="W189" i="30"/>
  <c r="X176" i="30"/>
  <c r="V196" i="30"/>
  <c r="V198" i="30" s="1"/>
  <c r="Z178" i="29"/>
  <c r="Z179" i="29" s="1"/>
  <c r="Z158" i="29"/>
  <c r="Z189" i="29"/>
  <c r="Z191" i="29" s="1"/>
  <c r="Z182" i="29"/>
  <c r="Z196" i="29" s="1"/>
  <c r="AA60" i="33"/>
  <c r="AB24" i="33"/>
  <c r="AA37" i="33"/>
  <c r="AA68" i="33"/>
  <c r="AB32" i="33"/>
  <c r="AA63" i="33"/>
  <c r="AB27" i="33"/>
  <c r="AA71" i="33"/>
  <c r="AB35" i="33"/>
  <c r="AB65" i="33"/>
  <c r="AC29" i="33"/>
  <c r="AA67" i="33"/>
  <c r="AB31" i="33"/>
  <c r="Z73" i="33"/>
  <c r="Z74" i="33" s="1"/>
  <c r="AA70" i="33"/>
  <c r="AB34" i="33"/>
  <c r="AA62" i="33"/>
  <c r="AB26" i="33"/>
  <c r="AB64" i="33"/>
  <c r="AC28" i="33"/>
  <c r="AB69" i="33"/>
  <c r="AC33" i="33"/>
  <c r="AA66" i="33"/>
  <c r="AB30" i="33"/>
  <c r="AB61" i="33"/>
  <c r="AC25" i="33"/>
  <c r="AA157" i="29"/>
  <c r="AA189" i="29" s="1"/>
  <c r="Y198" i="29"/>
  <c r="Z190" i="29"/>
  <c r="Z192" i="29" s="1"/>
  <c r="W178" i="31"/>
  <c r="W179" i="31" s="1"/>
  <c r="AA176" i="29"/>
  <c r="AA183" i="29" s="1"/>
  <c r="W189" i="31"/>
  <c r="AA73" i="29"/>
  <c r="AA74" i="29" s="1"/>
  <c r="AM55" i="32"/>
  <c r="AN25" i="32"/>
  <c r="AM56" i="32"/>
  <c r="AN26" i="32"/>
  <c r="AN52" i="32"/>
  <c r="AO22" i="32"/>
  <c r="AM50" i="32"/>
  <c r="AN20" i="32"/>
  <c r="AM59" i="32"/>
  <c r="AN29" i="32"/>
  <c r="AL61" i="32"/>
  <c r="AL62" i="32" s="1"/>
  <c r="AN57" i="32"/>
  <c r="AO27" i="32"/>
  <c r="AN53" i="32"/>
  <c r="AO23" i="32"/>
  <c r="AM51" i="32"/>
  <c r="AN21" i="32"/>
  <c r="AM58" i="32"/>
  <c r="AN28" i="32"/>
  <c r="AM54" i="32"/>
  <c r="AN24" i="32"/>
  <c r="X176" i="31"/>
  <c r="V197" i="31"/>
  <c r="Z33" i="31"/>
  <c r="Y172" i="31"/>
  <c r="Y153" i="31"/>
  <c r="Y69" i="31"/>
  <c r="Z26" i="31"/>
  <c r="Y146" i="31"/>
  <c r="Y165" i="31"/>
  <c r="Y62" i="31"/>
  <c r="AC32" i="30"/>
  <c r="AC31" i="30"/>
  <c r="AB170" i="30"/>
  <c r="AB151" i="30"/>
  <c r="AB67" i="30"/>
  <c r="AD33" i="29"/>
  <c r="AC172" i="29"/>
  <c r="AC153" i="29"/>
  <c r="AC69" i="29"/>
  <c r="AC30" i="29"/>
  <c r="AB169" i="29"/>
  <c r="AB150" i="29"/>
  <c r="AB66" i="29"/>
  <c r="AD26" i="29"/>
  <c r="AC165" i="29"/>
  <c r="AC146" i="29"/>
  <c r="AC62" i="29"/>
  <c r="AC35" i="30"/>
  <c r="AB174" i="30"/>
  <c r="AB155" i="30"/>
  <c r="AB71" i="30"/>
  <c r="Z34" i="31"/>
  <c r="Y173" i="31"/>
  <c r="Y154" i="31"/>
  <c r="Y70" i="31"/>
  <c r="Z23" i="31"/>
  <c r="Y162" i="31"/>
  <c r="Y143" i="31"/>
  <c r="Y59" i="31"/>
  <c r="AC25" i="29"/>
  <c r="AB164" i="29"/>
  <c r="AB145" i="29"/>
  <c r="AB61" i="29"/>
  <c r="AD24" i="30"/>
  <c r="AC163" i="30"/>
  <c r="AC144" i="30"/>
  <c r="AC60" i="30"/>
  <c r="AC29" i="29"/>
  <c r="AB168" i="29"/>
  <c r="AB149" i="29"/>
  <c r="AB65" i="29"/>
  <c r="Z35" i="31"/>
  <c r="Y174" i="31"/>
  <c r="Y155" i="31"/>
  <c r="Y71" i="31"/>
  <c r="V196" i="31"/>
  <c r="W190" i="31"/>
  <c r="W183" i="31"/>
  <c r="W196" i="31" s="1"/>
  <c r="X73" i="31"/>
  <c r="X74" i="31" s="1"/>
  <c r="AD24" i="29"/>
  <c r="AC163" i="29"/>
  <c r="AC144" i="29"/>
  <c r="AC60" i="29"/>
  <c r="AD27" i="29"/>
  <c r="AC166" i="29"/>
  <c r="AC147" i="29"/>
  <c r="AC63" i="29"/>
  <c r="AC25" i="30"/>
  <c r="AB164" i="30"/>
  <c r="AB145" i="30"/>
  <c r="AB61" i="30"/>
  <c r="Z29" i="31"/>
  <c r="Y168" i="31"/>
  <c r="Y149" i="31"/>
  <c r="Y65" i="31"/>
  <c r="AD35" i="29"/>
  <c r="AC174" i="29"/>
  <c r="AC155" i="29"/>
  <c r="AC71" i="29"/>
  <c r="Z27" i="31"/>
  <c r="Y166" i="31"/>
  <c r="Y147" i="31"/>
  <c r="Y63" i="31"/>
  <c r="Z25" i="31"/>
  <c r="Y164" i="31"/>
  <c r="Y145" i="31"/>
  <c r="Y61" i="31"/>
  <c r="Z31" i="31"/>
  <c r="Y170" i="31"/>
  <c r="Y151" i="31"/>
  <c r="Y67" i="31"/>
  <c r="AE27" i="30"/>
  <c r="AD166" i="30"/>
  <c r="AD147" i="30"/>
  <c r="AD63" i="30"/>
  <c r="AC31" i="29"/>
  <c r="AB151" i="29"/>
  <c r="AB170" i="29"/>
  <c r="AB67" i="29"/>
  <c r="AC34" i="29"/>
  <c r="AB173" i="29"/>
  <c r="AB154" i="29"/>
  <c r="AB70" i="29"/>
  <c r="AD23" i="29"/>
  <c r="AC162" i="29"/>
  <c r="AC143" i="29"/>
  <c r="AC59" i="29"/>
  <c r="AD23" i="30"/>
  <c r="AC162" i="30"/>
  <c r="AC143" i="30"/>
  <c r="AC59" i="30"/>
  <c r="Z32" i="31"/>
  <c r="Y171" i="31"/>
  <c r="Y152" i="31"/>
  <c r="Y68" i="31"/>
  <c r="Z28" i="31"/>
  <c r="Y167" i="31"/>
  <c r="Y148" i="31"/>
  <c r="Y64" i="31"/>
  <c r="AC26" i="30"/>
  <c r="AC34" i="30"/>
  <c r="AB173" i="30"/>
  <c r="AB154" i="30"/>
  <c r="AB70" i="30"/>
  <c r="AE28" i="30"/>
  <c r="AD167" i="30"/>
  <c r="AD148" i="30"/>
  <c r="AD64" i="30"/>
  <c r="AC28" i="29"/>
  <c r="AB167" i="29"/>
  <c r="AB148" i="29"/>
  <c r="AB64" i="29"/>
  <c r="AD33" i="30"/>
  <c r="AC172" i="30"/>
  <c r="AC153" i="30"/>
  <c r="AC69" i="30"/>
  <c r="AC32" i="29"/>
  <c r="AB152" i="29"/>
  <c r="AB171" i="29"/>
  <c r="AB68" i="29"/>
  <c r="AC29" i="30"/>
  <c r="Z24" i="31"/>
  <c r="Y144" i="31"/>
  <c r="Y163" i="31"/>
  <c r="Y60" i="31"/>
  <c r="X157" i="31"/>
  <c r="AC30" i="30"/>
  <c r="Z30" i="31"/>
  <c r="Y169" i="31"/>
  <c r="Y150" i="31"/>
  <c r="Y66" i="31"/>
  <c r="W37" i="36"/>
  <c r="W37" i="34"/>
  <c r="W31" i="32"/>
  <c r="W37" i="35"/>
  <c r="W196" i="30" l="1"/>
  <c r="W197" i="30"/>
  <c r="W198" i="30" s="1"/>
  <c r="Y157" i="30"/>
  <c r="Y189" i="30" s="1"/>
  <c r="Y73" i="30"/>
  <c r="Y74" i="30" s="1"/>
  <c r="Y176" i="30"/>
  <c r="X182" i="30"/>
  <c r="X189" i="30"/>
  <c r="X178" i="30"/>
  <c r="X179" i="30" s="1"/>
  <c r="X183" i="30"/>
  <c r="X190" i="30"/>
  <c r="Z66" i="30"/>
  <c r="Z152" i="30"/>
  <c r="Z65" i="30"/>
  <c r="Z171" i="30"/>
  <c r="Z165" i="30"/>
  <c r="Z168" i="30"/>
  <c r="Z68" i="30"/>
  <c r="Z146" i="30"/>
  <c r="Z149" i="30"/>
  <c r="Z169" i="30"/>
  <c r="Z62" i="30"/>
  <c r="Z150" i="30"/>
  <c r="V198" i="31"/>
  <c r="AA182" i="29"/>
  <c r="AA196" i="29" s="1"/>
  <c r="AA158" i="29"/>
  <c r="W197" i="31"/>
  <c r="W198" i="31" s="1"/>
  <c r="AC65" i="33"/>
  <c r="AD29" i="33"/>
  <c r="AB63" i="33"/>
  <c r="AC27" i="33"/>
  <c r="AC61" i="33"/>
  <c r="AD25" i="33"/>
  <c r="AC69" i="33"/>
  <c r="AD33" i="33"/>
  <c r="AB62" i="33"/>
  <c r="AC26" i="33"/>
  <c r="AB60" i="33"/>
  <c r="AC24" i="33"/>
  <c r="AB37" i="33"/>
  <c r="AB67" i="33"/>
  <c r="AC31" i="33"/>
  <c r="AB71" i="33"/>
  <c r="AC35" i="33"/>
  <c r="AB68" i="33"/>
  <c r="AC32" i="33"/>
  <c r="AA73" i="33"/>
  <c r="AA74" i="33" s="1"/>
  <c r="AB66" i="33"/>
  <c r="AC30" i="33"/>
  <c r="AC64" i="33"/>
  <c r="AD28" i="33"/>
  <c r="AB70" i="33"/>
  <c r="AC34" i="33"/>
  <c r="Z193" i="29"/>
  <c r="Z197" i="29"/>
  <c r="Z198" i="29" s="1"/>
  <c r="AA178" i="29"/>
  <c r="AA179" i="29" s="1"/>
  <c r="AA190" i="29"/>
  <c r="AA197" i="29" s="1"/>
  <c r="AB73" i="29"/>
  <c r="AB74" i="29" s="1"/>
  <c r="AB176" i="29"/>
  <c r="AB183" i="29" s="1"/>
  <c r="AM61" i="32"/>
  <c r="AM62" i="32" s="1"/>
  <c r="AN58" i="32"/>
  <c r="AO28" i="32"/>
  <c r="AO53" i="32"/>
  <c r="AP23" i="32"/>
  <c r="AN59" i="32"/>
  <c r="AO29" i="32"/>
  <c r="AO52" i="32"/>
  <c r="AP22" i="32"/>
  <c r="AN55" i="32"/>
  <c r="AO25" i="32"/>
  <c r="AN54" i="32"/>
  <c r="AO24" i="32"/>
  <c r="AN51" i="32"/>
  <c r="AO21" i="32"/>
  <c r="AO57" i="32"/>
  <c r="AP27" i="32"/>
  <c r="AN50" i="32"/>
  <c r="AO20" i="32"/>
  <c r="AN56" i="32"/>
  <c r="AO26" i="32"/>
  <c r="AD30" i="30"/>
  <c r="Y157" i="31"/>
  <c r="AA24" i="31"/>
  <c r="Z163" i="31"/>
  <c r="Z144" i="31"/>
  <c r="Z60" i="31"/>
  <c r="AD29" i="30"/>
  <c r="AD32" i="29"/>
  <c r="AC171" i="29"/>
  <c r="AC152" i="29"/>
  <c r="AC68" i="29"/>
  <c r="AE33" i="30"/>
  <c r="AD172" i="30"/>
  <c r="AD153" i="30"/>
  <c r="AD69" i="30"/>
  <c r="AD28" i="29"/>
  <c r="AC167" i="29"/>
  <c r="AC148" i="29"/>
  <c r="AC64" i="29"/>
  <c r="AF28" i="30"/>
  <c r="AE167" i="30"/>
  <c r="AE148" i="30"/>
  <c r="AE64" i="30"/>
  <c r="AD34" i="30"/>
  <c r="AC173" i="30"/>
  <c r="AC154" i="30"/>
  <c r="AC70" i="30"/>
  <c r="AD26" i="30"/>
  <c r="AA28" i="31"/>
  <c r="Z167" i="31"/>
  <c r="Z148" i="31"/>
  <c r="Z64" i="31"/>
  <c r="AA32" i="31"/>
  <c r="Z171" i="31"/>
  <c r="Z152" i="31"/>
  <c r="Z68" i="31"/>
  <c r="AE23" i="30"/>
  <c r="AD162" i="30"/>
  <c r="AD143" i="30"/>
  <c r="AD59" i="30"/>
  <c r="AE23" i="29"/>
  <c r="AD162" i="29"/>
  <c r="AD143" i="29"/>
  <c r="AD59" i="29"/>
  <c r="AD34" i="29"/>
  <c r="AC173" i="29"/>
  <c r="AC154" i="29"/>
  <c r="AC70" i="29"/>
  <c r="AD31" i="29"/>
  <c r="AC151" i="29"/>
  <c r="AC170" i="29"/>
  <c r="AC67" i="29"/>
  <c r="AF27" i="30"/>
  <c r="AE166" i="30"/>
  <c r="AE147" i="30"/>
  <c r="AE63" i="30"/>
  <c r="AA31" i="31"/>
  <c r="Z170" i="31"/>
  <c r="Z151" i="31"/>
  <c r="Z67" i="31"/>
  <c r="AA25" i="31"/>
  <c r="Z145" i="31"/>
  <c r="Z164" i="31"/>
  <c r="Z61" i="31"/>
  <c r="AA27" i="31"/>
  <c r="Z166" i="31"/>
  <c r="Z147" i="31"/>
  <c r="Z63" i="31"/>
  <c r="AE35" i="29"/>
  <c r="AD174" i="29"/>
  <c r="AD155" i="29"/>
  <c r="AD71" i="29"/>
  <c r="AA29" i="31"/>
  <c r="Z168" i="31"/>
  <c r="Z149" i="31"/>
  <c r="Z65" i="31"/>
  <c r="AD25" i="30"/>
  <c r="AC164" i="30"/>
  <c r="AC145" i="30"/>
  <c r="AC61" i="30"/>
  <c r="AE27" i="29"/>
  <c r="AD166" i="29"/>
  <c r="AD147" i="29"/>
  <c r="AD63" i="29"/>
  <c r="AE24" i="29"/>
  <c r="AD163" i="29"/>
  <c r="AD144" i="29"/>
  <c r="AD60" i="29"/>
  <c r="AA35" i="31"/>
  <c r="Z174" i="31"/>
  <c r="Z155" i="31"/>
  <c r="Z71" i="31"/>
  <c r="AB157" i="29"/>
  <c r="AA30" i="31"/>
  <c r="Z169" i="31"/>
  <c r="Z150" i="31"/>
  <c r="Z66" i="31"/>
  <c r="X178" i="31"/>
  <c r="X179" i="31" s="1"/>
  <c r="X182" i="31"/>
  <c r="X189" i="31"/>
  <c r="Y73" i="31"/>
  <c r="Y74" i="31" s="1"/>
  <c r="X183" i="31"/>
  <c r="X190" i="31"/>
  <c r="Y176" i="31"/>
  <c r="AD29" i="29"/>
  <c r="AC168" i="29"/>
  <c r="AC149" i="29"/>
  <c r="AC65" i="29"/>
  <c r="AE24" i="30"/>
  <c r="AD163" i="30"/>
  <c r="AD144" i="30"/>
  <c r="AD60" i="30"/>
  <c r="AD25" i="29"/>
  <c r="AC164" i="29"/>
  <c r="AC145" i="29"/>
  <c r="AC61" i="29"/>
  <c r="AA23" i="31"/>
  <c r="Z143" i="31"/>
  <c r="Z162" i="31"/>
  <c r="Z59" i="31"/>
  <c r="AA34" i="31"/>
  <c r="Z173" i="31"/>
  <c r="Z154" i="31"/>
  <c r="Z70" i="31"/>
  <c r="AD35" i="30"/>
  <c r="AC174" i="30"/>
  <c r="AC155" i="30"/>
  <c r="AC71" i="30"/>
  <c r="AE26" i="29"/>
  <c r="AD165" i="29"/>
  <c r="AD146" i="29"/>
  <c r="AD62" i="29"/>
  <c r="AD30" i="29"/>
  <c r="AC169" i="29"/>
  <c r="AC150" i="29"/>
  <c r="AC66" i="29"/>
  <c r="AE33" i="29"/>
  <c r="AD172" i="29"/>
  <c r="AD153" i="29"/>
  <c r="AD69" i="29"/>
  <c r="AD31" i="30"/>
  <c r="AC170" i="30"/>
  <c r="AC151" i="30"/>
  <c r="AC67" i="30"/>
  <c r="AD32" i="30"/>
  <c r="AA26" i="31"/>
  <c r="Z165" i="31"/>
  <c r="Z146" i="31"/>
  <c r="Z62" i="31"/>
  <c r="Z172" i="31"/>
  <c r="Z153" i="31"/>
  <c r="Z69" i="31"/>
  <c r="AA33" i="31"/>
  <c r="X37" i="36"/>
  <c r="X37" i="34"/>
  <c r="X31" i="32"/>
  <c r="X37" i="35"/>
  <c r="X197" i="30" l="1"/>
  <c r="Y182" i="30"/>
  <c r="Z73" i="30"/>
  <c r="Z74" i="30" s="1"/>
  <c r="Y190" i="30"/>
  <c r="Y197" i="30" s="1"/>
  <c r="Y183" i="30"/>
  <c r="Z176" i="30"/>
  <c r="Z157" i="30"/>
  <c r="AA168" i="30"/>
  <c r="AA165" i="30"/>
  <c r="AA169" i="30"/>
  <c r="AA171" i="30"/>
  <c r="AA149" i="30"/>
  <c r="AA146" i="30"/>
  <c r="AA150" i="30"/>
  <c r="AA152" i="30"/>
  <c r="AA65" i="30"/>
  <c r="AA62" i="30"/>
  <c r="AA66" i="30"/>
  <c r="AA68" i="30"/>
  <c r="Y178" i="30"/>
  <c r="Y179" i="30" s="1"/>
  <c r="X196" i="30"/>
  <c r="AB158" i="29"/>
  <c r="AC68" i="33"/>
  <c r="AD32" i="33"/>
  <c r="AC67" i="33"/>
  <c r="AD31" i="33"/>
  <c r="AB73" i="33"/>
  <c r="AB74" i="33" s="1"/>
  <c r="AC70" i="33"/>
  <c r="AD34" i="33"/>
  <c r="AC66" i="33"/>
  <c r="AD30" i="33"/>
  <c r="AC62" i="33"/>
  <c r="AD26" i="33"/>
  <c r="AD61" i="33"/>
  <c r="AE25" i="33"/>
  <c r="AD65" i="33"/>
  <c r="AE29" i="33"/>
  <c r="AC71" i="33"/>
  <c r="AD35" i="33"/>
  <c r="AD64" i="33"/>
  <c r="AE28" i="33"/>
  <c r="AC60" i="33"/>
  <c r="AD24" i="33"/>
  <c r="AC37" i="33"/>
  <c r="AD69" i="33"/>
  <c r="AE33" i="33"/>
  <c r="AC63" i="33"/>
  <c r="AD27" i="33"/>
  <c r="AA198" i="29"/>
  <c r="X196" i="31"/>
  <c r="AB190" i="29"/>
  <c r="AC73" i="29"/>
  <c r="AC74" i="29" s="1"/>
  <c r="AC157" i="29"/>
  <c r="AC176" i="29"/>
  <c r="AC183" i="29" s="1"/>
  <c r="AO50" i="32"/>
  <c r="AP20" i="32"/>
  <c r="AO51" i="32"/>
  <c r="AP21" i="32"/>
  <c r="AO55" i="32"/>
  <c r="AP25" i="32"/>
  <c r="AO59" i="32"/>
  <c r="AP29" i="32"/>
  <c r="AO58" i="32"/>
  <c r="AP28" i="32"/>
  <c r="AN61" i="32"/>
  <c r="AN62" i="32" s="1"/>
  <c r="AO56" i="32"/>
  <c r="AP26" i="32"/>
  <c r="AP57" i="32"/>
  <c r="AQ27" i="32"/>
  <c r="AO54" i="32"/>
  <c r="AP24" i="32"/>
  <c r="AP52" i="32"/>
  <c r="AQ22" i="32"/>
  <c r="AP53" i="32"/>
  <c r="AQ23" i="32"/>
  <c r="AB26" i="31"/>
  <c r="AA165" i="31"/>
  <c r="AA146" i="31"/>
  <c r="AA62" i="31"/>
  <c r="AE31" i="30"/>
  <c r="AD170" i="30"/>
  <c r="AD151" i="30"/>
  <c r="AD67" i="30"/>
  <c r="AE30" i="29"/>
  <c r="AD169" i="29"/>
  <c r="AD150" i="29"/>
  <c r="AD66" i="29"/>
  <c r="AE35" i="30"/>
  <c r="AD174" i="30"/>
  <c r="AD155" i="30"/>
  <c r="AD71" i="30"/>
  <c r="AB23" i="31"/>
  <c r="AA143" i="31"/>
  <c r="AA162" i="31"/>
  <c r="AA59" i="31"/>
  <c r="AE25" i="29"/>
  <c r="AD164" i="29"/>
  <c r="AD145" i="29"/>
  <c r="AD61" i="29"/>
  <c r="AF24" i="30"/>
  <c r="AE163" i="30"/>
  <c r="AE144" i="30"/>
  <c r="AE60" i="30"/>
  <c r="AE29" i="29"/>
  <c r="AD168" i="29"/>
  <c r="AD149" i="29"/>
  <c r="AD65" i="29"/>
  <c r="Y190" i="31"/>
  <c r="Y183" i="31"/>
  <c r="AB35" i="31"/>
  <c r="AA174" i="31"/>
  <c r="AA155" i="31"/>
  <c r="AA71" i="31"/>
  <c r="AF23" i="29"/>
  <c r="AE162" i="29"/>
  <c r="AE143" i="29"/>
  <c r="AE59" i="29"/>
  <c r="AF23" i="30"/>
  <c r="AE162" i="30"/>
  <c r="AE143" i="30"/>
  <c r="AE59" i="30"/>
  <c r="AB32" i="31"/>
  <c r="AA171" i="31"/>
  <c r="AA152" i="31"/>
  <c r="AA68" i="31"/>
  <c r="AB28" i="31"/>
  <c r="AA167" i="31"/>
  <c r="AA148" i="31"/>
  <c r="AA64" i="31"/>
  <c r="AE26" i="30"/>
  <c r="AE34" i="30"/>
  <c r="AD173" i="30"/>
  <c r="AD154" i="30"/>
  <c r="AD70" i="30"/>
  <c r="AG28" i="30"/>
  <c r="AF167" i="30"/>
  <c r="AF148" i="30"/>
  <c r="AF64" i="30"/>
  <c r="AE28" i="29"/>
  <c r="AD167" i="29"/>
  <c r="AD148" i="29"/>
  <c r="AD64" i="29"/>
  <c r="AF33" i="30"/>
  <c r="AE172" i="30"/>
  <c r="AE153" i="30"/>
  <c r="AE69" i="30"/>
  <c r="AE32" i="29"/>
  <c r="AD152" i="29"/>
  <c r="AD171" i="29"/>
  <c r="AD68" i="29"/>
  <c r="AE29" i="30"/>
  <c r="AB24" i="31"/>
  <c r="AA163" i="31"/>
  <c r="AA144" i="31"/>
  <c r="AA60" i="31"/>
  <c r="AE32" i="30"/>
  <c r="AF33" i="29"/>
  <c r="AE172" i="29"/>
  <c r="AE153" i="29"/>
  <c r="AE69" i="29"/>
  <c r="AF26" i="29"/>
  <c r="AE165" i="29"/>
  <c r="AE146" i="29"/>
  <c r="AE62" i="29"/>
  <c r="AB34" i="31"/>
  <c r="AA173" i="31"/>
  <c r="AA154" i="31"/>
  <c r="AA70" i="31"/>
  <c r="AB33" i="31"/>
  <c r="AA172" i="31"/>
  <c r="AA153" i="31"/>
  <c r="AA69" i="31"/>
  <c r="Z73" i="31"/>
  <c r="Z74" i="31" s="1"/>
  <c r="X197" i="31"/>
  <c r="AB30" i="31"/>
  <c r="AA169" i="31"/>
  <c r="AA150" i="31"/>
  <c r="AA66" i="31"/>
  <c r="Y178" i="31"/>
  <c r="Y179" i="31" s="1"/>
  <c r="Y182" i="31"/>
  <c r="Y189" i="31"/>
  <c r="Z176" i="31"/>
  <c r="AF24" i="29"/>
  <c r="AE163" i="29"/>
  <c r="AE144" i="29"/>
  <c r="AE60" i="29"/>
  <c r="AF27" i="29"/>
  <c r="AE166" i="29"/>
  <c r="AE147" i="29"/>
  <c r="AE63" i="29"/>
  <c r="AE25" i="30"/>
  <c r="AD164" i="30"/>
  <c r="AD145" i="30"/>
  <c r="AD61" i="30"/>
  <c r="AB29" i="31"/>
  <c r="AA168" i="31"/>
  <c r="AA149" i="31"/>
  <c r="AA65" i="31"/>
  <c r="AF35" i="29"/>
  <c r="AE174" i="29"/>
  <c r="AE155" i="29"/>
  <c r="AE71" i="29"/>
  <c r="AB27" i="31"/>
  <c r="AA166" i="31"/>
  <c r="AA147" i="31"/>
  <c r="AA63" i="31"/>
  <c r="AB25" i="31"/>
  <c r="AA145" i="31"/>
  <c r="AA164" i="31"/>
  <c r="AA61" i="31"/>
  <c r="AB31" i="31"/>
  <c r="AA170" i="31"/>
  <c r="AA151" i="31"/>
  <c r="AA67" i="31"/>
  <c r="AG27" i="30"/>
  <c r="AF166" i="30"/>
  <c r="AF147" i="30"/>
  <c r="AF63" i="30"/>
  <c r="AE31" i="29"/>
  <c r="AD170" i="29"/>
  <c r="AD151" i="29"/>
  <c r="AD67" i="29"/>
  <c r="AE34" i="29"/>
  <c r="AD173" i="29"/>
  <c r="AD154" i="29"/>
  <c r="AD70" i="29"/>
  <c r="Z157" i="31"/>
  <c r="AB178" i="29"/>
  <c r="AB179" i="29" s="1"/>
  <c r="AB182" i="29"/>
  <c r="AB196" i="29" s="1"/>
  <c r="AB189" i="29"/>
  <c r="AE30" i="30"/>
  <c r="Y37" i="36"/>
  <c r="Y31" i="32"/>
  <c r="Y37" i="34"/>
  <c r="Y37" i="35"/>
  <c r="X198" i="30" l="1"/>
  <c r="Y196" i="30"/>
  <c r="Y198" i="30" s="1"/>
  <c r="AC158" i="29"/>
  <c r="AA73" i="30"/>
  <c r="AA74" i="30" s="1"/>
  <c r="AA157" i="30"/>
  <c r="AA189" i="30" s="1"/>
  <c r="AA176" i="30"/>
  <c r="AA190" i="30" s="1"/>
  <c r="Y196" i="31"/>
  <c r="Z190" i="30"/>
  <c r="Z192" i="30" s="1"/>
  <c r="Z183" i="30"/>
  <c r="AB68" i="30"/>
  <c r="AB62" i="30"/>
  <c r="AB65" i="30"/>
  <c r="AB150" i="30"/>
  <c r="AB152" i="30"/>
  <c r="AB149" i="30"/>
  <c r="AB66" i="30"/>
  <c r="AB171" i="30"/>
  <c r="AB165" i="30"/>
  <c r="AB168" i="30"/>
  <c r="AB146" i="30"/>
  <c r="AB169" i="30"/>
  <c r="AA183" i="30"/>
  <c r="Z182" i="30"/>
  <c r="Z189" i="30"/>
  <c r="Z178" i="30"/>
  <c r="Z179" i="30" s="1"/>
  <c r="X198" i="31"/>
  <c r="AB197" i="29"/>
  <c r="AB198" i="29" s="1"/>
  <c r="AE64" i="33"/>
  <c r="AF28" i="33"/>
  <c r="AE65" i="33"/>
  <c r="AF29" i="33"/>
  <c r="AD62" i="33"/>
  <c r="AE26" i="33"/>
  <c r="AD70" i="33"/>
  <c r="AE34" i="33"/>
  <c r="AD63" i="33"/>
  <c r="AE27" i="33"/>
  <c r="AD68" i="33"/>
  <c r="AE32" i="33"/>
  <c r="AD60" i="33"/>
  <c r="AE24" i="33"/>
  <c r="AD37" i="33"/>
  <c r="AD71" i="33"/>
  <c r="AE35" i="33"/>
  <c r="AE61" i="33"/>
  <c r="AF25" i="33"/>
  <c r="AD66" i="33"/>
  <c r="AE30" i="33"/>
  <c r="AE69" i="33"/>
  <c r="AF33" i="33"/>
  <c r="AC73" i="33"/>
  <c r="AC74" i="33" s="1"/>
  <c r="AD67" i="33"/>
  <c r="AE31" i="33"/>
  <c r="Y197" i="31"/>
  <c r="AC189" i="29"/>
  <c r="AD176" i="29"/>
  <c r="AD183" i="29" s="1"/>
  <c r="AC182" i="29"/>
  <c r="AC196" i="29" s="1"/>
  <c r="AC178" i="29"/>
  <c r="AC179" i="29" s="1"/>
  <c r="AC190" i="29"/>
  <c r="AD157" i="29"/>
  <c r="AD158" i="29" s="1"/>
  <c r="AD73" i="29"/>
  <c r="AD74" i="29" s="1"/>
  <c r="AP51" i="32"/>
  <c r="AQ21" i="32"/>
  <c r="AQ52" i="32"/>
  <c r="AR22" i="32"/>
  <c r="AQ57" i="32"/>
  <c r="AR27" i="32"/>
  <c r="AP58" i="32"/>
  <c r="AQ28" i="32"/>
  <c r="AP55" i="32"/>
  <c r="AQ25" i="32"/>
  <c r="AP50" i="32"/>
  <c r="AQ20" i="32"/>
  <c r="AP59" i="32"/>
  <c r="AQ29" i="32"/>
  <c r="AQ53" i="32"/>
  <c r="AR23" i="32"/>
  <c r="AP54" i="32"/>
  <c r="AQ24" i="32"/>
  <c r="AP56" i="32"/>
  <c r="AQ26" i="32"/>
  <c r="AO61" i="32"/>
  <c r="AO62" i="32" s="1"/>
  <c r="AF30" i="30"/>
  <c r="Z178" i="31"/>
  <c r="Z179" i="31" s="1"/>
  <c r="Z182" i="31"/>
  <c r="Z189" i="31"/>
  <c r="Z190" i="31"/>
  <c r="Z192" i="31" s="1"/>
  <c r="Z183" i="31"/>
  <c r="AA176" i="31"/>
  <c r="AC33" i="31"/>
  <c r="AB172" i="31"/>
  <c r="AB153" i="31"/>
  <c r="AB69" i="31"/>
  <c r="AC34" i="31"/>
  <c r="AB173" i="31"/>
  <c r="AB154" i="31"/>
  <c r="AB70" i="31"/>
  <c r="AG26" i="29"/>
  <c r="AF165" i="29"/>
  <c r="AF146" i="29"/>
  <c r="AF62" i="29"/>
  <c r="AG33" i="29"/>
  <c r="AF172" i="29"/>
  <c r="AF153" i="29"/>
  <c r="AF69" i="29"/>
  <c r="AF32" i="30"/>
  <c r="AC24" i="31"/>
  <c r="AB144" i="31"/>
  <c r="AB163" i="31"/>
  <c r="AB60" i="31"/>
  <c r="AF29" i="30"/>
  <c r="AF32" i="29"/>
  <c r="AE152" i="29"/>
  <c r="AE171" i="29"/>
  <c r="AE68" i="29"/>
  <c r="AG33" i="30"/>
  <c r="AF172" i="30"/>
  <c r="AF153" i="30"/>
  <c r="AF69" i="30"/>
  <c r="AF28" i="29"/>
  <c r="AE167" i="29"/>
  <c r="AE148" i="29"/>
  <c r="AE64" i="29"/>
  <c r="AH28" i="30"/>
  <c r="AG167" i="30"/>
  <c r="AG148" i="30"/>
  <c r="AG64" i="30"/>
  <c r="AF34" i="30"/>
  <c r="AE173" i="30"/>
  <c r="AE154" i="30"/>
  <c r="AE70" i="30"/>
  <c r="AF26" i="30"/>
  <c r="AC28" i="31"/>
  <c r="AB167" i="31"/>
  <c r="AB148" i="31"/>
  <c r="AB64" i="31"/>
  <c r="AC32" i="31"/>
  <c r="AB171" i="31"/>
  <c r="AB152" i="31"/>
  <c r="AB68" i="31"/>
  <c r="AG23" i="30"/>
  <c r="AF162" i="30"/>
  <c r="AF143" i="30"/>
  <c r="AF59" i="30"/>
  <c r="AG23" i="29"/>
  <c r="AF162" i="29"/>
  <c r="AF143" i="29"/>
  <c r="AF59" i="29"/>
  <c r="AA157" i="31"/>
  <c r="AF29" i="29"/>
  <c r="AE168" i="29"/>
  <c r="AE149" i="29"/>
  <c r="AE65" i="29"/>
  <c r="AG24" i="30"/>
  <c r="AF163" i="30"/>
  <c r="AF144" i="30"/>
  <c r="AF60" i="30"/>
  <c r="AF25" i="29"/>
  <c r="AE164" i="29"/>
  <c r="AE145" i="29"/>
  <c r="AE61" i="29"/>
  <c r="AC23" i="31"/>
  <c r="AB162" i="31"/>
  <c r="AB143" i="31"/>
  <c r="AB59" i="31"/>
  <c r="AF35" i="30"/>
  <c r="AE174" i="30"/>
  <c r="AE155" i="30"/>
  <c r="AE71" i="30"/>
  <c r="AF30" i="29"/>
  <c r="AE169" i="29"/>
  <c r="AE150" i="29"/>
  <c r="AE66" i="29"/>
  <c r="AF31" i="30"/>
  <c r="AE170" i="30"/>
  <c r="AE151" i="30"/>
  <c r="AE67" i="30"/>
  <c r="AC26" i="31"/>
  <c r="AB146" i="31"/>
  <c r="AB165" i="31"/>
  <c r="AB62" i="31"/>
  <c r="AF34" i="29"/>
  <c r="AE173" i="29"/>
  <c r="AE154" i="29"/>
  <c r="AE70" i="29"/>
  <c r="AF31" i="29"/>
  <c r="AE170" i="29"/>
  <c r="AE151" i="29"/>
  <c r="AE67" i="29"/>
  <c r="AH27" i="30"/>
  <c r="AG166" i="30"/>
  <c r="AG147" i="30"/>
  <c r="AG63" i="30"/>
  <c r="AC31" i="31"/>
  <c r="AB170" i="31"/>
  <c r="AB151" i="31"/>
  <c r="AB67" i="31"/>
  <c r="AC25" i="31"/>
  <c r="AB164" i="31"/>
  <c r="AB145" i="31"/>
  <c r="AB61" i="31"/>
  <c r="AC27" i="31"/>
  <c r="AB166" i="31"/>
  <c r="AB147" i="31"/>
  <c r="AB63" i="31"/>
  <c r="AG35" i="29"/>
  <c r="AF174" i="29"/>
  <c r="AF155" i="29"/>
  <c r="AF71" i="29"/>
  <c r="AC29" i="31"/>
  <c r="AB168" i="31"/>
  <c r="AB149" i="31"/>
  <c r="AB65" i="31"/>
  <c r="AF25" i="30"/>
  <c r="AE164" i="30"/>
  <c r="AE145" i="30"/>
  <c r="AE61" i="30"/>
  <c r="AG27" i="29"/>
  <c r="AF166" i="29"/>
  <c r="AF147" i="29"/>
  <c r="AF63" i="29"/>
  <c r="AG24" i="29"/>
  <c r="AF163" i="29"/>
  <c r="AF144" i="29"/>
  <c r="AF60" i="29"/>
  <c r="AC30" i="31"/>
  <c r="AB169" i="31"/>
  <c r="AB150" i="31"/>
  <c r="AB66" i="31"/>
  <c r="AC35" i="31"/>
  <c r="AB174" i="31"/>
  <c r="AB155" i="31"/>
  <c r="AB71" i="31"/>
  <c r="AA73" i="31"/>
  <c r="AA74" i="31" s="1"/>
  <c r="Z37" i="36"/>
  <c r="Z37" i="34"/>
  <c r="Z31" i="32"/>
  <c r="Z37" i="35"/>
  <c r="Y198" i="31" l="1"/>
  <c r="AA178" i="30"/>
  <c r="AA179" i="30" s="1"/>
  <c r="AA182" i="30"/>
  <c r="AA196" i="30" s="1"/>
  <c r="AB73" i="30"/>
  <c r="AB74" i="30" s="1"/>
  <c r="AB176" i="30"/>
  <c r="AC169" i="30"/>
  <c r="AC68" i="30"/>
  <c r="AC65" i="30"/>
  <c r="AC152" i="30"/>
  <c r="AC150" i="30"/>
  <c r="AC168" i="30"/>
  <c r="AC165" i="30"/>
  <c r="AC66" i="30"/>
  <c r="AC149" i="30"/>
  <c r="AC146" i="30"/>
  <c r="AC171" i="30"/>
  <c r="AC62" i="30"/>
  <c r="Z196" i="30"/>
  <c r="Z197" i="30"/>
  <c r="Z191" i="30"/>
  <c r="Z193" i="30" s="1"/>
  <c r="AA197" i="30"/>
  <c r="AB157" i="30"/>
  <c r="AF69" i="33"/>
  <c r="AG33" i="33"/>
  <c r="AF61" i="33"/>
  <c r="AG25" i="33"/>
  <c r="AE67" i="33"/>
  <c r="AF31" i="33"/>
  <c r="AE60" i="33"/>
  <c r="AF24" i="33"/>
  <c r="AE37" i="33"/>
  <c r="AE63" i="33"/>
  <c r="AF27" i="33"/>
  <c r="AE62" i="33"/>
  <c r="AF26" i="33"/>
  <c r="AF64" i="33"/>
  <c r="AG28" i="33"/>
  <c r="AE66" i="33"/>
  <c r="AF30" i="33"/>
  <c r="AE71" i="33"/>
  <c r="AF35" i="33"/>
  <c r="AD73" i="33"/>
  <c r="AD74" i="33" s="1"/>
  <c r="AE68" i="33"/>
  <c r="AF32" i="33"/>
  <c r="AE70" i="33"/>
  <c r="AF34" i="33"/>
  <c r="AF65" i="33"/>
  <c r="AG29" i="33"/>
  <c r="AD190" i="29"/>
  <c r="AD178" i="29"/>
  <c r="AD179" i="29" s="1"/>
  <c r="AC197" i="29"/>
  <c r="AC198" i="29" s="1"/>
  <c r="AE157" i="29"/>
  <c r="AE158" i="29" s="1"/>
  <c r="AD189" i="29"/>
  <c r="AD182" i="29"/>
  <c r="AD196" i="29" s="1"/>
  <c r="AE73" i="29"/>
  <c r="AE74" i="29" s="1"/>
  <c r="AE176" i="29"/>
  <c r="AE183" i="29" s="1"/>
  <c r="Z196" i="31"/>
  <c r="AP61" i="32"/>
  <c r="AP62" i="32" s="1"/>
  <c r="AQ54" i="32"/>
  <c r="AR24" i="32"/>
  <c r="AQ59" i="32"/>
  <c r="AR29" i="32"/>
  <c r="AQ55" i="32"/>
  <c r="AR25" i="32"/>
  <c r="AR57" i="32"/>
  <c r="AS27" i="32"/>
  <c r="AQ51" i="32"/>
  <c r="AR21" i="32"/>
  <c r="AR52" i="32"/>
  <c r="AS22" i="32"/>
  <c r="AQ56" i="32"/>
  <c r="AR26" i="32"/>
  <c r="AR53" i="32"/>
  <c r="AS23" i="32"/>
  <c r="AQ50" i="32"/>
  <c r="AR20" i="32"/>
  <c r="AQ58" i="32"/>
  <c r="AR28" i="32"/>
  <c r="AB176" i="31"/>
  <c r="AH24" i="29"/>
  <c r="AG163" i="29"/>
  <c r="AG144" i="29"/>
  <c r="AG60" i="29"/>
  <c r="AH27" i="29"/>
  <c r="AG166" i="29"/>
  <c r="AG147" i="29"/>
  <c r="AG63" i="29"/>
  <c r="AG25" i="30"/>
  <c r="AF164" i="30"/>
  <c r="AF145" i="30"/>
  <c r="AF61" i="30"/>
  <c r="AD29" i="31"/>
  <c r="AC168" i="31"/>
  <c r="AC149" i="31"/>
  <c r="AC65" i="31"/>
  <c r="AH35" i="29"/>
  <c r="AG174" i="29"/>
  <c r="AG155" i="29"/>
  <c r="AG71" i="29"/>
  <c r="AD27" i="31"/>
  <c r="AC166" i="31"/>
  <c r="AC147" i="31"/>
  <c r="AC63" i="31"/>
  <c r="AD25" i="31"/>
  <c r="AC164" i="31"/>
  <c r="AC145" i="31"/>
  <c r="AC61" i="31"/>
  <c r="AD31" i="31"/>
  <c r="AC170" i="31"/>
  <c r="AC151" i="31"/>
  <c r="AC67" i="31"/>
  <c r="AI27" i="30"/>
  <c r="AH166" i="30"/>
  <c r="AH147" i="30"/>
  <c r="AH63" i="30"/>
  <c r="AG31" i="29"/>
  <c r="AF151" i="29"/>
  <c r="AF170" i="29"/>
  <c r="AF67" i="29"/>
  <c r="AG34" i="29"/>
  <c r="AF173" i="29"/>
  <c r="AF154" i="29"/>
  <c r="AF70" i="29"/>
  <c r="AD26" i="31"/>
  <c r="AC146" i="31"/>
  <c r="AC165" i="31"/>
  <c r="AC62" i="31"/>
  <c r="AG31" i="30"/>
  <c r="AF170" i="30"/>
  <c r="AF151" i="30"/>
  <c r="AF67" i="30"/>
  <c r="AG30" i="29"/>
  <c r="AF169" i="29"/>
  <c r="AF150" i="29"/>
  <c r="AF66" i="29"/>
  <c r="AG35" i="30"/>
  <c r="AF174" i="30"/>
  <c r="AF155" i="30"/>
  <c r="AF71" i="30"/>
  <c r="AD23" i="31"/>
  <c r="AC162" i="31"/>
  <c r="AC143" i="31"/>
  <c r="AC59" i="31"/>
  <c r="AG25" i="29"/>
  <c r="AF164" i="29"/>
  <c r="AF145" i="29"/>
  <c r="AF61" i="29"/>
  <c r="AH24" i="30"/>
  <c r="AG163" i="30"/>
  <c r="AG144" i="30"/>
  <c r="AG60" i="30"/>
  <c r="AG29" i="29"/>
  <c r="AF168" i="29"/>
  <c r="AF149" i="29"/>
  <c r="AF65" i="29"/>
  <c r="AA178" i="31"/>
  <c r="AA179" i="31" s="1"/>
  <c r="AA182" i="31"/>
  <c r="AA189" i="31"/>
  <c r="Z197" i="31"/>
  <c r="Z191" i="31"/>
  <c r="Z193" i="31" s="1"/>
  <c r="AG30" i="30"/>
  <c r="AB73" i="31"/>
  <c r="AB74" i="31" s="1"/>
  <c r="AH23" i="29"/>
  <c r="AG162" i="29"/>
  <c r="AG143" i="29"/>
  <c r="AG59" i="29"/>
  <c r="AH23" i="30"/>
  <c r="AG162" i="30"/>
  <c r="AG143" i="30"/>
  <c r="AG59" i="30"/>
  <c r="AD32" i="31"/>
  <c r="AC171" i="31"/>
  <c r="AC152" i="31"/>
  <c r="AC68" i="31"/>
  <c r="AD28" i="31"/>
  <c r="AC167" i="31"/>
  <c r="AC148" i="31"/>
  <c r="AC64" i="31"/>
  <c r="AG26" i="30"/>
  <c r="AG34" i="30"/>
  <c r="AF173" i="30"/>
  <c r="AF154" i="30"/>
  <c r="AF70" i="30"/>
  <c r="AI28" i="30"/>
  <c r="AH167" i="30"/>
  <c r="AH148" i="30"/>
  <c r="AH64" i="30"/>
  <c r="AG28" i="29"/>
  <c r="AF167" i="29"/>
  <c r="AF148" i="29"/>
  <c r="AF64" i="29"/>
  <c r="AH33" i="30"/>
  <c r="AG172" i="30"/>
  <c r="AG153" i="30"/>
  <c r="AG69" i="30"/>
  <c r="AG32" i="29"/>
  <c r="AF152" i="29"/>
  <c r="AF171" i="29"/>
  <c r="AF68" i="29"/>
  <c r="AG29" i="30"/>
  <c r="AD24" i="31"/>
  <c r="AC144" i="31"/>
  <c r="AC163" i="31"/>
  <c r="AC60" i="31"/>
  <c r="AG32" i="30"/>
  <c r="AH33" i="29"/>
  <c r="AG172" i="29"/>
  <c r="AG153" i="29"/>
  <c r="AG69" i="29"/>
  <c r="AH26" i="29"/>
  <c r="AG165" i="29"/>
  <c r="AG146" i="29"/>
  <c r="AG62" i="29"/>
  <c r="AD34" i="31"/>
  <c r="AC173" i="31"/>
  <c r="AC154" i="31"/>
  <c r="AC70" i="31"/>
  <c r="AD33" i="31"/>
  <c r="AC172" i="31"/>
  <c r="AC153" i="31"/>
  <c r="AC69" i="31"/>
  <c r="AD35" i="31"/>
  <c r="AC174" i="31"/>
  <c r="AC155" i="31"/>
  <c r="AC71" i="31"/>
  <c r="AD30" i="31"/>
  <c r="AC169" i="31"/>
  <c r="AC150" i="31"/>
  <c r="AC66" i="31"/>
  <c r="AB157" i="31"/>
  <c r="AA183" i="31"/>
  <c r="AA190" i="31"/>
  <c r="AA37" i="36"/>
  <c r="AA31" i="32"/>
  <c r="AA37" i="34"/>
  <c r="AA37" i="35"/>
  <c r="AE189" i="29" l="1"/>
  <c r="AA198" i="30"/>
  <c r="AC157" i="30"/>
  <c r="AC189" i="30" s="1"/>
  <c r="AC73" i="30"/>
  <c r="AC74" i="30" s="1"/>
  <c r="AB182" i="30"/>
  <c r="AB178" i="30"/>
  <c r="AB179" i="30" s="1"/>
  <c r="AB189" i="30"/>
  <c r="Z198" i="30"/>
  <c r="AD165" i="30"/>
  <c r="AD168" i="30"/>
  <c r="AD171" i="30"/>
  <c r="AD150" i="30"/>
  <c r="AD66" i="30"/>
  <c r="AD146" i="30"/>
  <c r="AD149" i="30"/>
  <c r="AD152" i="30"/>
  <c r="AD62" i="30"/>
  <c r="AD65" i="30"/>
  <c r="AD68" i="30"/>
  <c r="AD169" i="30"/>
  <c r="AC176" i="30"/>
  <c r="AB190" i="30"/>
  <c r="AB183" i="30"/>
  <c r="AF73" i="29"/>
  <c r="AF74" i="29" s="1"/>
  <c r="AE178" i="29"/>
  <c r="AE179" i="29" s="1"/>
  <c r="AE182" i="29"/>
  <c r="AE196" i="29" s="1"/>
  <c r="AF71" i="33"/>
  <c r="AG35" i="33"/>
  <c r="AG64" i="33"/>
  <c r="AH28" i="33"/>
  <c r="AF63" i="33"/>
  <c r="AG27" i="33"/>
  <c r="AE73" i="33"/>
  <c r="AE74" i="33" s="1"/>
  <c r="AG65" i="33"/>
  <c r="AH29" i="33"/>
  <c r="AF68" i="33"/>
  <c r="AG32" i="33"/>
  <c r="AF67" i="33"/>
  <c r="AG31" i="33"/>
  <c r="AG69" i="33"/>
  <c r="AH33" i="33"/>
  <c r="AF66" i="33"/>
  <c r="AG30" i="33"/>
  <c r="AF62" i="33"/>
  <c r="AG26" i="33"/>
  <c r="AF70" i="33"/>
  <c r="AG34" i="33"/>
  <c r="AF60" i="33"/>
  <c r="AG24" i="33"/>
  <c r="AF37" i="33"/>
  <c r="AG61" i="33"/>
  <c r="AH25" i="33"/>
  <c r="Z198" i="31"/>
  <c r="AD197" i="29"/>
  <c r="AD198" i="29" s="1"/>
  <c r="AE190" i="29"/>
  <c r="AF176" i="29"/>
  <c r="AF190" i="29" s="1"/>
  <c r="AR59" i="32"/>
  <c r="AS29" i="32"/>
  <c r="AR50" i="32"/>
  <c r="AS20" i="32"/>
  <c r="AR56" i="32"/>
  <c r="AS26" i="32"/>
  <c r="AR51" i="32"/>
  <c r="AS21" i="32"/>
  <c r="AQ61" i="32"/>
  <c r="AQ62" i="32" s="1"/>
  <c r="AR55" i="32"/>
  <c r="AS25" i="32"/>
  <c r="AR54" i="32"/>
  <c r="AS24" i="32"/>
  <c r="AR58" i="32"/>
  <c r="AS28" i="32"/>
  <c r="AS53" i="32"/>
  <c r="AT23" i="32"/>
  <c r="AS52" i="32"/>
  <c r="AT22" i="32"/>
  <c r="AS57" i="32"/>
  <c r="AT27" i="32"/>
  <c r="AE35" i="31"/>
  <c r="AD174" i="31"/>
  <c r="AD155" i="31"/>
  <c r="AD71" i="31"/>
  <c r="AC73" i="31"/>
  <c r="AC74" i="31" s="1"/>
  <c r="AA196" i="31"/>
  <c r="AE30" i="31"/>
  <c r="AD169" i="31"/>
  <c r="AD150" i="31"/>
  <c r="AD66" i="31"/>
  <c r="AC176" i="31"/>
  <c r="AH30" i="30"/>
  <c r="AH29" i="29"/>
  <c r="AG168" i="29"/>
  <c r="AG149" i="29"/>
  <c r="AG65" i="29"/>
  <c r="AI24" i="30"/>
  <c r="AH163" i="30"/>
  <c r="AH144" i="30"/>
  <c r="AH60" i="30"/>
  <c r="AH25" i="29"/>
  <c r="AG164" i="29"/>
  <c r="AG145" i="29"/>
  <c r="AG61" i="29"/>
  <c r="AE23" i="31"/>
  <c r="AD143" i="31"/>
  <c r="AD162" i="31"/>
  <c r="AD59" i="31"/>
  <c r="AH35" i="30"/>
  <c r="AG174" i="30"/>
  <c r="AG155" i="30"/>
  <c r="AG71" i="30"/>
  <c r="AH30" i="29"/>
  <c r="AG169" i="29"/>
  <c r="AG150" i="29"/>
  <c r="AG66" i="29"/>
  <c r="AH31" i="30"/>
  <c r="AG170" i="30"/>
  <c r="AG151" i="30"/>
  <c r="AG67" i="30"/>
  <c r="AE26" i="31"/>
  <c r="AD165" i="31"/>
  <c r="AD146" i="31"/>
  <c r="AD62" i="31"/>
  <c r="AH34" i="29"/>
  <c r="AG173" i="29"/>
  <c r="AG154" i="29"/>
  <c r="AG70" i="29"/>
  <c r="AH31" i="29"/>
  <c r="AG151" i="29"/>
  <c r="AG170" i="29"/>
  <c r="AG67" i="29"/>
  <c r="AJ27" i="30"/>
  <c r="AI166" i="30"/>
  <c r="AI147" i="30"/>
  <c r="AI63" i="30"/>
  <c r="AE31" i="31"/>
  <c r="AD170" i="31"/>
  <c r="AD151" i="31"/>
  <c r="AD67" i="31"/>
  <c r="AE25" i="31"/>
  <c r="AD145" i="31"/>
  <c r="AD164" i="31"/>
  <c r="AD61" i="31"/>
  <c r="AE27" i="31"/>
  <c r="AD166" i="31"/>
  <c r="AD147" i="31"/>
  <c r="AD63" i="31"/>
  <c r="AI35" i="29"/>
  <c r="AH174" i="29"/>
  <c r="AH155" i="29"/>
  <c r="AH71" i="29"/>
  <c r="AE29" i="31"/>
  <c r="AD168" i="31"/>
  <c r="AD149" i="31"/>
  <c r="AD65" i="31"/>
  <c r="AH25" i="30"/>
  <c r="AG164" i="30"/>
  <c r="AG145" i="30"/>
  <c r="AG61" i="30"/>
  <c r="AI27" i="29"/>
  <c r="AH166" i="29"/>
  <c r="AH147" i="29"/>
  <c r="AH63" i="29"/>
  <c r="AI24" i="29"/>
  <c r="AH163" i="29"/>
  <c r="AH144" i="29"/>
  <c r="AH60" i="29"/>
  <c r="AB190" i="31"/>
  <c r="AB183" i="31"/>
  <c r="AB178" i="31"/>
  <c r="AB179" i="31" s="1"/>
  <c r="AB182" i="31"/>
  <c r="AB189" i="31"/>
  <c r="AC157" i="31"/>
  <c r="AE33" i="31"/>
  <c r="AD172" i="31"/>
  <c r="AD153" i="31"/>
  <c r="AD69" i="31"/>
  <c r="AE34" i="31"/>
  <c r="AD173" i="31"/>
  <c r="AD154" i="31"/>
  <c r="AD70" i="31"/>
  <c r="AI26" i="29"/>
  <c r="AH165" i="29"/>
  <c r="AH146" i="29"/>
  <c r="AH62" i="29"/>
  <c r="AI33" i="29"/>
  <c r="AH172" i="29"/>
  <c r="AH153" i="29"/>
  <c r="AH69" i="29"/>
  <c r="AH32" i="30"/>
  <c r="AE24" i="31"/>
  <c r="AD163" i="31"/>
  <c r="AD144" i="31"/>
  <c r="AD60" i="31"/>
  <c r="AH29" i="30"/>
  <c r="AH32" i="29"/>
  <c r="AG171" i="29"/>
  <c r="AG152" i="29"/>
  <c r="AG68" i="29"/>
  <c r="AI33" i="30"/>
  <c r="AH172" i="30"/>
  <c r="AH153" i="30"/>
  <c r="AH69" i="30"/>
  <c r="AH28" i="29"/>
  <c r="AG167" i="29"/>
  <c r="AG148" i="29"/>
  <c r="AG64" i="29"/>
  <c r="AJ28" i="30"/>
  <c r="AI167" i="30"/>
  <c r="AI148" i="30"/>
  <c r="AI64" i="30"/>
  <c r="AH34" i="30"/>
  <c r="AG173" i="30"/>
  <c r="AG154" i="30"/>
  <c r="AG70" i="30"/>
  <c r="AH26" i="30"/>
  <c r="AE28" i="31"/>
  <c r="AD167" i="31"/>
  <c r="AD148" i="31"/>
  <c r="AD64" i="31"/>
  <c r="AE32" i="31"/>
  <c r="AD171" i="31"/>
  <c r="AD152" i="31"/>
  <c r="AD68" i="31"/>
  <c r="AI23" i="30"/>
  <c r="AH162" i="30"/>
  <c r="AH143" i="30"/>
  <c r="AH59" i="30"/>
  <c r="AI23" i="29"/>
  <c r="AH162" i="29"/>
  <c r="AH143" i="29"/>
  <c r="AH59" i="29"/>
  <c r="AA197" i="31"/>
  <c r="AF157" i="29"/>
  <c r="AF158" i="29" s="1"/>
  <c r="AB37" i="36"/>
  <c r="AB37" i="34"/>
  <c r="AB31" i="32"/>
  <c r="AB37" i="35"/>
  <c r="AC178" i="30" l="1"/>
  <c r="AE197" i="29"/>
  <c r="AE198" i="29" s="1"/>
  <c r="AC179" i="30"/>
  <c r="AC182" i="30"/>
  <c r="AB196" i="30"/>
  <c r="AD157" i="30"/>
  <c r="AD182" i="30" s="1"/>
  <c r="AB197" i="30"/>
  <c r="AB198" i="30" s="1"/>
  <c r="AC190" i="30"/>
  <c r="AC197" i="30" s="1"/>
  <c r="AC183" i="30"/>
  <c r="AD73" i="30"/>
  <c r="AD74" i="30" s="1"/>
  <c r="AD176" i="30"/>
  <c r="AE66" i="30"/>
  <c r="AE171" i="30"/>
  <c r="AE168" i="30"/>
  <c r="AE165" i="30"/>
  <c r="AE68" i="30"/>
  <c r="AE152" i="30"/>
  <c r="AE149" i="30"/>
  <c r="AE146" i="30"/>
  <c r="AE169" i="30"/>
  <c r="AE65" i="30"/>
  <c r="AE62" i="30"/>
  <c r="AE150" i="30"/>
  <c r="AB197" i="31"/>
  <c r="AG73" i="29"/>
  <c r="AG74" i="29" s="1"/>
  <c r="AF73" i="33"/>
  <c r="AF74" i="33" s="1"/>
  <c r="AG60" i="33"/>
  <c r="AH24" i="33"/>
  <c r="AG37" i="33"/>
  <c r="AG62" i="33"/>
  <c r="AH26" i="33"/>
  <c r="AH69" i="33"/>
  <c r="AI33" i="33"/>
  <c r="AG68" i="33"/>
  <c r="AH32" i="33"/>
  <c r="AH61" i="33"/>
  <c r="AI25" i="33"/>
  <c r="AG63" i="33"/>
  <c r="AH27" i="33"/>
  <c r="AG71" i="33"/>
  <c r="AH35" i="33"/>
  <c r="AG70" i="33"/>
  <c r="AH34" i="33"/>
  <c r="AG66" i="33"/>
  <c r="AH30" i="33"/>
  <c r="AG67" i="33"/>
  <c r="AH31" i="33"/>
  <c r="AH65" i="33"/>
  <c r="AI29" i="33"/>
  <c r="AH64" i="33"/>
  <c r="AI28" i="33"/>
  <c r="AF183" i="29"/>
  <c r="AB196" i="31"/>
  <c r="AG157" i="29"/>
  <c r="AG189" i="29" s="1"/>
  <c r="AG176" i="29"/>
  <c r="AG183" i="29" s="1"/>
  <c r="AT52" i="32"/>
  <c r="AU22" i="32"/>
  <c r="AS55" i="32"/>
  <c r="AT25" i="32"/>
  <c r="AR61" i="32"/>
  <c r="AR62" i="32" s="1"/>
  <c r="AS58" i="32"/>
  <c r="AT28" i="32"/>
  <c r="AS51" i="32"/>
  <c r="AT21" i="32"/>
  <c r="AT57" i="32"/>
  <c r="AU27" i="32"/>
  <c r="AT53" i="32"/>
  <c r="AU23" i="32"/>
  <c r="AS54" i="32"/>
  <c r="AT24" i="32"/>
  <c r="AS56" i="32"/>
  <c r="AT26" i="32"/>
  <c r="AS59" i="32"/>
  <c r="AT29" i="32"/>
  <c r="AS50" i="32"/>
  <c r="AT20" i="32"/>
  <c r="AJ24" i="29"/>
  <c r="AI163" i="29"/>
  <c r="AI144" i="29"/>
  <c r="AI60" i="29"/>
  <c r="AJ27" i="29"/>
  <c r="AI166" i="29"/>
  <c r="AI147" i="29"/>
  <c r="AI63" i="29"/>
  <c r="AI25" i="30"/>
  <c r="AH164" i="30"/>
  <c r="AH145" i="30"/>
  <c r="AH61" i="30"/>
  <c r="AF29" i="31"/>
  <c r="AE168" i="31"/>
  <c r="AE149" i="31"/>
  <c r="AE65" i="31"/>
  <c r="AJ35" i="29"/>
  <c r="AI174" i="29"/>
  <c r="AI155" i="29"/>
  <c r="AI71" i="29"/>
  <c r="AF27" i="31"/>
  <c r="AE166" i="31"/>
  <c r="AE147" i="31"/>
  <c r="AE63" i="31"/>
  <c r="AF25" i="31"/>
  <c r="AE145" i="31"/>
  <c r="AE164" i="31"/>
  <c r="AE61" i="31"/>
  <c r="AF31" i="31"/>
  <c r="AE170" i="31"/>
  <c r="AE151" i="31"/>
  <c r="AE67" i="31"/>
  <c r="AK27" i="30"/>
  <c r="AJ166" i="30"/>
  <c r="AJ147" i="30"/>
  <c r="AJ63" i="30"/>
  <c r="AI31" i="29"/>
  <c r="AH170" i="29"/>
  <c r="AH151" i="29"/>
  <c r="AH67" i="29"/>
  <c r="AI34" i="29"/>
  <c r="AH173" i="29"/>
  <c r="AH154" i="29"/>
  <c r="AH70" i="29"/>
  <c r="AF26" i="31"/>
  <c r="AE165" i="31"/>
  <c r="AE146" i="31"/>
  <c r="AE62" i="31"/>
  <c r="AI31" i="30"/>
  <c r="AH170" i="30"/>
  <c r="AH151" i="30"/>
  <c r="AH67" i="30"/>
  <c r="AI30" i="29"/>
  <c r="AH169" i="29"/>
  <c r="AH150" i="29"/>
  <c r="AH66" i="29"/>
  <c r="AI35" i="30"/>
  <c r="AH174" i="30"/>
  <c r="AH155" i="30"/>
  <c r="AH71" i="30"/>
  <c r="AF23" i="31"/>
  <c r="AE143" i="31"/>
  <c r="AE162" i="31"/>
  <c r="AE59" i="31"/>
  <c r="AI25" i="29"/>
  <c r="AH164" i="29"/>
  <c r="AH145" i="29"/>
  <c r="AH61" i="29"/>
  <c r="AJ24" i="30"/>
  <c r="AI163" i="30"/>
  <c r="AI144" i="30"/>
  <c r="AI60" i="30"/>
  <c r="AI29" i="29"/>
  <c r="AH168" i="29"/>
  <c r="AH149" i="29"/>
  <c r="AH65" i="29"/>
  <c r="AF35" i="31"/>
  <c r="AE174" i="31"/>
  <c r="AE155" i="31"/>
  <c r="AE71" i="31"/>
  <c r="AJ23" i="29"/>
  <c r="AI162" i="29"/>
  <c r="AI143" i="29"/>
  <c r="AI59" i="29"/>
  <c r="AJ23" i="30"/>
  <c r="AI162" i="30"/>
  <c r="AI143" i="30"/>
  <c r="AI59" i="30"/>
  <c r="AF32" i="31"/>
  <c r="AE171" i="31"/>
  <c r="AE152" i="31"/>
  <c r="AE68" i="31"/>
  <c r="AF28" i="31"/>
  <c r="AE167" i="31"/>
  <c r="AE148" i="31"/>
  <c r="AE64" i="31"/>
  <c r="AI26" i="30"/>
  <c r="AI34" i="30"/>
  <c r="AH173" i="30"/>
  <c r="AH154" i="30"/>
  <c r="AH70" i="30"/>
  <c r="AK28" i="30"/>
  <c r="AJ167" i="30"/>
  <c r="AJ148" i="30"/>
  <c r="AJ64" i="30"/>
  <c r="AI28" i="29"/>
  <c r="AH167" i="29"/>
  <c r="AH148" i="29"/>
  <c r="AH64" i="29"/>
  <c r="AJ33" i="30"/>
  <c r="AI172" i="30"/>
  <c r="AI153" i="30"/>
  <c r="AI69" i="30"/>
  <c r="AI32" i="29"/>
  <c r="AH152" i="29"/>
  <c r="AH171" i="29"/>
  <c r="AH68" i="29"/>
  <c r="AI29" i="30"/>
  <c r="AF24" i="31"/>
  <c r="AE163" i="31"/>
  <c r="AE144" i="31"/>
  <c r="AE60" i="31"/>
  <c r="AI32" i="30"/>
  <c r="AJ33" i="29"/>
  <c r="AI172" i="29"/>
  <c r="AI153" i="29"/>
  <c r="AI69" i="29"/>
  <c r="AJ26" i="29"/>
  <c r="AI165" i="29"/>
  <c r="AI146" i="29"/>
  <c r="AI62" i="29"/>
  <c r="AF34" i="31"/>
  <c r="AE173" i="31"/>
  <c r="AE154" i="31"/>
  <c r="AE70" i="31"/>
  <c r="AF33" i="31"/>
  <c r="AE172" i="31"/>
  <c r="AE153" i="31"/>
  <c r="AE69" i="31"/>
  <c r="AD73" i="31"/>
  <c r="AD74" i="31" s="1"/>
  <c r="AI30" i="30"/>
  <c r="AC178" i="31"/>
  <c r="AC179" i="31" s="1"/>
  <c r="AC189" i="31"/>
  <c r="AC182" i="31"/>
  <c r="AD176" i="31"/>
  <c r="AC190" i="31"/>
  <c r="AC183" i="31"/>
  <c r="AF30" i="31"/>
  <c r="AE169" i="31"/>
  <c r="AE150" i="31"/>
  <c r="AE66" i="31"/>
  <c r="AA198" i="31"/>
  <c r="AF178" i="29"/>
  <c r="AF179" i="29" s="1"/>
  <c r="AF182" i="29"/>
  <c r="AF189" i="29"/>
  <c r="AF197" i="29" s="1"/>
  <c r="AD157" i="31"/>
  <c r="AC37" i="36"/>
  <c r="AC31" i="32"/>
  <c r="AC37" i="34"/>
  <c r="AC37" i="35"/>
  <c r="AC196" i="30" l="1"/>
  <c r="AD189" i="30"/>
  <c r="AC198" i="30"/>
  <c r="AE157" i="30"/>
  <c r="AE176" i="30"/>
  <c r="AF169" i="30"/>
  <c r="AF150" i="30"/>
  <c r="AF165" i="30"/>
  <c r="AF168" i="30"/>
  <c r="AF171" i="30"/>
  <c r="AF149" i="30"/>
  <c r="AF66" i="30"/>
  <c r="AF146" i="30"/>
  <c r="AF152" i="30"/>
  <c r="AF62" i="30"/>
  <c r="AF65" i="30"/>
  <c r="AF68" i="30"/>
  <c r="AE73" i="30"/>
  <c r="AE74" i="30" s="1"/>
  <c r="AD190" i="30"/>
  <c r="AD197" i="30" s="1"/>
  <c r="AD183" i="30"/>
  <c r="AD196" i="30" s="1"/>
  <c r="AD178" i="30"/>
  <c r="AD179" i="30" s="1"/>
  <c r="AB198" i="31"/>
  <c r="AF196" i="29"/>
  <c r="AF198" i="29" s="1"/>
  <c r="AH73" i="29"/>
  <c r="AH74" i="29" s="1"/>
  <c r="AI65" i="33"/>
  <c r="AJ29" i="33"/>
  <c r="AH66" i="33"/>
  <c r="AI30" i="33"/>
  <c r="AH71" i="33"/>
  <c r="AI35" i="33"/>
  <c r="AI61" i="33"/>
  <c r="AJ25" i="33"/>
  <c r="AI69" i="33"/>
  <c r="AJ33" i="33"/>
  <c r="AH60" i="33"/>
  <c r="AI24" i="33"/>
  <c r="AH37" i="33"/>
  <c r="AI64" i="33"/>
  <c r="AJ28" i="33"/>
  <c r="AH67" i="33"/>
  <c r="AI31" i="33"/>
  <c r="AH70" i="33"/>
  <c r="AI34" i="33"/>
  <c r="AH63" i="33"/>
  <c r="AI27" i="33"/>
  <c r="AH68" i="33"/>
  <c r="AI32" i="33"/>
  <c r="AH62" i="33"/>
  <c r="AI26" i="33"/>
  <c r="AG73" i="33"/>
  <c r="AG74" i="33" s="1"/>
  <c r="AG190" i="29"/>
  <c r="AG197" i="29" s="1"/>
  <c r="AH157" i="29"/>
  <c r="AH182" i="29" s="1"/>
  <c r="AG178" i="29"/>
  <c r="AG179" i="29" s="1"/>
  <c r="AG182" i="29"/>
  <c r="AG196" i="29" s="1"/>
  <c r="AG158" i="29"/>
  <c r="AC197" i="31"/>
  <c r="AH176" i="29"/>
  <c r="AH190" i="29" s="1"/>
  <c r="AT59" i="32"/>
  <c r="AU29" i="32"/>
  <c r="AT54" i="32"/>
  <c r="AU24" i="32"/>
  <c r="AU57" i="32"/>
  <c r="AV27" i="32"/>
  <c r="AT58" i="32"/>
  <c r="AU28" i="32"/>
  <c r="AU52" i="32"/>
  <c r="AV22" i="32"/>
  <c r="AT50" i="32"/>
  <c r="AU20" i="32"/>
  <c r="AT56" i="32"/>
  <c r="AU26" i="32"/>
  <c r="AU53" i="32"/>
  <c r="AV23" i="32"/>
  <c r="AT51" i="32"/>
  <c r="AU21" i="32"/>
  <c r="AS61" i="32"/>
  <c r="AS62" i="32" s="1"/>
  <c r="AT55" i="32"/>
  <c r="AU25" i="32"/>
  <c r="AD183" i="31"/>
  <c r="AD190" i="31"/>
  <c r="AJ29" i="29"/>
  <c r="AI168" i="29"/>
  <c r="AI149" i="29"/>
  <c r="AI65" i="29"/>
  <c r="AK24" i="30"/>
  <c r="AJ163" i="30"/>
  <c r="AJ144" i="30"/>
  <c r="AJ60" i="30"/>
  <c r="AJ25" i="29"/>
  <c r="AI164" i="29"/>
  <c r="AI145" i="29"/>
  <c r="AI61" i="29"/>
  <c r="AG23" i="31"/>
  <c r="AF162" i="31"/>
  <c r="AF143" i="31"/>
  <c r="AF59" i="31"/>
  <c r="AJ35" i="30"/>
  <c r="AI174" i="30"/>
  <c r="AI155" i="30"/>
  <c r="AI71" i="30"/>
  <c r="AJ30" i="29"/>
  <c r="AI169" i="29"/>
  <c r="AI150" i="29"/>
  <c r="AI66" i="29"/>
  <c r="AJ31" i="30"/>
  <c r="AI170" i="30"/>
  <c r="AI151" i="30"/>
  <c r="AI67" i="30"/>
  <c r="AG26" i="31"/>
  <c r="AF146" i="31"/>
  <c r="AF165" i="31"/>
  <c r="AF62" i="31"/>
  <c r="AJ34" i="29"/>
  <c r="AI173" i="29"/>
  <c r="AI154" i="29"/>
  <c r="AI70" i="29"/>
  <c r="AJ31" i="29"/>
  <c r="AI170" i="29"/>
  <c r="AI151" i="29"/>
  <c r="AI67" i="29"/>
  <c r="AL27" i="30"/>
  <c r="AK166" i="30"/>
  <c r="AK147" i="30"/>
  <c r="AK63" i="30"/>
  <c r="AG31" i="31"/>
  <c r="AF170" i="31"/>
  <c r="AF151" i="31"/>
  <c r="AF67" i="31"/>
  <c r="AG25" i="31"/>
  <c r="AF164" i="31"/>
  <c r="AF145" i="31"/>
  <c r="AF61" i="31"/>
  <c r="AG27" i="31"/>
  <c r="AF166" i="31"/>
  <c r="AF147" i="31"/>
  <c r="AF63" i="31"/>
  <c r="AK35" i="29"/>
  <c r="AJ174" i="29"/>
  <c r="AJ155" i="29"/>
  <c r="AJ71" i="29"/>
  <c r="AG29" i="31"/>
  <c r="AF168" i="31"/>
  <c r="AF149" i="31"/>
  <c r="AF65" i="31"/>
  <c r="AJ25" i="30"/>
  <c r="AI164" i="30"/>
  <c r="AI145" i="30"/>
  <c r="AI61" i="30"/>
  <c r="AK27" i="29"/>
  <c r="AJ166" i="29"/>
  <c r="AJ147" i="29"/>
  <c r="AJ63" i="29"/>
  <c r="AK24" i="29"/>
  <c r="AJ163" i="29"/>
  <c r="AJ144" i="29"/>
  <c r="AJ60" i="29"/>
  <c r="AD178" i="31"/>
  <c r="AD179" i="31" s="1"/>
  <c r="AD182" i="31"/>
  <c r="AD189" i="31"/>
  <c r="AG30" i="31"/>
  <c r="AF169" i="31"/>
  <c r="AF150" i="31"/>
  <c r="AF66" i="31"/>
  <c r="AC196" i="31"/>
  <c r="AE73" i="31"/>
  <c r="AE74" i="31" s="1"/>
  <c r="AJ30" i="30"/>
  <c r="AG33" i="31"/>
  <c r="AF172" i="31"/>
  <c r="AF153" i="31"/>
  <c r="AF69" i="31"/>
  <c r="AG34" i="31"/>
  <c r="AF173" i="31"/>
  <c r="AF154" i="31"/>
  <c r="AF70" i="31"/>
  <c r="AK26" i="29"/>
  <c r="AJ165" i="29"/>
  <c r="AJ146" i="29"/>
  <c r="AJ62" i="29"/>
  <c r="AK33" i="29"/>
  <c r="AJ172" i="29"/>
  <c r="AJ153" i="29"/>
  <c r="AJ69" i="29"/>
  <c r="AJ32" i="30"/>
  <c r="AG24" i="31"/>
  <c r="AF144" i="31"/>
  <c r="AF163" i="31"/>
  <c r="AF60" i="31"/>
  <c r="AJ29" i="30"/>
  <c r="AJ32" i="29"/>
  <c r="AI152" i="29"/>
  <c r="AI171" i="29"/>
  <c r="AI68" i="29"/>
  <c r="AK33" i="30"/>
  <c r="AJ172" i="30"/>
  <c r="AJ153" i="30"/>
  <c r="AJ69" i="30"/>
  <c r="AJ28" i="29"/>
  <c r="AI167" i="29"/>
  <c r="AI148" i="29"/>
  <c r="AI64" i="29"/>
  <c r="AL28" i="30"/>
  <c r="AK167" i="30"/>
  <c r="AK148" i="30"/>
  <c r="AK64" i="30"/>
  <c r="AJ34" i="30"/>
  <c r="AI173" i="30"/>
  <c r="AI154" i="30"/>
  <c r="AI70" i="30"/>
  <c r="AJ26" i="30"/>
  <c r="AG28" i="31"/>
  <c r="AF167" i="31"/>
  <c r="AF148" i="31"/>
  <c r="AF64" i="31"/>
  <c r="AG32" i="31"/>
  <c r="AF171" i="31"/>
  <c r="AF152" i="31"/>
  <c r="AF68" i="31"/>
  <c r="AK23" i="30"/>
  <c r="AJ162" i="30"/>
  <c r="AJ143" i="30"/>
  <c r="AJ59" i="30"/>
  <c r="AK23" i="29"/>
  <c r="AJ162" i="29"/>
  <c r="AJ143" i="29"/>
  <c r="AJ59" i="29"/>
  <c r="AG35" i="31"/>
  <c r="AF174" i="31"/>
  <c r="AF155" i="31"/>
  <c r="AF71" i="31"/>
  <c r="AE176" i="31"/>
  <c r="AE157" i="31"/>
  <c r="AD37" i="36"/>
  <c r="AD37" i="34"/>
  <c r="AD31" i="32"/>
  <c r="AD37" i="35"/>
  <c r="AD198" i="30" l="1"/>
  <c r="AF73" i="30"/>
  <c r="AF74" i="30" s="1"/>
  <c r="AF176" i="30"/>
  <c r="AE183" i="30"/>
  <c r="AE190" i="30"/>
  <c r="AE189" i="30"/>
  <c r="AE182" i="30"/>
  <c r="AE178" i="30"/>
  <c r="AE179" i="30" s="1"/>
  <c r="AF157" i="30"/>
  <c r="AG150" i="30"/>
  <c r="AG68" i="30"/>
  <c r="AG65" i="30"/>
  <c r="AG66" i="30"/>
  <c r="AG165" i="30"/>
  <c r="AG171" i="30"/>
  <c r="AG168" i="30"/>
  <c r="AG169" i="30"/>
  <c r="AG152" i="30"/>
  <c r="AG149" i="30"/>
  <c r="AG146" i="30"/>
  <c r="AG62" i="30"/>
  <c r="AH189" i="29"/>
  <c r="AH197" i="29" s="1"/>
  <c r="AC198" i="31"/>
  <c r="AI73" i="29"/>
  <c r="AI74" i="29" s="1"/>
  <c r="AH158" i="29"/>
  <c r="AD197" i="31"/>
  <c r="AI60" i="33"/>
  <c r="AJ24" i="33"/>
  <c r="AI37" i="33"/>
  <c r="AJ61" i="33"/>
  <c r="AK25" i="33"/>
  <c r="AI66" i="33"/>
  <c r="AJ30" i="33"/>
  <c r="AI68" i="33"/>
  <c r="AJ32" i="33"/>
  <c r="AI70" i="33"/>
  <c r="AJ34" i="33"/>
  <c r="AJ64" i="33"/>
  <c r="AK28" i="33"/>
  <c r="AH73" i="33"/>
  <c r="AH74" i="33" s="1"/>
  <c r="AJ69" i="33"/>
  <c r="AK33" i="33"/>
  <c r="AI71" i="33"/>
  <c r="AJ35" i="33"/>
  <c r="AJ65" i="33"/>
  <c r="AK29" i="33"/>
  <c r="AI62" i="33"/>
  <c r="AJ26" i="33"/>
  <c r="AI63" i="33"/>
  <c r="AJ27" i="33"/>
  <c r="AI67" i="33"/>
  <c r="AJ31" i="33"/>
  <c r="AH178" i="29"/>
  <c r="AH179" i="29" s="1"/>
  <c r="AG198" i="29"/>
  <c r="AD196" i="31"/>
  <c r="AH183" i="29"/>
  <c r="AH196" i="29" s="1"/>
  <c r="AI176" i="29"/>
  <c r="AI183" i="29" s="1"/>
  <c r="AI157" i="29"/>
  <c r="AI189" i="29" s="1"/>
  <c r="AT61" i="32"/>
  <c r="AT62" i="32" s="1"/>
  <c r="AU51" i="32"/>
  <c r="AV21" i="32"/>
  <c r="AU56" i="32"/>
  <c r="AV26" i="32"/>
  <c r="AV52" i="32"/>
  <c r="AW22" i="32"/>
  <c r="AV57" i="32"/>
  <c r="AW27" i="32"/>
  <c r="AU59" i="32"/>
  <c r="AV29" i="32"/>
  <c r="AU55" i="32"/>
  <c r="AV25" i="32"/>
  <c r="AV53" i="32"/>
  <c r="AW23" i="32"/>
  <c r="AU50" i="32"/>
  <c r="AV20" i="32"/>
  <c r="AU58" i="32"/>
  <c r="AV28" i="32"/>
  <c r="AU54" i="32"/>
  <c r="AV24" i="32"/>
  <c r="AK30" i="30"/>
  <c r="AH30" i="31"/>
  <c r="AG169" i="31"/>
  <c r="AG150" i="31"/>
  <c r="AG66" i="31"/>
  <c r="AF176" i="31"/>
  <c r="AL24" i="29"/>
  <c r="AK163" i="29"/>
  <c r="AK144" i="29"/>
  <c r="AK60" i="29"/>
  <c r="AL27" i="29"/>
  <c r="AK166" i="29"/>
  <c r="AK147" i="29"/>
  <c r="AK63" i="29"/>
  <c r="AK25" i="30"/>
  <c r="AJ164" i="30"/>
  <c r="AJ145" i="30"/>
  <c r="AJ61" i="30"/>
  <c r="AH29" i="31"/>
  <c r="AG168" i="31"/>
  <c r="AG149" i="31"/>
  <c r="AG65" i="31"/>
  <c r="AL35" i="29"/>
  <c r="AK174" i="29"/>
  <c r="AK155" i="29"/>
  <c r="AK71" i="29"/>
  <c r="AH27" i="31"/>
  <c r="AG166" i="31"/>
  <c r="AG147" i="31"/>
  <c r="AG63" i="31"/>
  <c r="AH25" i="31"/>
  <c r="AG164" i="31"/>
  <c r="AG145" i="31"/>
  <c r="AG61" i="31"/>
  <c r="AH31" i="31"/>
  <c r="AG170" i="31"/>
  <c r="AG151" i="31"/>
  <c r="AG67" i="31"/>
  <c r="AM27" i="30"/>
  <c r="AL166" i="30"/>
  <c r="AL147" i="30"/>
  <c r="AL63" i="30"/>
  <c r="AK31" i="29"/>
  <c r="AJ151" i="29"/>
  <c r="AJ170" i="29"/>
  <c r="AJ67" i="29"/>
  <c r="AK34" i="29"/>
  <c r="AJ173" i="29"/>
  <c r="AJ154" i="29"/>
  <c r="AJ70" i="29"/>
  <c r="AH26" i="31"/>
  <c r="AG146" i="31"/>
  <c r="AG165" i="31"/>
  <c r="AG62" i="31"/>
  <c r="AK31" i="30"/>
  <c r="AJ170" i="30"/>
  <c r="AJ151" i="30"/>
  <c r="AJ67" i="30"/>
  <c r="AK30" i="29"/>
  <c r="AJ169" i="29"/>
  <c r="AJ150" i="29"/>
  <c r="AJ66" i="29"/>
  <c r="AK35" i="30"/>
  <c r="AJ174" i="30"/>
  <c r="AJ155" i="30"/>
  <c r="AJ71" i="30"/>
  <c r="AH23" i="31"/>
  <c r="AG162" i="31"/>
  <c r="AG143" i="31"/>
  <c r="AG59" i="31"/>
  <c r="AK25" i="29"/>
  <c r="AJ164" i="29"/>
  <c r="AJ145" i="29"/>
  <c r="AJ61" i="29"/>
  <c r="AL24" i="30"/>
  <c r="AK163" i="30"/>
  <c r="AK144" i="30"/>
  <c r="AK60" i="30"/>
  <c r="AK29" i="29"/>
  <c r="AJ168" i="29"/>
  <c r="AJ149" i="29"/>
  <c r="AJ65" i="29"/>
  <c r="AE178" i="31"/>
  <c r="AE179" i="31" s="1"/>
  <c r="AE189" i="31"/>
  <c r="AE182" i="31"/>
  <c r="AF73" i="31"/>
  <c r="AF74" i="31" s="1"/>
  <c r="AE183" i="31"/>
  <c r="AE190" i="31"/>
  <c r="AH35" i="31"/>
  <c r="AG174" i="31"/>
  <c r="AG155" i="31"/>
  <c r="AG71" i="31"/>
  <c r="AL23" i="29"/>
  <c r="AK162" i="29"/>
  <c r="AK143" i="29"/>
  <c r="AK59" i="29"/>
  <c r="AL23" i="30"/>
  <c r="AK162" i="30"/>
  <c r="AK143" i="30"/>
  <c r="AK59" i="30"/>
  <c r="AH32" i="31"/>
  <c r="AG171" i="31"/>
  <c r="AG152" i="31"/>
  <c r="AG68" i="31"/>
  <c r="AH28" i="31"/>
  <c r="AG167" i="31"/>
  <c r="AG148" i="31"/>
  <c r="AG64" i="31"/>
  <c r="AK26" i="30"/>
  <c r="AK34" i="30"/>
  <c r="AJ173" i="30"/>
  <c r="AJ154" i="30"/>
  <c r="AJ70" i="30"/>
  <c r="AM28" i="30"/>
  <c r="AL167" i="30"/>
  <c r="AL148" i="30"/>
  <c r="AL64" i="30"/>
  <c r="AK28" i="29"/>
  <c r="AJ167" i="29"/>
  <c r="AJ148" i="29"/>
  <c r="AJ64" i="29"/>
  <c r="AL33" i="30"/>
  <c r="AK172" i="30"/>
  <c r="AK153" i="30"/>
  <c r="AK69" i="30"/>
  <c r="AK32" i="29"/>
  <c r="AJ152" i="29"/>
  <c r="AJ171" i="29"/>
  <c r="AJ68" i="29"/>
  <c r="AK29" i="30"/>
  <c r="AH24" i="31"/>
  <c r="AG144" i="31"/>
  <c r="AG163" i="31"/>
  <c r="AG60" i="31"/>
  <c r="AK32" i="30"/>
  <c r="AL33" i="29"/>
  <c r="AK172" i="29"/>
  <c r="AK153" i="29"/>
  <c r="AK69" i="29"/>
  <c r="AL26" i="29"/>
  <c r="AK165" i="29"/>
  <c r="AK146" i="29"/>
  <c r="AK62" i="29"/>
  <c r="AH34" i="31"/>
  <c r="AG173" i="31"/>
  <c r="AG154" i="31"/>
  <c r="AG70" i="31"/>
  <c r="AH33" i="31"/>
  <c r="AG172" i="31"/>
  <c r="AG153" i="31"/>
  <c r="AG69" i="31"/>
  <c r="AF157" i="31"/>
  <c r="AE37" i="36"/>
  <c r="AE31" i="32"/>
  <c r="AE37" i="34"/>
  <c r="AE37" i="35"/>
  <c r="AE196" i="30" l="1"/>
  <c r="AE197" i="30"/>
  <c r="AG176" i="30"/>
  <c r="AG183" i="30" s="1"/>
  <c r="AG157" i="30"/>
  <c r="AF182" i="30"/>
  <c r="AF178" i="30"/>
  <c r="AF179" i="30" s="1"/>
  <c r="AF189" i="30"/>
  <c r="AG73" i="30"/>
  <c r="AG74" i="30" s="1"/>
  <c r="AH62" i="30"/>
  <c r="AH65" i="30"/>
  <c r="AH68" i="30"/>
  <c r="AH150" i="30"/>
  <c r="AH66" i="30"/>
  <c r="AH165" i="30"/>
  <c r="AH168" i="30"/>
  <c r="AH171" i="30"/>
  <c r="AH146" i="30"/>
  <c r="AH149" i="30"/>
  <c r="AH152" i="30"/>
  <c r="AH169" i="30"/>
  <c r="AF190" i="30"/>
  <c r="AF183" i="30"/>
  <c r="AD198" i="31"/>
  <c r="AJ67" i="33"/>
  <c r="AK31" i="33"/>
  <c r="AJ62" i="33"/>
  <c r="AK26" i="33"/>
  <c r="AJ71" i="33"/>
  <c r="AK35" i="33"/>
  <c r="AJ70" i="33"/>
  <c r="AK34" i="33"/>
  <c r="AJ66" i="33"/>
  <c r="AK30" i="33"/>
  <c r="AJ60" i="33"/>
  <c r="AK24" i="33"/>
  <c r="AJ37" i="33"/>
  <c r="AJ63" i="33"/>
  <c r="AK27" i="33"/>
  <c r="AK65" i="33"/>
  <c r="AL29" i="33"/>
  <c r="AK69" i="33"/>
  <c r="AL33" i="33"/>
  <c r="AK64" i="33"/>
  <c r="AL28" i="33"/>
  <c r="AJ68" i="33"/>
  <c r="AK32" i="33"/>
  <c r="AK61" i="33"/>
  <c r="AL25" i="33"/>
  <c r="AI73" i="33"/>
  <c r="AI74" i="33" s="1"/>
  <c r="AH198" i="29"/>
  <c r="AI158" i="29"/>
  <c r="AI190" i="29"/>
  <c r="AI197" i="29" s="1"/>
  <c r="AI178" i="29"/>
  <c r="AI179" i="29" s="1"/>
  <c r="AJ176" i="29"/>
  <c r="AJ183" i="29" s="1"/>
  <c r="AI182" i="29"/>
  <c r="AI196" i="29" s="1"/>
  <c r="AG176" i="31"/>
  <c r="AG183" i="31" s="1"/>
  <c r="AJ73" i="29"/>
  <c r="AJ74" i="29" s="1"/>
  <c r="AU61" i="32"/>
  <c r="AU62" i="32" s="1"/>
  <c r="AV58" i="32"/>
  <c r="AW28" i="32"/>
  <c r="AW53" i="32"/>
  <c r="AX23" i="32"/>
  <c r="AV59" i="32"/>
  <c r="AW29" i="32"/>
  <c r="AW52" i="32"/>
  <c r="AX22" i="32"/>
  <c r="AV51" i="32"/>
  <c r="AW21" i="32"/>
  <c r="AV54" i="32"/>
  <c r="AW24" i="32"/>
  <c r="AV50" i="32"/>
  <c r="AW20" i="32"/>
  <c r="AV55" i="32"/>
  <c r="AW25" i="32"/>
  <c r="AW57" i="32"/>
  <c r="AX27" i="32"/>
  <c r="AV56" i="32"/>
  <c r="AW26" i="32"/>
  <c r="AE196" i="31"/>
  <c r="AJ157" i="29"/>
  <c r="AM26" i="29"/>
  <c r="AL165" i="29"/>
  <c r="AL146" i="29"/>
  <c r="AL62" i="29"/>
  <c r="AF178" i="31"/>
  <c r="AF179" i="31" s="1"/>
  <c r="AF182" i="31"/>
  <c r="AF189" i="31"/>
  <c r="AG157" i="31"/>
  <c r="AE197" i="31"/>
  <c r="AI34" i="31"/>
  <c r="AH173" i="31"/>
  <c r="AH154" i="31"/>
  <c r="AH70" i="31"/>
  <c r="AM33" i="29"/>
  <c r="AL172" i="29"/>
  <c r="AL153" i="29"/>
  <c r="AL69" i="29"/>
  <c r="AI24" i="31"/>
  <c r="AH163" i="31"/>
  <c r="AH144" i="31"/>
  <c r="AH60" i="31"/>
  <c r="AL29" i="30"/>
  <c r="AL32" i="29"/>
  <c r="AK171" i="29"/>
  <c r="AK152" i="29"/>
  <c r="AK68" i="29"/>
  <c r="AM33" i="30"/>
  <c r="AL172" i="30"/>
  <c r="AL153" i="30"/>
  <c r="AL69" i="30"/>
  <c r="AL28" i="29"/>
  <c r="AK167" i="29"/>
  <c r="AK148" i="29"/>
  <c r="AK64" i="29"/>
  <c r="AN28" i="30"/>
  <c r="AM167" i="30"/>
  <c r="AM148" i="30"/>
  <c r="AM64" i="30"/>
  <c r="AL34" i="30"/>
  <c r="AK173" i="30"/>
  <c r="AK154" i="30"/>
  <c r="AK70" i="30"/>
  <c r="AL26" i="30"/>
  <c r="AI28" i="31"/>
  <c r="AH167" i="31"/>
  <c r="AH148" i="31"/>
  <c r="AH64" i="31"/>
  <c r="AI32" i="31"/>
  <c r="AH171" i="31"/>
  <c r="AH152" i="31"/>
  <c r="AH68" i="31"/>
  <c r="AM23" i="30"/>
  <c r="AL162" i="30"/>
  <c r="AL143" i="30"/>
  <c r="AL59" i="30"/>
  <c r="AM23" i="29"/>
  <c r="AL162" i="29"/>
  <c r="AL143" i="29"/>
  <c r="AL59" i="29"/>
  <c r="AI35" i="31"/>
  <c r="AH174" i="31"/>
  <c r="AH155" i="31"/>
  <c r="AH71" i="31"/>
  <c r="AL29" i="29"/>
  <c r="AK168" i="29"/>
  <c r="AK149" i="29"/>
  <c r="AK65" i="29"/>
  <c r="AM24" i="30"/>
  <c r="AL163" i="30"/>
  <c r="AL144" i="30"/>
  <c r="AL60" i="30"/>
  <c r="AL25" i="29"/>
  <c r="AK164" i="29"/>
  <c r="AK145" i="29"/>
  <c r="AK61" i="29"/>
  <c r="AI23" i="31"/>
  <c r="AH143" i="31"/>
  <c r="AH162" i="31"/>
  <c r="AH59" i="31"/>
  <c r="AL35" i="30"/>
  <c r="AK174" i="30"/>
  <c r="AK155" i="30"/>
  <c r="AK71" i="30"/>
  <c r="AL30" i="29"/>
  <c r="AK169" i="29"/>
  <c r="AK150" i="29"/>
  <c r="AK66" i="29"/>
  <c r="AL31" i="30"/>
  <c r="AK170" i="30"/>
  <c r="AK151" i="30"/>
  <c r="AK67" i="30"/>
  <c r="AI26" i="31"/>
  <c r="AH165" i="31"/>
  <c r="AH146" i="31"/>
  <c r="AH62" i="31"/>
  <c r="AL34" i="29"/>
  <c r="AK173" i="29"/>
  <c r="AK154" i="29"/>
  <c r="AK70" i="29"/>
  <c r="AL31" i="29"/>
  <c r="AK151" i="29"/>
  <c r="AK170" i="29"/>
  <c r="AK67" i="29"/>
  <c r="AN27" i="30"/>
  <c r="AM166" i="30"/>
  <c r="AM147" i="30"/>
  <c r="AM63" i="30"/>
  <c r="AI31" i="31"/>
  <c r="AH170" i="31"/>
  <c r="AH151" i="31"/>
  <c r="AH67" i="31"/>
  <c r="AI25" i="31"/>
  <c r="AH145" i="31"/>
  <c r="AH164" i="31"/>
  <c r="AH61" i="31"/>
  <c r="AI27" i="31"/>
  <c r="AH166" i="31"/>
  <c r="AH147" i="31"/>
  <c r="AH63" i="31"/>
  <c r="AM35" i="29"/>
  <c r="AL174" i="29"/>
  <c r="AL155" i="29"/>
  <c r="AL71" i="29"/>
  <c r="AI29" i="31"/>
  <c r="AH168" i="31"/>
  <c r="AH149" i="31"/>
  <c r="AH65" i="31"/>
  <c r="AL25" i="30"/>
  <c r="AK164" i="30"/>
  <c r="AK145" i="30"/>
  <c r="AK61" i="30"/>
  <c r="AM27" i="29"/>
  <c r="AL166" i="29"/>
  <c r="AL147" i="29"/>
  <c r="AL63" i="29"/>
  <c r="AM24" i="29"/>
  <c r="AL163" i="29"/>
  <c r="AL144" i="29"/>
  <c r="AL60" i="29"/>
  <c r="AF183" i="31"/>
  <c r="AF190" i="31"/>
  <c r="AI30" i="31"/>
  <c r="AH169" i="31"/>
  <c r="AH150" i="31"/>
  <c r="AH66" i="31"/>
  <c r="AL30" i="30"/>
  <c r="AI33" i="31"/>
  <c r="AH172" i="31"/>
  <c r="AH153" i="31"/>
  <c r="AH69" i="31"/>
  <c r="AL32" i="30"/>
  <c r="AG73" i="31"/>
  <c r="AG74" i="31" s="1"/>
  <c r="AF37" i="36"/>
  <c r="AF31" i="32"/>
  <c r="AF37" i="34"/>
  <c r="AF37" i="35"/>
  <c r="AE198" i="30" l="1"/>
  <c r="AF196" i="30"/>
  <c r="AG190" i="30"/>
  <c r="AF197" i="30"/>
  <c r="AH176" i="30"/>
  <c r="AH157" i="30"/>
  <c r="AH73" i="30"/>
  <c r="AH74" i="30" s="1"/>
  <c r="AI169" i="30"/>
  <c r="AI171" i="30"/>
  <c r="AI168" i="30"/>
  <c r="AI150" i="30"/>
  <c r="AI152" i="30"/>
  <c r="AI149" i="30"/>
  <c r="AI146" i="30"/>
  <c r="AI62" i="30"/>
  <c r="AI66" i="30"/>
  <c r="AI68" i="30"/>
  <c r="AI65" i="30"/>
  <c r="AI165" i="30"/>
  <c r="AG182" i="30"/>
  <c r="AG196" i="30" s="1"/>
  <c r="AG178" i="30"/>
  <c r="AG179" i="30" s="1"/>
  <c r="AG189" i="30"/>
  <c r="AJ158" i="29"/>
  <c r="AK68" i="33"/>
  <c r="AL32" i="33"/>
  <c r="AL69" i="33"/>
  <c r="AM33" i="33"/>
  <c r="AK63" i="33"/>
  <c r="AL27" i="33"/>
  <c r="AJ73" i="33"/>
  <c r="AJ74" i="33" s="1"/>
  <c r="AK66" i="33"/>
  <c r="AL30" i="33"/>
  <c r="AK71" i="33"/>
  <c r="AL35" i="33"/>
  <c r="AK67" i="33"/>
  <c r="AL31" i="33"/>
  <c r="AL61" i="33"/>
  <c r="AM25" i="33"/>
  <c r="AL64" i="33"/>
  <c r="AM28" i="33"/>
  <c r="AL65" i="33"/>
  <c r="AM29" i="33"/>
  <c r="AK60" i="33"/>
  <c r="AL24" i="33"/>
  <c r="AK37" i="33"/>
  <c r="AK70" i="33"/>
  <c r="AL34" i="33"/>
  <c r="AK62" i="33"/>
  <c r="AL26" i="33"/>
  <c r="AK73" i="29"/>
  <c r="AK74" i="29" s="1"/>
  <c r="AG190" i="31"/>
  <c r="AJ190" i="29"/>
  <c r="AK176" i="29"/>
  <c r="AK183" i="29" s="1"/>
  <c r="AI198" i="29"/>
  <c r="AK157" i="29"/>
  <c r="AK189" i="29" s="1"/>
  <c r="AX57" i="32"/>
  <c r="AY27" i="32"/>
  <c r="AW50" i="32"/>
  <c r="AX20" i="32"/>
  <c r="AW51" i="32"/>
  <c r="AX21" i="32"/>
  <c r="AW59" i="32"/>
  <c r="AX29" i="32"/>
  <c r="AW58" i="32"/>
  <c r="AX28" i="32"/>
  <c r="AV61" i="32"/>
  <c r="AV62" i="32" s="1"/>
  <c r="AW56" i="32"/>
  <c r="AX26" i="32"/>
  <c r="AW55" i="32"/>
  <c r="AX25" i="32"/>
  <c r="AW54" i="32"/>
  <c r="AX24" i="32"/>
  <c r="AX52" i="32"/>
  <c r="AY22" i="32"/>
  <c r="AX53" i="32"/>
  <c r="AY23" i="32"/>
  <c r="AM32" i="30"/>
  <c r="AJ33" i="31"/>
  <c r="AI172" i="31"/>
  <c r="AI153" i="31"/>
  <c r="AI69" i="31"/>
  <c r="AH176" i="31"/>
  <c r="AG178" i="31"/>
  <c r="AG179" i="31" s="1"/>
  <c r="AG182" i="31"/>
  <c r="AG196" i="31" s="1"/>
  <c r="AG189" i="31"/>
  <c r="AE198" i="31"/>
  <c r="AH157" i="31"/>
  <c r="AJ35" i="31"/>
  <c r="AI174" i="31"/>
  <c r="AI155" i="31"/>
  <c r="AI71" i="31"/>
  <c r="AN23" i="29"/>
  <c r="AM162" i="29"/>
  <c r="AM143" i="29"/>
  <c r="AM59" i="29"/>
  <c r="AN23" i="30"/>
  <c r="AM162" i="30"/>
  <c r="AM143" i="30"/>
  <c r="AM59" i="30"/>
  <c r="AJ32" i="31"/>
  <c r="AI171" i="31"/>
  <c r="AI152" i="31"/>
  <c r="AI68" i="31"/>
  <c r="AJ28" i="31"/>
  <c r="AI167" i="31"/>
  <c r="AI148" i="31"/>
  <c r="AI64" i="31"/>
  <c r="AM26" i="30"/>
  <c r="AM34" i="30"/>
  <c r="AL173" i="30"/>
  <c r="AL154" i="30"/>
  <c r="AL70" i="30"/>
  <c r="AO28" i="30"/>
  <c r="AN167" i="30"/>
  <c r="AN148" i="30"/>
  <c r="AN64" i="30"/>
  <c r="AM28" i="29"/>
  <c r="AL167" i="29"/>
  <c r="AL148" i="29"/>
  <c r="AL64" i="29"/>
  <c r="AN33" i="30"/>
  <c r="AM172" i="30"/>
  <c r="AM153" i="30"/>
  <c r="AM69" i="30"/>
  <c r="AM32" i="29"/>
  <c r="AL152" i="29"/>
  <c r="AL171" i="29"/>
  <c r="AL68" i="29"/>
  <c r="AM29" i="30"/>
  <c r="AJ24" i="31"/>
  <c r="AI163" i="31"/>
  <c r="AI144" i="31"/>
  <c r="AI60" i="31"/>
  <c r="AN33" i="29"/>
  <c r="AM172" i="29"/>
  <c r="AM153" i="29"/>
  <c r="AM69" i="29"/>
  <c r="AJ34" i="31"/>
  <c r="AI173" i="31"/>
  <c r="AI154" i="31"/>
  <c r="AI70" i="31"/>
  <c r="AF197" i="31"/>
  <c r="AN26" i="29"/>
  <c r="AM165" i="29"/>
  <c r="AM146" i="29"/>
  <c r="AM62" i="29"/>
  <c r="AM30" i="30"/>
  <c r="AN24" i="29"/>
  <c r="AM163" i="29"/>
  <c r="AM144" i="29"/>
  <c r="AM60" i="29"/>
  <c r="AN27" i="29"/>
  <c r="AM166" i="29"/>
  <c r="AM147" i="29"/>
  <c r="AM63" i="29"/>
  <c r="AM25" i="30"/>
  <c r="AL164" i="30"/>
  <c r="AL145" i="30"/>
  <c r="AL61" i="30"/>
  <c r="AJ29" i="31"/>
  <c r="AI168" i="31"/>
  <c r="AI149" i="31"/>
  <c r="AI65" i="31"/>
  <c r="AN35" i="29"/>
  <c r="AM174" i="29"/>
  <c r="AM155" i="29"/>
  <c r="AM71" i="29"/>
  <c r="AJ27" i="31"/>
  <c r="AI166" i="31"/>
  <c r="AI147" i="31"/>
  <c r="AI63" i="31"/>
  <c r="AJ25" i="31"/>
  <c r="AI145" i="31"/>
  <c r="AI164" i="31"/>
  <c r="AI61" i="31"/>
  <c r="AJ31" i="31"/>
  <c r="AI170" i="31"/>
  <c r="AI151" i="31"/>
  <c r="AI67" i="31"/>
  <c r="AO27" i="30"/>
  <c r="AN166" i="30"/>
  <c r="AN147" i="30"/>
  <c r="AN63" i="30"/>
  <c r="AM31" i="29"/>
  <c r="AL170" i="29"/>
  <c r="AL151" i="29"/>
  <c r="AL67" i="29"/>
  <c r="AM34" i="29"/>
  <c r="AL173" i="29"/>
  <c r="AL154" i="29"/>
  <c r="AL70" i="29"/>
  <c r="AJ26" i="31"/>
  <c r="AI165" i="31"/>
  <c r="AI146" i="31"/>
  <c r="AI62" i="31"/>
  <c r="AM31" i="30"/>
  <c r="AL170" i="30"/>
  <c r="AL151" i="30"/>
  <c r="AL67" i="30"/>
  <c r="AM30" i="29"/>
  <c r="AL169" i="29"/>
  <c r="AL150" i="29"/>
  <c r="AL66" i="29"/>
  <c r="AM35" i="30"/>
  <c r="AL174" i="30"/>
  <c r="AL155" i="30"/>
  <c r="AL71" i="30"/>
  <c r="AJ23" i="31"/>
  <c r="AI143" i="31"/>
  <c r="AI162" i="31"/>
  <c r="AI59" i="31"/>
  <c r="AM25" i="29"/>
  <c r="AL164" i="29"/>
  <c r="AL145" i="29"/>
  <c r="AL61" i="29"/>
  <c r="AN24" i="30"/>
  <c r="AM163" i="30"/>
  <c r="AM144" i="30"/>
  <c r="AM60" i="30"/>
  <c r="AM29" i="29"/>
  <c r="AL168" i="29"/>
  <c r="AL149" i="29"/>
  <c r="AL65" i="29"/>
  <c r="AF196" i="31"/>
  <c r="AJ178" i="29"/>
  <c r="AJ179" i="29" s="1"/>
  <c r="AJ182" i="29"/>
  <c r="AJ196" i="29" s="1"/>
  <c r="AJ189" i="29"/>
  <c r="AJ30" i="31"/>
  <c r="AI169" i="31"/>
  <c r="AI150" i="31"/>
  <c r="AI66" i="31"/>
  <c r="AH73" i="31"/>
  <c r="AH74" i="31" s="1"/>
  <c r="AG37" i="36"/>
  <c r="AG37" i="34"/>
  <c r="AG31" i="32"/>
  <c r="AG37" i="35"/>
  <c r="AG197" i="30" l="1"/>
  <c r="AF198" i="30"/>
  <c r="AG198" i="30"/>
  <c r="AI176" i="30"/>
  <c r="AI183" i="30" s="1"/>
  <c r="AH189" i="30"/>
  <c r="AH182" i="30"/>
  <c r="AH178" i="30"/>
  <c r="AH179" i="30" s="1"/>
  <c r="AH183" i="30"/>
  <c r="AH190" i="30"/>
  <c r="AH197" i="30" s="1"/>
  <c r="AI73" i="30"/>
  <c r="AI74" i="30" s="1"/>
  <c r="AJ150" i="30"/>
  <c r="AJ62" i="30"/>
  <c r="AJ65" i="30"/>
  <c r="AJ68" i="30"/>
  <c r="AJ66" i="30"/>
  <c r="AJ165" i="30"/>
  <c r="AJ168" i="30"/>
  <c r="AJ171" i="30"/>
  <c r="AJ169" i="30"/>
  <c r="AJ146" i="30"/>
  <c r="AJ149" i="30"/>
  <c r="AJ152" i="30"/>
  <c r="AI157" i="30"/>
  <c r="AG197" i="31"/>
  <c r="AG198" i="31" s="1"/>
  <c r="AK73" i="33"/>
  <c r="AK74" i="33" s="1"/>
  <c r="AM65" i="33"/>
  <c r="AN29" i="33"/>
  <c r="AM61" i="33"/>
  <c r="AN25" i="33"/>
  <c r="AL71" i="33"/>
  <c r="AM35" i="33"/>
  <c r="AL62" i="33"/>
  <c r="AM26" i="33"/>
  <c r="AL63" i="33"/>
  <c r="AM27" i="33"/>
  <c r="AL68" i="33"/>
  <c r="AM32" i="33"/>
  <c r="AL60" i="33"/>
  <c r="AM24" i="33"/>
  <c r="AL37" i="33"/>
  <c r="AM64" i="33"/>
  <c r="AN28" i="33"/>
  <c r="AL67" i="33"/>
  <c r="AM31" i="33"/>
  <c r="AL66" i="33"/>
  <c r="AM30" i="33"/>
  <c r="AL70" i="33"/>
  <c r="AM34" i="33"/>
  <c r="AM69" i="33"/>
  <c r="AN33" i="33"/>
  <c r="AK182" i="29"/>
  <c r="AK196" i="29" s="1"/>
  <c r="AK158" i="29"/>
  <c r="AJ197" i="29"/>
  <c r="AJ198" i="29" s="1"/>
  <c r="AK190" i="29"/>
  <c r="AK197" i="29" s="1"/>
  <c r="AK178" i="29"/>
  <c r="AK179" i="29" s="1"/>
  <c r="AL157" i="29"/>
  <c r="AL182" i="29" s="1"/>
  <c r="AL73" i="29"/>
  <c r="AL74" i="29" s="1"/>
  <c r="AL176" i="29"/>
  <c r="AL190" i="29" s="1"/>
  <c r="AL192" i="29" s="1"/>
  <c r="AF198" i="31"/>
  <c r="AX59" i="32"/>
  <c r="AY29" i="32"/>
  <c r="AX50" i="32"/>
  <c r="AY20" i="32"/>
  <c r="AY52" i="32"/>
  <c r="AZ22" i="32"/>
  <c r="AX55" i="32"/>
  <c r="AY25" i="32"/>
  <c r="AW61" i="32"/>
  <c r="AW62" i="32" s="1"/>
  <c r="AX58" i="32"/>
  <c r="AY28" i="32"/>
  <c r="AX51" i="32"/>
  <c r="AY21" i="32"/>
  <c r="AY57" i="32"/>
  <c r="AZ27" i="32"/>
  <c r="AY53" i="32"/>
  <c r="AZ23" i="32"/>
  <c r="AX54" i="32"/>
  <c r="AY24" i="32"/>
  <c r="AX56" i="32"/>
  <c r="AY26" i="32"/>
  <c r="AN29" i="29"/>
  <c r="AM168" i="29"/>
  <c r="AM149" i="29"/>
  <c r="AM65" i="29"/>
  <c r="AO24" i="30"/>
  <c r="AN163" i="30"/>
  <c r="AN144" i="30"/>
  <c r="AN60" i="30"/>
  <c r="AN25" i="29"/>
  <c r="AM164" i="29"/>
  <c r="AM145" i="29"/>
  <c r="AM61" i="29"/>
  <c r="AK23" i="31"/>
  <c r="AJ162" i="31"/>
  <c r="AJ143" i="31"/>
  <c r="AJ59" i="31"/>
  <c r="AN35" i="30"/>
  <c r="AM174" i="30"/>
  <c r="AM155" i="30"/>
  <c r="AM71" i="30"/>
  <c r="AN30" i="29"/>
  <c r="AM169" i="29"/>
  <c r="AM150" i="29"/>
  <c r="AM66" i="29"/>
  <c r="AN31" i="30"/>
  <c r="AM170" i="30"/>
  <c r="AM151" i="30"/>
  <c r="AM67" i="30"/>
  <c r="AK26" i="31"/>
  <c r="AJ146" i="31"/>
  <c r="AJ165" i="31"/>
  <c r="AJ62" i="31"/>
  <c r="AN34" i="29"/>
  <c r="AM173" i="29"/>
  <c r="AM154" i="29"/>
  <c r="AM70" i="29"/>
  <c r="AN31" i="29"/>
  <c r="AM170" i="29"/>
  <c r="AM151" i="29"/>
  <c r="AM67" i="29"/>
  <c r="AP27" i="30"/>
  <c r="AO166" i="30"/>
  <c r="AO147" i="30"/>
  <c r="AO63" i="30"/>
  <c r="AK31" i="31"/>
  <c r="AJ170" i="31"/>
  <c r="AJ151" i="31"/>
  <c r="AJ67" i="31"/>
  <c r="AK25" i="31"/>
  <c r="AJ164" i="31"/>
  <c r="AJ145" i="31"/>
  <c r="AJ61" i="31"/>
  <c r="AK27" i="31"/>
  <c r="AJ166" i="31"/>
  <c r="AJ147" i="31"/>
  <c r="AJ63" i="31"/>
  <c r="AO35" i="29"/>
  <c r="AN174" i="29"/>
  <c r="AN155" i="29"/>
  <c r="AN71" i="29"/>
  <c r="AK29" i="31"/>
  <c r="AJ168" i="31"/>
  <c r="AJ149" i="31"/>
  <c r="AJ65" i="31"/>
  <c r="AN25" i="30"/>
  <c r="AM164" i="30"/>
  <c r="AM145" i="30"/>
  <c r="AM61" i="30"/>
  <c r="AO27" i="29"/>
  <c r="AN166" i="29"/>
  <c r="AN147" i="29"/>
  <c r="AN63" i="29"/>
  <c r="AO24" i="29"/>
  <c r="AN163" i="29"/>
  <c r="AN144" i="29"/>
  <c r="AN60" i="29"/>
  <c r="AO26" i="29"/>
  <c r="AN165" i="29"/>
  <c r="AN146" i="29"/>
  <c r="AN62" i="29"/>
  <c r="AK30" i="31"/>
  <c r="AJ169" i="31"/>
  <c r="AJ150" i="31"/>
  <c r="AJ66" i="31"/>
  <c r="AI73" i="31"/>
  <c r="AI74" i="31" s="1"/>
  <c r="AH178" i="31"/>
  <c r="AH179" i="31" s="1"/>
  <c r="AH182" i="31"/>
  <c r="AH189" i="31"/>
  <c r="AI176" i="31"/>
  <c r="AN30" i="30"/>
  <c r="AK34" i="31"/>
  <c r="AJ173" i="31"/>
  <c r="AJ154" i="31"/>
  <c r="AJ70" i="31"/>
  <c r="AO33" i="29"/>
  <c r="AN172" i="29"/>
  <c r="AN153" i="29"/>
  <c r="AN69" i="29"/>
  <c r="AK24" i="31"/>
  <c r="AJ144" i="31"/>
  <c r="AJ163" i="31"/>
  <c r="AJ60" i="31"/>
  <c r="AN29" i="30"/>
  <c r="AN32" i="29"/>
  <c r="AM152" i="29"/>
  <c r="AM171" i="29"/>
  <c r="AM68" i="29"/>
  <c r="AO33" i="30"/>
  <c r="AN172" i="30"/>
  <c r="AN153" i="30"/>
  <c r="AN69" i="30"/>
  <c r="AN28" i="29"/>
  <c r="AM167" i="29"/>
  <c r="AM148" i="29"/>
  <c r="AM64" i="29"/>
  <c r="AP28" i="30"/>
  <c r="AO167" i="30"/>
  <c r="AO148" i="30"/>
  <c r="AO64" i="30"/>
  <c r="AN34" i="30"/>
  <c r="AM173" i="30"/>
  <c r="AM154" i="30"/>
  <c r="AM70" i="30"/>
  <c r="AN26" i="30"/>
  <c r="AK28" i="31"/>
  <c r="AJ167" i="31"/>
  <c r="AJ148" i="31"/>
  <c r="AJ64" i="31"/>
  <c r="AK32" i="31"/>
  <c r="AJ171" i="31"/>
  <c r="AJ152" i="31"/>
  <c r="AJ68" i="31"/>
  <c r="AO23" i="30"/>
  <c r="AN162" i="30"/>
  <c r="AN143" i="30"/>
  <c r="AN59" i="30"/>
  <c r="AO23" i="29"/>
  <c r="AN162" i="29"/>
  <c r="AN143" i="29"/>
  <c r="AN59" i="29"/>
  <c r="AK35" i="31"/>
  <c r="AJ174" i="31"/>
  <c r="AJ155" i="31"/>
  <c r="AJ71" i="31"/>
  <c r="AH183" i="31"/>
  <c r="AH190" i="31"/>
  <c r="AK33" i="31"/>
  <c r="AJ172" i="31"/>
  <c r="AJ153" i="31"/>
  <c r="AJ69" i="31"/>
  <c r="AN32" i="30"/>
  <c r="AI157" i="31"/>
  <c r="AH37" i="36"/>
  <c r="AH37" i="34"/>
  <c r="AH31" i="32"/>
  <c r="AH37" i="35"/>
  <c r="AI190" i="30" l="1"/>
  <c r="AJ157" i="30"/>
  <c r="AJ182" i="30" s="1"/>
  <c r="AJ176" i="30"/>
  <c r="AJ183" i="30" s="1"/>
  <c r="AJ73" i="30"/>
  <c r="AJ74" i="30" s="1"/>
  <c r="AI182" i="30"/>
  <c r="AI196" i="30" s="1"/>
  <c r="AI189" i="30"/>
  <c r="AI178" i="30"/>
  <c r="AI179" i="30" s="1"/>
  <c r="AH196" i="30"/>
  <c r="AH198" i="30" s="1"/>
  <c r="AK65" i="30"/>
  <c r="AK62" i="30"/>
  <c r="AK169" i="30"/>
  <c r="AK171" i="30"/>
  <c r="AK150" i="30"/>
  <c r="AK152" i="30"/>
  <c r="AK66" i="30"/>
  <c r="AK168" i="30"/>
  <c r="AK165" i="30"/>
  <c r="AK149" i="30"/>
  <c r="AK146" i="30"/>
  <c r="AK68" i="30"/>
  <c r="AL158" i="29"/>
  <c r="AM73" i="29"/>
  <c r="AM74" i="29" s="1"/>
  <c r="AL73" i="33"/>
  <c r="AL74" i="33" s="1"/>
  <c r="AN69" i="33"/>
  <c r="AO33" i="33"/>
  <c r="AM66" i="33"/>
  <c r="AN30" i="33"/>
  <c r="AN64" i="33"/>
  <c r="AO28" i="33"/>
  <c r="AM68" i="33"/>
  <c r="AN32" i="33"/>
  <c r="AM62" i="33"/>
  <c r="AN26" i="33"/>
  <c r="AN61" i="33"/>
  <c r="AO25" i="33"/>
  <c r="AM70" i="33"/>
  <c r="AN34" i="33"/>
  <c r="AM67" i="33"/>
  <c r="AN31" i="33"/>
  <c r="AM60" i="33"/>
  <c r="AN24" i="33"/>
  <c r="AM37" i="33"/>
  <c r="AM63" i="33"/>
  <c r="AN27" i="33"/>
  <c r="AM71" i="33"/>
  <c r="AN35" i="33"/>
  <c r="AN65" i="33"/>
  <c r="AO29" i="33"/>
  <c r="AK198" i="29"/>
  <c r="AL189" i="29"/>
  <c r="AL191" i="29" s="1"/>
  <c r="AL193" i="29" s="1"/>
  <c r="AL183" i="29"/>
  <c r="AL196" i="29" s="1"/>
  <c r="AL178" i="29"/>
  <c r="AL179" i="29" s="1"/>
  <c r="AM157" i="29"/>
  <c r="AM182" i="29" s="1"/>
  <c r="AM176" i="29"/>
  <c r="AY54" i="32"/>
  <c r="AZ24" i="32"/>
  <c r="AZ57" i="32"/>
  <c r="BA27" i="32"/>
  <c r="AY58" i="32"/>
  <c r="AZ28" i="32"/>
  <c r="AX61" i="32"/>
  <c r="AX62" i="32" s="1"/>
  <c r="AZ52" i="32"/>
  <c r="BA22" i="32"/>
  <c r="AY59" i="32"/>
  <c r="AZ29" i="32"/>
  <c r="AY56" i="32"/>
  <c r="AZ26" i="32"/>
  <c r="AZ53" i="32"/>
  <c r="BA23" i="32"/>
  <c r="AY51" i="32"/>
  <c r="AZ21" i="32"/>
  <c r="AY55" i="32"/>
  <c r="AZ25" i="32"/>
  <c r="AY50" i="32"/>
  <c r="AZ20" i="32"/>
  <c r="AI178" i="31"/>
  <c r="AI179" i="31" s="1"/>
  <c r="AI182" i="31"/>
  <c r="AI189" i="31"/>
  <c r="AH197" i="31"/>
  <c r="AJ176" i="31"/>
  <c r="AH196" i="31"/>
  <c r="AP26" i="29"/>
  <c r="AO165" i="29"/>
  <c r="AO146" i="29"/>
  <c r="AO62" i="29"/>
  <c r="AP24" i="29"/>
  <c r="AO163" i="29"/>
  <c r="AO144" i="29"/>
  <c r="AO60" i="29"/>
  <c r="AP27" i="29"/>
  <c r="AO166" i="29"/>
  <c r="AO147" i="29"/>
  <c r="AO63" i="29"/>
  <c r="AO25" i="30"/>
  <c r="AN164" i="30"/>
  <c r="AN145" i="30"/>
  <c r="AN61" i="30"/>
  <c r="AL29" i="31"/>
  <c r="AK168" i="31"/>
  <c r="AK149" i="31"/>
  <c r="AK65" i="31"/>
  <c r="AP35" i="29"/>
  <c r="AO174" i="29"/>
  <c r="AO155" i="29"/>
  <c r="AO71" i="29"/>
  <c r="AL27" i="31"/>
  <c r="AK166" i="31"/>
  <c r="AK147" i="31"/>
  <c r="AK63" i="31"/>
  <c r="AL25" i="31"/>
  <c r="AK164" i="31"/>
  <c r="AK145" i="31"/>
  <c r="AK61" i="31"/>
  <c r="AL31" i="31"/>
  <c r="AK170" i="31"/>
  <c r="AK151" i="31"/>
  <c r="AK67" i="31"/>
  <c r="AQ27" i="30"/>
  <c r="AP166" i="30"/>
  <c r="AP147" i="30"/>
  <c r="AP63" i="30"/>
  <c r="AO31" i="29"/>
  <c r="AN151" i="29"/>
  <c r="AN170" i="29"/>
  <c r="AN67" i="29"/>
  <c r="AO34" i="29"/>
  <c r="AN173" i="29"/>
  <c r="AN154" i="29"/>
  <c r="AN70" i="29"/>
  <c r="AL26" i="31"/>
  <c r="AK146" i="31"/>
  <c r="AK165" i="31"/>
  <c r="AK62" i="31"/>
  <c r="AO31" i="30"/>
  <c r="AN170" i="30"/>
  <c r="AN151" i="30"/>
  <c r="AN67" i="30"/>
  <c r="AO30" i="29"/>
  <c r="AN169" i="29"/>
  <c r="AN150" i="29"/>
  <c r="AN66" i="29"/>
  <c r="AO35" i="30"/>
  <c r="AN174" i="30"/>
  <c r="AN155" i="30"/>
  <c r="AN71" i="30"/>
  <c r="AL23" i="31"/>
  <c r="AK162" i="31"/>
  <c r="AK143" i="31"/>
  <c r="AK59" i="31"/>
  <c r="AO25" i="29"/>
  <c r="AN164" i="29"/>
  <c r="AN145" i="29"/>
  <c r="AN61" i="29"/>
  <c r="AP24" i="30"/>
  <c r="AO163" i="30"/>
  <c r="AO144" i="30"/>
  <c r="AO60" i="30"/>
  <c r="AO29" i="29"/>
  <c r="AN168" i="29"/>
  <c r="AN149" i="29"/>
  <c r="AN65" i="29"/>
  <c r="AL35" i="31"/>
  <c r="AK174" i="31"/>
  <c r="AK155" i="31"/>
  <c r="AK71" i="31"/>
  <c r="AP23" i="29"/>
  <c r="AO162" i="29"/>
  <c r="AO143" i="29"/>
  <c r="AO59" i="29"/>
  <c r="AP23" i="30"/>
  <c r="AO162" i="30"/>
  <c r="AO143" i="30"/>
  <c r="AO59" i="30"/>
  <c r="AL32" i="31"/>
  <c r="AK171" i="31"/>
  <c r="AK152" i="31"/>
  <c r="AK68" i="31"/>
  <c r="AL28" i="31"/>
  <c r="AK167" i="31"/>
  <c r="AK148" i="31"/>
  <c r="AK64" i="31"/>
  <c r="AO26" i="30"/>
  <c r="AO34" i="30"/>
  <c r="AN173" i="30"/>
  <c r="AN154" i="30"/>
  <c r="AN70" i="30"/>
  <c r="AQ28" i="30"/>
  <c r="AP167" i="30"/>
  <c r="AP148" i="30"/>
  <c r="AP64" i="30"/>
  <c r="AO28" i="29"/>
  <c r="AN167" i="29"/>
  <c r="AN148" i="29"/>
  <c r="AN64" i="29"/>
  <c r="AP33" i="30"/>
  <c r="AO172" i="30"/>
  <c r="AO153" i="30"/>
  <c r="AO69" i="30"/>
  <c r="AO32" i="29"/>
  <c r="AN152" i="29"/>
  <c r="AN171" i="29"/>
  <c r="AN68" i="29"/>
  <c r="AO29" i="30"/>
  <c r="AL24" i="31"/>
  <c r="AK144" i="31"/>
  <c r="AK163" i="31"/>
  <c r="AK60" i="31"/>
  <c r="AP33" i="29"/>
  <c r="AO172" i="29"/>
  <c r="AO153" i="29"/>
  <c r="AO69" i="29"/>
  <c r="AL34" i="31"/>
  <c r="AK173" i="31"/>
  <c r="AK154" i="31"/>
  <c r="AK70" i="31"/>
  <c r="AI190" i="31"/>
  <c r="AI183" i="31"/>
  <c r="AJ73" i="31"/>
  <c r="AJ74" i="31" s="1"/>
  <c r="AO32" i="30"/>
  <c r="AL33" i="31"/>
  <c r="AK172" i="31"/>
  <c r="AK153" i="31"/>
  <c r="AK69" i="31"/>
  <c r="AO30" i="30"/>
  <c r="AL30" i="31"/>
  <c r="AK169" i="31"/>
  <c r="AK150" i="31"/>
  <c r="AK66" i="31"/>
  <c r="AJ157" i="31"/>
  <c r="AI31" i="32"/>
  <c r="AI37" i="34"/>
  <c r="AI37" i="35"/>
  <c r="AI197" i="30" l="1"/>
  <c r="AI198" i="30" s="1"/>
  <c r="AJ190" i="30"/>
  <c r="AJ178" i="30"/>
  <c r="AJ189" i="30"/>
  <c r="AK176" i="30"/>
  <c r="AK190" i="30" s="1"/>
  <c r="AL68" i="30"/>
  <c r="AL165" i="30"/>
  <c r="AL168" i="30"/>
  <c r="AL146" i="30"/>
  <c r="AL149" i="30"/>
  <c r="AL169" i="30"/>
  <c r="AL171" i="30"/>
  <c r="AL62" i="30"/>
  <c r="AL65" i="30"/>
  <c r="AL150" i="30"/>
  <c r="AL152" i="30"/>
  <c r="AL66" i="30"/>
  <c r="AJ196" i="30"/>
  <c r="AK157" i="30"/>
  <c r="AJ179" i="30"/>
  <c r="AK73" i="30"/>
  <c r="AK74" i="30" s="1"/>
  <c r="AH198" i="31"/>
  <c r="AN73" i="29"/>
  <c r="AN74" i="29" s="1"/>
  <c r="AL197" i="29"/>
  <c r="AL198" i="29" s="1"/>
  <c r="AM158" i="29"/>
  <c r="AN71" i="33"/>
  <c r="AO35" i="33"/>
  <c r="AN67" i="33"/>
  <c r="AO31" i="33"/>
  <c r="AO61" i="33"/>
  <c r="AP25" i="33"/>
  <c r="AN68" i="33"/>
  <c r="AO32" i="33"/>
  <c r="AN66" i="33"/>
  <c r="AO30" i="33"/>
  <c r="AN60" i="33"/>
  <c r="AO24" i="33"/>
  <c r="AN37" i="33"/>
  <c r="AO65" i="33"/>
  <c r="AP29" i="33"/>
  <c r="AN63" i="33"/>
  <c r="AO27" i="33"/>
  <c r="AM73" i="33"/>
  <c r="AM74" i="33" s="1"/>
  <c r="AN70" i="33"/>
  <c r="AO34" i="33"/>
  <c r="AN62" i="33"/>
  <c r="AO26" i="33"/>
  <c r="AO64" i="33"/>
  <c r="AP28" i="33"/>
  <c r="AO69" i="33"/>
  <c r="AP33" i="33"/>
  <c r="AM178" i="29"/>
  <c r="AM179" i="29" s="1"/>
  <c r="AM189" i="29"/>
  <c r="AM190" i="29"/>
  <c r="AN176" i="29"/>
  <c r="AN190" i="29" s="1"/>
  <c r="AM183" i="29"/>
  <c r="AM196" i="29" s="1"/>
  <c r="AZ55" i="32"/>
  <c r="BA25" i="32"/>
  <c r="BA53" i="32"/>
  <c r="BB23" i="32"/>
  <c r="AZ59" i="32"/>
  <c r="BA29" i="32"/>
  <c r="AZ58" i="32"/>
  <c r="BA28" i="32"/>
  <c r="AZ54" i="32"/>
  <c r="BA24" i="32"/>
  <c r="AZ50" i="32"/>
  <c r="BA20" i="32"/>
  <c r="AZ51" i="32"/>
  <c r="BA21" i="32"/>
  <c r="AZ56" i="32"/>
  <c r="BA26" i="32"/>
  <c r="BA52" i="32"/>
  <c r="BB22" i="32"/>
  <c r="AY61" i="32"/>
  <c r="AY62" i="32" s="1"/>
  <c r="BA57" i="32"/>
  <c r="BB27" i="32"/>
  <c r="AJ178" i="31"/>
  <c r="AJ179" i="31" s="1"/>
  <c r="AJ189" i="31"/>
  <c r="AJ182" i="31"/>
  <c r="AK176" i="31"/>
  <c r="AN157" i="29"/>
  <c r="AQ26" i="29"/>
  <c r="AP165" i="29"/>
  <c r="AP146" i="29"/>
  <c r="AP62" i="29"/>
  <c r="AI197" i="31"/>
  <c r="AM30" i="31"/>
  <c r="AL169" i="31"/>
  <c r="AL150" i="31"/>
  <c r="AL66" i="31"/>
  <c r="AK157" i="31"/>
  <c r="AI196" i="31"/>
  <c r="AM34" i="31"/>
  <c r="AL173" i="31"/>
  <c r="AL154" i="31"/>
  <c r="AL70" i="31"/>
  <c r="AM24" i="31"/>
  <c r="AL163" i="31"/>
  <c r="AL144" i="31"/>
  <c r="AL60" i="31"/>
  <c r="AP29" i="30"/>
  <c r="AP32" i="29"/>
  <c r="AO171" i="29"/>
  <c r="AO152" i="29"/>
  <c r="AO68" i="29"/>
  <c r="AQ33" i="30"/>
  <c r="AP172" i="30"/>
  <c r="AP153" i="30"/>
  <c r="AP69" i="30"/>
  <c r="AP28" i="29"/>
  <c r="AO167" i="29"/>
  <c r="AO148" i="29"/>
  <c r="AO64" i="29"/>
  <c r="AR28" i="30"/>
  <c r="AQ167" i="30"/>
  <c r="AQ148" i="30"/>
  <c r="AQ64" i="30"/>
  <c r="AP34" i="30"/>
  <c r="AO173" i="30"/>
  <c r="AO154" i="30"/>
  <c r="AO70" i="30"/>
  <c r="AP26" i="30"/>
  <c r="AM28" i="31"/>
  <c r="AL167" i="31"/>
  <c r="AL148" i="31"/>
  <c r="AL64" i="31"/>
  <c r="AM32" i="31"/>
  <c r="AL171" i="31"/>
  <c r="AL152" i="31"/>
  <c r="AL68" i="31"/>
  <c r="AQ23" i="30"/>
  <c r="AP162" i="30"/>
  <c r="AP143" i="30"/>
  <c r="AP59" i="30"/>
  <c r="AQ23" i="29"/>
  <c r="AP162" i="29"/>
  <c r="AP143" i="29"/>
  <c r="AP59" i="29"/>
  <c r="AM35" i="31"/>
  <c r="AL174" i="31"/>
  <c r="AL155" i="31"/>
  <c r="AL71" i="31"/>
  <c r="AP29" i="29"/>
  <c r="AO168" i="29"/>
  <c r="AO149" i="29"/>
  <c r="AO65" i="29"/>
  <c r="AQ24" i="30"/>
  <c r="AP163" i="30"/>
  <c r="AP144" i="30"/>
  <c r="AP60" i="30"/>
  <c r="AP25" i="29"/>
  <c r="AO164" i="29"/>
  <c r="AO145" i="29"/>
  <c r="AO61" i="29"/>
  <c r="AM23" i="31"/>
  <c r="AL143" i="31"/>
  <c r="AL162" i="31"/>
  <c r="AL59" i="31"/>
  <c r="AP35" i="30"/>
  <c r="AO174" i="30"/>
  <c r="AO155" i="30"/>
  <c r="AO71" i="30"/>
  <c r="AP30" i="29"/>
  <c r="AO169" i="29"/>
  <c r="AO150" i="29"/>
  <c r="AO66" i="29"/>
  <c r="AP31" i="30"/>
  <c r="AO170" i="30"/>
  <c r="AO151" i="30"/>
  <c r="AO67" i="30"/>
  <c r="AM26" i="31"/>
  <c r="AL165" i="31"/>
  <c r="AL146" i="31"/>
  <c r="AL62" i="31"/>
  <c r="AP34" i="29"/>
  <c r="AO173" i="29"/>
  <c r="AO154" i="29"/>
  <c r="AO70" i="29"/>
  <c r="AP31" i="29"/>
  <c r="AO151" i="29"/>
  <c r="AO170" i="29"/>
  <c r="AO67" i="29"/>
  <c r="AR27" i="30"/>
  <c r="AQ166" i="30"/>
  <c r="AQ147" i="30"/>
  <c r="AQ63" i="30"/>
  <c r="AM31" i="31"/>
  <c r="AL170" i="31"/>
  <c r="AL151" i="31"/>
  <c r="AL67" i="31"/>
  <c r="AM25" i="31"/>
  <c r="AL145" i="31"/>
  <c r="AL164" i="31"/>
  <c r="AL61" i="31"/>
  <c r="AM27" i="31"/>
  <c r="AL166" i="31"/>
  <c r="AL147" i="31"/>
  <c r="AL63" i="31"/>
  <c r="AQ35" i="29"/>
  <c r="AP174" i="29"/>
  <c r="AP155" i="29"/>
  <c r="AP71" i="29"/>
  <c r="AM29" i="31"/>
  <c r="AL168" i="31"/>
  <c r="AL149" i="31"/>
  <c r="AL65" i="31"/>
  <c r="AP25" i="30"/>
  <c r="AO164" i="30"/>
  <c r="AO145" i="30"/>
  <c r="AO61" i="30"/>
  <c r="AQ27" i="29"/>
  <c r="AP166" i="29"/>
  <c r="AP147" i="29"/>
  <c r="AP63" i="29"/>
  <c r="AQ24" i="29"/>
  <c r="AP163" i="29"/>
  <c r="AP144" i="29"/>
  <c r="AP60" i="29"/>
  <c r="AJ190" i="31"/>
  <c r="AJ183" i="31"/>
  <c r="AQ33" i="29"/>
  <c r="AP172" i="29"/>
  <c r="AP153" i="29"/>
  <c r="AP69" i="29"/>
  <c r="AP30" i="30"/>
  <c r="AM33" i="31"/>
  <c r="AL172" i="31"/>
  <c r="AL153" i="31"/>
  <c r="AL69" i="31"/>
  <c r="AP32" i="30"/>
  <c r="AK73" i="31"/>
  <c r="AK74" i="31" s="1"/>
  <c r="AI37" i="36"/>
  <c r="AJ37" i="36"/>
  <c r="AJ37" i="34"/>
  <c r="AJ31" i="32"/>
  <c r="AJ37" i="35"/>
  <c r="AJ197" i="30" l="1"/>
  <c r="AJ198" i="30" s="1"/>
  <c r="AK183" i="30"/>
  <c r="AL73" i="30"/>
  <c r="AL74" i="30" s="1"/>
  <c r="AL157" i="30"/>
  <c r="AM169" i="30"/>
  <c r="AM168" i="30"/>
  <c r="AM165" i="30"/>
  <c r="AM68" i="30"/>
  <c r="AM150" i="30"/>
  <c r="AM149" i="30"/>
  <c r="AM146" i="30"/>
  <c r="AM66" i="30"/>
  <c r="AM65" i="30"/>
  <c r="AM62" i="30"/>
  <c r="AM171" i="30"/>
  <c r="AM152" i="30"/>
  <c r="AK189" i="30"/>
  <c r="AK197" i="30" s="1"/>
  <c r="AK182" i="30"/>
  <c r="AK178" i="30"/>
  <c r="AK179" i="30" s="1"/>
  <c r="AL176" i="30"/>
  <c r="AO73" i="29"/>
  <c r="AO74" i="29" s="1"/>
  <c r="AN158" i="29"/>
  <c r="AP64" i="33"/>
  <c r="AQ28" i="33"/>
  <c r="AO70" i="33"/>
  <c r="AP34" i="33"/>
  <c r="AO60" i="33"/>
  <c r="AP24" i="33"/>
  <c r="AO37" i="33"/>
  <c r="AO68" i="33"/>
  <c r="AP32" i="33"/>
  <c r="AO67" i="33"/>
  <c r="AP31" i="33"/>
  <c r="AP65" i="33"/>
  <c r="AQ29" i="33"/>
  <c r="AN73" i="33"/>
  <c r="AN74" i="33" s="1"/>
  <c r="AP69" i="33"/>
  <c r="AQ33" i="33"/>
  <c r="AO62" i="33"/>
  <c r="AP26" i="33"/>
  <c r="AO66" i="33"/>
  <c r="AP30" i="33"/>
  <c r="AP61" i="33"/>
  <c r="AQ25" i="33"/>
  <c r="AO71" i="33"/>
  <c r="AP35" i="33"/>
  <c r="AO63" i="33"/>
  <c r="AP27" i="33"/>
  <c r="AM197" i="29"/>
  <c r="AM198" i="29" s="1"/>
  <c r="AI198" i="31"/>
  <c r="AN183" i="29"/>
  <c r="AO176" i="29"/>
  <c r="AO183" i="29" s="1"/>
  <c r="AO157" i="29"/>
  <c r="AO189" i="29" s="1"/>
  <c r="AZ61" i="32"/>
  <c r="AZ62" i="32" s="1"/>
  <c r="BB52" i="32"/>
  <c r="BC22" i="32"/>
  <c r="BA51" i="32"/>
  <c r="BB21" i="32"/>
  <c r="BA54" i="32"/>
  <c r="BB24" i="32"/>
  <c r="BA59" i="32"/>
  <c r="BB29" i="32"/>
  <c r="BA55" i="32"/>
  <c r="BB25" i="32"/>
  <c r="BB57" i="32"/>
  <c r="BC27" i="32"/>
  <c r="BA56" i="32"/>
  <c r="BB26" i="32"/>
  <c r="BA50" i="32"/>
  <c r="BB20" i="32"/>
  <c r="BA58" i="32"/>
  <c r="BB28" i="32"/>
  <c r="BB53" i="32"/>
  <c r="BC23" i="32"/>
  <c r="AL157" i="31"/>
  <c r="AK190" i="31"/>
  <c r="AK183" i="31"/>
  <c r="AJ197" i="31"/>
  <c r="AR33" i="29"/>
  <c r="AQ172" i="29"/>
  <c r="AQ153" i="29"/>
  <c r="AQ69" i="29"/>
  <c r="AR24" i="29"/>
  <c r="AQ163" i="29"/>
  <c r="AQ144" i="29"/>
  <c r="AQ60" i="29"/>
  <c r="AR27" i="29"/>
  <c r="AQ166" i="29"/>
  <c r="AQ147" i="29"/>
  <c r="AQ63" i="29"/>
  <c r="AQ25" i="30"/>
  <c r="AP164" i="30"/>
  <c r="AP145" i="30"/>
  <c r="AP61" i="30"/>
  <c r="AN29" i="31"/>
  <c r="AM168" i="31"/>
  <c r="AM149" i="31"/>
  <c r="AM65" i="31"/>
  <c r="AR35" i="29"/>
  <c r="AQ174" i="29"/>
  <c r="AQ155" i="29"/>
  <c r="AQ71" i="29"/>
  <c r="AN27" i="31"/>
  <c r="AM166" i="31"/>
  <c r="AM147" i="31"/>
  <c r="AM63" i="31"/>
  <c r="AN25" i="31"/>
  <c r="AM145" i="31"/>
  <c r="AM164" i="31"/>
  <c r="AM61" i="31"/>
  <c r="AN31" i="31"/>
  <c r="AM170" i="31"/>
  <c r="AM151" i="31"/>
  <c r="AM67" i="31"/>
  <c r="AS27" i="30"/>
  <c r="AR166" i="30"/>
  <c r="AR147" i="30"/>
  <c r="AR63" i="30"/>
  <c r="AQ31" i="29"/>
  <c r="AP170" i="29"/>
  <c r="AP151" i="29"/>
  <c r="AP67" i="29"/>
  <c r="AQ34" i="29"/>
  <c r="AP173" i="29"/>
  <c r="AP154" i="29"/>
  <c r="AP70" i="29"/>
  <c r="AN26" i="31"/>
  <c r="AM165" i="31"/>
  <c r="AM146" i="31"/>
  <c r="AM62" i="31"/>
  <c r="AP170" i="30"/>
  <c r="AP151" i="30"/>
  <c r="AP67" i="30"/>
  <c r="AQ31" i="30"/>
  <c r="AQ30" i="29"/>
  <c r="AP169" i="29"/>
  <c r="AP150" i="29"/>
  <c r="AP66" i="29"/>
  <c r="AQ35" i="30"/>
  <c r="AP174" i="30"/>
  <c r="AP155" i="30"/>
  <c r="AP71" i="30"/>
  <c r="AN23" i="31"/>
  <c r="AM143" i="31"/>
  <c r="AM162" i="31"/>
  <c r="AM59" i="31"/>
  <c r="AQ25" i="29"/>
  <c r="AP164" i="29"/>
  <c r="AP145" i="29"/>
  <c r="AP61" i="29"/>
  <c r="AR24" i="30"/>
  <c r="AQ163" i="30"/>
  <c r="AQ144" i="30"/>
  <c r="AQ60" i="30"/>
  <c r="AQ29" i="29"/>
  <c r="AP168" i="29"/>
  <c r="AP149" i="29"/>
  <c r="AP65" i="29"/>
  <c r="AN35" i="31"/>
  <c r="AM174" i="31"/>
  <c r="AM155" i="31"/>
  <c r="AM71" i="31"/>
  <c r="AR23" i="29"/>
  <c r="AQ162" i="29"/>
  <c r="AQ143" i="29"/>
  <c r="AQ59" i="29"/>
  <c r="AR23" i="30"/>
  <c r="AQ162" i="30"/>
  <c r="AQ143" i="30"/>
  <c r="AQ59" i="30"/>
  <c r="AN32" i="31"/>
  <c r="AM171" i="31"/>
  <c r="AM152" i="31"/>
  <c r="AM68" i="31"/>
  <c r="AN28" i="31"/>
  <c r="AM167" i="31"/>
  <c r="AM148" i="31"/>
  <c r="AM64" i="31"/>
  <c r="AQ26" i="30"/>
  <c r="AQ34" i="30"/>
  <c r="AP173" i="30"/>
  <c r="AP154" i="30"/>
  <c r="AP70" i="30"/>
  <c r="AS28" i="30"/>
  <c r="AR167" i="30"/>
  <c r="AR148" i="30"/>
  <c r="AR64" i="30"/>
  <c r="AQ28" i="29"/>
  <c r="AP167" i="29"/>
  <c r="AP148" i="29"/>
  <c r="AP64" i="29"/>
  <c r="AR33" i="30"/>
  <c r="AQ172" i="30"/>
  <c r="AQ153" i="30"/>
  <c r="AQ69" i="30"/>
  <c r="AQ32" i="29"/>
  <c r="AP152" i="29"/>
  <c r="AP171" i="29"/>
  <c r="AP68" i="29"/>
  <c r="AQ29" i="30"/>
  <c r="AN24" i="31"/>
  <c r="AM163" i="31"/>
  <c r="AM144" i="31"/>
  <c r="AM60" i="31"/>
  <c r="AN34" i="31"/>
  <c r="AM173" i="31"/>
  <c r="AM154" i="31"/>
  <c r="AM70" i="31"/>
  <c r="AK178" i="31"/>
  <c r="AK179" i="31" s="1"/>
  <c r="AK182" i="31"/>
  <c r="AK189" i="31"/>
  <c r="AN178" i="29"/>
  <c r="AN179" i="29" s="1"/>
  <c r="AN182" i="29"/>
  <c r="AN189" i="29"/>
  <c r="AN197" i="29" s="1"/>
  <c r="AQ32" i="30"/>
  <c r="AN33" i="31"/>
  <c r="AM172" i="31"/>
  <c r="AM153" i="31"/>
  <c r="AM69" i="31"/>
  <c r="AQ30" i="30"/>
  <c r="AL73" i="31"/>
  <c r="AL74" i="31" s="1"/>
  <c r="AR26" i="29"/>
  <c r="AQ165" i="29"/>
  <c r="AQ146" i="29"/>
  <c r="AQ62" i="29"/>
  <c r="AL176" i="31"/>
  <c r="AN30" i="31"/>
  <c r="AM169" i="31"/>
  <c r="AM150" i="31"/>
  <c r="AM66" i="31"/>
  <c r="AJ196" i="31"/>
  <c r="AK37" i="36"/>
  <c r="AK31" i="32"/>
  <c r="AK37" i="34"/>
  <c r="AK37" i="35"/>
  <c r="AK196" i="30" l="1"/>
  <c r="AK198" i="30" s="1"/>
  <c r="AM157" i="30"/>
  <c r="AM189" i="30" s="1"/>
  <c r="AL183" i="30"/>
  <c r="AL190" i="30"/>
  <c r="AL192" i="30" s="1"/>
  <c r="AN146" i="30"/>
  <c r="AN149" i="30"/>
  <c r="AN62" i="30"/>
  <c r="AN65" i="30"/>
  <c r="AN68" i="30"/>
  <c r="AN66" i="30"/>
  <c r="AN168" i="30"/>
  <c r="AN169" i="30"/>
  <c r="AN152" i="30"/>
  <c r="AN165" i="30"/>
  <c r="AN171" i="30"/>
  <c r="AN150" i="30"/>
  <c r="AM176" i="30"/>
  <c r="AL182" i="30"/>
  <c r="AL189" i="30"/>
  <c r="AL178" i="30"/>
  <c r="AL179" i="30" s="1"/>
  <c r="AM73" i="30"/>
  <c r="AM74" i="30" s="1"/>
  <c r="AO158" i="29"/>
  <c r="AP71" i="33"/>
  <c r="AQ35" i="33"/>
  <c r="AP66" i="33"/>
  <c r="AQ30" i="33"/>
  <c r="AQ69" i="33"/>
  <c r="AR33" i="33"/>
  <c r="AP70" i="33"/>
  <c r="AQ34" i="33"/>
  <c r="AP67" i="33"/>
  <c r="AQ31" i="33"/>
  <c r="AP63" i="33"/>
  <c r="AQ27" i="33"/>
  <c r="AQ61" i="33"/>
  <c r="AR25" i="33"/>
  <c r="AP62" i="33"/>
  <c r="AQ26" i="33"/>
  <c r="AP60" i="33"/>
  <c r="AQ24" i="33"/>
  <c r="AP37" i="33"/>
  <c r="AQ64" i="33"/>
  <c r="AR28" i="33"/>
  <c r="AQ65" i="33"/>
  <c r="AR29" i="33"/>
  <c r="AP68" i="33"/>
  <c r="AQ32" i="33"/>
  <c r="AO73" i="33"/>
  <c r="AO74" i="33" s="1"/>
  <c r="AP157" i="29"/>
  <c r="AK197" i="31"/>
  <c r="AJ198" i="31"/>
  <c r="AN196" i="29"/>
  <c r="AN198" i="29" s="1"/>
  <c r="AP73" i="29"/>
  <c r="AP74" i="29" s="1"/>
  <c r="AK196" i="31"/>
  <c r="AO190" i="29"/>
  <c r="AO197" i="29" s="1"/>
  <c r="AO182" i="29"/>
  <c r="AO196" i="29" s="1"/>
  <c r="AO178" i="29"/>
  <c r="AO179" i="29" s="1"/>
  <c r="AP176" i="29"/>
  <c r="AP183" i="29" s="1"/>
  <c r="BB58" i="32"/>
  <c r="BC28" i="32"/>
  <c r="BB55" i="32"/>
  <c r="BC25" i="32"/>
  <c r="BB54" i="32"/>
  <c r="BC24" i="32"/>
  <c r="BC53" i="32"/>
  <c r="BD23" i="32"/>
  <c r="BB50" i="32"/>
  <c r="BC20" i="32"/>
  <c r="BC57" i="32"/>
  <c r="BD27" i="32"/>
  <c r="BB59" i="32"/>
  <c r="BC29" i="32"/>
  <c r="BB51" i="32"/>
  <c r="BC21" i="32"/>
  <c r="BB56" i="32"/>
  <c r="BC26" i="32"/>
  <c r="BC52" i="32"/>
  <c r="BD22" i="32"/>
  <c r="BA61" i="32"/>
  <c r="BA62" i="32" s="1"/>
  <c r="AS26" i="29"/>
  <c r="AR165" i="29"/>
  <c r="AR146" i="29"/>
  <c r="AR62" i="29"/>
  <c r="AM157" i="31"/>
  <c r="AO33" i="31"/>
  <c r="AN172" i="31"/>
  <c r="AN153" i="31"/>
  <c r="AN69" i="31"/>
  <c r="AR32" i="30"/>
  <c r="AO34" i="31"/>
  <c r="AN173" i="31"/>
  <c r="AN154" i="31"/>
  <c r="AN70" i="31"/>
  <c r="AO24" i="31"/>
  <c r="AN144" i="31"/>
  <c r="AN163" i="31"/>
  <c r="AN60" i="31"/>
  <c r="AR29" i="30"/>
  <c r="AR32" i="29"/>
  <c r="AQ152" i="29"/>
  <c r="AQ171" i="29"/>
  <c r="AQ68" i="29"/>
  <c r="AS33" i="30"/>
  <c r="AR172" i="30"/>
  <c r="AR153" i="30"/>
  <c r="AR69" i="30"/>
  <c r="AR28" i="29"/>
  <c r="AQ167" i="29"/>
  <c r="AQ148" i="29"/>
  <c r="AQ64" i="29"/>
  <c r="AT28" i="30"/>
  <c r="AS167" i="30"/>
  <c r="AS148" i="30"/>
  <c r="AS64" i="30"/>
  <c r="AR34" i="30"/>
  <c r="AQ173" i="30"/>
  <c r="AQ154" i="30"/>
  <c r="AQ70" i="30"/>
  <c r="AR26" i="30"/>
  <c r="AO28" i="31"/>
  <c r="AN167" i="31"/>
  <c r="AN148" i="31"/>
  <c r="AN64" i="31"/>
  <c r="AO32" i="31"/>
  <c r="AN171" i="31"/>
  <c r="AN152" i="31"/>
  <c r="AN68" i="31"/>
  <c r="AS23" i="30"/>
  <c r="AR162" i="30"/>
  <c r="AR143" i="30"/>
  <c r="AR59" i="30"/>
  <c r="AS23" i="29"/>
  <c r="AR162" i="29"/>
  <c r="AR143" i="29"/>
  <c r="AR59" i="29"/>
  <c r="AO35" i="31"/>
  <c r="AN174" i="31"/>
  <c r="AN155" i="31"/>
  <c r="AN71" i="31"/>
  <c r="AR29" i="29"/>
  <c r="AQ168" i="29"/>
  <c r="AQ149" i="29"/>
  <c r="AQ65" i="29"/>
  <c r="AS24" i="30"/>
  <c r="AR163" i="30"/>
  <c r="AR144" i="30"/>
  <c r="AR60" i="30"/>
  <c r="AR25" i="29"/>
  <c r="AQ164" i="29"/>
  <c r="AQ145" i="29"/>
  <c r="AQ61" i="29"/>
  <c r="AO23" i="31"/>
  <c r="AN162" i="31"/>
  <c r="AN143" i="31"/>
  <c r="AN59" i="31"/>
  <c r="AR35" i="30"/>
  <c r="AQ174" i="30"/>
  <c r="AQ155" i="30"/>
  <c r="AQ71" i="30"/>
  <c r="AR30" i="29"/>
  <c r="AQ169" i="29"/>
  <c r="AQ150" i="29"/>
  <c r="AQ66" i="29"/>
  <c r="AO26" i="31"/>
  <c r="AN146" i="31"/>
  <c r="AN165" i="31"/>
  <c r="AN62" i="31"/>
  <c r="AR34" i="29"/>
  <c r="AQ173" i="29"/>
  <c r="AQ154" i="29"/>
  <c r="AQ70" i="29"/>
  <c r="AR31" i="29"/>
  <c r="AQ170" i="29"/>
  <c r="AQ151" i="29"/>
  <c r="AQ67" i="29"/>
  <c r="AT27" i="30"/>
  <c r="AS166" i="30"/>
  <c r="AS147" i="30"/>
  <c r="AS63" i="30"/>
  <c r="AO31" i="31"/>
  <c r="AN170" i="31"/>
  <c r="AN151" i="31"/>
  <c r="AN67" i="31"/>
  <c r="AO25" i="31"/>
  <c r="AN164" i="31"/>
  <c r="AN145" i="31"/>
  <c r="AN61" i="31"/>
  <c r="AO27" i="31"/>
  <c r="AN166" i="31"/>
  <c r="AN147" i="31"/>
  <c r="AN63" i="31"/>
  <c r="AS35" i="29"/>
  <c r="AR174" i="29"/>
  <c r="AR155" i="29"/>
  <c r="AR71" i="29"/>
  <c r="AO29" i="31"/>
  <c r="AN168" i="31"/>
  <c r="AN149" i="31"/>
  <c r="AN65" i="31"/>
  <c r="AR25" i="30"/>
  <c r="AQ164" i="30"/>
  <c r="AQ145" i="30"/>
  <c r="AQ61" i="30"/>
  <c r="AS27" i="29"/>
  <c r="AR166" i="29"/>
  <c r="AR147" i="29"/>
  <c r="AR63" i="29"/>
  <c r="AS24" i="29"/>
  <c r="AR163" i="29"/>
  <c r="AR144" i="29"/>
  <c r="AR60" i="29"/>
  <c r="AS33" i="29"/>
  <c r="AR172" i="29"/>
  <c r="AR153" i="29"/>
  <c r="AR69" i="29"/>
  <c r="AO30" i="31"/>
  <c r="AN169" i="31"/>
  <c r="AN150" i="31"/>
  <c r="AN66" i="31"/>
  <c r="AL183" i="31"/>
  <c r="AL190" i="31"/>
  <c r="AL192" i="31" s="1"/>
  <c r="AM73" i="31"/>
  <c r="AM74" i="31" s="1"/>
  <c r="AR31" i="30"/>
  <c r="AQ170" i="30"/>
  <c r="AQ151" i="30"/>
  <c r="AQ67" i="30"/>
  <c r="AL178" i="31"/>
  <c r="AL179" i="31" s="1"/>
  <c r="AL189" i="31"/>
  <c r="AL182" i="31"/>
  <c r="AR30" i="30"/>
  <c r="AM176" i="31"/>
  <c r="AL37" i="36"/>
  <c r="AL37" i="34"/>
  <c r="AL31" i="32"/>
  <c r="AL37" i="35"/>
  <c r="AM178" i="30" l="1"/>
  <c r="AM179" i="30" s="1"/>
  <c r="AM182" i="30"/>
  <c r="AN176" i="30"/>
  <c r="AN183" i="30" s="1"/>
  <c r="AL191" i="30"/>
  <c r="AL193" i="30" s="1"/>
  <c r="AL197" i="30"/>
  <c r="AL196" i="30"/>
  <c r="AN157" i="30"/>
  <c r="AM190" i="30"/>
  <c r="AM197" i="30" s="1"/>
  <c r="AM183" i="30"/>
  <c r="AO168" i="30"/>
  <c r="AO165" i="30"/>
  <c r="AO68" i="30"/>
  <c r="AO149" i="30"/>
  <c r="AO146" i="30"/>
  <c r="AO169" i="30"/>
  <c r="AO65" i="30"/>
  <c r="AO62" i="30"/>
  <c r="AO171" i="30"/>
  <c r="AO150" i="30"/>
  <c r="AO152" i="30"/>
  <c r="AO66" i="30"/>
  <c r="AN73" i="30"/>
  <c r="AN74" i="30" s="1"/>
  <c r="AP178" i="29"/>
  <c r="AP179" i="29" s="1"/>
  <c r="AQ73" i="29"/>
  <c r="AQ74" i="29" s="1"/>
  <c r="AP158" i="29"/>
  <c r="AP189" i="29"/>
  <c r="AQ157" i="29"/>
  <c r="AQ182" i="29" s="1"/>
  <c r="AQ62" i="33"/>
  <c r="AR26" i="33"/>
  <c r="AQ63" i="33"/>
  <c r="AR27" i="33"/>
  <c r="AQ70" i="33"/>
  <c r="AR34" i="33"/>
  <c r="AQ66" i="33"/>
  <c r="AR30" i="33"/>
  <c r="AR65" i="33"/>
  <c r="AS29" i="33"/>
  <c r="AQ60" i="33"/>
  <c r="AR24" i="33"/>
  <c r="AQ37" i="33"/>
  <c r="AR61" i="33"/>
  <c r="AS25" i="33"/>
  <c r="AQ67" i="33"/>
  <c r="AR31" i="33"/>
  <c r="AR69" i="33"/>
  <c r="AS33" i="33"/>
  <c r="AQ71" i="33"/>
  <c r="AR35" i="33"/>
  <c r="AQ68" i="33"/>
  <c r="AR32" i="33"/>
  <c r="AR64" i="33"/>
  <c r="AS28" i="33"/>
  <c r="AP73" i="33"/>
  <c r="AP74" i="33" s="1"/>
  <c r="AP182" i="29"/>
  <c r="AP196" i="29" s="1"/>
  <c r="AK198" i="31"/>
  <c r="AL196" i="31"/>
  <c r="AO198" i="29"/>
  <c r="AQ176" i="29"/>
  <c r="AQ190" i="29" s="1"/>
  <c r="AP190" i="29"/>
  <c r="BC56" i="32"/>
  <c r="BD26" i="32"/>
  <c r="BC59" i="32"/>
  <c r="BD29" i="32"/>
  <c r="BC50" i="32"/>
  <c r="BD20" i="32"/>
  <c r="BC54" i="32"/>
  <c r="BD24" i="32"/>
  <c r="BC58" i="32"/>
  <c r="BD28" i="32"/>
  <c r="BB61" i="32"/>
  <c r="BB62" i="32" s="1"/>
  <c r="BD52" i="32"/>
  <c r="BE22" i="32"/>
  <c r="BC51" i="32"/>
  <c r="BD21" i="32"/>
  <c r="BD57" i="32"/>
  <c r="BE27" i="32"/>
  <c r="BD53" i="32"/>
  <c r="BE23" i="32"/>
  <c r="BC55" i="32"/>
  <c r="BD25" i="32"/>
  <c r="AM183" i="31"/>
  <c r="AM190" i="31"/>
  <c r="AS31" i="30"/>
  <c r="AR170" i="30"/>
  <c r="AR151" i="30"/>
  <c r="AR67" i="30"/>
  <c r="AN73" i="31"/>
  <c r="AN74" i="31" s="1"/>
  <c r="AS30" i="30"/>
  <c r="AL197" i="31"/>
  <c r="AL191" i="31"/>
  <c r="AL193" i="31" s="1"/>
  <c r="AP30" i="31"/>
  <c r="AO169" i="31"/>
  <c r="AO150" i="31"/>
  <c r="AO66" i="31"/>
  <c r="AN157" i="31"/>
  <c r="AM178" i="31"/>
  <c r="AM179" i="31" s="1"/>
  <c r="AM182" i="31"/>
  <c r="AM189" i="31"/>
  <c r="AN176" i="31"/>
  <c r="AT33" i="29"/>
  <c r="AS172" i="29"/>
  <c r="AS153" i="29"/>
  <c r="AS69" i="29"/>
  <c r="AT24" i="29"/>
  <c r="AS163" i="29"/>
  <c r="AS144" i="29"/>
  <c r="AS60" i="29"/>
  <c r="AT27" i="29"/>
  <c r="AS166" i="29"/>
  <c r="AS147" i="29"/>
  <c r="AS63" i="29"/>
  <c r="AS25" i="30"/>
  <c r="AR164" i="30"/>
  <c r="AR145" i="30"/>
  <c r="AR61" i="30"/>
  <c r="AP29" i="31"/>
  <c r="AO168" i="31"/>
  <c r="AO149" i="31"/>
  <c r="AO65" i="31"/>
  <c r="AT35" i="29"/>
  <c r="AS174" i="29"/>
  <c r="AS155" i="29"/>
  <c r="AS71" i="29"/>
  <c r="AP27" i="31"/>
  <c r="AO166" i="31"/>
  <c r="AO147" i="31"/>
  <c r="AO63" i="31"/>
  <c r="AP25" i="31"/>
  <c r="AO164" i="31"/>
  <c r="AO145" i="31"/>
  <c r="AO61" i="31"/>
  <c r="AP31" i="31"/>
  <c r="AO170" i="31"/>
  <c r="AO151" i="31"/>
  <c r="AO67" i="31"/>
  <c r="AU27" i="30"/>
  <c r="AT166" i="30"/>
  <c r="AT147" i="30"/>
  <c r="AT63" i="30"/>
  <c r="AS31" i="29"/>
  <c r="AR151" i="29"/>
  <c r="AR170" i="29"/>
  <c r="AR67" i="29"/>
  <c r="AS34" i="29"/>
  <c r="AR173" i="29"/>
  <c r="AR154" i="29"/>
  <c r="AR70" i="29"/>
  <c r="AP26" i="31"/>
  <c r="AO146" i="31"/>
  <c r="AO165" i="31"/>
  <c r="AO62" i="31"/>
  <c r="AS30" i="29"/>
  <c r="AR169" i="29"/>
  <c r="AR150" i="29"/>
  <c r="AR66" i="29"/>
  <c r="AS35" i="30"/>
  <c r="AR174" i="30"/>
  <c r="AR155" i="30"/>
  <c r="AR71" i="30"/>
  <c r="AP23" i="31"/>
  <c r="AO162" i="31"/>
  <c r="AO143" i="31"/>
  <c r="AO59" i="31"/>
  <c r="AS25" i="29"/>
  <c r="AR164" i="29"/>
  <c r="AR145" i="29"/>
  <c r="AR61" i="29"/>
  <c r="AT24" i="30"/>
  <c r="AS163" i="30"/>
  <c r="AS144" i="30"/>
  <c r="AS60" i="30"/>
  <c r="AS29" i="29"/>
  <c r="AR168" i="29"/>
  <c r="AR149" i="29"/>
  <c r="AR65" i="29"/>
  <c r="AP35" i="31"/>
  <c r="AO174" i="31"/>
  <c r="AO155" i="31"/>
  <c r="AO71" i="31"/>
  <c r="AT23" i="29"/>
  <c r="AS162" i="29"/>
  <c r="AS143" i="29"/>
  <c r="AS59" i="29"/>
  <c r="AT23" i="30"/>
  <c r="AS162" i="30"/>
  <c r="AS143" i="30"/>
  <c r="AS59" i="30"/>
  <c r="AP32" i="31"/>
  <c r="AO171" i="31"/>
  <c r="AO152" i="31"/>
  <c r="AO68" i="31"/>
  <c r="AP28" i="31"/>
  <c r="AO167" i="31"/>
  <c r="AO148" i="31"/>
  <c r="AO64" i="31"/>
  <c r="AS26" i="30"/>
  <c r="AS34" i="30"/>
  <c r="AR173" i="30"/>
  <c r="AR154" i="30"/>
  <c r="AR70" i="30"/>
  <c r="AU28" i="30"/>
  <c r="AT167" i="30"/>
  <c r="AT148" i="30"/>
  <c r="AT64" i="30"/>
  <c r="AS28" i="29"/>
  <c r="AR167" i="29"/>
  <c r="AR148" i="29"/>
  <c r="AR64" i="29"/>
  <c r="AT33" i="30"/>
  <c r="AS172" i="30"/>
  <c r="AS153" i="30"/>
  <c r="AS69" i="30"/>
  <c r="AS32" i="29"/>
  <c r="AR152" i="29"/>
  <c r="AR171" i="29"/>
  <c r="AR68" i="29"/>
  <c r="AS29" i="30"/>
  <c r="AP24" i="31"/>
  <c r="AO144" i="31"/>
  <c r="AO163" i="31"/>
  <c r="AO60" i="31"/>
  <c r="AP34" i="31"/>
  <c r="AO173" i="31"/>
  <c r="AO154" i="31"/>
  <c r="AO70" i="31"/>
  <c r="AS32" i="30"/>
  <c r="AP33" i="31"/>
  <c r="AO172" i="31"/>
  <c r="AO153" i="31"/>
  <c r="AO69" i="31"/>
  <c r="AT26" i="29"/>
  <c r="AS165" i="29"/>
  <c r="AS146" i="29"/>
  <c r="AS62" i="29"/>
  <c r="AM37" i="36"/>
  <c r="AM37" i="34"/>
  <c r="AM31" i="32"/>
  <c r="AM37" i="35"/>
  <c r="AN190" i="30" l="1"/>
  <c r="AM196" i="30"/>
  <c r="AM198" i="30" s="1"/>
  <c r="AO73" i="30"/>
  <c r="AO74" i="30" s="1"/>
  <c r="AP62" i="30"/>
  <c r="AP65" i="30"/>
  <c r="AP171" i="30"/>
  <c r="AP169" i="30"/>
  <c r="AP152" i="30"/>
  <c r="AP150" i="30"/>
  <c r="AP165" i="30"/>
  <c r="AP168" i="30"/>
  <c r="AP68" i="30"/>
  <c r="AP66" i="30"/>
  <c r="AP146" i="30"/>
  <c r="AP149" i="30"/>
  <c r="AO176" i="30"/>
  <c r="AL198" i="30"/>
  <c r="AO157" i="30"/>
  <c r="AN182" i="30"/>
  <c r="AN196" i="30" s="1"/>
  <c r="AN189" i="30"/>
  <c r="AN178" i="30"/>
  <c r="AN179" i="30" s="1"/>
  <c r="AQ158" i="29"/>
  <c r="AQ189" i="29"/>
  <c r="AQ197" i="29" s="1"/>
  <c r="AP197" i="29"/>
  <c r="AP198" i="29" s="1"/>
  <c r="AR60" i="33"/>
  <c r="AS24" i="33"/>
  <c r="AR37" i="33"/>
  <c r="AR66" i="33"/>
  <c r="AS30" i="33"/>
  <c r="AR63" i="33"/>
  <c r="AS27" i="33"/>
  <c r="AR68" i="33"/>
  <c r="AS32" i="33"/>
  <c r="AS69" i="33"/>
  <c r="AT33" i="33"/>
  <c r="AS61" i="33"/>
  <c r="AT25" i="33"/>
  <c r="AQ73" i="33"/>
  <c r="AQ74" i="33" s="1"/>
  <c r="AS65" i="33"/>
  <c r="AT29" i="33"/>
  <c r="AR70" i="33"/>
  <c r="AS34" i="33"/>
  <c r="AR62" i="33"/>
  <c r="AS26" i="33"/>
  <c r="AS64" i="33"/>
  <c r="AT28" i="33"/>
  <c r="AR71" i="33"/>
  <c r="AS35" i="33"/>
  <c r="AR67" i="33"/>
  <c r="AS31" i="33"/>
  <c r="AL198" i="31"/>
  <c r="AQ178" i="29"/>
  <c r="AQ179" i="29" s="1"/>
  <c r="AM197" i="31"/>
  <c r="AM196" i="31"/>
  <c r="AQ183" i="29"/>
  <c r="AQ196" i="29" s="1"/>
  <c r="AO176" i="31"/>
  <c r="AO183" i="31" s="1"/>
  <c r="AR176" i="29"/>
  <c r="AR183" i="29" s="1"/>
  <c r="AR73" i="29"/>
  <c r="AR74" i="29" s="1"/>
  <c r="BE53" i="32"/>
  <c r="BF23" i="32"/>
  <c r="BD51" i="32"/>
  <c r="BE21" i="32"/>
  <c r="BD50" i="32"/>
  <c r="BE20" i="32"/>
  <c r="BD58" i="32"/>
  <c r="BE28" i="32"/>
  <c r="BE52" i="32"/>
  <c r="BF22" i="32"/>
  <c r="BD56" i="32"/>
  <c r="BE26" i="32"/>
  <c r="BD55" i="32"/>
  <c r="BE25" i="32"/>
  <c r="BE57" i="32"/>
  <c r="BF27" i="32"/>
  <c r="BC61" i="32"/>
  <c r="BC62" i="32" s="1"/>
  <c r="BD54" i="32"/>
  <c r="BE24" i="32"/>
  <c r="BD59" i="32"/>
  <c r="BE29" i="32"/>
  <c r="AU26" i="29"/>
  <c r="AT165" i="29"/>
  <c r="AT146" i="29"/>
  <c r="AT62" i="29"/>
  <c r="AR157" i="29"/>
  <c r="AT31" i="30"/>
  <c r="AS170" i="30"/>
  <c r="AS151" i="30"/>
  <c r="AS67" i="30"/>
  <c r="AO157" i="31"/>
  <c r="AN183" i="31"/>
  <c r="AN190" i="31"/>
  <c r="AT30" i="30"/>
  <c r="AT32" i="30"/>
  <c r="AQ24" i="31"/>
  <c r="AP163" i="31"/>
  <c r="AP144" i="31"/>
  <c r="AP60" i="31"/>
  <c r="AT32" i="29"/>
  <c r="AS171" i="29"/>
  <c r="AS152" i="29"/>
  <c r="AS68" i="29"/>
  <c r="AT172" i="30"/>
  <c r="AT153" i="30"/>
  <c r="AT69" i="30"/>
  <c r="AU33" i="30"/>
  <c r="AV28" i="30"/>
  <c r="AU167" i="30"/>
  <c r="AU148" i="30"/>
  <c r="AU64" i="30"/>
  <c r="AT34" i="30"/>
  <c r="AS173" i="30"/>
  <c r="AS154" i="30"/>
  <c r="AS70" i="30"/>
  <c r="AT26" i="30"/>
  <c r="AQ28" i="31"/>
  <c r="AP167" i="31"/>
  <c r="AP148" i="31"/>
  <c r="AP64" i="31"/>
  <c r="AQ32" i="31"/>
  <c r="AP171" i="31"/>
  <c r="AP152" i="31"/>
  <c r="AP68" i="31"/>
  <c r="AU23" i="30"/>
  <c r="AT162" i="30"/>
  <c r="AT143" i="30"/>
  <c r="AT59" i="30"/>
  <c r="AU23" i="29"/>
  <c r="AT162" i="29"/>
  <c r="AT143" i="29"/>
  <c r="AT59" i="29"/>
  <c r="AQ35" i="31"/>
  <c r="AP174" i="31"/>
  <c r="AP155" i="31"/>
  <c r="AP71" i="31"/>
  <c r="AT29" i="29"/>
  <c r="AS168" i="29"/>
  <c r="AS149" i="29"/>
  <c r="AS65" i="29"/>
  <c r="AU24" i="30"/>
  <c r="AT163" i="30"/>
  <c r="AT144" i="30"/>
  <c r="AT60" i="30"/>
  <c r="AT25" i="29"/>
  <c r="AS164" i="29"/>
  <c r="AS145" i="29"/>
  <c r="AS61" i="29"/>
  <c r="AQ23" i="31"/>
  <c r="AP143" i="31"/>
  <c r="AP162" i="31"/>
  <c r="AP59" i="31"/>
  <c r="AT35" i="30"/>
  <c r="AS174" i="30"/>
  <c r="AS155" i="30"/>
  <c r="AS71" i="30"/>
  <c r="AT30" i="29"/>
  <c r="AS169" i="29"/>
  <c r="AS150" i="29"/>
  <c r="AS66" i="29"/>
  <c r="AQ26" i="31"/>
  <c r="AP165" i="31"/>
  <c r="AP146" i="31"/>
  <c r="AP62" i="31"/>
  <c r="AT34" i="29"/>
  <c r="AS173" i="29"/>
  <c r="AS154" i="29"/>
  <c r="AS70" i="29"/>
  <c r="AT31" i="29"/>
  <c r="AS151" i="29"/>
  <c r="AS170" i="29"/>
  <c r="AS67" i="29"/>
  <c r="AV27" i="30"/>
  <c r="AU166" i="30"/>
  <c r="AU147" i="30"/>
  <c r="AU63" i="30"/>
  <c r="AQ31" i="31"/>
  <c r="AP170" i="31"/>
  <c r="AP151" i="31"/>
  <c r="AP67" i="31"/>
  <c r="AQ25" i="31"/>
  <c r="AP145" i="31"/>
  <c r="AP164" i="31"/>
  <c r="AP61" i="31"/>
  <c r="AQ27" i="31"/>
  <c r="AP166" i="31"/>
  <c r="AP147" i="31"/>
  <c r="AP63" i="31"/>
  <c r="AU35" i="29"/>
  <c r="AT174" i="29"/>
  <c r="AT155" i="29"/>
  <c r="AT71" i="29"/>
  <c r="AQ29" i="31"/>
  <c r="AP168" i="31"/>
  <c r="AP149" i="31"/>
  <c r="AP65" i="31"/>
  <c r="AT25" i="30"/>
  <c r="AS164" i="30"/>
  <c r="AS145" i="30"/>
  <c r="AS61" i="30"/>
  <c r="AU27" i="29"/>
  <c r="AT166" i="29"/>
  <c r="AT147" i="29"/>
  <c r="AT63" i="29"/>
  <c r="AU24" i="29"/>
  <c r="AT163" i="29"/>
  <c r="AT144" i="29"/>
  <c r="AT60" i="29"/>
  <c r="AU33" i="29"/>
  <c r="AT172" i="29"/>
  <c r="AT153" i="29"/>
  <c r="AT69" i="29"/>
  <c r="AQ33" i="31"/>
  <c r="AP172" i="31"/>
  <c r="AP153" i="31"/>
  <c r="AP69" i="31"/>
  <c r="AQ34" i="31"/>
  <c r="AP173" i="31"/>
  <c r="AP154" i="31"/>
  <c r="AP70" i="31"/>
  <c r="AT29" i="30"/>
  <c r="AT28" i="29"/>
  <c r="AS167" i="29"/>
  <c r="AS148" i="29"/>
  <c r="AS64" i="29"/>
  <c r="AO73" i="31"/>
  <c r="AO74" i="31" s="1"/>
  <c r="AN178" i="31"/>
  <c r="AN179" i="31" s="1"/>
  <c r="AN189" i="31"/>
  <c r="AN182" i="31"/>
  <c r="AQ30" i="31"/>
  <c r="AP169" i="31"/>
  <c r="AP150" i="31"/>
  <c r="AP66" i="31"/>
  <c r="AN37" i="36"/>
  <c r="AN37" i="34"/>
  <c r="AN31" i="32"/>
  <c r="AN37" i="35"/>
  <c r="AN197" i="30" l="1"/>
  <c r="AR158" i="29"/>
  <c r="AO190" i="30"/>
  <c r="AO183" i="30"/>
  <c r="AP73" i="30"/>
  <c r="AP74" i="30" s="1"/>
  <c r="AO189" i="30"/>
  <c r="AO182" i="30"/>
  <c r="AO178" i="30"/>
  <c r="AO179" i="30" s="1"/>
  <c r="AQ65" i="30"/>
  <c r="AQ62" i="30"/>
  <c r="AQ169" i="30"/>
  <c r="AQ171" i="30"/>
  <c r="AQ168" i="30"/>
  <c r="AQ165" i="30"/>
  <c r="AQ150" i="30"/>
  <c r="AQ152" i="30"/>
  <c r="AQ149" i="30"/>
  <c r="AQ146" i="30"/>
  <c r="AQ66" i="30"/>
  <c r="AQ68" i="30"/>
  <c r="AP157" i="30"/>
  <c r="AP176" i="30"/>
  <c r="AN198" i="30"/>
  <c r="AS71" i="33"/>
  <c r="AT35" i="33"/>
  <c r="AS62" i="33"/>
  <c r="AT26" i="33"/>
  <c r="AT65" i="33"/>
  <c r="AU29" i="33"/>
  <c r="AT69" i="33"/>
  <c r="AU33" i="33"/>
  <c r="AS63" i="33"/>
  <c r="AT27" i="33"/>
  <c r="AS67" i="33"/>
  <c r="AT31" i="33"/>
  <c r="AT64" i="33"/>
  <c r="AU28" i="33"/>
  <c r="AS70" i="33"/>
  <c r="AT34" i="33"/>
  <c r="AS60" i="33"/>
  <c r="AT24" i="33"/>
  <c r="AS37" i="33"/>
  <c r="AT61" i="33"/>
  <c r="AU25" i="33"/>
  <c r="AS68" i="33"/>
  <c r="AT32" i="33"/>
  <c r="AS66" i="33"/>
  <c r="AT30" i="33"/>
  <c r="AR73" i="33"/>
  <c r="AR74" i="33" s="1"/>
  <c r="AM198" i="31"/>
  <c r="AN197" i="31"/>
  <c r="AO190" i="31"/>
  <c r="AN196" i="31"/>
  <c r="AQ198" i="29"/>
  <c r="AR190" i="29"/>
  <c r="AS73" i="29"/>
  <c r="AS74" i="29" s="1"/>
  <c r="AS157" i="29"/>
  <c r="AS182" i="29" s="1"/>
  <c r="AS176" i="29"/>
  <c r="AS183" i="29" s="1"/>
  <c r="BE54" i="32"/>
  <c r="BF24" i="32"/>
  <c r="BE55" i="32"/>
  <c r="BF25" i="32"/>
  <c r="BF52" i="32"/>
  <c r="BG22" i="32"/>
  <c r="BE50" i="32"/>
  <c r="BF20" i="32"/>
  <c r="BF53" i="32"/>
  <c r="BG23" i="32"/>
  <c r="BE59" i="32"/>
  <c r="BF29" i="32"/>
  <c r="BD61" i="32"/>
  <c r="BD62" i="32" s="1"/>
  <c r="BF57" i="32"/>
  <c r="BG27" i="32"/>
  <c r="BE56" i="32"/>
  <c r="BF26" i="32"/>
  <c r="BE58" i="32"/>
  <c r="BF28" i="32"/>
  <c r="BE51" i="32"/>
  <c r="BF21" i="32"/>
  <c r="AR30" i="31"/>
  <c r="AQ169" i="31"/>
  <c r="AQ150" i="31"/>
  <c r="AQ66" i="31"/>
  <c r="AU28" i="29"/>
  <c r="AT167" i="29"/>
  <c r="AT148" i="29"/>
  <c r="AT64" i="29"/>
  <c r="AU29" i="30"/>
  <c r="AR34" i="31"/>
  <c r="AQ173" i="31"/>
  <c r="AQ154" i="31"/>
  <c r="AQ70" i="31"/>
  <c r="AR33" i="31"/>
  <c r="AQ172" i="31"/>
  <c r="AQ153" i="31"/>
  <c r="AQ69" i="31"/>
  <c r="AP73" i="31"/>
  <c r="AP74" i="31" s="1"/>
  <c r="AV33" i="30"/>
  <c r="AU172" i="30"/>
  <c r="AU153" i="30"/>
  <c r="AU69" i="30"/>
  <c r="AO178" i="31"/>
  <c r="AO179" i="31" s="1"/>
  <c r="AO182" i="31"/>
  <c r="AO196" i="31" s="1"/>
  <c r="AO189" i="31"/>
  <c r="AP176" i="31"/>
  <c r="AV26" i="29"/>
  <c r="AU165" i="29"/>
  <c r="AU146" i="29"/>
  <c r="AU62" i="29"/>
  <c r="AP157" i="31"/>
  <c r="AU31" i="30"/>
  <c r="AT170" i="30"/>
  <c r="AT151" i="30"/>
  <c r="AT67" i="30"/>
  <c r="AV33" i="29"/>
  <c r="AU172" i="29"/>
  <c r="AU153" i="29"/>
  <c r="AU69" i="29"/>
  <c r="AV24" i="29"/>
  <c r="AU163" i="29"/>
  <c r="AU144" i="29"/>
  <c r="AU60" i="29"/>
  <c r="AV27" i="29"/>
  <c r="AU166" i="29"/>
  <c r="AU147" i="29"/>
  <c r="AU63" i="29"/>
  <c r="AU25" i="30"/>
  <c r="AT164" i="30"/>
  <c r="AT145" i="30"/>
  <c r="AT61" i="30"/>
  <c r="AR29" i="31"/>
  <c r="AQ168" i="31"/>
  <c r="AQ149" i="31"/>
  <c r="AQ65" i="31"/>
  <c r="AV35" i="29"/>
  <c r="AU174" i="29"/>
  <c r="AU155" i="29"/>
  <c r="AU71" i="29"/>
  <c r="AR27" i="31"/>
  <c r="AQ166" i="31"/>
  <c r="AQ147" i="31"/>
  <c r="AQ63" i="31"/>
  <c r="AR25" i="31"/>
  <c r="AQ145" i="31"/>
  <c r="AQ164" i="31"/>
  <c r="AQ61" i="31"/>
  <c r="AR31" i="31"/>
  <c r="AQ170" i="31"/>
  <c r="AQ151" i="31"/>
  <c r="AQ67" i="31"/>
  <c r="AW27" i="30"/>
  <c r="AV166" i="30"/>
  <c r="AV147" i="30"/>
  <c r="AV63" i="30"/>
  <c r="AU31" i="29"/>
  <c r="AT170" i="29"/>
  <c r="AT151" i="29"/>
  <c r="AT67" i="29"/>
  <c r="AU34" i="29"/>
  <c r="AT173" i="29"/>
  <c r="AT154" i="29"/>
  <c r="AT70" i="29"/>
  <c r="AR26" i="31"/>
  <c r="AQ165" i="31"/>
  <c r="AQ146" i="31"/>
  <c r="AQ62" i="31"/>
  <c r="AU30" i="29"/>
  <c r="AT169" i="29"/>
  <c r="AT150" i="29"/>
  <c r="AT66" i="29"/>
  <c r="AU35" i="30"/>
  <c r="AT174" i="30"/>
  <c r="AT155" i="30"/>
  <c r="AT71" i="30"/>
  <c r="AR23" i="31"/>
  <c r="AQ143" i="31"/>
  <c r="AQ162" i="31"/>
  <c r="AQ59" i="31"/>
  <c r="AU25" i="29"/>
  <c r="AT164" i="29"/>
  <c r="AT145" i="29"/>
  <c r="AT61" i="29"/>
  <c r="AV24" i="30"/>
  <c r="AU163" i="30"/>
  <c r="AU144" i="30"/>
  <c r="AU60" i="30"/>
  <c r="AU29" i="29"/>
  <c r="AT168" i="29"/>
  <c r="AT149" i="29"/>
  <c r="AT65" i="29"/>
  <c r="AR35" i="31"/>
  <c r="AQ174" i="31"/>
  <c r="AQ155" i="31"/>
  <c r="AQ71" i="31"/>
  <c r="AV23" i="29"/>
  <c r="AU162" i="29"/>
  <c r="AU143" i="29"/>
  <c r="AU59" i="29"/>
  <c r="AV23" i="30"/>
  <c r="AU162" i="30"/>
  <c r="AU143" i="30"/>
  <c r="AU59" i="30"/>
  <c r="AR32" i="31"/>
  <c r="AQ171" i="31"/>
  <c r="AQ152" i="31"/>
  <c r="AQ68" i="31"/>
  <c r="AR28" i="31"/>
  <c r="AQ167" i="31"/>
  <c r="AQ148" i="31"/>
  <c r="AQ64" i="31"/>
  <c r="AU26" i="30"/>
  <c r="AU34" i="30"/>
  <c r="AT173" i="30"/>
  <c r="AT154" i="30"/>
  <c r="AT70" i="30"/>
  <c r="AW28" i="30"/>
  <c r="AV167" i="30"/>
  <c r="AV148" i="30"/>
  <c r="AV64" i="30"/>
  <c r="AU32" i="29"/>
  <c r="AT152" i="29"/>
  <c r="AT171" i="29"/>
  <c r="AT68" i="29"/>
  <c r="AR24" i="31"/>
  <c r="AQ163" i="31"/>
  <c r="AQ144" i="31"/>
  <c r="AQ60" i="31"/>
  <c r="AU32" i="30"/>
  <c r="AU30" i="30"/>
  <c r="AR178" i="29"/>
  <c r="AR179" i="29" s="1"/>
  <c r="AR182" i="29"/>
  <c r="AR196" i="29" s="1"/>
  <c r="AR189" i="29"/>
  <c r="AO37" i="36"/>
  <c r="AO37" i="34"/>
  <c r="AO31" i="32"/>
  <c r="AO37" i="35"/>
  <c r="AQ157" i="30" l="1"/>
  <c r="AQ189" i="30" s="1"/>
  <c r="AQ176" i="30"/>
  <c r="AQ190" i="30" s="1"/>
  <c r="AO196" i="30"/>
  <c r="AP189" i="30"/>
  <c r="AP182" i="30"/>
  <c r="AP178" i="30"/>
  <c r="AP179" i="30" s="1"/>
  <c r="AO197" i="30"/>
  <c r="AR66" i="30"/>
  <c r="AR168" i="30"/>
  <c r="AR149" i="30"/>
  <c r="AR165" i="30"/>
  <c r="AR171" i="30"/>
  <c r="AR169" i="30"/>
  <c r="AR146" i="30"/>
  <c r="AR152" i="30"/>
  <c r="AR150" i="30"/>
  <c r="AR62" i="30"/>
  <c r="AR65" i="30"/>
  <c r="AR68" i="30"/>
  <c r="AP190" i="30"/>
  <c r="AP183" i="30"/>
  <c r="AQ73" i="30"/>
  <c r="AQ74" i="30" s="1"/>
  <c r="AS158" i="29"/>
  <c r="AN198" i="31"/>
  <c r="AT70" i="33"/>
  <c r="AU34" i="33"/>
  <c r="AT67" i="33"/>
  <c r="AU31" i="33"/>
  <c r="AU69" i="33"/>
  <c r="AV33" i="33"/>
  <c r="AT62" i="33"/>
  <c r="AU26" i="33"/>
  <c r="AT68" i="33"/>
  <c r="AU32" i="33"/>
  <c r="AT60" i="33"/>
  <c r="AU24" i="33"/>
  <c r="AT37" i="33"/>
  <c r="AU64" i="33"/>
  <c r="AV28" i="33"/>
  <c r="AT63" i="33"/>
  <c r="AU27" i="33"/>
  <c r="AU65" i="33"/>
  <c r="AV29" i="33"/>
  <c r="AT71" i="33"/>
  <c r="AU35" i="33"/>
  <c r="AT66" i="33"/>
  <c r="AU30" i="33"/>
  <c r="AU61" i="33"/>
  <c r="AV25" i="33"/>
  <c r="AS73" i="33"/>
  <c r="AS74" i="33" s="1"/>
  <c r="AR197" i="29"/>
  <c r="AR198" i="29" s="1"/>
  <c r="AO197" i="31"/>
  <c r="AO198" i="31" s="1"/>
  <c r="AS189" i="29"/>
  <c r="AS190" i="29"/>
  <c r="AS178" i="29"/>
  <c r="AS179" i="29" s="1"/>
  <c r="AT176" i="29"/>
  <c r="AT190" i="29" s="1"/>
  <c r="AT73" i="29"/>
  <c r="AT74" i="29" s="1"/>
  <c r="AT157" i="29"/>
  <c r="AT189" i="29" s="1"/>
  <c r="BG57" i="32"/>
  <c r="BH27" i="32"/>
  <c r="BE61" i="32"/>
  <c r="BE62" i="32" s="1"/>
  <c r="BG53" i="32"/>
  <c r="BH23" i="32"/>
  <c r="BG52" i="32"/>
  <c r="BH22" i="32"/>
  <c r="BF54" i="32"/>
  <c r="BG24" i="32"/>
  <c r="BF51" i="32"/>
  <c r="BG21" i="32"/>
  <c r="BF56" i="32"/>
  <c r="BG26" i="32"/>
  <c r="BF58" i="32"/>
  <c r="BG28" i="32"/>
  <c r="BF59" i="32"/>
  <c r="BG29" i="32"/>
  <c r="BF50" i="32"/>
  <c r="BG20" i="32"/>
  <c r="BF55" i="32"/>
  <c r="BG25" i="32"/>
  <c r="AX28" i="30"/>
  <c r="AW167" i="30"/>
  <c r="AW148" i="30"/>
  <c r="AW64" i="30"/>
  <c r="AQ157" i="31"/>
  <c r="AV31" i="30"/>
  <c r="AU170" i="30"/>
  <c r="AU151" i="30"/>
  <c r="AU67" i="30"/>
  <c r="AP183" i="31"/>
  <c r="AP190" i="31"/>
  <c r="AS33" i="31"/>
  <c r="AR172" i="31"/>
  <c r="AR153" i="31"/>
  <c r="AR69" i="31"/>
  <c r="AS34" i="31"/>
  <c r="AR173" i="31"/>
  <c r="AR154" i="31"/>
  <c r="AR70" i="31"/>
  <c r="AV29" i="30"/>
  <c r="AV28" i="29"/>
  <c r="AU167" i="29"/>
  <c r="AU148" i="29"/>
  <c r="AU64" i="29"/>
  <c r="AS30" i="31"/>
  <c r="AR169" i="31"/>
  <c r="AR150" i="31"/>
  <c r="AR66" i="31"/>
  <c r="AV32" i="30"/>
  <c r="AV34" i="30"/>
  <c r="AU173" i="30"/>
  <c r="AU154" i="30"/>
  <c r="AU70" i="30"/>
  <c r="AS28" i="31"/>
  <c r="AR167" i="31"/>
  <c r="AR148" i="31"/>
  <c r="AR64" i="31"/>
  <c r="AW23" i="30"/>
  <c r="AV162" i="30"/>
  <c r="AV143" i="30"/>
  <c r="AV59" i="30"/>
  <c r="AW23" i="29"/>
  <c r="AV162" i="29"/>
  <c r="AV143" i="29"/>
  <c r="AV59" i="29"/>
  <c r="AS35" i="31"/>
  <c r="AR174" i="31"/>
  <c r="AR155" i="31"/>
  <c r="AR71" i="31"/>
  <c r="AV29" i="29"/>
  <c r="AU168" i="29"/>
  <c r="AU149" i="29"/>
  <c r="AU65" i="29"/>
  <c r="AW24" i="30"/>
  <c r="AV163" i="30"/>
  <c r="AV144" i="30"/>
  <c r="AV60" i="30"/>
  <c r="AV25" i="29"/>
  <c r="AU164" i="29"/>
  <c r="AU145" i="29"/>
  <c r="AU61" i="29"/>
  <c r="AS23" i="31"/>
  <c r="AR162" i="31"/>
  <c r="AR143" i="31"/>
  <c r="AR59" i="31"/>
  <c r="AV35" i="30"/>
  <c r="AU174" i="30"/>
  <c r="AU155" i="30"/>
  <c r="AU71" i="30"/>
  <c r="AV30" i="29"/>
  <c r="AU169" i="29"/>
  <c r="AU150" i="29"/>
  <c r="AU66" i="29"/>
  <c r="AS26" i="31"/>
  <c r="AR146" i="31"/>
  <c r="AR165" i="31"/>
  <c r="AR62" i="31"/>
  <c r="AV34" i="29"/>
  <c r="AU173" i="29"/>
  <c r="AU154" i="29"/>
  <c r="AU70" i="29"/>
  <c r="AV31" i="29"/>
  <c r="AU170" i="29"/>
  <c r="AU151" i="29"/>
  <c r="AU67" i="29"/>
  <c r="AX27" i="30"/>
  <c r="AW166" i="30"/>
  <c r="AW147" i="30"/>
  <c r="AW63" i="30"/>
  <c r="AS31" i="31"/>
  <c r="AR170" i="31"/>
  <c r="AR151" i="31"/>
  <c r="AR67" i="31"/>
  <c r="AS25" i="31"/>
  <c r="AR164" i="31"/>
  <c r="AR145" i="31"/>
  <c r="AR61" i="31"/>
  <c r="AS27" i="31"/>
  <c r="AR166" i="31"/>
  <c r="AR147" i="31"/>
  <c r="AR63" i="31"/>
  <c r="AW35" i="29"/>
  <c r="AV174" i="29"/>
  <c r="AV155" i="29"/>
  <c r="AV71" i="29"/>
  <c r="AS29" i="31"/>
  <c r="AR168" i="31"/>
  <c r="AR149" i="31"/>
  <c r="AR65" i="31"/>
  <c r="AV25" i="30"/>
  <c r="AU164" i="30"/>
  <c r="AU145" i="30"/>
  <c r="AU61" i="30"/>
  <c r="AW27" i="29"/>
  <c r="AV166" i="29"/>
  <c r="AV147" i="29"/>
  <c r="AV63" i="29"/>
  <c r="AW24" i="29"/>
  <c r="AV163" i="29"/>
  <c r="AV144" i="29"/>
  <c r="AV60" i="29"/>
  <c r="AW33" i="29"/>
  <c r="AV172" i="29"/>
  <c r="AV153" i="29"/>
  <c r="AV69" i="29"/>
  <c r="AW26" i="29"/>
  <c r="AV165" i="29"/>
  <c r="AV146" i="29"/>
  <c r="AV62" i="29"/>
  <c r="AW33" i="30"/>
  <c r="AV172" i="30"/>
  <c r="AV153" i="30"/>
  <c r="AV69" i="30"/>
  <c r="AV32" i="29"/>
  <c r="AU152" i="29"/>
  <c r="AU171" i="29"/>
  <c r="AU68" i="29"/>
  <c r="AV26" i="30"/>
  <c r="AQ73" i="31"/>
  <c r="AQ74" i="31" s="1"/>
  <c r="AS196" i="29"/>
  <c r="AS24" i="31"/>
  <c r="AR144" i="31"/>
  <c r="AR163" i="31"/>
  <c r="AR60" i="31"/>
  <c r="AS32" i="31"/>
  <c r="AR171" i="31"/>
  <c r="AR152" i="31"/>
  <c r="AR68" i="31"/>
  <c r="AV30" i="30"/>
  <c r="AQ176" i="31"/>
  <c r="AP178" i="31"/>
  <c r="AP179" i="31" s="1"/>
  <c r="AP189" i="31"/>
  <c r="AP182" i="31"/>
  <c r="AP37" i="36"/>
  <c r="AP31" i="32"/>
  <c r="AP37" i="34"/>
  <c r="AP37" i="35"/>
  <c r="AQ182" i="30" l="1"/>
  <c r="AP197" i="30"/>
  <c r="AQ178" i="30"/>
  <c r="AQ179" i="30" s="1"/>
  <c r="AQ183" i="30"/>
  <c r="AO198" i="30"/>
  <c r="AR157" i="30"/>
  <c r="AR73" i="30"/>
  <c r="AR74" i="30" s="1"/>
  <c r="AQ197" i="30"/>
  <c r="AP196" i="30"/>
  <c r="AR176" i="30"/>
  <c r="AS169" i="30"/>
  <c r="AS171" i="30"/>
  <c r="AS165" i="30"/>
  <c r="AS168" i="30"/>
  <c r="AS150" i="30"/>
  <c r="AS152" i="30"/>
  <c r="AS149" i="30"/>
  <c r="AS146" i="30"/>
  <c r="AS66" i="30"/>
  <c r="AS68" i="30"/>
  <c r="AS62" i="30"/>
  <c r="AS65" i="30"/>
  <c r="AT183" i="29"/>
  <c r="AP196" i="31"/>
  <c r="AU66" i="33"/>
  <c r="AV30" i="33"/>
  <c r="AV65" i="33"/>
  <c r="AW29" i="33"/>
  <c r="AV64" i="33"/>
  <c r="AW28" i="33"/>
  <c r="AT73" i="33"/>
  <c r="AT74" i="33" s="1"/>
  <c r="AU68" i="33"/>
  <c r="AV32" i="33"/>
  <c r="AV69" i="33"/>
  <c r="AW33" i="33"/>
  <c r="AU70" i="33"/>
  <c r="AV34" i="33"/>
  <c r="AV61" i="33"/>
  <c r="AW25" i="33"/>
  <c r="AU71" i="33"/>
  <c r="AV35" i="33"/>
  <c r="AU63" i="33"/>
  <c r="AV27" i="33"/>
  <c r="AU60" i="33"/>
  <c r="AV24" i="33"/>
  <c r="AU37" i="33"/>
  <c r="AU62" i="33"/>
  <c r="AV26" i="33"/>
  <c r="AU67" i="33"/>
  <c r="AV31" i="33"/>
  <c r="AS197" i="29"/>
  <c r="AS198" i="29" s="1"/>
  <c r="AU157" i="29"/>
  <c r="AU182" i="29" s="1"/>
  <c r="AT182" i="29"/>
  <c r="AT178" i="29"/>
  <c r="AT179" i="29" s="1"/>
  <c r="AP197" i="31"/>
  <c r="AT158" i="29"/>
  <c r="AU73" i="29"/>
  <c r="AU74" i="29" s="1"/>
  <c r="AU176" i="29"/>
  <c r="AU190" i="29" s="1"/>
  <c r="BF61" i="32"/>
  <c r="BF62" i="32" s="1"/>
  <c r="BG50" i="32"/>
  <c r="BH20" i="32"/>
  <c r="BG58" i="32"/>
  <c r="BH28" i="32"/>
  <c r="BG51" i="32"/>
  <c r="BH21" i="32"/>
  <c r="BH52" i="32"/>
  <c r="BI22" i="32"/>
  <c r="BH57" i="32"/>
  <c r="BI27" i="32"/>
  <c r="BG55" i="32"/>
  <c r="BH25" i="32"/>
  <c r="BG59" i="32"/>
  <c r="BH29" i="32"/>
  <c r="BG56" i="32"/>
  <c r="BH26" i="32"/>
  <c r="BG54" i="32"/>
  <c r="BH24" i="32"/>
  <c r="BH53" i="32"/>
  <c r="BI23" i="32"/>
  <c r="AQ190" i="31"/>
  <c r="AQ183" i="31"/>
  <c r="AW26" i="30"/>
  <c r="AW32" i="29"/>
  <c r="AV152" i="29"/>
  <c r="AV171" i="29"/>
  <c r="AV68" i="29"/>
  <c r="AR73" i="31"/>
  <c r="AR74" i="31" s="1"/>
  <c r="AT30" i="31"/>
  <c r="AS169" i="31"/>
  <c r="AS150" i="31"/>
  <c r="AS66" i="31"/>
  <c r="AW28" i="29"/>
  <c r="AV167" i="29"/>
  <c r="AV148" i="29"/>
  <c r="AV64" i="29"/>
  <c r="AW29" i="30"/>
  <c r="AT34" i="31"/>
  <c r="AS173" i="31"/>
  <c r="AS154" i="31"/>
  <c r="AS70" i="31"/>
  <c r="AT33" i="31"/>
  <c r="AS172" i="31"/>
  <c r="AS153" i="31"/>
  <c r="AS69" i="31"/>
  <c r="AW31" i="30"/>
  <c r="AV170" i="30"/>
  <c r="AV151" i="30"/>
  <c r="AV67" i="30"/>
  <c r="AY28" i="30"/>
  <c r="AX167" i="30"/>
  <c r="AX148" i="30"/>
  <c r="AX64" i="30"/>
  <c r="AX33" i="30"/>
  <c r="AW172" i="30"/>
  <c r="AW153" i="30"/>
  <c r="AW69" i="30"/>
  <c r="AR157" i="31"/>
  <c r="AW30" i="30"/>
  <c r="AR176" i="31"/>
  <c r="AQ178" i="31"/>
  <c r="AQ179" i="31" s="1"/>
  <c r="AQ189" i="31"/>
  <c r="AQ182" i="31"/>
  <c r="AT32" i="31"/>
  <c r="AS171" i="31"/>
  <c r="AS152" i="31"/>
  <c r="AS68" i="31"/>
  <c r="AT24" i="31"/>
  <c r="AS144" i="31"/>
  <c r="AS163" i="31"/>
  <c r="AS60" i="31"/>
  <c r="AX26" i="29"/>
  <c r="AW165" i="29"/>
  <c r="AW146" i="29"/>
  <c r="AW62" i="29"/>
  <c r="AX33" i="29"/>
  <c r="AW172" i="29"/>
  <c r="AW153" i="29"/>
  <c r="AW69" i="29"/>
  <c r="AX24" i="29"/>
  <c r="AW163" i="29"/>
  <c r="AW144" i="29"/>
  <c r="AW60" i="29"/>
  <c r="AX27" i="29"/>
  <c r="AW166" i="29"/>
  <c r="AW147" i="29"/>
  <c r="AW63" i="29"/>
  <c r="AW25" i="30"/>
  <c r="AV164" i="30"/>
  <c r="AV145" i="30"/>
  <c r="AV61" i="30"/>
  <c r="AT29" i="31"/>
  <c r="AS168" i="31"/>
  <c r="AS149" i="31"/>
  <c r="AS65" i="31"/>
  <c r="AX35" i="29"/>
  <c r="AW174" i="29"/>
  <c r="AW155" i="29"/>
  <c r="AW71" i="29"/>
  <c r="AT27" i="31"/>
  <c r="AS166" i="31"/>
  <c r="AS147" i="31"/>
  <c r="AS63" i="31"/>
  <c r="AT25" i="31"/>
  <c r="AS164" i="31"/>
  <c r="AS145" i="31"/>
  <c r="AS61" i="31"/>
  <c r="AT31" i="31"/>
  <c r="AS170" i="31"/>
  <c r="AS151" i="31"/>
  <c r="AS67" i="31"/>
  <c r="AY27" i="30"/>
  <c r="AX166" i="30"/>
  <c r="AX147" i="30"/>
  <c r="AX63" i="30"/>
  <c r="AW31" i="29"/>
  <c r="AV151" i="29"/>
  <c r="AV170" i="29"/>
  <c r="AV67" i="29"/>
  <c r="AW34" i="29"/>
  <c r="AV173" i="29"/>
  <c r="AV154" i="29"/>
  <c r="AV70" i="29"/>
  <c r="AT26" i="31"/>
  <c r="AS146" i="31"/>
  <c r="AS165" i="31"/>
  <c r="AS62" i="31"/>
  <c r="AW30" i="29"/>
  <c r="AV169" i="29"/>
  <c r="AV150" i="29"/>
  <c r="AV66" i="29"/>
  <c r="AW35" i="30"/>
  <c r="AV174" i="30"/>
  <c r="AV155" i="30"/>
  <c r="AV71" i="30"/>
  <c r="AT23" i="31"/>
  <c r="AS162" i="31"/>
  <c r="AS143" i="31"/>
  <c r="AS59" i="31"/>
  <c r="AW25" i="29"/>
  <c r="AV164" i="29"/>
  <c r="AV145" i="29"/>
  <c r="AV61" i="29"/>
  <c r="AX24" i="30"/>
  <c r="AW163" i="30"/>
  <c r="AW144" i="30"/>
  <c r="AW60" i="30"/>
  <c r="AW29" i="29"/>
  <c r="AV168" i="29"/>
  <c r="AV149" i="29"/>
  <c r="AV65" i="29"/>
  <c r="AT35" i="31"/>
  <c r="AS174" i="31"/>
  <c r="AS155" i="31"/>
  <c r="AS71" i="31"/>
  <c r="AX23" i="29"/>
  <c r="AW162" i="29"/>
  <c r="AW143" i="29"/>
  <c r="AW59" i="29"/>
  <c r="AX23" i="30"/>
  <c r="AW162" i="30"/>
  <c r="AW143" i="30"/>
  <c r="AW59" i="30"/>
  <c r="AT28" i="31"/>
  <c r="AS167" i="31"/>
  <c r="AS148" i="31"/>
  <c r="AS64" i="31"/>
  <c r="AW34" i="30"/>
  <c r="AV173" i="30"/>
  <c r="AV154" i="30"/>
  <c r="AV70" i="30"/>
  <c r="AW32" i="30"/>
  <c r="AT197" i="29"/>
  <c r="AQ37" i="36"/>
  <c r="AQ31" i="32"/>
  <c r="AQ37" i="34"/>
  <c r="AQ37" i="35"/>
  <c r="AQ196" i="30" l="1"/>
  <c r="AP198" i="30"/>
  <c r="AT196" i="29"/>
  <c r="AT198" i="29" s="1"/>
  <c r="AQ198" i="30"/>
  <c r="AP198" i="31"/>
  <c r="AS157" i="30"/>
  <c r="AS189" i="30" s="1"/>
  <c r="AT65" i="30"/>
  <c r="AT169" i="30"/>
  <c r="AT146" i="30"/>
  <c r="AT152" i="30"/>
  <c r="AT150" i="30"/>
  <c r="AT168" i="30"/>
  <c r="AT62" i="30"/>
  <c r="AT66" i="30"/>
  <c r="AT149" i="30"/>
  <c r="AT165" i="30"/>
  <c r="AT171" i="30"/>
  <c r="AT68" i="30"/>
  <c r="AS73" i="30"/>
  <c r="AS74" i="30" s="1"/>
  <c r="AS176" i="30"/>
  <c r="AR183" i="30"/>
  <c r="AR190" i="30"/>
  <c r="AR189" i="30"/>
  <c r="AR182" i="30"/>
  <c r="AR178" i="30"/>
  <c r="AR179" i="30" s="1"/>
  <c r="AU158" i="29"/>
  <c r="AU189" i="29"/>
  <c r="AU197" i="29" s="1"/>
  <c r="AV63" i="33"/>
  <c r="AW27" i="33"/>
  <c r="AW61" i="33"/>
  <c r="AX25" i="33"/>
  <c r="AW69" i="33"/>
  <c r="AX33" i="33"/>
  <c r="AV67" i="33"/>
  <c r="AW31" i="33"/>
  <c r="AW64" i="33"/>
  <c r="AX28" i="33"/>
  <c r="AV66" i="33"/>
  <c r="AW30" i="33"/>
  <c r="AV60" i="33"/>
  <c r="AW24" i="33"/>
  <c r="AV37" i="33"/>
  <c r="AV71" i="33"/>
  <c r="AW35" i="33"/>
  <c r="AV70" i="33"/>
  <c r="AW34" i="33"/>
  <c r="AV68" i="33"/>
  <c r="AW32" i="33"/>
  <c r="AV62" i="33"/>
  <c r="AW26" i="33"/>
  <c r="AU73" i="33"/>
  <c r="AU74" i="33" s="1"/>
  <c r="AW65" i="33"/>
  <c r="AX29" i="33"/>
  <c r="AU178" i="29"/>
  <c r="AU179" i="29" s="1"/>
  <c r="AQ197" i="31"/>
  <c r="AQ196" i="31"/>
  <c r="AU183" i="29"/>
  <c r="AU196" i="29" s="1"/>
  <c r="AV73" i="29"/>
  <c r="AV74" i="29" s="1"/>
  <c r="AV176" i="29"/>
  <c r="AV190" i="29" s="1"/>
  <c r="BH54" i="32"/>
  <c r="BI24" i="32"/>
  <c r="BH59" i="32"/>
  <c r="BI29" i="32"/>
  <c r="BI57" i="32"/>
  <c r="BJ27" i="32"/>
  <c r="BH51" i="32"/>
  <c r="BI21" i="32"/>
  <c r="BH50" i="32"/>
  <c r="BI20" i="32"/>
  <c r="BG61" i="32"/>
  <c r="BG62" i="32" s="1"/>
  <c r="BI53" i="32"/>
  <c r="BJ23" i="32"/>
  <c r="BH56" i="32"/>
  <c r="BI26" i="32"/>
  <c r="BH55" i="32"/>
  <c r="BI25" i="32"/>
  <c r="BI52" i="32"/>
  <c r="BJ22" i="32"/>
  <c r="BH58" i="32"/>
  <c r="BI28" i="32"/>
  <c r="AX32" i="30"/>
  <c r="AY23" i="30"/>
  <c r="AX162" i="30"/>
  <c r="AX143" i="30"/>
  <c r="AX59" i="30"/>
  <c r="AS157" i="31"/>
  <c r="AY33" i="30"/>
  <c r="AX172" i="30"/>
  <c r="AX153" i="30"/>
  <c r="AX69" i="30"/>
  <c r="AX34" i="30"/>
  <c r="AW173" i="30"/>
  <c r="AW154" i="30"/>
  <c r="AW70" i="30"/>
  <c r="AY23" i="29"/>
  <c r="AX162" i="29"/>
  <c r="AX143" i="29"/>
  <c r="AX59" i="29"/>
  <c r="AX29" i="29"/>
  <c r="AW168" i="29"/>
  <c r="AW149" i="29"/>
  <c r="AW65" i="29"/>
  <c r="AY24" i="30"/>
  <c r="AX163" i="30"/>
  <c r="AX144" i="30"/>
  <c r="AX60" i="30"/>
  <c r="AX25" i="29"/>
  <c r="AW164" i="29"/>
  <c r="AW145" i="29"/>
  <c r="AW61" i="29"/>
  <c r="AU23" i="31"/>
  <c r="AT143" i="31"/>
  <c r="AT162" i="31"/>
  <c r="AT59" i="31"/>
  <c r="AX35" i="30"/>
  <c r="AW174" i="30"/>
  <c r="AW155" i="30"/>
  <c r="AW71" i="30"/>
  <c r="AX30" i="29"/>
  <c r="AW169" i="29"/>
  <c r="AW150" i="29"/>
  <c r="AW66" i="29"/>
  <c r="AU26" i="31"/>
  <c r="AT165" i="31"/>
  <c r="AT146" i="31"/>
  <c r="AT62" i="31"/>
  <c r="AX34" i="29"/>
  <c r="AW173" i="29"/>
  <c r="AW154" i="29"/>
  <c r="AW70" i="29"/>
  <c r="AX31" i="29"/>
  <c r="AW151" i="29"/>
  <c r="AW170" i="29"/>
  <c r="AW67" i="29"/>
  <c r="AZ27" i="30"/>
  <c r="AY166" i="30"/>
  <c r="AY147" i="30"/>
  <c r="AY63" i="30"/>
  <c r="AU31" i="31"/>
  <c r="AT170" i="31"/>
  <c r="AT151" i="31"/>
  <c r="AT67" i="31"/>
  <c r="AU25" i="31"/>
  <c r="AT145" i="31"/>
  <c r="AT164" i="31"/>
  <c r="AT61" i="31"/>
  <c r="AU27" i="31"/>
  <c r="AT166" i="31"/>
  <c r="AT147" i="31"/>
  <c r="AT63" i="31"/>
  <c r="AY35" i="29"/>
  <c r="AX174" i="29"/>
  <c r="AX155" i="29"/>
  <c r="AX71" i="29"/>
  <c r="AU29" i="31"/>
  <c r="AT168" i="31"/>
  <c r="AT149" i="31"/>
  <c r="AT65" i="31"/>
  <c r="AX25" i="30"/>
  <c r="AW164" i="30"/>
  <c r="AW145" i="30"/>
  <c r="AW61" i="30"/>
  <c r="AY27" i="29"/>
  <c r="AX166" i="29"/>
  <c r="AX147" i="29"/>
  <c r="AX63" i="29"/>
  <c r="AY24" i="29"/>
  <c r="AX163" i="29"/>
  <c r="AX144" i="29"/>
  <c r="AX60" i="29"/>
  <c r="AY33" i="29"/>
  <c r="AX172" i="29"/>
  <c r="AX153" i="29"/>
  <c r="AX69" i="29"/>
  <c r="AU24" i="31"/>
  <c r="AT163" i="31"/>
  <c r="AT144" i="31"/>
  <c r="AT60" i="31"/>
  <c r="AU32" i="31"/>
  <c r="AT171" i="31"/>
  <c r="AT152" i="31"/>
  <c r="AT68" i="31"/>
  <c r="AX30" i="30"/>
  <c r="AU28" i="31"/>
  <c r="AT167" i="31"/>
  <c r="AT148" i="31"/>
  <c r="AT64" i="31"/>
  <c r="AS73" i="31"/>
  <c r="AS74" i="31" s="1"/>
  <c r="AR178" i="31"/>
  <c r="AR179" i="31" s="1"/>
  <c r="AR182" i="31"/>
  <c r="AR189" i="31"/>
  <c r="AX32" i="29"/>
  <c r="AW171" i="29"/>
  <c r="AW152" i="29"/>
  <c r="AW68" i="29"/>
  <c r="AX26" i="30"/>
  <c r="AU35" i="31"/>
  <c r="AT174" i="31"/>
  <c r="AT155" i="31"/>
  <c r="AT71" i="31"/>
  <c r="AV157" i="29"/>
  <c r="AY26" i="29"/>
  <c r="AX165" i="29"/>
  <c r="AX146" i="29"/>
  <c r="AX62" i="29"/>
  <c r="AS176" i="31"/>
  <c r="AR190" i="31"/>
  <c r="AR183" i="31"/>
  <c r="AZ28" i="30"/>
  <c r="AY167" i="30"/>
  <c r="AY148" i="30"/>
  <c r="AY64" i="30"/>
  <c r="AX31" i="30"/>
  <c r="AW170" i="30"/>
  <c r="AW151" i="30"/>
  <c r="AW67" i="30"/>
  <c r="AU33" i="31"/>
  <c r="AT172" i="31"/>
  <c r="AT153" i="31"/>
  <c r="AT69" i="31"/>
  <c r="AU34" i="31"/>
  <c r="AT173" i="31"/>
  <c r="AT154" i="31"/>
  <c r="AT70" i="31"/>
  <c r="AX29" i="30"/>
  <c r="AX28" i="29"/>
  <c r="AW167" i="29"/>
  <c r="AW148" i="29"/>
  <c r="AW64" i="29"/>
  <c r="AU30" i="31"/>
  <c r="AT169" i="31"/>
  <c r="AT150" i="31"/>
  <c r="AT66" i="31"/>
  <c r="AR37" i="36"/>
  <c r="AR37" i="34"/>
  <c r="AR31" i="32"/>
  <c r="AR37" i="35"/>
  <c r="AS178" i="30" l="1"/>
  <c r="AS182" i="30"/>
  <c r="AS179" i="30"/>
  <c r="AT73" i="30"/>
  <c r="AT74" i="30" s="1"/>
  <c r="AR197" i="30"/>
  <c r="AU149" i="30"/>
  <c r="AU152" i="30"/>
  <c r="AU146" i="30"/>
  <c r="AU62" i="30"/>
  <c r="AU169" i="30"/>
  <c r="AU65" i="30"/>
  <c r="AU68" i="30"/>
  <c r="AU150" i="30"/>
  <c r="AU165" i="30"/>
  <c r="AU66" i="30"/>
  <c r="AU168" i="30"/>
  <c r="AU171" i="30"/>
  <c r="AT157" i="30"/>
  <c r="AR196" i="30"/>
  <c r="AS190" i="30"/>
  <c r="AS197" i="30" s="1"/>
  <c r="AS183" i="30"/>
  <c r="AT176" i="30"/>
  <c r="AW62" i="33"/>
  <c r="AX26" i="33"/>
  <c r="AW70" i="33"/>
  <c r="AX34" i="33"/>
  <c r="AX65" i="33"/>
  <c r="AY29" i="33"/>
  <c r="AW60" i="33"/>
  <c r="AX24" i="33"/>
  <c r="AW37" i="33"/>
  <c r="AX64" i="33"/>
  <c r="AY28" i="33"/>
  <c r="AX69" i="33"/>
  <c r="AY33" i="33"/>
  <c r="AW63" i="33"/>
  <c r="AX27" i="33"/>
  <c r="AW68" i="33"/>
  <c r="AX32" i="33"/>
  <c r="AW71" i="33"/>
  <c r="AX35" i="33"/>
  <c r="AV73" i="33"/>
  <c r="AV74" i="33" s="1"/>
  <c r="AW66" i="33"/>
  <c r="AX30" i="33"/>
  <c r="AW67" i="33"/>
  <c r="AX31" i="33"/>
  <c r="AX61" i="33"/>
  <c r="AY25" i="33"/>
  <c r="AQ198" i="31"/>
  <c r="AV183" i="29"/>
  <c r="AU198" i="29"/>
  <c r="AW73" i="29"/>
  <c r="AW74" i="29" s="1"/>
  <c r="AW157" i="29"/>
  <c r="AW182" i="29" s="1"/>
  <c r="AW176" i="29"/>
  <c r="AW190" i="29" s="1"/>
  <c r="BI51" i="32"/>
  <c r="BJ21" i="32"/>
  <c r="BI59" i="32"/>
  <c r="BJ29" i="32"/>
  <c r="BJ52" i="32"/>
  <c r="BK22" i="32"/>
  <c r="BI56" i="32"/>
  <c r="BJ26" i="32"/>
  <c r="BI50" i="32"/>
  <c r="BJ20" i="32"/>
  <c r="BJ57" i="32"/>
  <c r="BK27" i="32"/>
  <c r="BI54" i="32"/>
  <c r="BJ24" i="32"/>
  <c r="BI58" i="32"/>
  <c r="BJ28" i="32"/>
  <c r="BI55" i="32"/>
  <c r="BJ25" i="32"/>
  <c r="BJ53" i="32"/>
  <c r="BK23" i="32"/>
  <c r="BH61" i="32"/>
  <c r="BH62" i="32" s="1"/>
  <c r="AS190" i="31"/>
  <c r="AS183" i="31"/>
  <c r="AZ26" i="29"/>
  <c r="AY165" i="29"/>
  <c r="AY146" i="29"/>
  <c r="AY62" i="29"/>
  <c r="AR197" i="31"/>
  <c r="AV32" i="31"/>
  <c r="AU171" i="31"/>
  <c r="AU152" i="31"/>
  <c r="AU68" i="31"/>
  <c r="AV24" i="31"/>
  <c r="AU163" i="31"/>
  <c r="AU144" i="31"/>
  <c r="AU60" i="31"/>
  <c r="AT176" i="31"/>
  <c r="AV35" i="31"/>
  <c r="AU174" i="31"/>
  <c r="AU155" i="31"/>
  <c r="AU71" i="31"/>
  <c r="AY26" i="30"/>
  <c r="AY32" i="29"/>
  <c r="AX152" i="29"/>
  <c r="AX171" i="29"/>
  <c r="AX68" i="29"/>
  <c r="AR196" i="31"/>
  <c r="AV28" i="31"/>
  <c r="AU167" i="31"/>
  <c r="AU148" i="31"/>
  <c r="AU64" i="31"/>
  <c r="AT157" i="31"/>
  <c r="AZ23" i="30"/>
  <c r="AY162" i="30"/>
  <c r="AY143" i="30"/>
  <c r="AY59" i="30"/>
  <c r="AY32" i="30"/>
  <c r="AY30" i="30"/>
  <c r="AZ33" i="29"/>
  <c r="AY172" i="29"/>
  <c r="AY153" i="29"/>
  <c r="AY69" i="29"/>
  <c r="AZ24" i="29"/>
  <c r="AY163" i="29"/>
  <c r="AY144" i="29"/>
  <c r="AY60" i="29"/>
  <c r="AZ27" i="29"/>
  <c r="AY166" i="29"/>
  <c r="AY147" i="29"/>
  <c r="AY63" i="29"/>
  <c r="AY25" i="30"/>
  <c r="AX164" i="30"/>
  <c r="AX145" i="30"/>
  <c r="AX61" i="30"/>
  <c r="AV29" i="31"/>
  <c r="AU168" i="31"/>
  <c r="AU149" i="31"/>
  <c r="AU65" i="31"/>
  <c r="AZ35" i="29"/>
  <c r="AY174" i="29"/>
  <c r="AY155" i="29"/>
  <c r="AY71" i="29"/>
  <c r="AV27" i="31"/>
  <c r="AU166" i="31"/>
  <c r="AU147" i="31"/>
  <c r="AU63" i="31"/>
  <c r="AV25" i="31"/>
  <c r="AU145" i="31"/>
  <c r="AU164" i="31"/>
  <c r="AU61" i="31"/>
  <c r="AV31" i="31"/>
  <c r="AU170" i="31"/>
  <c r="AU151" i="31"/>
  <c r="AU67" i="31"/>
  <c r="BA27" i="30"/>
  <c r="AZ166" i="30"/>
  <c r="AZ147" i="30"/>
  <c r="AZ63" i="30"/>
  <c r="AY31" i="29"/>
  <c r="AX170" i="29"/>
  <c r="AX151" i="29"/>
  <c r="AX67" i="29"/>
  <c r="AY34" i="29"/>
  <c r="AX173" i="29"/>
  <c r="AX154" i="29"/>
  <c r="AX70" i="29"/>
  <c r="AV26" i="31"/>
  <c r="AU165" i="31"/>
  <c r="AU146" i="31"/>
  <c r="AU62" i="31"/>
  <c r="AY30" i="29"/>
  <c r="AX169" i="29"/>
  <c r="AX150" i="29"/>
  <c r="AX66" i="29"/>
  <c r="AY35" i="30"/>
  <c r="AX174" i="30"/>
  <c r="AX155" i="30"/>
  <c r="AX71" i="30"/>
  <c r="AV23" i="31"/>
  <c r="AU143" i="31"/>
  <c r="AU162" i="31"/>
  <c r="AU59" i="31"/>
  <c r="AY25" i="29"/>
  <c r="AX164" i="29"/>
  <c r="AX145" i="29"/>
  <c r="AX61" i="29"/>
  <c r="AZ24" i="30"/>
  <c r="AY163" i="30"/>
  <c r="AY144" i="30"/>
  <c r="AY60" i="30"/>
  <c r="AY29" i="29"/>
  <c r="AX168" i="29"/>
  <c r="AX149" i="29"/>
  <c r="AX65" i="29"/>
  <c r="AZ23" i="29"/>
  <c r="AY162" i="29"/>
  <c r="AY143" i="29"/>
  <c r="AY59" i="29"/>
  <c r="AY34" i="30"/>
  <c r="AX173" i="30"/>
  <c r="AX154" i="30"/>
  <c r="AX70" i="30"/>
  <c r="AZ33" i="30"/>
  <c r="AY172" i="30"/>
  <c r="AY153" i="30"/>
  <c r="AY69" i="30"/>
  <c r="AV30" i="31"/>
  <c r="AU169" i="31"/>
  <c r="AU150" i="31"/>
  <c r="AU66" i="31"/>
  <c r="AY28" i="29"/>
  <c r="AX167" i="29"/>
  <c r="AX148" i="29"/>
  <c r="AX64" i="29"/>
  <c r="AY29" i="30"/>
  <c r="AV34" i="31"/>
  <c r="AU173" i="31"/>
  <c r="AU154" i="31"/>
  <c r="AU70" i="31"/>
  <c r="AV33" i="31"/>
  <c r="AU172" i="31"/>
  <c r="AU153" i="31"/>
  <c r="AU69" i="31"/>
  <c r="AY31" i="30"/>
  <c r="AX170" i="30"/>
  <c r="AX151" i="30"/>
  <c r="AX67" i="30"/>
  <c r="BA28" i="30"/>
  <c r="AZ167" i="30"/>
  <c r="AZ148" i="30"/>
  <c r="AZ64" i="30"/>
  <c r="AV178" i="29"/>
  <c r="AV179" i="29" s="1"/>
  <c r="AV182" i="29"/>
  <c r="AV189" i="29"/>
  <c r="AV197" i="29" s="1"/>
  <c r="AV158" i="29"/>
  <c r="AT73" i="31"/>
  <c r="AT74" i="31" s="1"/>
  <c r="AS178" i="31"/>
  <c r="AS179" i="31" s="1"/>
  <c r="AS189" i="31"/>
  <c r="AS197" i="31" s="1"/>
  <c r="AS182" i="31"/>
  <c r="AS37" i="36"/>
  <c r="AS31" i="32"/>
  <c r="AS37" i="34"/>
  <c r="AS37" i="35"/>
  <c r="AR198" i="30" l="1"/>
  <c r="AS196" i="30"/>
  <c r="AS198" i="30" s="1"/>
  <c r="AU176" i="30"/>
  <c r="AU183" i="30" s="1"/>
  <c r="AT183" i="30"/>
  <c r="AT190" i="30"/>
  <c r="AT189" i="30"/>
  <c r="AT178" i="30"/>
  <c r="AT179" i="30" s="1"/>
  <c r="AT182" i="30"/>
  <c r="AU73" i="30"/>
  <c r="AU74" i="30" s="1"/>
  <c r="AV146" i="30"/>
  <c r="AV168" i="30"/>
  <c r="AV152" i="30"/>
  <c r="AV62" i="30"/>
  <c r="AV149" i="30"/>
  <c r="AV169" i="30"/>
  <c r="AV171" i="30"/>
  <c r="AV65" i="30"/>
  <c r="AV150" i="30"/>
  <c r="AV165" i="30"/>
  <c r="AV66" i="30"/>
  <c r="AV68" i="30"/>
  <c r="AU157" i="30"/>
  <c r="AR198" i="31"/>
  <c r="AW183" i="29"/>
  <c r="AW196" i="29" s="1"/>
  <c r="AX71" i="33"/>
  <c r="AY35" i="33"/>
  <c r="AX63" i="33"/>
  <c r="AY27" i="33"/>
  <c r="AY64" i="33"/>
  <c r="AZ28" i="33"/>
  <c r="AW73" i="33"/>
  <c r="AW74" i="33" s="1"/>
  <c r="AY61" i="33"/>
  <c r="AZ25" i="33"/>
  <c r="AX66" i="33"/>
  <c r="AY30" i="33"/>
  <c r="AY65" i="33"/>
  <c r="AZ29" i="33"/>
  <c r="AX62" i="33"/>
  <c r="AY26" i="33"/>
  <c r="AX68" i="33"/>
  <c r="AY32" i="33"/>
  <c r="AY69" i="33"/>
  <c r="AZ33" i="33"/>
  <c r="AX67" i="33"/>
  <c r="AY31" i="33"/>
  <c r="AX60" i="33"/>
  <c r="AY24" i="33"/>
  <c r="AX37" i="33"/>
  <c r="AX70" i="33"/>
  <c r="AY34" i="33"/>
  <c r="AV196" i="29"/>
  <c r="AV198" i="29" s="1"/>
  <c r="AW158" i="29"/>
  <c r="AW189" i="29"/>
  <c r="AW197" i="29" s="1"/>
  <c r="AW178" i="29"/>
  <c r="AW179" i="29" s="1"/>
  <c r="AS196" i="31"/>
  <c r="AS198" i="31" s="1"/>
  <c r="AX73" i="29"/>
  <c r="AX74" i="29" s="1"/>
  <c r="AX157" i="29"/>
  <c r="AX176" i="29"/>
  <c r="AX190" i="29" s="1"/>
  <c r="AX192" i="29" s="1"/>
  <c r="BJ56" i="32"/>
  <c r="BK26" i="32"/>
  <c r="BJ59" i="32"/>
  <c r="BK29" i="32"/>
  <c r="BJ55" i="32"/>
  <c r="BK25" i="32"/>
  <c r="BJ54" i="32"/>
  <c r="BK24" i="32"/>
  <c r="BJ50" i="32"/>
  <c r="BK20" i="32"/>
  <c r="BI61" i="32"/>
  <c r="BI62" i="32" s="1"/>
  <c r="BK52" i="32"/>
  <c r="BL22" i="32"/>
  <c r="BJ51" i="32"/>
  <c r="BK21" i="32"/>
  <c r="BK53" i="32"/>
  <c r="BL23" i="32"/>
  <c r="BJ58" i="32"/>
  <c r="BK28" i="32"/>
  <c r="BK57" i="32"/>
  <c r="BL27" i="32"/>
  <c r="AZ34" i="30"/>
  <c r="AY173" i="30"/>
  <c r="AY154" i="30"/>
  <c r="AY70" i="30"/>
  <c r="BA23" i="29"/>
  <c r="AZ162" i="29"/>
  <c r="AZ143" i="29"/>
  <c r="AZ59" i="29"/>
  <c r="AZ29" i="29"/>
  <c r="AY168" i="29"/>
  <c r="AY149" i="29"/>
  <c r="AY65" i="29"/>
  <c r="BA24" i="30"/>
  <c r="AZ163" i="30"/>
  <c r="AZ144" i="30"/>
  <c r="AZ60" i="30"/>
  <c r="AZ25" i="29"/>
  <c r="AY164" i="29"/>
  <c r="AY145" i="29"/>
  <c r="AY61" i="29"/>
  <c r="AW23" i="31"/>
  <c r="AV162" i="31"/>
  <c r="AV143" i="31"/>
  <c r="AV59" i="31"/>
  <c r="AZ35" i="30"/>
  <c r="AY174" i="30"/>
  <c r="AY155" i="30"/>
  <c r="AY71" i="30"/>
  <c r="AZ30" i="29"/>
  <c r="AY169" i="29"/>
  <c r="AY150" i="29"/>
  <c r="AY66" i="29"/>
  <c r="AW26" i="31"/>
  <c r="AV146" i="31"/>
  <c r="AV165" i="31"/>
  <c r="AV62" i="31"/>
  <c r="AZ34" i="29"/>
  <c r="AY173" i="29"/>
  <c r="AY154" i="29"/>
  <c r="AY70" i="29"/>
  <c r="AZ31" i="29"/>
  <c r="AY170" i="29"/>
  <c r="AY151" i="29"/>
  <c r="AY67" i="29"/>
  <c r="BB27" i="30"/>
  <c r="BA166" i="30"/>
  <c r="BA147" i="30"/>
  <c r="BA63" i="30"/>
  <c r="AW31" i="31"/>
  <c r="AV170" i="31"/>
  <c r="AV151" i="31"/>
  <c r="AV67" i="31"/>
  <c r="AW25" i="31"/>
  <c r="AV164" i="31"/>
  <c r="AV145" i="31"/>
  <c r="AV61" i="31"/>
  <c r="AW27" i="31"/>
  <c r="AV166" i="31"/>
  <c r="AV147" i="31"/>
  <c r="AV63" i="31"/>
  <c r="BA35" i="29"/>
  <c r="AZ174" i="29"/>
  <c r="AZ155" i="29"/>
  <c r="AZ71" i="29"/>
  <c r="AW29" i="31"/>
  <c r="AV168" i="31"/>
  <c r="AV149" i="31"/>
  <c r="AV65" i="31"/>
  <c r="AZ25" i="30"/>
  <c r="AY164" i="30"/>
  <c r="AY145" i="30"/>
  <c r="AY61" i="30"/>
  <c r="BA27" i="29"/>
  <c r="AZ166" i="29"/>
  <c r="AZ147" i="29"/>
  <c r="AZ63" i="29"/>
  <c r="BA24" i="29"/>
  <c r="AZ163" i="29"/>
  <c r="AZ144" i="29"/>
  <c r="AZ60" i="29"/>
  <c r="BA33" i="29"/>
  <c r="AZ172" i="29"/>
  <c r="AZ153" i="29"/>
  <c r="AZ69" i="29"/>
  <c r="AZ32" i="30"/>
  <c r="BA23" i="30"/>
  <c r="AZ162" i="30"/>
  <c r="AZ143" i="30"/>
  <c r="AZ59" i="30"/>
  <c r="AU73" i="31"/>
  <c r="AU74" i="31" s="1"/>
  <c r="AT190" i="31"/>
  <c r="AT183" i="31"/>
  <c r="AW24" i="31"/>
  <c r="AV144" i="31"/>
  <c r="AV163" i="31"/>
  <c r="AV60" i="31"/>
  <c r="AW32" i="31"/>
  <c r="AV171" i="31"/>
  <c r="AV152" i="31"/>
  <c r="AV68" i="31"/>
  <c r="BB28" i="30"/>
  <c r="BA167" i="30"/>
  <c r="BA148" i="30"/>
  <c r="BA64" i="30"/>
  <c r="AZ31" i="30"/>
  <c r="AY170" i="30"/>
  <c r="AY151" i="30"/>
  <c r="AY67" i="30"/>
  <c r="AW33" i="31"/>
  <c r="AV172" i="31"/>
  <c r="AV153" i="31"/>
  <c r="AV69" i="31"/>
  <c r="AW34" i="31"/>
  <c r="AV173" i="31"/>
  <c r="AV154" i="31"/>
  <c r="AV70" i="31"/>
  <c r="AZ29" i="30"/>
  <c r="AZ28" i="29"/>
  <c r="AY167" i="29"/>
  <c r="AY148" i="29"/>
  <c r="AY64" i="29"/>
  <c r="AW30" i="31"/>
  <c r="AV169" i="31"/>
  <c r="AV150" i="31"/>
  <c r="AV66" i="31"/>
  <c r="BA33" i="30"/>
  <c r="AZ172" i="30"/>
  <c r="AZ153" i="30"/>
  <c r="AZ69" i="30"/>
  <c r="AU176" i="31"/>
  <c r="AZ30" i="30"/>
  <c r="AT178" i="31"/>
  <c r="AT179" i="31" s="1"/>
  <c r="AT182" i="31"/>
  <c r="AT189" i="31"/>
  <c r="AW28" i="31"/>
  <c r="AV167" i="31"/>
  <c r="AV148" i="31"/>
  <c r="AV64" i="31"/>
  <c r="BA26" i="29"/>
  <c r="AZ165" i="29"/>
  <c r="AZ146" i="29"/>
  <c r="AZ62" i="29"/>
  <c r="AU157" i="31"/>
  <c r="AZ32" i="29"/>
  <c r="AY152" i="29"/>
  <c r="AY171" i="29"/>
  <c r="AY68" i="29"/>
  <c r="AZ26" i="30"/>
  <c r="AW35" i="31"/>
  <c r="AV174" i="31"/>
  <c r="AV155" i="31"/>
  <c r="AV71" i="31"/>
  <c r="AT37" i="36"/>
  <c r="AT31" i="32"/>
  <c r="AT37" i="34"/>
  <c r="AT37" i="35"/>
  <c r="AT196" i="30" l="1"/>
  <c r="AU190" i="30"/>
  <c r="AT197" i="30"/>
  <c r="AV73" i="30"/>
  <c r="AV74" i="30" s="1"/>
  <c r="AV176" i="30"/>
  <c r="AU189" i="30"/>
  <c r="AU182" i="30"/>
  <c r="AU196" i="30" s="1"/>
  <c r="AU178" i="30"/>
  <c r="AU179" i="30" s="1"/>
  <c r="AV157" i="30"/>
  <c r="AW171" i="30"/>
  <c r="AW169" i="30"/>
  <c r="AW146" i="30"/>
  <c r="AW152" i="30"/>
  <c r="AW150" i="30"/>
  <c r="AW165" i="30"/>
  <c r="AW168" i="30"/>
  <c r="AW149" i="30"/>
  <c r="AW68" i="30"/>
  <c r="AW66" i="30"/>
  <c r="AW62" i="30"/>
  <c r="AW65" i="30"/>
  <c r="AX158" i="29"/>
  <c r="AY157" i="29"/>
  <c r="AY189" i="29" s="1"/>
  <c r="AY60" i="33"/>
  <c r="AZ24" i="33"/>
  <c r="AY37" i="33"/>
  <c r="AZ69" i="33"/>
  <c r="BA33" i="33"/>
  <c r="AY62" i="33"/>
  <c r="AZ26" i="33"/>
  <c r="AY66" i="33"/>
  <c r="AZ30" i="33"/>
  <c r="AY70" i="33"/>
  <c r="AZ34" i="33"/>
  <c r="AX73" i="33"/>
  <c r="AX74" i="33" s="1"/>
  <c r="AZ64" i="33"/>
  <c r="BA28" i="33"/>
  <c r="AY71" i="33"/>
  <c r="AZ35" i="33"/>
  <c r="AY67" i="33"/>
  <c r="AZ31" i="33"/>
  <c r="AY68" i="33"/>
  <c r="AZ32" i="33"/>
  <c r="AZ65" i="33"/>
  <c r="BA29" i="33"/>
  <c r="AZ61" i="33"/>
  <c r="BA25" i="33"/>
  <c r="AY63" i="33"/>
  <c r="AZ27" i="33"/>
  <c r="AT197" i="31"/>
  <c r="AT196" i="31"/>
  <c r="AY176" i="29"/>
  <c r="AY73" i="29"/>
  <c r="AY74" i="29" s="1"/>
  <c r="AX183" i="29"/>
  <c r="AX189" i="29"/>
  <c r="AX191" i="29" s="1"/>
  <c r="AX193" i="29" s="1"/>
  <c r="AW198" i="29"/>
  <c r="AX178" i="29"/>
  <c r="AX179" i="29" s="1"/>
  <c r="AX182" i="29"/>
  <c r="BK51" i="32"/>
  <c r="BL21" i="32"/>
  <c r="BK50" i="32"/>
  <c r="BL20" i="32"/>
  <c r="BK55" i="32"/>
  <c r="BL25" i="32"/>
  <c r="BK56" i="32"/>
  <c r="BL26" i="32"/>
  <c r="BK58" i="32"/>
  <c r="BL28" i="32"/>
  <c r="BL57" i="32"/>
  <c r="BM27" i="32"/>
  <c r="BL53" i="32"/>
  <c r="BM23" i="32"/>
  <c r="BL52" i="32"/>
  <c r="BM22" i="32"/>
  <c r="BJ61" i="32"/>
  <c r="BJ62" i="32" s="1"/>
  <c r="BK54" i="32"/>
  <c r="BL24" i="32"/>
  <c r="BK59" i="32"/>
  <c r="BL29" i="32"/>
  <c r="AX35" i="31"/>
  <c r="AW174" i="31"/>
  <c r="AW155" i="31"/>
  <c r="AW71" i="31"/>
  <c r="BA26" i="30"/>
  <c r="BA32" i="29"/>
  <c r="AZ152" i="29"/>
  <c r="AZ171" i="29"/>
  <c r="AZ68" i="29"/>
  <c r="BB26" i="29"/>
  <c r="BA165" i="29"/>
  <c r="BA146" i="29"/>
  <c r="BA62" i="29"/>
  <c r="AU190" i="31"/>
  <c r="AU183" i="31"/>
  <c r="AX32" i="31"/>
  <c r="AW171" i="31"/>
  <c r="AW152" i="31"/>
  <c r="AW68" i="31"/>
  <c r="AX24" i="31"/>
  <c r="AW144" i="31"/>
  <c r="AW163" i="31"/>
  <c r="AW60" i="31"/>
  <c r="AV73" i="31"/>
  <c r="AV74" i="31" s="1"/>
  <c r="AX28" i="31"/>
  <c r="AW167" i="31"/>
  <c r="AW148" i="31"/>
  <c r="AW64" i="31"/>
  <c r="BA30" i="30"/>
  <c r="BB33" i="30"/>
  <c r="BA172" i="30"/>
  <c r="BA153" i="30"/>
  <c r="BA69" i="30"/>
  <c r="BB23" i="30"/>
  <c r="BA162" i="30"/>
  <c r="BA143" i="30"/>
  <c r="BA59" i="30"/>
  <c r="BA32" i="30"/>
  <c r="AV157" i="31"/>
  <c r="AU178" i="31"/>
  <c r="AU179" i="31" s="1"/>
  <c r="AU182" i="31"/>
  <c r="AU189" i="31"/>
  <c r="AV176" i="31"/>
  <c r="AX30" i="31"/>
  <c r="AW169" i="31"/>
  <c r="AW150" i="31"/>
  <c r="AW66" i="31"/>
  <c r="BA28" i="29"/>
  <c r="AZ167" i="29"/>
  <c r="AZ148" i="29"/>
  <c r="AZ64" i="29"/>
  <c r="BA29" i="30"/>
  <c r="AX34" i="31"/>
  <c r="AW173" i="31"/>
  <c r="AW154" i="31"/>
  <c r="AW70" i="31"/>
  <c r="AX33" i="31"/>
  <c r="AW172" i="31"/>
  <c r="AW153" i="31"/>
  <c r="AW69" i="31"/>
  <c r="BA31" i="30"/>
  <c r="AZ170" i="30"/>
  <c r="AZ151" i="30"/>
  <c r="AZ67" i="30"/>
  <c r="BC28" i="30"/>
  <c r="BB167" i="30"/>
  <c r="BB148" i="30"/>
  <c r="BB64" i="30"/>
  <c r="BB33" i="29"/>
  <c r="BA172" i="29"/>
  <c r="BA153" i="29"/>
  <c r="BA69" i="29"/>
  <c r="BB24" i="29"/>
  <c r="BA163" i="29"/>
  <c r="BA144" i="29"/>
  <c r="BA60" i="29"/>
  <c r="BB27" i="29"/>
  <c r="BA166" i="29"/>
  <c r="BA147" i="29"/>
  <c r="BA63" i="29"/>
  <c r="BA25" i="30"/>
  <c r="AZ164" i="30"/>
  <c r="AZ145" i="30"/>
  <c r="AZ61" i="30"/>
  <c r="AX29" i="31"/>
  <c r="AW168" i="31"/>
  <c r="AW149" i="31"/>
  <c r="AW65" i="31"/>
  <c r="BB35" i="29"/>
  <c r="BA174" i="29"/>
  <c r="BA155" i="29"/>
  <c r="BA71" i="29"/>
  <c r="AX27" i="31"/>
  <c r="AW166" i="31"/>
  <c r="AW147" i="31"/>
  <c r="AW63" i="31"/>
  <c r="AX25" i="31"/>
  <c r="AW164" i="31"/>
  <c r="AW145" i="31"/>
  <c r="AW61" i="31"/>
  <c r="AX31" i="31"/>
  <c r="AW170" i="31"/>
  <c r="AW151" i="31"/>
  <c r="AW67" i="31"/>
  <c r="BC27" i="30"/>
  <c r="BB166" i="30"/>
  <c r="BB147" i="30"/>
  <c r="BB63" i="30"/>
  <c r="BA31" i="29"/>
  <c r="AZ151" i="29"/>
  <c r="AZ170" i="29"/>
  <c r="AZ67" i="29"/>
  <c r="BA34" i="29"/>
  <c r="AZ173" i="29"/>
  <c r="AZ154" i="29"/>
  <c r="AZ70" i="29"/>
  <c r="AX26" i="31"/>
  <c r="AW146" i="31"/>
  <c r="AW165" i="31"/>
  <c r="AW62" i="31"/>
  <c r="BA30" i="29"/>
  <c r="AZ169" i="29"/>
  <c r="AZ150" i="29"/>
  <c r="AZ66" i="29"/>
  <c r="BA35" i="30"/>
  <c r="AZ155" i="30"/>
  <c r="AZ174" i="30"/>
  <c r="AZ71" i="30"/>
  <c r="AX23" i="31"/>
  <c r="AW162" i="31"/>
  <c r="AW143" i="31"/>
  <c r="AW59" i="31"/>
  <c r="BA25" i="29"/>
  <c r="AZ164" i="29"/>
  <c r="AZ145" i="29"/>
  <c r="AZ61" i="29"/>
  <c r="BB24" i="30"/>
  <c r="BA163" i="30"/>
  <c r="BA144" i="30"/>
  <c r="BA60" i="30"/>
  <c r="BA29" i="29"/>
  <c r="AZ168" i="29"/>
  <c r="AZ149" i="29"/>
  <c r="AZ65" i="29"/>
  <c r="BB23" i="29"/>
  <c r="BA162" i="29"/>
  <c r="BA143" i="29"/>
  <c r="BA59" i="29"/>
  <c r="BA34" i="30"/>
  <c r="AZ173" i="30"/>
  <c r="AZ154" i="30"/>
  <c r="AZ70" i="30"/>
  <c r="AU37" i="36"/>
  <c r="AU37" i="34"/>
  <c r="AU31" i="32"/>
  <c r="AU37" i="35"/>
  <c r="AT198" i="30" l="1"/>
  <c r="AU197" i="30"/>
  <c r="AU198" i="30" s="1"/>
  <c r="AY182" i="29"/>
  <c r="AW73" i="30"/>
  <c r="AW74" i="30" s="1"/>
  <c r="AX62" i="30"/>
  <c r="AX171" i="30"/>
  <c r="AX169" i="30"/>
  <c r="AX168" i="30"/>
  <c r="AX152" i="30"/>
  <c r="AX150" i="30"/>
  <c r="AX149" i="30"/>
  <c r="AX165" i="30"/>
  <c r="AX68" i="30"/>
  <c r="AX66" i="30"/>
  <c r="AX65" i="30"/>
  <c r="AX146" i="30"/>
  <c r="AW157" i="30"/>
  <c r="AV189" i="30"/>
  <c r="AV182" i="30"/>
  <c r="AV178" i="30"/>
  <c r="AV179" i="30" s="1"/>
  <c r="AV190" i="30"/>
  <c r="AV183" i="30"/>
  <c r="AW176" i="30"/>
  <c r="AX196" i="29"/>
  <c r="AY178" i="29"/>
  <c r="AY179" i="29" s="1"/>
  <c r="AY158" i="29"/>
  <c r="AY190" i="29"/>
  <c r="AY197" i="29" s="1"/>
  <c r="AY183" i="29"/>
  <c r="AY196" i="29" s="1"/>
  <c r="AX197" i="29"/>
  <c r="AZ70" i="33"/>
  <c r="BA34" i="33"/>
  <c r="AZ62" i="33"/>
  <c r="BA26" i="33"/>
  <c r="AZ63" i="33"/>
  <c r="BA27" i="33"/>
  <c r="BA65" i="33"/>
  <c r="BB29" i="33"/>
  <c r="AZ67" i="33"/>
  <c r="BA31" i="33"/>
  <c r="BA64" i="33"/>
  <c r="BB28" i="33"/>
  <c r="AZ60" i="33"/>
  <c r="BA24" i="33"/>
  <c r="AZ37" i="33"/>
  <c r="AZ66" i="33"/>
  <c r="BA30" i="33"/>
  <c r="BA69" i="33"/>
  <c r="BB33" i="33"/>
  <c r="AY73" i="33"/>
  <c r="AY74" i="33" s="1"/>
  <c r="BA61" i="33"/>
  <c r="BB25" i="33"/>
  <c r="AZ68" i="33"/>
  <c r="BA32" i="33"/>
  <c r="AZ71" i="33"/>
  <c r="BA35" i="33"/>
  <c r="AU196" i="31"/>
  <c r="AT198" i="31"/>
  <c r="AU197" i="31"/>
  <c r="AZ176" i="29"/>
  <c r="AZ183" i="29" s="1"/>
  <c r="AZ73" i="29"/>
  <c r="AZ74" i="29" s="1"/>
  <c r="BK61" i="32"/>
  <c r="BK62" i="32" s="1"/>
  <c r="BM53" i="32"/>
  <c r="BN23" i="32"/>
  <c r="BL58" i="32"/>
  <c r="BM28" i="32"/>
  <c r="BL55" i="32"/>
  <c r="BM25" i="32"/>
  <c r="BL51" i="32"/>
  <c r="BM21" i="32"/>
  <c r="BL59" i="32"/>
  <c r="BM29" i="32"/>
  <c r="BL54" i="32"/>
  <c r="BM24" i="32"/>
  <c r="BM52" i="32"/>
  <c r="BN22" i="32"/>
  <c r="BM57" i="32"/>
  <c r="BN27" i="32"/>
  <c r="BL56" i="32"/>
  <c r="BM26" i="32"/>
  <c r="BL50" i="32"/>
  <c r="BM20" i="32"/>
  <c r="BD28" i="30"/>
  <c r="BC167" i="30"/>
  <c r="BC148" i="30"/>
  <c r="BC64" i="30"/>
  <c r="BB31" i="30"/>
  <c r="BA170" i="30"/>
  <c r="BA151" i="30"/>
  <c r="BA67" i="30"/>
  <c r="AY33" i="31"/>
  <c r="AX172" i="31"/>
  <c r="AX153" i="31"/>
  <c r="AX69" i="31"/>
  <c r="AY34" i="31"/>
  <c r="AX173" i="31"/>
  <c r="AX154" i="31"/>
  <c r="AX70" i="31"/>
  <c r="BB29" i="30"/>
  <c r="BB28" i="29"/>
  <c r="BA167" i="29"/>
  <c r="BA148" i="29"/>
  <c r="BA64" i="29"/>
  <c r="AY30" i="31"/>
  <c r="AX169" i="31"/>
  <c r="AX150" i="31"/>
  <c r="AX66" i="31"/>
  <c r="AY24" i="31"/>
  <c r="AX163" i="31"/>
  <c r="AX144" i="31"/>
  <c r="AX60" i="31"/>
  <c r="AY32" i="31"/>
  <c r="AX171" i="31"/>
  <c r="AX152" i="31"/>
  <c r="AX68" i="31"/>
  <c r="AZ157" i="29"/>
  <c r="AW73" i="31"/>
  <c r="AW74" i="31" s="1"/>
  <c r="BC23" i="29"/>
  <c r="BB162" i="29"/>
  <c r="BB143" i="29"/>
  <c r="BB59" i="29"/>
  <c r="BC24" i="30"/>
  <c r="BB163" i="30"/>
  <c r="BB144" i="30"/>
  <c r="BB60" i="30"/>
  <c r="AY23" i="31"/>
  <c r="AX143" i="31"/>
  <c r="AX162" i="31"/>
  <c r="AX59" i="31"/>
  <c r="BB35" i="30"/>
  <c r="BA155" i="30"/>
  <c r="BA174" i="30"/>
  <c r="BA71" i="30"/>
  <c r="AY26" i="31"/>
  <c r="AX165" i="31"/>
  <c r="AX146" i="31"/>
  <c r="AX62" i="31"/>
  <c r="BB34" i="29"/>
  <c r="BA173" i="29"/>
  <c r="BA154" i="29"/>
  <c r="BA70" i="29"/>
  <c r="BB31" i="29"/>
  <c r="BA151" i="29"/>
  <c r="BA170" i="29"/>
  <c r="BA67" i="29"/>
  <c r="BD27" i="30"/>
  <c r="BC166" i="30"/>
  <c r="BC147" i="30"/>
  <c r="BC63" i="30"/>
  <c r="AY31" i="31"/>
  <c r="AX170" i="31"/>
  <c r="AX151" i="31"/>
  <c r="AX67" i="31"/>
  <c r="AY25" i="31"/>
  <c r="AX145" i="31"/>
  <c r="AX164" i="31"/>
  <c r="AX61" i="31"/>
  <c r="AY27" i="31"/>
  <c r="AX166" i="31"/>
  <c r="AX147" i="31"/>
  <c r="AX63" i="31"/>
  <c r="BC35" i="29"/>
  <c r="BB174" i="29"/>
  <c r="BB155" i="29"/>
  <c r="BB71" i="29"/>
  <c r="AY29" i="31"/>
  <c r="AX168" i="31"/>
  <c r="AX149" i="31"/>
  <c r="AX65" i="31"/>
  <c r="BB25" i="30"/>
  <c r="BA164" i="30"/>
  <c r="BA145" i="30"/>
  <c r="BA61" i="30"/>
  <c r="BC27" i="29"/>
  <c r="BB166" i="29"/>
  <c r="BB147" i="29"/>
  <c r="BB63" i="29"/>
  <c r="BC24" i="29"/>
  <c r="BB163" i="29"/>
  <c r="BB144" i="29"/>
  <c r="BB60" i="29"/>
  <c r="BC33" i="29"/>
  <c r="BB172" i="29"/>
  <c r="BB153" i="29"/>
  <c r="BB69" i="29"/>
  <c r="AV183" i="31"/>
  <c r="AV190" i="31"/>
  <c r="BC33" i="30"/>
  <c r="BB172" i="30"/>
  <c r="BB153" i="30"/>
  <c r="BB69" i="30"/>
  <c r="BB30" i="30"/>
  <c r="AY28" i="31"/>
  <c r="AX167" i="31"/>
  <c r="AX148" i="31"/>
  <c r="AX64" i="31"/>
  <c r="AW176" i="31"/>
  <c r="BB32" i="29"/>
  <c r="BA171" i="29"/>
  <c r="BA152" i="29"/>
  <c r="BA68" i="29"/>
  <c r="BB26" i="30"/>
  <c r="AY35" i="31"/>
  <c r="AX174" i="31"/>
  <c r="AX155" i="31"/>
  <c r="AX71" i="31"/>
  <c r="BB34" i="30"/>
  <c r="BA173" i="30"/>
  <c r="BA154" i="30"/>
  <c r="BA70" i="30"/>
  <c r="BB29" i="29"/>
  <c r="BA168" i="29"/>
  <c r="BA149" i="29"/>
  <c r="BA65" i="29"/>
  <c r="BB25" i="29"/>
  <c r="BA164" i="29"/>
  <c r="BA145" i="29"/>
  <c r="BA61" i="29"/>
  <c r="BB30" i="29"/>
  <c r="BA169" i="29"/>
  <c r="BA150" i="29"/>
  <c r="BA66" i="29"/>
  <c r="AV178" i="31"/>
  <c r="AV179" i="31" s="1"/>
  <c r="AV182" i="31"/>
  <c r="AV189" i="31"/>
  <c r="BB32" i="30"/>
  <c r="BC23" i="30"/>
  <c r="BB162" i="30"/>
  <c r="BB143" i="30"/>
  <c r="BB59" i="30"/>
  <c r="AW157" i="31"/>
  <c r="BC26" i="29"/>
  <c r="BB165" i="29"/>
  <c r="BB146" i="29"/>
  <c r="BB62" i="29"/>
  <c r="AV37" i="36"/>
  <c r="AV37" i="34"/>
  <c r="AV31" i="32"/>
  <c r="AV37" i="35"/>
  <c r="AV197" i="30" l="1"/>
  <c r="AV196" i="31"/>
  <c r="AV197" i="31"/>
  <c r="AX157" i="30"/>
  <c r="AX189" i="30" s="1"/>
  <c r="AX176" i="30"/>
  <c r="AX183" i="30" s="1"/>
  <c r="AW183" i="30"/>
  <c r="AW190" i="30"/>
  <c r="AV196" i="30"/>
  <c r="AW189" i="30"/>
  <c r="AW182" i="30"/>
  <c r="AW178" i="30"/>
  <c r="AW179" i="30" s="1"/>
  <c r="AX73" i="30"/>
  <c r="AX74" i="30" s="1"/>
  <c r="AY169" i="30"/>
  <c r="AY152" i="30"/>
  <c r="AY65" i="30"/>
  <c r="AY150" i="30"/>
  <c r="AY165" i="30"/>
  <c r="AY68" i="30"/>
  <c r="AY66" i="30"/>
  <c r="AY146" i="30"/>
  <c r="AY168" i="30"/>
  <c r="AY62" i="30"/>
  <c r="AY171" i="30"/>
  <c r="AY149" i="30"/>
  <c r="AX198" i="29"/>
  <c r="BB69" i="33"/>
  <c r="BC33" i="33"/>
  <c r="BA71" i="33"/>
  <c r="BB35" i="33"/>
  <c r="BB61" i="33"/>
  <c r="BC25" i="33"/>
  <c r="BA60" i="33"/>
  <c r="BB24" i="33"/>
  <c r="BA37" i="33"/>
  <c r="BA67" i="33"/>
  <c r="BB31" i="33"/>
  <c r="BA63" i="33"/>
  <c r="BB27" i="33"/>
  <c r="BA70" i="33"/>
  <c r="BB34" i="33"/>
  <c r="BA66" i="33"/>
  <c r="BB30" i="33"/>
  <c r="AZ73" i="33"/>
  <c r="AZ74" i="33" s="1"/>
  <c r="BA68" i="33"/>
  <c r="BB32" i="33"/>
  <c r="BB64" i="33"/>
  <c r="BC28" i="33"/>
  <c r="BB65" i="33"/>
  <c r="BC29" i="33"/>
  <c r="BA62" i="33"/>
  <c r="BB26" i="33"/>
  <c r="AU198" i="31"/>
  <c r="AZ190" i="29"/>
  <c r="BA73" i="29"/>
  <c r="BA74" i="29" s="1"/>
  <c r="BA157" i="29"/>
  <c r="BA189" i="29" s="1"/>
  <c r="BA176" i="29"/>
  <c r="BA183" i="29" s="1"/>
  <c r="AY198" i="29"/>
  <c r="BL61" i="32"/>
  <c r="BL62" i="32" s="1"/>
  <c r="BM56" i="32"/>
  <c r="BN26" i="32"/>
  <c r="BN52" i="32"/>
  <c r="BO22" i="32"/>
  <c r="BM59" i="32"/>
  <c r="BN29" i="32"/>
  <c r="BM55" i="32"/>
  <c r="BN25" i="32"/>
  <c r="BN53" i="32"/>
  <c r="BO23" i="32"/>
  <c r="BM50" i="32"/>
  <c r="BN20" i="32"/>
  <c r="BN57" i="32"/>
  <c r="BO27" i="32"/>
  <c r="BM54" i="32"/>
  <c r="BN24" i="32"/>
  <c r="BM51" i="32"/>
  <c r="BN21" i="32"/>
  <c r="BM58" i="32"/>
  <c r="BN28" i="32"/>
  <c r="AW190" i="31"/>
  <c r="AW183" i="31"/>
  <c r="AZ28" i="31"/>
  <c r="AY167" i="31"/>
  <c r="AY148" i="31"/>
  <c r="AY64" i="31"/>
  <c r="BC30" i="30"/>
  <c r="BD33" i="30"/>
  <c r="BC172" i="30"/>
  <c r="BC153" i="30"/>
  <c r="BC69" i="30"/>
  <c r="AX73" i="31"/>
  <c r="AX74" i="31" s="1"/>
  <c r="AX176" i="31"/>
  <c r="AZ30" i="31"/>
  <c r="AY169" i="31"/>
  <c r="AY150" i="31"/>
  <c r="AY66" i="31"/>
  <c r="BC28" i="29"/>
  <c r="BB167" i="29"/>
  <c r="BB148" i="29"/>
  <c r="BB64" i="29"/>
  <c r="BC29" i="30"/>
  <c r="AZ34" i="31"/>
  <c r="AY173" i="31"/>
  <c r="AY154" i="31"/>
  <c r="AY70" i="31"/>
  <c r="AZ33" i="31"/>
  <c r="AY172" i="31"/>
  <c r="AY153" i="31"/>
  <c r="AY69" i="31"/>
  <c r="BC31" i="30"/>
  <c r="BB170" i="30"/>
  <c r="BB151" i="30"/>
  <c r="BB67" i="30"/>
  <c r="BE28" i="30"/>
  <c r="BD167" i="30"/>
  <c r="BD148" i="30"/>
  <c r="BD64" i="30"/>
  <c r="BD26" i="29"/>
  <c r="BC165" i="29"/>
  <c r="BC146" i="29"/>
  <c r="BC62" i="29"/>
  <c r="AW178" i="31"/>
  <c r="AW179" i="31" s="1"/>
  <c r="AW189" i="31"/>
  <c r="AW182" i="31"/>
  <c r="BD23" i="30"/>
  <c r="BC162" i="30"/>
  <c r="BC143" i="30"/>
  <c r="BC59" i="30"/>
  <c r="BC32" i="30"/>
  <c r="AX157" i="31"/>
  <c r="AZ178" i="29"/>
  <c r="AZ179" i="29" s="1"/>
  <c r="AZ182" i="29"/>
  <c r="AZ196" i="29" s="1"/>
  <c r="AZ189" i="29"/>
  <c r="AZ32" i="31"/>
  <c r="AY171" i="31"/>
  <c r="AY152" i="31"/>
  <c r="AY68" i="31"/>
  <c r="AZ24" i="31"/>
  <c r="AY163" i="31"/>
  <c r="AY144" i="31"/>
  <c r="AY60" i="31"/>
  <c r="BC30" i="29"/>
  <c r="BB169" i="29"/>
  <c r="BB150" i="29"/>
  <c r="BB66" i="29"/>
  <c r="BC25" i="29"/>
  <c r="BB164" i="29"/>
  <c r="BB145" i="29"/>
  <c r="BB61" i="29"/>
  <c r="BC29" i="29"/>
  <c r="BB168" i="29"/>
  <c r="BB149" i="29"/>
  <c r="BB65" i="29"/>
  <c r="BC34" i="30"/>
  <c r="BB173" i="30"/>
  <c r="BB154" i="30"/>
  <c r="BB70" i="30"/>
  <c r="AZ35" i="31"/>
  <c r="AY174" i="31"/>
  <c r="AY155" i="31"/>
  <c r="AY71" i="31"/>
  <c r="BC26" i="30"/>
  <c r="BC32" i="29"/>
  <c r="BB152" i="29"/>
  <c r="BB171" i="29"/>
  <c r="BB68" i="29"/>
  <c r="BD33" i="29"/>
  <c r="BC172" i="29"/>
  <c r="BC153" i="29"/>
  <c r="BC69" i="29"/>
  <c r="BD24" i="29"/>
  <c r="BC163" i="29"/>
  <c r="BC144" i="29"/>
  <c r="BC60" i="29"/>
  <c r="BD27" i="29"/>
  <c r="BC166" i="29"/>
  <c r="BC147" i="29"/>
  <c r="BC63" i="29"/>
  <c r="BC25" i="30"/>
  <c r="BB164" i="30"/>
  <c r="BB145" i="30"/>
  <c r="BB61" i="30"/>
  <c r="AZ29" i="31"/>
  <c r="AY168" i="31"/>
  <c r="AY149" i="31"/>
  <c r="AY65" i="31"/>
  <c r="BD35" i="29"/>
  <c r="BC174" i="29"/>
  <c r="BC155" i="29"/>
  <c r="BC71" i="29"/>
  <c r="AZ27" i="31"/>
  <c r="AY166" i="31"/>
  <c r="AY147" i="31"/>
  <c r="AY63" i="31"/>
  <c r="AZ25" i="31"/>
  <c r="AY145" i="31"/>
  <c r="AY164" i="31"/>
  <c r="AY61" i="31"/>
  <c r="AZ31" i="31"/>
  <c r="AY170" i="31"/>
  <c r="AY151" i="31"/>
  <c r="AY67" i="31"/>
  <c r="BE27" i="30"/>
  <c r="BD166" i="30"/>
  <c r="BD147" i="30"/>
  <c r="BD63" i="30"/>
  <c r="BC31" i="29"/>
  <c r="BB170" i="29"/>
  <c r="BB151" i="29"/>
  <c r="BB67" i="29"/>
  <c r="BC34" i="29"/>
  <c r="BB173" i="29"/>
  <c r="BB154" i="29"/>
  <c r="BB70" i="29"/>
  <c r="AZ26" i="31"/>
  <c r="AY165" i="31"/>
  <c r="AY146" i="31"/>
  <c r="AY62" i="31"/>
  <c r="BC35" i="30"/>
  <c r="BB174" i="30"/>
  <c r="BB155" i="30"/>
  <c r="BB71" i="30"/>
  <c r="AZ23" i="31"/>
  <c r="AY143" i="31"/>
  <c r="AY162" i="31"/>
  <c r="AY59" i="31"/>
  <c r="BD24" i="30"/>
  <c r="BC163" i="30"/>
  <c r="BC144" i="30"/>
  <c r="BC60" i="30"/>
  <c r="BD23" i="29"/>
  <c r="BC162" i="29"/>
  <c r="BC143" i="29"/>
  <c r="BC59" i="29"/>
  <c r="AZ158" i="29"/>
  <c r="AW37" i="36"/>
  <c r="AW31" i="32"/>
  <c r="AW37" i="34"/>
  <c r="AW37" i="35"/>
  <c r="AW196" i="30" l="1"/>
  <c r="AV198" i="30"/>
  <c r="AX190" i="30"/>
  <c r="AX192" i="30" s="1"/>
  <c r="AV198" i="31"/>
  <c r="AX178" i="30"/>
  <c r="AX179" i="30" s="1"/>
  <c r="AX182" i="30"/>
  <c r="AX196" i="30" s="1"/>
  <c r="AY73" i="30"/>
  <c r="AY74" i="30" s="1"/>
  <c r="AY176" i="30"/>
  <c r="AW197" i="30"/>
  <c r="AW198" i="30" s="1"/>
  <c r="AY157" i="30"/>
  <c r="AZ169" i="30"/>
  <c r="AZ171" i="30"/>
  <c r="AZ149" i="30"/>
  <c r="AZ165" i="30"/>
  <c r="AZ150" i="30"/>
  <c r="AZ152" i="30"/>
  <c r="AZ65" i="30"/>
  <c r="AZ146" i="30"/>
  <c r="AZ66" i="30"/>
  <c r="AZ68" i="30"/>
  <c r="AZ62" i="30"/>
  <c r="AZ168" i="30"/>
  <c r="AX197" i="30"/>
  <c r="AX191" i="30"/>
  <c r="AX193" i="30" s="1"/>
  <c r="BA182" i="29"/>
  <c r="BA196" i="29" s="1"/>
  <c r="AZ197" i="29"/>
  <c r="AZ198" i="29" s="1"/>
  <c r="BA158" i="29"/>
  <c r="BB70" i="33"/>
  <c r="BC34" i="33"/>
  <c r="BB67" i="33"/>
  <c r="BC31" i="33"/>
  <c r="BA73" i="33"/>
  <c r="BA74" i="33" s="1"/>
  <c r="BB62" i="33"/>
  <c r="BC26" i="33"/>
  <c r="BC64" i="33"/>
  <c r="BD28" i="33"/>
  <c r="BC61" i="33"/>
  <c r="BD25" i="33"/>
  <c r="BC69" i="33"/>
  <c r="BD33" i="33"/>
  <c r="BB66" i="33"/>
  <c r="BC30" i="33"/>
  <c r="BB63" i="33"/>
  <c r="BC27" i="33"/>
  <c r="BC65" i="33"/>
  <c r="BD29" i="33"/>
  <c r="BB68" i="33"/>
  <c r="BC32" i="33"/>
  <c r="BB60" i="33"/>
  <c r="BC24" i="33"/>
  <c r="BB37" i="33"/>
  <c r="BB71" i="33"/>
  <c r="BC35" i="33"/>
  <c r="AY157" i="31"/>
  <c r="AY189" i="31" s="1"/>
  <c r="AW197" i="31"/>
  <c r="BA178" i="29"/>
  <c r="BA179" i="29" s="1"/>
  <c r="AY73" i="31"/>
  <c r="AY74" i="31" s="1"/>
  <c r="AW196" i="31"/>
  <c r="BA190" i="29"/>
  <c r="BA197" i="29" s="1"/>
  <c r="BB73" i="29"/>
  <c r="BB74" i="29" s="1"/>
  <c r="BB157" i="29"/>
  <c r="BB189" i="29" s="1"/>
  <c r="BB176" i="29"/>
  <c r="BB183" i="29" s="1"/>
  <c r="BN51" i="32"/>
  <c r="BO21" i="32"/>
  <c r="BN59" i="32"/>
  <c r="BO29" i="32"/>
  <c r="BM61" i="32"/>
  <c r="BM62" i="32" s="1"/>
  <c r="BO57" i="32"/>
  <c r="BP27" i="32"/>
  <c r="BO53" i="32"/>
  <c r="BP23" i="32"/>
  <c r="BN56" i="32"/>
  <c r="BO26" i="32"/>
  <c r="BN58" i="32"/>
  <c r="BO28" i="32"/>
  <c r="BN54" i="32"/>
  <c r="BO24" i="32"/>
  <c r="BN50" i="32"/>
  <c r="BO20" i="32"/>
  <c r="BN55" i="32"/>
  <c r="BO25" i="32"/>
  <c r="BO52" i="32"/>
  <c r="BP22" i="32"/>
  <c r="BA23" i="31"/>
  <c r="AZ162" i="31"/>
  <c r="AZ143" i="31"/>
  <c r="AZ59" i="31"/>
  <c r="BD35" i="30"/>
  <c r="BC174" i="30"/>
  <c r="BC155" i="30"/>
  <c r="BC71" i="30"/>
  <c r="BA26" i="31"/>
  <c r="AZ146" i="31"/>
  <c r="AZ165" i="31"/>
  <c r="AZ62" i="31"/>
  <c r="BD34" i="29"/>
  <c r="BC173" i="29"/>
  <c r="BC154" i="29"/>
  <c r="BC70" i="29"/>
  <c r="BD31" i="29"/>
  <c r="BC170" i="29"/>
  <c r="BC151" i="29"/>
  <c r="BC67" i="29"/>
  <c r="BF27" i="30"/>
  <c r="BE166" i="30"/>
  <c r="BE147" i="30"/>
  <c r="BE63" i="30"/>
  <c r="BA31" i="31"/>
  <c r="AZ170" i="31"/>
  <c r="AZ151" i="31"/>
  <c r="AZ67" i="31"/>
  <c r="BA25" i="31"/>
  <c r="AZ164" i="31"/>
  <c r="AZ145" i="31"/>
  <c r="AZ61" i="31"/>
  <c r="BA27" i="31"/>
  <c r="AZ166" i="31"/>
  <c r="AZ147" i="31"/>
  <c r="AZ63" i="31"/>
  <c r="BE35" i="29"/>
  <c r="BD174" i="29"/>
  <c r="BD155" i="29"/>
  <c r="BD71" i="29"/>
  <c r="BA29" i="31"/>
  <c r="AZ168" i="31"/>
  <c r="AZ149" i="31"/>
  <c r="AZ65" i="31"/>
  <c r="BD25" i="30"/>
  <c r="BC164" i="30"/>
  <c r="BC145" i="30"/>
  <c r="BC61" i="30"/>
  <c r="BE27" i="29"/>
  <c r="BD166" i="29"/>
  <c r="BD147" i="29"/>
  <c r="BD63" i="29"/>
  <c r="BE24" i="29"/>
  <c r="BD163" i="29"/>
  <c r="BD144" i="29"/>
  <c r="BD60" i="29"/>
  <c r="BE33" i="29"/>
  <c r="BD172" i="29"/>
  <c r="BD153" i="29"/>
  <c r="BD69" i="29"/>
  <c r="BA24" i="31"/>
  <c r="AZ144" i="31"/>
  <c r="AZ163" i="31"/>
  <c r="AZ60" i="31"/>
  <c r="BA32" i="31"/>
  <c r="AZ171" i="31"/>
  <c r="AZ152" i="31"/>
  <c r="AZ68" i="31"/>
  <c r="BD32" i="30"/>
  <c r="BE23" i="30"/>
  <c r="BD162" i="30"/>
  <c r="BD143" i="30"/>
  <c r="BD59" i="30"/>
  <c r="BE24" i="30"/>
  <c r="BD163" i="30"/>
  <c r="BD144" i="30"/>
  <c r="BD60" i="30"/>
  <c r="BD32" i="29"/>
  <c r="BC152" i="29"/>
  <c r="BC171" i="29"/>
  <c r="BC68" i="29"/>
  <c r="BD26" i="30"/>
  <c r="BA35" i="31"/>
  <c r="AZ174" i="31"/>
  <c r="AZ155" i="31"/>
  <c r="AZ71" i="31"/>
  <c r="BD34" i="30"/>
  <c r="BC173" i="30"/>
  <c r="BC154" i="30"/>
  <c r="BC70" i="30"/>
  <c r="BD29" i="29"/>
  <c r="BC168" i="29"/>
  <c r="BC149" i="29"/>
  <c r="BC65" i="29"/>
  <c r="BD25" i="29"/>
  <c r="BC164" i="29"/>
  <c r="BC145" i="29"/>
  <c r="BC61" i="29"/>
  <c r="BD30" i="29"/>
  <c r="BC169" i="29"/>
  <c r="BC150" i="29"/>
  <c r="BC66" i="29"/>
  <c r="AX178" i="31"/>
  <c r="AX179" i="31" s="1"/>
  <c r="AX189" i="31"/>
  <c r="AX182" i="31"/>
  <c r="BE33" i="30"/>
  <c r="BD172" i="30"/>
  <c r="BD153" i="30"/>
  <c r="BD69" i="30"/>
  <c r="BD30" i="30"/>
  <c r="BA28" i="31"/>
  <c r="AZ167" i="31"/>
  <c r="AZ148" i="31"/>
  <c r="AZ64" i="31"/>
  <c r="BE23" i="29"/>
  <c r="BD162" i="29"/>
  <c r="BD143" i="29"/>
  <c r="BD59" i="29"/>
  <c r="AY176" i="31"/>
  <c r="BE26" i="29"/>
  <c r="BD165" i="29"/>
  <c r="BD146" i="29"/>
  <c r="BD62" i="29"/>
  <c r="BF28" i="30"/>
  <c r="BE167" i="30"/>
  <c r="BE148" i="30"/>
  <c r="BE64" i="30"/>
  <c r="BD31" i="30"/>
  <c r="BC170" i="30"/>
  <c r="BC151" i="30"/>
  <c r="BC67" i="30"/>
  <c r="BA33" i="31"/>
  <c r="AZ172" i="31"/>
  <c r="AZ153" i="31"/>
  <c r="AZ69" i="31"/>
  <c r="BA34" i="31"/>
  <c r="AZ173" i="31"/>
  <c r="AZ154" i="31"/>
  <c r="AZ70" i="31"/>
  <c r="BD29" i="30"/>
  <c r="BD28" i="29"/>
  <c r="BC167" i="29"/>
  <c r="BC148" i="29"/>
  <c r="BC64" i="29"/>
  <c r="BA30" i="31"/>
  <c r="AZ169" i="31"/>
  <c r="AZ150" i="31"/>
  <c r="AZ66" i="31"/>
  <c r="AX190" i="31"/>
  <c r="AX192" i="31" s="1"/>
  <c r="AX183" i="31"/>
  <c r="AX37" i="36"/>
  <c r="AX31" i="32"/>
  <c r="AX37" i="34"/>
  <c r="AX37" i="35"/>
  <c r="AX198" i="30" l="1"/>
  <c r="AZ157" i="30"/>
  <c r="AZ182" i="30" s="1"/>
  <c r="AZ176" i="30"/>
  <c r="BA149" i="30"/>
  <c r="BA150" i="30"/>
  <c r="BA165" i="30"/>
  <c r="BA152" i="30"/>
  <c r="BA65" i="30"/>
  <c r="BA66" i="30"/>
  <c r="BA146" i="30"/>
  <c r="BA68" i="30"/>
  <c r="BA62" i="30"/>
  <c r="BA168" i="30"/>
  <c r="BA169" i="30"/>
  <c r="BA171" i="30"/>
  <c r="AY190" i="30"/>
  <c r="AY183" i="30"/>
  <c r="AZ73" i="30"/>
  <c r="AZ74" i="30" s="1"/>
  <c r="AY189" i="30"/>
  <c r="AY178" i="30"/>
  <c r="AY179" i="30" s="1"/>
  <c r="AY182" i="30"/>
  <c r="AY178" i="31"/>
  <c r="AY179" i="31" s="1"/>
  <c r="AY182" i="31"/>
  <c r="BB73" i="33"/>
  <c r="BB74" i="33" s="1"/>
  <c r="BC60" i="33"/>
  <c r="BD24" i="33"/>
  <c r="BC37" i="33"/>
  <c r="BD65" i="33"/>
  <c r="BE29" i="33"/>
  <c r="BC66" i="33"/>
  <c r="BD30" i="33"/>
  <c r="BD61" i="33"/>
  <c r="BE25" i="33"/>
  <c r="BC62" i="33"/>
  <c r="BD26" i="33"/>
  <c r="BC71" i="33"/>
  <c r="BD35" i="33"/>
  <c r="BC70" i="33"/>
  <c r="BD34" i="33"/>
  <c r="BC68" i="33"/>
  <c r="BD32" i="33"/>
  <c r="BC63" i="33"/>
  <c r="BD27" i="33"/>
  <c r="BD69" i="33"/>
  <c r="BE33" i="33"/>
  <c r="BD64" i="33"/>
  <c r="BE28" i="33"/>
  <c r="BC67" i="33"/>
  <c r="BD31" i="33"/>
  <c r="AW198" i="31"/>
  <c r="BC157" i="29"/>
  <c r="BC189" i="29" s="1"/>
  <c r="BC176" i="29"/>
  <c r="BC190" i="29" s="1"/>
  <c r="BB178" i="29"/>
  <c r="BB179" i="29" s="1"/>
  <c r="BB190" i="29"/>
  <c r="BB197" i="29" s="1"/>
  <c r="BA198" i="29"/>
  <c r="BC73" i="29"/>
  <c r="BC74" i="29" s="1"/>
  <c r="BB158" i="29"/>
  <c r="BB182" i="29"/>
  <c r="BB196" i="29" s="1"/>
  <c r="BN61" i="32"/>
  <c r="BN62" i="32" s="1"/>
  <c r="BO55" i="32"/>
  <c r="BP25" i="32"/>
  <c r="BO54" i="32"/>
  <c r="BP24" i="32"/>
  <c r="BO56" i="32"/>
  <c r="BP26" i="32"/>
  <c r="BP57" i="32"/>
  <c r="BQ27" i="32"/>
  <c r="BO51" i="32"/>
  <c r="BP21" i="32"/>
  <c r="BO59" i="32"/>
  <c r="BP29" i="32"/>
  <c r="BP52" i="32"/>
  <c r="BQ22" i="32"/>
  <c r="BO50" i="32"/>
  <c r="BP20" i="32"/>
  <c r="BO58" i="32"/>
  <c r="BP28" i="32"/>
  <c r="BP53" i="32"/>
  <c r="BQ23" i="32"/>
  <c r="BB30" i="31"/>
  <c r="BA169" i="31"/>
  <c r="BA150" i="31"/>
  <c r="BA66" i="31"/>
  <c r="BE29" i="30"/>
  <c r="AY190" i="31"/>
  <c r="AY197" i="31" s="1"/>
  <c r="AY183" i="31"/>
  <c r="BF24" i="30"/>
  <c r="BE163" i="30"/>
  <c r="BE144" i="30"/>
  <c r="BE60" i="30"/>
  <c r="BF23" i="30"/>
  <c r="BE162" i="30"/>
  <c r="BE143" i="30"/>
  <c r="BE59" i="30"/>
  <c r="BE32" i="30"/>
  <c r="AZ176" i="31"/>
  <c r="BF23" i="29"/>
  <c r="BE162" i="29"/>
  <c r="BE143" i="29"/>
  <c r="BE59" i="29"/>
  <c r="AX196" i="31"/>
  <c r="BF33" i="29"/>
  <c r="BE172" i="29"/>
  <c r="BE153" i="29"/>
  <c r="BE69" i="29"/>
  <c r="BF24" i="29"/>
  <c r="BE163" i="29"/>
  <c r="BE144" i="29"/>
  <c r="BE60" i="29"/>
  <c r="BF27" i="29"/>
  <c r="BE166" i="29"/>
  <c r="BE147" i="29"/>
  <c r="BE63" i="29"/>
  <c r="BE25" i="30"/>
  <c r="BD164" i="30"/>
  <c r="BD145" i="30"/>
  <c r="BD61" i="30"/>
  <c r="BB29" i="31"/>
  <c r="BA168" i="31"/>
  <c r="BA149" i="31"/>
  <c r="BA65" i="31"/>
  <c r="BF35" i="29"/>
  <c r="BE174" i="29"/>
  <c r="BE155" i="29"/>
  <c r="BE71" i="29"/>
  <c r="BB27" i="31"/>
  <c r="BA166" i="31"/>
  <c r="BA147" i="31"/>
  <c r="BA63" i="31"/>
  <c r="BB25" i="31"/>
  <c r="BA164" i="31"/>
  <c r="BA145" i="31"/>
  <c r="BA61" i="31"/>
  <c r="BB31" i="31"/>
  <c r="BA170" i="31"/>
  <c r="BA151" i="31"/>
  <c r="BA67" i="31"/>
  <c r="BG27" i="30"/>
  <c r="BF166" i="30"/>
  <c r="BF147" i="30"/>
  <c r="BF63" i="30"/>
  <c r="BE31" i="29"/>
  <c r="BD151" i="29"/>
  <c r="BD170" i="29"/>
  <c r="BD67" i="29"/>
  <c r="BE34" i="29"/>
  <c r="BD173" i="29"/>
  <c r="BD154" i="29"/>
  <c r="BD70" i="29"/>
  <c r="BB26" i="31"/>
  <c r="BA146" i="31"/>
  <c r="BA165" i="31"/>
  <c r="BA62" i="31"/>
  <c r="BE35" i="30"/>
  <c r="BD155" i="30"/>
  <c r="BD174" i="30"/>
  <c r="BD71" i="30"/>
  <c r="BB23" i="31"/>
  <c r="BA162" i="31"/>
  <c r="BA143" i="31"/>
  <c r="BA59" i="31"/>
  <c r="BB28" i="31"/>
  <c r="BA167" i="31"/>
  <c r="BA148" i="31"/>
  <c r="BA64" i="31"/>
  <c r="BE30" i="30"/>
  <c r="BF33" i="30"/>
  <c r="BE172" i="30"/>
  <c r="BE153" i="30"/>
  <c r="BE69" i="30"/>
  <c r="AX197" i="31"/>
  <c r="AX191" i="31"/>
  <c r="AX193" i="31" s="1"/>
  <c r="AZ73" i="31"/>
  <c r="AZ74" i="31" s="1"/>
  <c r="BE28" i="29"/>
  <c r="BD167" i="29"/>
  <c r="BD148" i="29"/>
  <c r="BD64" i="29"/>
  <c r="BB34" i="31"/>
  <c r="BA173" i="31"/>
  <c r="BA154" i="31"/>
  <c r="BA70" i="31"/>
  <c r="BB33" i="31"/>
  <c r="BA172" i="31"/>
  <c r="BA153" i="31"/>
  <c r="BA69" i="31"/>
  <c r="BE31" i="30"/>
  <c r="BD170" i="30"/>
  <c r="BD151" i="30"/>
  <c r="BD67" i="30"/>
  <c r="BG28" i="30"/>
  <c r="BF167" i="30"/>
  <c r="BF148" i="30"/>
  <c r="BF64" i="30"/>
  <c r="BF26" i="29"/>
  <c r="BE165" i="29"/>
  <c r="BE146" i="29"/>
  <c r="BE62" i="29"/>
  <c r="BE30" i="29"/>
  <c r="BD169" i="29"/>
  <c r="BD150" i="29"/>
  <c r="BD66" i="29"/>
  <c r="BE25" i="29"/>
  <c r="BD164" i="29"/>
  <c r="BD145" i="29"/>
  <c r="BD61" i="29"/>
  <c r="BE29" i="29"/>
  <c r="BD168" i="29"/>
  <c r="BD149" i="29"/>
  <c r="BD65" i="29"/>
  <c r="BE34" i="30"/>
  <c r="BD173" i="30"/>
  <c r="BD154" i="30"/>
  <c r="BD70" i="30"/>
  <c r="BB35" i="31"/>
  <c r="BA174" i="31"/>
  <c r="BA155" i="31"/>
  <c r="BA71" i="31"/>
  <c r="BE26" i="30"/>
  <c r="BE32" i="29"/>
  <c r="BD152" i="29"/>
  <c r="BD171" i="29"/>
  <c r="BD68" i="29"/>
  <c r="BB32" i="31"/>
  <c r="BA171" i="31"/>
  <c r="BA152" i="31"/>
  <c r="BA68" i="31"/>
  <c r="BB24" i="31"/>
  <c r="BA144" i="31"/>
  <c r="BA163" i="31"/>
  <c r="BA60" i="31"/>
  <c r="AZ157" i="31"/>
  <c r="AY37" i="36"/>
  <c r="AY31" i="32"/>
  <c r="AY37" i="34"/>
  <c r="AY37" i="35"/>
  <c r="AY196" i="30" l="1"/>
  <c r="AY197" i="30"/>
  <c r="AZ189" i="30"/>
  <c r="AY198" i="30"/>
  <c r="BA157" i="30"/>
  <c r="BA176" i="30"/>
  <c r="AZ183" i="30"/>
  <c r="AZ196" i="30" s="1"/>
  <c r="AZ190" i="30"/>
  <c r="BA73" i="30"/>
  <c r="BA74" i="30" s="1"/>
  <c r="AZ178" i="30"/>
  <c r="AZ179" i="30" s="1"/>
  <c r="BB66" i="30"/>
  <c r="BB168" i="30"/>
  <c r="BB152" i="30"/>
  <c r="BB146" i="30"/>
  <c r="BB149" i="30"/>
  <c r="BB68" i="30"/>
  <c r="BB62" i="30"/>
  <c r="BB169" i="30"/>
  <c r="BB65" i="30"/>
  <c r="BB150" i="30"/>
  <c r="BB171" i="30"/>
  <c r="BB165" i="30"/>
  <c r="AY196" i="31"/>
  <c r="AY198" i="31" s="1"/>
  <c r="BC182" i="29"/>
  <c r="BE64" i="33"/>
  <c r="BF28" i="33"/>
  <c r="BD63" i="33"/>
  <c r="BE27" i="33"/>
  <c r="BD70" i="33"/>
  <c r="BE34" i="33"/>
  <c r="BD62" i="33"/>
  <c r="BE26" i="33"/>
  <c r="BD66" i="33"/>
  <c r="BE30" i="33"/>
  <c r="BD60" i="33"/>
  <c r="BE24" i="33"/>
  <c r="BD37" i="33"/>
  <c r="BD67" i="33"/>
  <c r="BE31" i="33"/>
  <c r="BE69" i="33"/>
  <c r="BF33" i="33"/>
  <c r="BD68" i="33"/>
  <c r="BE32" i="33"/>
  <c r="BD71" i="33"/>
  <c r="BE35" i="33"/>
  <c r="BE61" i="33"/>
  <c r="BF25" i="33"/>
  <c r="BE65" i="33"/>
  <c r="BF29" i="33"/>
  <c r="BC73" i="33"/>
  <c r="BC74" i="33" s="1"/>
  <c r="BC158" i="29"/>
  <c r="BC183" i="29"/>
  <c r="BC178" i="29"/>
  <c r="BC179" i="29" s="1"/>
  <c r="BA73" i="31"/>
  <c r="BA74" i="31" s="1"/>
  <c r="BA157" i="31"/>
  <c r="BA182" i="31" s="1"/>
  <c r="BD73" i="29"/>
  <c r="BD74" i="29" s="1"/>
  <c r="BD176" i="29"/>
  <c r="BD190" i="29" s="1"/>
  <c r="BO61" i="32"/>
  <c r="BO62" i="32" s="1"/>
  <c r="BQ53" i="32"/>
  <c r="BR23" i="32"/>
  <c r="BQ57" i="32"/>
  <c r="BR27" i="32"/>
  <c r="BP50" i="32"/>
  <c r="BQ20" i="32"/>
  <c r="BP54" i="32"/>
  <c r="BQ24" i="32"/>
  <c r="BP58" i="32"/>
  <c r="BQ28" i="32"/>
  <c r="BQ52" i="32"/>
  <c r="BR22" i="32"/>
  <c r="BP51" i="32"/>
  <c r="BQ21" i="32"/>
  <c r="BP56" i="32"/>
  <c r="BQ26" i="32"/>
  <c r="BP55" i="32"/>
  <c r="BQ25" i="32"/>
  <c r="BP59" i="32"/>
  <c r="BQ29" i="32"/>
  <c r="BF32" i="29"/>
  <c r="BE171" i="29"/>
  <c r="BE152" i="29"/>
  <c r="BE68" i="29"/>
  <c r="BF26" i="30"/>
  <c r="BC35" i="31"/>
  <c r="BB174" i="31"/>
  <c r="BB155" i="31"/>
  <c r="BB71" i="31"/>
  <c r="BF34" i="30"/>
  <c r="BE173" i="30"/>
  <c r="BE154" i="30"/>
  <c r="BE70" i="30"/>
  <c r="BF29" i="29"/>
  <c r="BE168" i="29"/>
  <c r="BE149" i="29"/>
  <c r="BE65" i="29"/>
  <c r="BF25" i="29"/>
  <c r="BE164" i="29"/>
  <c r="BE145" i="29"/>
  <c r="BE61" i="29"/>
  <c r="BF30" i="29"/>
  <c r="BE169" i="29"/>
  <c r="BE150" i="29"/>
  <c r="BE66" i="29"/>
  <c r="BG26" i="29"/>
  <c r="BF165" i="29"/>
  <c r="BF146" i="29"/>
  <c r="BF62" i="29"/>
  <c r="BH28" i="30"/>
  <c r="BG167" i="30"/>
  <c r="BG148" i="30"/>
  <c r="BG64" i="30"/>
  <c r="BF31" i="30"/>
  <c r="BE170" i="30"/>
  <c r="BE151" i="30"/>
  <c r="BE67" i="30"/>
  <c r="BC33" i="31"/>
  <c r="BB172" i="31"/>
  <c r="BB153" i="31"/>
  <c r="BB69" i="31"/>
  <c r="BC34" i="31"/>
  <c r="BB173" i="31"/>
  <c r="BB154" i="31"/>
  <c r="BB70" i="31"/>
  <c r="BF28" i="29"/>
  <c r="BE167" i="29"/>
  <c r="BE148" i="29"/>
  <c r="BE64" i="29"/>
  <c r="BB198" i="29"/>
  <c r="BA176" i="31"/>
  <c r="AZ190" i="31"/>
  <c r="AZ183" i="31"/>
  <c r="BF32" i="30"/>
  <c r="BG23" i="30"/>
  <c r="BF162" i="30"/>
  <c r="BF143" i="30"/>
  <c r="BF59" i="30"/>
  <c r="BG24" i="30"/>
  <c r="BF163" i="30"/>
  <c r="BF144" i="30"/>
  <c r="BF60" i="30"/>
  <c r="BD157" i="29"/>
  <c r="BG33" i="30"/>
  <c r="BF172" i="30"/>
  <c r="BF153" i="30"/>
  <c r="BF69" i="30"/>
  <c r="BF30" i="30"/>
  <c r="BC28" i="31"/>
  <c r="BB167" i="31"/>
  <c r="BB148" i="31"/>
  <c r="BB64" i="31"/>
  <c r="BC23" i="31"/>
  <c r="BB143" i="31"/>
  <c r="BB162" i="31"/>
  <c r="BB59" i="31"/>
  <c r="BF35" i="30"/>
  <c r="BE155" i="30"/>
  <c r="BE174" i="30"/>
  <c r="BE71" i="30"/>
  <c r="BC26" i="31"/>
  <c r="BB165" i="31"/>
  <c r="BB146" i="31"/>
  <c r="BB62" i="31"/>
  <c r="BF34" i="29"/>
  <c r="BE173" i="29"/>
  <c r="BE154" i="29"/>
  <c r="BE70" i="29"/>
  <c r="BF31" i="29"/>
  <c r="BE151" i="29"/>
  <c r="BE170" i="29"/>
  <c r="BE67" i="29"/>
  <c r="BH27" i="30"/>
  <c r="BG166" i="30"/>
  <c r="BG147" i="30"/>
  <c r="BG63" i="30"/>
  <c r="BC31" i="31"/>
  <c r="BB170" i="31"/>
  <c r="BB151" i="31"/>
  <c r="BB67" i="31"/>
  <c r="BC25" i="31"/>
  <c r="BB145" i="31"/>
  <c r="BB164" i="31"/>
  <c r="BB61" i="31"/>
  <c r="BC27" i="31"/>
  <c r="BB166" i="31"/>
  <c r="BB147" i="31"/>
  <c r="BB63" i="31"/>
  <c r="BG35" i="29"/>
  <c r="BF174" i="29"/>
  <c r="BF155" i="29"/>
  <c r="BF71" i="29"/>
  <c r="BC29" i="31"/>
  <c r="BB168" i="31"/>
  <c r="BB149" i="31"/>
  <c r="BB65" i="31"/>
  <c r="BF25" i="30"/>
  <c r="BE164" i="30"/>
  <c r="BE145" i="30"/>
  <c r="BE61" i="30"/>
  <c r="BG27" i="29"/>
  <c r="BF166" i="29"/>
  <c r="BF147" i="29"/>
  <c r="BF63" i="29"/>
  <c r="BG24" i="29"/>
  <c r="BF163" i="29"/>
  <c r="BF144" i="29"/>
  <c r="BF60" i="29"/>
  <c r="BG33" i="29"/>
  <c r="BF172" i="29"/>
  <c r="BF153" i="29"/>
  <c r="BF69" i="29"/>
  <c r="AX198" i="31"/>
  <c r="AZ178" i="31"/>
  <c r="AZ179" i="31" s="1"/>
  <c r="AZ182" i="31"/>
  <c r="AZ189" i="31"/>
  <c r="BC24" i="31"/>
  <c r="BB163" i="31"/>
  <c r="BB144" i="31"/>
  <c r="BB60" i="31"/>
  <c r="BC32" i="31"/>
  <c r="BB171" i="31"/>
  <c r="BB152" i="31"/>
  <c r="BB68" i="31"/>
  <c r="BG23" i="29"/>
  <c r="BF162" i="29"/>
  <c r="BF143" i="29"/>
  <c r="BF59" i="29"/>
  <c r="BF29" i="30"/>
  <c r="BC30" i="31"/>
  <c r="BB169" i="31"/>
  <c r="BB150" i="31"/>
  <c r="BB66" i="31"/>
  <c r="BC197" i="29"/>
  <c r="AZ37" i="36"/>
  <c r="AZ31" i="32"/>
  <c r="AZ37" i="34"/>
  <c r="AZ37" i="35"/>
  <c r="AZ197" i="30" l="1"/>
  <c r="AZ198" i="30" s="1"/>
  <c r="BB176" i="30"/>
  <c r="BB157" i="30"/>
  <c r="BC169" i="30"/>
  <c r="BC65" i="30"/>
  <c r="BC171" i="30"/>
  <c r="BC165" i="30"/>
  <c r="BC150" i="30"/>
  <c r="BC168" i="30"/>
  <c r="BC152" i="30"/>
  <c r="BC146" i="30"/>
  <c r="BC66" i="30"/>
  <c r="BC68" i="30"/>
  <c r="BC62" i="30"/>
  <c r="BC149" i="30"/>
  <c r="BB73" i="30"/>
  <c r="BB74" i="30" s="1"/>
  <c r="BA190" i="30"/>
  <c r="BA183" i="30"/>
  <c r="BA189" i="30"/>
  <c r="BA178" i="30"/>
  <c r="BA179" i="30" s="1"/>
  <c r="BA182" i="30"/>
  <c r="BC196" i="29"/>
  <c r="BC198" i="29" s="1"/>
  <c r="AZ196" i="31"/>
  <c r="BE60" i="33"/>
  <c r="BF24" i="33"/>
  <c r="BE37" i="33"/>
  <c r="BE62" i="33"/>
  <c r="BF26" i="33"/>
  <c r="BE63" i="33"/>
  <c r="BF27" i="33"/>
  <c r="BF61" i="33"/>
  <c r="BG25" i="33"/>
  <c r="BE68" i="33"/>
  <c r="BF32" i="33"/>
  <c r="BE67" i="33"/>
  <c r="BF31" i="33"/>
  <c r="BD73" i="33"/>
  <c r="BD74" i="33" s="1"/>
  <c r="BE66" i="33"/>
  <c r="BF30" i="33"/>
  <c r="BE70" i="33"/>
  <c r="BF34" i="33"/>
  <c r="BF64" i="33"/>
  <c r="BG28" i="33"/>
  <c r="BF65" i="33"/>
  <c r="BG29" i="33"/>
  <c r="BE71" i="33"/>
  <c r="BF35" i="33"/>
  <c r="BF69" i="33"/>
  <c r="BG33" i="33"/>
  <c r="AZ197" i="31"/>
  <c r="BE73" i="29"/>
  <c r="BE74" i="29" s="1"/>
  <c r="BA178" i="31"/>
  <c r="BA179" i="31" s="1"/>
  <c r="BE176" i="29"/>
  <c r="BE190" i="29" s="1"/>
  <c r="BA189" i="31"/>
  <c r="BE157" i="29"/>
  <c r="BE182" i="29" s="1"/>
  <c r="BD183" i="29"/>
  <c r="BR57" i="32"/>
  <c r="BS27" i="32"/>
  <c r="BQ55" i="32"/>
  <c r="BR25" i="32"/>
  <c r="BQ51" i="32"/>
  <c r="BR21" i="32"/>
  <c r="BQ58" i="32"/>
  <c r="BR28" i="32"/>
  <c r="BQ50" i="32"/>
  <c r="BR20" i="32"/>
  <c r="BR53" i="32"/>
  <c r="BS23" i="32"/>
  <c r="BQ59" i="32"/>
  <c r="BR29" i="32"/>
  <c r="BQ56" i="32"/>
  <c r="BR26" i="32"/>
  <c r="BR52" i="32"/>
  <c r="BS22" i="32"/>
  <c r="BQ54" i="32"/>
  <c r="BR24" i="32"/>
  <c r="BP61" i="32"/>
  <c r="BP62" i="32" s="1"/>
  <c r="BD32" i="31"/>
  <c r="BC171" i="31"/>
  <c r="BC152" i="31"/>
  <c r="BC68" i="31"/>
  <c r="BD24" i="31"/>
  <c r="BC163" i="31"/>
  <c r="BC144" i="31"/>
  <c r="BC60" i="31"/>
  <c r="BB176" i="31"/>
  <c r="BD178" i="29"/>
  <c r="BD179" i="29" s="1"/>
  <c r="BD182" i="29"/>
  <c r="BD189" i="29"/>
  <c r="BD197" i="29" s="1"/>
  <c r="BA190" i="31"/>
  <c r="BA183" i="31"/>
  <c r="BA196" i="31" s="1"/>
  <c r="BG30" i="29"/>
  <c r="BF169" i="29"/>
  <c r="BF150" i="29"/>
  <c r="BF66" i="29"/>
  <c r="BG25" i="29"/>
  <c r="BF164" i="29"/>
  <c r="BF145" i="29"/>
  <c r="BF61" i="29"/>
  <c r="BG29" i="29"/>
  <c r="BF168" i="29"/>
  <c r="BF149" i="29"/>
  <c r="BF65" i="29"/>
  <c r="BG34" i="30"/>
  <c r="BF173" i="30"/>
  <c r="BF154" i="30"/>
  <c r="BF70" i="30"/>
  <c r="BD35" i="31"/>
  <c r="BC174" i="31"/>
  <c r="BC155" i="31"/>
  <c r="BC71" i="31"/>
  <c r="BG26" i="30"/>
  <c r="BG32" i="29"/>
  <c r="BF152" i="29"/>
  <c r="BF171" i="29"/>
  <c r="BF68" i="29"/>
  <c r="BH23" i="29"/>
  <c r="BG162" i="29"/>
  <c r="BG143" i="29"/>
  <c r="BG59" i="29"/>
  <c r="BB157" i="31"/>
  <c r="BD158" i="29"/>
  <c r="BD30" i="31"/>
  <c r="BC169" i="31"/>
  <c r="BC150" i="31"/>
  <c r="BC66" i="31"/>
  <c r="BH33" i="29"/>
  <c r="BG172" i="29"/>
  <c r="BG153" i="29"/>
  <c r="BG69" i="29"/>
  <c r="BH24" i="29"/>
  <c r="BG163" i="29"/>
  <c r="BG144" i="29"/>
  <c r="BG60" i="29"/>
  <c r="BH27" i="29"/>
  <c r="BG166" i="29"/>
  <c r="BG147" i="29"/>
  <c r="BG63" i="29"/>
  <c r="BG25" i="30"/>
  <c r="BF164" i="30"/>
  <c r="BF145" i="30"/>
  <c r="BF61" i="30"/>
  <c r="BD29" i="31"/>
  <c r="BC168" i="31"/>
  <c r="BC149" i="31"/>
  <c r="BC65" i="31"/>
  <c r="BH35" i="29"/>
  <c r="BG174" i="29"/>
  <c r="BG155" i="29"/>
  <c r="BG71" i="29"/>
  <c r="BD27" i="31"/>
  <c r="BC166" i="31"/>
  <c r="BC147" i="31"/>
  <c r="BC63" i="31"/>
  <c r="BD25" i="31"/>
  <c r="BC145" i="31"/>
  <c r="BC164" i="31"/>
  <c r="BC61" i="31"/>
  <c r="BD31" i="31"/>
  <c r="BC170" i="31"/>
  <c r="BC151" i="31"/>
  <c r="BC67" i="31"/>
  <c r="BI27" i="30"/>
  <c r="BH166" i="30"/>
  <c r="BH147" i="30"/>
  <c r="BH63" i="30"/>
  <c r="BG31" i="29"/>
  <c r="BF170" i="29"/>
  <c r="BF151" i="29"/>
  <c r="BF67" i="29"/>
  <c r="BG34" i="29"/>
  <c r="BF173" i="29"/>
  <c r="BF154" i="29"/>
  <c r="BF70" i="29"/>
  <c r="BD26" i="31"/>
  <c r="BC165" i="31"/>
  <c r="BC146" i="31"/>
  <c r="BC62" i="31"/>
  <c r="BG35" i="30"/>
  <c r="BF174" i="30"/>
  <c r="BF155" i="30"/>
  <c r="BF71" i="30"/>
  <c r="BD23" i="31"/>
  <c r="BC143" i="31"/>
  <c r="BC162" i="31"/>
  <c r="BC59" i="31"/>
  <c r="BD28" i="31"/>
  <c r="BC167" i="31"/>
  <c r="BC148" i="31"/>
  <c r="BC64" i="31"/>
  <c r="BG30" i="30"/>
  <c r="BH33" i="30"/>
  <c r="BG172" i="30"/>
  <c r="BG153" i="30"/>
  <c r="BG69" i="30"/>
  <c r="BH24" i="30"/>
  <c r="BG163" i="30"/>
  <c r="BG144" i="30"/>
  <c r="BG60" i="30"/>
  <c r="BH23" i="30"/>
  <c r="BG162" i="30"/>
  <c r="BG143" i="30"/>
  <c r="BG59" i="30"/>
  <c r="BG32" i="30"/>
  <c r="BG29" i="30"/>
  <c r="BB73" i="31"/>
  <c r="BB74" i="31" s="1"/>
  <c r="BG28" i="29"/>
  <c r="BF167" i="29"/>
  <c r="BF148" i="29"/>
  <c r="BF64" i="29"/>
  <c r="BD34" i="31"/>
  <c r="BC173" i="31"/>
  <c r="BC154" i="31"/>
  <c r="BC70" i="31"/>
  <c r="BD33" i="31"/>
  <c r="BC172" i="31"/>
  <c r="BC153" i="31"/>
  <c r="BC69" i="31"/>
  <c r="BF170" i="30"/>
  <c r="BF151" i="30"/>
  <c r="BF67" i="30"/>
  <c r="BG31" i="30"/>
  <c r="BI28" i="30"/>
  <c r="BH167" i="30"/>
  <c r="BH148" i="30"/>
  <c r="BH64" i="30"/>
  <c r="BH26" i="29"/>
  <c r="BG165" i="29"/>
  <c r="BG146" i="29"/>
  <c r="BG62" i="29"/>
  <c r="BA37" i="36"/>
  <c r="BA31" i="32"/>
  <c r="BA37" i="34"/>
  <c r="BA37" i="35"/>
  <c r="BA197" i="30" l="1"/>
  <c r="BC176" i="30"/>
  <c r="BC183" i="30" s="1"/>
  <c r="BC73" i="30"/>
  <c r="BC74" i="30" s="1"/>
  <c r="BC157" i="30"/>
  <c r="BD152" i="30"/>
  <c r="BD165" i="30"/>
  <c r="BD168" i="30"/>
  <c r="BD68" i="30"/>
  <c r="BD169" i="30"/>
  <c r="BD149" i="30"/>
  <c r="BD150" i="30"/>
  <c r="BD65" i="30"/>
  <c r="BD171" i="30"/>
  <c r="BD66" i="30"/>
  <c r="BD62" i="30"/>
  <c r="BD146" i="30"/>
  <c r="BB189" i="30"/>
  <c r="BB178" i="30"/>
  <c r="BB179" i="30" s="1"/>
  <c r="BB182" i="30"/>
  <c r="BA196" i="30"/>
  <c r="BB190" i="30"/>
  <c r="BB183" i="30"/>
  <c r="AZ198" i="31"/>
  <c r="BA197" i="31"/>
  <c r="BA198" i="31" s="1"/>
  <c r="BG69" i="33"/>
  <c r="BH33" i="33"/>
  <c r="BG65" i="33"/>
  <c r="BH29" i="33"/>
  <c r="BF70" i="33"/>
  <c r="BG34" i="33"/>
  <c r="BF68" i="33"/>
  <c r="BG32" i="33"/>
  <c r="BF63" i="33"/>
  <c r="BG27" i="33"/>
  <c r="BF60" i="33"/>
  <c r="BG24" i="33"/>
  <c r="BF37" i="33"/>
  <c r="BF71" i="33"/>
  <c r="BG35" i="33"/>
  <c r="BG64" i="33"/>
  <c r="BH28" i="33"/>
  <c r="BF66" i="33"/>
  <c r="BG30" i="33"/>
  <c r="BF67" i="33"/>
  <c r="BG31" i="33"/>
  <c r="BG61" i="33"/>
  <c r="BH25" i="33"/>
  <c r="BF62" i="33"/>
  <c r="BG26" i="33"/>
  <c r="BE73" i="33"/>
  <c r="BE74" i="33" s="1"/>
  <c r="BE183" i="29"/>
  <c r="BE196" i="29" s="1"/>
  <c r="BE158" i="29"/>
  <c r="BF157" i="29"/>
  <c r="BF189" i="29" s="1"/>
  <c r="BE189" i="29"/>
  <c r="BE197" i="29" s="1"/>
  <c r="BD196" i="29"/>
  <c r="BD198" i="29" s="1"/>
  <c r="BF73" i="29"/>
  <c r="BF74" i="29" s="1"/>
  <c r="BE178" i="29"/>
  <c r="BE179" i="29" s="1"/>
  <c r="BF176" i="29"/>
  <c r="BF183" i="29" s="1"/>
  <c r="BR55" i="32"/>
  <c r="BS25" i="32"/>
  <c r="BR54" i="32"/>
  <c r="BS24" i="32"/>
  <c r="BS53" i="32"/>
  <c r="BT23" i="32"/>
  <c r="BS52" i="32"/>
  <c r="BT22" i="32"/>
  <c r="BR59" i="32"/>
  <c r="BS29" i="32"/>
  <c r="BR50" i="32"/>
  <c r="BS20" i="32"/>
  <c r="BR51" i="32"/>
  <c r="BS21" i="32"/>
  <c r="BS57" i="32"/>
  <c r="BT27" i="32"/>
  <c r="BR56" i="32"/>
  <c r="BS26" i="32"/>
  <c r="BR58" i="32"/>
  <c r="BS28" i="32"/>
  <c r="BQ61" i="32"/>
  <c r="BQ62" i="32" s="1"/>
  <c r="BC157" i="31"/>
  <c r="BH32" i="29"/>
  <c r="BG152" i="29"/>
  <c r="BG171" i="29"/>
  <c r="BG68" i="29"/>
  <c r="BH26" i="30"/>
  <c r="BE35" i="31"/>
  <c r="BD174" i="31"/>
  <c r="BD155" i="31"/>
  <c r="BD71" i="31"/>
  <c r="BH34" i="30"/>
  <c r="BG173" i="30"/>
  <c r="BG154" i="30"/>
  <c r="BG70" i="30"/>
  <c r="BH29" i="29"/>
  <c r="BG168" i="29"/>
  <c r="BG149" i="29"/>
  <c r="BG65" i="29"/>
  <c r="BH25" i="29"/>
  <c r="BG164" i="29"/>
  <c r="BG145" i="29"/>
  <c r="BG61" i="29"/>
  <c r="BH30" i="29"/>
  <c r="BG169" i="29"/>
  <c r="BG150" i="29"/>
  <c r="BG66" i="29"/>
  <c r="BI33" i="30"/>
  <c r="BH172" i="30"/>
  <c r="BH153" i="30"/>
  <c r="BH69" i="30"/>
  <c r="BH30" i="30"/>
  <c r="BE28" i="31"/>
  <c r="BD167" i="31"/>
  <c r="BD148" i="31"/>
  <c r="BD64" i="31"/>
  <c r="BE23" i="31"/>
  <c r="BD162" i="31"/>
  <c r="BD143" i="31"/>
  <c r="BD59" i="31"/>
  <c r="BH35" i="30"/>
  <c r="BG174" i="30"/>
  <c r="BG155" i="30"/>
  <c r="BG71" i="30"/>
  <c r="BE26" i="31"/>
  <c r="BD146" i="31"/>
  <c r="BD165" i="31"/>
  <c r="BD62" i="31"/>
  <c r="BH34" i="29"/>
  <c r="BG173" i="29"/>
  <c r="BG154" i="29"/>
  <c r="BG70" i="29"/>
  <c r="BH31" i="29"/>
  <c r="BG170" i="29"/>
  <c r="BG151" i="29"/>
  <c r="BG67" i="29"/>
  <c r="BJ27" i="30"/>
  <c r="BI166" i="30"/>
  <c r="BI147" i="30"/>
  <c r="BI63" i="30"/>
  <c r="BE31" i="31"/>
  <c r="BD170" i="31"/>
  <c r="BD151" i="31"/>
  <c r="BD67" i="31"/>
  <c r="BE25" i="31"/>
  <c r="BD164" i="31"/>
  <c r="BD145" i="31"/>
  <c r="BD61" i="31"/>
  <c r="BE27" i="31"/>
  <c r="BD166" i="31"/>
  <c r="BD147" i="31"/>
  <c r="BD63" i="31"/>
  <c r="BI35" i="29"/>
  <c r="BH174" i="29"/>
  <c r="BH155" i="29"/>
  <c r="BH71" i="29"/>
  <c r="BE29" i="31"/>
  <c r="BD168" i="31"/>
  <c r="BD149" i="31"/>
  <c r="BD65" i="31"/>
  <c r="BH25" i="30"/>
  <c r="BG164" i="30"/>
  <c r="BG145" i="30"/>
  <c r="BG61" i="30"/>
  <c r="BI27" i="29"/>
  <c r="BH166" i="29"/>
  <c r="BH147" i="29"/>
  <c r="BH63" i="29"/>
  <c r="BI24" i="29"/>
  <c r="BH163" i="29"/>
  <c r="BH144" i="29"/>
  <c r="BH60" i="29"/>
  <c r="BI33" i="29"/>
  <c r="BH172" i="29"/>
  <c r="BH153" i="29"/>
  <c r="BH69" i="29"/>
  <c r="BE30" i="31"/>
  <c r="BD169" i="31"/>
  <c r="BD150" i="31"/>
  <c r="BD66" i="31"/>
  <c r="BB178" i="31"/>
  <c r="BB179" i="31" s="1"/>
  <c r="BB182" i="31"/>
  <c r="BB189" i="31"/>
  <c r="BI26" i="29"/>
  <c r="BH165" i="29"/>
  <c r="BH146" i="29"/>
  <c r="BH62" i="29"/>
  <c r="BJ28" i="30"/>
  <c r="BI167" i="30"/>
  <c r="BI148" i="30"/>
  <c r="BI64" i="30"/>
  <c r="BE33" i="31"/>
  <c r="BD172" i="31"/>
  <c r="BD153" i="31"/>
  <c r="BD69" i="31"/>
  <c r="BE34" i="31"/>
  <c r="BD173" i="31"/>
  <c r="BD154" i="31"/>
  <c r="BD70" i="31"/>
  <c r="BH28" i="29"/>
  <c r="BG167" i="29"/>
  <c r="BG148" i="29"/>
  <c r="BG64" i="29"/>
  <c r="BH29" i="30"/>
  <c r="BH32" i="30"/>
  <c r="BI23" i="30"/>
  <c r="BH162" i="30"/>
  <c r="BH143" i="30"/>
  <c r="BH59" i="30"/>
  <c r="BI24" i="30"/>
  <c r="BH163" i="30"/>
  <c r="BH144" i="30"/>
  <c r="BH60" i="30"/>
  <c r="BC73" i="31"/>
  <c r="BC74" i="31" s="1"/>
  <c r="BH31" i="30"/>
  <c r="BG170" i="30"/>
  <c r="BG151" i="30"/>
  <c r="BG67" i="30"/>
  <c r="BC176" i="31"/>
  <c r="BI23" i="29"/>
  <c r="BH162" i="29"/>
  <c r="BH143" i="29"/>
  <c r="BH59" i="29"/>
  <c r="BB190" i="31"/>
  <c r="BB183" i="31"/>
  <c r="BE24" i="31"/>
  <c r="BD144" i="31"/>
  <c r="BD163" i="31"/>
  <c r="BD60" i="31"/>
  <c r="BE32" i="31"/>
  <c r="BD171" i="31"/>
  <c r="BD152" i="31"/>
  <c r="BD68" i="31"/>
  <c r="BB37" i="36"/>
  <c r="BB37" i="34"/>
  <c r="BB31" i="32"/>
  <c r="BB37" i="35"/>
  <c r="BA198" i="30" l="1"/>
  <c r="BC190" i="30"/>
  <c r="BD73" i="30"/>
  <c r="BD74" i="30" s="1"/>
  <c r="BB196" i="30"/>
  <c r="BD157" i="30"/>
  <c r="BE68" i="30"/>
  <c r="BE150" i="30"/>
  <c r="BE165" i="30"/>
  <c r="BE66" i="30"/>
  <c r="BE65" i="30"/>
  <c r="BE146" i="30"/>
  <c r="BE171" i="30"/>
  <c r="BE62" i="30"/>
  <c r="BE152" i="30"/>
  <c r="BE169" i="30"/>
  <c r="BE168" i="30"/>
  <c r="BE149" i="30"/>
  <c r="BB197" i="30"/>
  <c r="BD176" i="30"/>
  <c r="BC189" i="30"/>
  <c r="BC178" i="30"/>
  <c r="BC179" i="30" s="1"/>
  <c r="BC182" i="30"/>
  <c r="BC196" i="30" s="1"/>
  <c r="BF182" i="29"/>
  <c r="BF196" i="29" s="1"/>
  <c r="BF158" i="29"/>
  <c r="BF73" i="33"/>
  <c r="BF74" i="33" s="1"/>
  <c r="BH61" i="33"/>
  <c r="BI25" i="33"/>
  <c r="BG66" i="33"/>
  <c r="BH30" i="33"/>
  <c r="BG71" i="33"/>
  <c r="BH35" i="33"/>
  <c r="BH65" i="33"/>
  <c r="BI29" i="33"/>
  <c r="BG63" i="33"/>
  <c r="BH27" i="33"/>
  <c r="BG62" i="33"/>
  <c r="BH26" i="33"/>
  <c r="BG67" i="33"/>
  <c r="BH31" i="33"/>
  <c r="BH64" i="33"/>
  <c r="BI28" i="33"/>
  <c r="BG70" i="33"/>
  <c r="BH34" i="33"/>
  <c r="BH69" i="33"/>
  <c r="BI33" i="33"/>
  <c r="BG60" i="33"/>
  <c r="BH24" i="33"/>
  <c r="BG37" i="33"/>
  <c r="BG68" i="33"/>
  <c r="BH32" i="33"/>
  <c r="BE198" i="29"/>
  <c r="BG157" i="29"/>
  <c r="BG182" i="29" s="1"/>
  <c r="BG176" i="29"/>
  <c r="BG190" i="29" s="1"/>
  <c r="BF190" i="29"/>
  <c r="BF197" i="29" s="1"/>
  <c r="BF178" i="29"/>
  <c r="BF179" i="29" s="1"/>
  <c r="BG73" i="29"/>
  <c r="BG74" i="29" s="1"/>
  <c r="BS50" i="32"/>
  <c r="BT20" i="32"/>
  <c r="BR61" i="32"/>
  <c r="BR62" i="32" s="1"/>
  <c r="BT57" i="32"/>
  <c r="BU27" i="32"/>
  <c r="BT52" i="32"/>
  <c r="BU22" i="32"/>
  <c r="BS56" i="32"/>
  <c r="BT26" i="32"/>
  <c r="BS51" i="32"/>
  <c r="BT21" i="32"/>
  <c r="BS59" i="32"/>
  <c r="BT29" i="32"/>
  <c r="BT53" i="32"/>
  <c r="BU23" i="32"/>
  <c r="BS55" i="32"/>
  <c r="BT25" i="32"/>
  <c r="BS58" i="32"/>
  <c r="BT28" i="32"/>
  <c r="BS54" i="32"/>
  <c r="BT24" i="32"/>
  <c r="BF32" i="31"/>
  <c r="BE171" i="31"/>
  <c r="BE152" i="31"/>
  <c r="BE68" i="31"/>
  <c r="BF30" i="31"/>
  <c r="BE169" i="31"/>
  <c r="BE150" i="31"/>
  <c r="BE66" i="31"/>
  <c r="BJ33" i="29"/>
  <c r="BI172" i="29"/>
  <c r="BI153" i="29"/>
  <c r="BI69" i="29"/>
  <c r="BJ24" i="29"/>
  <c r="BI163" i="29"/>
  <c r="BI144" i="29"/>
  <c r="BI60" i="29"/>
  <c r="BJ27" i="29"/>
  <c r="BI166" i="29"/>
  <c r="BI147" i="29"/>
  <c r="BI63" i="29"/>
  <c r="BI25" i="30"/>
  <c r="BH164" i="30"/>
  <c r="BH145" i="30"/>
  <c r="BH61" i="30"/>
  <c r="BF29" i="31"/>
  <c r="BE168" i="31"/>
  <c r="BE149" i="31"/>
  <c r="BE65" i="31"/>
  <c r="BJ35" i="29"/>
  <c r="BI174" i="29"/>
  <c r="BI155" i="29"/>
  <c r="BI71" i="29"/>
  <c r="BF27" i="31"/>
  <c r="BE166" i="31"/>
  <c r="BE147" i="31"/>
  <c r="BE63" i="31"/>
  <c r="BF25" i="31"/>
  <c r="BE164" i="31"/>
  <c r="BE145" i="31"/>
  <c r="BE61" i="31"/>
  <c r="BF31" i="31"/>
  <c r="BE170" i="31"/>
  <c r="BE151" i="31"/>
  <c r="BE67" i="31"/>
  <c r="BK27" i="30"/>
  <c r="BJ166" i="30"/>
  <c r="BJ147" i="30"/>
  <c r="BJ63" i="30"/>
  <c r="BI31" i="29"/>
  <c r="BH151" i="29"/>
  <c r="BH170" i="29"/>
  <c r="BH67" i="29"/>
  <c r="BI34" i="29"/>
  <c r="BH173" i="29"/>
  <c r="BH154" i="29"/>
  <c r="BH70" i="29"/>
  <c r="BF26" i="31"/>
  <c r="BE146" i="31"/>
  <c r="BE165" i="31"/>
  <c r="BE62" i="31"/>
  <c r="BI35" i="30"/>
  <c r="BH155" i="30"/>
  <c r="BH174" i="30"/>
  <c r="BH71" i="30"/>
  <c r="BF23" i="31"/>
  <c r="BE162" i="31"/>
  <c r="BE143" i="31"/>
  <c r="BE59" i="31"/>
  <c r="BF28" i="31"/>
  <c r="BE167" i="31"/>
  <c r="BE148" i="31"/>
  <c r="BE64" i="31"/>
  <c r="BI30" i="30"/>
  <c r="BJ33" i="30"/>
  <c r="BI172" i="30"/>
  <c r="BI153" i="30"/>
  <c r="BI69" i="30"/>
  <c r="BI30" i="29"/>
  <c r="BH169" i="29"/>
  <c r="BH150" i="29"/>
  <c r="BH66" i="29"/>
  <c r="BI25" i="29"/>
  <c r="BH164" i="29"/>
  <c r="BH145" i="29"/>
  <c r="BH61" i="29"/>
  <c r="BI29" i="29"/>
  <c r="BH168" i="29"/>
  <c r="BH149" i="29"/>
  <c r="BH65" i="29"/>
  <c r="BI34" i="30"/>
  <c r="BH173" i="30"/>
  <c r="BH154" i="30"/>
  <c r="BH70" i="30"/>
  <c r="BF35" i="31"/>
  <c r="BE174" i="31"/>
  <c r="BE155" i="31"/>
  <c r="BE71" i="31"/>
  <c r="BI26" i="30"/>
  <c r="BI32" i="29"/>
  <c r="BH152" i="29"/>
  <c r="BH171" i="29"/>
  <c r="BH68" i="29"/>
  <c r="BC178" i="31"/>
  <c r="BC179" i="31" s="1"/>
  <c r="BC189" i="31"/>
  <c r="BC182" i="31"/>
  <c r="BF24" i="31"/>
  <c r="BE144" i="31"/>
  <c r="BE163" i="31"/>
  <c r="BE60" i="31"/>
  <c r="BJ24" i="30"/>
  <c r="BI163" i="30"/>
  <c r="BI144" i="30"/>
  <c r="BI60" i="30"/>
  <c r="BJ23" i="30"/>
  <c r="BI162" i="30"/>
  <c r="BI143" i="30"/>
  <c r="BI59" i="30"/>
  <c r="BI32" i="30"/>
  <c r="BD73" i="31"/>
  <c r="BD74" i="31" s="1"/>
  <c r="BI31" i="30"/>
  <c r="BH170" i="30"/>
  <c r="BH151" i="30"/>
  <c r="BH67" i="30"/>
  <c r="BB197" i="31"/>
  <c r="BD157" i="31"/>
  <c r="BJ23" i="29"/>
  <c r="BI162" i="29"/>
  <c r="BI143" i="29"/>
  <c r="BI59" i="29"/>
  <c r="BC183" i="31"/>
  <c r="BC190" i="31"/>
  <c r="BI29" i="30"/>
  <c r="BI28" i="29"/>
  <c r="BH167" i="29"/>
  <c r="BH148" i="29"/>
  <c r="BH64" i="29"/>
  <c r="BF34" i="31"/>
  <c r="BE173" i="31"/>
  <c r="BE154" i="31"/>
  <c r="BE70" i="31"/>
  <c r="BF33" i="31"/>
  <c r="BE172" i="31"/>
  <c r="BE153" i="31"/>
  <c r="BE69" i="31"/>
  <c r="BK28" i="30"/>
  <c r="BJ167" i="30"/>
  <c r="BJ148" i="30"/>
  <c r="BJ64" i="30"/>
  <c r="BJ26" i="29"/>
  <c r="BI165" i="29"/>
  <c r="BI146" i="29"/>
  <c r="BI62" i="29"/>
  <c r="BB196" i="31"/>
  <c r="BD176" i="31"/>
  <c r="BC37" i="36"/>
  <c r="BC31" i="32"/>
  <c r="BC37" i="34"/>
  <c r="BC37" i="35"/>
  <c r="BC197" i="30" l="1"/>
  <c r="BC198" i="30" s="1"/>
  <c r="BE73" i="30"/>
  <c r="BE74" i="30" s="1"/>
  <c r="BF165" i="30"/>
  <c r="BF66" i="30"/>
  <c r="BF68" i="30"/>
  <c r="BF65" i="30"/>
  <c r="BF146" i="30"/>
  <c r="BF62" i="30"/>
  <c r="BF169" i="30"/>
  <c r="BF171" i="30"/>
  <c r="BF168" i="30"/>
  <c r="BF150" i="30"/>
  <c r="BF152" i="30"/>
  <c r="BF149" i="30"/>
  <c r="BD183" i="30"/>
  <c r="BD190" i="30"/>
  <c r="BE176" i="30"/>
  <c r="BD178" i="30"/>
  <c r="BD179" i="30" s="1"/>
  <c r="BD189" i="30"/>
  <c r="BD182" i="30"/>
  <c r="BE157" i="30"/>
  <c r="BB198" i="30"/>
  <c r="BG189" i="29"/>
  <c r="BG197" i="29" s="1"/>
  <c r="BG158" i="29"/>
  <c r="BG73" i="33"/>
  <c r="BG74" i="33" s="1"/>
  <c r="BH60" i="33"/>
  <c r="BI24" i="33"/>
  <c r="BH37" i="33"/>
  <c r="BH70" i="33"/>
  <c r="BI34" i="33"/>
  <c r="BH67" i="33"/>
  <c r="BI31" i="33"/>
  <c r="BH63" i="33"/>
  <c r="BI27" i="33"/>
  <c r="BH71" i="33"/>
  <c r="BI35" i="33"/>
  <c r="BI61" i="33"/>
  <c r="BJ25" i="33"/>
  <c r="BH68" i="33"/>
  <c r="BI32" i="33"/>
  <c r="BI69" i="33"/>
  <c r="BJ33" i="33"/>
  <c r="BI64" i="33"/>
  <c r="BJ28" i="33"/>
  <c r="BH62" i="33"/>
  <c r="BI26" i="33"/>
  <c r="BI65" i="33"/>
  <c r="BJ29" i="33"/>
  <c r="BH66" i="33"/>
  <c r="BI30" i="33"/>
  <c r="BG178" i="29"/>
  <c r="BG179" i="29" s="1"/>
  <c r="BG183" i="29"/>
  <c r="BG196" i="29" s="1"/>
  <c r="BB198" i="31"/>
  <c r="BF198" i="29"/>
  <c r="BH176" i="29"/>
  <c r="BH183" i="29" s="1"/>
  <c r="BH73" i="29"/>
  <c r="BH74" i="29" s="1"/>
  <c r="BU53" i="32"/>
  <c r="BV23" i="32"/>
  <c r="BT54" i="32"/>
  <c r="BU24" i="32"/>
  <c r="BT55" i="32"/>
  <c r="BU25" i="32"/>
  <c r="BT59" i="32"/>
  <c r="BU29" i="32"/>
  <c r="BT56" i="32"/>
  <c r="BU26" i="32"/>
  <c r="BU57" i="32"/>
  <c r="BV27" i="32"/>
  <c r="BS61" i="32"/>
  <c r="BS62" i="32" s="1"/>
  <c r="BT58" i="32"/>
  <c r="BU28" i="32"/>
  <c r="BT51" i="32"/>
  <c r="BU21" i="32"/>
  <c r="BU52" i="32"/>
  <c r="BV22" i="32"/>
  <c r="BT50" i="32"/>
  <c r="BU20" i="32"/>
  <c r="BK26" i="29"/>
  <c r="BJ165" i="29"/>
  <c r="BJ146" i="29"/>
  <c r="BJ62" i="29"/>
  <c r="BF172" i="31"/>
  <c r="BF153" i="31"/>
  <c r="BF69" i="31"/>
  <c r="BG33" i="31"/>
  <c r="BJ32" i="30"/>
  <c r="BK23" i="30"/>
  <c r="BJ162" i="30"/>
  <c r="BJ143" i="30"/>
  <c r="BJ59" i="30"/>
  <c r="BK24" i="30"/>
  <c r="BJ163" i="30"/>
  <c r="BJ144" i="30"/>
  <c r="BJ60" i="30"/>
  <c r="BG24" i="31"/>
  <c r="BF163" i="31"/>
  <c r="BF144" i="31"/>
  <c r="BF60" i="31"/>
  <c r="BC197" i="31"/>
  <c r="BG32" i="31"/>
  <c r="BF171" i="31"/>
  <c r="BF152" i="31"/>
  <c r="BF68" i="31"/>
  <c r="BK23" i="29"/>
  <c r="BJ162" i="29"/>
  <c r="BJ143" i="29"/>
  <c r="BJ59" i="29"/>
  <c r="BE73" i="31"/>
  <c r="BE74" i="31" s="1"/>
  <c r="BJ32" i="29"/>
  <c r="BI171" i="29"/>
  <c r="BI152" i="29"/>
  <c r="BI68" i="29"/>
  <c r="BJ26" i="30"/>
  <c r="BG35" i="31"/>
  <c r="BF174" i="31"/>
  <c r="BF155" i="31"/>
  <c r="BF71" i="31"/>
  <c r="BJ34" i="30"/>
  <c r="BI173" i="30"/>
  <c r="BI154" i="30"/>
  <c r="BI70" i="30"/>
  <c r="BJ29" i="29"/>
  <c r="BI168" i="29"/>
  <c r="BI149" i="29"/>
  <c r="BI65" i="29"/>
  <c r="BJ25" i="29"/>
  <c r="BI164" i="29"/>
  <c r="BI145" i="29"/>
  <c r="BI61" i="29"/>
  <c r="BJ30" i="29"/>
  <c r="BI169" i="29"/>
  <c r="BI150" i="29"/>
  <c r="BI66" i="29"/>
  <c r="BD183" i="31"/>
  <c r="BD190" i="31"/>
  <c r="BD178" i="31"/>
  <c r="BD179" i="31" s="1"/>
  <c r="BD182" i="31"/>
  <c r="BD189" i="31"/>
  <c r="BE176" i="31"/>
  <c r="BL28" i="30"/>
  <c r="BK167" i="30"/>
  <c r="BK148" i="30"/>
  <c r="BK64" i="30"/>
  <c r="BG34" i="31"/>
  <c r="BF173" i="31"/>
  <c r="BF154" i="31"/>
  <c r="BF70" i="31"/>
  <c r="BJ28" i="29"/>
  <c r="BI167" i="29"/>
  <c r="BI148" i="29"/>
  <c r="BI64" i="29"/>
  <c r="BJ29" i="30"/>
  <c r="BJ31" i="30"/>
  <c r="BI170" i="30"/>
  <c r="BI151" i="30"/>
  <c r="BI67" i="30"/>
  <c r="BE157" i="31"/>
  <c r="BC196" i="31"/>
  <c r="BH157" i="29"/>
  <c r="BK33" i="30"/>
  <c r="BJ172" i="30"/>
  <c r="BJ153" i="30"/>
  <c r="BJ69" i="30"/>
  <c r="BJ30" i="30"/>
  <c r="BG28" i="31"/>
  <c r="BF167" i="31"/>
  <c r="BF148" i="31"/>
  <c r="BF64" i="31"/>
  <c r="BG23" i="31"/>
  <c r="BF143" i="31"/>
  <c r="BF162" i="31"/>
  <c r="BF59" i="31"/>
  <c r="BJ35" i="30"/>
  <c r="BI155" i="30"/>
  <c r="BI174" i="30"/>
  <c r="BI71" i="30"/>
  <c r="BG26" i="31"/>
  <c r="BF165" i="31"/>
  <c r="BF146" i="31"/>
  <c r="BF62" i="31"/>
  <c r="BJ34" i="29"/>
  <c r="BI173" i="29"/>
  <c r="BI154" i="29"/>
  <c r="BI70" i="29"/>
  <c r="BJ31" i="29"/>
  <c r="BI151" i="29"/>
  <c r="BI170" i="29"/>
  <c r="BI67" i="29"/>
  <c r="BL27" i="30"/>
  <c r="BK166" i="30"/>
  <c r="BK147" i="30"/>
  <c r="BK63" i="30"/>
  <c r="BG31" i="31"/>
  <c r="BF170" i="31"/>
  <c r="BF151" i="31"/>
  <c r="BF67" i="31"/>
  <c r="BG25" i="31"/>
  <c r="BF145" i="31"/>
  <c r="BF164" i="31"/>
  <c r="BF61" i="31"/>
  <c r="BG27" i="31"/>
  <c r="BF166" i="31"/>
  <c r="BF147" i="31"/>
  <c r="BF63" i="31"/>
  <c r="BK35" i="29"/>
  <c r="BJ174" i="29"/>
  <c r="BJ155" i="29"/>
  <c r="BJ71" i="29"/>
  <c r="BG29" i="31"/>
  <c r="BF168" i="31"/>
  <c r="BF149" i="31"/>
  <c r="BF65" i="31"/>
  <c r="BJ25" i="30"/>
  <c r="BI164" i="30"/>
  <c r="BI145" i="30"/>
  <c r="BI61" i="30"/>
  <c r="BK27" i="29"/>
  <c r="BJ166" i="29"/>
  <c r="BJ147" i="29"/>
  <c r="BJ63" i="29"/>
  <c r="BK24" i="29"/>
  <c r="BJ163" i="29"/>
  <c r="BJ144" i="29"/>
  <c r="BJ60" i="29"/>
  <c r="BK33" i="29"/>
  <c r="BJ172" i="29"/>
  <c r="BJ153" i="29"/>
  <c r="BJ69" i="29"/>
  <c r="BG30" i="31"/>
  <c r="BF169" i="31"/>
  <c r="BF150" i="31"/>
  <c r="BF66" i="31"/>
  <c r="BD37" i="36"/>
  <c r="BD37" i="34"/>
  <c r="BD31" i="32"/>
  <c r="BD37" i="35"/>
  <c r="BD196" i="30" l="1"/>
  <c r="BF73" i="30"/>
  <c r="BF74" i="30" s="1"/>
  <c r="BE183" i="30"/>
  <c r="BE190" i="30"/>
  <c r="BD197" i="30"/>
  <c r="BF157" i="30"/>
  <c r="BF176" i="30"/>
  <c r="BE182" i="30"/>
  <c r="BE178" i="30"/>
  <c r="BE179" i="30" s="1"/>
  <c r="BE189" i="30"/>
  <c r="BG62" i="30"/>
  <c r="BG66" i="30"/>
  <c r="BG168" i="30"/>
  <c r="BG171" i="30"/>
  <c r="BG149" i="30"/>
  <c r="BG165" i="30"/>
  <c r="BG169" i="30"/>
  <c r="BG152" i="30"/>
  <c r="BG146" i="30"/>
  <c r="BG150" i="30"/>
  <c r="BG65" i="30"/>
  <c r="BG68" i="30"/>
  <c r="BJ65" i="33"/>
  <c r="BK29" i="33"/>
  <c r="BJ64" i="33"/>
  <c r="BK28" i="33"/>
  <c r="BI68" i="33"/>
  <c r="BJ32" i="33"/>
  <c r="BI71" i="33"/>
  <c r="BJ35" i="33"/>
  <c r="BI67" i="33"/>
  <c r="BJ31" i="33"/>
  <c r="BI60" i="33"/>
  <c r="BJ24" i="33"/>
  <c r="BI37" i="33"/>
  <c r="BI66" i="33"/>
  <c r="BJ30" i="33"/>
  <c r="BI62" i="33"/>
  <c r="BJ26" i="33"/>
  <c r="BJ69" i="33"/>
  <c r="BK33" i="33"/>
  <c r="BJ61" i="33"/>
  <c r="BK25" i="33"/>
  <c r="BI63" i="33"/>
  <c r="BJ27" i="33"/>
  <c r="BI70" i="33"/>
  <c r="BJ34" i="33"/>
  <c r="BH73" i="33"/>
  <c r="BH74" i="33" s="1"/>
  <c r="BC198" i="31"/>
  <c r="BD197" i="31"/>
  <c r="BI157" i="29"/>
  <c r="BI182" i="29" s="1"/>
  <c r="BI73" i="29"/>
  <c r="BI74" i="29" s="1"/>
  <c r="BH190" i="29"/>
  <c r="BI176" i="29"/>
  <c r="BU58" i="32"/>
  <c r="BV28" i="32"/>
  <c r="BU56" i="32"/>
  <c r="BV26" i="32"/>
  <c r="BU55" i="32"/>
  <c r="BV25" i="32"/>
  <c r="BV53" i="32"/>
  <c r="BW23" i="32"/>
  <c r="BU50" i="32"/>
  <c r="BV20" i="32"/>
  <c r="BU51" i="32"/>
  <c r="BV21" i="32"/>
  <c r="BV52" i="32"/>
  <c r="BW22" i="32"/>
  <c r="BT61" i="32"/>
  <c r="BT62" i="32" s="1"/>
  <c r="BV57" i="32"/>
  <c r="BW27" i="32"/>
  <c r="BU59" i="32"/>
  <c r="BV29" i="32"/>
  <c r="BU54" i="32"/>
  <c r="BV24" i="32"/>
  <c r="BF157" i="31"/>
  <c r="BH178" i="29"/>
  <c r="BH179" i="29" s="1"/>
  <c r="BH182" i="29"/>
  <c r="BH196" i="29" s="1"/>
  <c r="BH189" i="29"/>
  <c r="BH30" i="31"/>
  <c r="BG169" i="31"/>
  <c r="BG150" i="31"/>
  <c r="BG66" i="31"/>
  <c r="BL27" i="29"/>
  <c r="BK166" i="29"/>
  <c r="BK147" i="29"/>
  <c r="BK63" i="29"/>
  <c r="BK25" i="30"/>
  <c r="BJ164" i="30"/>
  <c r="BJ145" i="30"/>
  <c r="BJ61" i="30"/>
  <c r="BH29" i="31"/>
  <c r="BG168" i="31"/>
  <c r="BG149" i="31"/>
  <c r="BG65" i="31"/>
  <c r="BL35" i="29"/>
  <c r="BK174" i="29"/>
  <c r="BK155" i="29"/>
  <c r="BK71" i="29"/>
  <c r="BH27" i="31"/>
  <c r="BG166" i="31"/>
  <c r="BG147" i="31"/>
  <c r="BG63" i="31"/>
  <c r="BH25" i="31"/>
  <c r="BG145" i="31"/>
  <c r="BG164" i="31"/>
  <c r="BG61" i="31"/>
  <c r="BH31" i="31"/>
  <c r="BG170" i="31"/>
  <c r="BG151" i="31"/>
  <c r="BG67" i="31"/>
  <c r="BM27" i="30"/>
  <c r="BL166" i="30"/>
  <c r="BL147" i="30"/>
  <c r="BL63" i="30"/>
  <c r="BK31" i="29"/>
  <c r="BJ170" i="29"/>
  <c r="BJ151" i="29"/>
  <c r="BJ67" i="29"/>
  <c r="BK34" i="29"/>
  <c r="BJ173" i="29"/>
  <c r="BJ154" i="29"/>
  <c r="BJ70" i="29"/>
  <c r="BH26" i="31"/>
  <c r="BG165" i="31"/>
  <c r="BG146" i="31"/>
  <c r="BG62" i="31"/>
  <c r="BK35" i="30"/>
  <c r="BJ174" i="30"/>
  <c r="BJ155" i="30"/>
  <c r="BJ71" i="30"/>
  <c r="BH23" i="31"/>
  <c r="BG143" i="31"/>
  <c r="BG162" i="31"/>
  <c r="BG59" i="31"/>
  <c r="BH28" i="31"/>
  <c r="BG167" i="31"/>
  <c r="BG148" i="31"/>
  <c r="BG64" i="31"/>
  <c r="BK30" i="30"/>
  <c r="BL33" i="30"/>
  <c r="BK172" i="30"/>
  <c r="BK153" i="30"/>
  <c r="BK69" i="30"/>
  <c r="BK31" i="30"/>
  <c r="BJ170" i="30"/>
  <c r="BJ151" i="30"/>
  <c r="BJ67" i="30"/>
  <c r="BH24" i="31"/>
  <c r="BG163" i="31"/>
  <c r="BG144" i="31"/>
  <c r="BG60" i="31"/>
  <c r="BL26" i="29"/>
  <c r="BK165" i="29"/>
  <c r="BK146" i="29"/>
  <c r="BK62" i="29"/>
  <c r="BL33" i="29"/>
  <c r="BK172" i="29"/>
  <c r="BK153" i="29"/>
  <c r="BK69" i="29"/>
  <c r="BF73" i="31"/>
  <c r="BF74" i="31" s="1"/>
  <c r="BE178" i="31"/>
  <c r="BE179" i="31" s="1"/>
  <c r="BE189" i="31"/>
  <c r="BE182" i="31"/>
  <c r="BK30" i="29"/>
  <c r="BJ169" i="29"/>
  <c r="BJ150" i="29"/>
  <c r="BJ66" i="29"/>
  <c r="BK25" i="29"/>
  <c r="BJ164" i="29"/>
  <c r="BJ145" i="29"/>
  <c r="BJ61" i="29"/>
  <c r="BK29" i="29"/>
  <c r="BJ168" i="29"/>
  <c r="BJ149" i="29"/>
  <c r="BJ65" i="29"/>
  <c r="BK34" i="30"/>
  <c r="BJ173" i="30"/>
  <c r="BJ154" i="30"/>
  <c r="BJ70" i="30"/>
  <c r="BH35" i="31"/>
  <c r="BG174" i="31"/>
  <c r="BG155" i="31"/>
  <c r="BG71" i="31"/>
  <c r="BK26" i="30"/>
  <c r="BK32" i="29"/>
  <c r="BJ152" i="29"/>
  <c r="BJ171" i="29"/>
  <c r="BJ68" i="29"/>
  <c r="BH158" i="29"/>
  <c r="BL23" i="29"/>
  <c r="BK162" i="29"/>
  <c r="BK143" i="29"/>
  <c r="BK59" i="29"/>
  <c r="BH33" i="31"/>
  <c r="BG172" i="31"/>
  <c r="BG153" i="31"/>
  <c r="BG69" i="31"/>
  <c r="BL24" i="29"/>
  <c r="BK163" i="29"/>
  <c r="BK144" i="29"/>
  <c r="BK60" i="29"/>
  <c r="BF176" i="31"/>
  <c r="BK29" i="30"/>
  <c r="BK28" i="29"/>
  <c r="BJ167" i="29"/>
  <c r="BJ148" i="29"/>
  <c r="BJ64" i="29"/>
  <c r="BH34" i="31"/>
  <c r="BG173" i="31"/>
  <c r="BG154" i="31"/>
  <c r="BG70" i="31"/>
  <c r="BM28" i="30"/>
  <c r="BL167" i="30"/>
  <c r="BL148" i="30"/>
  <c r="BL64" i="30"/>
  <c r="BE190" i="31"/>
  <c r="BE183" i="31"/>
  <c r="BD196" i="31"/>
  <c r="BG198" i="29"/>
  <c r="BH32" i="31"/>
  <c r="BG171" i="31"/>
  <c r="BG152" i="31"/>
  <c r="BG68" i="31"/>
  <c r="BL24" i="30"/>
  <c r="BK163" i="30"/>
  <c r="BK144" i="30"/>
  <c r="BK60" i="30"/>
  <c r="BL23" i="30"/>
  <c r="BK162" i="30"/>
  <c r="BK143" i="30"/>
  <c r="BK59" i="30"/>
  <c r="BK32" i="30"/>
  <c r="BE37" i="36"/>
  <c r="BE31" i="32"/>
  <c r="BE37" i="34"/>
  <c r="BE37" i="35"/>
  <c r="BD198" i="30" l="1"/>
  <c r="BE197" i="30"/>
  <c r="BG176" i="30"/>
  <c r="BG190" i="30" s="1"/>
  <c r="BF182" i="30"/>
  <c r="BF189" i="30"/>
  <c r="BF178" i="30"/>
  <c r="BF179" i="30" s="1"/>
  <c r="BG157" i="30"/>
  <c r="BG73" i="30"/>
  <c r="BG74" i="30" s="1"/>
  <c r="BE196" i="30"/>
  <c r="BH169" i="30"/>
  <c r="BH165" i="30"/>
  <c r="BH152" i="30"/>
  <c r="BH168" i="30"/>
  <c r="BH150" i="30"/>
  <c r="BH146" i="30"/>
  <c r="BH68" i="30"/>
  <c r="BH149" i="30"/>
  <c r="BH65" i="30"/>
  <c r="BH66" i="30"/>
  <c r="BH62" i="30"/>
  <c r="BH171" i="30"/>
  <c r="BF190" i="30"/>
  <c r="BF183" i="30"/>
  <c r="BD198" i="31"/>
  <c r="BI158" i="29"/>
  <c r="BJ60" i="33"/>
  <c r="BK24" i="33"/>
  <c r="BJ37" i="33"/>
  <c r="BJ71" i="33"/>
  <c r="BK35" i="33"/>
  <c r="BK64" i="33"/>
  <c r="BL28" i="33"/>
  <c r="BJ63" i="33"/>
  <c r="BK27" i="33"/>
  <c r="BK69" i="33"/>
  <c r="BL33" i="33"/>
  <c r="BJ66" i="33"/>
  <c r="BK30" i="33"/>
  <c r="BI73" i="33"/>
  <c r="BI74" i="33" s="1"/>
  <c r="BJ67" i="33"/>
  <c r="BK31" i="33"/>
  <c r="BJ68" i="33"/>
  <c r="BK32" i="33"/>
  <c r="BK65" i="33"/>
  <c r="BL29" i="33"/>
  <c r="BJ70" i="33"/>
  <c r="BK34" i="33"/>
  <c r="BK61" i="33"/>
  <c r="BL25" i="33"/>
  <c r="BJ62" i="33"/>
  <c r="BK26" i="33"/>
  <c r="BH197" i="29"/>
  <c r="BH198" i="29" s="1"/>
  <c r="BI189" i="29"/>
  <c r="BI178" i="29"/>
  <c r="BI179" i="29" s="1"/>
  <c r="BI190" i="29"/>
  <c r="BI183" i="29"/>
  <c r="BI196" i="29" s="1"/>
  <c r="BJ73" i="29"/>
  <c r="BJ74" i="29" s="1"/>
  <c r="BJ157" i="29"/>
  <c r="BJ189" i="29" s="1"/>
  <c r="BJ176" i="29"/>
  <c r="BW52" i="32"/>
  <c r="BX22" i="32"/>
  <c r="BV50" i="32"/>
  <c r="BW20" i="32"/>
  <c r="BV55" i="32"/>
  <c r="BW25" i="32"/>
  <c r="BV58" i="32"/>
  <c r="BW28" i="32"/>
  <c r="BV54" i="32"/>
  <c r="BW24" i="32"/>
  <c r="BW57" i="32"/>
  <c r="BX27" i="32"/>
  <c r="BU61" i="32"/>
  <c r="BU62" i="32" s="1"/>
  <c r="BV59" i="32"/>
  <c r="BW29" i="32"/>
  <c r="BV51" i="32"/>
  <c r="BW21" i="32"/>
  <c r="BW53" i="32"/>
  <c r="BX23" i="32"/>
  <c r="BV56" i="32"/>
  <c r="BW26" i="32"/>
  <c r="BL32" i="30"/>
  <c r="BM24" i="30"/>
  <c r="BL163" i="30"/>
  <c r="BL144" i="30"/>
  <c r="BL60" i="30"/>
  <c r="BE196" i="31"/>
  <c r="BL31" i="30"/>
  <c r="BK170" i="30"/>
  <c r="BK151" i="30"/>
  <c r="BK67" i="30"/>
  <c r="BG176" i="31"/>
  <c r="BM23" i="30"/>
  <c r="BL162" i="30"/>
  <c r="BL143" i="30"/>
  <c r="BL59" i="30"/>
  <c r="BF183" i="31"/>
  <c r="BF190" i="31"/>
  <c r="BM24" i="29"/>
  <c r="BL163" i="29"/>
  <c r="BL144" i="29"/>
  <c r="BL60" i="29"/>
  <c r="BL32" i="29"/>
  <c r="BK152" i="29"/>
  <c r="BK171" i="29"/>
  <c r="BK68" i="29"/>
  <c r="BL26" i="30"/>
  <c r="BI35" i="31"/>
  <c r="BH174" i="31"/>
  <c r="BH155" i="31"/>
  <c r="BH71" i="31"/>
  <c r="BL34" i="30"/>
  <c r="BK173" i="30"/>
  <c r="BK154" i="30"/>
  <c r="BK70" i="30"/>
  <c r="BL29" i="29"/>
  <c r="BK168" i="29"/>
  <c r="BK149" i="29"/>
  <c r="BK65" i="29"/>
  <c r="BL25" i="29"/>
  <c r="BK164" i="29"/>
  <c r="BK145" i="29"/>
  <c r="BK61" i="29"/>
  <c r="BL30" i="29"/>
  <c r="BK169" i="29"/>
  <c r="BK150" i="29"/>
  <c r="BK66" i="29"/>
  <c r="BE197" i="31"/>
  <c r="BG157" i="31"/>
  <c r="BN28" i="30"/>
  <c r="BM167" i="30"/>
  <c r="BM148" i="30"/>
  <c r="BM64" i="30"/>
  <c r="BI34" i="31"/>
  <c r="BH173" i="31"/>
  <c r="BH154" i="31"/>
  <c r="BH70" i="31"/>
  <c r="BL28" i="29"/>
  <c r="BK167" i="29"/>
  <c r="BK148" i="29"/>
  <c r="BK64" i="29"/>
  <c r="BL29" i="30"/>
  <c r="BM23" i="29"/>
  <c r="BL162" i="29"/>
  <c r="BL143" i="29"/>
  <c r="BL59" i="29"/>
  <c r="BI24" i="31"/>
  <c r="BH144" i="31"/>
  <c r="BH163" i="31"/>
  <c r="BH60" i="31"/>
  <c r="BM33" i="30"/>
  <c r="BL172" i="30"/>
  <c r="BL153" i="30"/>
  <c r="BL69" i="30"/>
  <c r="BL30" i="30"/>
  <c r="BI28" i="31"/>
  <c r="BH167" i="31"/>
  <c r="BH148" i="31"/>
  <c r="BH64" i="31"/>
  <c r="BI23" i="31"/>
  <c r="BH162" i="31"/>
  <c r="BH143" i="31"/>
  <c r="BH59" i="31"/>
  <c r="BL35" i="30"/>
  <c r="BK174" i="30"/>
  <c r="BK155" i="30"/>
  <c r="BK71" i="30"/>
  <c r="BI26" i="31"/>
  <c r="BH146" i="31"/>
  <c r="BH165" i="31"/>
  <c r="BH62" i="31"/>
  <c r="BL34" i="29"/>
  <c r="BK173" i="29"/>
  <c r="BK154" i="29"/>
  <c r="BK70" i="29"/>
  <c r="BL31" i="29"/>
  <c r="BK170" i="29"/>
  <c r="BK151" i="29"/>
  <c r="BK67" i="29"/>
  <c r="BN27" i="30"/>
  <c r="BM166" i="30"/>
  <c r="BM147" i="30"/>
  <c r="BM63" i="30"/>
  <c r="BI31" i="31"/>
  <c r="BH170" i="31"/>
  <c r="BH151" i="31"/>
  <c r="BH67" i="31"/>
  <c r="BI25" i="31"/>
  <c r="BH164" i="31"/>
  <c r="BH145" i="31"/>
  <c r="BH61" i="31"/>
  <c r="BI27" i="31"/>
  <c r="BH166" i="31"/>
  <c r="BH147" i="31"/>
  <c r="BH63" i="31"/>
  <c r="BM35" i="29"/>
  <c r="BL174" i="29"/>
  <c r="BL155" i="29"/>
  <c r="BL71" i="29"/>
  <c r="BI29" i="31"/>
  <c r="BH168" i="31"/>
  <c r="BH149" i="31"/>
  <c r="BH65" i="31"/>
  <c r="BL25" i="30"/>
  <c r="BK164" i="30"/>
  <c r="BK145" i="30"/>
  <c r="BK61" i="30"/>
  <c r="BM27" i="29"/>
  <c r="BL166" i="29"/>
  <c r="BL147" i="29"/>
  <c r="BL63" i="29"/>
  <c r="BI30" i="31"/>
  <c r="BH169" i="31"/>
  <c r="BH150" i="31"/>
  <c r="BH66" i="31"/>
  <c r="BF178" i="31"/>
  <c r="BF179" i="31" s="1"/>
  <c r="BF182" i="31"/>
  <c r="BF189" i="31"/>
  <c r="BI32" i="31"/>
  <c r="BH171" i="31"/>
  <c r="BH152" i="31"/>
  <c r="BH68" i="31"/>
  <c r="BI33" i="31"/>
  <c r="BH172" i="31"/>
  <c r="BH153" i="31"/>
  <c r="BH69" i="31"/>
  <c r="BM33" i="29"/>
  <c r="BL172" i="29"/>
  <c r="BL153" i="29"/>
  <c r="BL69" i="29"/>
  <c r="BM26" i="29"/>
  <c r="BL165" i="29"/>
  <c r="BL146" i="29"/>
  <c r="BL62" i="29"/>
  <c r="BG73" i="31"/>
  <c r="BG74" i="31" s="1"/>
  <c r="BF37" i="36"/>
  <c r="BF37" i="34"/>
  <c r="BF31" i="32"/>
  <c r="BF37" i="35"/>
  <c r="BE198" i="30" l="1"/>
  <c r="BF196" i="30"/>
  <c r="BG183" i="30"/>
  <c r="BH73" i="30"/>
  <c r="BH74" i="30" s="1"/>
  <c r="BH157" i="30"/>
  <c r="BH176" i="30"/>
  <c r="BG182" i="30"/>
  <c r="BG189" i="30"/>
  <c r="BG197" i="30" s="1"/>
  <c r="BG178" i="30"/>
  <c r="BG179" i="30" s="1"/>
  <c r="BF197" i="30"/>
  <c r="BI68" i="30"/>
  <c r="BI165" i="30"/>
  <c r="BI65" i="30"/>
  <c r="BI146" i="30"/>
  <c r="BI169" i="30"/>
  <c r="BI171" i="30"/>
  <c r="BI62" i="30"/>
  <c r="BI168" i="30"/>
  <c r="BI150" i="30"/>
  <c r="BI152" i="30"/>
  <c r="BI149" i="30"/>
  <c r="BI66" i="30"/>
  <c r="BF196" i="31"/>
  <c r="BK62" i="33"/>
  <c r="BL26" i="33"/>
  <c r="BK70" i="33"/>
  <c r="BL34" i="33"/>
  <c r="BK68" i="33"/>
  <c r="BL32" i="33"/>
  <c r="BL69" i="33"/>
  <c r="BM33" i="33"/>
  <c r="BL64" i="33"/>
  <c r="BM28" i="33"/>
  <c r="BK60" i="33"/>
  <c r="BL24" i="33"/>
  <c r="BK37" i="33"/>
  <c r="BL61" i="33"/>
  <c r="BM25" i="33"/>
  <c r="BL65" i="33"/>
  <c r="BM29" i="33"/>
  <c r="BK67" i="33"/>
  <c r="BL31" i="33"/>
  <c r="BK66" i="33"/>
  <c r="BL30" i="33"/>
  <c r="BK63" i="33"/>
  <c r="BL27" i="33"/>
  <c r="BK71" i="33"/>
  <c r="BL35" i="33"/>
  <c r="BJ73" i="33"/>
  <c r="BJ74" i="33" s="1"/>
  <c r="BF197" i="31"/>
  <c r="BJ158" i="29"/>
  <c r="BI197" i="29"/>
  <c r="BI198" i="29" s="1"/>
  <c r="BK73" i="29"/>
  <c r="BK74" i="29" s="1"/>
  <c r="BJ182" i="29"/>
  <c r="BJ178" i="29"/>
  <c r="BJ179" i="29" s="1"/>
  <c r="BK176" i="29"/>
  <c r="BJ190" i="29"/>
  <c r="BJ192" i="29" s="1"/>
  <c r="BJ183" i="29"/>
  <c r="BK157" i="29"/>
  <c r="BK189" i="29" s="1"/>
  <c r="BV61" i="32"/>
  <c r="BV62" i="32" s="1"/>
  <c r="BW54" i="32"/>
  <c r="BX24" i="32"/>
  <c r="BW55" i="32"/>
  <c r="BX25" i="32"/>
  <c r="BX52" i="32"/>
  <c r="BY22" i="32"/>
  <c r="BX53" i="32"/>
  <c r="BY23" i="32"/>
  <c r="BW59" i="32"/>
  <c r="BX29" i="32"/>
  <c r="BW56" i="32"/>
  <c r="BX26" i="32"/>
  <c r="BW51" i="32"/>
  <c r="BX21" i="32"/>
  <c r="BX57" i="32"/>
  <c r="BY27" i="32"/>
  <c r="BW58" i="32"/>
  <c r="BX28" i="32"/>
  <c r="BW50" i="32"/>
  <c r="BX20" i="32"/>
  <c r="BN33" i="29"/>
  <c r="BM172" i="29"/>
  <c r="BM153" i="29"/>
  <c r="BM69" i="29"/>
  <c r="BJ33" i="31"/>
  <c r="BI172" i="31"/>
  <c r="BI153" i="31"/>
  <c r="BI69" i="31"/>
  <c r="BJ32" i="31"/>
  <c r="BI171" i="31"/>
  <c r="BI152" i="31"/>
  <c r="BI68" i="31"/>
  <c r="BJ30" i="31"/>
  <c r="BI169" i="31"/>
  <c r="BI150" i="31"/>
  <c r="BI66" i="31"/>
  <c r="BH73" i="31"/>
  <c r="BH74" i="31" s="1"/>
  <c r="BG178" i="31"/>
  <c r="BG179" i="31" s="1"/>
  <c r="BG189" i="31"/>
  <c r="BG182" i="31"/>
  <c r="BN23" i="30"/>
  <c r="BM162" i="30"/>
  <c r="BM143" i="30"/>
  <c r="BM59" i="30"/>
  <c r="BJ191" i="29"/>
  <c r="BH157" i="31"/>
  <c r="BJ24" i="31"/>
  <c r="BI144" i="31"/>
  <c r="BI163" i="31"/>
  <c r="BI60" i="31"/>
  <c r="BN23" i="29"/>
  <c r="BM162" i="29"/>
  <c r="BM143" i="29"/>
  <c r="BM59" i="29"/>
  <c r="BH176" i="31"/>
  <c r="BN24" i="29"/>
  <c r="BM163" i="29"/>
  <c r="BM144" i="29"/>
  <c r="BM60" i="29"/>
  <c r="BG190" i="31"/>
  <c r="BG183" i="31"/>
  <c r="BM31" i="30"/>
  <c r="BL170" i="30"/>
  <c r="BL151" i="30"/>
  <c r="BL67" i="30"/>
  <c r="BN24" i="30"/>
  <c r="BM163" i="30"/>
  <c r="BM144" i="30"/>
  <c r="BM60" i="30"/>
  <c r="BM32" i="30"/>
  <c r="BN26" i="29"/>
  <c r="BM165" i="29"/>
  <c r="BM146" i="29"/>
  <c r="BM62" i="29"/>
  <c r="BN27" i="29"/>
  <c r="BM166" i="29"/>
  <c r="BM147" i="29"/>
  <c r="BM63" i="29"/>
  <c r="BM25" i="30"/>
  <c r="BL164" i="30"/>
  <c r="BL145" i="30"/>
  <c r="BL61" i="30"/>
  <c r="BJ29" i="31"/>
  <c r="BI168" i="31"/>
  <c r="BI149" i="31"/>
  <c r="BI65" i="31"/>
  <c r="BN35" i="29"/>
  <c r="BM174" i="29"/>
  <c r="BM155" i="29"/>
  <c r="BM71" i="29"/>
  <c r="BJ27" i="31"/>
  <c r="BI166" i="31"/>
  <c r="BI147" i="31"/>
  <c r="BI63" i="31"/>
  <c r="BJ25" i="31"/>
  <c r="BI164" i="31"/>
  <c r="BI145" i="31"/>
  <c r="BI61" i="31"/>
  <c r="BJ31" i="31"/>
  <c r="BI170" i="31"/>
  <c r="BI151" i="31"/>
  <c r="BI67" i="31"/>
  <c r="BO27" i="30"/>
  <c r="BN166" i="30"/>
  <c r="BN147" i="30"/>
  <c r="BN63" i="30"/>
  <c r="BM31" i="29"/>
  <c r="BL151" i="29"/>
  <c r="BL170" i="29"/>
  <c r="BL67" i="29"/>
  <c r="BM34" i="29"/>
  <c r="BL173" i="29"/>
  <c r="BL154" i="29"/>
  <c r="BL70" i="29"/>
  <c r="BJ26" i="31"/>
  <c r="BI146" i="31"/>
  <c r="BI165" i="31"/>
  <c r="BI62" i="31"/>
  <c r="BM35" i="30"/>
  <c r="BL155" i="30"/>
  <c r="BL174" i="30"/>
  <c r="BL71" i="30"/>
  <c r="BJ23" i="31"/>
  <c r="BI162" i="31"/>
  <c r="BI143" i="31"/>
  <c r="BI59" i="31"/>
  <c r="BJ28" i="31"/>
  <c r="BI167" i="31"/>
  <c r="BI148" i="31"/>
  <c r="BI64" i="31"/>
  <c r="BM30" i="30"/>
  <c r="BN33" i="30"/>
  <c r="BM172" i="30"/>
  <c r="BM153" i="30"/>
  <c r="BM69" i="30"/>
  <c r="BM29" i="30"/>
  <c r="BM28" i="29"/>
  <c r="BL167" i="29"/>
  <c r="BL148" i="29"/>
  <c r="BL64" i="29"/>
  <c r="BJ34" i="31"/>
  <c r="BI173" i="31"/>
  <c r="BI154" i="31"/>
  <c r="BI70" i="31"/>
  <c r="BO28" i="30"/>
  <c r="BN167" i="30"/>
  <c r="BN148" i="30"/>
  <c r="BN64" i="30"/>
  <c r="BM30" i="29"/>
  <c r="BL169" i="29"/>
  <c r="BL150" i="29"/>
  <c r="BL66" i="29"/>
  <c r="BM25" i="29"/>
  <c r="BL164" i="29"/>
  <c r="BL145" i="29"/>
  <c r="BL61" i="29"/>
  <c r="BM29" i="29"/>
  <c r="BL168" i="29"/>
  <c r="BL149" i="29"/>
  <c r="BL65" i="29"/>
  <c r="BM34" i="30"/>
  <c r="BL173" i="30"/>
  <c r="BL154" i="30"/>
  <c r="BL70" i="30"/>
  <c r="BJ35" i="31"/>
  <c r="BI174" i="31"/>
  <c r="BI155" i="31"/>
  <c r="BI71" i="31"/>
  <c r="BM26" i="30"/>
  <c r="BM32" i="29"/>
  <c r="BL152" i="29"/>
  <c r="BL171" i="29"/>
  <c r="BL68" i="29"/>
  <c r="BE198" i="31"/>
  <c r="BG37" i="36"/>
  <c r="BG37" i="34"/>
  <c r="BG31" i="32"/>
  <c r="BG37" i="35"/>
  <c r="BF198" i="30" l="1"/>
  <c r="BJ196" i="29"/>
  <c r="BG196" i="30"/>
  <c r="BG198" i="30" s="1"/>
  <c r="BI157" i="30"/>
  <c r="BJ150" i="30"/>
  <c r="BJ146" i="30"/>
  <c r="BJ171" i="30"/>
  <c r="BJ66" i="30"/>
  <c r="BJ62" i="30"/>
  <c r="BJ168" i="30"/>
  <c r="BJ149" i="30"/>
  <c r="BJ152" i="30"/>
  <c r="BJ65" i="30"/>
  <c r="BJ169" i="30"/>
  <c r="BJ165" i="30"/>
  <c r="BJ68" i="30"/>
  <c r="BI73" i="30"/>
  <c r="BI74" i="30" s="1"/>
  <c r="BH183" i="30"/>
  <c r="BH190" i="30"/>
  <c r="BI176" i="30"/>
  <c r="BH182" i="30"/>
  <c r="BH189" i="30"/>
  <c r="BH178" i="30"/>
  <c r="BH179" i="30" s="1"/>
  <c r="BF198" i="31"/>
  <c r="BL63" i="33"/>
  <c r="BM27" i="33"/>
  <c r="BL67" i="33"/>
  <c r="BM31" i="33"/>
  <c r="BM61" i="33"/>
  <c r="BN25" i="33"/>
  <c r="BK73" i="33"/>
  <c r="BK74" i="33" s="1"/>
  <c r="BL70" i="33"/>
  <c r="BM34" i="33"/>
  <c r="BM64" i="33"/>
  <c r="BN28" i="33"/>
  <c r="BL71" i="33"/>
  <c r="BM35" i="33"/>
  <c r="BL66" i="33"/>
  <c r="BM30" i="33"/>
  <c r="BM65" i="33"/>
  <c r="BN29" i="33"/>
  <c r="BL68" i="33"/>
  <c r="BM32" i="33"/>
  <c r="BL62" i="33"/>
  <c r="BM26" i="33"/>
  <c r="BL60" i="33"/>
  <c r="BM24" i="33"/>
  <c r="BL37" i="33"/>
  <c r="BM69" i="33"/>
  <c r="BN33" i="33"/>
  <c r="BJ193" i="29"/>
  <c r="BJ197" i="29"/>
  <c r="BJ198" i="29" s="1"/>
  <c r="BK182" i="29"/>
  <c r="BK178" i="29"/>
  <c r="BK179" i="29" s="1"/>
  <c r="BK158" i="29"/>
  <c r="BK190" i="29"/>
  <c r="BK197" i="29" s="1"/>
  <c r="BK183" i="29"/>
  <c r="BL73" i="29"/>
  <c r="BL74" i="29" s="1"/>
  <c r="BL157" i="29"/>
  <c r="BL189" i="29" s="1"/>
  <c r="BL176" i="29"/>
  <c r="BL190" i="29" s="1"/>
  <c r="BW61" i="32"/>
  <c r="BW62" i="32" s="1"/>
  <c r="BX58" i="32"/>
  <c r="BY28" i="32"/>
  <c r="BX51" i="32"/>
  <c r="BY21" i="32"/>
  <c r="BX59" i="32"/>
  <c r="BY29" i="32"/>
  <c r="BY52" i="32"/>
  <c r="BZ22" i="32"/>
  <c r="BX54" i="32"/>
  <c r="BY24" i="32"/>
  <c r="BX50" i="32"/>
  <c r="BY20" i="32"/>
  <c r="BY57" i="32"/>
  <c r="BZ27" i="32"/>
  <c r="BX56" i="32"/>
  <c r="BY26" i="32"/>
  <c r="BY53" i="32"/>
  <c r="BZ23" i="32"/>
  <c r="BX55" i="32"/>
  <c r="BY25" i="32"/>
  <c r="BP28" i="30"/>
  <c r="BO167" i="30"/>
  <c r="BO148" i="30"/>
  <c r="BO64" i="30"/>
  <c r="BK34" i="31"/>
  <c r="BJ173" i="31"/>
  <c r="BJ154" i="31"/>
  <c r="BJ70" i="31"/>
  <c r="BN28" i="29"/>
  <c r="BM167" i="29"/>
  <c r="BM148" i="29"/>
  <c r="BM64" i="29"/>
  <c r="BN29" i="30"/>
  <c r="BO26" i="29"/>
  <c r="BN165" i="29"/>
  <c r="BN146" i="29"/>
  <c r="BN62" i="29"/>
  <c r="BN32" i="30"/>
  <c r="BO24" i="30"/>
  <c r="BN163" i="30"/>
  <c r="BN144" i="30"/>
  <c r="BN60" i="30"/>
  <c r="BO24" i="29"/>
  <c r="BN163" i="29"/>
  <c r="BN144" i="29"/>
  <c r="BN60" i="29"/>
  <c r="BH183" i="31"/>
  <c r="BH190" i="31"/>
  <c r="BI73" i="31"/>
  <c r="BI74" i="31" s="1"/>
  <c r="BG196" i="31"/>
  <c r="BK30" i="31"/>
  <c r="BJ169" i="31"/>
  <c r="BJ150" i="31"/>
  <c r="BJ66" i="31"/>
  <c r="BK32" i="31"/>
  <c r="BJ171" i="31"/>
  <c r="BJ152" i="31"/>
  <c r="BJ68" i="31"/>
  <c r="BK33" i="31"/>
  <c r="BJ172" i="31"/>
  <c r="BJ153" i="31"/>
  <c r="BJ69" i="31"/>
  <c r="BO33" i="29"/>
  <c r="BN172" i="29"/>
  <c r="BN153" i="29"/>
  <c r="BN69" i="29"/>
  <c r="BI176" i="31"/>
  <c r="BG197" i="31"/>
  <c r="BN32" i="29"/>
  <c r="BM171" i="29"/>
  <c r="BM152" i="29"/>
  <c r="BM68" i="29"/>
  <c r="BK35" i="31"/>
  <c r="BJ174" i="31"/>
  <c r="BJ155" i="31"/>
  <c r="BJ71" i="31"/>
  <c r="BN29" i="29"/>
  <c r="BM168" i="29"/>
  <c r="BM149" i="29"/>
  <c r="BM65" i="29"/>
  <c r="BN30" i="29"/>
  <c r="BM169" i="29"/>
  <c r="BM150" i="29"/>
  <c r="BM66" i="29"/>
  <c r="BO33" i="30"/>
  <c r="BN172" i="30"/>
  <c r="BN153" i="30"/>
  <c r="BN69" i="30"/>
  <c r="BK28" i="31"/>
  <c r="BJ167" i="31"/>
  <c r="BJ148" i="31"/>
  <c r="BJ64" i="31"/>
  <c r="BK23" i="31"/>
  <c r="BJ143" i="31"/>
  <c r="BJ162" i="31"/>
  <c r="BJ59" i="31"/>
  <c r="BN35" i="30"/>
  <c r="BM155" i="30"/>
  <c r="BM174" i="30"/>
  <c r="BM71" i="30"/>
  <c r="BK26" i="31"/>
  <c r="BJ165" i="31"/>
  <c r="BJ146" i="31"/>
  <c r="BJ62" i="31"/>
  <c r="BN34" i="29"/>
  <c r="BM173" i="29"/>
  <c r="BM154" i="29"/>
  <c r="BM70" i="29"/>
  <c r="BN31" i="29"/>
  <c r="BM151" i="29"/>
  <c r="BM170" i="29"/>
  <c r="BM67" i="29"/>
  <c r="BP27" i="30"/>
  <c r="BO166" i="30"/>
  <c r="BO147" i="30"/>
  <c r="BO63" i="30"/>
  <c r="BK31" i="31"/>
  <c r="BJ170" i="31"/>
  <c r="BJ151" i="31"/>
  <c r="BJ67" i="31"/>
  <c r="BK25" i="31"/>
  <c r="BJ145" i="31"/>
  <c r="BJ164" i="31"/>
  <c r="BJ61" i="31"/>
  <c r="BK27" i="31"/>
  <c r="BJ166" i="31"/>
  <c r="BJ147" i="31"/>
  <c r="BJ63" i="31"/>
  <c r="BO35" i="29"/>
  <c r="BN174" i="29"/>
  <c r="BN155" i="29"/>
  <c r="BN71" i="29"/>
  <c r="BK29" i="31"/>
  <c r="BJ168" i="31"/>
  <c r="BJ149" i="31"/>
  <c r="BJ65" i="31"/>
  <c r="BN25" i="30"/>
  <c r="BM164" i="30"/>
  <c r="BM145" i="30"/>
  <c r="BM61" i="30"/>
  <c r="BO27" i="29"/>
  <c r="BN166" i="29"/>
  <c r="BN147" i="29"/>
  <c r="BN63" i="29"/>
  <c r="BN31" i="30"/>
  <c r="BM170" i="30"/>
  <c r="BM151" i="30"/>
  <c r="BM67" i="30"/>
  <c r="BI157" i="31"/>
  <c r="BH178" i="31"/>
  <c r="BH179" i="31" s="1"/>
  <c r="BH189" i="31"/>
  <c r="BH182" i="31"/>
  <c r="BN26" i="30"/>
  <c r="BN34" i="30"/>
  <c r="BM173" i="30"/>
  <c r="BM154" i="30"/>
  <c r="BM70" i="30"/>
  <c r="BN25" i="29"/>
  <c r="BM164" i="29"/>
  <c r="BM145" i="29"/>
  <c r="BM61" i="29"/>
  <c r="BN30" i="30"/>
  <c r="BO23" i="29"/>
  <c r="BN162" i="29"/>
  <c r="BN143" i="29"/>
  <c r="BN59" i="29"/>
  <c r="BK24" i="31"/>
  <c r="BJ163" i="31"/>
  <c r="BJ144" i="31"/>
  <c r="BJ60" i="31"/>
  <c r="BO23" i="30"/>
  <c r="BN162" i="30"/>
  <c r="BN143" i="30"/>
  <c r="BN59" i="30"/>
  <c r="BH37" i="36"/>
  <c r="BH31" i="32"/>
  <c r="BH37" i="34"/>
  <c r="BH37" i="35"/>
  <c r="BH196" i="30" l="1"/>
  <c r="BJ176" i="30"/>
  <c r="BJ190" i="30" s="1"/>
  <c r="BJ192" i="30" s="1"/>
  <c r="BH197" i="30"/>
  <c r="BJ157" i="30"/>
  <c r="BJ73" i="30"/>
  <c r="BJ74" i="30" s="1"/>
  <c r="BI190" i="30"/>
  <c r="BI183" i="30"/>
  <c r="BK68" i="30"/>
  <c r="BK62" i="30"/>
  <c r="BK168" i="30"/>
  <c r="BK169" i="30"/>
  <c r="BK149" i="30"/>
  <c r="BK150" i="30"/>
  <c r="BK66" i="30"/>
  <c r="BK171" i="30"/>
  <c r="BK165" i="30"/>
  <c r="BK65" i="30"/>
  <c r="BK152" i="30"/>
  <c r="BK146" i="30"/>
  <c r="BI189" i="30"/>
  <c r="BI182" i="30"/>
  <c r="BI178" i="30"/>
  <c r="BI179" i="30" s="1"/>
  <c r="BK196" i="29"/>
  <c r="BK198" i="29" s="1"/>
  <c r="BL73" i="33"/>
  <c r="BL74" i="33" s="1"/>
  <c r="BM60" i="33"/>
  <c r="BN24" i="33"/>
  <c r="BM37" i="33"/>
  <c r="BM68" i="33"/>
  <c r="BN32" i="33"/>
  <c r="BM66" i="33"/>
  <c r="BN30" i="33"/>
  <c r="BN64" i="33"/>
  <c r="BO28" i="33"/>
  <c r="BN69" i="33"/>
  <c r="BO33" i="33"/>
  <c r="BN61" i="33"/>
  <c r="BO25" i="33"/>
  <c r="BM63" i="33"/>
  <c r="BN27" i="33"/>
  <c r="BM62" i="33"/>
  <c r="BN26" i="33"/>
  <c r="BN65" i="33"/>
  <c r="BO29" i="33"/>
  <c r="BM71" i="33"/>
  <c r="BN35" i="33"/>
  <c r="BM70" i="33"/>
  <c r="BN34" i="33"/>
  <c r="BM67" i="33"/>
  <c r="BN31" i="33"/>
  <c r="BM176" i="29"/>
  <c r="BM183" i="29" s="1"/>
  <c r="BL182" i="29"/>
  <c r="BL183" i="29"/>
  <c r="BH197" i="31"/>
  <c r="BL158" i="29"/>
  <c r="BH196" i="31"/>
  <c r="BM73" i="29"/>
  <c r="BM74" i="29" s="1"/>
  <c r="BM157" i="29"/>
  <c r="BL197" i="29"/>
  <c r="BL178" i="29"/>
  <c r="BL179" i="29" s="1"/>
  <c r="BX61" i="32"/>
  <c r="BX62" i="32" s="1"/>
  <c r="BZ53" i="32"/>
  <c r="CA23" i="32"/>
  <c r="BZ57" i="32"/>
  <c r="CA27" i="32"/>
  <c r="BY54" i="32"/>
  <c r="BZ24" i="32"/>
  <c r="BY59" i="32"/>
  <c r="BZ29" i="32"/>
  <c r="BY58" i="32"/>
  <c r="BZ28" i="32"/>
  <c r="BY55" i="32"/>
  <c r="BZ25" i="32"/>
  <c r="BY56" i="32"/>
  <c r="BZ26" i="32"/>
  <c r="BY50" i="32"/>
  <c r="BZ20" i="32"/>
  <c r="BZ52" i="32"/>
  <c r="CA22" i="32"/>
  <c r="BY51" i="32"/>
  <c r="BZ21" i="32"/>
  <c r="BO31" i="30"/>
  <c r="BN170" i="30"/>
  <c r="BN151" i="30"/>
  <c r="BN67" i="30"/>
  <c r="BJ73" i="31"/>
  <c r="BJ74" i="31" s="1"/>
  <c r="BO25" i="29"/>
  <c r="BN164" i="29"/>
  <c r="BN145" i="29"/>
  <c r="BN61" i="29"/>
  <c r="BO34" i="30"/>
  <c r="BN173" i="30"/>
  <c r="BN154" i="30"/>
  <c r="BN70" i="30"/>
  <c r="BO26" i="30"/>
  <c r="BJ176" i="31"/>
  <c r="BI183" i="31"/>
  <c r="BI190" i="31"/>
  <c r="BP33" i="29"/>
  <c r="BO172" i="29"/>
  <c r="BO153" i="29"/>
  <c r="BO69" i="29"/>
  <c r="BL33" i="31"/>
  <c r="BK172" i="31"/>
  <c r="BK153" i="31"/>
  <c r="BK69" i="31"/>
  <c r="BL32" i="31"/>
  <c r="BK171" i="31"/>
  <c r="BK152" i="31"/>
  <c r="BK68" i="31"/>
  <c r="BL30" i="31"/>
  <c r="BK169" i="31"/>
  <c r="BK150" i="31"/>
  <c r="BK66" i="31"/>
  <c r="BP24" i="29"/>
  <c r="BO163" i="29"/>
  <c r="BO144" i="29"/>
  <c r="BO60" i="29"/>
  <c r="BP23" i="30"/>
  <c r="BO162" i="30"/>
  <c r="BO143" i="30"/>
  <c r="BO59" i="30"/>
  <c r="BL24" i="31"/>
  <c r="BK163" i="31"/>
  <c r="BK144" i="31"/>
  <c r="BK60" i="31"/>
  <c r="BP23" i="29"/>
  <c r="BO162" i="29"/>
  <c r="BO143" i="29"/>
  <c r="BO59" i="29"/>
  <c r="BI178" i="31"/>
  <c r="BI179" i="31" s="1"/>
  <c r="BI182" i="31"/>
  <c r="BI189" i="31"/>
  <c r="BJ157" i="31"/>
  <c r="BG198" i="31"/>
  <c r="BP24" i="30"/>
  <c r="BO163" i="30"/>
  <c r="BO144" i="30"/>
  <c r="BO60" i="30"/>
  <c r="BO32" i="30"/>
  <c r="BP26" i="29"/>
  <c r="BO165" i="29"/>
  <c r="BO146" i="29"/>
  <c r="BO62" i="29"/>
  <c r="BO29" i="30"/>
  <c r="BO28" i="29"/>
  <c r="BN167" i="29"/>
  <c r="BN148" i="29"/>
  <c r="BN64" i="29"/>
  <c r="BL34" i="31"/>
  <c r="BK173" i="31"/>
  <c r="BK154" i="31"/>
  <c r="BK70" i="31"/>
  <c r="BQ28" i="30"/>
  <c r="BP167" i="30"/>
  <c r="BP148" i="30"/>
  <c r="BP64" i="30"/>
  <c r="BO30" i="30"/>
  <c r="BP27" i="29"/>
  <c r="BO166" i="29"/>
  <c r="BO147" i="29"/>
  <c r="BO63" i="29"/>
  <c r="BO25" i="30"/>
  <c r="BN164" i="30"/>
  <c r="BN145" i="30"/>
  <c r="BN61" i="30"/>
  <c r="BL29" i="31"/>
  <c r="BK168" i="31"/>
  <c r="BK149" i="31"/>
  <c r="BK65" i="31"/>
  <c r="BP35" i="29"/>
  <c r="BO174" i="29"/>
  <c r="BO155" i="29"/>
  <c r="BO71" i="29"/>
  <c r="BL27" i="31"/>
  <c r="BK166" i="31"/>
  <c r="BK147" i="31"/>
  <c r="BK63" i="31"/>
  <c r="BL25" i="31"/>
  <c r="BK145" i="31"/>
  <c r="BK164" i="31"/>
  <c r="BK61" i="31"/>
  <c r="BL31" i="31"/>
  <c r="BK170" i="31"/>
  <c r="BK151" i="31"/>
  <c r="BK67" i="31"/>
  <c r="BQ27" i="30"/>
  <c r="BP166" i="30"/>
  <c r="BP147" i="30"/>
  <c r="BP63" i="30"/>
  <c r="BO31" i="29"/>
  <c r="BN170" i="29"/>
  <c r="BN151" i="29"/>
  <c r="BN67" i="29"/>
  <c r="BO34" i="29"/>
  <c r="BN173" i="29"/>
  <c r="BN154" i="29"/>
  <c r="BN70" i="29"/>
  <c r="BL26" i="31"/>
  <c r="BK165" i="31"/>
  <c r="BK146" i="31"/>
  <c r="BK62" i="31"/>
  <c r="BO35" i="30"/>
  <c r="BN174" i="30"/>
  <c r="BN155" i="30"/>
  <c r="BN71" i="30"/>
  <c r="BL23" i="31"/>
  <c r="BK143" i="31"/>
  <c r="BK162" i="31"/>
  <c r="BK59" i="31"/>
  <c r="BL28" i="31"/>
  <c r="BK167" i="31"/>
  <c r="BK148" i="31"/>
  <c r="BK64" i="31"/>
  <c r="BP33" i="30"/>
  <c r="BO172" i="30"/>
  <c r="BO153" i="30"/>
  <c r="BO69" i="30"/>
  <c r="BO30" i="29"/>
  <c r="BN169" i="29"/>
  <c r="BN150" i="29"/>
  <c r="BN66" i="29"/>
  <c r="BO29" i="29"/>
  <c r="BN168" i="29"/>
  <c r="BN149" i="29"/>
  <c r="BN65" i="29"/>
  <c r="BL35" i="31"/>
  <c r="BK174" i="31"/>
  <c r="BK155" i="31"/>
  <c r="BK71" i="31"/>
  <c r="BO32" i="29"/>
  <c r="BN152" i="29"/>
  <c r="BN171" i="29"/>
  <c r="BN68" i="29"/>
  <c r="BI37" i="36"/>
  <c r="BI37" i="34"/>
  <c r="BI31" i="32"/>
  <c r="BI37" i="35"/>
  <c r="BJ183" i="30" l="1"/>
  <c r="BH198" i="30"/>
  <c r="BI197" i="31"/>
  <c r="BI196" i="30"/>
  <c r="BI197" i="30"/>
  <c r="BI196" i="31"/>
  <c r="BK157" i="30"/>
  <c r="BK182" i="30" s="1"/>
  <c r="BL152" i="30"/>
  <c r="BL150" i="30"/>
  <c r="BL149" i="30"/>
  <c r="BL146" i="30"/>
  <c r="BL66" i="30"/>
  <c r="BL62" i="30"/>
  <c r="BL68" i="30"/>
  <c r="BL65" i="30"/>
  <c r="BL169" i="30"/>
  <c r="BL168" i="30"/>
  <c r="BL165" i="30"/>
  <c r="BL171" i="30"/>
  <c r="BJ189" i="30"/>
  <c r="BJ182" i="30"/>
  <c r="BJ196" i="30" s="1"/>
  <c r="BJ178" i="30"/>
  <c r="BJ179" i="30" s="1"/>
  <c r="BK73" i="30"/>
  <c r="BK74" i="30" s="1"/>
  <c r="BK176" i="30"/>
  <c r="BM190" i="29"/>
  <c r="BM178" i="29"/>
  <c r="BM179" i="29" s="1"/>
  <c r="BL196" i="29"/>
  <c r="BL198" i="29" s="1"/>
  <c r="BN70" i="33"/>
  <c r="BO34" i="33"/>
  <c r="BO65" i="33"/>
  <c r="BP29" i="33"/>
  <c r="BN63" i="33"/>
  <c r="BO27" i="33"/>
  <c r="BO69" i="33"/>
  <c r="BP33" i="33"/>
  <c r="BN66" i="33"/>
  <c r="BO30" i="33"/>
  <c r="BN60" i="33"/>
  <c r="BO24" i="33"/>
  <c r="BN37" i="33"/>
  <c r="BN67" i="33"/>
  <c r="BO31" i="33"/>
  <c r="BN71" i="33"/>
  <c r="BO35" i="33"/>
  <c r="BN62" i="33"/>
  <c r="BO26" i="33"/>
  <c r="BO61" i="33"/>
  <c r="BP25" i="33"/>
  <c r="BO64" i="33"/>
  <c r="BP28" i="33"/>
  <c r="BN68" i="33"/>
  <c r="BO32" i="33"/>
  <c r="BM73" i="33"/>
  <c r="BM74" i="33" s="1"/>
  <c r="BH198" i="31"/>
  <c r="BM189" i="29"/>
  <c r="BM158" i="29"/>
  <c r="BM182" i="29"/>
  <c r="BN157" i="29"/>
  <c r="BN189" i="29" s="1"/>
  <c r="BN176" i="29"/>
  <c r="BN183" i="29" s="1"/>
  <c r="BK176" i="31"/>
  <c r="BK183" i="31" s="1"/>
  <c r="BN73" i="29"/>
  <c r="BN74" i="29" s="1"/>
  <c r="BY61" i="32"/>
  <c r="BY62" i="32" s="1"/>
  <c r="CA52" i="32"/>
  <c r="CB22" i="32"/>
  <c r="BZ56" i="32"/>
  <c r="CA26" i="32"/>
  <c r="BZ58" i="32"/>
  <c r="CA28" i="32"/>
  <c r="BZ54" i="32"/>
  <c r="CA24" i="32"/>
  <c r="CA53" i="32"/>
  <c r="CB23" i="32"/>
  <c r="BZ51" i="32"/>
  <c r="CA21" i="32"/>
  <c r="BZ50" i="32"/>
  <c r="CA20" i="32"/>
  <c r="BZ55" i="32"/>
  <c r="CA25" i="32"/>
  <c r="BZ59" i="32"/>
  <c r="CA29" i="32"/>
  <c r="CA57" i="32"/>
  <c r="CB27" i="32"/>
  <c r="BP30" i="30"/>
  <c r="BR28" i="30"/>
  <c r="BQ167" i="30"/>
  <c r="BQ148" i="30"/>
  <c r="BQ64" i="30"/>
  <c r="BM34" i="31"/>
  <c r="BL173" i="31"/>
  <c r="BL154" i="31"/>
  <c r="BL70" i="31"/>
  <c r="BP28" i="29"/>
  <c r="BO167" i="29"/>
  <c r="BO148" i="29"/>
  <c r="BO64" i="29"/>
  <c r="BP29" i="30"/>
  <c r="BQ26" i="29"/>
  <c r="BP165" i="29"/>
  <c r="BP146" i="29"/>
  <c r="BP62" i="29"/>
  <c r="BP32" i="30"/>
  <c r="BQ24" i="30"/>
  <c r="BP163" i="30"/>
  <c r="BP144" i="30"/>
  <c r="BP60" i="30"/>
  <c r="BJ190" i="31"/>
  <c r="BJ192" i="31" s="1"/>
  <c r="BJ183" i="31"/>
  <c r="BP31" i="30"/>
  <c r="BO170" i="30"/>
  <c r="BO151" i="30"/>
  <c r="BO67" i="30"/>
  <c r="BM35" i="31"/>
  <c r="BL174" i="31"/>
  <c r="BL155" i="31"/>
  <c r="BL71" i="31"/>
  <c r="BK157" i="31"/>
  <c r="BQ24" i="29"/>
  <c r="BP163" i="29"/>
  <c r="BP144" i="29"/>
  <c r="BP60" i="29"/>
  <c r="BM30" i="31"/>
  <c r="BL169" i="31"/>
  <c r="BL150" i="31"/>
  <c r="BL66" i="31"/>
  <c r="BM32" i="31"/>
  <c r="BL171" i="31"/>
  <c r="BL152" i="31"/>
  <c r="BL68" i="31"/>
  <c r="BM33" i="31"/>
  <c r="BL172" i="31"/>
  <c r="BL153" i="31"/>
  <c r="BL69" i="31"/>
  <c r="BQ33" i="29"/>
  <c r="BP172" i="29"/>
  <c r="BP153" i="29"/>
  <c r="BP69" i="29"/>
  <c r="BP29" i="29"/>
  <c r="BO168" i="29"/>
  <c r="BO149" i="29"/>
  <c r="BO65" i="29"/>
  <c r="BQ33" i="30"/>
  <c r="BP172" i="30"/>
  <c r="BP153" i="30"/>
  <c r="BP69" i="30"/>
  <c r="BM23" i="31"/>
  <c r="BL162" i="31"/>
  <c r="BL143" i="31"/>
  <c r="BL59" i="31"/>
  <c r="BM26" i="31"/>
  <c r="BL146" i="31"/>
  <c r="BL165" i="31"/>
  <c r="BL62" i="31"/>
  <c r="BP34" i="29"/>
  <c r="BO173" i="29"/>
  <c r="BO154" i="29"/>
  <c r="BO70" i="29"/>
  <c r="BR27" i="30"/>
  <c r="BQ166" i="30"/>
  <c r="BQ147" i="30"/>
  <c r="BQ63" i="30"/>
  <c r="BM31" i="31"/>
  <c r="BL170" i="31"/>
  <c r="BL151" i="31"/>
  <c r="BL67" i="31"/>
  <c r="BM25" i="31"/>
  <c r="BL164" i="31"/>
  <c r="BL145" i="31"/>
  <c r="BL61" i="31"/>
  <c r="BM27" i="31"/>
  <c r="BL166" i="31"/>
  <c r="BL147" i="31"/>
  <c r="BL63" i="31"/>
  <c r="BQ35" i="29"/>
  <c r="BP174" i="29"/>
  <c r="BP155" i="29"/>
  <c r="BP71" i="29"/>
  <c r="BM29" i="31"/>
  <c r="BL168" i="31"/>
  <c r="BL149" i="31"/>
  <c r="BL65" i="31"/>
  <c r="BP25" i="30"/>
  <c r="BO164" i="30"/>
  <c r="BO145" i="30"/>
  <c r="BO61" i="30"/>
  <c r="BQ27" i="29"/>
  <c r="BP166" i="29"/>
  <c r="BP147" i="29"/>
  <c r="BP63" i="29"/>
  <c r="BJ178" i="31"/>
  <c r="BJ179" i="31" s="1"/>
  <c r="BJ182" i="31"/>
  <c r="BJ189" i="31"/>
  <c r="BQ23" i="29"/>
  <c r="BP162" i="29"/>
  <c r="BP143" i="29"/>
  <c r="BP59" i="29"/>
  <c r="BM24" i="31"/>
  <c r="BL144" i="31"/>
  <c r="BL163" i="31"/>
  <c r="BL60" i="31"/>
  <c r="BQ23" i="30"/>
  <c r="BP162" i="30"/>
  <c r="BP143" i="30"/>
  <c r="BP59" i="30"/>
  <c r="BP26" i="30"/>
  <c r="BP34" i="30"/>
  <c r="BO173" i="30"/>
  <c r="BO154" i="30"/>
  <c r="BO70" i="30"/>
  <c r="BP25" i="29"/>
  <c r="BO164" i="29"/>
  <c r="BO145" i="29"/>
  <c r="BO61" i="29"/>
  <c r="BM196" i="29"/>
  <c r="BP32" i="29"/>
  <c r="BO152" i="29"/>
  <c r="BO171" i="29"/>
  <c r="BO68" i="29"/>
  <c r="BP30" i="29"/>
  <c r="BO169" i="29"/>
  <c r="BO150" i="29"/>
  <c r="BO66" i="29"/>
  <c r="BM28" i="31"/>
  <c r="BL167" i="31"/>
  <c r="BL148" i="31"/>
  <c r="BL64" i="31"/>
  <c r="BP35" i="30"/>
  <c r="BO174" i="30"/>
  <c r="BO155" i="30"/>
  <c r="BO71" i="30"/>
  <c r="BP31" i="29"/>
  <c r="BO170" i="29"/>
  <c r="BO151" i="29"/>
  <c r="BO67" i="29"/>
  <c r="BK73" i="31"/>
  <c r="BK74" i="31" s="1"/>
  <c r="BJ37" i="36"/>
  <c r="BJ37" i="34"/>
  <c r="BJ31" i="32"/>
  <c r="BJ37" i="35"/>
  <c r="BI198" i="30" l="1"/>
  <c r="BI198" i="31"/>
  <c r="BK178" i="30"/>
  <c r="BK179" i="30" s="1"/>
  <c r="BK189" i="30"/>
  <c r="BL176" i="30"/>
  <c r="BL190" i="30" s="1"/>
  <c r="BL157" i="30"/>
  <c r="BM168" i="30"/>
  <c r="BM149" i="30"/>
  <c r="BM152" i="30"/>
  <c r="BM62" i="30"/>
  <c r="BM66" i="30"/>
  <c r="BM65" i="30"/>
  <c r="BM68" i="30"/>
  <c r="BM165" i="30"/>
  <c r="BM169" i="30"/>
  <c r="BM171" i="30"/>
  <c r="BM146" i="30"/>
  <c r="BM150" i="30"/>
  <c r="BL73" i="30"/>
  <c r="BL74" i="30" s="1"/>
  <c r="BK183" i="30"/>
  <c r="BK196" i="30" s="1"/>
  <c r="BK190" i="30"/>
  <c r="BJ191" i="30"/>
  <c r="BJ193" i="30" s="1"/>
  <c r="BJ197" i="30"/>
  <c r="BJ198" i="30" s="1"/>
  <c r="BM197" i="29"/>
  <c r="BM198" i="29" s="1"/>
  <c r="BN182" i="29"/>
  <c r="BN196" i="29" s="1"/>
  <c r="BO60" i="33"/>
  <c r="BP24" i="33"/>
  <c r="BO37" i="33"/>
  <c r="BP69" i="33"/>
  <c r="BQ33" i="33"/>
  <c r="BP65" i="33"/>
  <c r="BQ29" i="33"/>
  <c r="BP64" i="33"/>
  <c r="BQ28" i="33"/>
  <c r="BO62" i="33"/>
  <c r="BP26" i="33"/>
  <c r="BO67" i="33"/>
  <c r="BP31" i="33"/>
  <c r="BN73" i="33"/>
  <c r="BN74" i="33" s="1"/>
  <c r="BO66" i="33"/>
  <c r="BP30" i="33"/>
  <c r="BO63" i="33"/>
  <c r="BP27" i="33"/>
  <c r="BO70" i="33"/>
  <c r="BP34" i="33"/>
  <c r="BO68" i="33"/>
  <c r="BP32" i="33"/>
  <c r="BP61" i="33"/>
  <c r="BQ25" i="33"/>
  <c r="BO71" i="33"/>
  <c r="BP35" i="33"/>
  <c r="BK190" i="31"/>
  <c r="BJ196" i="31"/>
  <c r="BO73" i="29"/>
  <c r="BO74" i="29" s="1"/>
  <c r="BN190" i="29"/>
  <c r="BN197" i="29" s="1"/>
  <c r="BN178" i="29"/>
  <c r="BN179" i="29" s="1"/>
  <c r="BN158" i="29"/>
  <c r="BO157" i="29"/>
  <c r="BO182" i="29" s="1"/>
  <c r="BO176" i="29"/>
  <c r="BO183" i="29" s="1"/>
  <c r="CB57" i="32"/>
  <c r="CC27" i="32"/>
  <c r="CA51" i="32"/>
  <c r="CB21" i="32"/>
  <c r="CA54" i="32"/>
  <c r="CB24" i="32"/>
  <c r="CA59" i="32"/>
  <c r="CB29" i="32"/>
  <c r="CA50" i="32"/>
  <c r="CB20" i="32"/>
  <c r="CB53" i="32"/>
  <c r="CC23" i="32"/>
  <c r="CA58" i="32"/>
  <c r="CB28" i="32"/>
  <c r="CB52" i="32"/>
  <c r="CC22" i="32"/>
  <c r="CA55" i="32"/>
  <c r="CB25" i="32"/>
  <c r="CA56" i="32"/>
  <c r="CB26" i="32"/>
  <c r="BZ61" i="32"/>
  <c r="BZ62" i="32" s="1"/>
  <c r="BL176" i="31"/>
  <c r="BR33" i="29"/>
  <c r="BQ172" i="29"/>
  <c r="BQ153" i="29"/>
  <c r="BQ69" i="29"/>
  <c r="BN33" i="31"/>
  <c r="BM172" i="31"/>
  <c r="BM153" i="31"/>
  <c r="BM69" i="31"/>
  <c r="BN32" i="31"/>
  <c r="BM171" i="31"/>
  <c r="BM152" i="31"/>
  <c r="BM68" i="31"/>
  <c r="BN30" i="31"/>
  <c r="BM169" i="31"/>
  <c r="BM150" i="31"/>
  <c r="BM66" i="31"/>
  <c r="BR24" i="29"/>
  <c r="BQ163" i="29"/>
  <c r="BQ144" i="29"/>
  <c r="BQ60" i="29"/>
  <c r="BQ31" i="29"/>
  <c r="BP151" i="29"/>
  <c r="BP170" i="29"/>
  <c r="BP67" i="29"/>
  <c r="BQ35" i="30"/>
  <c r="BP155" i="30"/>
  <c r="BP174" i="30"/>
  <c r="BP71" i="30"/>
  <c r="BN28" i="31"/>
  <c r="BM167" i="31"/>
  <c r="BM148" i="31"/>
  <c r="BM64" i="31"/>
  <c r="BQ30" i="29"/>
  <c r="BP169" i="29"/>
  <c r="BP150" i="29"/>
  <c r="BP66" i="29"/>
  <c r="BQ32" i="29"/>
  <c r="BP152" i="29"/>
  <c r="BP171" i="29"/>
  <c r="BP68" i="29"/>
  <c r="BR23" i="30"/>
  <c r="BQ162" i="30"/>
  <c r="BQ143" i="30"/>
  <c r="BQ59" i="30"/>
  <c r="BN24" i="31"/>
  <c r="BM144" i="31"/>
  <c r="BM163" i="31"/>
  <c r="BM60" i="31"/>
  <c r="BR23" i="29"/>
  <c r="BQ162" i="29"/>
  <c r="BQ143" i="29"/>
  <c r="BQ59" i="29"/>
  <c r="BR27" i="29"/>
  <c r="BQ166" i="29"/>
  <c r="BQ147" i="29"/>
  <c r="BQ63" i="29"/>
  <c r="BQ25" i="30"/>
  <c r="BP164" i="30"/>
  <c r="BP145" i="30"/>
  <c r="BP61" i="30"/>
  <c r="BN29" i="31"/>
  <c r="BM168" i="31"/>
  <c r="BM149" i="31"/>
  <c r="BM65" i="31"/>
  <c r="BR35" i="29"/>
  <c r="BQ174" i="29"/>
  <c r="BQ155" i="29"/>
  <c r="BQ71" i="29"/>
  <c r="BN27" i="31"/>
  <c r="BM166" i="31"/>
  <c r="BM147" i="31"/>
  <c r="BM63" i="31"/>
  <c r="BN25" i="31"/>
  <c r="BM164" i="31"/>
  <c r="BM145" i="31"/>
  <c r="BM61" i="31"/>
  <c r="BN31" i="31"/>
  <c r="BM170" i="31"/>
  <c r="BM151" i="31"/>
  <c r="BM67" i="31"/>
  <c r="BS27" i="30"/>
  <c r="BR166" i="30"/>
  <c r="BR147" i="30"/>
  <c r="BR63" i="30"/>
  <c r="BQ34" i="29"/>
  <c r="BP173" i="29"/>
  <c r="BP154" i="29"/>
  <c r="BP70" i="29"/>
  <c r="BN26" i="31"/>
  <c r="BM146" i="31"/>
  <c r="BM165" i="31"/>
  <c r="BM62" i="31"/>
  <c r="BN23" i="31"/>
  <c r="BM162" i="31"/>
  <c r="BM143" i="31"/>
  <c r="BM59" i="31"/>
  <c r="BR33" i="30"/>
  <c r="BQ172" i="30"/>
  <c r="BQ153" i="30"/>
  <c r="BQ69" i="30"/>
  <c r="BQ29" i="29"/>
  <c r="BP168" i="29"/>
  <c r="BP149" i="29"/>
  <c r="BP65" i="29"/>
  <c r="BL73" i="31"/>
  <c r="BL74" i="31" s="1"/>
  <c r="BQ25" i="29"/>
  <c r="BP164" i="29"/>
  <c r="BP145" i="29"/>
  <c r="BP61" i="29"/>
  <c r="BQ34" i="30"/>
  <c r="BP173" i="30"/>
  <c r="BP154" i="30"/>
  <c r="BP70" i="30"/>
  <c r="BQ26" i="30"/>
  <c r="BJ197" i="31"/>
  <c r="BJ191" i="31"/>
  <c r="BJ193" i="31" s="1"/>
  <c r="BL157" i="31"/>
  <c r="BK178" i="31"/>
  <c r="BK179" i="31" s="1"/>
  <c r="BK189" i="31"/>
  <c r="BK197" i="31" s="1"/>
  <c r="BK182" i="31"/>
  <c r="BK196" i="31" s="1"/>
  <c r="BN35" i="31"/>
  <c r="BM174" i="31"/>
  <c r="BM155" i="31"/>
  <c r="BM71" i="31"/>
  <c r="BQ31" i="30"/>
  <c r="BP170" i="30"/>
  <c r="BP151" i="30"/>
  <c r="BP67" i="30"/>
  <c r="BR24" i="30"/>
  <c r="BQ163" i="30"/>
  <c r="BQ144" i="30"/>
  <c r="BQ60" i="30"/>
  <c r="BQ32" i="30"/>
  <c r="BR26" i="29"/>
  <c r="BQ165" i="29"/>
  <c r="BQ146" i="29"/>
  <c r="BQ62" i="29"/>
  <c r="BQ29" i="30"/>
  <c r="BQ28" i="29"/>
  <c r="BP167" i="29"/>
  <c r="BP148" i="29"/>
  <c r="BP64" i="29"/>
  <c r="BN34" i="31"/>
  <c r="BM173" i="31"/>
  <c r="BM154" i="31"/>
  <c r="BM70" i="31"/>
  <c r="BS28" i="30"/>
  <c r="BR167" i="30"/>
  <c r="BR148" i="30"/>
  <c r="BR64" i="30"/>
  <c r="BQ30" i="30"/>
  <c r="BK37" i="36"/>
  <c r="BK31" i="32"/>
  <c r="BK37" i="34"/>
  <c r="BK37" i="35"/>
  <c r="BL183" i="30" l="1"/>
  <c r="BK197" i="30"/>
  <c r="BK198" i="30" s="1"/>
  <c r="BM176" i="30"/>
  <c r="BM73" i="30"/>
  <c r="BM74" i="30" s="1"/>
  <c r="BN146" i="30"/>
  <c r="BN171" i="30"/>
  <c r="BN168" i="30"/>
  <c r="BN169" i="30"/>
  <c r="BN62" i="30"/>
  <c r="BN152" i="30"/>
  <c r="BN149" i="30"/>
  <c r="BN150" i="30"/>
  <c r="BN68" i="30"/>
  <c r="BN65" i="30"/>
  <c r="BN66" i="30"/>
  <c r="BN165" i="30"/>
  <c r="BM157" i="30"/>
  <c r="BL178" i="30"/>
  <c r="BL179" i="30" s="1"/>
  <c r="BL189" i="30"/>
  <c r="BL197" i="30" s="1"/>
  <c r="BL182" i="30"/>
  <c r="BN198" i="29"/>
  <c r="BJ198" i="31"/>
  <c r="BP71" i="33"/>
  <c r="BQ35" i="33"/>
  <c r="BP68" i="33"/>
  <c r="BQ32" i="33"/>
  <c r="BP63" i="33"/>
  <c r="BQ27" i="33"/>
  <c r="BP62" i="33"/>
  <c r="BQ26" i="33"/>
  <c r="BQ65" i="33"/>
  <c r="BR29" i="33"/>
  <c r="BP60" i="33"/>
  <c r="BQ24" i="33"/>
  <c r="BP37" i="33"/>
  <c r="BQ61" i="33"/>
  <c r="BR25" i="33"/>
  <c r="BP70" i="33"/>
  <c r="BQ34" i="33"/>
  <c r="BP66" i="33"/>
  <c r="BQ30" i="33"/>
  <c r="BP67" i="33"/>
  <c r="BQ31" i="33"/>
  <c r="BQ64" i="33"/>
  <c r="BR28" i="33"/>
  <c r="BQ69" i="33"/>
  <c r="BR33" i="33"/>
  <c r="BO73" i="33"/>
  <c r="BO74" i="33" s="1"/>
  <c r="BO158" i="29"/>
  <c r="BO189" i="29"/>
  <c r="BO190" i="29"/>
  <c r="BO178" i="29"/>
  <c r="BO179" i="29" s="1"/>
  <c r="BP73" i="29"/>
  <c r="BP74" i="29" s="1"/>
  <c r="BP176" i="29"/>
  <c r="BP183" i="29" s="1"/>
  <c r="CB56" i="32"/>
  <c r="CC26" i="32"/>
  <c r="CC52" i="32"/>
  <c r="CD22" i="32"/>
  <c r="CC53" i="32"/>
  <c r="CD23" i="32"/>
  <c r="CB59" i="32"/>
  <c r="CC29" i="32"/>
  <c r="CB51" i="32"/>
  <c r="CC21" i="32"/>
  <c r="CB55" i="32"/>
  <c r="CC25" i="32"/>
  <c r="CB58" i="32"/>
  <c r="CC28" i="32"/>
  <c r="CB50" i="32"/>
  <c r="CC20" i="32"/>
  <c r="CB54" i="32"/>
  <c r="CC24" i="32"/>
  <c r="CC57" i="32"/>
  <c r="CD27" i="32"/>
  <c r="CA61" i="32"/>
  <c r="CA62" i="32" s="1"/>
  <c r="BR31" i="30"/>
  <c r="BQ170" i="30"/>
  <c r="BQ151" i="30"/>
  <c r="BQ67" i="30"/>
  <c r="BO35" i="31"/>
  <c r="BN174" i="31"/>
  <c r="BN155" i="31"/>
  <c r="BN71" i="31"/>
  <c r="BM176" i="31"/>
  <c r="BR32" i="29"/>
  <c r="BQ171" i="29"/>
  <c r="BQ152" i="29"/>
  <c r="BQ68" i="29"/>
  <c r="BR30" i="29"/>
  <c r="BQ169" i="29"/>
  <c r="BQ150" i="29"/>
  <c r="BQ66" i="29"/>
  <c r="BO28" i="31"/>
  <c r="BN167" i="31"/>
  <c r="BN148" i="31"/>
  <c r="BN64" i="31"/>
  <c r="BR35" i="30"/>
  <c r="BQ155" i="30"/>
  <c r="BQ174" i="30"/>
  <c r="BQ71" i="30"/>
  <c r="BR31" i="29"/>
  <c r="BQ151" i="29"/>
  <c r="BQ170" i="29"/>
  <c r="BQ67" i="29"/>
  <c r="BS24" i="29"/>
  <c r="BR163" i="29"/>
  <c r="BR144" i="29"/>
  <c r="BR60" i="29"/>
  <c r="BO30" i="31"/>
  <c r="BN169" i="31"/>
  <c r="BN150" i="31"/>
  <c r="BN66" i="31"/>
  <c r="BO32" i="31"/>
  <c r="BN171" i="31"/>
  <c r="BN152" i="31"/>
  <c r="BN68" i="31"/>
  <c r="BO33" i="31"/>
  <c r="BN172" i="31"/>
  <c r="BN153" i="31"/>
  <c r="BN69" i="31"/>
  <c r="BS33" i="29"/>
  <c r="BR172" i="29"/>
  <c r="BR153" i="29"/>
  <c r="BR69" i="29"/>
  <c r="BK198" i="31"/>
  <c r="BR26" i="30"/>
  <c r="BR34" i="30"/>
  <c r="BQ173" i="30"/>
  <c r="BQ154" i="30"/>
  <c r="BQ70" i="30"/>
  <c r="BR25" i="29"/>
  <c r="BQ164" i="29"/>
  <c r="BQ145" i="29"/>
  <c r="BQ61" i="29"/>
  <c r="BM157" i="31"/>
  <c r="BR30" i="30"/>
  <c r="BO34" i="31"/>
  <c r="BN173" i="31"/>
  <c r="BN154" i="31"/>
  <c r="BN70" i="31"/>
  <c r="BR28" i="29"/>
  <c r="BQ167" i="29"/>
  <c r="BQ148" i="29"/>
  <c r="BQ64" i="29"/>
  <c r="BR29" i="30"/>
  <c r="BS26" i="29"/>
  <c r="BR165" i="29"/>
  <c r="BR146" i="29"/>
  <c r="BR62" i="29"/>
  <c r="BR32" i="30"/>
  <c r="BS24" i="30"/>
  <c r="BR163" i="30"/>
  <c r="BR144" i="30"/>
  <c r="BR60" i="30"/>
  <c r="BL178" i="31"/>
  <c r="BL179" i="31" s="1"/>
  <c r="BL182" i="31"/>
  <c r="BL189" i="31"/>
  <c r="BR29" i="29"/>
  <c r="BQ168" i="29"/>
  <c r="BQ149" i="29"/>
  <c r="BQ65" i="29"/>
  <c r="BS33" i="30"/>
  <c r="BR172" i="30"/>
  <c r="BR153" i="30"/>
  <c r="BR69" i="30"/>
  <c r="BO23" i="31"/>
  <c r="BN143" i="31"/>
  <c r="BN162" i="31"/>
  <c r="BN59" i="31"/>
  <c r="BO26" i="31"/>
  <c r="BN165" i="31"/>
  <c r="BN146" i="31"/>
  <c r="BN62" i="31"/>
  <c r="BR34" i="29"/>
  <c r="BQ173" i="29"/>
  <c r="BQ154" i="29"/>
  <c r="BQ70" i="29"/>
  <c r="BT27" i="30"/>
  <c r="BS166" i="30"/>
  <c r="BS147" i="30"/>
  <c r="BS63" i="30"/>
  <c r="BO31" i="31"/>
  <c r="BN170" i="31"/>
  <c r="BN151" i="31"/>
  <c r="BN67" i="31"/>
  <c r="BO25" i="31"/>
  <c r="BN145" i="31"/>
  <c r="BN164" i="31"/>
  <c r="BN61" i="31"/>
  <c r="BO27" i="31"/>
  <c r="BN166" i="31"/>
  <c r="BN147" i="31"/>
  <c r="BN63" i="31"/>
  <c r="BS35" i="29"/>
  <c r="BR174" i="29"/>
  <c r="BR155" i="29"/>
  <c r="BR71" i="29"/>
  <c r="BO29" i="31"/>
  <c r="BN168" i="31"/>
  <c r="BN149" i="31"/>
  <c r="BN65" i="31"/>
  <c r="BR25" i="30"/>
  <c r="BQ164" i="30"/>
  <c r="BQ145" i="30"/>
  <c r="BQ61" i="30"/>
  <c r="BS27" i="29"/>
  <c r="BR166" i="29"/>
  <c r="BR147" i="29"/>
  <c r="BR63" i="29"/>
  <c r="BS23" i="29"/>
  <c r="BR162" i="29"/>
  <c r="BR143" i="29"/>
  <c r="BR59" i="29"/>
  <c r="BO24" i="31"/>
  <c r="BN163" i="31"/>
  <c r="BN144" i="31"/>
  <c r="BN60" i="31"/>
  <c r="BS23" i="30"/>
  <c r="BR162" i="30"/>
  <c r="BR143" i="30"/>
  <c r="BR59" i="30"/>
  <c r="BO196" i="29"/>
  <c r="BT28" i="30"/>
  <c r="BS167" i="30"/>
  <c r="BS148" i="30"/>
  <c r="BS64" i="30"/>
  <c r="BP157" i="29"/>
  <c r="BM73" i="31"/>
  <c r="BM74" i="31" s="1"/>
  <c r="BL190" i="31"/>
  <c r="BL183" i="31"/>
  <c r="BL37" i="36"/>
  <c r="BL31" i="32"/>
  <c r="BL37" i="34"/>
  <c r="BL37" i="35"/>
  <c r="BL196" i="30" l="1"/>
  <c r="BL198" i="30" s="1"/>
  <c r="BN176" i="30"/>
  <c r="BN190" i="30" s="1"/>
  <c r="BM189" i="30"/>
  <c r="BM178" i="30"/>
  <c r="BM179" i="30" s="1"/>
  <c r="BM182" i="30"/>
  <c r="BN73" i="30"/>
  <c r="BN74" i="30" s="1"/>
  <c r="BN157" i="30"/>
  <c r="BO169" i="30"/>
  <c r="BO168" i="30"/>
  <c r="BO171" i="30"/>
  <c r="BO146" i="30"/>
  <c r="BO150" i="30"/>
  <c r="BO149" i="30"/>
  <c r="BO152" i="30"/>
  <c r="BO62" i="30"/>
  <c r="BO66" i="30"/>
  <c r="BO65" i="30"/>
  <c r="BO68" i="30"/>
  <c r="BO165" i="30"/>
  <c r="BM190" i="30"/>
  <c r="BM183" i="30"/>
  <c r="BR64" i="33"/>
  <c r="BS28" i="33"/>
  <c r="BQ66" i="33"/>
  <c r="BR30" i="33"/>
  <c r="BR61" i="33"/>
  <c r="BS25" i="33"/>
  <c r="BP73" i="33"/>
  <c r="BP74" i="33" s="1"/>
  <c r="BQ68" i="33"/>
  <c r="BR32" i="33"/>
  <c r="BR65" i="33"/>
  <c r="BS29" i="33"/>
  <c r="BR69" i="33"/>
  <c r="BS33" i="33"/>
  <c r="BQ67" i="33"/>
  <c r="BR31" i="33"/>
  <c r="BQ70" i="33"/>
  <c r="BR34" i="33"/>
  <c r="BQ63" i="33"/>
  <c r="BR27" i="33"/>
  <c r="BQ71" i="33"/>
  <c r="BR35" i="33"/>
  <c r="BQ60" i="33"/>
  <c r="BR24" i="33"/>
  <c r="BQ37" i="33"/>
  <c r="BQ62" i="33"/>
  <c r="BR26" i="33"/>
  <c r="BO197" i="29"/>
  <c r="BO198" i="29" s="1"/>
  <c r="BP190" i="29"/>
  <c r="BQ176" i="29"/>
  <c r="BQ183" i="29" s="1"/>
  <c r="BQ73" i="29"/>
  <c r="BQ74" i="29" s="1"/>
  <c r="BQ157" i="29"/>
  <c r="BQ182" i="29" s="1"/>
  <c r="CB61" i="32"/>
  <c r="CB62" i="32" s="1"/>
  <c r="CC54" i="32"/>
  <c r="CD24" i="32"/>
  <c r="CC58" i="32"/>
  <c r="CD28" i="32"/>
  <c r="CC51" i="32"/>
  <c r="CD21" i="32"/>
  <c r="CD53" i="32"/>
  <c r="CE23" i="32"/>
  <c r="CC56" i="32"/>
  <c r="CD26" i="32"/>
  <c r="CD57" i="32"/>
  <c r="CE27" i="32"/>
  <c r="CC50" i="32"/>
  <c r="CD20" i="32"/>
  <c r="CC55" i="32"/>
  <c r="CD25" i="32"/>
  <c r="CC59" i="32"/>
  <c r="CD29" i="32"/>
  <c r="CD52" i="32"/>
  <c r="CE22" i="32"/>
  <c r="BT23" i="30"/>
  <c r="BS162" i="30"/>
  <c r="BS143" i="30"/>
  <c r="BS59" i="30"/>
  <c r="BP24" i="31"/>
  <c r="BO163" i="31"/>
  <c r="BO144" i="31"/>
  <c r="BO60" i="31"/>
  <c r="BT27" i="29"/>
  <c r="BS166" i="29"/>
  <c r="BS147" i="29"/>
  <c r="BS63" i="29"/>
  <c r="BS25" i="30"/>
  <c r="BR164" i="30"/>
  <c r="BR145" i="30"/>
  <c r="BR61" i="30"/>
  <c r="BP29" i="31"/>
  <c r="BO168" i="31"/>
  <c r="BO149" i="31"/>
  <c r="BO65" i="31"/>
  <c r="BT35" i="29"/>
  <c r="BS174" i="29"/>
  <c r="BS155" i="29"/>
  <c r="BS71" i="29"/>
  <c r="BP27" i="31"/>
  <c r="BO166" i="31"/>
  <c r="BO147" i="31"/>
  <c r="BO63" i="31"/>
  <c r="BP25" i="31"/>
  <c r="BO145" i="31"/>
  <c r="BO164" i="31"/>
  <c r="BO61" i="31"/>
  <c r="BP31" i="31"/>
  <c r="BO170" i="31"/>
  <c r="BO151" i="31"/>
  <c r="BO67" i="31"/>
  <c r="BU27" i="30"/>
  <c r="BT166" i="30"/>
  <c r="BT147" i="30"/>
  <c r="BT63" i="30"/>
  <c r="BS34" i="29"/>
  <c r="BR173" i="29"/>
  <c r="BR154" i="29"/>
  <c r="BR70" i="29"/>
  <c r="BP26" i="31"/>
  <c r="BO165" i="31"/>
  <c r="BO146" i="31"/>
  <c r="BO62" i="31"/>
  <c r="BP23" i="31"/>
  <c r="BO143" i="31"/>
  <c r="BO162" i="31"/>
  <c r="BO59" i="31"/>
  <c r="BT33" i="30"/>
  <c r="BS172" i="30"/>
  <c r="BS153" i="30"/>
  <c r="BS69" i="30"/>
  <c r="BS29" i="29"/>
  <c r="BR168" i="29"/>
  <c r="BR149" i="29"/>
  <c r="BR65" i="29"/>
  <c r="BT24" i="30"/>
  <c r="BS163" i="30"/>
  <c r="BS144" i="30"/>
  <c r="BS60" i="30"/>
  <c r="BS32" i="30"/>
  <c r="BT26" i="29"/>
  <c r="BS165" i="29"/>
  <c r="BS146" i="29"/>
  <c r="BS62" i="29"/>
  <c r="BS29" i="30"/>
  <c r="BS28" i="29"/>
  <c r="BR167" i="29"/>
  <c r="BR148" i="29"/>
  <c r="BR64" i="29"/>
  <c r="BP34" i="31"/>
  <c r="BO173" i="31"/>
  <c r="BO154" i="31"/>
  <c r="BO70" i="31"/>
  <c r="BS30" i="30"/>
  <c r="BT23" i="29"/>
  <c r="BS162" i="29"/>
  <c r="BS143" i="29"/>
  <c r="BS59" i="29"/>
  <c r="BN73" i="31"/>
  <c r="BN74" i="31" s="1"/>
  <c r="BS25" i="29"/>
  <c r="BR164" i="29"/>
  <c r="BR145" i="29"/>
  <c r="BR61" i="29"/>
  <c r="BS34" i="30"/>
  <c r="BR173" i="30"/>
  <c r="BR154" i="30"/>
  <c r="BR70" i="30"/>
  <c r="BS26" i="30"/>
  <c r="BN176" i="31"/>
  <c r="BL197" i="31"/>
  <c r="BM178" i="31"/>
  <c r="BM179" i="31" s="1"/>
  <c r="BM182" i="31"/>
  <c r="BM189" i="31"/>
  <c r="BT33" i="29"/>
  <c r="BS172" i="29"/>
  <c r="BS153" i="29"/>
  <c r="BS69" i="29"/>
  <c r="BP33" i="31"/>
  <c r="BO172" i="31"/>
  <c r="BO153" i="31"/>
  <c r="BO69" i="31"/>
  <c r="BP32" i="31"/>
  <c r="BO171" i="31"/>
  <c r="BO152" i="31"/>
  <c r="BO68" i="31"/>
  <c r="BP30" i="31"/>
  <c r="BO169" i="31"/>
  <c r="BO150" i="31"/>
  <c r="BO66" i="31"/>
  <c r="BT24" i="29"/>
  <c r="BS163" i="29"/>
  <c r="BS144" i="29"/>
  <c r="BS60" i="29"/>
  <c r="BM183" i="31"/>
  <c r="BM190" i="31"/>
  <c r="BP35" i="31"/>
  <c r="BO174" i="31"/>
  <c r="BO155" i="31"/>
  <c r="BO71" i="31"/>
  <c r="BS31" i="30"/>
  <c r="BR170" i="30"/>
  <c r="BR151" i="30"/>
  <c r="BR67" i="30"/>
  <c r="BP178" i="29"/>
  <c r="BP179" i="29" s="1"/>
  <c r="BP182" i="29"/>
  <c r="BP196" i="29" s="1"/>
  <c r="BP189" i="29"/>
  <c r="BU28" i="30"/>
  <c r="BT167" i="30"/>
  <c r="BT148" i="30"/>
  <c r="BT64" i="30"/>
  <c r="BN157" i="31"/>
  <c r="BL196" i="31"/>
  <c r="BP158" i="29"/>
  <c r="BS31" i="29"/>
  <c r="BR170" i="29"/>
  <c r="BR151" i="29"/>
  <c r="BR67" i="29"/>
  <c r="BS35" i="30"/>
  <c r="BR174" i="30"/>
  <c r="BR155" i="30"/>
  <c r="BR71" i="30"/>
  <c r="BP28" i="31"/>
  <c r="BO167" i="31"/>
  <c r="BO148" i="31"/>
  <c r="BO64" i="31"/>
  <c r="BS30" i="29"/>
  <c r="BR150" i="29"/>
  <c r="BR169" i="29"/>
  <c r="BR66" i="29"/>
  <c r="BS32" i="29"/>
  <c r="BR152" i="29"/>
  <c r="BR171" i="29"/>
  <c r="BR68" i="29"/>
  <c r="BM37" i="36"/>
  <c r="BM31" i="32"/>
  <c r="BM37" i="34"/>
  <c r="BM37" i="35"/>
  <c r="BN183" i="30" l="1"/>
  <c r="BQ158" i="29"/>
  <c r="BO176" i="30"/>
  <c r="BO183" i="30" s="1"/>
  <c r="BO73" i="30"/>
  <c r="BO74" i="30" s="1"/>
  <c r="BO157" i="30"/>
  <c r="BP62" i="30"/>
  <c r="BP171" i="30"/>
  <c r="BP152" i="30"/>
  <c r="BP149" i="30"/>
  <c r="BP150" i="30"/>
  <c r="BP65" i="30"/>
  <c r="BP165" i="30"/>
  <c r="BP68" i="30"/>
  <c r="BP146" i="30"/>
  <c r="BP168" i="30"/>
  <c r="BP169" i="30"/>
  <c r="BP66" i="30"/>
  <c r="BM196" i="30"/>
  <c r="BN182" i="30"/>
  <c r="BN189" i="30"/>
  <c r="BN197" i="30" s="1"/>
  <c r="BN178" i="30"/>
  <c r="BN179" i="30" s="1"/>
  <c r="BM197" i="30"/>
  <c r="BP197" i="29"/>
  <c r="BP198" i="29" s="1"/>
  <c r="BR73" i="29"/>
  <c r="BR74" i="29" s="1"/>
  <c r="BQ190" i="29"/>
  <c r="BL198" i="31"/>
  <c r="BQ73" i="33"/>
  <c r="BQ74" i="33" s="1"/>
  <c r="BR60" i="33"/>
  <c r="BS24" i="33"/>
  <c r="BR37" i="33"/>
  <c r="BR63" i="33"/>
  <c r="BS27" i="33"/>
  <c r="BR67" i="33"/>
  <c r="BS31" i="33"/>
  <c r="BS65" i="33"/>
  <c r="BT29" i="33"/>
  <c r="BR62" i="33"/>
  <c r="BS26" i="33"/>
  <c r="BS61" i="33"/>
  <c r="BT25" i="33"/>
  <c r="BS64" i="33"/>
  <c r="BT28" i="33"/>
  <c r="BR71" i="33"/>
  <c r="BS35" i="33"/>
  <c r="BR70" i="33"/>
  <c r="BS34" i="33"/>
  <c r="BS69" i="33"/>
  <c r="BT33" i="33"/>
  <c r="BR68" i="33"/>
  <c r="BS32" i="33"/>
  <c r="BR66" i="33"/>
  <c r="BS30" i="33"/>
  <c r="BQ189" i="29"/>
  <c r="BR176" i="29"/>
  <c r="BR183" i="29" s="1"/>
  <c r="BQ178" i="29"/>
  <c r="BQ179" i="29" s="1"/>
  <c r="BR157" i="29"/>
  <c r="CD59" i="32"/>
  <c r="CE29" i="32"/>
  <c r="CD50" i="32"/>
  <c r="CE20" i="32"/>
  <c r="CD56" i="32"/>
  <c r="CE26" i="32"/>
  <c r="CD51" i="32"/>
  <c r="CE21" i="32"/>
  <c r="CD54" i="32"/>
  <c r="CE24" i="32"/>
  <c r="CC61" i="32"/>
  <c r="CC62" i="32" s="1"/>
  <c r="CE52" i="32"/>
  <c r="CF22" i="32"/>
  <c r="CD55" i="32"/>
  <c r="CE25" i="32"/>
  <c r="CE57" i="32"/>
  <c r="CF27" i="32"/>
  <c r="CE53" i="32"/>
  <c r="CF23" i="32"/>
  <c r="CD58" i="32"/>
  <c r="CE28" i="32"/>
  <c r="BN178" i="31"/>
  <c r="BN179" i="31" s="1"/>
  <c r="BN189" i="31"/>
  <c r="BN182" i="31"/>
  <c r="BU24" i="29"/>
  <c r="BT163" i="29"/>
  <c r="BT144" i="29"/>
  <c r="BT60" i="29"/>
  <c r="BQ30" i="31"/>
  <c r="BP169" i="31"/>
  <c r="BP150" i="31"/>
  <c r="BP66" i="31"/>
  <c r="BQ32" i="31"/>
  <c r="BP171" i="31"/>
  <c r="BP152" i="31"/>
  <c r="BP68" i="31"/>
  <c r="BQ33" i="31"/>
  <c r="BP172" i="31"/>
  <c r="BP153" i="31"/>
  <c r="BP69" i="31"/>
  <c r="BU33" i="29"/>
  <c r="BT172" i="29"/>
  <c r="BT153" i="29"/>
  <c r="BT69" i="29"/>
  <c r="BT26" i="30"/>
  <c r="BT34" i="30"/>
  <c r="BS173" i="30"/>
  <c r="BS154" i="30"/>
  <c r="BS70" i="30"/>
  <c r="BT25" i="29"/>
  <c r="BS164" i="29"/>
  <c r="BS145" i="29"/>
  <c r="BS61" i="29"/>
  <c r="BT30" i="30"/>
  <c r="BQ34" i="31"/>
  <c r="BP173" i="31"/>
  <c r="BP154" i="31"/>
  <c r="BP70" i="31"/>
  <c r="BT28" i="29"/>
  <c r="BS167" i="29"/>
  <c r="BS148" i="29"/>
  <c r="BS64" i="29"/>
  <c r="BT29" i="30"/>
  <c r="BU26" i="29"/>
  <c r="BT165" i="29"/>
  <c r="BT146" i="29"/>
  <c r="BT62" i="29"/>
  <c r="BT32" i="30"/>
  <c r="BU24" i="30"/>
  <c r="BT163" i="30"/>
  <c r="BT144" i="30"/>
  <c r="BT60" i="30"/>
  <c r="BT29" i="29"/>
  <c r="BS168" i="29"/>
  <c r="BS149" i="29"/>
  <c r="BS65" i="29"/>
  <c r="BU33" i="30"/>
  <c r="BT172" i="30"/>
  <c r="BT153" i="30"/>
  <c r="BT69" i="30"/>
  <c r="BQ23" i="31"/>
  <c r="BP162" i="31"/>
  <c r="BP143" i="31"/>
  <c r="BP59" i="31"/>
  <c r="BQ26" i="31"/>
  <c r="BP146" i="31"/>
  <c r="BP165" i="31"/>
  <c r="BP62" i="31"/>
  <c r="BT34" i="29"/>
  <c r="BS173" i="29"/>
  <c r="BS154" i="29"/>
  <c r="BS70" i="29"/>
  <c r="BV27" i="30"/>
  <c r="BU166" i="30"/>
  <c r="BU147" i="30"/>
  <c r="BU63" i="30"/>
  <c r="BQ31" i="31"/>
  <c r="BP170" i="31"/>
  <c r="BP151" i="31"/>
  <c r="BP67" i="31"/>
  <c r="BQ25" i="31"/>
  <c r="BP164" i="31"/>
  <c r="BP145" i="31"/>
  <c r="BP61" i="31"/>
  <c r="BQ27" i="31"/>
  <c r="BP166" i="31"/>
  <c r="BP147" i="31"/>
  <c r="BP63" i="31"/>
  <c r="BU35" i="29"/>
  <c r="BT174" i="29"/>
  <c r="BT155" i="29"/>
  <c r="BT71" i="29"/>
  <c r="BQ29" i="31"/>
  <c r="BP168" i="31"/>
  <c r="BP149" i="31"/>
  <c r="BP65" i="31"/>
  <c r="BT25" i="30"/>
  <c r="BS164" i="30"/>
  <c r="BS145" i="30"/>
  <c r="BS61" i="30"/>
  <c r="BU27" i="29"/>
  <c r="BT166" i="29"/>
  <c r="BT147" i="29"/>
  <c r="BT63" i="29"/>
  <c r="BQ24" i="31"/>
  <c r="BP144" i="31"/>
  <c r="BP163" i="31"/>
  <c r="BP60" i="31"/>
  <c r="BU23" i="30"/>
  <c r="BT162" i="30"/>
  <c r="BT143" i="30"/>
  <c r="BT59" i="30"/>
  <c r="BM197" i="31"/>
  <c r="BN190" i="31"/>
  <c r="BN183" i="31"/>
  <c r="BO73" i="31"/>
  <c r="BO74" i="31" s="1"/>
  <c r="BV28" i="30"/>
  <c r="BU167" i="30"/>
  <c r="BU148" i="30"/>
  <c r="BU64" i="30"/>
  <c r="BM196" i="31"/>
  <c r="BO176" i="31"/>
  <c r="BQ196" i="29"/>
  <c r="BT32" i="29"/>
  <c r="BS152" i="29"/>
  <c r="BS171" i="29"/>
  <c r="BS68" i="29"/>
  <c r="BT30" i="29"/>
  <c r="BS169" i="29"/>
  <c r="BS150" i="29"/>
  <c r="BS66" i="29"/>
  <c r="BQ28" i="31"/>
  <c r="BP167" i="31"/>
  <c r="BP148" i="31"/>
  <c r="BP64" i="31"/>
  <c r="BT35" i="30"/>
  <c r="BS174" i="30"/>
  <c r="BS155" i="30"/>
  <c r="BS71" i="30"/>
  <c r="BT31" i="29"/>
  <c r="BS170" i="29"/>
  <c r="BS151" i="29"/>
  <c r="BS67" i="29"/>
  <c r="BT31" i="30"/>
  <c r="BS170" i="30"/>
  <c r="BS151" i="30"/>
  <c r="BS67" i="30"/>
  <c r="BQ35" i="31"/>
  <c r="BP174" i="31"/>
  <c r="BP155" i="31"/>
  <c r="BP71" i="31"/>
  <c r="BU23" i="29"/>
  <c r="BT162" i="29"/>
  <c r="BT143" i="29"/>
  <c r="BT59" i="29"/>
  <c r="BO157" i="31"/>
  <c r="BN31" i="32"/>
  <c r="BN37" i="34"/>
  <c r="BN37" i="35"/>
  <c r="BN196" i="30" l="1"/>
  <c r="BN198" i="30" s="1"/>
  <c r="BO190" i="30"/>
  <c r="BP157" i="30"/>
  <c r="BP182" i="30" s="1"/>
  <c r="BP176" i="30"/>
  <c r="BO189" i="30"/>
  <c r="BO182" i="30"/>
  <c r="BO196" i="30" s="1"/>
  <c r="BO178" i="30"/>
  <c r="BO179" i="30" s="1"/>
  <c r="BM198" i="30"/>
  <c r="BP73" i="30"/>
  <c r="BP74" i="30" s="1"/>
  <c r="BQ165" i="30"/>
  <c r="BQ146" i="30"/>
  <c r="BQ169" i="30"/>
  <c r="BQ168" i="30"/>
  <c r="BQ171" i="30"/>
  <c r="BQ62" i="30"/>
  <c r="BQ150" i="30"/>
  <c r="BQ149" i="30"/>
  <c r="BQ152" i="30"/>
  <c r="BQ66" i="30"/>
  <c r="BQ65" i="30"/>
  <c r="BQ68" i="30"/>
  <c r="BQ197" i="29"/>
  <c r="BQ198" i="29" s="1"/>
  <c r="BS68" i="33"/>
  <c r="BT32" i="33"/>
  <c r="BS70" i="33"/>
  <c r="BT34" i="33"/>
  <c r="BT64" i="33"/>
  <c r="BU28" i="33"/>
  <c r="BS62" i="33"/>
  <c r="BT26" i="33"/>
  <c r="BS67" i="33"/>
  <c r="BT31" i="33"/>
  <c r="BS60" i="33"/>
  <c r="BT24" i="33"/>
  <c r="BS37" i="33"/>
  <c r="BS66" i="33"/>
  <c r="BT30" i="33"/>
  <c r="BT69" i="33"/>
  <c r="BU33" i="33"/>
  <c r="BS71" i="33"/>
  <c r="BT35" i="33"/>
  <c r="BT61" i="33"/>
  <c r="BU25" i="33"/>
  <c r="BT65" i="33"/>
  <c r="BU29" i="33"/>
  <c r="BS63" i="33"/>
  <c r="BT27" i="33"/>
  <c r="BR73" i="33"/>
  <c r="BR74" i="33" s="1"/>
  <c r="BR190" i="29"/>
  <c r="BR178" i="29"/>
  <c r="BR179" i="29" s="1"/>
  <c r="BR189" i="29"/>
  <c r="BR158" i="29"/>
  <c r="BM198" i="31"/>
  <c r="BS73" i="29"/>
  <c r="BS74" i="29" s="1"/>
  <c r="BS176" i="29"/>
  <c r="BS190" i="29" s="1"/>
  <c r="BR182" i="29"/>
  <c r="BR196" i="29" s="1"/>
  <c r="BS157" i="29"/>
  <c r="BS189" i="29" s="1"/>
  <c r="CE55" i="32"/>
  <c r="CF25" i="32"/>
  <c r="CD61" i="32"/>
  <c r="CD62" i="32" s="1"/>
  <c r="CE50" i="32"/>
  <c r="CF20" i="32"/>
  <c r="CF53" i="32"/>
  <c r="CG23" i="32"/>
  <c r="CE54" i="32"/>
  <c r="CF24" i="32"/>
  <c r="CE56" i="32"/>
  <c r="CF26" i="32"/>
  <c r="CE59" i="32"/>
  <c r="CF29" i="32"/>
  <c r="CE51" i="32"/>
  <c r="CF21" i="32"/>
  <c r="CE58" i="32"/>
  <c r="CF28" i="32"/>
  <c r="CF57" i="32"/>
  <c r="CG27" i="32"/>
  <c r="CF52" i="32"/>
  <c r="CG22" i="32"/>
  <c r="BV23" i="29"/>
  <c r="BU162" i="29"/>
  <c r="BU143" i="29"/>
  <c r="BU59" i="29"/>
  <c r="BO178" i="31"/>
  <c r="BO179" i="31" s="1"/>
  <c r="BO189" i="31"/>
  <c r="BO182" i="31"/>
  <c r="BO190" i="31"/>
  <c r="BO183" i="31"/>
  <c r="BP176" i="31"/>
  <c r="BN196" i="31"/>
  <c r="BU31" i="30"/>
  <c r="BT170" i="30"/>
  <c r="BT151" i="30"/>
  <c r="BT67" i="30"/>
  <c r="BU35" i="30"/>
  <c r="BT155" i="30"/>
  <c r="BT174" i="30"/>
  <c r="BT71" i="30"/>
  <c r="BR28" i="31"/>
  <c r="BQ167" i="31"/>
  <c r="BQ148" i="31"/>
  <c r="BQ64" i="31"/>
  <c r="BU30" i="29"/>
  <c r="BT169" i="29"/>
  <c r="BT150" i="29"/>
  <c r="BT66" i="29"/>
  <c r="BU32" i="29"/>
  <c r="BT152" i="29"/>
  <c r="BT171" i="29"/>
  <c r="BT68" i="29"/>
  <c r="BV23" i="30"/>
  <c r="BU162" i="30"/>
  <c r="BU143" i="30"/>
  <c r="BU59" i="30"/>
  <c r="BR24" i="31"/>
  <c r="BQ144" i="31"/>
  <c r="BQ163" i="31"/>
  <c r="BQ60" i="31"/>
  <c r="BV27" i="29"/>
  <c r="BU166" i="29"/>
  <c r="BU147" i="29"/>
  <c r="BU63" i="29"/>
  <c r="BU25" i="30"/>
  <c r="BT164" i="30"/>
  <c r="BT145" i="30"/>
  <c r="BT61" i="30"/>
  <c r="BR29" i="31"/>
  <c r="BQ168" i="31"/>
  <c r="BQ149" i="31"/>
  <c r="BQ65" i="31"/>
  <c r="BV35" i="29"/>
  <c r="BU174" i="29"/>
  <c r="BU155" i="29"/>
  <c r="BU71" i="29"/>
  <c r="BR27" i="31"/>
  <c r="BQ166" i="31"/>
  <c r="BQ147" i="31"/>
  <c r="BQ63" i="31"/>
  <c r="BR25" i="31"/>
  <c r="BQ164" i="31"/>
  <c r="BQ145" i="31"/>
  <c r="BQ61" i="31"/>
  <c r="BR31" i="31"/>
  <c r="BQ170" i="31"/>
  <c r="BQ151" i="31"/>
  <c r="BQ67" i="31"/>
  <c r="BW27" i="30"/>
  <c r="BV166" i="30"/>
  <c r="BV147" i="30"/>
  <c r="BV63" i="30"/>
  <c r="BU34" i="29"/>
  <c r="BT173" i="29"/>
  <c r="BT154" i="29"/>
  <c r="BT70" i="29"/>
  <c r="BR26" i="31"/>
  <c r="BQ146" i="31"/>
  <c r="BQ165" i="31"/>
  <c r="BQ62" i="31"/>
  <c r="BR23" i="31"/>
  <c r="BQ162" i="31"/>
  <c r="BQ143" i="31"/>
  <c r="BQ59" i="31"/>
  <c r="BV33" i="30"/>
  <c r="BU172" i="30"/>
  <c r="BU153" i="30"/>
  <c r="BU69" i="30"/>
  <c r="BU29" i="29"/>
  <c r="BT168" i="29"/>
  <c r="BT149" i="29"/>
  <c r="BT65" i="29"/>
  <c r="BV24" i="30"/>
  <c r="BU163" i="30"/>
  <c r="BU144" i="30"/>
  <c r="BU60" i="30"/>
  <c r="BU32" i="30"/>
  <c r="BV26" i="29"/>
  <c r="BU165" i="29"/>
  <c r="BU146" i="29"/>
  <c r="BU62" i="29"/>
  <c r="BU29" i="30"/>
  <c r="BU28" i="29"/>
  <c r="BT167" i="29"/>
  <c r="BT148" i="29"/>
  <c r="BT64" i="29"/>
  <c r="BR34" i="31"/>
  <c r="BQ173" i="31"/>
  <c r="BQ154" i="31"/>
  <c r="BQ70" i="31"/>
  <c r="BU30" i="30"/>
  <c r="BV33" i="29"/>
  <c r="BU172" i="29"/>
  <c r="BU153" i="29"/>
  <c r="BU69" i="29"/>
  <c r="BR33" i="31"/>
  <c r="BQ172" i="31"/>
  <c r="BQ153" i="31"/>
  <c r="BQ69" i="31"/>
  <c r="BR32" i="31"/>
  <c r="BQ171" i="31"/>
  <c r="BQ152" i="31"/>
  <c r="BQ68" i="31"/>
  <c r="BR30" i="31"/>
  <c r="BQ169" i="31"/>
  <c r="BQ150" i="31"/>
  <c r="BQ66" i="31"/>
  <c r="BV24" i="29"/>
  <c r="BU163" i="29"/>
  <c r="BU144" i="29"/>
  <c r="BU60" i="29"/>
  <c r="BN197" i="31"/>
  <c r="BR35" i="31"/>
  <c r="BQ174" i="31"/>
  <c r="BQ155" i="31"/>
  <c r="BQ71" i="31"/>
  <c r="BU31" i="29"/>
  <c r="BT151" i="29"/>
  <c r="BT170" i="29"/>
  <c r="BT67" i="29"/>
  <c r="BP73" i="31"/>
  <c r="BP74" i="31" s="1"/>
  <c r="BW28" i="30"/>
  <c r="BV167" i="30"/>
  <c r="BV148" i="30"/>
  <c r="BV64" i="30"/>
  <c r="BP157" i="31"/>
  <c r="BU25" i="29"/>
  <c r="BT164" i="29"/>
  <c r="BT145" i="29"/>
  <c r="BT61" i="29"/>
  <c r="BU34" i="30"/>
  <c r="BT173" i="30"/>
  <c r="BT154" i="30"/>
  <c r="BT70" i="30"/>
  <c r="BU26" i="30"/>
  <c r="BN37" i="36"/>
  <c r="BO37" i="36"/>
  <c r="BO31" i="32"/>
  <c r="BO37" i="34"/>
  <c r="BO37" i="35"/>
  <c r="BO197" i="30" l="1"/>
  <c r="BP189" i="30"/>
  <c r="BP178" i="30"/>
  <c r="BP179" i="30" s="1"/>
  <c r="BO198" i="30"/>
  <c r="BQ176" i="30"/>
  <c r="BR152" i="30"/>
  <c r="BR149" i="30"/>
  <c r="BR150" i="30"/>
  <c r="BR165" i="30"/>
  <c r="BR68" i="30"/>
  <c r="BR65" i="30"/>
  <c r="BR66" i="30"/>
  <c r="BR146" i="30"/>
  <c r="BR62" i="30"/>
  <c r="BR171" i="30"/>
  <c r="BR168" i="30"/>
  <c r="BR169" i="30"/>
  <c r="BQ73" i="30"/>
  <c r="BQ74" i="30" s="1"/>
  <c r="BQ157" i="30"/>
  <c r="BP190" i="30"/>
  <c r="BP183" i="30"/>
  <c r="BP196" i="30" s="1"/>
  <c r="BT73" i="29"/>
  <c r="BT74" i="29" s="1"/>
  <c r="BR197" i="29"/>
  <c r="BR198" i="29" s="1"/>
  <c r="BT60" i="33"/>
  <c r="BU24" i="33"/>
  <c r="BT37" i="33"/>
  <c r="BT62" i="33"/>
  <c r="BU26" i="33"/>
  <c r="BT70" i="33"/>
  <c r="BU34" i="33"/>
  <c r="BU65" i="33"/>
  <c r="BV29" i="33"/>
  <c r="BT71" i="33"/>
  <c r="BU35" i="33"/>
  <c r="BT66" i="33"/>
  <c r="BU30" i="33"/>
  <c r="BS73" i="33"/>
  <c r="BS74" i="33" s="1"/>
  <c r="BT67" i="33"/>
  <c r="BU31" i="33"/>
  <c r="BU64" i="33"/>
  <c r="BV28" i="33"/>
  <c r="BT68" i="33"/>
  <c r="BU32" i="33"/>
  <c r="BT63" i="33"/>
  <c r="BU27" i="33"/>
  <c r="BU61" i="33"/>
  <c r="BV25" i="33"/>
  <c r="BU69" i="33"/>
  <c r="BV33" i="33"/>
  <c r="BS158" i="29"/>
  <c r="BT176" i="29"/>
  <c r="BT190" i="29" s="1"/>
  <c r="BS183" i="29"/>
  <c r="BS178" i="29"/>
  <c r="BS179" i="29" s="1"/>
  <c r="BS182" i="29"/>
  <c r="BT157" i="29"/>
  <c r="BS197" i="29"/>
  <c r="BO197" i="31"/>
  <c r="CE61" i="32"/>
  <c r="CE62" i="32" s="1"/>
  <c r="CF51" i="32"/>
  <c r="CG21" i="32"/>
  <c r="CF56" i="32"/>
  <c r="CG26" i="32"/>
  <c r="CG53" i="32"/>
  <c r="CH23" i="32"/>
  <c r="CH53" i="32" s="1"/>
  <c r="CG57" i="32"/>
  <c r="CH27" i="32"/>
  <c r="CH57" i="32" s="1"/>
  <c r="CG52" i="32"/>
  <c r="CH22" i="32"/>
  <c r="CH52" i="32" s="1"/>
  <c r="CF58" i="32"/>
  <c r="CG28" i="32"/>
  <c r="CF55" i="32"/>
  <c r="CG25" i="32"/>
  <c r="CF59" i="32"/>
  <c r="CG29" i="32"/>
  <c r="CF54" i="32"/>
  <c r="CG24" i="32"/>
  <c r="CF50" i="32"/>
  <c r="CG20" i="32"/>
  <c r="BX28" i="30"/>
  <c r="BW167" i="30"/>
  <c r="BW148" i="30"/>
  <c r="BW64" i="30"/>
  <c r="BW24" i="29"/>
  <c r="BV163" i="29"/>
  <c r="BV144" i="29"/>
  <c r="BV60" i="29"/>
  <c r="BS30" i="31"/>
  <c r="BR169" i="31"/>
  <c r="BR150" i="31"/>
  <c r="BR66" i="31"/>
  <c r="BS32" i="31"/>
  <c r="BR171" i="31"/>
  <c r="BR152" i="31"/>
  <c r="BR68" i="31"/>
  <c r="BS33" i="31"/>
  <c r="BR172" i="31"/>
  <c r="BR153" i="31"/>
  <c r="BR69" i="31"/>
  <c r="BW33" i="29"/>
  <c r="BV172" i="29"/>
  <c r="BV153" i="29"/>
  <c r="BV69" i="29"/>
  <c r="BQ176" i="31"/>
  <c r="BO196" i="31"/>
  <c r="BQ157" i="31"/>
  <c r="BN198" i="31"/>
  <c r="BV26" i="30"/>
  <c r="BV25" i="29"/>
  <c r="BU164" i="29"/>
  <c r="BU145" i="29"/>
  <c r="BU61" i="29"/>
  <c r="BV30" i="30"/>
  <c r="BS34" i="31"/>
  <c r="BR173" i="31"/>
  <c r="BR154" i="31"/>
  <c r="BR70" i="31"/>
  <c r="BV28" i="29"/>
  <c r="BU167" i="29"/>
  <c r="BU148" i="29"/>
  <c r="BU64" i="29"/>
  <c r="BV29" i="30"/>
  <c r="BW26" i="29"/>
  <c r="BV165" i="29"/>
  <c r="BV146" i="29"/>
  <c r="BV62" i="29"/>
  <c r="BV32" i="30"/>
  <c r="BW24" i="30"/>
  <c r="BV163" i="30"/>
  <c r="BV144" i="30"/>
  <c r="BV60" i="30"/>
  <c r="BV29" i="29"/>
  <c r="BU168" i="29"/>
  <c r="BU149" i="29"/>
  <c r="BU65" i="29"/>
  <c r="BW33" i="30"/>
  <c r="BV172" i="30"/>
  <c r="BV153" i="30"/>
  <c r="BV69" i="30"/>
  <c r="BS23" i="31"/>
  <c r="BR143" i="31"/>
  <c r="BR162" i="31"/>
  <c r="BR59" i="31"/>
  <c r="BS26" i="31"/>
  <c r="BR165" i="31"/>
  <c r="BR146" i="31"/>
  <c r="BR62" i="31"/>
  <c r="BV34" i="29"/>
  <c r="BU173" i="29"/>
  <c r="BU154" i="29"/>
  <c r="BU70" i="29"/>
  <c r="BX27" i="30"/>
  <c r="BW166" i="30"/>
  <c r="BW147" i="30"/>
  <c r="BW63" i="30"/>
  <c r="BS31" i="31"/>
  <c r="BR170" i="31"/>
  <c r="BR151" i="31"/>
  <c r="BR67" i="31"/>
  <c r="BS25" i="31"/>
  <c r="BR145" i="31"/>
  <c r="BR164" i="31"/>
  <c r="BR61" i="31"/>
  <c r="BS27" i="31"/>
  <c r="BR166" i="31"/>
  <c r="BR147" i="31"/>
  <c r="BR63" i="31"/>
  <c r="BW35" i="29"/>
  <c r="BV174" i="29"/>
  <c r="BV155" i="29"/>
  <c r="BV71" i="29"/>
  <c r="BS29" i="31"/>
  <c r="BR168" i="31"/>
  <c r="BR149" i="31"/>
  <c r="BR65" i="31"/>
  <c r="BV25" i="30"/>
  <c r="BU164" i="30"/>
  <c r="BU145" i="30"/>
  <c r="BU61" i="30"/>
  <c r="BW27" i="29"/>
  <c r="BV166" i="29"/>
  <c r="BV147" i="29"/>
  <c r="BV63" i="29"/>
  <c r="BS24" i="31"/>
  <c r="BR163" i="31"/>
  <c r="BR144" i="31"/>
  <c r="BR60" i="31"/>
  <c r="BW23" i="30"/>
  <c r="BV162" i="30"/>
  <c r="BV143" i="30"/>
  <c r="BV59" i="30"/>
  <c r="BV32" i="29"/>
  <c r="BU171" i="29"/>
  <c r="BU152" i="29"/>
  <c r="BU68" i="29"/>
  <c r="BV30" i="29"/>
  <c r="BU169" i="29"/>
  <c r="BU150" i="29"/>
  <c r="BU66" i="29"/>
  <c r="BS28" i="31"/>
  <c r="BR167" i="31"/>
  <c r="BR148" i="31"/>
  <c r="BR64" i="31"/>
  <c r="BV35" i="30"/>
  <c r="BU155" i="30"/>
  <c r="BU174" i="30"/>
  <c r="BU71" i="30"/>
  <c r="BV31" i="30"/>
  <c r="BU170" i="30"/>
  <c r="BU151" i="30"/>
  <c r="BU67" i="30"/>
  <c r="BP190" i="31"/>
  <c r="BP183" i="31"/>
  <c r="BW23" i="29"/>
  <c r="BV162" i="29"/>
  <c r="BV143" i="29"/>
  <c r="BV59" i="29"/>
  <c r="BV34" i="30"/>
  <c r="BU173" i="30"/>
  <c r="BU154" i="30"/>
  <c r="BU70" i="30"/>
  <c r="BP178" i="31"/>
  <c r="BP179" i="31" s="1"/>
  <c r="BP189" i="31"/>
  <c r="BP182" i="31"/>
  <c r="BV31" i="29"/>
  <c r="BU151" i="29"/>
  <c r="BU170" i="29"/>
  <c r="BU67" i="29"/>
  <c r="BS35" i="31"/>
  <c r="BR174" i="31"/>
  <c r="BR155" i="31"/>
  <c r="BR71" i="31"/>
  <c r="BQ73" i="31"/>
  <c r="BQ74" i="31" s="1"/>
  <c r="BP37" i="36"/>
  <c r="BP31" i="32"/>
  <c r="BP37" i="34"/>
  <c r="BP37" i="35"/>
  <c r="BP197" i="30" l="1"/>
  <c r="BP198" i="30" s="1"/>
  <c r="BR73" i="30"/>
  <c r="BR74" i="30" s="1"/>
  <c r="BQ189" i="30"/>
  <c r="BQ182" i="30"/>
  <c r="BQ178" i="30"/>
  <c r="BQ179" i="30" s="1"/>
  <c r="BR157" i="30"/>
  <c r="BR176" i="30"/>
  <c r="BS165" i="30"/>
  <c r="BS169" i="30"/>
  <c r="BS168" i="30"/>
  <c r="BS171" i="30"/>
  <c r="BS146" i="30"/>
  <c r="BS150" i="30"/>
  <c r="BS149" i="30"/>
  <c r="BS152" i="30"/>
  <c r="BS62" i="30"/>
  <c r="BS66" i="30"/>
  <c r="BS65" i="30"/>
  <c r="BS68" i="30"/>
  <c r="BQ190" i="30"/>
  <c r="BQ183" i="30"/>
  <c r="BT183" i="29"/>
  <c r="BS196" i="29"/>
  <c r="BS198" i="29" s="1"/>
  <c r="BV69" i="33"/>
  <c r="BW33" i="33"/>
  <c r="BU63" i="33"/>
  <c r="BV27" i="33"/>
  <c r="BV64" i="33"/>
  <c r="BW28" i="33"/>
  <c r="BU71" i="33"/>
  <c r="BV35" i="33"/>
  <c r="BU70" i="33"/>
  <c r="BV34" i="33"/>
  <c r="BU60" i="33"/>
  <c r="BV24" i="33"/>
  <c r="BU37" i="33"/>
  <c r="BV61" i="33"/>
  <c r="BW25" i="33"/>
  <c r="BU68" i="33"/>
  <c r="BV32" i="33"/>
  <c r="BU67" i="33"/>
  <c r="BV31" i="33"/>
  <c r="BU66" i="33"/>
  <c r="BV30" i="33"/>
  <c r="BV65" i="33"/>
  <c r="BW29" i="33"/>
  <c r="BU62" i="33"/>
  <c r="BV26" i="33"/>
  <c r="BT73" i="33"/>
  <c r="BT74" i="33" s="1"/>
  <c r="BT178" i="29"/>
  <c r="BT179" i="29" s="1"/>
  <c r="BP196" i="31"/>
  <c r="BU176" i="29"/>
  <c r="BU183" i="29" s="1"/>
  <c r="BT189" i="29"/>
  <c r="BT197" i="29" s="1"/>
  <c r="BO198" i="31"/>
  <c r="BT182" i="29"/>
  <c r="BT158" i="29"/>
  <c r="BU73" i="29"/>
  <c r="BU74" i="29" s="1"/>
  <c r="BU157" i="29"/>
  <c r="CG55" i="32"/>
  <c r="CH25" i="32"/>
  <c r="CH55" i="32" s="1"/>
  <c r="CG51" i="32"/>
  <c r="CH21" i="32"/>
  <c r="CH51" i="32" s="1"/>
  <c r="CG50" i="32"/>
  <c r="CH20" i="32"/>
  <c r="CH50" i="32" s="1"/>
  <c r="CG59" i="32"/>
  <c r="CH29" i="32"/>
  <c r="CH59" i="32" s="1"/>
  <c r="CG54" i="32"/>
  <c r="CH24" i="32"/>
  <c r="CH54" i="32" s="1"/>
  <c r="CF61" i="32"/>
  <c r="CF62" i="32" s="1"/>
  <c r="CG58" i="32"/>
  <c r="CH28" i="32"/>
  <c r="CH58" i="32" s="1"/>
  <c r="CG56" i="32"/>
  <c r="CH26" i="32"/>
  <c r="CH56" i="32" s="1"/>
  <c r="BX23" i="29"/>
  <c r="BW162" i="29"/>
  <c r="BW143" i="29"/>
  <c r="BW59" i="29"/>
  <c r="BX23" i="30"/>
  <c r="BW162" i="30"/>
  <c r="BW143" i="30"/>
  <c r="BW59" i="30"/>
  <c r="BT24" i="31"/>
  <c r="BS163" i="31"/>
  <c r="BS144" i="31"/>
  <c r="BS60" i="31"/>
  <c r="BX27" i="29"/>
  <c r="BW166" i="29"/>
  <c r="BW147" i="29"/>
  <c r="BW63" i="29"/>
  <c r="BW25" i="30"/>
  <c r="BV164" i="30"/>
  <c r="BV145" i="30"/>
  <c r="BV61" i="30"/>
  <c r="BT29" i="31"/>
  <c r="BS168" i="31"/>
  <c r="BS149" i="31"/>
  <c r="BS65" i="31"/>
  <c r="BX35" i="29"/>
  <c r="BW174" i="29"/>
  <c r="BW155" i="29"/>
  <c r="BW71" i="29"/>
  <c r="BT27" i="31"/>
  <c r="BS166" i="31"/>
  <c r="BS147" i="31"/>
  <c r="BS63" i="31"/>
  <c r="BT25" i="31"/>
  <c r="BS145" i="31"/>
  <c r="BS164" i="31"/>
  <c r="BS61" i="31"/>
  <c r="BT31" i="31"/>
  <c r="BS170" i="31"/>
  <c r="BS151" i="31"/>
  <c r="BS67" i="31"/>
  <c r="BY27" i="30"/>
  <c r="BX166" i="30"/>
  <c r="BX147" i="30"/>
  <c r="BX63" i="30"/>
  <c r="BW34" i="29"/>
  <c r="BV173" i="29"/>
  <c r="BV154" i="29"/>
  <c r="BV70" i="29"/>
  <c r="BT26" i="31"/>
  <c r="BS165" i="31"/>
  <c r="BS146" i="31"/>
  <c r="BS62" i="31"/>
  <c r="BT23" i="31"/>
  <c r="BS143" i="31"/>
  <c r="BS162" i="31"/>
  <c r="BS59" i="31"/>
  <c r="BX33" i="30"/>
  <c r="BW172" i="30"/>
  <c r="BW153" i="30"/>
  <c r="BW69" i="30"/>
  <c r="BW29" i="29"/>
  <c r="BV168" i="29"/>
  <c r="BV149" i="29"/>
  <c r="BV65" i="29"/>
  <c r="BX24" i="30"/>
  <c r="BW163" i="30"/>
  <c r="BW144" i="30"/>
  <c r="BW60" i="30"/>
  <c r="BW32" i="30"/>
  <c r="BX26" i="29"/>
  <c r="BW165" i="29"/>
  <c r="BW146" i="29"/>
  <c r="BW62" i="29"/>
  <c r="BW29" i="30"/>
  <c r="BW28" i="29"/>
  <c r="BV167" i="29"/>
  <c r="BV148" i="29"/>
  <c r="BV64" i="29"/>
  <c r="BT34" i="31"/>
  <c r="BS173" i="31"/>
  <c r="BS154" i="31"/>
  <c r="BS70" i="31"/>
  <c r="BW30" i="30"/>
  <c r="BT35" i="31"/>
  <c r="BS174" i="31"/>
  <c r="BS155" i="31"/>
  <c r="BS71" i="31"/>
  <c r="BW31" i="29"/>
  <c r="BV170" i="29"/>
  <c r="BV151" i="29"/>
  <c r="BV67" i="29"/>
  <c r="BR73" i="31"/>
  <c r="BR74" i="31" s="1"/>
  <c r="BQ178" i="31"/>
  <c r="BQ179" i="31" s="1"/>
  <c r="BQ189" i="31"/>
  <c r="BQ182" i="31"/>
  <c r="BQ190" i="31"/>
  <c r="BQ183" i="31"/>
  <c r="BW34" i="30"/>
  <c r="BV173" i="30"/>
  <c r="BV154" i="30"/>
  <c r="BV70" i="30"/>
  <c r="BW31" i="30"/>
  <c r="BV170" i="30"/>
  <c r="BV151" i="30"/>
  <c r="BV67" i="30"/>
  <c r="BW35" i="30"/>
  <c r="BV174" i="30"/>
  <c r="BV155" i="30"/>
  <c r="BV71" i="30"/>
  <c r="BT28" i="31"/>
  <c r="BS167" i="31"/>
  <c r="BS148" i="31"/>
  <c r="BS64" i="31"/>
  <c r="BW30" i="29"/>
  <c r="BV150" i="29"/>
  <c r="BV169" i="29"/>
  <c r="BV66" i="29"/>
  <c r="BW32" i="29"/>
  <c r="BV152" i="29"/>
  <c r="BV171" i="29"/>
  <c r="BV68" i="29"/>
  <c r="BR176" i="31"/>
  <c r="BX33" i="29"/>
  <c r="BW172" i="29"/>
  <c r="BW153" i="29"/>
  <c r="BW69" i="29"/>
  <c r="BT33" i="31"/>
  <c r="BS172" i="31"/>
  <c r="BS153" i="31"/>
  <c r="BS69" i="31"/>
  <c r="BT32" i="31"/>
  <c r="BS171" i="31"/>
  <c r="BS152" i="31"/>
  <c r="BS68" i="31"/>
  <c r="BT30" i="31"/>
  <c r="BS169" i="31"/>
  <c r="BS150" i="31"/>
  <c r="BS66" i="31"/>
  <c r="BX24" i="29"/>
  <c r="BW163" i="29"/>
  <c r="BW144" i="29"/>
  <c r="BW60" i="29"/>
  <c r="BY28" i="30"/>
  <c r="BX167" i="30"/>
  <c r="BX148" i="30"/>
  <c r="BX64" i="30"/>
  <c r="BP197" i="31"/>
  <c r="BR157" i="31"/>
  <c r="BW25" i="29"/>
  <c r="BV164" i="29"/>
  <c r="BV145" i="29"/>
  <c r="BV61" i="29"/>
  <c r="BW26" i="30"/>
  <c r="BQ37" i="36"/>
  <c r="BQ37" i="34"/>
  <c r="BQ31" i="32"/>
  <c r="BQ37" i="35"/>
  <c r="BS73" i="30" l="1"/>
  <c r="BS74" i="30" s="1"/>
  <c r="BT171" i="30"/>
  <c r="BT169" i="30"/>
  <c r="BT146" i="30"/>
  <c r="BT152" i="30"/>
  <c r="BT149" i="30"/>
  <c r="BT150" i="30"/>
  <c r="BT62" i="30"/>
  <c r="BT68" i="30"/>
  <c r="BT65" i="30"/>
  <c r="BT66" i="30"/>
  <c r="BT165" i="30"/>
  <c r="BT168" i="30"/>
  <c r="BQ196" i="30"/>
  <c r="BR190" i="30"/>
  <c r="BR183" i="30"/>
  <c r="BQ197" i="30"/>
  <c r="BR189" i="30"/>
  <c r="BR182" i="30"/>
  <c r="BR178" i="30"/>
  <c r="BR179" i="30" s="1"/>
  <c r="BS157" i="30"/>
  <c r="BS176" i="30"/>
  <c r="BT196" i="29"/>
  <c r="BT198" i="29" s="1"/>
  <c r="BP198" i="31"/>
  <c r="BU73" i="33"/>
  <c r="BU74" i="33" s="1"/>
  <c r="BW65" i="33"/>
  <c r="BX29" i="33"/>
  <c r="BV67" i="33"/>
  <c r="BW31" i="33"/>
  <c r="BW61" i="33"/>
  <c r="BX25" i="33"/>
  <c r="BV63" i="33"/>
  <c r="BW27" i="33"/>
  <c r="BV70" i="33"/>
  <c r="BW34" i="33"/>
  <c r="BV62" i="33"/>
  <c r="BW26" i="33"/>
  <c r="BV66" i="33"/>
  <c r="BW30" i="33"/>
  <c r="BV68" i="33"/>
  <c r="BW32" i="33"/>
  <c r="BW64" i="33"/>
  <c r="BX28" i="33"/>
  <c r="BW69" i="33"/>
  <c r="BX33" i="33"/>
  <c r="BV60" i="33"/>
  <c r="BW24" i="33"/>
  <c r="BV37" i="33"/>
  <c r="BV71" i="33"/>
  <c r="BW35" i="33"/>
  <c r="BU190" i="29"/>
  <c r="BU178" i="29"/>
  <c r="BU179" i="29" s="1"/>
  <c r="BV157" i="29"/>
  <c r="BV189" i="29" s="1"/>
  <c r="BU182" i="29"/>
  <c r="BU196" i="29" s="1"/>
  <c r="BU158" i="29"/>
  <c r="BV176" i="29"/>
  <c r="BV190" i="29" s="1"/>
  <c r="BV192" i="29" s="1"/>
  <c r="BV73" i="29"/>
  <c r="BV74" i="29" s="1"/>
  <c r="BU189" i="29"/>
  <c r="CH61" i="32"/>
  <c r="CG61" i="32"/>
  <c r="CG62" i="32" s="1"/>
  <c r="BX28" i="29"/>
  <c r="BW167" i="29"/>
  <c r="BW148" i="29"/>
  <c r="BW64" i="29"/>
  <c r="BX29" i="29"/>
  <c r="BW168" i="29"/>
  <c r="BW149" i="29"/>
  <c r="BW65" i="29"/>
  <c r="BU25" i="31"/>
  <c r="BT164" i="31"/>
  <c r="BT145" i="31"/>
  <c r="BT61" i="31"/>
  <c r="BX32" i="29"/>
  <c r="BW152" i="29"/>
  <c r="BW171" i="29"/>
  <c r="BW68" i="29"/>
  <c r="BU28" i="31"/>
  <c r="BT167" i="31"/>
  <c r="BT148" i="31"/>
  <c r="BT64" i="31"/>
  <c r="BX35" i="30"/>
  <c r="BW174" i="30"/>
  <c r="BW155" i="30"/>
  <c r="BW71" i="30"/>
  <c r="BX31" i="30"/>
  <c r="BW170" i="30"/>
  <c r="BW151" i="30"/>
  <c r="BW67" i="30"/>
  <c r="BQ197" i="31"/>
  <c r="BS176" i="31"/>
  <c r="BY23" i="29"/>
  <c r="BX162" i="29"/>
  <c r="BX143" i="29"/>
  <c r="BX59" i="29"/>
  <c r="BR178" i="31"/>
  <c r="BR179" i="31" s="1"/>
  <c r="BR182" i="31"/>
  <c r="BR189" i="31"/>
  <c r="BU35" i="31"/>
  <c r="BT174" i="31"/>
  <c r="BT155" i="31"/>
  <c r="BT71" i="31"/>
  <c r="BX30" i="30"/>
  <c r="BX29" i="30"/>
  <c r="BX32" i="30"/>
  <c r="BY33" i="30"/>
  <c r="BX172" i="30"/>
  <c r="BX153" i="30"/>
  <c r="BX69" i="30"/>
  <c r="BU26" i="31"/>
  <c r="BT146" i="31"/>
  <c r="BT165" i="31"/>
  <c r="BT62" i="31"/>
  <c r="BU27" i="31"/>
  <c r="BT166" i="31"/>
  <c r="BT147" i="31"/>
  <c r="BT63" i="31"/>
  <c r="BX30" i="29"/>
  <c r="BW169" i="29"/>
  <c r="BW150" i="29"/>
  <c r="BW66" i="29"/>
  <c r="BX26" i="30"/>
  <c r="BX25" i="29"/>
  <c r="BW164" i="29"/>
  <c r="BW145" i="29"/>
  <c r="BW61" i="29"/>
  <c r="BZ28" i="30"/>
  <c r="BY167" i="30"/>
  <c r="BY148" i="30"/>
  <c r="BY64" i="30"/>
  <c r="BY24" i="29"/>
  <c r="BX163" i="29"/>
  <c r="BX144" i="29"/>
  <c r="BX60" i="29"/>
  <c r="BU30" i="31"/>
  <c r="BT169" i="31"/>
  <c r="BT150" i="31"/>
  <c r="BT66" i="31"/>
  <c r="BU32" i="31"/>
  <c r="BT171" i="31"/>
  <c r="BT152" i="31"/>
  <c r="BT68" i="31"/>
  <c r="BU33" i="31"/>
  <c r="BT172" i="31"/>
  <c r="BT153" i="31"/>
  <c r="BT69" i="31"/>
  <c r="BY33" i="29"/>
  <c r="BX172" i="29"/>
  <c r="BX153" i="29"/>
  <c r="BX69" i="29"/>
  <c r="BX34" i="30"/>
  <c r="BW173" i="30"/>
  <c r="BW154" i="30"/>
  <c r="BW70" i="30"/>
  <c r="BS157" i="31"/>
  <c r="BX31" i="29"/>
  <c r="BW170" i="29"/>
  <c r="BW151" i="29"/>
  <c r="BW67" i="29"/>
  <c r="BU34" i="31"/>
  <c r="BT173" i="31"/>
  <c r="BT154" i="31"/>
  <c r="BT70" i="31"/>
  <c r="BY26" i="29"/>
  <c r="BX165" i="29"/>
  <c r="BX146" i="29"/>
  <c r="BX62" i="29"/>
  <c r="BY24" i="30"/>
  <c r="BX163" i="30"/>
  <c r="BX144" i="30"/>
  <c r="BX60" i="30"/>
  <c r="BU23" i="31"/>
  <c r="BT162" i="31"/>
  <c r="BT143" i="31"/>
  <c r="BT59" i="31"/>
  <c r="BX34" i="29"/>
  <c r="BW173" i="29"/>
  <c r="BW154" i="29"/>
  <c r="BW70" i="29"/>
  <c r="BZ27" i="30"/>
  <c r="BY166" i="30"/>
  <c r="BY147" i="30"/>
  <c r="BY63" i="30"/>
  <c r="BU31" i="31"/>
  <c r="BT170" i="31"/>
  <c r="BT151" i="31"/>
  <c r="BT67" i="31"/>
  <c r="BY35" i="29"/>
  <c r="BX174" i="29"/>
  <c r="BX155" i="29"/>
  <c r="BX71" i="29"/>
  <c r="BU29" i="31"/>
  <c r="BT168" i="31"/>
  <c r="BT149" i="31"/>
  <c r="BT65" i="31"/>
  <c r="BX25" i="30"/>
  <c r="BW164" i="30"/>
  <c r="BW145" i="30"/>
  <c r="BW61" i="30"/>
  <c r="BY27" i="29"/>
  <c r="BX166" i="29"/>
  <c r="BX147" i="29"/>
  <c r="BX63" i="29"/>
  <c r="BU24" i="31"/>
  <c r="BT144" i="31"/>
  <c r="BT163" i="31"/>
  <c r="BT60" i="31"/>
  <c r="BY23" i="30"/>
  <c r="BX162" i="30"/>
  <c r="BX143" i="30"/>
  <c r="BX59" i="30"/>
  <c r="BR190" i="31"/>
  <c r="BR183" i="31"/>
  <c r="BQ196" i="31"/>
  <c r="BS73" i="31"/>
  <c r="BS74" i="31" s="1"/>
  <c r="BR37" i="36"/>
  <c r="BR37" i="34"/>
  <c r="BR31" i="32"/>
  <c r="BR37" i="35"/>
  <c r="BU197" i="29" l="1"/>
  <c r="BU198" i="29" s="1"/>
  <c r="BT176" i="30"/>
  <c r="BT183" i="30" s="1"/>
  <c r="BT73" i="30"/>
  <c r="BT74" i="30" s="1"/>
  <c r="BT157" i="30"/>
  <c r="BR196" i="30"/>
  <c r="BS183" i="30"/>
  <c r="BS190" i="30"/>
  <c r="BR197" i="30"/>
  <c r="BQ198" i="30"/>
  <c r="BS189" i="30"/>
  <c r="BS178" i="30"/>
  <c r="BS179" i="30" s="1"/>
  <c r="BS182" i="30"/>
  <c r="BU68" i="30"/>
  <c r="BU169" i="30"/>
  <c r="BU168" i="30"/>
  <c r="BU171" i="30"/>
  <c r="BU165" i="30"/>
  <c r="BU146" i="30"/>
  <c r="BU150" i="30"/>
  <c r="BU149" i="30"/>
  <c r="BU152" i="30"/>
  <c r="BU62" i="30"/>
  <c r="BU66" i="30"/>
  <c r="BU65" i="30"/>
  <c r="BQ198" i="31"/>
  <c r="BV158" i="29"/>
  <c r="BW60" i="33"/>
  <c r="BX24" i="33"/>
  <c r="BW37" i="33"/>
  <c r="BX64" i="33"/>
  <c r="BY28" i="33"/>
  <c r="BW66" i="33"/>
  <c r="BX30" i="33"/>
  <c r="BW70" i="33"/>
  <c r="BX34" i="33"/>
  <c r="BX61" i="33"/>
  <c r="BY25" i="33"/>
  <c r="BX65" i="33"/>
  <c r="BY29" i="33"/>
  <c r="BW71" i="33"/>
  <c r="BX35" i="33"/>
  <c r="BV73" i="33"/>
  <c r="BV74" i="33" s="1"/>
  <c r="BX69" i="33"/>
  <c r="BY33" i="33"/>
  <c r="BW68" i="33"/>
  <c r="BX32" i="33"/>
  <c r="BW62" i="33"/>
  <c r="BX26" i="33"/>
  <c r="BW63" i="33"/>
  <c r="BX27" i="33"/>
  <c r="BW67" i="33"/>
  <c r="BX31" i="33"/>
  <c r="BV183" i="29"/>
  <c r="BV182" i="29"/>
  <c r="BV178" i="29"/>
  <c r="BV179" i="29" s="1"/>
  <c r="BW73" i="29"/>
  <c r="BW74" i="29" s="1"/>
  <c r="BW157" i="29"/>
  <c r="BW182" i="29" s="1"/>
  <c r="BW176" i="29"/>
  <c r="BW183" i="29" s="1"/>
  <c r="BR196" i="31"/>
  <c r="CH62" i="32"/>
  <c r="BT176" i="31"/>
  <c r="BZ23" i="30"/>
  <c r="BY162" i="30"/>
  <c r="BY143" i="30"/>
  <c r="BY59" i="30"/>
  <c r="BV24" i="31"/>
  <c r="BU144" i="31"/>
  <c r="BU163" i="31"/>
  <c r="BU60" i="31"/>
  <c r="BZ27" i="29"/>
  <c r="BY166" i="29"/>
  <c r="BY147" i="29"/>
  <c r="BY63" i="29"/>
  <c r="BY25" i="30"/>
  <c r="BX164" i="30"/>
  <c r="BX145" i="30"/>
  <c r="BX61" i="30"/>
  <c r="BV29" i="31"/>
  <c r="BU168" i="31"/>
  <c r="BU149" i="31"/>
  <c r="BU65" i="31"/>
  <c r="BZ35" i="29"/>
  <c r="BY174" i="29"/>
  <c r="BY155" i="29"/>
  <c r="BY71" i="29"/>
  <c r="BV31" i="31"/>
  <c r="BU170" i="31"/>
  <c r="BU151" i="31"/>
  <c r="BU67" i="31"/>
  <c r="CA27" i="30"/>
  <c r="BZ166" i="30"/>
  <c r="BZ147" i="30"/>
  <c r="BZ63" i="30"/>
  <c r="BY34" i="29"/>
  <c r="BX173" i="29"/>
  <c r="BX154" i="29"/>
  <c r="BX70" i="29"/>
  <c r="BV23" i="31"/>
  <c r="BU162" i="31"/>
  <c r="BU143" i="31"/>
  <c r="BU59" i="31"/>
  <c r="BZ24" i="30"/>
  <c r="BY163" i="30"/>
  <c r="BY144" i="30"/>
  <c r="BY60" i="30"/>
  <c r="BZ26" i="29"/>
  <c r="BY165" i="29"/>
  <c r="BY146" i="29"/>
  <c r="BY62" i="29"/>
  <c r="BV34" i="31"/>
  <c r="BU173" i="31"/>
  <c r="BU154" i="31"/>
  <c r="BU70" i="31"/>
  <c r="BY25" i="29"/>
  <c r="BX164" i="29"/>
  <c r="BX145" i="29"/>
  <c r="BX61" i="29"/>
  <c r="BY26" i="30"/>
  <c r="BY30" i="29"/>
  <c r="BX169" i="29"/>
  <c r="BX150" i="29"/>
  <c r="BX66" i="29"/>
  <c r="BV27" i="31"/>
  <c r="BU166" i="31"/>
  <c r="BU147" i="31"/>
  <c r="BU63" i="31"/>
  <c r="BV26" i="31"/>
  <c r="BU146" i="31"/>
  <c r="BU165" i="31"/>
  <c r="BU62" i="31"/>
  <c r="BZ33" i="30"/>
  <c r="BY172" i="30"/>
  <c r="BY153" i="30"/>
  <c r="BY69" i="30"/>
  <c r="BY32" i="30"/>
  <c r="BY29" i="30"/>
  <c r="BY30" i="30"/>
  <c r="BR197" i="31"/>
  <c r="BT73" i="31"/>
  <c r="BT74" i="31" s="1"/>
  <c r="BY31" i="30"/>
  <c r="BX170" i="30"/>
  <c r="BX151" i="30"/>
  <c r="BX67" i="30"/>
  <c r="BY35" i="30"/>
  <c r="BX155" i="30"/>
  <c r="BX174" i="30"/>
  <c r="BX71" i="30"/>
  <c r="BY32" i="29"/>
  <c r="BX152" i="29"/>
  <c r="BX171" i="29"/>
  <c r="BX68" i="29"/>
  <c r="BV25" i="31"/>
  <c r="BU164" i="31"/>
  <c r="BU145" i="31"/>
  <c r="BU61" i="31"/>
  <c r="BY29" i="29"/>
  <c r="BX168" i="29"/>
  <c r="BX149" i="29"/>
  <c r="BX65" i="29"/>
  <c r="BY28" i="29"/>
  <c r="BX167" i="29"/>
  <c r="BX148" i="29"/>
  <c r="BX64" i="29"/>
  <c r="BV35" i="31"/>
  <c r="BU174" i="31"/>
  <c r="BU155" i="31"/>
  <c r="BU71" i="31"/>
  <c r="BV28" i="31"/>
  <c r="BU167" i="31"/>
  <c r="BU148" i="31"/>
  <c r="BU64" i="31"/>
  <c r="BT157" i="31"/>
  <c r="BY31" i="29"/>
  <c r="BX151" i="29"/>
  <c r="BX170" i="29"/>
  <c r="BX67" i="29"/>
  <c r="BS178" i="31"/>
  <c r="BS179" i="31" s="1"/>
  <c r="BS189" i="31"/>
  <c r="BS182" i="31"/>
  <c r="BY34" i="30"/>
  <c r="BX173" i="30"/>
  <c r="BX154" i="30"/>
  <c r="BX70" i="30"/>
  <c r="BZ33" i="29"/>
  <c r="BY172" i="29"/>
  <c r="BY153" i="29"/>
  <c r="BY69" i="29"/>
  <c r="BV33" i="31"/>
  <c r="BU172" i="31"/>
  <c r="BU153" i="31"/>
  <c r="BU69" i="31"/>
  <c r="BV32" i="31"/>
  <c r="BU171" i="31"/>
  <c r="BU152" i="31"/>
  <c r="BU68" i="31"/>
  <c r="BV30" i="31"/>
  <c r="BU169" i="31"/>
  <c r="BU150" i="31"/>
  <c r="BU66" i="31"/>
  <c r="BZ24" i="29"/>
  <c r="BY163" i="29"/>
  <c r="BY144" i="29"/>
  <c r="BY60" i="29"/>
  <c r="CA28" i="30"/>
  <c r="BZ167" i="30"/>
  <c r="BZ148" i="30"/>
  <c r="BZ64" i="30"/>
  <c r="BZ23" i="29"/>
  <c r="BY162" i="29"/>
  <c r="BY143" i="29"/>
  <c r="BY59" i="29"/>
  <c r="BS190" i="31"/>
  <c r="BS183" i="31"/>
  <c r="BV197" i="29"/>
  <c r="BV191" i="29"/>
  <c r="BV193" i="29" s="1"/>
  <c r="BS37" i="36"/>
  <c r="BS37" i="34"/>
  <c r="BS31" i="32"/>
  <c r="BS37" i="35"/>
  <c r="BR198" i="30" l="1"/>
  <c r="BT190" i="30"/>
  <c r="BS197" i="30"/>
  <c r="BU73" i="30"/>
  <c r="BU74" i="30" s="1"/>
  <c r="BU157" i="30"/>
  <c r="BU189" i="30" s="1"/>
  <c r="BS196" i="30"/>
  <c r="BV146" i="30"/>
  <c r="BV171" i="30"/>
  <c r="BV168" i="30"/>
  <c r="BV169" i="30"/>
  <c r="BV62" i="30"/>
  <c r="BV152" i="30"/>
  <c r="BV149" i="30"/>
  <c r="BV150" i="30"/>
  <c r="BV68" i="30"/>
  <c r="BV65" i="30"/>
  <c r="BV66" i="30"/>
  <c r="BV165" i="30"/>
  <c r="BT182" i="30"/>
  <c r="BT196" i="30" s="1"/>
  <c r="BT178" i="30"/>
  <c r="BT179" i="30" s="1"/>
  <c r="BT189" i="30"/>
  <c r="BU176" i="30"/>
  <c r="BX63" i="33"/>
  <c r="BY27" i="33"/>
  <c r="BX68" i="33"/>
  <c r="BY32" i="33"/>
  <c r="BX71" i="33"/>
  <c r="BY35" i="33"/>
  <c r="BY61" i="33"/>
  <c r="BZ25" i="33"/>
  <c r="BX66" i="33"/>
  <c r="BY30" i="33"/>
  <c r="BX67" i="33"/>
  <c r="BY31" i="33"/>
  <c r="BX62" i="33"/>
  <c r="BY26" i="33"/>
  <c r="BY69" i="33"/>
  <c r="BZ33" i="33"/>
  <c r="BX60" i="33"/>
  <c r="BY24" i="33"/>
  <c r="BX37" i="33"/>
  <c r="BY65" i="33"/>
  <c r="BZ29" i="33"/>
  <c r="BX70" i="33"/>
  <c r="BY34" i="33"/>
  <c r="BY64" i="33"/>
  <c r="BZ28" i="33"/>
  <c r="BW73" i="33"/>
  <c r="BW74" i="33" s="1"/>
  <c r="BR198" i="31"/>
  <c r="BV196" i="29"/>
  <c r="BV198" i="29" s="1"/>
  <c r="BW158" i="29"/>
  <c r="BW189" i="29"/>
  <c r="BX176" i="29"/>
  <c r="BX190" i="29" s="1"/>
  <c r="BX73" i="29"/>
  <c r="BX74" i="29" s="1"/>
  <c r="BW196" i="29"/>
  <c r="BW178" i="29"/>
  <c r="BW179" i="29" s="1"/>
  <c r="BW190" i="29"/>
  <c r="BS196" i="31"/>
  <c r="BZ30" i="30"/>
  <c r="BZ29" i="30"/>
  <c r="BZ32" i="30"/>
  <c r="BZ172" i="30"/>
  <c r="BZ153" i="30"/>
  <c r="BZ69" i="30"/>
  <c r="CA33" i="30"/>
  <c r="BW26" i="31"/>
  <c r="BV165" i="31"/>
  <c r="BV146" i="31"/>
  <c r="BV62" i="31"/>
  <c r="BW27" i="31"/>
  <c r="BV166" i="31"/>
  <c r="BV147" i="31"/>
  <c r="BV63" i="31"/>
  <c r="BZ30" i="29"/>
  <c r="BY169" i="29"/>
  <c r="BY150" i="29"/>
  <c r="BY66" i="29"/>
  <c r="BZ26" i="30"/>
  <c r="BZ25" i="29"/>
  <c r="BY164" i="29"/>
  <c r="BY145" i="29"/>
  <c r="BY61" i="29"/>
  <c r="BU157" i="31"/>
  <c r="BS197" i="31"/>
  <c r="BT178" i="31"/>
  <c r="BT179" i="31" s="1"/>
  <c r="BT182" i="31"/>
  <c r="BT189" i="31"/>
  <c r="BW34" i="31"/>
  <c r="BV173" i="31"/>
  <c r="BV154" i="31"/>
  <c r="BV70" i="31"/>
  <c r="CA26" i="29"/>
  <c r="BZ165" i="29"/>
  <c r="BZ146" i="29"/>
  <c r="BZ62" i="29"/>
  <c r="CA24" i="30"/>
  <c r="BZ163" i="30"/>
  <c r="BZ144" i="30"/>
  <c r="BZ60" i="30"/>
  <c r="BW23" i="31"/>
  <c r="BV143" i="31"/>
  <c r="BV162" i="31"/>
  <c r="BV59" i="31"/>
  <c r="BZ34" i="29"/>
  <c r="BY173" i="29"/>
  <c r="BY154" i="29"/>
  <c r="BY70" i="29"/>
  <c r="CB27" i="30"/>
  <c r="CA166" i="30"/>
  <c r="CA147" i="30"/>
  <c r="CA63" i="30"/>
  <c r="BW31" i="31"/>
  <c r="BV170" i="31"/>
  <c r="BV151" i="31"/>
  <c r="BV67" i="31"/>
  <c r="CA35" i="29"/>
  <c r="BZ174" i="29"/>
  <c r="BZ155" i="29"/>
  <c r="BZ71" i="29"/>
  <c r="BW29" i="31"/>
  <c r="BV168" i="31"/>
  <c r="BV149" i="31"/>
  <c r="BV65" i="31"/>
  <c r="BZ25" i="30"/>
  <c r="BY164" i="30"/>
  <c r="BY145" i="30"/>
  <c r="BY61" i="30"/>
  <c r="CA27" i="29"/>
  <c r="BZ166" i="29"/>
  <c r="BZ147" i="29"/>
  <c r="BZ63" i="29"/>
  <c r="BW24" i="31"/>
  <c r="BV163" i="31"/>
  <c r="BV144" i="31"/>
  <c r="BV60" i="31"/>
  <c r="CA23" i="30"/>
  <c r="BZ162" i="30"/>
  <c r="BZ143" i="30"/>
  <c r="BZ59" i="30"/>
  <c r="CA23" i="29"/>
  <c r="BZ162" i="29"/>
  <c r="BZ143" i="29"/>
  <c r="BZ59" i="29"/>
  <c r="CB28" i="30"/>
  <c r="CA167" i="30"/>
  <c r="CA148" i="30"/>
  <c r="CA64" i="30"/>
  <c r="CA24" i="29"/>
  <c r="BZ163" i="29"/>
  <c r="BZ144" i="29"/>
  <c r="BZ60" i="29"/>
  <c r="BW30" i="31"/>
  <c r="BV169" i="31"/>
  <c r="BV150" i="31"/>
  <c r="BV66" i="31"/>
  <c r="BW32" i="31"/>
  <c r="BV171" i="31"/>
  <c r="BV152" i="31"/>
  <c r="BV68" i="31"/>
  <c r="BW33" i="31"/>
  <c r="BV172" i="31"/>
  <c r="BV153" i="31"/>
  <c r="BV69" i="31"/>
  <c r="CA33" i="29"/>
  <c r="BZ172" i="29"/>
  <c r="BZ153" i="29"/>
  <c r="BZ69" i="29"/>
  <c r="BZ34" i="30"/>
  <c r="BY173" i="30"/>
  <c r="BY154" i="30"/>
  <c r="BY70" i="30"/>
  <c r="BZ31" i="29"/>
  <c r="BY151" i="29"/>
  <c r="BY170" i="29"/>
  <c r="BY67" i="29"/>
  <c r="BW28" i="31"/>
  <c r="BV167" i="31"/>
  <c r="BV148" i="31"/>
  <c r="BV64" i="31"/>
  <c r="BX157" i="29"/>
  <c r="BU73" i="31"/>
  <c r="BU74" i="31" s="1"/>
  <c r="BT183" i="31"/>
  <c r="BT190" i="31"/>
  <c r="BW35" i="31"/>
  <c r="BV174" i="31"/>
  <c r="BV155" i="31"/>
  <c r="BV71" i="31"/>
  <c r="BZ28" i="29"/>
  <c r="BY167" i="29"/>
  <c r="BY148" i="29"/>
  <c r="BY64" i="29"/>
  <c r="BZ29" i="29"/>
  <c r="BY168" i="29"/>
  <c r="BY149" i="29"/>
  <c r="BY65" i="29"/>
  <c r="BW25" i="31"/>
  <c r="BV145" i="31"/>
  <c r="BV164" i="31"/>
  <c r="BV61" i="31"/>
  <c r="BZ32" i="29"/>
  <c r="BY171" i="29"/>
  <c r="BY152" i="29"/>
  <c r="BY68" i="29"/>
  <c r="BZ35" i="30"/>
  <c r="BY155" i="30"/>
  <c r="BY174" i="30"/>
  <c r="BY71" i="30"/>
  <c r="BZ31" i="30"/>
  <c r="BY170" i="30"/>
  <c r="BY151" i="30"/>
  <c r="BY67" i="30"/>
  <c r="BU176" i="31"/>
  <c r="BT37" i="36"/>
  <c r="BT37" i="34"/>
  <c r="BT31" i="32"/>
  <c r="BT37" i="35"/>
  <c r="BT197" i="30" l="1"/>
  <c r="BT198" i="30" s="1"/>
  <c r="BU178" i="30"/>
  <c r="BU179" i="30" s="1"/>
  <c r="BS198" i="30"/>
  <c r="BU182" i="30"/>
  <c r="BV176" i="30"/>
  <c r="BV190" i="30" s="1"/>
  <c r="BV192" i="30" s="1"/>
  <c r="BV73" i="30"/>
  <c r="BV74" i="30" s="1"/>
  <c r="BV157" i="30"/>
  <c r="BU190" i="30"/>
  <c r="BU197" i="30" s="1"/>
  <c r="BU183" i="30"/>
  <c r="BV183" i="30"/>
  <c r="BW169" i="30"/>
  <c r="BW168" i="30"/>
  <c r="BW171" i="30"/>
  <c r="BW165" i="30"/>
  <c r="BW150" i="30"/>
  <c r="BW149" i="30"/>
  <c r="BW152" i="30"/>
  <c r="BW146" i="30"/>
  <c r="BW66" i="30"/>
  <c r="BW65" i="30"/>
  <c r="BW68" i="30"/>
  <c r="BW62" i="30"/>
  <c r="BX158" i="29"/>
  <c r="BX183" i="29"/>
  <c r="BY70" i="33"/>
  <c r="BZ34" i="33"/>
  <c r="BY68" i="33"/>
  <c r="BZ32" i="33"/>
  <c r="BY60" i="33"/>
  <c r="BZ24" i="33"/>
  <c r="BY37" i="33"/>
  <c r="BY62" i="33"/>
  <c r="BZ26" i="33"/>
  <c r="BY66" i="33"/>
  <c r="BZ30" i="33"/>
  <c r="BY71" i="33"/>
  <c r="BZ35" i="33"/>
  <c r="BZ64" i="33"/>
  <c r="CA28" i="33"/>
  <c r="BZ65" i="33"/>
  <c r="CA29" i="33"/>
  <c r="BX73" i="33"/>
  <c r="BX74" i="33" s="1"/>
  <c r="BY63" i="33"/>
  <c r="BZ27" i="33"/>
  <c r="BZ69" i="33"/>
  <c r="CA33" i="33"/>
  <c r="BY67" i="33"/>
  <c r="BZ31" i="33"/>
  <c r="BZ61" i="33"/>
  <c r="CA25" i="33"/>
  <c r="BW197" i="29"/>
  <c r="BW198" i="29" s="1"/>
  <c r="BY73" i="29"/>
  <c r="BY74" i="29" s="1"/>
  <c r="BY176" i="29"/>
  <c r="BY183" i="29" s="1"/>
  <c r="BY157" i="29"/>
  <c r="CA31" i="30"/>
  <c r="BZ170" i="30"/>
  <c r="BZ151" i="30"/>
  <c r="BZ67" i="30"/>
  <c r="CA35" i="30"/>
  <c r="BZ174" i="30"/>
  <c r="BZ155" i="30"/>
  <c r="BZ71" i="30"/>
  <c r="CA32" i="29"/>
  <c r="BZ152" i="29"/>
  <c r="BZ171" i="29"/>
  <c r="BZ68" i="29"/>
  <c r="BX25" i="31"/>
  <c r="BW145" i="31"/>
  <c r="BW164" i="31"/>
  <c r="BW61" i="31"/>
  <c r="CA29" i="29"/>
  <c r="BZ168" i="29"/>
  <c r="BZ149" i="29"/>
  <c r="BZ65" i="29"/>
  <c r="CA28" i="29"/>
  <c r="BZ167" i="29"/>
  <c r="BZ148" i="29"/>
  <c r="BZ64" i="29"/>
  <c r="BV176" i="31"/>
  <c r="BT196" i="31"/>
  <c r="CB33" i="30"/>
  <c r="CA172" i="30"/>
  <c r="CA153" i="30"/>
  <c r="CA69" i="30"/>
  <c r="BX178" i="29"/>
  <c r="BX179" i="29" s="1"/>
  <c r="BX182" i="29"/>
  <c r="BX189" i="29"/>
  <c r="BX197" i="29" s="1"/>
  <c r="BX28" i="31"/>
  <c r="BW167" i="31"/>
  <c r="BW148" i="31"/>
  <c r="BW64" i="31"/>
  <c r="CA31" i="29"/>
  <c r="BZ170" i="29"/>
  <c r="BZ151" i="29"/>
  <c r="BZ67" i="29"/>
  <c r="CA34" i="30"/>
  <c r="BZ173" i="30"/>
  <c r="BZ154" i="30"/>
  <c r="BZ70" i="30"/>
  <c r="CB33" i="29"/>
  <c r="CA172" i="29"/>
  <c r="CA153" i="29"/>
  <c r="CA69" i="29"/>
  <c r="BX33" i="31"/>
  <c r="BW172" i="31"/>
  <c r="BW153" i="31"/>
  <c r="BW69" i="31"/>
  <c r="BX32" i="31"/>
  <c r="BW171" i="31"/>
  <c r="BW152" i="31"/>
  <c r="BW68" i="31"/>
  <c r="BX30" i="31"/>
  <c r="BW169" i="31"/>
  <c r="BW150" i="31"/>
  <c r="BW66" i="31"/>
  <c r="CB24" i="29"/>
  <c r="CA163" i="29"/>
  <c r="CA144" i="29"/>
  <c r="CA60" i="29"/>
  <c r="CC28" i="30"/>
  <c r="CB167" i="30"/>
  <c r="CB148" i="30"/>
  <c r="CB64" i="30"/>
  <c r="CB23" i="29"/>
  <c r="CA162" i="29"/>
  <c r="CA143" i="29"/>
  <c r="CA59" i="29"/>
  <c r="BV157" i="31"/>
  <c r="BX35" i="31"/>
  <c r="BW174" i="31"/>
  <c r="BW155" i="31"/>
  <c r="BW71" i="31"/>
  <c r="CB23" i="30"/>
  <c r="CA162" i="30"/>
  <c r="CA143" i="30"/>
  <c r="CA59" i="30"/>
  <c r="BX24" i="31"/>
  <c r="BW163" i="31"/>
  <c r="BW144" i="31"/>
  <c r="BW60" i="31"/>
  <c r="CB27" i="29"/>
  <c r="CA166" i="29"/>
  <c r="CA147" i="29"/>
  <c r="CA63" i="29"/>
  <c r="CA25" i="30"/>
  <c r="BZ164" i="30"/>
  <c r="BZ145" i="30"/>
  <c r="BZ61" i="30"/>
  <c r="BX29" i="31"/>
  <c r="BW168" i="31"/>
  <c r="BW149" i="31"/>
  <c r="BW65" i="31"/>
  <c r="CB35" i="29"/>
  <c r="CA174" i="29"/>
  <c r="CA155" i="29"/>
  <c r="CA71" i="29"/>
  <c r="BX31" i="31"/>
  <c r="BW170" i="31"/>
  <c r="BW151" i="31"/>
  <c r="BW67" i="31"/>
  <c r="CC27" i="30"/>
  <c r="CB166" i="30"/>
  <c r="CB147" i="30"/>
  <c r="CB63" i="30"/>
  <c r="CA34" i="29"/>
  <c r="BZ173" i="29"/>
  <c r="BZ154" i="29"/>
  <c r="BZ70" i="29"/>
  <c r="BX23" i="31"/>
  <c r="BW143" i="31"/>
  <c r="BW162" i="31"/>
  <c r="BW59" i="31"/>
  <c r="CB24" i="30"/>
  <c r="CA163" i="30"/>
  <c r="CA144" i="30"/>
  <c r="CA60" i="30"/>
  <c r="CB26" i="29"/>
  <c r="CA165" i="29"/>
  <c r="CA146" i="29"/>
  <c r="CA62" i="29"/>
  <c r="BX34" i="31"/>
  <c r="BW173" i="31"/>
  <c r="BW154" i="31"/>
  <c r="BW70" i="31"/>
  <c r="BU178" i="31"/>
  <c r="BU179" i="31" s="1"/>
  <c r="BU182" i="31"/>
  <c r="BU189" i="31"/>
  <c r="BS198" i="31"/>
  <c r="BU183" i="31"/>
  <c r="BU190" i="31"/>
  <c r="BV73" i="31"/>
  <c r="BV74" i="31" s="1"/>
  <c r="BT197" i="31"/>
  <c r="CA25" i="29"/>
  <c r="BZ164" i="29"/>
  <c r="BZ145" i="29"/>
  <c r="BZ61" i="29"/>
  <c r="CA26" i="30"/>
  <c r="CA30" i="29"/>
  <c r="BZ150" i="29"/>
  <c r="BZ169" i="29"/>
  <c r="BZ66" i="29"/>
  <c r="BX27" i="31"/>
  <c r="BW166" i="31"/>
  <c r="BW147" i="31"/>
  <c r="BW63" i="31"/>
  <c r="BX26" i="31"/>
  <c r="BW165" i="31"/>
  <c r="BW146" i="31"/>
  <c r="BW62" i="31"/>
  <c r="CA32" i="30"/>
  <c r="CA29" i="30"/>
  <c r="CA30" i="30"/>
  <c r="BU37" i="36"/>
  <c r="BU37" i="34"/>
  <c r="BU31" i="32"/>
  <c r="BU37" i="35"/>
  <c r="BY158" i="29" l="1"/>
  <c r="BU196" i="30"/>
  <c r="BU198" i="30" s="1"/>
  <c r="BW73" i="30"/>
  <c r="BW74" i="30" s="1"/>
  <c r="BW157" i="30"/>
  <c r="BW176" i="30"/>
  <c r="BX168" i="30"/>
  <c r="BX146" i="30"/>
  <c r="BX152" i="30"/>
  <c r="BX149" i="30"/>
  <c r="BX150" i="30"/>
  <c r="BX62" i="30"/>
  <c r="BX65" i="30"/>
  <c r="BX66" i="30"/>
  <c r="BX68" i="30"/>
  <c r="BX165" i="30"/>
  <c r="BX171" i="30"/>
  <c r="BX169" i="30"/>
  <c r="BV189" i="30"/>
  <c r="BV182" i="30"/>
  <c r="BV196" i="30" s="1"/>
  <c r="BV178" i="30"/>
  <c r="BV179" i="30" s="1"/>
  <c r="BX196" i="29"/>
  <c r="BX198" i="29" s="1"/>
  <c r="CA64" i="33"/>
  <c r="CB28" i="33"/>
  <c r="BZ66" i="33"/>
  <c r="CA30" i="33"/>
  <c r="CA61" i="33"/>
  <c r="CB25" i="33"/>
  <c r="CA69" i="33"/>
  <c r="CB33" i="33"/>
  <c r="BZ60" i="33"/>
  <c r="CA24" i="33"/>
  <c r="BZ37" i="33"/>
  <c r="BZ70" i="33"/>
  <c r="CA34" i="33"/>
  <c r="CA65" i="33"/>
  <c r="CB29" i="33"/>
  <c r="BZ71" i="33"/>
  <c r="CA35" i="33"/>
  <c r="BZ62" i="33"/>
  <c r="CA26" i="33"/>
  <c r="BY73" i="33"/>
  <c r="BY74" i="33" s="1"/>
  <c r="BZ67" i="33"/>
  <c r="CA31" i="33"/>
  <c r="BZ63" i="33"/>
  <c r="CA27" i="33"/>
  <c r="BZ68" i="33"/>
  <c r="CA32" i="33"/>
  <c r="BY190" i="29"/>
  <c r="BU197" i="31"/>
  <c r="BZ157" i="29"/>
  <c r="BZ182" i="29" s="1"/>
  <c r="BY178" i="29"/>
  <c r="BY179" i="29" s="1"/>
  <c r="BY189" i="29"/>
  <c r="BZ73" i="29"/>
  <c r="BZ74" i="29" s="1"/>
  <c r="BY182" i="29"/>
  <c r="BY196" i="29" s="1"/>
  <c r="BZ176" i="29"/>
  <c r="BZ183" i="29" s="1"/>
  <c r="BW157" i="31"/>
  <c r="BV178" i="31"/>
  <c r="BV179" i="31" s="1"/>
  <c r="BV189" i="31"/>
  <c r="BV182" i="31"/>
  <c r="CC33" i="30"/>
  <c r="CB172" i="30"/>
  <c r="CB153" i="30"/>
  <c r="CB69" i="30"/>
  <c r="BV190" i="31"/>
  <c r="BV192" i="31" s="1"/>
  <c r="BV183" i="31"/>
  <c r="CB28" i="29"/>
  <c r="CA167" i="29"/>
  <c r="CA148" i="29"/>
  <c r="CA64" i="29"/>
  <c r="CB29" i="29"/>
  <c r="CA168" i="29"/>
  <c r="CA149" i="29"/>
  <c r="CA65" i="29"/>
  <c r="BY25" i="31"/>
  <c r="BX164" i="31"/>
  <c r="BX145" i="31"/>
  <c r="BX61" i="31"/>
  <c r="CB32" i="29"/>
  <c r="CA152" i="29"/>
  <c r="CA171" i="29"/>
  <c r="CA68" i="29"/>
  <c r="CB35" i="30"/>
  <c r="CA174" i="30"/>
  <c r="CA155" i="30"/>
  <c r="CA71" i="30"/>
  <c r="CB31" i="30"/>
  <c r="CA170" i="30"/>
  <c r="CA151" i="30"/>
  <c r="CA67" i="30"/>
  <c r="BY34" i="31"/>
  <c r="BX173" i="31"/>
  <c r="BX154" i="31"/>
  <c r="BX70" i="31"/>
  <c r="CC26" i="29"/>
  <c r="CB165" i="29"/>
  <c r="CB146" i="29"/>
  <c r="CB62" i="29"/>
  <c r="CC24" i="30"/>
  <c r="CB163" i="30"/>
  <c r="CB144" i="30"/>
  <c r="CB60" i="30"/>
  <c r="BY23" i="31"/>
  <c r="BX162" i="31"/>
  <c r="BX143" i="31"/>
  <c r="BX59" i="31"/>
  <c r="CB34" i="29"/>
  <c r="CA173" i="29"/>
  <c r="CA154" i="29"/>
  <c r="CA70" i="29"/>
  <c r="CD27" i="30"/>
  <c r="CC166" i="30"/>
  <c r="CC147" i="30"/>
  <c r="CC63" i="30"/>
  <c r="BY31" i="31"/>
  <c r="BX170" i="31"/>
  <c r="BX151" i="31"/>
  <c r="BX67" i="31"/>
  <c r="CC35" i="29"/>
  <c r="CB174" i="29"/>
  <c r="CB155" i="29"/>
  <c r="CB71" i="29"/>
  <c r="BY29" i="31"/>
  <c r="BX168" i="31"/>
  <c r="BX149" i="31"/>
  <c r="BX65" i="31"/>
  <c r="CB25" i="30"/>
  <c r="CA164" i="30"/>
  <c r="CA145" i="30"/>
  <c r="CA61" i="30"/>
  <c r="CC27" i="29"/>
  <c r="CB166" i="29"/>
  <c r="CB147" i="29"/>
  <c r="CB63" i="29"/>
  <c r="BY24" i="31"/>
  <c r="BX144" i="31"/>
  <c r="BX163" i="31"/>
  <c r="BX60" i="31"/>
  <c r="CC23" i="30"/>
  <c r="CB162" i="30"/>
  <c r="CB143" i="30"/>
  <c r="CB59" i="30"/>
  <c r="CC23" i="29"/>
  <c r="CB162" i="29"/>
  <c r="CB143" i="29"/>
  <c r="CB59" i="29"/>
  <c r="CD28" i="30"/>
  <c r="CC167" i="30"/>
  <c r="CC148" i="30"/>
  <c r="CC64" i="30"/>
  <c r="CC24" i="29"/>
  <c r="CB163" i="29"/>
  <c r="CB144" i="29"/>
  <c r="CB60" i="29"/>
  <c r="BY30" i="31"/>
  <c r="BX169" i="31"/>
  <c r="BX150" i="31"/>
  <c r="BX66" i="31"/>
  <c r="BY32" i="31"/>
  <c r="BX171" i="31"/>
  <c r="BX152" i="31"/>
  <c r="BX68" i="31"/>
  <c r="BY33" i="31"/>
  <c r="BX172" i="31"/>
  <c r="BX153" i="31"/>
  <c r="BX69" i="31"/>
  <c r="CC33" i="29"/>
  <c r="CB172" i="29"/>
  <c r="CB153" i="29"/>
  <c r="CB69" i="29"/>
  <c r="CB34" i="30"/>
  <c r="CA173" i="30"/>
  <c r="CA154" i="30"/>
  <c r="CA70" i="30"/>
  <c r="CB31" i="29"/>
  <c r="CA170" i="29"/>
  <c r="CA151" i="29"/>
  <c r="CA67" i="29"/>
  <c r="BY28" i="31"/>
  <c r="BX167" i="31"/>
  <c r="BX148" i="31"/>
  <c r="BX64" i="31"/>
  <c r="BT198" i="31"/>
  <c r="CB29" i="30"/>
  <c r="CB32" i="30"/>
  <c r="BY26" i="31"/>
  <c r="BX146" i="31"/>
  <c r="BX165" i="31"/>
  <c r="BX62" i="31"/>
  <c r="BY27" i="31"/>
  <c r="BX166" i="31"/>
  <c r="BX147" i="31"/>
  <c r="BX63" i="31"/>
  <c r="CB30" i="29"/>
  <c r="CA169" i="29"/>
  <c r="CA150" i="29"/>
  <c r="CA66" i="29"/>
  <c r="CB26" i="30"/>
  <c r="CB25" i="29"/>
  <c r="CA164" i="29"/>
  <c r="CA145" i="29"/>
  <c r="CA61" i="29"/>
  <c r="BU196" i="31"/>
  <c r="BW73" i="31"/>
  <c r="BW74" i="31" s="1"/>
  <c r="CB30" i="30"/>
  <c r="BW176" i="31"/>
  <c r="BY35" i="31"/>
  <c r="BX174" i="31"/>
  <c r="BX155" i="31"/>
  <c r="BX71" i="31"/>
  <c r="BV37" i="36"/>
  <c r="BV31" i="32"/>
  <c r="BV37" i="34"/>
  <c r="BV37" i="35"/>
  <c r="BX176" i="30" l="1"/>
  <c r="BX183" i="30" s="1"/>
  <c r="BX73" i="30"/>
  <c r="BX74" i="30" s="1"/>
  <c r="BX157" i="30"/>
  <c r="BX189" i="30" s="1"/>
  <c r="BV191" i="30"/>
  <c r="BV193" i="30" s="1"/>
  <c r="BV197" i="30"/>
  <c r="BV198" i="30" s="1"/>
  <c r="BY169" i="30"/>
  <c r="BY168" i="30"/>
  <c r="BY171" i="30"/>
  <c r="BY165" i="30"/>
  <c r="BY150" i="30"/>
  <c r="BY149" i="30"/>
  <c r="BY152" i="30"/>
  <c r="BY146" i="30"/>
  <c r="BY66" i="30"/>
  <c r="BY65" i="30"/>
  <c r="BY68" i="30"/>
  <c r="BY62" i="30"/>
  <c r="BW183" i="30"/>
  <c r="BW190" i="30"/>
  <c r="BW189" i="30"/>
  <c r="BW182" i="30"/>
  <c r="BW178" i="30"/>
  <c r="BW179" i="30" s="1"/>
  <c r="CA73" i="29"/>
  <c r="CA74" i="29" s="1"/>
  <c r="BY197" i="29"/>
  <c r="BY198" i="29" s="1"/>
  <c r="BU198" i="31"/>
  <c r="BZ189" i="29"/>
  <c r="CA62" i="33"/>
  <c r="CB26" i="33"/>
  <c r="CB65" i="33"/>
  <c r="CC29" i="33"/>
  <c r="CA68" i="33"/>
  <c r="CB32" i="33"/>
  <c r="CA67" i="33"/>
  <c r="CB31" i="33"/>
  <c r="CA60" i="33"/>
  <c r="CB24" i="33"/>
  <c r="CA37" i="33"/>
  <c r="CB61" i="33"/>
  <c r="CC25" i="33"/>
  <c r="CB64" i="33"/>
  <c r="CC28" i="33"/>
  <c r="CA71" i="33"/>
  <c r="CB35" i="33"/>
  <c r="CA70" i="33"/>
  <c r="CB34" i="33"/>
  <c r="BZ73" i="33"/>
  <c r="BZ74" i="33" s="1"/>
  <c r="CA63" i="33"/>
  <c r="CB27" i="33"/>
  <c r="CB69" i="33"/>
  <c r="CC33" i="33"/>
  <c r="CA66" i="33"/>
  <c r="CB30" i="33"/>
  <c r="BZ158" i="29"/>
  <c r="BZ178" i="29"/>
  <c r="BZ190" i="29"/>
  <c r="CA157" i="29"/>
  <c r="CA189" i="29" s="1"/>
  <c r="BZ196" i="29"/>
  <c r="BZ179" i="29"/>
  <c r="CA176" i="29"/>
  <c r="CA183" i="29" s="1"/>
  <c r="BZ35" i="31"/>
  <c r="BY174" i="31"/>
  <c r="BY155" i="31"/>
  <c r="BY71" i="31"/>
  <c r="CC30" i="30"/>
  <c r="BX73" i="31"/>
  <c r="BX74" i="31" s="1"/>
  <c r="CC25" i="29"/>
  <c r="CB164" i="29"/>
  <c r="CB145" i="29"/>
  <c r="CB61" i="29"/>
  <c r="CC26" i="30"/>
  <c r="CC30" i="29"/>
  <c r="CB169" i="29"/>
  <c r="CB150" i="29"/>
  <c r="CB66" i="29"/>
  <c r="BZ27" i="31"/>
  <c r="BY166" i="31"/>
  <c r="BY147" i="31"/>
  <c r="BY63" i="31"/>
  <c r="BZ26" i="31"/>
  <c r="BY146" i="31"/>
  <c r="BY165" i="31"/>
  <c r="BY62" i="31"/>
  <c r="CC32" i="30"/>
  <c r="CC29" i="30"/>
  <c r="BX157" i="31"/>
  <c r="BW190" i="31"/>
  <c r="BW183" i="31"/>
  <c r="BX176" i="31"/>
  <c r="BV196" i="31"/>
  <c r="BW178" i="31"/>
  <c r="BW179" i="31" s="1"/>
  <c r="BW189" i="31"/>
  <c r="BW182" i="31"/>
  <c r="BZ28" i="31"/>
  <c r="BY167" i="31"/>
  <c r="BY148" i="31"/>
  <c r="BY64" i="31"/>
  <c r="CC31" i="29"/>
  <c r="CB151" i="29"/>
  <c r="CB170" i="29"/>
  <c r="CB67" i="29"/>
  <c r="CC34" i="30"/>
  <c r="CB173" i="30"/>
  <c r="CB154" i="30"/>
  <c r="CB70" i="30"/>
  <c r="CD33" i="29"/>
  <c r="CC172" i="29"/>
  <c r="CC153" i="29"/>
  <c r="CC69" i="29"/>
  <c r="BZ33" i="31"/>
  <c r="BY172" i="31"/>
  <c r="BY153" i="31"/>
  <c r="BY69" i="31"/>
  <c r="BZ32" i="31"/>
  <c r="BY171" i="31"/>
  <c r="BY152" i="31"/>
  <c r="BY68" i="31"/>
  <c r="BZ30" i="31"/>
  <c r="BY169" i="31"/>
  <c r="BY150" i="31"/>
  <c r="BY66" i="31"/>
  <c r="CD24" i="29"/>
  <c r="CC163" i="29"/>
  <c r="CC144" i="29"/>
  <c r="CC60" i="29"/>
  <c r="CE28" i="30"/>
  <c r="CD167" i="30"/>
  <c r="CD148" i="30"/>
  <c r="CD64" i="30"/>
  <c r="CD23" i="29"/>
  <c r="CC162" i="29"/>
  <c r="CC143" i="29"/>
  <c r="CC59" i="29"/>
  <c r="CD23" i="30"/>
  <c r="CC162" i="30"/>
  <c r="CC143" i="30"/>
  <c r="CC59" i="30"/>
  <c r="BZ24" i="31"/>
  <c r="BY144" i="31"/>
  <c r="BY163" i="31"/>
  <c r="BY60" i="31"/>
  <c r="CD27" i="29"/>
  <c r="CC166" i="29"/>
  <c r="CC147" i="29"/>
  <c r="CC63" i="29"/>
  <c r="CC25" i="30"/>
  <c r="CB164" i="30"/>
  <c r="CB145" i="30"/>
  <c r="CB61" i="30"/>
  <c r="BZ29" i="31"/>
  <c r="BY168" i="31"/>
  <c r="BY149" i="31"/>
  <c r="BY65" i="31"/>
  <c r="CD35" i="29"/>
  <c r="CC174" i="29"/>
  <c r="CC155" i="29"/>
  <c r="CC71" i="29"/>
  <c r="BZ31" i="31"/>
  <c r="BY170" i="31"/>
  <c r="BY151" i="31"/>
  <c r="BY67" i="31"/>
  <c r="CE27" i="30"/>
  <c r="CD166" i="30"/>
  <c r="CD147" i="30"/>
  <c r="CD63" i="30"/>
  <c r="CC34" i="29"/>
  <c r="CB173" i="29"/>
  <c r="CB154" i="29"/>
  <c r="CB70" i="29"/>
  <c r="BZ23" i="31"/>
  <c r="BY162" i="31"/>
  <c r="BY143" i="31"/>
  <c r="BY59" i="31"/>
  <c r="CD24" i="30"/>
  <c r="CC163" i="30"/>
  <c r="CC144" i="30"/>
  <c r="CC60" i="30"/>
  <c r="CD26" i="29"/>
  <c r="CC165" i="29"/>
  <c r="CC146" i="29"/>
  <c r="CC62" i="29"/>
  <c r="BZ34" i="31"/>
  <c r="BY173" i="31"/>
  <c r="BY154" i="31"/>
  <c r="BY70" i="31"/>
  <c r="CC31" i="30"/>
  <c r="CB170" i="30"/>
  <c r="CB151" i="30"/>
  <c r="CB67" i="30"/>
  <c r="CC35" i="30"/>
  <c r="CB155" i="30"/>
  <c r="CB174" i="30"/>
  <c r="CB71" i="30"/>
  <c r="CC32" i="29"/>
  <c r="CB152" i="29"/>
  <c r="CB171" i="29"/>
  <c r="CB68" i="29"/>
  <c r="BZ25" i="31"/>
  <c r="BY164" i="31"/>
  <c r="BY145" i="31"/>
  <c r="BY61" i="31"/>
  <c r="CC29" i="29"/>
  <c r="CB168" i="29"/>
  <c r="CB149" i="29"/>
  <c r="CB65" i="29"/>
  <c r="CC28" i="29"/>
  <c r="CB167" i="29"/>
  <c r="CB148" i="29"/>
  <c r="CB64" i="29"/>
  <c r="CD33" i="30"/>
  <c r="CC172" i="30"/>
  <c r="CC153" i="30"/>
  <c r="CC69" i="30"/>
  <c r="BV197" i="31"/>
  <c r="BV191" i="31"/>
  <c r="BV193" i="31" s="1"/>
  <c r="BW37" i="34"/>
  <c r="BW31" i="32"/>
  <c r="BW37" i="35"/>
  <c r="BW196" i="30" l="1"/>
  <c r="BX190" i="30"/>
  <c r="BX197" i="30" s="1"/>
  <c r="BX182" i="30"/>
  <c r="BX196" i="30" s="1"/>
  <c r="BX178" i="30"/>
  <c r="BX179" i="30" s="1"/>
  <c r="BW197" i="30"/>
  <c r="BW198" i="30" s="1"/>
  <c r="BY73" i="30"/>
  <c r="BY74" i="30" s="1"/>
  <c r="BY157" i="30"/>
  <c r="BY189" i="30" s="1"/>
  <c r="BY176" i="30"/>
  <c r="BY190" i="30" s="1"/>
  <c r="BZ171" i="30"/>
  <c r="BZ169" i="30"/>
  <c r="BZ146" i="30"/>
  <c r="BZ152" i="30"/>
  <c r="BZ149" i="30"/>
  <c r="BZ66" i="30"/>
  <c r="BZ62" i="30"/>
  <c r="BZ68" i="30"/>
  <c r="BZ65" i="30"/>
  <c r="BZ165" i="30"/>
  <c r="BZ168" i="30"/>
  <c r="BZ150" i="30"/>
  <c r="BZ197" i="29"/>
  <c r="BZ198" i="29" s="1"/>
  <c r="CB70" i="33"/>
  <c r="CC34" i="33"/>
  <c r="CC64" i="33"/>
  <c r="CD28" i="33"/>
  <c r="CB66" i="33"/>
  <c r="CC30" i="33"/>
  <c r="CB63" i="33"/>
  <c r="CC27" i="33"/>
  <c r="CB60" i="33"/>
  <c r="CC24" i="33"/>
  <c r="CB37" i="33"/>
  <c r="CB68" i="33"/>
  <c r="CC32" i="33"/>
  <c r="CB62" i="33"/>
  <c r="CC26" i="33"/>
  <c r="CB71" i="33"/>
  <c r="CC35" i="33"/>
  <c r="CC61" i="33"/>
  <c r="CD25" i="33"/>
  <c r="CA73" i="33"/>
  <c r="CA74" i="33" s="1"/>
  <c r="CC69" i="33"/>
  <c r="CD33" i="33"/>
  <c r="CB67" i="33"/>
  <c r="CC31" i="33"/>
  <c r="CC65" i="33"/>
  <c r="CD29" i="33"/>
  <c r="CA182" i="29"/>
  <c r="CA196" i="29" s="1"/>
  <c r="CA158" i="29"/>
  <c r="BW196" i="31"/>
  <c r="CA190" i="29"/>
  <c r="CA197" i="29" s="1"/>
  <c r="CA178" i="29"/>
  <c r="CA179" i="29" s="1"/>
  <c r="CB176" i="29"/>
  <c r="CB190" i="29" s="1"/>
  <c r="BW197" i="31"/>
  <c r="CB73" i="29"/>
  <c r="CB74" i="29" s="1"/>
  <c r="CE33" i="30"/>
  <c r="CD172" i="30"/>
  <c r="CD153" i="30"/>
  <c r="CD69" i="30"/>
  <c r="CD29" i="29"/>
  <c r="CC168" i="29"/>
  <c r="CC149" i="29"/>
  <c r="CC65" i="29"/>
  <c r="CD32" i="29"/>
  <c r="CC171" i="29"/>
  <c r="CC152" i="29"/>
  <c r="CC68" i="29"/>
  <c r="CD31" i="30"/>
  <c r="CC170" i="30"/>
  <c r="CC151" i="30"/>
  <c r="CC67" i="30"/>
  <c r="CA34" i="31"/>
  <c r="BZ173" i="31"/>
  <c r="BZ154" i="31"/>
  <c r="BZ70" i="31"/>
  <c r="CE26" i="29"/>
  <c r="CD165" i="29"/>
  <c r="CD146" i="29"/>
  <c r="CD62" i="29"/>
  <c r="CE24" i="30"/>
  <c r="CD163" i="30"/>
  <c r="CD144" i="30"/>
  <c r="CD60" i="30"/>
  <c r="CA23" i="31"/>
  <c r="BZ143" i="31"/>
  <c r="BZ162" i="31"/>
  <c r="BZ59" i="31"/>
  <c r="CD34" i="29"/>
  <c r="CC173" i="29"/>
  <c r="CC154" i="29"/>
  <c r="CC70" i="29"/>
  <c r="CF27" i="30"/>
  <c r="CE166" i="30"/>
  <c r="CE147" i="30"/>
  <c r="CE63" i="30"/>
  <c r="CA31" i="31"/>
  <c r="BZ170" i="31"/>
  <c r="BZ151" i="31"/>
  <c r="BZ67" i="31"/>
  <c r="CE35" i="29"/>
  <c r="CD174" i="29"/>
  <c r="CD155" i="29"/>
  <c r="CD71" i="29"/>
  <c r="CA29" i="31"/>
  <c r="BZ168" i="31"/>
  <c r="BZ149" i="31"/>
  <c r="BZ65" i="31"/>
  <c r="CD25" i="30"/>
  <c r="CC164" i="30"/>
  <c r="CC145" i="30"/>
  <c r="CC61" i="30"/>
  <c r="CE27" i="29"/>
  <c r="CD166" i="29"/>
  <c r="CD147" i="29"/>
  <c r="CD63" i="29"/>
  <c r="CA24" i="31"/>
  <c r="BZ163" i="31"/>
  <c r="BZ144" i="31"/>
  <c r="BZ60" i="31"/>
  <c r="CE23" i="30"/>
  <c r="CD162" i="30"/>
  <c r="CD143" i="30"/>
  <c r="CD59" i="30"/>
  <c r="BX178" i="31"/>
  <c r="BX179" i="31" s="1"/>
  <c r="BX189" i="31"/>
  <c r="BX182" i="31"/>
  <c r="CD28" i="29"/>
  <c r="CC167" i="29"/>
  <c r="CC148" i="29"/>
  <c r="CC64" i="29"/>
  <c r="CA25" i="31"/>
  <c r="BZ145" i="31"/>
  <c r="BZ164" i="31"/>
  <c r="BZ61" i="31"/>
  <c r="CD35" i="30"/>
  <c r="CC155" i="30"/>
  <c r="CC174" i="30"/>
  <c r="CC71" i="30"/>
  <c r="BY73" i="31"/>
  <c r="BY74" i="31" s="1"/>
  <c r="BV198" i="31"/>
  <c r="CB157" i="29"/>
  <c r="CD30" i="30"/>
  <c r="BY176" i="31"/>
  <c r="CE23" i="29"/>
  <c r="CD162" i="29"/>
  <c r="CD143" i="29"/>
  <c r="CD59" i="29"/>
  <c r="CF28" i="30"/>
  <c r="CE167" i="30"/>
  <c r="CE148" i="30"/>
  <c r="CE64" i="30"/>
  <c r="CE24" i="29"/>
  <c r="CD163" i="29"/>
  <c r="CD144" i="29"/>
  <c r="CD60" i="29"/>
  <c r="CA30" i="31"/>
  <c r="BZ169" i="31"/>
  <c r="BZ150" i="31"/>
  <c r="BZ66" i="31"/>
  <c r="CA32" i="31"/>
  <c r="BZ171" i="31"/>
  <c r="BZ152" i="31"/>
  <c r="BZ68" i="31"/>
  <c r="CA33" i="31"/>
  <c r="BZ172" i="31"/>
  <c r="BZ153" i="31"/>
  <c r="BZ69" i="31"/>
  <c r="CE33" i="29"/>
  <c r="CD172" i="29"/>
  <c r="CD153" i="29"/>
  <c r="CD69" i="29"/>
  <c r="CD34" i="30"/>
  <c r="CC173" i="30"/>
  <c r="CC154" i="30"/>
  <c r="CC70" i="30"/>
  <c r="CD31" i="29"/>
  <c r="CC151" i="29"/>
  <c r="CC170" i="29"/>
  <c r="CC67" i="29"/>
  <c r="CA28" i="31"/>
  <c r="BZ167" i="31"/>
  <c r="BZ148" i="31"/>
  <c r="BZ64" i="31"/>
  <c r="BX190" i="31"/>
  <c r="BX183" i="31"/>
  <c r="BY157" i="31"/>
  <c r="CD29" i="30"/>
  <c r="CD32" i="30"/>
  <c r="CA26" i="31"/>
  <c r="BZ165" i="31"/>
  <c r="BZ146" i="31"/>
  <c r="BZ62" i="31"/>
  <c r="CA27" i="31"/>
  <c r="BZ166" i="31"/>
  <c r="BZ147" i="31"/>
  <c r="BZ63" i="31"/>
  <c r="CD30" i="29"/>
  <c r="CC169" i="29"/>
  <c r="CC150" i="29"/>
  <c r="CC66" i="29"/>
  <c r="CD26" i="30"/>
  <c r="CD25" i="29"/>
  <c r="CC164" i="29"/>
  <c r="CC145" i="29"/>
  <c r="CC61" i="29"/>
  <c r="CA35" i="31"/>
  <c r="BZ174" i="31"/>
  <c r="BZ155" i="31"/>
  <c r="BZ71" i="31"/>
  <c r="BW37" i="36"/>
  <c r="BX37" i="36"/>
  <c r="BX31" i="32"/>
  <c r="BX37" i="34"/>
  <c r="BX37" i="35"/>
  <c r="BX198" i="30" l="1"/>
  <c r="BY182" i="30"/>
  <c r="BZ176" i="30"/>
  <c r="BZ183" i="30" s="1"/>
  <c r="BY197" i="30"/>
  <c r="BY178" i="30"/>
  <c r="BY179" i="30" s="1"/>
  <c r="BY183" i="30"/>
  <c r="CA150" i="30"/>
  <c r="CA168" i="30"/>
  <c r="CA171" i="30"/>
  <c r="CA165" i="30"/>
  <c r="CA66" i="30"/>
  <c r="CA146" i="30"/>
  <c r="CA149" i="30"/>
  <c r="CA152" i="30"/>
  <c r="CA65" i="30"/>
  <c r="CA68" i="30"/>
  <c r="CA62" i="30"/>
  <c r="CA169" i="30"/>
  <c r="BZ73" i="30"/>
  <c r="BZ74" i="30" s="1"/>
  <c r="BZ157" i="30"/>
  <c r="CB158" i="29"/>
  <c r="CB183" i="29"/>
  <c r="CD61" i="33"/>
  <c r="CE25" i="33"/>
  <c r="CC62" i="33"/>
  <c r="CD26" i="33"/>
  <c r="CD65" i="33"/>
  <c r="CE29" i="33"/>
  <c r="CD69" i="33"/>
  <c r="CE33" i="33"/>
  <c r="CC60" i="33"/>
  <c r="CD24" i="33"/>
  <c r="CC37" i="33"/>
  <c r="CC66" i="33"/>
  <c r="CD30" i="33"/>
  <c r="CC70" i="33"/>
  <c r="CD34" i="33"/>
  <c r="CC71" i="33"/>
  <c r="CD35" i="33"/>
  <c r="CC68" i="33"/>
  <c r="CD32" i="33"/>
  <c r="CB73" i="33"/>
  <c r="CB74" i="33" s="1"/>
  <c r="CC67" i="33"/>
  <c r="CD31" i="33"/>
  <c r="CC63" i="33"/>
  <c r="CD27" i="33"/>
  <c r="CD64" i="33"/>
  <c r="CE28" i="33"/>
  <c r="BW198" i="31"/>
  <c r="CC73" i="29"/>
  <c r="CC74" i="29" s="1"/>
  <c r="CA198" i="29"/>
  <c r="CC157" i="29"/>
  <c r="CC182" i="29" s="1"/>
  <c r="CC176" i="29"/>
  <c r="CC183" i="29" s="1"/>
  <c r="CE30" i="30"/>
  <c r="CB25" i="31"/>
  <c r="CA145" i="31"/>
  <c r="CA164" i="31"/>
  <c r="CA61" i="31"/>
  <c r="CF23" i="30"/>
  <c r="CE162" i="30"/>
  <c r="CE143" i="30"/>
  <c r="CE59" i="30"/>
  <c r="CE25" i="30"/>
  <c r="CD164" i="30"/>
  <c r="CD145" i="30"/>
  <c r="CD61" i="30"/>
  <c r="CB31" i="31"/>
  <c r="CA170" i="31"/>
  <c r="CA151" i="31"/>
  <c r="CA67" i="31"/>
  <c r="CB34" i="31"/>
  <c r="CA173" i="31"/>
  <c r="CA154" i="31"/>
  <c r="CA70" i="31"/>
  <c r="CB35" i="31"/>
  <c r="CA174" i="31"/>
  <c r="CA155" i="31"/>
  <c r="CA71" i="31"/>
  <c r="BZ157" i="31"/>
  <c r="CE35" i="30"/>
  <c r="CD174" i="30"/>
  <c r="CD155" i="30"/>
  <c r="CD71" i="30"/>
  <c r="CB24" i="31"/>
  <c r="CA163" i="31"/>
  <c r="CA144" i="31"/>
  <c r="CA60" i="31"/>
  <c r="CF35" i="29"/>
  <c r="CE174" i="29"/>
  <c r="CE155" i="29"/>
  <c r="CE71" i="29"/>
  <c r="CF24" i="30"/>
  <c r="CE163" i="30"/>
  <c r="CE144" i="30"/>
  <c r="CE60" i="30"/>
  <c r="CE29" i="29"/>
  <c r="CD168" i="29"/>
  <c r="CD149" i="29"/>
  <c r="CD65" i="29"/>
  <c r="CE28" i="29"/>
  <c r="CD167" i="29"/>
  <c r="CD148" i="29"/>
  <c r="CD64" i="29"/>
  <c r="CF27" i="29"/>
  <c r="CE166" i="29"/>
  <c r="CE147" i="29"/>
  <c r="CE63" i="29"/>
  <c r="CB29" i="31"/>
  <c r="CA168" i="31"/>
  <c r="CA149" i="31"/>
  <c r="CA65" i="31"/>
  <c r="CG27" i="30"/>
  <c r="CF166" i="30"/>
  <c r="CF147" i="30"/>
  <c r="CF63" i="30"/>
  <c r="CB23" i="31"/>
  <c r="CA143" i="31"/>
  <c r="CA162" i="31"/>
  <c r="CA59" i="31"/>
  <c r="CF26" i="29"/>
  <c r="CE165" i="29"/>
  <c r="CE146" i="29"/>
  <c r="CE62" i="29"/>
  <c r="CE31" i="30"/>
  <c r="CD170" i="30"/>
  <c r="CD151" i="30"/>
  <c r="CD67" i="30"/>
  <c r="CE32" i="29"/>
  <c r="CD152" i="29"/>
  <c r="CD171" i="29"/>
  <c r="CD68" i="29"/>
  <c r="CF33" i="30"/>
  <c r="CE172" i="30"/>
  <c r="CE153" i="30"/>
  <c r="CE69" i="30"/>
  <c r="CE25" i="29"/>
  <c r="CD164" i="29"/>
  <c r="CD145" i="29"/>
  <c r="CD61" i="29"/>
  <c r="CE26" i="30"/>
  <c r="CE30" i="29"/>
  <c r="CD150" i="29"/>
  <c r="CD169" i="29"/>
  <c r="CD66" i="29"/>
  <c r="CB27" i="31"/>
  <c r="CA166" i="31"/>
  <c r="CA147" i="31"/>
  <c r="CA63" i="31"/>
  <c r="CB26" i="31"/>
  <c r="CA165" i="31"/>
  <c r="CA146" i="31"/>
  <c r="CA62" i="31"/>
  <c r="CE32" i="30"/>
  <c r="CE29" i="30"/>
  <c r="BY178" i="31"/>
  <c r="BY179" i="31" s="1"/>
  <c r="BY189" i="31"/>
  <c r="BY182" i="31"/>
  <c r="BY183" i="31"/>
  <c r="BY190" i="31"/>
  <c r="CB178" i="29"/>
  <c r="CB179" i="29" s="1"/>
  <c r="CB182" i="29"/>
  <c r="CB189" i="29"/>
  <c r="CB197" i="29" s="1"/>
  <c r="BX196" i="31"/>
  <c r="BZ73" i="31"/>
  <c r="BZ74" i="31" s="1"/>
  <c r="CE34" i="29"/>
  <c r="CD173" i="29"/>
  <c r="CD154" i="29"/>
  <c r="CD70" i="29"/>
  <c r="CB28" i="31"/>
  <c r="CA167" i="31"/>
  <c r="CA148" i="31"/>
  <c r="CA64" i="31"/>
  <c r="CE31" i="29"/>
  <c r="CD170" i="29"/>
  <c r="CD151" i="29"/>
  <c r="CD67" i="29"/>
  <c r="CE34" i="30"/>
  <c r="CD173" i="30"/>
  <c r="CD154" i="30"/>
  <c r="CD70" i="30"/>
  <c r="CF33" i="29"/>
  <c r="CE172" i="29"/>
  <c r="CE153" i="29"/>
  <c r="CE69" i="29"/>
  <c r="CB33" i="31"/>
  <c r="CA172" i="31"/>
  <c r="CA153" i="31"/>
  <c r="CA69" i="31"/>
  <c r="CB32" i="31"/>
  <c r="CA171" i="31"/>
  <c r="CA152" i="31"/>
  <c r="CA68" i="31"/>
  <c r="CB30" i="31"/>
  <c r="CA169" i="31"/>
  <c r="CA150" i="31"/>
  <c r="CA66" i="31"/>
  <c r="CF24" i="29"/>
  <c r="CE163" i="29"/>
  <c r="CE144" i="29"/>
  <c r="CE60" i="29"/>
  <c r="CG28" i="30"/>
  <c r="CF167" i="30"/>
  <c r="CF148" i="30"/>
  <c r="CF64" i="30"/>
  <c r="CF23" i="29"/>
  <c r="CE162" i="29"/>
  <c r="CE143" i="29"/>
  <c r="CE59" i="29"/>
  <c r="BX197" i="31"/>
  <c r="BZ176" i="31"/>
  <c r="BY37" i="36"/>
  <c r="BY31" i="32"/>
  <c r="BY37" i="34"/>
  <c r="BY37" i="35"/>
  <c r="BY196" i="30" l="1"/>
  <c r="BY198" i="30" s="1"/>
  <c r="BZ190" i="30"/>
  <c r="CA73" i="30"/>
  <c r="CA74" i="30" s="1"/>
  <c r="BZ182" i="30"/>
  <c r="BZ196" i="30" s="1"/>
  <c r="BZ178" i="30"/>
  <c r="BZ179" i="30" s="1"/>
  <c r="BZ189" i="30"/>
  <c r="CA157" i="30"/>
  <c r="CA176" i="30"/>
  <c r="CB66" i="30"/>
  <c r="CB146" i="30"/>
  <c r="CB152" i="30"/>
  <c r="CB149" i="30"/>
  <c r="CB62" i="30"/>
  <c r="CB68" i="30"/>
  <c r="CB65" i="30"/>
  <c r="CB169" i="30"/>
  <c r="CB150" i="30"/>
  <c r="CB165" i="30"/>
  <c r="CB171" i="30"/>
  <c r="CB168" i="30"/>
  <c r="CB196" i="29"/>
  <c r="CC189" i="29"/>
  <c r="CC178" i="29"/>
  <c r="CC179" i="29" s="1"/>
  <c r="CC158" i="29"/>
  <c r="CD68" i="33"/>
  <c r="CE32" i="33"/>
  <c r="CD70" i="33"/>
  <c r="CE34" i="33"/>
  <c r="CE64" i="33"/>
  <c r="CF28" i="33"/>
  <c r="CD67" i="33"/>
  <c r="CE31" i="33"/>
  <c r="CD60" i="33"/>
  <c r="CE24" i="33"/>
  <c r="CD37" i="33"/>
  <c r="CE65" i="33"/>
  <c r="CF29" i="33"/>
  <c r="CE61" i="33"/>
  <c r="CF25" i="33"/>
  <c r="CD71" i="33"/>
  <c r="CE35" i="33"/>
  <c r="CD66" i="33"/>
  <c r="CE30" i="33"/>
  <c r="CC73" i="33"/>
  <c r="CC74" i="33" s="1"/>
  <c r="CD63" i="33"/>
  <c r="CE27" i="33"/>
  <c r="CE69" i="33"/>
  <c r="CF33" i="33"/>
  <c r="CD62" i="33"/>
  <c r="CE26" i="33"/>
  <c r="CC190" i="29"/>
  <c r="CD73" i="29"/>
  <c r="CD74" i="29" s="1"/>
  <c r="CC196" i="29"/>
  <c r="CD176" i="29"/>
  <c r="CD190" i="29" s="1"/>
  <c r="CD157" i="29"/>
  <c r="BZ183" i="31"/>
  <c r="BZ190" i="31"/>
  <c r="CF34" i="29"/>
  <c r="CE173" i="29"/>
  <c r="CE154" i="29"/>
  <c r="CE70" i="29"/>
  <c r="BY196" i="31"/>
  <c r="CA157" i="31"/>
  <c r="BZ178" i="31"/>
  <c r="BZ179" i="31" s="1"/>
  <c r="BZ182" i="31"/>
  <c r="BZ189" i="31"/>
  <c r="BX198" i="31"/>
  <c r="BY197" i="31"/>
  <c r="CG33" i="30"/>
  <c r="CF172" i="30"/>
  <c r="CF153" i="30"/>
  <c r="CF69" i="30"/>
  <c r="CF32" i="29"/>
  <c r="CE152" i="29"/>
  <c r="CE171" i="29"/>
  <c r="CE68" i="29"/>
  <c r="CF31" i="30"/>
  <c r="CE170" i="30"/>
  <c r="CE151" i="30"/>
  <c r="CE67" i="30"/>
  <c r="CG26" i="29"/>
  <c r="CF165" i="29"/>
  <c r="CF146" i="29"/>
  <c r="CF62" i="29"/>
  <c r="CC23" i="31"/>
  <c r="CB162" i="31"/>
  <c r="CB143" i="31"/>
  <c r="CB59" i="31"/>
  <c r="CH27" i="30"/>
  <c r="CG166" i="30"/>
  <c r="CG147" i="30"/>
  <c r="CG63" i="30"/>
  <c r="CC29" i="31"/>
  <c r="CB168" i="31"/>
  <c r="CB149" i="31"/>
  <c r="CB65" i="31"/>
  <c r="CG27" i="29"/>
  <c r="CF166" i="29"/>
  <c r="CF147" i="29"/>
  <c r="CF63" i="29"/>
  <c r="CF28" i="29"/>
  <c r="CE167" i="29"/>
  <c r="CE148" i="29"/>
  <c r="CE64" i="29"/>
  <c r="CF29" i="29"/>
  <c r="CE168" i="29"/>
  <c r="CE149" i="29"/>
  <c r="CE65" i="29"/>
  <c r="CG24" i="30"/>
  <c r="CF163" i="30"/>
  <c r="CF144" i="30"/>
  <c r="CF60" i="30"/>
  <c r="CG35" i="29"/>
  <c r="CF174" i="29"/>
  <c r="CF155" i="29"/>
  <c r="CF71" i="29"/>
  <c r="CC24" i="31"/>
  <c r="CB144" i="31"/>
  <c r="CB163" i="31"/>
  <c r="CB60" i="31"/>
  <c r="CF35" i="30"/>
  <c r="CE174" i="30"/>
  <c r="CE155" i="30"/>
  <c r="CE71" i="30"/>
  <c r="CC35" i="31"/>
  <c r="CB174" i="31"/>
  <c r="CB155" i="31"/>
  <c r="CB71" i="31"/>
  <c r="CC34" i="31"/>
  <c r="CB173" i="31"/>
  <c r="CB154" i="31"/>
  <c r="CB70" i="31"/>
  <c r="CC31" i="31"/>
  <c r="CB170" i="31"/>
  <c r="CB151" i="31"/>
  <c r="CB67" i="31"/>
  <c r="CF25" i="30"/>
  <c r="CE164" i="30"/>
  <c r="CE145" i="30"/>
  <c r="CE61" i="30"/>
  <c r="CG23" i="30"/>
  <c r="CF162" i="30"/>
  <c r="CF143" i="30"/>
  <c r="CF59" i="30"/>
  <c r="CC25" i="31"/>
  <c r="CB164" i="31"/>
  <c r="CB145" i="31"/>
  <c r="CB61" i="31"/>
  <c r="CF30" i="30"/>
  <c r="CG23" i="29"/>
  <c r="CF162" i="29"/>
  <c r="CF143" i="29"/>
  <c r="CF59" i="29"/>
  <c r="CH28" i="30"/>
  <c r="CG167" i="30"/>
  <c r="CG148" i="30"/>
  <c r="CG64" i="30"/>
  <c r="CG24" i="29"/>
  <c r="CF163" i="29"/>
  <c r="CF144" i="29"/>
  <c r="CF60" i="29"/>
  <c r="CC30" i="31"/>
  <c r="CB169" i="31"/>
  <c r="CB150" i="31"/>
  <c r="CB66" i="31"/>
  <c r="CC32" i="31"/>
  <c r="CB171" i="31"/>
  <c r="CB152" i="31"/>
  <c r="CB68" i="31"/>
  <c r="CC33" i="31"/>
  <c r="CB172" i="31"/>
  <c r="CB153" i="31"/>
  <c r="CB69" i="31"/>
  <c r="CG33" i="29"/>
  <c r="CF172" i="29"/>
  <c r="CF153" i="29"/>
  <c r="CF69" i="29"/>
  <c r="CF34" i="30"/>
  <c r="CE173" i="30"/>
  <c r="CE154" i="30"/>
  <c r="CE70" i="30"/>
  <c r="CF31" i="29"/>
  <c r="CE170" i="29"/>
  <c r="CE151" i="29"/>
  <c r="CE67" i="29"/>
  <c r="CC28" i="31"/>
  <c r="CB167" i="31"/>
  <c r="CB148" i="31"/>
  <c r="CB64" i="31"/>
  <c r="CA73" i="31"/>
  <c r="CA74" i="31" s="1"/>
  <c r="CB198" i="29"/>
  <c r="CF29" i="30"/>
  <c r="CF32" i="30"/>
  <c r="CC26" i="31"/>
  <c r="CB146" i="31"/>
  <c r="CB165" i="31"/>
  <c r="CB62" i="31"/>
  <c r="CC27" i="31"/>
  <c r="CB166" i="31"/>
  <c r="CB147" i="31"/>
  <c r="CB63" i="31"/>
  <c r="CF30" i="29"/>
  <c r="CE169" i="29"/>
  <c r="CE150" i="29"/>
  <c r="CE66" i="29"/>
  <c r="CF26" i="30"/>
  <c r="CF25" i="29"/>
  <c r="CE164" i="29"/>
  <c r="CE145" i="29"/>
  <c r="CE61" i="29"/>
  <c r="CA176" i="31"/>
  <c r="BZ37" i="36"/>
  <c r="BZ37" i="34"/>
  <c r="BZ31" i="32"/>
  <c r="BZ37" i="35"/>
  <c r="BZ197" i="30" l="1"/>
  <c r="BZ198" i="30" s="1"/>
  <c r="CB73" i="30"/>
  <c r="CB74" i="30" s="1"/>
  <c r="CA189" i="30"/>
  <c r="CA182" i="30"/>
  <c r="CA178" i="30"/>
  <c r="CA179" i="30" s="1"/>
  <c r="CC66" i="30"/>
  <c r="CC65" i="30"/>
  <c r="CC168" i="30"/>
  <c r="CC165" i="30"/>
  <c r="CC62" i="30"/>
  <c r="CC169" i="30"/>
  <c r="CC171" i="30"/>
  <c r="CC150" i="30"/>
  <c r="CC149" i="30"/>
  <c r="CC152" i="30"/>
  <c r="CC146" i="30"/>
  <c r="CC68" i="30"/>
  <c r="CA190" i="30"/>
  <c r="CA183" i="30"/>
  <c r="CB176" i="30"/>
  <c r="CB157" i="30"/>
  <c r="BZ196" i="31"/>
  <c r="BZ197" i="31"/>
  <c r="CC197" i="29"/>
  <c r="CC198" i="29" s="1"/>
  <c r="CD158" i="29"/>
  <c r="CE66" i="33"/>
  <c r="CF30" i="33"/>
  <c r="CF61" i="33"/>
  <c r="CG25" i="33"/>
  <c r="CE62" i="33"/>
  <c r="CF26" i="33"/>
  <c r="CE63" i="33"/>
  <c r="CF27" i="33"/>
  <c r="CE60" i="33"/>
  <c r="CF24" i="33"/>
  <c r="CE37" i="33"/>
  <c r="CF64" i="33"/>
  <c r="CG28" i="33"/>
  <c r="CE68" i="33"/>
  <c r="CF32" i="33"/>
  <c r="CE71" i="33"/>
  <c r="CF35" i="33"/>
  <c r="CF65" i="33"/>
  <c r="CG29" i="33"/>
  <c r="CD73" i="33"/>
  <c r="CD74" i="33" s="1"/>
  <c r="CF69" i="33"/>
  <c r="CG33" i="33"/>
  <c r="CE67" i="33"/>
  <c r="CF31" i="33"/>
  <c r="CE70" i="33"/>
  <c r="CF34" i="33"/>
  <c r="CD183" i="29"/>
  <c r="CE157" i="29"/>
  <c r="CE189" i="29" s="1"/>
  <c r="CD189" i="29"/>
  <c r="CD197" i="29" s="1"/>
  <c r="CD182" i="29"/>
  <c r="CE73" i="29"/>
  <c r="CE74" i="29" s="1"/>
  <c r="CD178" i="29"/>
  <c r="CD179" i="29" s="1"/>
  <c r="CE176" i="29"/>
  <c r="CG35" i="30"/>
  <c r="CF155" i="30"/>
  <c r="CF174" i="30"/>
  <c r="CF71" i="30"/>
  <c r="CD24" i="31"/>
  <c r="CC144" i="31"/>
  <c r="CC163" i="31"/>
  <c r="CC60" i="31"/>
  <c r="CH35" i="29"/>
  <c r="CG174" i="29"/>
  <c r="CG155" i="29"/>
  <c r="CG71" i="29"/>
  <c r="CH24" i="30"/>
  <c r="CG163" i="30"/>
  <c r="CG144" i="30"/>
  <c r="CG60" i="30"/>
  <c r="CG29" i="29"/>
  <c r="CF168" i="29"/>
  <c r="CF149" i="29"/>
  <c r="CF65" i="29"/>
  <c r="CB157" i="31"/>
  <c r="BY198" i="31"/>
  <c r="CG34" i="29"/>
  <c r="CF173" i="29"/>
  <c r="CF154" i="29"/>
  <c r="CF70" i="29"/>
  <c r="CD28" i="31"/>
  <c r="CC167" i="31"/>
  <c r="CC148" i="31"/>
  <c r="CC64" i="31"/>
  <c r="CG31" i="29"/>
  <c r="CF151" i="29"/>
  <c r="CF170" i="29"/>
  <c r="CF67" i="29"/>
  <c r="CG34" i="30"/>
  <c r="CF173" i="30"/>
  <c r="CF154" i="30"/>
  <c r="CF70" i="30"/>
  <c r="CH33" i="29"/>
  <c r="CG172" i="29"/>
  <c r="CG153" i="29"/>
  <c r="CG69" i="29"/>
  <c r="CD33" i="31"/>
  <c r="CC172" i="31"/>
  <c r="CC153" i="31"/>
  <c r="CC69" i="31"/>
  <c r="CD32" i="31"/>
  <c r="CC171" i="31"/>
  <c r="CC152" i="31"/>
  <c r="CC68" i="31"/>
  <c r="CD30" i="31"/>
  <c r="CC169" i="31"/>
  <c r="CC150" i="31"/>
  <c r="CC66" i="31"/>
  <c r="CH24" i="29"/>
  <c r="CG163" i="29"/>
  <c r="CG144" i="29"/>
  <c r="CG60" i="29"/>
  <c r="CH167" i="30"/>
  <c r="CH148" i="30"/>
  <c r="CH64" i="30"/>
  <c r="CH23" i="29"/>
  <c r="CG162" i="29"/>
  <c r="CG143" i="29"/>
  <c r="CG59" i="29"/>
  <c r="CB176" i="31"/>
  <c r="CA190" i="31"/>
  <c r="CA183" i="31"/>
  <c r="CG26" i="30"/>
  <c r="CG30" i="29"/>
  <c r="CF169" i="29"/>
  <c r="CF150" i="29"/>
  <c r="CF66" i="29"/>
  <c r="CD27" i="31"/>
  <c r="CC166" i="31"/>
  <c r="CC147" i="31"/>
  <c r="CC63" i="31"/>
  <c r="CD26" i="31"/>
  <c r="CC146" i="31"/>
  <c r="CC165" i="31"/>
  <c r="CC62" i="31"/>
  <c r="CG32" i="30"/>
  <c r="CG29" i="30"/>
  <c r="CG30" i="30"/>
  <c r="CD25" i="31"/>
  <c r="CC164" i="31"/>
  <c r="CC145" i="31"/>
  <c r="CC61" i="31"/>
  <c r="CH23" i="30"/>
  <c r="CG162" i="30"/>
  <c r="CG143" i="30"/>
  <c r="CG59" i="30"/>
  <c r="CG25" i="30"/>
  <c r="CF164" i="30"/>
  <c r="CF145" i="30"/>
  <c r="CF61" i="30"/>
  <c r="CD31" i="31"/>
  <c r="CC170" i="31"/>
  <c r="CC151" i="31"/>
  <c r="CC67" i="31"/>
  <c r="CD34" i="31"/>
  <c r="CC173" i="31"/>
  <c r="CC154" i="31"/>
  <c r="CC70" i="31"/>
  <c r="CD35" i="31"/>
  <c r="CC174" i="31"/>
  <c r="CC155" i="31"/>
  <c r="CC71" i="31"/>
  <c r="CG28" i="29"/>
  <c r="CF167" i="29"/>
  <c r="CF148" i="29"/>
  <c r="CF64" i="29"/>
  <c r="CH27" i="29"/>
  <c r="CG166" i="29"/>
  <c r="CG147" i="29"/>
  <c r="CG63" i="29"/>
  <c r="CD29" i="31"/>
  <c r="CC168" i="31"/>
  <c r="CC149" i="31"/>
  <c r="CC65" i="31"/>
  <c r="CH166" i="30"/>
  <c r="CH147" i="30"/>
  <c r="CH63" i="30"/>
  <c r="CD23" i="31"/>
  <c r="CC162" i="31"/>
  <c r="CC143" i="31"/>
  <c r="CC59" i="31"/>
  <c r="CH26" i="29"/>
  <c r="CG165" i="29"/>
  <c r="CG146" i="29"/>
  <c r="CG62" i="29"/>
  <c r="CG31" i="30"/>
  <c r="CF170" i="30"/>
  <c r="CF151" i="30"/>
  <c r="CF67" i="30"/>
  <c r="CG32" i="29"/>
  <c r="CF152" i="29"/>
  <c r="CF171" i="29"/>
  <c r="CF68" i="29"/>
  <c r="CH33" i="30"/>
  <c r="CG172" i="30"/>
  <c r="CG153" i="30"/>
  <c r="CG69" i="30"/>
  <c r="CA178" i="31"/>
  <c r="CA179" i="31" s="1"/>
  <c r="CA182" i="31"/>
  <c r="CA189" i="31"/>
  <c r="CG25" i="29"/>
  <c r="CF164" i="29"/>
  <c r="CF145" i="29"/>
  <c r="CF61" i="29"/>
  <c r="CB73" i="31"/>
  <c r="CB74" i="31" s="1"/>
  <c r="CA37" i="36"/>
  <c r="CA37" i="34"/>
  <c r="CA31" i="32"/>
  <c r="CA37" i="35"/>
  <c r="CB183" i="30" l="1"/>
  <c r="CB190" i="30"/>
  <c r="CC157" i="30"/>
  <c r="CA196" i="30"/>
  <c r="CC73" i="30"/>
  <c r="CC74" i="30" s="1"/>
  <c r="CA197" i="30"/>
  <c r="CB178" i="30"/>
  <c r="CB179" i="30" s="1"/>
  <c r="CB182" i="30"/>
  <c r="CB189" i="30"/>
  <c r="CC176" i="30"/>
  <c r="CD169" i="30"/>
  <c r="CD150" i="30"/>
  <c r="CD165" i="30"/>
  <c r="CD171" i="30"/>
  <c r="CD168" i="30"/>
  <c r="CD66" i="30"/>
  <c r="CD146" i="30"/>
  <c r="CD152" i="30"/>
  <c r="CD149" i="30"/>
  <c r="CD62" i="30"/>
  <c r="CD68" i="30"/>
  <c r="CD65" i="30"/>
  <c r="BZ198" i="31"/>
  <c r="CA196" i="31"/>
  <c r="CE178" i="29"/>
  <c r="CE179" i="29" s="1"/>
  <c r="CG65" i="33"/>
  <c r="CH29" i="33"/>
  <c r="CH65" i="33" s="1"/>
  <c r="CF68" i="33"/>
  <c r="CG32" i="33"/>
  <c r="CF70" i="33"/>
  <c r="CG34" i="33"/>
  <c r="CG69" i="33"/>
  <c r="CH33" i="33"/>
  <c r="CH69" i="33" s="1"/>
  <c r="CF60" i="33"/>
  <c r="CG24" i="33"/>
  <c r="CF37" i="33"/>
  <c r="CF62" i="33"/>
  <c r="CG26" i="33"/>
  <c r="CF66" i="33"/>
  <c r="CG30" i="33"/>
  <c r="CF71" i="33"/>
  <c r="CG35" i="33"/>
  <c r="CG64" i="33"/>
  <c r="CH28" i="33"/>
  <c r="CH64" i="33" s="1"/>
  <c r="CE73" i="33"/>
  <c r="CE74" i="33" s="1"/>
  <c r="CF67" i="33"/>
  <c r="CG31" i="33"/>
  <c r="CF63" i="33"/>
  <c r="CG27" i="33"/>
  <c r="CG61" i="33"/>
  <c r="CH25" i="33"/>
  <c r="CH61" i="33" s="1"/>
  <c r="CE158" i="29"/>
  <c r="CE182" i="29"/>
  <c r="CD196" i="29"/>
  <c r="CD198" i="29" s="1"/>
  <c r="CA197" i="31"/>
  <c r="CF73" i="29"/>
  <c r="CF74" i="29" s="1"/>
  <c r="CF157" i="29"/>
  <c r="CF189" i="29" s="1"/>
  <c r="CE190" i="29"/>
  <c r="CE197" i="29" s="1"/>
  <c r="CE183" i="29"/>
  <c r="CF176" i="29"/>
  <c r="CF183" i="29" s="1"/>
  <c r="CH172" i="30"/>
  <c r="CH153" i="30"/>
  <c r="CH69" i="30"/>
  <c r="CH32" i="29"/>
  <c r="CG171" i="29"/>
  <c r="CG152" i="29"/>
  <c r="CG68" i="29"/>
  <c r="CH31" i="30"/>
  <c r="CG170" i="30"/>
  <c r="CG151" i="30"/>
  <c r="CG67" i="30"/>
  <c r="CH165" i="29"/>
  <c r="CH146" i="29"/>
  <c r="CH62" i="29"/>
  <c r="CE23" i="31"/>
  <c r="CD143" i="31"/>
  <c r="CD162" i="31"/>
  <c r="CD59" i="31"/>
  <c r="CH34" i="29"/>
  <c r="CG173" i="29"/>
  <c r="CG154" i="29"/>
  <c r="CG70" i="29"/>
  <c r="CB178" i="31"/>
  <c r="CB179" i="31" s="1"/>
  <c r="CB182" i="31"/>
  <c r="CB189" i="31"/>
  <c r="CH29" i="29"/>
  <c r="CG168" i="29"/>
  <c r="CG149" i="29"/>
  <c r="CG65" i="29"/>
  <c r="CH163" i="30"/>
  <c r="CH144" i="30"/>
  <c r="CH60" i="30"/>
  <c r="CH174" i="29"/>
  <c r="CH155" i="29"/>
  <c r="CH71" i="29"/>
  <c r="CE24" i="31"/>
  <c r="CD163" i="31"/>
  <c r="CD144" i="31"/>
  <c r="CD60" i="31"/>
  <c r="CH35" i="30"/>
  <c r="CG155" i="30"/>
  <c r="CG174" i="30"/>
  <c r="CG71" i="30"/>
  <c r="CE35" i="31"/>
  <c r="CD174" i="31"/>
  <c r="CD155" i="31"/>
  <c r="CD71" i="31"/>
  <c r="CE34" i="31"/>
  <c r="CD173" i="31"/>
  <c r="CD154" i="31"/>
  <c r="CD70" i="31"/>
  <c r="CE31" i="31"/>
  <c r="CD170" i="31"/>
  <c r="CD151" i="31"/>
  <c r="CD67" i="31"/>
  <c r="CH25" i="30"/>
  <c r="CG164" i="30"/>
  <c r="CG145" i="30"/>
  <c r="CG61" i="30"/>
  <c r="CH162" i="30"/>
  <c r="CH143" i="30"/>
  <c r="CH59" i="30"/>
  <c r="CE25" i="31"/>
  <c r="CD145" i="31"/>
  <c r="CD164" i="31"/>
  <c r="CD61" i="31"/>
  <c r="CH30" i="30"/>
  <c r="CB183" i="31"/>
  <c r="CB190" i="31"/>
  <c r="CH163" i="29"/>
  <c r="CH144" i="29"/>
  <c r="CH60" i="29"/>
  <c r="CE30" i="31"/>
  <c r="CD169" i="31"/>
  <c r="CD150" i="31"/>
  <c r="CD66" i="31"/>
  <c r="CE32" i="31"/>
  <c r="CD171" i="31"/>
  <c r="CD152" i="31"/>
  <c r="CD68" i="31"/>
  <c r="CE33" i="31"/>
  <c r="CD172" i="31"/>
  <c r="CD153" i="31"/>
  <c r="CD69" i="31"/>
  <c r="CH172" i="29"/>
  <c r="CH153" i="29"/>
  <c r="CH69" i="29"/>
  <c r="CH34" i="30"/>
  <c r="CG173" i="30"/>
  <c r="CG154" i="30"/>
  <c r="CG70" i="30"/>
  <c r="CH31" i="29"/>
  <c r="CG151" i="29"/>
  <c r="CG170" i="29"/>
  <c r="CG67" i="29"/>
  <c r="CE28" i="31"/>
  <c r="CD167" i="31"/>
  <c r="CD148" i="31"/>
  <c r="CD64" i="31"/>
  <c r="CC73" i="31"/>
  <c r="CC74" i="31" s="1"/>
  <c r="CH25" i="29"/>
  <c r="CG164" i="29"/>
  <c r="CG145" i="29"/>
  <c r="CG61" i="29"/>
  <c r="CH162" i="29"/>
  <c r="CH143" i="29"/>
  <c r="CH59" i="29"/>
  <c r="CC176" i="31"/>
  <c r="CE29" i="31"/>
  <c r="CD168" i="31"/>
  <c r="CD149" i="31"/>
  <c r="CD65" i="31"/>
  <c r="CH166" i="29"/>
  <c r="CH147" i="29"/>
  <c r="CH63" i="29"/>
  <c r="CH28" i="29"/>
  <c r="CG167" i="29"/>
  <c r="CG148" i="29"/>
  <c r="CG64" i="29"/>
  <c r="CH29" i="30"/>
  <c r="CH32" i="30"/>
  <c r="CE26" i="31"/>
  <c r="CD165" i="31"/>
  <c r="CD146" i="31"/>
  <c r="CD62" i="31"/>
  <c r="CE27" i="31"/>
  <c r="CD166" i="31"/>
  <c r="CD147" i="31"/>
  <c r="CD63" i="31"/>
  <c r="CH30" i="29"/>
  <c r="CG169" i="29"/>
  <c r="CG150" i="29"/>
  <c r="CG66" i="29"/>
  <c r="CH26" i="30"/>
  <c r="CC157" i="31"/>
  <c r="CB37" i="34"/>
  <c r="CB31" i="32"/>
  <c r="CB37" i="35"/>
  <c r="CB196" i="30" l="1"/>
  <c r="CE196" i="29"/>
  <c r="CE198" i="29" s="1"/>
  <c r="CA198" i="31"/>
  <c r="CD176" i="30"/>
  <c r="CD183" i="30" s="1"/>
  <c r="CA198" i="30"/>
  <c r="CE169" i="30"/>
  <c r="CE149" i="30"/>
  <c r="CE152" i="30"/>
  <c r="CE150" i="30"/>
  <c r="CE65" i="30"/>
  <c r="CE68" i="30"/>
  <c r="CE62" i="30"/>
  <c r="CE66" i="30"/>
  <c r="CE146" i="30"/>
  <c r="CE168" i="30"/>
  <c r="CE171" i="30"/>
  <c r="CE165" i="30"/>
  <c r="CC182" i="30"/>
  <c r="CC189" i="30"/>
  <c r="CC178" i="30"/>
  <c r="CC179" i="30" s="1"/>
  <c r="CD157" i="30"/>
  <c r="CC183" i="30"/>
  <c r="CC190" i="30"/>
  <c r="CD73" i="30"/>
  <c r="CD74" i="30" s="1"/>
  <c r="CB197" i="30"/>
  <c r="CB198" i="30" s="1"/>
  <c r="CG66" i="33"/>
  <c r="CH30" i="33"/>
  <c r="CH66" i="33" s="1"/>
  <c r="CG67" i="33"/>
  <c r="CH31" i="33"/>
  <c r="CH67" i="33" s="1"/>
  <c r="CG60" i="33"/>
  <c r="CH24" i="33"/>
  <c r="CG37" i="33"/>
  <c r="CG70" i="33"/>
  <c r="CH34" i="33"/>
  <c r="CH70" i="33" s="1"/>
  <c r="CG71" i="33"/>
  <c r="CH35" i="33"/>
  <c r="CH71" i="33" s="1"/>
  <c r="CG62" i="33"/>
  <c r="CH26" i="33"/>
  <c r="CH62" i="33" s="1"/>
  <c r="CF73" i="33"/>
  <c r="CF74" i="33" s="1"/>
  <c r="CG63" i="33"/>
  <c r="CH27" i="33"/>
  <c r="CH63" i="33" s="1"/>
  <c r="CG68" i="33"/>
  <c r="CH32" i="33"/>
  <c r="CH68" i="33" s="1"/>
  <c r="CF182" i="29"/>
  <c r="CF196" i="29" s="1"/>
  <c r="CF178" i="29"/>
  <c r="CF179" i="29" s="1"/>
  <c r="CF190" i="29"/>
  <c r="CF197" i="29" s="1"/>
  <c r="CF158" i="29"/>
  <c r="CG157" i="29"/>
  <c r="CG189" i="29" s="1"/>
  <c r="CG176" i="29"/>
  <c r="CG183" i="29" s="1"/>
  <c r="CG73" i="29"/>
  <c r="CG74" i="29" s="1"/>
  <c r="CC178" i="31"/>
  <c r="CC179" i="31" s="1"/>
  <c r="CC182" i="31"/>
  <c r="CC189" i="31"/>
  <c r="CF33" i="31"/>
  <c r="CE172" i="31"/>
  <c r="CE153" i="31"/>
  <c r="CE69" i="31"/>
  <c r="CF32" i="31"/>
  <c r="CE171" i="31"/>
  <c r="CE152" i="31"/>
  <c r="CE68" i="31"/>
  <c r="CF30" i="31"/>
  <c r="CE169" i="31"/>
  <c r="CE150" i="31"/>
  <c r="CE66" i="31"/>
  <c r="CH164" i="30"/>
  <c r="CH145" i="30"/>
  <c r="CH61" i="30"/>
  <c r="CF31" i="31"/>
  <c r="CE170" i="31"/>
  <c r="CE151" i="31"/>
  <c r="CE67" i="31"/>
  <c r="CF34" i="31"/>
  <c r="CE173" i="31"/>
  <c r="CE154" i="31"/>
  <c r="CE70" i="31"/>
  <c r="CF35" i="31"/>
  <c r="CE174" i="31"/>
  <c r="CE155" i="31"/>
  <c r="CE71" i="31"/>
  <c r="CH174" i="30"/>
  <c r="CH155" i="30"/>
  <c r="CH71" i="30"/>
  <c r="CF24" i="31"/>
  <c r="CE163" i="31"/>
  <c r="CE144" i="31"/>
  <c r="CE60" i="31"/>
  <c r="CB196" i="31"/>
  <c r="CF23" i="31"/>
  <c r="CE143" i="31"/>
  <c r="CE162" i="31"/>
  <c r="CE59" i="31"/>
  <c r="CF29" i="31"/>
  <c r="CE168" i="31"/>
  <c r="CE149" i="31"/>
  <c r="CE65" i="31"/>
  <c r="CF28" i="31"/>
  <c r="CE167" i="31"/>
  <c r="CE148" i="31"/>
  <c r="CE64" i="31"/>
  <c r="CH170" i="29"/>
  <c r="CH151" i="29"/>
  <c r="CH67" i="29"/>
  <c r="CH173" i="30"/>
  <c r="CH154" i="30"/>
  <c r="CH70" i="30"/>
  <c r="CF25" i="31"/>
  <c r="CE145" i="31"/>
  <c r="CE164" i="31"/>
  <c r="CE61" i="31"/>
  <c r="CH173" i="29"/>
  <c r="CH154" i="29"/>
  <c r="CH70" i="29"/>
  <c r="CD73" i="31"/>
  <c r="CD74" i="31" s="1"/>
  <c r="CH150" i="29"/>
  <c r="CH169" i="29"/>
  <c r="CH66" i="29"/>
  <c r="CF27" i="31"/>
  <c r="CE166" i="31"/>
  <c r="CE147" i="31"/>
  <c r="CE63" i="31"/>
  <c r="CF26" i="31"/>
  <c r="CE165" i="31"/>
  <c r="CE146" i="31"/>
  <c r="CE62" i="31"/>
  <c r="CH167" i="29"/>
  <c r="CH148" i="29"/>
  <c r="CH64" i="29"/>
  <c r="CH168" i="29"/>
  <c r="CH149" i="29"/>
  <c r="CH65" i="29"/>
  <c r="CD176" i="31"/>
  <c r="CC190" i="31"/>
  <c r="CC183" i="31"/>
  <c r="CH164" i="29"/>
  <c r="CH145" i="29"/>
  <c r="CH61" i="29"/>
  <c r="CB197" i="31"/>
  <c r="CD157" i="31"/>
  <c r="CH170" i="30"/>
  <c r="CH151" i="30"/>
  <c r="CH67" i="30"/>
  <c r="CH152" i="29"/>
  <c r="CH171" i="29"/>
  <c r="CH68" i="29"/>
  <c r="CB37" i="36"/>
  <c r="CC31" i="32"/>
  <c r="CC37" i="34"/>
  <c r="CC37" i="35"/>
  <c r="CD190" i="30" l="1"/>
  <c r="CC196" i="30"/>
  <c r="CE157" i="30"/>
  <c r="CE189" i="30" s="1"/>
  <c r="CE73" i="30"/>
  <c r="CE74" i="30" s="1"/>
  <c r="CD189" i="30"/>
  <c r="CD197" i="30" s="1"/>
  <c r="CD182" i="30"/>
  <c r="CD196" i="30" s="1"/>
  <c r="CD178" i="30"/>
  <c r="CD179" i="30" s="1"/>
  <c r="CC197" i="30"/>
  <c r="CE176" i="30"/>
  <c r="CF165" i="30"/>
  <c r="CF171" i="30"/>
  <c r="CF168" i="30"/>
  <c r="CF169" i="30"/>
  <c r="CF146" i="30"/>
  <c r="CF152" i="30"/>
  <c r="CF149" i="30"/>
  <c r="CF150" i="30"/>
  <c r="CF62" i="30"/>
  <c r="CF68" i="30"/>
  <c r="CF65" i="30"/>
  <c r="CF66" i="30"/>
  <c r="CH60" i="33"/>
  <c r="CH73" i="33" s="1"/>
  <c r="CH37" i="33"/>
  <c r="CG73" i="33"/>
  <c r="CG74" i="33" s="1"/>
  <c r="CG158" i="29"/>
  <c r="CG190" i="29"/>
  <c r="CG197" i="29" s="1"/>
  <c r="CG178" i="29"/>
  <c r="CG179" i="29" s="1"/>
  <c r="CG182" i="29"/>
  <c r="CG196" i="29" s="1"/>
  <c r="CF198" i="29"/>
  <c r="CH176" i="29"/>
  <c r="CH190" i="29" s="1"/>
  <c r="CH192" i="29" s="1"/>
  <c r="CH73" i="29"/>
  <c r="CH74" i="29" s="1"/>
  <c r="CH157" i="29"/>
  <c r="CG25" i="31"/>
  <c r="CF164" i="31"/>
  <c r="CF145" i="31"/>
  <c r="CF61" i="31"/>
  <c r="CG23" i="31"/>
  <c r="CF162" i="31"/>
  <c r="CF143" i="31"/>
  <c r="CF59" i="31"/>
  <c r="CG35" i="31"/>
  <c r="CF174" i="31"/>
  <c r="CF155" i="31"/>
  <c r="CF71" i="31"/>
  <c r="CG34" i="31"/>
  <c r="CF173" i="31"/>
  <c r="CF154" i="31"/>
  <c r="CF70" i="31"/>
  <c r="CG31" i="31"/>
  <c r="CF170" i="31"/>
  <c r="CF151" i="31"/>
  <c r="CF67" i="31"/>
  <c r="CG30" i="31"/>
  <c r="CF169" i="31"/>
  <c r="CF150" i="31"/>
  <c r="CF66" i="31"/>
  <c r="CG32" i="31"/>
  <c r="CF171" i="31"/>
  <c r="CF152" i="31"/>
  <c r="CF68" i="31"/>
  <c r="CG33" i="31"/>
  <c r="CF172" i="31"/>
  <c r="CF153" i="31"/>
  <c r="CF69" i="31"/>
  <c r="CD178" i="31"/>
  <c r="CD179" i="31" s="1"/>
  <c r="CD189" i="31"/>
  <c r="CD182" i="31"/>
  <c r="CG28" i="31"/>
  <c r="CF167" i="31"/>
  <c r="CF148" i="31"/>
  <c r="CF64" i="31"/>
  <c r="CE73" i="31"/>
  <c r="CE74" i="31" s="1"/>
  <c r="CB198" i="31"/>
  <c r="CG24" i="31"/>
  <c r="CF144" i="31"/>
  <c r="CF163" i="31"/>
  <c r="CF60" i="31"/>
  <c r="CG26" i="31"/>
  <c r="CF146" i="31"/>
  <c r="CF165" i="31"/>
  <c r="CF62" i="31"/>
  <c r="CG27" i="31"/>
  <c r="CF166" i="31"/>
  <c r="CF147" i="31"/>
  <c r="CF63" i="31"/>
  <c r="CG29" i="31"/>
  <c r="CF168" i="31"/>
  <c r="CF149" i="31"/>
  <c r="CF65" i="31"/>
  <c r="CE176" i="31"/>
  <c r="CC197" i="31"/>
  <c r="CD183" i="31"/>
  <c r="CD190" i="31"/>
  <c r="CE157" i="31"/>
  <c r="CC196" i="31"/>
  <c r="CC37" i="36"/>
  <c r="CD37" i="36"/>
  <c r="CD37" i="34"/>
  <c r="CD31" i="32"/>
  <c r="CD37" i="35"/>
  <c r="CE182" i="30" l="1"/>
  <c r="CC198" i="30"/>
  <c r="CE178" i="30"/>
  <c r="CE179" i="30" s="1"/>
  <c r="CG150" i="30"/>
  <c r="CG149" i="30"/>
  <c r="CG152" i="30"/>
  <c r="CG146" i="30"/>
  <c r="CG66" i="30"/>
  <c r="CG65" i="30"/>
  <c r="CG68" i="30"/>
  <c r="CG62" i="30"/>
  <c r="CG169" i="30"/>
  <c r="CG168" i="30"/>
  <c r="CG171" i="30"/>
  <c r="CG165" i="30"/>
  <c r="CE190" i="30"/>
  <c r="CE197" i="30" s="1"/>
  <c r="CE183" i="30"/>
  <c r="CE196" i="30" s="1"/>
  <c r="CF73" i="30"/>
  <c r="CF74" i="30" s="1"/>
  <c r="CF157" i="30"/>
  <c r="CF176" i="30"/>
  <c r="CD198" i="30"/>
  <c r="CH74" i="33"/>
  <c r="CH158" i="29"/>
  <c r="CH183" i="29"/>
  <c r="CH178" i="29"/>
  <c r="CH179" i="29" s="1"/>
  <c r="CH189" i="29"/>
  <c r="CH197" i="29" s="1"/>
  <c r="CH182" i="29"/>
  <c r="CC198" i="31"/>
  <c r="CH33" i="31"/>
  <c r="CG172" i="31"/>
  <c r="CG153" i="31"/>
  <c r="CG69" i="31"/>
  <c r="CH32" i="31"/>
  <c r="CG171" i="31"/>
  <c r="CG152" i="31"/>
  <c r="CG68" i="31"/>
  <c r="CH30" i="31"/>
  <c r="CG169" i="31"/>
  <c r="CG150" i="31"/>
  <c r="CG66" i="31"/>
  <c r="CH31" i="31"/>
  <c r="CG170" i="31"/>
  <c r="CG151" i="31"/>
  <c r="CG67" i="31"/>
  <c r="CH34" i="31"/>
  <c r="CG173" i="31"/>
  <c r="CG154" i="31"/>
  <c r="CG70" i="31"/>
  <c r="CH35" i="31"/>
  <c r="CG174" i="31"/>
  <c r="CG155" i="31"/>
  <c r="CG71" i="31"/>
  <c r="CH23" i="31"/>
  <c r="CG162" i="31"/>
  <c r="CG143" i="31"/>
  <c r="CG59" i="31"/>
  <c r="CH25" i="31"/>
  <c r="CG164" i="31"/>
  <c r="CG145" i="31"/>
  <c r="CG61" i="31"/>
  <c r="CG198" i="29"/>
  <c r="CH28" i="31"/>
  <c r="CG167" i="31"/>
  <c r="CG148" i="31"/>
  <c r="CG64" i="31"/>
  <c r="CF73" i="31"/>
  <c r="CF74" i="31" s="1"/>
  <c r="CE190" i="31"/>
  <c r="CE183" i="31"/>
  <c r="CH27" i="31"/>
  <c r="CG166" i="31"/>
  <c r="CG147" i="31"/>
  <c r="CG63" i="31"/>
  <c r="CH26" i="31"/>
  <c r="CG146" i="31"/>
  <c r="CG165" i="31"/>
  <c r="CG62" i="31"/>
  <c r="CD196" i="31"/>
  <c r="CF157" i="31"/>
  <c r="CH29" i="31"/>
  <c r="CG168" i="31"/>
  <c r="CG149" i="31"/>
  <c r="CG65" i="31"/>
  <c r="CE178" i="31"/>
  <c r="CE179" i="31" s="1"/>
  <c r="CE182" i="31"/>
  <c r="CE189" i="31"/>
  <c r="CH24" i="31"/>
  <c r="CG144" i="31"/>
  <c r="CG163" i="31"/>
  <c r="CG60" i="31"/>
  <c r="CD197" i="31"/>
  <c r="CF176" i="31"/>
  <c r="CE37" i="36"/>
  <c r="CE31" i="32"/>
  <c r="CE37" i="34"/>
  <c r="CE37" i="35"/>
  <c r="CG176" i="30" l="1"/>
  <c r="CG183" i="30" s="1"/>
  <c r="CG73" i="30"/>
  <c r="CG74" i="30" s="1"/>
  <c r="CG157" i="30"/>
  <c r="CG182" i="30" s="1"/>
  <c r="CE198" i="30"/>
  <c r="CF183" i="30"/>
  <c r="CF190" i="30"/>
  <c r="CF189" i="30"/>
  <c r="CF178" i="30"/>
  <c r="CF179" i="30" s="1"/>
  <c r="CF182" i="30"/>
  <c r="CH66" i="30"/>
  <c r="CH152" i="30"/>
  <c r="CH65" i="30"/>
  <c r="CH165" i="30"/>
  <c r="CH68" i="30"/>
  <c r="CH168" i="30"/>
  <c r="CH169" i="30"/>
  <c r="CH146" i="30"/>
  <c r="CH150" i="30"/>
  <c r="CH62" i="30"/>
  <c r="CH171" i="30"/>
  <c r="CH149" i="30"/>
  <c r="CH196" i="29"/>
  <c r="CH198" i="29" s="1"/>
  <c r="CG176" i="31"/>
  <c r="CG183" i="31" s="1"/>
  <c r="CE197" i="31"/>
  <c r="CE196" i="31"/>
  <c r="CH191" i="29"/>
  <c r="CH193" i="29" s="1"/>
  <c r="CG73" i="31"/>
  <c r="CG74" i="31" s="1"/>
  <c r="CD198" i="31"/>
  <c r="CH165" i="31"/>
  <c r="CH146" i="31"/>
  <c r="CH62" i="31"/>
  <c r="CH166" i="31"/>
  <c r="CH147" i="31"/>
  <c r="CH63" i="31"/>
  <c r="CH167" i="31"/>
  <c r="CH148" i="31"/>
  <c r="CH64" i="31"/>
  <c r="CF190" i="31"/>
  <c r="CF183" i="31"/>
  <c r="CH145" i="31"/>
  <c r="CH164" i="31"/>
  <c r="CH61" i="31"/>
  <c r="CH143" i="31"/>
  <c r="CH162" i="31"/>
  <c r="CH59" i="31"/>
  <c r="CH174" i="31"/>
  <c r="CH155" i="31"/>
  <c r="CH71" i="31"/>
  <c r="CH173" i="31"/>
  <c r="CH154" i="31"/>
  <c r="CH70" i="31"/>
  <c r="CH170" i="31"/>
  <c r="CH151" i="31"/>
  <c r="CH67" i="31"/>
  <c r="CH169" i="31"/>
  <c r="CH150" i="31"/>
  <c r="CH66" i="31"/>
  <c r="CH171" i="31"/>
  <c r="CH152" i="31"/>
  <c r="CH68" i="31"/>
  <c r="CH172" i="31"/>
  <c r="CH153" i="31"/>
  <c r="CH69" i="31"/>
  <c r="CG157" i="31"/>
  <c r="CH163" i="31"/>
  <c r="CH144" i="31"/>
  <c r="CH60" i="31"/>
  <c r="CH168" i="31"/>
  <c r="CH149" i="31"/>
  <c r="CH65" i="31"/>
  <c r="CF178" i="31"/>
  <c r="CF179" i="31" s="1"/>
  <c r="CF182" i="31"/>
  <c r="CF189" i="31"/>
  <c r="CF37" i="36"/>
  <c r="CF31" i="32"/>
  <c r="CF37" i="34"/>
  <c r="CF37" i="35"/>
  <c r="CF196" i="30" l="1"/>
  <c r="CG190" i="30"/>
  <c r="CG189" i="30"/>
  <c r="CG178" i="30"/>
  <c r="CG179" i="30" s="1"/>
  <c r="CG196" i="30"/>
  <c r="CH176" i="30"/>
  <c r="CH183" i="30" s="1"/>
  <c r="CF197" i="30"/>
  <c r="CF198" i="30" s="1"/>
  <c r="CH73" i="30"/>
  <c r="CH74" i="30" s="1"/>
  <c r="CH157" i="30"/>
  <c r="CG190" i="31"/>
  <c r="CF197" i="31"/>
  <c r="CE198" i="31"/>
  <c r="CF196" i="31"/>
  <c r="CH157" i="31"/>
  <c r="CH73" i="31"/>
  <c r="CH74" i="31" s="1"/>
  <c r="CG178" i="31"/>
  <c r="CG179" i="31" s="1"/>
  <c r="CG189" i="31"/>
  <c r="CG182" i="31"/>
  <c r="CG196" i="31" s="1"/>
  <c r="CH176" i="31"/>
  <c r="CG37" i="36"/>
  <c r="CG31" i="32"/>
  <c r="CG37" i="34"/>
  <c r="CG37" i="35"/>
  <c r="CG197" i="30" l="1"/>
  <c r="CG198" i="30" s="1"/>
  <c r="CH190" i="30"/>
  <c r="CH192" i="30" s="1"/>
  <c r="CH182" i="30"/>
  <c r="CH196" i="30" s="1"/>
  <c r="CH189" i="30"/>
  <c r="CH178" i="30"/>
  <c r="CH179" i="30" s="1"/>
  <c r="CF198" i="31"/>
  <c r="CG197" i="31"/>
  <c r="CG198" i="31" s="1"/>
  <c r="CH183" i="31"/>
  <c r="CH190" i="31"/>
  <c r="CH192" i="31" s="1"/>
  <c r="CH178" i="31"/>
  <c r="CH179" i="31" s="1"/>
  <c r="CH189" i="31"/>
  <c r="CH182" i="31"/>
  <c r="CH37" i="36"/>
  <c r="CH31" i="32"/>
  <c r="CH37" i="34"/>
  <c r="CH37" i="35"/>
  <c r="CH191" i="30" l="1"/>
  <c r="CH193" i="30" s="1"/>
  <c r="CH197" i="30"/>
  <c r="CH198" i="30" s="1"/>
  <c r="CH196" i="31"/>
  <c r="CH197" i="31"/>
  <c r="CH191" i="31"/>
  <c r="CH193" i="31" s="1"/>
  <c r="B19" i="10"/>
  <c r="B33" i="10"/>
  <c r="B51" i="10" s="1"/>
  <c r="B34" i="10"/>
  <c r="B52" i="10" s="1"/>
  <c r="B35" i="10"/>
  <c r="B53" i="10" s="1"/>
  <c r="B37" i="10"/>
  <c r="B55" i="10" s="1"/>
  <c r="B36" i="10"/>
  <c r="B54" i="10" s="1"/>
  <c r="B72" i="10" s="1"/>
  <c r="B32" i="10"/>
  <c r="B50" i="10" s="1"/>
  <c r="B31" i="10"/>
  <c r="B49" i="10" s="1"/>
  <c r="B30" i="10"/>
  <c r="B48" i="10" s="1"/>
  <c r="B29" i="10"/>
  <c r="B47" i="10" s="1"/>
  <c r="B28" i="10"/>
  <c r="B46" i="10" s="1"/>
  <c r="B27" i="10"/>
  <c r="B45" i="10" s="1"/>
  <c r="B26" i="10"/>
  <c r="B44" i="10" s="1"/>
  <c r="B25" i="10"/>
  <c r="B43" i="10" s="1"/>
  <c r="B24" i="10"/>
  <c r="B42" i="10" s="1"/>
  <c r="B23" i="10"/>
  <c r="B41" i="10" s="1"/>
  <c r="B59" i="10" l="1"/>
  <c r="B78" i="10" s="1"/>
  <c r="B60" i="10"/>
  <c r="B79" i="10" s="1"/>
  <c r="B61" i="10"/>
  <c r="B80" i="10" s="1"/>
  <c r="B62" i="10"/>
  <c r="B81" i="10" s="1"/>
  <c r="B63" i="10"/>
  <c r="B82" i="10" s="1"/>
  <c r="B64" i="10"/>
  <c r="B83" i="10" s="1"/>
  <c r="B65" i="10"/>
  <c r="B84" i="10" s="1"/>
  <c r="B66" i="10"/>
  <c r="B85" i="10" s="1"/>
  <c r="B67" i="10"/>
  <c r="B86" i="10" s="1"/>
  <c r="B68" i="10"/>
  <c r="B87" i="10" s="1"/>
  <c r="B71" i="10"/>
  <c r="B90" i="10" s="1"/>
  <c r="B70" i="10"/>
  <c r="B89" i="10" s="1"/>
  <c r="B69" i="10"/>
  <c r="B88" i="10" s="1"/>
  <c r="CH198" i="31"/>
  <c r="E69" i="28"/>
  <c r="N69" i="28"/>
  <c r="L69" i="28"/>
  <c r="D69" i="28"/>
  <c r="F69" i="28"/>
  <c r="M69" i="28"/>
  <c r="C69" i="28"/>
  <c r="C61" i="28" s="1"/>
  <c r="G69" i="28"/>
  <c r="K77" i="10"/>
  <c r="K92" i="10" s="1"/>
  <c r="AY77" i="10"/>
  <c r="AY92" i="10" s="1"/>
  <c r="BG77" i="10"/>
  <c r="BG92" i="10" s="1"/>
  <c r="BO77" i="10"/>
  <c r="BO92" i="10" s="1"/>
  <c r="BW77" i="10"/>
  <c r="BW92" i="10" s="1"/>
  <c r="CE77" i="10"/>
  <c r="CE92" i="10" s="1"/>
  <c r="S77" i="10"/>
  <c r="S92" i="10" s="1"/>
  <c r="AJ77" i="10"/>
  <c r="AJ92" i="10" s="1"/>
  <c r="BP77" i="10"/>
  <c r="BP92" i="10" s="1"/>
  <c r="BX77" i="10"/>
  <c r="BX92" i="10" s="1"/>
  <c r="CF77" i="10"/>
  <c r="CF92" i="10" s="1"/>
  <c r="D77" i="10"/>
  <c r="D92" i="10" s="1"/>
  <c r="AZ77" i="10"/>
  <c r="AZ92" i="10" s="1"/>
  <c r="AC77" i="10"/>
  <c r="AC92" i="10" s="1"/>
  <c r="AS77" i="10"/>
  <c r="AS92" i="10" s="1"/>
  <c r="BA77" i="10"/>
  <c r="BA92" i="10" s="1"/>
  <c r="BI77" i="10"/>
  <c r="BI92" i="10" s="1"/>
  <c r="BQ77" i="10"/>
  <c r="BQ92" i="10" s="1"/>
  <c r="BY77" i="10"/>
  <c r="BY92" i="10" s="1"/>
  <c r="CG77" i="10"/>
  <c r="CG92" i="10" s="1"/>
  <c r="AQ77" i="10"/>
  <c r="AQ92" i="10" s="1"/>
  <c r="AB77" i="10"/>
  <c r="AB92" i="10" s="1"/>
  <c r="U77" i="10"/>
  <c r="U92" i="10" s="1"/>
  <c r="AD77" i="10"/>
  <c r="AD92" i="10" s="1"/>
  <c r="AL77" i="10"/>
  <c r="AL92" i="10" s="1"/>
  <c r="AT77" i="10"/>
  <c r="AT92" i="10" s="1"/>
  <c r="BB77" i="10"/>
  <c r="BB92" i="10" s="1"/>
  <c r="BJ77" i="10"/>
  <c r="BJ92" i="10" s="1"/>
  <c r="BR77" i="10"/>
  <c r="BR92" i="10" s="1"/>
  <c r="BZ77" i="10"/>
  <c r="BZ92" i="10" s="1"/>
  <c r="CH77" i="10"/>
  <c r="CH92" i="10" s="1"/>
  <c r="AI77" i="10"/>
  <c r="AI92" i="10" s="1"/>
  <c r="E77" i="10"/>
  <c r="E92" i="10" s="1"/>
  <c r="V77" i="10"/>
  <c r="V92" i="10" s="1"/>
  <c r="W77" i="10"/>
  <c r="W92" i="10" s="1"/>
  <c r="AE77" i="10"/>
  <c r="AE92" i="10" s="1"/>
  <c r="AM77" i="10"/>
  <c r="AM92" i="10" s="1"/>
  <c r="AU77" i="10"/>
  <c r="AU92" i="10" s="1"/>
  <c r="BC77" i="10"/>
  <c r="BC92" i="10" s="1"/>
  <c r="BK77" i="10"/>
  <c r="BK92" i="10" s="1"/>
  <c r="BS77" i="10"/>
  <c r="BS92" i="10" s="1"/>
  <c r="CA77" i="10"/>
  <c r="CA92" i="10" s="1"/>
  <c r="L77" i="10"/>
  <c r="L92" i="10" s="1"/>
  <c r="BH77" i="10"/>
  <c r="BH92" i="10" s="1"/>
  <c r="F77" i="10"/>
  <c r="F92" i="10" s="1"/>
  <c r="G77" i="10"/>
  <c r="G92" i="10" s="1"/>
  <c r="H77" i="10"/>
  <c r="H92" i="10" s="1"/>
  <c r="P77" i="10"/>
  <c r="P92" i="10" s="1"/>
  <c r="X77" i="10"/>
  <c r="X92" i="10" s="1"/>
  <c r="AF77" i="10"/>
  <c r="AF92" i="10" s="1"/>
  <c r="AN77" i="10"/>
  <c r="AN92" i="10" s="1"/>
  <c r="AV77" i="10"/>
  <c r="AV92" i="10" s="1"/>
  <c r="BD77" i="10"/>
  <c r="BD92" i="10" s="1"/>
  <c r="BL77" i="10"/>
  <c r="BL92" i="10" s="1"/>
  <c r="BT77" i="10"/>
  <c r="BT92" i="10" s="1"/>
  <c r="CB77" i="10"/>
  <c r="CB92" i="10" s="1"/>
  <c r="C77" i="10"/>
  <c r="C92" i="10" s="1"/>
  <c r="T77" i="10"/>
  <c r="T92" i="10" s="1"/>
  <c r="M77" i="10"/>
  <c r="M92" i="10" s="1"/>
  <c r="N77" i="10"/>
  <c r="N92" i="10" s="1"/>
  <c r="O77" i="10"/>
  <c r="O92" i="10" s="1"/>
  <c r="I77" i="10"/>
  <c r="I92" i="10" s="1"/>
  <c r="Q77" i="10"/>
  <c r="Q92" i="10" s="1"/>
  <c r="Y77" i="10"/>
  <c r="Y92" i="10" s="1"/>
  <c r="AG77" i="10"/>
  <c r="AG92" i="10" s="1"/>
  <c r="AO77" i="10"/>
  <c r="AO92" i="10" s="1"/>
  <c r="AW77" i="10"/>
  <c r="AW92" i="10" s="1"/>
  <c r="BE77" i="10"/>
  <c r="BE92" i="10" s="1"/>
  <c r="BM77" i="10"/>
  <c r="BM92" i="10" s="1"/>
  <c r="BU77" i="10"/>
  <c r="BU92" i="10" s="1"/>
  <c r="CC77" i="10"/>
  <c r="CC92" i="10" s="1"/>
  <c r="AA77" i="10"/>
  <c r="AA92" i="10" s="1"/>
  <c r="AR77" i="10"/>
  <c r="AR92" i="10" s="1"/>
  <c r="AK77" i="10"/>
  <c r="AK92" i="10" s="1"/>
  <c r="J77" i="10"/>
  <c r="J92" i="10" s="1"/>
  <c r="R77" i="10"/>
  <c r="R92" i="10" s="1"/>
  <c r="Z77" i="10"/>
  <c r="Z92" i="10" s="1"/>
  <c r="AH77" i="10"/>
  <c r="AH92" i="10" s="1"/>
  <c r="AP77" i="10"/>
  <c r="AP92" i="10" s="1"/>
  <c r="AX77" i="10"/>
  <c r="AX92" i="10" s="1"/>
  <c r="BF77" i="10"/>
  <c r="BF92" i="10" s="1"/>
  <c r="BN77" i="10"/>
  <c r="BN92" i="10" s="1"/>
  <c r="BV77" i="10"/>
  <c r="BV92" i="10" s="1"/>
  <c r="CD77" i="10"/>
  <c r="CD92" i="10" s="1"/>
  <c r="C97" i="28"/>
  <c r="G61" i="28" l="1"/>
  <c r="M61" i="28"/>
  <c r="D61" i="28"/>
  <c r="N61" i="28"/>
  <c r="F61" i="28"/>
  <c r="L61" i="28"/>
  <c r="E61" i="28"/>
  <c r="C89" i="28"/>
  <c r="C74" i="10"/>
  <c r="C15" i="28" l="1"/>
  <c r="C7" i="28" s="1"/>
  <c r="B30" i="2"/>
  <c r="B45" i="2" s="1"/>
  <c r="B60" i="2" s="1"/>
  <c r="B31" i="2"/>
  <c r="B46" i="2" s="1"/>
  <c r="C77" i="2"/>
  <c r="CH21" i="28" l="1"/>
  <c r="CH77" i="2"/>
  <c r="CF21" i="28"/>
  <c r="CF77" i="2"/>
  <c r="CB21" i="28"/>
  <c r="CB77" i="2"/>
  <c r="BX21" i="28"/>
  <c r="BX77" i="2"/>
  <c r="BT21" i="28"/>
  <c r="BT77" i="2"/>
  <c r="BP21" i="28"/>
  <c r="BP77" i="2"/>
  <c r="BL21" i="28"/>
  <c r="BL77" i="2"/>
  <c r="BH21" i="28"/>
  <c r="BH77" i="2"/>
  <c r="BD21" i="28"/>
  <c r="BD77" i="2"/>
  <c r="AZ21" i="28"/>
  <c r="AZ77" i="2"/>
  <c r="AV21" i="28"/>
  <c r="AV77" i="2"/>
  <c r="AR21" i="28"/>
  <c r="AR77" i="2"/>
  <c r="AN21" i="28"/>
  <c r="AN77" i="2"/>
  <c r="AJ21" i="28"/>
  <c r="AJ77" i="2"/>
  <c r="AF21" i="28"/>
  <c r="AF77" i="2"/>
  <c r="AB21" i="28"/>
  <c r="AB77" i="2"/>
  <c r="X21" i="28"/>
  <c r="X77" i="2"/>
  <c r="T21" i="28"/>
  <c r="T77" i="2"/>
  <c r="P21" i="28"/>
  <c r="P77" i="2"/>
  <c r="L21" i="28"/>
  <c r="L77" i="2"/>
  <c r="H21" i="28"/>
  <c r="H77" i="2"/>
  <c r="D77" i="2"/>
  <c r="D21" i="28"/>
  <c r="CA21" i="28"/>
  <c r="CA77" i="2"/>
  <c r="BW21" i="28"/>
  <c r="BW77" i="2"/>
  <c r="BS21" i="28"/>
  <c r="BS77" i="2"/>
  <c r="BO21" i="28"/>
  <c r="BO77" i="2"/>
  <c r="BK21" i="28"/>
  <c r="BK77" i="2"/>
  <c r="BG21" i="28"/>
  <c r="BG77" i="2"/>
  <c r="BC21" i="28"/>
  <c r="BC77" i="2"/>
  <c r="AY21" i="28"/>
  <c r="AY77" i="2"/>
  <c r="AU21" i="28"/>
  <c r="AU77" i="2"/>
  <c r="AQ21" i="28"/>
  <c r="AQ77" i="2"/>
  <c r="AM21" i="28"/>
  <c r="AM77" i="2"/>
  <c r="AI21" i="28"/>
  <c r="AI77" i="2"/>
  <c r="AE21" i="28"/>
  <c r="AE77" i="2"/>
  <c r="AA21" i="28"/>
  <c r="AA77" i="2"/>
  <c r="W21" i="28"/>
  <c r="W77" i="2"/>
  <c r="S21" i="28"/>
  <c r="S77" i="2"/>
  <c r="O21" i="28"/>
  <c r="O77" i="2"/>
  <c r="K21" i="28"/>
  <c r="K77" i="2"/>
  <c r="G21" i="28"/>
  <c r="G77" i="2"/>
  <c r="CE21" i="28"/>
  <c r="CE77" i="2"/>
  <c r="BZ21" i="28"/>
  <c r="BZ77" i="2"/>
  <c r="BR21" i="28"/>
  <c r="BR77" i="2"/>
  <c r="BJ21" i="28"/>
  <c r="BJ77" i="2"/>
  <c r="BB21" i="28"/>
  <c r="BB77" i="2"/>
  <c r="AX21" i="28"/>
  <c r="AX77" i="2"/>
  <c r="AP21" i="28"/>
  <c r="AP77" i="2"/>
  <c r="AH21" i="28"/>
  <c r="AH77" i="2"/>
  <c r="AD21" i="28"/>
  <c r="AD77" i="2"/>
  <c r="Z21" i="28"/>
  <c r="Z77" i="2"/>
  <c r="V21" i="28"/>
  <c r="V77" i="2"/>
  <c r="R21" i="28"/>
  <c r="R77" i="2"/>
  <c r="N21" i="28"/>
  <c r="N77" i="2"/>
  <c r="J21" i="28"/>
  <c r="J77" i="2"/>
  <c r="F21" i="28"/>
  <c r="F77" i="2"/>
  <c r="CD21" i="28"/>
  <c r="CD77" i="2"/>
  <c r="BV21" i="28"/>
  <c r="BV77" i="2"/>
  <c r="BN21" i="28"/>
  <c r="BN77" i="2"/>
  <c r="BF21" i="28"/>
  <c r="BF77" i="2"/>
  <c r="AT21" i="28"/>
  <c r="AT77" i="2"/>
  <c r="AL21" i="28"/>
  <c r="AL77" i="2"/>
  <c r="CG21" i="28"/>
  <c r="CG77" i="2"/>
  <c r="CC21" i="28"/>
  <c r="CC77" i="2"/>
  <c r="BY21" i="28"/>
  <c r="BY77" i="2"/>
  <c r="BU21" i="28"/>
  <c r="BU77" i="2"/>
  <c r="BQ21" i="28"/>
  <c r="BQ77" i="2"/>
  <c r="BM21" i="28"/>
  <c r="BM77" i="2"/>
  <c r="BI21" i="28"/>
  <c r="BI77" i="2"/>
  <c r="BE21" i="28"/>
  <c r="BE77" i="2"/>
  <c r="BA21" i="28"/>
  <c r="BA77" i="2"/>
  <c r="AW21" i="28"/>
  <c r="AW77" i="2"/>
  <c r="AS21" i="28"/>
  <c r="AS77" i="2"/>
  <c r="AO21" i="28"/>
  <c r="AO77" i="2"/>
  <c r="AK21" i="28"/>
  <c r="AK77" i="2"/>
  <c r="AG21" i="28"/>
  <c r="AG77" i="2"/>
  <c r="AC21" i="28"/>
  <c r="AC77" i="2"/>
  <c r="Y21" i="28"/>
  <c r="Y77" i="2"/>
  <c r="U21" i="28"/>
  <c r="U77" i="2"/>
  <c r="Q21" i="28"/>
  <c r="Q77" i="2"/>
  <c r="M21" i="28"/>
  <c r="M77" i="2"/>
  <c r="I21" i="28"/>
  <c r="I77" i="2"/>
  <c r="E21" i="28"/>
  <c r="E77" i="2"/>
  <c r="BY34" i="28"/>
  <c r="BY59" i="28" s="1"/>
  <c r="CH34" i="28"/>
  <c r="CH59" i="28" s="1"/>
  <c r="C34" i="28"/>
  <c r="C59" i="28" s="1"/>
  <c r="B20" i="2"/>
  <c r="B35" i="2" s="1"/>
  <c r="B50" i="2" s="1"/>
  <c r="B21" i="2"/>
  <c r="B36" i="2" s="1"/>
  <c r="B51" i="2" s="1"/>
  <c r="B22" i="2"/>
  <c r="B37" i="2" s="1"/>
  <c r="B52" i="2" s="1"/>
  <c r="B23" i="2"/>
  <c r="B38" i="2" s="1"/>
  <c r="B53" i="2" s="1"/>
  <c r="B24" i="2"/>
  <c r="B39" i="2" s="1"/>
  <c r="B54" i="2" s="1"/>
  <c r="B25" i="2"/>
  <c r="B40" i="2" s="1"/>
  <c r="B55" i="2" s="1"/>
  <c r="B26" i="2"/>
  <c r="B41" i="2" s="1"/>
  <c r="B56" i="2" s="1"/>
  <c r="B27" i="2"/>
  <c r="B42" i="2" s="1"/>
  <c r="B57" i="2" s="1"/>
  <c r="B28" i="2"/>
  <c r="B43" i="2" s="1"/>
  <c r="B58" i="2" s="1"/>
  <c r="B29" i="2"/>
  <c r="B44" i="2" s="1"/>
  <c r="B59" i="2" s="1"/>
  <c r="D34" i="28" l="1"/>
  <c r="D59" i="28" s="1"/>
  <c r="BD34" i="28"/>
  <c r="BD59" i="28" s="1"/>
  <c r="BI34" i="28"/>
  <c r="BI59" i="28" s="1"/>
  <c r="BT34" i="28"/>
  <c r="BT59" i="28" s="1"/>
  <c r="BT87" i="28" s="1"/>
  <c r="BT95" i="28" s="1"/>
  <c r="BT103" i="28" s="1"/>
  <c r="BW34" i="28"/>
  <c r="BW59" i="28" s="1"/>
  <c r="BW67" i="28" s="1"/>
  <c r="BW75" i="28" s="1"/>
  <c r="L34" i="28"/>
  <c r="L59" i="28" s="1"/>
  <c r="AC34" i="28"/>
  <c r="AC59" i="28" s="1"/>
  <c r="BB34" i="28"/>
  <c r="BB59" i="28" s="1"/>
  <c r="BB67" i="28" s="1"/>
  <c r="BB75" i="28" s="1"/>
  <c r="BG34" i="28"/>
  <c r="BG59" i="28" s="1"/>
  <c r="BG67" i="28" s="1"/>
  <c r="BG75" i="28" s="1"/>
  <c r="K34" i="28"/>
  <c r="K59" i="28" s="1"/>
  <c r="AJ34" i="28"/>
  <c r="AJ59" i="28" s="1"/>
  <c r="AJ87" i="28" s="1"/>
  <c r="AJ95" i="28" s="1"/>
  <c r="AJ103" i="28" s="1"/>
  <c r="AW34" i="28"/>
  <c r="AW59" i="28" s="1"/>
  <c r="AW87" i="28" s="1"/>
  <c r="AW95" i="28" s="1"/>
  <c r="AW103" i="28" s="1"/>
  <c r="BJ34" i="28"/>
  <c r="BJ59" i="28" s="1"/>
  <c r="BJ67" i="28" s="1"/>
  <c r="BJ75" i="28" s="1"/>
  <c r="W34" i="28"/>
  <c r="W59" i="28" s="1"/>
  <c r="AR34" i="28"/>
  <c r="AR59" i="28" s="1"/>
  <c r="AR67" i="28" s="1"/>
  <c r="AR75" i="28" s="1"/>
  <c r="BX34" i="28"/>
  <c r="BX59" i="28" s="1"/>
  <c r="BX87" i="28" s="1"/>
  <c r="BX95" i="28" s="1"/>
  <c r="BX103" i="28" s="1"/>
  <c r="N34" i="28"/>
  <c r="N59" i="28" s="1"/>
  <c r="N67" i="28" s="1"/>
  <c r="N75" i="28" s="1"/>
  <c r="BV34" i="28"/>
  <c r="BV59" i="28" s="1"/>
  <c r="AQ34" i="28"/>
  <c r="AQ59" i="28" s="1"/>
  <c r="AQ67" i="28" s="1"/>
  <c r="AQ75" i="28" s="1"/>
  <c r="M34" i="28"/>
  <c r="M59" i="28" s="1"/>
  <c r="M67" i="28" s="1"/>
  <c r="M75" i="28" s="1"/>
  <c r="BU34" i="28"/>
  <c r="BU59" i="28" s="1"/>
  <c r="BU67" i="28" s="1"/>
  <c r="BU75" i="28" s="1"/>
  <c r="AH34" i="28"/>
  <c r="AH59" i="28" s="1"/>
  <c r="BC34" i="28"/>
  <c r="BC59" i="28" s="1"/>
  <c r="BC67" i="28" s="1"/>
  <c r="BC75" i="28" s="1"/>
  <c r="X34" i="28"/>
  <c r="X59" i="28" s="1"/>
  <c r="X87" i="28" s="1"/>
  <c r="X95" i="28" s="1"/>
  <c r="X103" i="28" s="1"/>
  <c r="BP34" i="28"/>
  <c r="BP59" i="28" s="1"/>
  <c r="BP67" i="28" s="1"/>
  <c r="BP75" i="28" s="1"/>
  <c r="CE34" i="28"/>
  <c r="CE59" i="28" s="1"/>
  <c r="CE87" i="28" s="1"/>
  <c r="CE95" i="28" s="1"/>
  <c r="CE103" i="28" s="1"/>
  <c r="I34" i="28"/>
  <c r="I59" i="28" s="1"/>
  <c r="I87" i="28" s="1"/>
  <c r="I95" i="28" s="1"/>
  <c r="I103" i="28" s="1"/>
  <c r="AG34" i="28"/>
  <c r="AG59" i="28" s="1"/>
  <c r="AG67" i="28" s="1"/>
  <c r="AG75" i="28" s="1"/>
  <c r="BE34" i="28"/>
  <c r="BE59" i="28" s="1"/>
  <c r="BE67" i="28" s="1"/>
  <c r="BE75" i="28" s="1"/>
  <c r="CC34" i="28"/>
  <c r="CC59" i="28" s="1"/>
  <c r="CC67" i="28" s="1"/>
  <c r="CC75" i="28" s="1"/>
  <c r="BS34" i="28"/>
  <c r="BS59" i="28" s="1"/>
  <c r="BS67" i="28" s="1"/>
  <c r="BS75" i="28" s="1"/>
  <c r="R34" i="28"/>
  <c r="R59" i="28" s="1"/>
  <c r="R67" i="28" s="1"/>
  <c r="R75" i="28" s="1"/>
  <c r="AL34" i="28"/>
  <c r="AL59" i="28" s="1"/>
  <c r="BF34" i="28"/>
  <c r="BF59" i="28" s="1"/>
  <c r="BF67" i="28" s="1"/>
  <c r="BF75" i="28" s="1"/>
  <c r="CD34" i="28"/>
  <c r="CD59" i="28" s="1"/>
  <c r="CD67" i="28" s="1"/>
  <c r="CD75" i="28" s="1"/>
  <c r="S34" i="28"/>
  <c r="S59" i="28" s="1"/>
  <c r="S67" i="28" s="1"/>
  <c r="S75" i="28" s="1"/>
  <c r="AY34" i="28"/>
  <c r="AY59" i="28" s="1"/>
  <c r="AY67" i="28" s="1"/>
  <c r="AY75" i="28" s="1"/>
  <c r="CA34" i="28"/>
  <c r="CA59" i="28" s="1"/>
  <c r="CA67" i="28" s="1"/>
  <c r="CA75" i="28" s="1"/>
  <c r="T34" i="28"/>
  <c r="T59" i="28" s="1"/>
  <c r="T67" i="28" s="1"/>
  <c r="T75" i="28" s="1"/>
  <c r="AN34" i="28"/>
  <c r="AN59" i="28" s="1"/>
  <c r="AN67" i="28" s="1"/>
  <c r="AN75" i="28" s="1"/>
  <c r="BH34" i="28"/>
  <c r="BH59" i="28" s="1"/>
  <c r="CF34" i="28"/>
  <c r="CF59" i="28" s="1"/>
  <c r="CF67" i="28" s="1"/>
  <c r="CF75" i="28" s="1"/>
  <c r="Y34" i="28"/>
  <c r="Y59" i="28" s="1"/>
  <c r="Y67" i="28" s="1"/>
  <c r="Y75" i="28" s="1"/>
  <c r="E34" i="28"/>
  <c r="E59" i="28" s="1"/>
  <c r="E67" i="28" s="1"/>
  <c r="E75" i="28" s="1"/>
  <c r="U34" i="28"/>
  <c r="U59" i="28" s="1"/>
  <c r="U87" i="28" s="1"/>
  <c r="U95" i="28" s="1"/>
  <c r="U103" i="28" s="1"/>
  <c r="BA34" i="28"/>
  <c r="BA59" i="28" s="1"/>
  <c r="BA67" i="28" s="1"/>
  <c r="BA75" i="28" s="1"/>
  <c r="BN34" i="28"/>
  <c r="BN59" i="28" s="1"/>
  <c r="BN67" i="28" s="1"/>
  <c r="BN75" i="28" s="1"/>
  <c r="Z34" i="28"/>
  <c r="Z59" i="28" s="1"/>
  <c r="Z67" i="28" s="1"/>
  <c r="Z75" i="28" s="1"/>
  <c r="AE34" i="28"/>
  <c r="AE59" i="28" s="1"/>
  <c r="AU34" i="28"/>
  <c r="AU59" i="28" s="1"/>
  <c r="AU67" i="28" s="1"/>
  <c r="AU75" i="28" s="1"/>
  <c r="BK34" i="28"/>
  <c r="BK59" i="28" s="1"/>
  <c r="BK67" i="28" s="1"/>
  <c r="BK75" i="28" s="1"/>
  <c r="P34" i="28"/>
  <c r="P59" i="28" s="1"/>
  <c r="P67" i="28" s="1"/>
  <c r="P75" i="28" s="1"/>
  <c r="AF34" i="28"/>
  <c r="AF59" i="28" s="1"/>
  <c r="AF67" i="28" s="1"/>
  <c r="AF75" i="28" s="1"/>
  <c r="AV34" i="28"/>
  <c r="AV59" i="28" s="1"/>
  <c r="AV87" i="28" s="1"/>
  <c r="AV95" i="28" s="1"/>
  <c r="AV103" i="28" s="1"/>
  <c r="BL34" i="28"/>
  <c r="BL59" i="28" s="1"/>
  <c r="BL67" i="28" s="1"/>
  <c r="BL75" i="28" s="1"/>
  <c r="CB34" i="28"/>
  <c r="CB59" i="28" s="1"/>
  <c r="AO34" i="28"/>
  <c r="AO59" i="28" s="1"/>
  <c r="AO67" i="28" s="1"/>
  <c r="AO75" i="28" s="1"/>
  <c r="AA34" i="28"/>
  <c r="AA59" i="28" s="1"/>
  <c r="AA67" i="28" s="1"/>
  <c r="AA75" i="28" s="1"/>
  <c r="V34" i="28"/>
  <c r="V59" i="28" s="1"/>
  <c r="AP34" i="28"/>
  <c r="AP59" i="28" s="1"/>
  <c r="AP67" i="28" s="1"/>
  <c r="AP75" i="28" s="1"/>
  <c r="AK34" i="28"/>
  <c r="AK59" i="28" s="1"/>
  <c r="AK67" i="28" s="1"/>
  <c r="AK75" i="28" s="1"/>
  <c r="BQ34" i="28"/>
  <c r="BQ59" i="28" s="1"/>
  <c r="BQ67" i="28" s="1"/>
  <c r="BQ75" i="28" s="1"/>
  <c r="CG34" i="28"/>
  <c r="CG59" i="28" s="1"/>
  <c r="CG67" i="28" s="1"/>
  <c r="CG75" i="28" s="1"/>
  <c r="J34" i="28"/>
  <c r="J59" i="28" s="1"/>
  <c r="J67" i="28" s="1"/>
  <c r="J75" i="28" s="1"/>
  <c r="AX34" i="28"/>
  <c r="AX59" i="28" s="1"/>
  <c r="AX67" i="28" s="1"/>
  <c r="AX75" i="28" s="1"/>
  <c r="BZ34" i="28"/>
  <c r="BZ59" i="28" s="1"/>
  <c r="BZ87" i="28" s="1"/>
  <c r="BZ95" i="28" s="1"/>
  <c r="BZ103" i="28" s="1"/>
  <c r="O34" i="28"/>
  <c r="O59" i="28" s="1"/>
  <c r="O67" i="28" s="1"/>
  <c r="O75" i="28" s="1"/>
  <c r="Q34" i="28"/>
  <c r="Q59" i="28" s="1"/>
  <c r="AS34" i="28"/>
  <c r="AS59" i="28" s="1"/>
  <c r="AS67" i="28" s="1"/>
  <c r="AS75" i="28" s="1"/>
  <c r="BM34" i="28"/>
  <c r="BM59" i="28" s="1"/>
  <c r="BM67" i="28" s="1"/>
  <c r="BM75" i="28" s="1"/>
  <c r="AI34" i="28"/>
  <c r="AI59" i="28" s="1"/>
  <c r="AI67" i="28" s="1"/>
  <c r="AI75" i="28" s="1"/>
  <c r="F34" i="28"/>
  <c r="F59" i="28" s="1"/>
  <c r="F87" i="28" s="1"/>
  <c r="F95" i="28" s="1"/>
  <c r="F103" i="28" s="1"/>
  <c r="AD34" i="28"/>
  <c r="AD59" i="28" s="1"/>
  <c r="AD67" i="28" s="1"/>
  <c r="AD75" i="28" s="1"/>
  <c r="AT34" i="28"/>
  <c r="AT59" i="28" s="1"/>
  <c r="AT67" i="28" s="1"/>
  <c r="AT75" i="28" s="1"/>
  <c r="BR34" i="28"/>
  <c r="BR59" i="28" s="1"/>
  <c r="BR67" i="28" s="1"/>
  <c r="BR75" i="28" s="1"/>
  <c r="G34" i="28"/>
  <c r="G59" i="28" s="1"/>
  <c r="AM34" i="28"/>
  <c r="AM59" i="28" s="1"/>
  <c r="AM67" i="28" s="1"/>
  <c r="AM75" i="28" s="1"/>
  <c r="BO34" i="28"/>
  <c r="BO59" i="28" s="1"/>
  <c r="BO87" i="28" s="1"/>
  <c r="BO95" i="28" s="1"/>
  <c r="BO103" i="28" s="1"/>
  <c r="H34" i="28"/>
  <c r="H59" i="28" s="1"/>
  <c r="H67" i="28" s="1"/>
  <c r="H75" i="28" s="1"/>
  <c r="AB34" i="28"/>
  <c r="AB59" i="28" s="1"/>
  <c r="AB67" i="28" s="1"/>
  <c r="AB75" i="28" s="1"/>
  <c r="AZ34" i="28"/>
  <c r="AZ59" i="28" s="1"/>
  <c r="AZ87" i="28" s="1"/>
  <c r="AZ95" i="28" s="1"/>
  <c r="AZ103" i="28" s="1"/>
  <c r="I67" i="28"/>
  <c r="I75" i="28" s="1"/>
  <c r="AL67" i="28"/>
  <c r="AL75" i="28" s="1"/>
  <c r="AL87" i="28"/>
  <c r="AL95" i="28" s="1"/>
  <c r="AL103" i="28" s="1"/>
  <c r="CH67" i="28"/>
  <c r="CH75" i="28" s="1"/>
  <c r="CH87" i="28"/>
  <c r="CH95" i="28" s="1"/>
  <c r="CH103" i="28" s="1"/>
  <c r="BY67" i="28"/>
  <c r="BY75" i="28" s="1"/>
  <c r="BY87" i="28"/>
  <c r="BY95" i="28" s="1"/>
  <c r="BY103" i="28" s="1"/>
  <c r="N87" i="28"/>
  <c r="N95" i="28" s="1"/>
  <c r="N103" i="28" s="1"/>
  <c r="BE87" i="28"/>
  <c r="BE95" i="28" s="1"/>
  <c r="BE103" i="28" s="1"/>
  <c r="V67" i="28"/>
  <c r="V75" i="28" s="1"/>
  <c r="V87" i="28"/>
  <c r="V95" i="28" s="1"/>
  <c r="V103" i="28" s="1"/>
  <c r="AY87" i="28"/>
  <c r="AY95" i="28" s="1"/>
  <c r="AY103" i="28" s="1"/>
  <c r="L67" i="28"/>
  <c r="L75" i="28" s="1"/>
  <c r="L87" i="28"/>
  <c r="L95" i="28" s="1"/>
  <c r="L103" i="28" s="1"/>
  <c r="BH67" i="28"/>
  <c r="BH75" i="28" s="1"/>
  <c r="BH87" i="28"/>
  <c r="BH95" i="28" s="1"/>
  <c r="BH103" i="28" s="1"/>
  <c r="Q67" i="28"/>
  <c r="Q75" i="28" s="1"/>
  <c r="Q87" i="28"/>
  <c r="Q95" i="28" s="1"/>
  <c r="Q103" i="28" s="1"/>
  <c r="AW67" i="28"/>
  <c r="AW75" i="28" s="1"/>
  <c r="K67" i="28"/>
  <c r="K75" i="28" s="1"/>
  <c r="K87" i="28"/>
  <c r="K95" i="28" s="1"/>
  <c r="K103" i="28" s="1"/>
  <c r="D67" i="28"/>
  <c r="D75" i="28" s="1"/>
  <c r="D87" i="28"/>
  <c r="D95" i="28" s="1"/>
  <c r="D103" i="28" s="1"/>
  <c r="AJ67" i="28"/>
  <c r="AJ75" i="28" s="1"/>
  <c r="CE67" i="28"/>
  <c r="CE75" i="28" s="1"/>
  <c r="U67" i="28"/>
  <c r="U75" i="28" s="1"/>
  <c r="BA87" i="28"/>
  <c r="BA95" i="28" s="1"/>
  <c r="BA103" i="28" s="1"/>
  <c r="AH67" i="28"/>
  <c r="AH75" i="28" s="1"/>
  <c r="AH87" i="28"/>
  <c r="AH95" i="28" s="1"/>
  <c r="AH103" i="28" s="1"/>
  <c r="AQ87" i="28"/>
  <c r="AQ95" i="28" s="1"/>
  <c r="AQ103" i="28" s="1"/>
  <c r="BO67" i="28"/>
  <c r="BO75" i="28" s="1"/>
  <c r="BD67" i="28"/>
  <c r="BD75" i="28" s="1"/>
  <c r="BD87" i="28"/>
  <c r="BD95" i="28" s="1"/>
  <c r="BD103" i="28" s="1"/>
  <c r="BT67" i="28"/>
  <c r="BT75" i="28" s="1"/>
  <c r="F67" i="28"/>
  <c r="F75" i="28" s="1"/>
  <c r="W67" i="28"/>
  <c r="W75" i="28" s="1"/>
  <c r="W87" i="28"/>
  <c r="W95" i="28" s="1"/>
  <c r="W103" i="28" s="1"/>
  <c r="AR87" i="28"/>
  <c r="AR95" i="28" s="1"/>
  <c r="AR103" i="28" s="1"/>
  <c r="AC67" i="28"/>
  <c r="AC75" i="28" s="1"/>
  <c r="AC87" i="28"/>
  <c r="AC95" i="28" s="1"/>
  <c r="AC103" i="28" s="1"/>
  <c r="BI67" i="28"/>
  <c r="BI75" i="28" s="1"/>
  <c r="BI87" i="28"/>
  <c r="BI95" i="28" s="1"/>
  <c r="BI103" i="28" s="1"/>
  <c r="BV67" i="28"/>
  <c r="BV75" i="28" s="1"/>
  <c r="BV87" i="28"/>
  <c r="BV95" i="28" s="1"/>
  <c r="BV103" i="28" s="1"/>
  <c r="G67" i="28"/>
  <c r="G75" i="28" s="1"/>
  <c r="G87" i="28"/>
  <c r="G95" i="28" s="1"/>
  <c r="G103" i="28" s="1"/>
  <c r="AE67" i="28"/>
  <c r="AE75" i="28" s="1"/>
  <c r="AE87" i="28"/>
  <c r="AE95" i="28" s="1"/>
  <c r="AE103" i="28" s="1"/>
  <c r="BC87" i="28"/>
  <c r="BC95" i="28" s="1"/>
  <c r="BC103" i="28" s="1"/>
  <c r="CB67" i="28"/>
  <c r="CB75" i="28" s="1"/>
  <c r="CB87" i="28"/>
  <c r="CB95" i="28" s="1"/>
  <c r="CB103" i="28" s="1"/>
  <c r="C67" i="28"/>
  <c r="C75" i="28" s="1"/>
  <c r="C87" i="28"/>
  <c r="C95" i="28" s="1"/>
  <c r="C103" i="28" s="1"/>
  <c r="AB87" i="28" l="1"/>
  <c r="AB95" i="28" s="1"/>
  <c r="AB103" i="28" s="1"/>
  <c r="BN87" i="28"/>
  <c r="BN95" i="28" s="1"/>
  <c r="BN103" i="28" s="1"/>
  <c r="BL87" i="28"/>
  <c r="BL95" i="28" s="1"/>
  <c r="BL103" i="28" s="1"/>
  <c r="O87" i="28"/>
  <c r="O95" i="28" s="1"/>
  <c r="O103" i="28" s="1"/>
  <c r="AX87" i="28"/>
  <c r="AX95" i="28" s="1"/>
  <c r="AX103" i="28" s="1"/>
  <c r="J87" i="28"/>
  <c r="J95" i="28" s="1"/>
  <c r="J103" i="28" s="1"/>
  <c r="AO87" i="28"/>
  <c r="AO95" i="28" s="1"/>
  <c r="AO103" i="28" s="1"/>
  <c r="X67" i="28"/>
  <c r="X75" i="28" s="1"/>
  <c r="T87" i="28"/>
  <c r="T95" i="28" s="1"/>
  <c r="T103" i="28" s="1"/>
  <c r="BS87" i="28"/>
  <c r="BS95" i="28" s="1"/>
  <c r="BS103" i="28" s="1"/>
  <c r="AV67" i="28"/>
  <c r="AV75" i="28" s="1"/>
  <c r="Y87" i="28"/>
  <c r="Y95" i="28" s="1"/>
  <c r="Y103" i="28" s="1"/>
  <c r="BX67" i="28"/>
  <c r="BX75" i="28" s="1"/>
  <c r="BK87" i="28"/>
  <c r="BK95" i="28" s="1"/>
  <c r="BK103" i="28" s="1"/>
  <c r="AF87" i="28"/>
  <c r="AF95" i="28" s="1"/>
  <c r="AF103" i="28" s="1"/>
  <c r="AU87" i="28"/>
  <c r="AU95" i="28" s="1"/>
  <c r="AU103" i="28" s="1"/>
  <c r="R87" i="28"/>
  <c r="R95" i="28" s="1"/>
  <c r="R103" i="28" s="1"/>
  <c r="BP87" i="28"/>
  <c r="BP95" i="28" s="1"/>
  <c r="BP103" i="28" s="1"/>
  <c r="BZ67" i="28"/>
  <c r="BZ75" i="28" s="1"/>
  <c r="BW87" i="28"/>
  <c r="BW95" i="28" s="1"/>
  <c r="BW103" i="28" s="1"/>
  <c r="CG87" i="28"/>
  <c r="CG95" i="28" s="1"/>
  <c r="CG103" i="28" s="1"/>
  <c r="BG87" i="28"/>
  <c r="BG95" i="28" s="1"/>
  <c r="BG103" i="28" s="1"/>
  <c r="M87" i="28"/>
  <c r="M95" i="28" s="1"/>
  <c r="M103" i="28" s="1"/>
  <c r="H87" i="28"/>
  <c r="H95" i="28" s="1"/>
  <c r="H103" i="28" s="1"/>
  <c r="CD87" i="28"/>
  <c r="CD95" i="28" s="1"/>
  <c r="CD103" i="28" s="1"/>
  <c r="BU87" i="28"/>
  <c r="BU95" i="28" s="1"/>
  <c r="BU103" i="28" s="1"/>
  <c r="AK87" i="28"/>
  <c r="AK95" i="28" s="1"/>
  <c r="AK103" i="28" s="1"/>
  <c r="E87" i="28"/>
  <c r="E95" i="28" s="1"/>
  <c r="E103" i="28" s="1"/>
  <c r="BJ87" i="28"/>
  <c r="BJ95" i="28" s="1"/>
  <c r="BJ103" i="28" s="1"/>
  <c r="BM87" i="28"/>
  <c r="BM95" i="28" s="1"/>
  <c r="BM103" i="28" s="1"/>
  <c r="BB87" i="28"/>
  <c r="BB95" i="28" s="1"/>
  <c r="BB103" i="28" s="1"/>
  <c r="AT87" i="28"/>
  <c r="AT95" i="28" s="1"/>
  <c r="AT103" i="28" s="1"/>
  <c r="CA87" i="28"/>
  <c r="CA95" i="28" s="1"/>
  <c r="CA103" i="28" s="1"/>
  <c r="AP87" i="28"/>
  <c r="AP95" i="28" s="1"/>
  <c r="AP103" i="28" s="1"/>
  <c r="AS87" i="28"/>
  <c r="AS95" i="28" s="1"/>
  <c r="AS103" i="28" s="1"/>
  <c r="AN87" i="28"/>
  <c r="AN95" i="28" s="1"/>
  <c r="AN103" i="28" s="1"/>
  <c r="CC87" i="28"/>
  <c r="CC95" i="28" s="1"/>
  <c r="CC103" i="28" s="1"/>
  <c r="AZ67" i="28"/>
  <c r="AZ75" i="28" s="1"/>
  <c r="AM87" i="28"/>
  <c r="AM95" i="28" s="1"/>
  <c r="AM103" i="28" s="1"/>
  <c r="AA87" i="28"/>
  <c r="AA95" i="28" s="1"/>
  <c r="AA103" i="28" s="1"/>
  <c r="P87" i="28"/>
  <c r="P95" i="28" s="1"/>
  <c r="P103" i="28" s="1"/>
  <c r="CF87" i="28"/>
  <c r="CF95" i="28" s="1"/>
  <c r="CF103" i="28" s="1"/>
  <c r="BF87" i="28"/>
  <c r="BF95" i="28" s="1"/>
  <c r="BF103" i="28" s="1"/>
  <c r="Z87" i="28"/>
  <c r="Z95" i="28" s="1"/>
  <c r="Z103" i="28" s="1"/>
  <c r="BQ87" i="28"/>
  <c r="BQ95" i="28" s="1"/>
  <c r="BQ103" i="28" s="1"/>
  <c r="AD87" i="28"/>
  <c r="AD95" i="28" s="1"/>
  <c r="AD103" i="28" s="1"/>
  <c r="AI87" i="28"/>
  <c r="AI95" i="28" s="1"/>
  <c r="AI103" i="28" s="1"/>
  <c r="BR87" i="28"/>
  <c r="BR95" i="28" s="1"/>
  <c r="BR103" i="28" s="1"/>
  <c r="AG87" i="28"/>
  <c r="AG95" i="28" s="1"/>
  <c r="AG103" i="28" s="1"/>
  <c r="S87" i="28"/>
  <c r="S95" i="28" s="1"/>
  <c r="S103" i="28" s="1"/>
  <c r="H5" i="10" l="1"/>
  <c r="H70" i="28" l="1"/>
  <c r="H62" i="28" s="1"/>
  <c r="H72" i="28" l="1"/>
  <c r="H64" i="28" s="1"/>
  <c r="W93" i="28" l="1"/>
  <c r="W101" i="28"/>
  <c r="X93" i="28" l="1"/>
  <c r="X101" i="28"/>
  <c r="Y93" i="28" l="1"/>
  <c r="Y101" i="28"/>
  <c r="Z93" i="28" l="1"/>
  <c r="Z101" i="28"/>
  <c r="AA93" i="28" l="1"/>
  <c r="AA101" i="28"/>
  <c r="AB93" i="28" l="1"/>
  <c r="AB101" i="28"/>
  <c r="AC93" i="28" l="1"/>
  <c r="AC101" i="28"/>
  <c r="AE93" i="28" l="1"/>
  <c r="AE101" i="28"/>
  <c r="AD93" i="28"/>
  <c r="AD101" i="28"/>
  <c r="AF93" i="28" l="1"/>
  <c r="AF101" i="28"/>
  <c r="AG93" i="28" l="1"/>
  <c r="AG101" i="28"/>
  <c r="AH93" i="28" l="1"/>
  <c r="AH101" i="28"/>
  <c r="AI93" i="28" l="1"/>
  <c r="AI101" i="28"/>
  <c r="AJ93" i="28" l="1"/>
  <c r="AJ101" i="28"/>
  <c r="AK93" i="28" l="1"/>
  <c r="AK101" i="28"/>
  <c r="AL93" i="28" l="1"/>
  <c r="AL101" i="28"/>
  <c r="AM93" i="28" l="1"/>
  <c r="AM101" i="28"/>
  <c r="AN93" i="28" l="1"/>
  <c r="AN101" i="28"/>
  <c r="AO93" i="28" l="1"/>
  <c r="AO101" i="28"/>
  <c r="AP93" i="28" l="1"/>
  <c r="AP101" i="28"/>
  <c r="AQ93" i="28" l="1"/>
  <c r="AQ101" i="28"/>
  <c r="AR93" i="28" l="1"/>
  <c r="AR101" i="28"/>
  <c r="AS93" i="28" l="1"/>
  <c r="AS101" i="28"/>
  <c r="AT93" i="28" l="1"/>
  <c r="AT101" i="28"/>
  <c r="AU93" i="28" l="1"/>
  <c r="AU101" i="28"/>
  <c r="AV93" i="28" l="1"/>
  <c r="AV101" i="28"/>
  <c r="AW93" i="28" l="1"/>
  <c r="AW101" i="28"/>
  <c r="AX93" i="28" l="1"/>
  <c r="AX101" i="28"/>
  <c r="AY93" i="28" l="1"/>
  <c r="AY101" i="28"/>
  <c r="AZ93" i="28" l="1"/>
  <c r="AZ101" i="28"/>
  <c r="BA93" i="28" l="1"/>
  <c r="BA101" i="28"/>
  <c r="BB93" i="28" l="1"/>
  <c r="BB101" i="28"/>
  <c r="BC93" i="28" l="1"/>
  <c r="BC101" i="28"/>
  <c r="BD93" i="28" l="1"/>
  <c r="BD101" i="28"/>
  <c r="BE93" i="28" l="1"/>
  <c r="BE101" i="28"/>
  <c r="BF93" i="28" l="1"/>
  <c r="BF101" i="28"/>
  <c r="BG93" i="28" l="1"/>
  <c r="BG101" i="28"/>
  <c r="BH93" i="28" l="1"/>
  <c r="BH101" i="28"/>
  <c r="BI93" i="28" l="1"/>
  <c r="BI101" i="28"/>
  <c r="BJ93" i="28" l="1"/>
  <c r="BJ101" i="28"/>
  <c r="BK93" i="28" l="1"/>
  <c r="BK101" i="28"/>
  <c r="BL93" i="28" l="1"/>
  <c r="BL101" i="28"/>
  <c r="BM93" i="28" l="1"/>
  <c r="BM101" i="28"/>
  <c r="BN93" i="28" l="1"/>
  <c r="BN101" i="28"/>
  <c r="BO93" i="28" l="1"/>
  <c r="BO101" i="28"/>
  <c r="BP93" i="28" l="1"/>
  <c r="BP101" i="28"/>
  <c r="BQ93" i="28" l="1"/>
  <c r="BQ101" i="28"/>
  <c r="BR93" i="28" l="1"/>
  <c r="BR101" i="28"/>
  <c r="BS93" i="28" l="1"/>
  <c r="BS101" i="28"/>
  <c r="BT93" i="28" l="1"/>
  <c r="BT101" i="28"/>
  <c r="BU93" i="28" l="1"/>
  <c r="BU101" i="28"/>
  <c r="BV93" i="28" l="1"/>
  <c r="BV101" i="28"/>
  <c r="BW93" i="28" l="1"/>
  <c r="BW101" i="28"/>
  <c r="BX93" i="28" l="1"/>
  <c r="BX101" i="28"/>
  <c r="BY93" i="28" l="1"/>
  <c r="BY101" i="28"/>
  <c r="BZ93" i="28" l="1"/>
  <c r="BZ101" i="28"/>
  <c r="CA93" i="28" l="1"/>
  <c r="CA101" i="28"/>
  <c r="CB93" i="28" l="1"/>
  <c r="CB101" i="28"/>
  <c r="CC93" i="28" l="1"/>
  <c r="CC101" i="28"/>
  <c r="CD93" i="28" l="1"/>
  <c r="CD101" i="28"/>
  <c r="CE93" i="28" l="1"/>
  <c r="CE101" i="28"/>
  <c r="CF93" i="28" l="1"/>
  <c r="CF101" i="28"/>
  <c r="CG93" i="28" l="1"/>
  <c r="CG101" i="28"/>
  <c r="CH93" i="28" l="1"/>
  <c r="CH101" i="28"/>
  <c r="J14" i="10" l="1"/>
  <c r="J8" i="10"/>
  <c r="K6" i="10" l="1"/>
  <c r="K7" i="10"/>
  <c r="K5" i="10"/>
  <c r="J9" i="10" l="1"/>
  <c r="J10" i="10"/>
  <c r="I10" i="10"/>
  <c r="J11" i="10"/>
  <c r="I11" i="10"/>
  <c r="J16" i="10" l="1"/>
  <c r="J15" i="10"/>
  <c r="J17" i="10"/>
  <c r="J13" i="10"/>
  <c r="I9" i="10"/>
  <c r="J7" i="10"/>
  <c r="J6" i="10"/>
  <c r="J5" i="10"/>
  <c r="H9" i="10"/>
  <c r="H19" i="10" s="1"/>
  <c r="K9" i="10"/>
  <c r="K8" i="10"/>
  <c r="K11" i="10"/>
  <c r="K10" i="10"/>
  <c r="J19" i="10" l="1"/>
  <c r="H69" i="28"/>
  <c r="J69" i="28" l="1"/>
  <c r="H61" i="28"/>
  <c r="K12" i="10"/>
  <c r="I12" i="10"/>
  <c r="I19" i="10" s="1"/>
  <c r="K19" i="10" l="1"/>
  <c r="O38" i="10"/>
  <c r="D27" i="10"/>
  <c r="D63" i="10" s="1"/>
  <c r="D29" i="10"/>
  <c r="D65" i="10" s="1"/>
  <c r="D32" i="10"/>
  <c r="D68" i="10" s="1"/>
  <c r="D34" i="10"/>
  <c r="D70" i="10" s="1"/>
  <c r="D24" i="10"/>
  <c r="D60" i="10" s="1"/>
  <c r="D30" i="10"/>
  <c r="D66" i="10" s="1"/>
  <c r="D31" i="10"/>
  <c r="D67" i="10" s="1"/>
  <c r="D33" i="10"/>
  <c r="D69" i="10" s="1"/>
  <c r="D26" i="10"/>
  <c r="D62" i="10" s="1"/>
  <c r="D28" i="10"/>
  <c r="D64" i="10" s="1"/>
  <c r="D23" i="10"/>
  <c r="D35" i="10"/>
  <c r="D71" i="10" s="1"/>
  <c r="D25" i="10"/>
  <c r="D61" i="10" s="1"/>
  <c r="K69" i="28"/>
  <c r="I69" i="28"/>
  <c r="J61" i="28"/>
  <c r="D59" i="10" l="1"/>
  <c r="E29" i="10"/>
  <c r="F29" i="10" s="1"/>
  <c r="E24" i="10"/>
  <c r="E60" i="10" s="1"/>
  <c r="E32" i="10"/>
  <c r="E68" i="10" s="1"/>
  <c r="E30" i="10"/>
  <c r="E33" i="10"/>
  <c r="E69" i="10" s="1"/>
  <c r="E25" i="10"/>
  <c r="F25" i="10" s="1"/>
  <c r="E26" i="10"/>
  <c r="F26" i="10" s="1"/>
  <c r="E31" i="10"/>
  <c r="E67" i="10" s="1"/>
  <c r="E27" i="10"/>
  <c r="E63" i="10" s="1"/>
  <c r="E35" i="10"/>
  <c r="E28" i="10"/>
  <c r="D73" i="10"/>
  <c r="D74" i="10" s="1"/>
  <c r="D15" i="28" s="1"/>
  <c r="E23" i="10"/>
  <c r="E34" i="10"/>
  <c r="D37" i="10"/>
  <c r="K61" i="28"/>
  <c r="K70" i="28"/>
  <c r="K62" i="28" s="1"/>
  <c r="I61" i="28"/>
  <c r="D7" i="28" l="1"/>
  <c r="F24" i="10"/>
  <c r="F60" i="10" s="1"/>
  <c r="E65" i="10"/>
  <c r="F27" i="10"/>
  <c r="F63" i="10" s="1"/>
  <c r="F32" i="10"/>
  <c r="F31" i="10"/>
  <c r="G31" i="10" s="1"/>
  <c r="F33" i="10"/>
  <c r="G33" i="10" s="1"/>
  <c r="E61" i="10"/>
  <c r="E62" i="10"/>
  <c r="E66" i="10"/>
  <c r="F30" i="10"/>
  <c r="F34" i="10"/>
  <c r="E70" i="10"/>
  <c r="F28" i="10"/>
  <c r="E64" i="10"/>
  <c r="G25" i="10"/>
  <c r="F61" i="10"/>
  <c r="F35" i="10"/>
  <c r="E71" i="10"/>
  <c r="G26" i="10"/>
  <c r="F62" i="10"/>
  <c r="E59" i="10"/>
  <c r="E37" i="10"/>
  <c r="F23" i="10"/>
  <c r="G29" i="10"/>
  <c r="F65" i="10"/>
  <c r="D37" i="29"/>
  <c r="D162" i="29"/>
  <c r="D176" i="29" s="1"/>
  <c r="E37" i="29"/>
  <c r="G24" i="10" l="1"/>
  <c r="H24" i="10" s="1"/>
  <c r="G27" i="10"/>
  <c r="G63" i="10" s="1"/>
  <c r="F67" i="10"/>
  <c r="F69" i="10"/>
  <c r="F68" i="10"/>
  <c r="G32" i="10"/>
  <c r="F66" i="10"/>
  <c r="G30" i="10"/>
  <c r="E73" i="10"/>
  <c r="E74" i="10" s="1"/>
  <c r="E15" i="28" s="1"/>
  <c r="E7" i="28" s="1"/>
  <c r="D190" i="29"/>
  <c r="D183" i="29"/>
  <c r="D178" i="29"/>
  <c r="D179" i="29" s="1"/>
  <c r="D177" i="29"/>
  <c r="E177" i="29" s="1"/>
  <c r="F177" i="29" s="1"/>
  <c r="G177" i="29" s="1"/>
  <c r="H177" i="29" s="1"/>
  <c r="I177" i="29" s="1"/>
  <c r="J177" i="29" s="1"/>
  <c r="K177" i="29" s="1"/>
  <c r="L177" i="29" s="1"/>
  <c r="M177" i="29" s="1"/>
  <c r="N177" i="29" s="1"/>
  <c r="O177" i="29" s="1"/>
  <c r="P177" i="29" s="1"/>
  <c r="Q177" i="29" s="1"/>
  <c r="R177" i="29" s="1"/>
  <c r="S177" i="29" s="1"/>
  <c r="T177" i="29" s="1"/>
  <c r="U177" i="29" s="1"/>
  <c r="V177" i="29" s="1"/>
  <c r="W177" i="29" s="1"/>
  <c r="X177" i="29" s="1"/>
  <c r="Y177" i="29" s="1"/>
  <c r="Z177" i="29" s="1"/>
  <c r="AA177" i="29" s="1"/>
  <c r="AB177" i="29" s="1"/>
  <c r="AC177" i="29" s="1"/>
  <c r="AD177" i="29" s="1"/>
  <c r="AE177" i="29" s="1"/>
  <c r="AF177" i="29" s="1"/>
  <c r="AG177" i="29" s="1"/>
  <c r="AH177" i="29" s="1"/>
  <c r="AI177" i="29" s="1"/>
  <c r="AJ177" i="29" s="1"/>
  <c r="AK177" i="29" s="1"/>
  <c r="AL177" i="29" s="1"/>
  <c r="AM177" i="29" s="1"/>
  <c r="AN177" i="29" s="1"/>
  <c r="AO177" i="29" s="1"/>
  <c r="AP177" i="29" s="1"/>
  <c r="AQ177" i="29" s="1"/>
  <c r="AR177" i="29" s="1"/>
  <c r="AS177" i="29" s="1"/>
  <c r="AT177" i="29" s="1"/>
  <c r="AU177" i="29" s="1"/>
  <c r="AV177" i="29" s="1"/>
  <c r="AW177" i="29" s="1"/>
  <c r="AX177" i="29" s="1"/>
  <c r="AY177" i="29" s="1"/>
  <c r="AZ177" i="29" s="1"/>
  <c r="BA177" i="29" s="1"/>
  <c r="BB177" i="29" s="1"/>
  <c r="BC177" i="29" s="1"/>
  <c r="BD177" i="29" s="1"/>
  <c r="BE177" i="29" s="1"/>
  <c r="BF177" i="29" s="1"/>
  <c r="BG177" i="29" s="1"/>
  <c r="BH177" i="29" s="1"/>
  <c r="BI177" i="29" s="1"/>
  <c r="BJ177" i="29" s="1"/>
  <c r="BK177" i="29" s="1"/>
  <c r="BL177" i="29" s="1"/>
  <c r="BM177" i="29" s="1"/>
  <c r="BN177" i="29" s="1"/>
  <c r="BO177" i="29" s="1"/>
  <c r="BP177" i="29" s="1"/>
  <c r="BQ177" i="29" s="1"/>
  <c r="BR177" i="29" s="1"/>
  <c r="BS177" i="29" s="1"/>
  <c r="BT177" i="29" s="1"/>
  <c r="BU177" i="29" s="1"/>
  <c r="BV177" i="29" s="1"/>
  <c r="BW177" i="29" s="1"/>
  <c r="BX177" i="29" s="1"/>
  <c r="BY177" i="29" s="1"/>
  <c r="BZ177" i="29" s="1"/>
  <c r="CA177" i="29" s="1"/>
  <c r="CB177" i="29" s="1"/>
  <c r="CC177" i="29" s="1"/>
  <c r="CD177" i="29" s="1"/>
  <c r="CE177" i="29" s="1"/>
  <c r="CF177" i="29" s="1"/>
  <c r="CG177" i="29" s="1"/>
  <c r="CH177" i="29" s="1"/>
  <c r="H27" i="10"/>
  <c r="G35" i="10"/>
  <c r="F71" i="10"/>
  <c r="H31" i="10"/>
  <c r="G67" i="10"/>
  <c r="H33" i="10"/>
  <c r="G69" i="10"/>
  <c r="H26" i="10"/>
  <c r="G62" i="10"/>
  <c r="G28" i="10"/>
  <c r="F64" i="10"/>
  <c r="H29" i="10"/>
  <c r="G65" i="10"/>
  <c r="F59" i="10"/>
  <c r="F37" i="10"/>
  <c r="G23" i="10"/>
  <c r="H25" i="10"/>
  <c r="G61" i="10"/>
  <c r="G34" i="10"/>
  <c r="F70" i="10"/>
  <c r="D97" i="28"/>
  <c r="F37" i="29"/>
  <c r="G60" i="10" l="1"/>
  <c r="H32" i="10"/>
  <c r="G68" i="10"/>
  <c r="H30" i="10"/>
  <c r="G66" i="10"/>
  <c r="G59" i="10"/>
  <c r="G37" i="10"/>
  <c r="H23" i="10"/>
  <c r="I29" i="10"/>
  <c r="H65" i="10"/>
  <c r="H62" i="10"/>
  <c r="I26" i="10"/>
  <c r="H60" i="10"/>
  <c r="I24" i="10"/>
  <c r="H35" i="10"/>
  <c r="G71" i="10"/>
  <c r="D185" i="29"/>
  <c r="D186" i="29" s="1"/>
  <c r="D196" i="29"/>
  <c r="H34" i="10"/>
  <c r="G70" i="10"/>
  <c r="F73" i="10"/>
  <c r="F74" i="10" s="1"/>
  <c r="F15" i="28" s="1"/>
  <c r="F7" i="28" s="1"/>
  <c r="H28" i="10"/>
  <c r="G64" i="10"/>
  <c r="I33" i="10"/>
  <c r="H69" i="10"/>
  <c r="I31" i="10"/>
  <c r="H67" i="10"/>
  <c r="I27" i="10"/>
  <c r="H63" i="10"/>
  <c r="D192" i="29"/>
  <c r="D193" i="29" s="1"/>
  <c r="D197" i="29"/>
  <c r="I25" i="10"/>
  <c r="H61" i="10"/>
  <c r="D89" i="28"/>
  <c r="E97" i="28"/>
  <c r="D98" i="28"/>
  <c r="G37" i="29"/>
  <c r="D90" i="28" l="1"/>
  <c r="H68" i="10"/>
  <c r="I32" i="10"/>
  <c r="H66" i="10"/>
  <c r="I30" i="10"/>
  <c r="D198" i="29"/>
  <c r="D194" i="29"/>
  <c r="I34" i="10"/>
  <c r="H70" i="10"/>
  <c r="J29" i="10"/>
  <c r="I65" i="10"/>
  <c r="J27" i="10"/>
  <c r="I63" i="10"/>
  <c r="H64" i="10"/>
  <c r="I28" i="10"/>
  <c r="J26" i="10"/>
  <c r="I62" i="10"/>
  <c r="H71" i="10"/>
  <c r="I35" i="10"/>
  <c r="J25" i="10"/>
  <c r="I61" i="10"/>
  <c r="J31" i="10"/>
  <c r="I67" i="10"/>
  <c r="H59" i="10"/>
  <c r="H37" i="10"/>
  <c r="I23" i="10"/>
  <c r="J33" i="10"/>
  <c r="I69" i="10"/>
  <c r="J24" i="10"/>
  <c r="I60" i="10"/>
  <c r="G73" i="10"/>
  <c r="G74" i="10" s="1"/>
  <c r="G15" i="28" s="1"/>
  <c r="G7" i="28" s="1"/>
  <c r="E89" i="28"/>
  <c r="F97" i="28"/>
  <c r="E98" i="28"/>
  <c r="H37" i="29"/>
  <c r="E90" i="28" l="1"/>
  <c r="I68" i="10"/>
  <c r="J32" i="10"/>
  <c r="H73" i="10"/>
  <c r="H74" i="10" s="1"/>
  <c r="H15" i="28" s="1"/>
  <c r="H7" i="28" s="1"/>
  <c r="J30" i="10"/>
  <c r="I66" i="10"/>
  <c r="K25" i="10"/>
  <c r="J61" i="10"/>
  <c r="J28" i="10"/>
  <c r="I64" i="10"/>
  <c r="I59" i="10"/>
  <c r="I37" i="10"/>
  <c r="J23" i="10"/>
  <c r="K31" i="10"/>
  <c r="J67" i="10"/>
  <c r="K24" i="10"/>
  <c r="J60" i="10"/>
  <c r="K29" i="10"/>
  <c r="J65" i="10"/>
  <c r="J69" i="10"/>
  <c r="K33" i="10"/>
  <c r="J35" i="10"/>
  <c r="I71" i="10"/>
  <c r="K26" i="10"/>
  <c r="J62" i="10"/>
  <c r="K27" i="10"/>
  <c r="J63" i="10"/>
  <c r="J34" i="10"/>
  <c r="I70" i="10"/>
  <c r="F89" i="28"/>
  <c r="G97" i="28"/>
  <c r="F98" i="28"/>
  <c r="I37" i="29"/>
  <c r="F90" i="28" l="1"/>
  <c r="K32" i="10"/>
  <c r="J68" i="10"/>
  <c r="K30" i="10"/>
  <c r="J66" i="10"/>
  <c r="I73" i="10"/>
  <c r="I74" i="10" s="1"/>
  <c r="I15" i="28" s="1"/>
  <c r="I7" i="28" s="1"/>
  <c r="L26" i="10"/>
  <c r="K62" i="10"/>
  <c r="K28" i="10"/>
  <c r="J64" i="10"/>
  <c r="L27" i="10"/>
  <c r="K63" i="10"/>
  <c r="K35" i="10"/>
  <c r="J71" i="10"/>
  <c r="L29" i="10"/>
  <c r="K65" i="10"/>
  <c r="L31" i="10"/>
  <c r="K67" i="10"/>
  <c r="J70" i="10"/>
  <c r="K34" i="10"/>
  <c r="L24" i="10"/>
  <c r="K60" i="10"/>
  <c r="L33" i="10"/>
  <c r="K69" i="10"/>
  <c r="J59" i="10"/>
  <c r="J37" i="10"/>
  <c r="K23" i="10"/>
  <c r="L25" i="10"/>
  <c r="K61" i="10"/>
  <c r="G89" i="28"/>
  <c r="H97" i="28"/>
  <c r="G98" i="28"/>
  <c r="G90" i="28" s="1"/>
  <c r="J37" i="29"/>
  <c r="L32" i="10" l="1"/>
  <c r="K68" i="10"/>
  <c r="L30" i="10"/>
  <c r="K66" i="10"/>
  <c r="M25" i="10"/>
  <c r="L61" i="10"/>
  <c r="M33" i="10"/>
  <c r="L69" i="10"/>
  <c r="M31" i="10"/>
  <c r="L67" i="10"/>
  <c r="L28" i="10"/>
  <c r="K64" i="10"/>
  <c r="L34" i="10"/>
  <c r="K70" i="10"/>
  <c r="K59" i="10"/>
  <c r="K37" i="10"/>
  <c r="L23" i="10"/>
  <c r="L35" i="10"/>
  <c r="K71" i="10"/>
  <c r="J73" i="10"/>
  <c r="J74" i="10" s="1"/>
  <c r="J15" i="28" s="1"/>
  <c r="J7" i="28" s="1"/>
  <c r="M24" i="10"/>
  <c r="L60" i="10"/>
  <c r="M29" i="10"/>
  <c r="L65" i="10"/>
  <c r="M27" i="10"/>
  <c r="L63" i="10"/>
  <c r="M26" i="10"/>
  <c r="L62" i="10"/>
  <c r="H89" i="28"/>
  <c r="I97" i="28"/>
  <c r="H98" i="28"/>
  <c r="H90" i="28" s="1"/>
  <c r="K37" i="29"/>
  <c r="L68" i="10" l="1"/>
  <c r="M32" i="10"/>
  <c r="L66" i="10"/>
  <c r="M30" i="10"/>
  <c r="N29" i="10"/>
  <c r="M65" i="10"/>
  <c r="M35" i="10"/>
  <c r="L71" i="10"/>
  <c r="K73" i="10"/>
  <c r="K74" i="10" s="1"/>
  <c r="K15" i="28" s="1"/>
  <c r="K7" i="28" s="1"/>
  <c r="N33" i="10"/>
  <c r="M69" i="10"/>
  <c r="N27" i="10"/>
  <c r="M63" i="10"/>
  <c r="N24" i="10"/>
  <c r="M60" i="10"/>
  <c r="N26" i="10"/>
  <c r="M62" i="10"/>
  <c r="M28" i="10"/>
  <c r="L64" i="10"/>
  <c r="L59" i="10"/>
  <c r="L37" i="10"/>
  <c r="M23" i="10"/>
  <c r="M34" i="10"/>
  <c r="L70" i="10"/>
  <c r="N31" i="10"/>
  <c r="M67" i="10"/>
  <c r="N25" i="10"/>
  <c r="M61" i="10"/>
  <c r="I89" i="28"/>
  <c r="J97" i="28"/>
  <c r="I98" i="28"/>
  <c r="I90" i="28" s="1"/>
  <c r="L37" i="29"/>
  <c r="M68" i="10" l="1"/>
  <c r="N32" i="10"/>
  <c r="N30" i="10"/>
  <c r="M66" i="10"/>
  <c r="O25" i="10"/>
  <c r="N61" i="10"/>
  <c r="N35" i="10"/>
  <c r="M71" i="10"/>
  <c r="O31" i="10"/>
  <c r="N67" i="10"/>
  <c r="O29" i="10"/>
  <c r="N65" i="10"/>
  <c r="N34" i="10"/>
  <c r="M70" i="10"/>
  <c r="M59" i="10"/>
  <c r="M37" i="10"/>
  <c r="N23" i="10"/>
  <c r="N28" i="10"/>
  <c r="M64" i="10"/>
  <c r="O27" i="10"/>
  <c r="N63" i="10"/>
  <c r="L73" i="10"/>
  <c r="L74" i="10" s="1"/>
  <c r="L15" i="28" s="1"/>
  <c r="L7" i="28" s="1"/>
  <c r="O26" i="10"/>
  <c r="N62" i="10"/>
  <c r="O24" i="10"/>
  <c r="N60" i="10"/>
  <c r="O33" i="10"/>
  <c r="N69" i="10"/>
  <c r="J89" i="28"/>
  <c r="K97" i="28"/>
  <c r="J98" i="28"/>
  <c r="J90" i="28" s="1"/>
  <c r="M37" i="29"/>
  <c r="N68" i="10" l="1"/>
  <c r="O32" i="10"/>
  <c r="O30" i="10"/>
  <c r="N66" i="10"/>
  <c r="M73" i="10"/>
  <c r="M74" i="10" s="1"/>
  <c r="M15" i="28" s="1"/>
  <c r="M7" i="28" s="1"/>
  <c r="O28" i="10"/>
  <c r="N64" i="10"/>
  <c r="P31" i="10"/>
  <c r="O67" i="10"/>
  <c r="P24" i="10"/>
  <c r="O60" i="10"/>
  <c r="O34" i="10"/>
  <c r="N70" i="10"/>
  <c r="P25" i="10"/>
  <c r="O61" i="10"/>
  <c r="O35" i="10"/>
  <c r="N71" i="10"/>
  <c r="N59" i="10"/>
  <c r="N37" i="10"/>
  <c r="O23" i="10"/>
  <c r="P27" i="10"/>
  <c r="O63" i="10"/>
  <c r="P33" i="10"/>
  <c r="O69" i="10"/>
  <c r="P26" i="10"/>
  <c r="O62" i="10"/>
  <c r="P29" i="10"/>
  <c r="O65" i="10"/>
  <c r="K89" i="28"/>
  <c r="L97" i="28"/>
  <c r="K98" i="28"/>
  <c r="K90" i="28" s="1"/>
  <c r="N37" i="29"/>
  <c r="P32" i="10" l="1"/>
  <c r="O68" i="10"/>
  <c r="P30" i="10"/>
  <c r="O66" i="10"/>
  <c r="N73" i="10"/>
  <c r="N74" i="10" s="1"/>
  <c r="N15" i="28" s="1"/>
  <c r="N7" i="28" s="1"/>
  <c r="Q25" i="10"/>
  <c r="P61" i="10"/>
  <c r="P34" i="10"/>
  <c r="O70" i="10"/>
  <c r="Q31" i="10"/>
  <c r="P67" i="10"/>
  <c r="Q29" i="10"/>
  <c r="P65" i="10"/>
  <c r="Q33" i="10"/>
  <c r="P69" i="10"/>
  <c r="O59" i="10"/>
  <c r="O37" i="10"/>
  <c r="D33" i="47" s="1"/>
  <c r="P23" i="10"/>
  <c r="P35" i="10"/>
  <c r="O71" i="10"/>
  <c r="Q24" i="10"/>
  <c r="P60" i="10"/>
  <c r="P28" i="10"/>
  <c r="O64" i="10"/>
  <c r="Q26" i="10"/>
  <c r="P62" i="10"/>
  <c r="Q27" i="10"/>
  <c r="P63" i="10"/>
  <c r="K72" i="28"/>
  <c r="K64" i="28" s="1"/>
  <c r="L89" i="28"/>
  <c r="M97" i="28"/>
  <c r="L98" i="28"/>
  <c r="L90" i="28" s="1"/>
  <c r="O37" i="29"/>
  <c r="D34" i="47" s="1"/>
  <c r="M98" i="28"/>
  <c r="Q32" i="10" l="1"/>
  <c r="P68" i="10"/>
  <c r="Q30" i="10"/>
  <c r="P66" i="10"/>
  <c r="P59" i="10"/>
  <c r="P37" i="10"/>
  <c r="Q23" i="10"/>
  <c r="R29" i="10"/>
  <c r="Q65" i="10"/>
  <c r="Q34" i="10"/>
  <c r="P70" i="10"/>
  <c r="R27" i="10"/>
  <c r="Q63" i="10"/>
  <c r="Q28" i="10"/>
  <c r="P64" i="10"/>
  <c r="O73" i="10"/>
  <c r="R33" i="10"/>
  <c r="Q69" i="10"/>
  <c r="R31" i="10"/>
  <c r="Q67" i="10"/>
  <c r="R25" i="10"/>
  <c r="Q61" i="10"/>
  <c r="R26" i="10"/>
  <c r="Q62" i="10"/>
  <c r="R24" i="10"/>
  <c r="Q60" i="10"/>
  <c r="Q35" i="10"/>
  <c r="P71" i="10"/>
  <c r="M89" i="28"/>
  <c r="N97" i="28"/>
  <c r="M90" i="28"/>
  <c r="P37" i="29"/>
  <c r="N98" i="28"/>
  <c r="O74" i="10" l="1"/>
  <c r="O15" i="28" s="1"/>
  <c r="O7" i="28" s="1"/>
  <c r="O97" i="28"/>
  <c r="O89" i="28" s="1"/>
  <c r="R32" i="10"/>
  <c r="Q68" i="10"/>
  <c r="R30" i="10"/>
  <c r="Q66" i="10"/>
  <c r="R28" i="10"/>
  <c r="Q64" i="10"/>
  <c r="R34" i="10"/>
  <c r="Q70" i="10"/>
  <c r="R35" i="10"/>
  <c r="Q71" i="10"/>
  <c r="S31" i="10"/>
  <c r="R67" i="10"/>
  <c r="S27" i="10"/>
  <c r="R63" i="10"/>
  <c r="S29" i="10"/>
  <c r="R65" i="10"/>
  <c r="S26" i="10"/>
  <c r="R62" i="10"/>
  <c r="Q59" i="10"/>
  <c r="Q37" i="10"/>
  <c r="R23" i="10"/>
  <c r="S24" i="10"/>
  <c r="R60" i="10"/>
  <c r="S25" i="10"/>
  <c r="R61" i="10"/>
  <c r="S33" i="10"/>
  <c r="R69" i="10"/>
  <c r="P73" i="10"/>
  <c r="N89" i="28"/>
  <c r="N90" i="28"/>
  <c r="Q37" i="29"/>
  <c r="P74" i="10" l="1"/>
  <c r="P15" i="28" s="1"/>
  <c r="P7" i="28" s="1"/>
  <c r="P97" i="28"/>
  <c r="P89" i="28" s="1"/>
  <c r="R68" i="10"/>
  <c r="S32" i="10"/>
  <c r="Q73" i="10"/>
  <c r="Q74" i="10" s="1"/>
  <c r="S30" i="10"/>
  <c r="R66" i="10"/>
  <c r="T33" i="10"/>
  <c r="S69" i="10"/>
  <c r="T24" i="10"/>
  <c r="S60" i="10"/>
  <c r="S34" i="10"/>
  <c r="R70" i="10"/>
  <c r="R59" i="10"/>
  <c r="R37" i="10"/>
  <c r="S23" i="10"/>
  <c r="T31" i="10"/>
  <c r="S67" i="10"/>
  <c r="S28" i="10"/>
  <c r="R64" i="10"/>
  <c r="S35" i="10"/>
  <c r="R71" i="10"/>
  <c r="T26" i="10"/>
  <c r="S62" i="10"/>
  <c r="T27" i="10"/>
  <c r="S63" i="10"/>
  <c r="T25" i="10"/>
  <c r="S61" i="10"/>
  <c r="T29" i="10"/>
  <c r="S65" i="10"/>
  <c r="O185" i="29"/>
  <c r="O192" i="29"/>
  <c r="O191" i="29"/>
  <c r="O184" i="29"/>
  <c r="R37" i="29"/>
  <c r="T32" i="10" l="1"/>
  <c r="S68" i="10"/>
  <c r="T30" i="10"/>
  <c r="S66" i="10"/>
  <c r="R73" i="10"/>
  <c r="R74" i="10" s="1"/>
  <c r="U25" i="10"/>
  <c r="T61" i="10"/>
  <c r="U31" i="10"/>
  <c r="T67" i="10"/>
  <c r="S59" i="10"/>
  <c r="S37" i="10"/>
  <c r="T23" i="10"/>
  <c r="T34" i="10"/>
  <c r="S70" i="10"/>
  <c r="U33" i="10"/>
  <c r="T69" i="10"/>
  <c r="U24" i="10"/>
  <c r="T60" i="10"/>
  <c r="U26" i="10"/>
  <c r="T62" i="10"/>
  <c r="T28" i="10"/>
  <c r="S64" i="10"/>
  <c r="U29" i="10"/>
  <c r="T65" i="10"/>
  <c r="U27" i="10"/>
  <c r="T63" i="10"/>
  <c r="T35" i="10"/>
  <c r="S71" i="10"/>
  <c r="O193" i="29"/>
  <c r="S37" i="29"/>
  <c r="P192" i="29"/>
  <c r="P191" i="29"/>
  <c r="P185" i="29"/>
  <c r="P184" i="29"/>
  <c r="O186" i="29"/>
  <c r="U32" i="10" l="1"/>
  <c r="T68" i="10"/>
  <c r="T66" i="10"/>
  <c r="U30" i="10"/>
  <c r="T59" i="10"/>
  <c r="T37" i="10"/>
  <c r="U23" i="10"/>
  <c r="V27" i="10"/>
  <c r="U63" i="10"/>
  <c r="S73" i="10"/>
  <c r="S74" i="10" s="1"/>
  <c r="V25" i="10"/>
  <c r="U61" i="10"/>
  <c r="V31" i="10"/>
  <c r="U67" i="10"/>
  <c r="U28" i="10"/>
  <c r="T64" i="10"/>
  <c r="V33" i="10"/>
  <c r="U69" i="10"/>
  <c r="U35" i="10"/>
  <c r="T71" i="10"/>
  <c r="V29" i="10"/>
  <c r="U65" i="10"/>
  <c r="V26" i="10"/>
  <c r="U62" i="10"/>
  <c r="V24" i="10"/>
  <c r="U60" i="10"/>
  <c r="U34" i="10"/>
  <c r="T70" i="10"/>
  <c r="O194" i="29"/>
  <c r="P193" i="29"/>
  <c r="Q185" i="29"/>
  <c r="Q192" i="29"/>
  <c r="Q191" i="29"/>
  <c r="Q184" i="29"/>
  <c r="T37" i="29"/>
  <c r="P186" i="29"/>
  <c r="U68" i="10" l="1"/>
  <c r="V32" i="10"/>
  <c r="V30" i="10"/>
  <c r="U66" i="10"/>
  <c r="V34" i="10"/>
  <c r="U70" i="10"/>
  <c r="V35" i="10"/>
  <c r="U71" i="10"/>
  <c r="W31" i="10"/>
  <c r="V67" i="10"/>
  <c r="W27" i="10"/>
  <c r="V63" i="10"/>
  <c r="W26" i="10"/>
  <c r="V62" i="10"/>
  <c r="V28" i="10"/>
  <c r="U64" i="10"/>
  <c r="U59" i="10"/>
  <c r="U37" i="10"/>
  <c r="V23" i="10"/>
  <c r="W24" i="10"/>
  <c r="V60" i="10"/>
  <c r="W29" i="10"/>
  <c r="V65" i="10"/>
  <c r="W33" i="10"/>
  <c r="V69" i="10"/>
  <c r="W25" i="10"/>
  <c r="V61" i="10"/>
  <c r="T73" i="10"/>
  <c r="T74" i="10" s="1"/>
  <c r="P194" i="29"/>
  <c r="Q193" i="29"/>
  <c r="S184" i="29"/>
  <c r="R185" i="29"/>
  <c r="R192" i="29"/>
  <c r="R184" i="29"/>
  <c r="R191" i="29"/>
  <c r="U37" i="29"/>
  <c r="Q186" i="29"/>
  <c r="V68" i="10" l="1"/>
  <c r="W32" i="10"/>
  <c r="W30" i="10"/>
  <c r="V66" i="10"/>
  <c r="U73" i="10"/>
  <c r="U74" i="10" s="1"/>
  <c r="X24" i="10"/>
  <c r="W60" i="10"/>
  <c r="V59" i="10"/>
  <c r="V37" i="10"/>
  <c r="W23" i="10"/>
  <c r="X27" i="10"/>
  <c r="W63" i="10"/>
  <c r="X31" i="10"/>
  <c r="W67" i="10"/>
  <c r="W34" i="10"/>
  <c r="V70" i="10"/>
  <c r="X25" i="10"/>
  <c r="W61" i="10"/>
  <c r="X33" i="10"/>
  <c r="W69" i="10"/>
  <c r="W35" i="10"/>
  <c r="V71" i="10"/>
  <c r="W28" i="10"/>
  <c r="V64" i="10"/>
  <c r="X29" i="10"/>
  <c r="W65" i="10"/>
  <c r="X26" i="10"/>
  <c r="W62" i="10"/>
  <c r="Q194" i="29"/>
  <c r="S192" i="29"/>
  <c r="R186" i="29"/>
  <c r="S191" i="29"/>
  <c r="S185" i="29"/>
  <c r="S186" i="29" s="1"/>
  <c r="T185" i="29"/>
  <c r="V37" i="29"/>
  <c r="R193" i="29"/>
  <c r="W68" i="10" l="1"/>
  <c r="X32" i="10"/>
  <c r="W66" i="10"/>
  <c r="X30" i="10"/>
  <c r="V73" i="10"/>
  <c r="V74" i="10" s="1"/>
  <c r="Y29" i="10"/>
  <c r="X65" i="10"/>
  <c r="X35" i="10"/>
  <c r="W71" i="10"/>
  <c r="Y25" i="10"/>
  <c r="X61" i="10"/>
  <c r="Y31" i="10"/>
  <c r="X67" i="10"/>
  <c r="Y27" i="10"/>
  <c r="X63" i="10"/>
  <c r="W59" i="10"/>
  <c r="W37" i="10"/>
  <c r="X23" i="10"/>
  <c r="Y24" i="10"/>
  <c r="X60" i="10"/>
  <c r="Y26" i="10"/>
  <c r="X62" i="10"/>
  <c r="X28" i="10"/>
  <c r="W64" i="10"/>
  <c r="Y33" i="10"/>
  <c r="X69" i="10"/>
  <c r="X34" i="10"/>
  <c r="W70" i="10"/>
  <c r="L72" i="28"/>
  <c r="L64" i="28" s="1"/>
  <c r="D143" i="31"/>
  <c r="D157" i="31" s="1"/>
  <c r="T192" i="29"/>
  <c r="S193" i="29"/>
  <c r="S194" i="29" s="1"/>
  <c r="U192" i="29"/>
  <c r="T184" i="29"/>
  <c r="T186" i="29" s="1"/>
  <c r="T191" i="29"/>
  <c r="R194" i="29"/>
  <c r="W37" i="29"/>
  <c r="Y32" i="10" l="1"/>
  <c r="X68" i="10"/>
  <c r="Y30" i="10"/>
  <c r="X66" i="10"/>
  <c r="Z27" i="10"/>
  <c r="Y63" i="10"/>
  <c r="Z33" i="10"/>
  <c r="Y69" i="10"/>
  <c r="Z26" i="10"/>
  <c r="Y62" i="10"/>
  <c r="X59" i="10"/>
  <c r="X37" i="10"/>
  <c r="Y23" i="10"/>
  <c r="Z25" i="10"/>
  <c r="Y61" i="10"/>
  <c r="D189" i="31"/>
  <c r="D182" i="31"/>
  <c r="D158" i="31"/>
  <c r="E158" i="31" s="1"/>
  <c r="F158" i="31" s="1"/>
  <c r="G158" i="31" s="1"/>
  <c r="H158" i="31" s="1"/>
  <c r="I158" i="31" s="1"/>
  <c r="J158" i="31" s="1"/>
  <c r="K158" i="31" s="1"/>
  <c r="L158" i="31" s="1"/>
  <c r="M158" i="31" s="1"/>
  <c r="N158" i="31" s="1"/>
  <c r="O158" i="31" s="1"/>
  <c r="P158" i="31" s="1"/>
  <c r="Q158" i="31" s="1"/>
  <c r="R158" i="31" s="1"/>
  <c r="S158" i="31" s="1"/>
  <c r="T158" i="31" s="1"/>
  <c r="U158" i="31" s="1"/>
  <c r="V158" i="31" s="1"/>
  <c r="W158" i="31" s="1"/>
  <c r="X158" i="31" s="1"/>
  <c r="Y158" i="31" s="1"/>
  <c r="Z158" i="31" s="1"/>
  <c r="AA158" i="31" s="1"/>
  <c r="AB158" i="31" s="1"/>
  <c r="AC158" i="31" s="1"/>
  <c r="AD158" i="31" s="1"/>
  <c r="AE158" i="31" s="1"/>
  <c r="AF158" i="31" s="1"/>
  <c r="AG158" i="31" s="1"/>
  <c r="AH158" i="31" s="1"/>
  <c r="AI158" i="31" s="1"/>
  <c r="AJ158" i="31" s="1"/>
  <c r="AK158" i="31" s="1"/>
  <c r="AL158" i="31" s="1"/>
  <c r="AM158" i="31" s="1"/>
  <c r="AN158" i="31" s="1"/>
  <c r="AO158" i="31" s="1"/>
  <c r="AP158" i="31" s="1"/>
  <c r="AQ158" i="31" s="1"/>
  <c r="AR158" i="31" s="1"/>
  <c r="AS158" i="31" s="1"/>
  <c r="AT158" i="31" s="1"/>
  <c r="AU158" i="31" s="1"/>
  <c r="AV158" i="31" s="1"/>
  <c r="AW158" i="31" s="1"/>
  <c r="AX158" i="31" s="1"/>
  <c r="AY158" i="31" s="1"/>
  <c r="AZ158" i="31" s="1"/>
  <c r="BA158" i="31" s="1"/>
  <c r="BB158" i="31" s="1"/>
  <c r="BC158" i="31" s="1"/>
  <c r="BD158" i="31" s="1"/>
  <c r="BE158" i="31" s="1"/>
  <c r="BF158" i="31" s="1"/>
  <c r="BG158" i="31" s="1"/>
  <c r="BH158" i="31" s="1"/>
  <c r="BI158" i="31" s="1"/>
  <c r="BJ158" i="31" s="1"/>
  <c r="BK158" i="31" s="1"/>
  <c r="BL158" i="31" s="1"/>
  <c r="BM158" i="31" s="1"/>
  <c r="BN158" i="31" s="1"/>
  <c r="BO158" i="31" s="1"/>
  <c r="BP158" i="31" s="1"/>
  <c r="BQ158" i="31" s="1"/>
  <c r="BR158" i="31" s="1"/>
  <c r="BS158" i="31" s="1"/>
  <c r="BT158" i="31" s="1"/>
  <c r="BU158" i="31" s="1"/>
  <c r="BV158" i="31" s="1"/>
  <c r="BW158" i="31" s="1"/>
  <c r="BX158" i="31" s="1"/>
  <c r="BY158" i="31" s="1"/>
  <c r="BZ158" i="31" s="1"/>
  <c r="CA158" i="31" s="1"/>
  <c r="CB158" i="31" s="1"/>
  <c r="CC158" i="31" s="1"/>
  <c r="CD158" i="31" s="1"/>
  <c r="CE158" i="31" s="1"/>
  <c r="CF158" i="31" s="1"/>
  <c r="CG158" i="31" s="1"/>
  <c r="CH158" i="31" s="1"/>
  <c r="W73" i="10"/>
  <c r="W74" i="10" s="1"/>
  <c r="Z31" i="10"/>
  <c r="Y67" i="10"/>
  <c r="Y35" i="10"/>
  <c r="X71" i="10"/>
  <c r="Z29" i="10"/>
  <c r="Y65" i="10"/>
  <c r="Y34" i="10"/>
  <c r="X70" i="10"/>
  <c r="Y28" i="10"/>
  <c r="X64" i="10"/>
  <c r="Z24" i="10"/>
  <c r="Y60" i="10"/>
  <c r="D37" i="31"/>
  <c r="D162" i="31"/>
  <c r="D176" i="31" s="1"/>
  <c r="D178" i="31" s="1"/>
  <c r="D179" i="31" s="1"/>
  <c r="T193" i="29"/>
  <c r="T194" i="29" s="1"/>
  <c r="U185" i="29"/>
  <c r="U191" i="29"/>
  <c r="U193" i="29" s="1"/>
  <c r="U184" i="29"/>
  <c r="X37" i="29"/>
  <c r="Z32" i="10" l="1"/>
  <c r="Y68" i="10"/>
  <c r="Z30" i="10"/>
  <c r="Y66" i="10"/>
  <c r="Z28" i="10"/>
  <c r="Y64" i="10"/>
  <c r="Z35" i="10"/>
  <c r="Y71" i="10"/>
  <c r="D177" i="31"/>
  <c r="E177" i="31" s="1"/>
  <c r="F177" i="31" s="1"/>
  <c r="G177" i="31" s="1"/>
  <c r="H177" i="31" s="1"/>
  <c r="I177" i="31" s="1"/>
  <c r="J177" i="31" s="1"/>
  <c r="K177" i="31" s="1"/>
  <c r="L177" i="31" s="1"/>
  <c r="M177" i="31" s="1"/>
  <c r="N177" i="31" s="1"/>
  <c r="O177" i="31" s="1"/>
  <c r="P177" i="31" s="1"/>
  <c r="Q177" i="31" s="1"/>
  <c r="R177" i="31" s="1"/>
  <c r="S177" i="31" s="1"/>
  <c r="T177" i="31" s="1"/>
  <c r="U177" i="31" s="1"/>
  <c r="V177" i="31" s="1"/>
  <c r="W177" i="31" s="1"/>
  <c r="X177" i="31" s="1"/>
  <c r="Y177" i="31" s="1"/>
  <c r="Z177" i="31" s="1"/>
  <c r="AA177" i="31" s="1"/>
  <c r="AB177" i="31" s="1"/>
  <c r="AC177" i="31" s="1"/>
  <c r="AD177" i="31" s="1"/>
  <c r="AE177" i="31" s="1"/>
  <c r="AF177" i="31" s="1"/>
  <c r="AG177" i="31" s="1"/>
  <c r="AH177" i="31" s="1"/>
  <c r="AI177" i="31" s="1"/>
  <c r="AJ177" i="31" s="1"/>
  <c r="AK177" i="31" s="1"/>
  <c r="AL177" i="31" s="1"/>
  <c r="AM177" i="31" s="1"/>
  <c r="AN177" i="31" s="1"/>
  <c r="AO177" i="31" s="1"/>
  <c r="AP177" i="31" s="1"/>
  <c r="AQ177" i="31" s="1"/>
  <c r="AR177" i="31" s="1"/>
  <c r="AS177" i="31" s="1"/>
  <c r="AT177" i="31" s="1"/>
  <c r="AU177" i="31" s="1"/>
  <c r="AV177" i="31" s="1"/>
  <c r="AW177" i="31" s="1"/>
  <c r="AX177" i="31" s="1"/>
  <c r="AY177" i="31" s="1"/>
  <c r="AZ177" i="31" s="1"/>
  <c r="BA177" i="31" s="1"/>
  <c r="BB177" i="31" s="1"/>
  <c r="BC177" i="31" s="1"/>
  <c r="BD177" i="31" s="1"/>
  <c r="BE177" i="31" s="1"/>
  <c r="BF177" i="31" s="1"/>
  <c r="BG177" i="31" s="1"/>
  <c r="BH177" i="31" s="1"/>
  <c r="BI177" i="31" s="1"/>
  <c r="BJ177" i="31" s="1"/>
  <c r="BK177" i="31" s="1"/>
  <c r="BL177" i="31" s="1"/>
  <c r="BM177" i="31" s="1"/>
  <c r="BN177" i="31" s="1"/>
  <c r="BO177" i="31" s="1"/>
  <c r="BP177" i="31" s="1"/>
  <c r="BQ177" i="31" s="1"/>
  <c r="BR177" i="31" s="1"/>
  <c r="BS177" i="31" s="1"/>
  <c r="BT177" i="31" s="1"/>
  <c r="BU177" i="31" s="1"/>
  <c r="BV177" i="31" s="1"/>
  <c r="BW177" i="31" s="1"/>
  <c r="BX177" i="31" s="1"/>
  <c r="BY177" i="31" s="1"/>
  <c r="BZ177" i="31" s="1"/>
  <c r="CA177" i="31" s="1"/>
  <c r="CB177" i="31" s="1"/>
  <c r="CC177" i="31" s="1"/>
  <c r="CD177" i="31" s="1"/>
  <c r="CE177" i="31" s="1"/>
  <c r="CF177" i="31" s="1"/>
  <c r="CG177" i="31" s="1"/>
  <c r="CH177" i="31" s="1"/>
  <c r="D190" i="31"/>
  <c r="D192" i="31" s="1"/>
  <c r="D183" i="31"/>
  <c r="D185" i="31" s="1"/>
  <c r="AA24" i="10"/>
  <c r="Z60" i="10"/>
  <c r="Z34" i="10"/>
  <c r="Y70" i="10"/>
  <c r="AA31" i="10"/>
  <c r="Z67" i="10"/>
  <c r="D184" i="31"/>
  <c r="Y59" i="10"/>
  <c r="Y37" i="10"/>
  <c r="Z23" i="10"/>
  <c r="AA26" i="10"/>
  <c r="Z62" i="10"/>
  <c r="AA29" i="10"/>
  <c r="Z65" i="10"/>
  <c r="AA25" i="10"/>
  <c r="Z61" i="10"/>
  <c r="D191" i="31"/>
  <c r="X73" i="10"/>
  <c r="X74" i="10" s="1"/>
  <c r="AA33" i="10"/>
  <c r="Z69" i="10"/>
  <c r="AA27" i="10"/>
  <c r="Z63" i="10"/>
  <c r="E37" i="31"/>
  <c r="U186" i="29"/>
  <c r="U194" i="29" s="1"/>
  <c r="V191" i="29"/>
  <c r="V192" i="29"/>
  <c r="V184" i="29"/>
  <c r="V185" i="29"/>
  <c r="Y37" i="29"/>
  <c r="D196" i="31" l="1"/>
  <c r="Z68" i="10"/>
  <c r="AA32" i="10"/>
  <c r="Y73" i="10"/>
  <c r="Y74" i="10" s="1"/>
  <c r="D193" i="31"/>
  <c r="D197" i="31"/>
  <c r="D186" i="31"/>
  <c r="AA30" i="10"/>
  <c r="Z66" i="10"/>
  <c r="AB26" i="10"/>
  <c r="AA62" i="10"/>
  <c r="AB27" i="10"/>
  <c r="AA63" i="10"/>
  <c r="AB24" i="10"/>
  <c r="AA60" i="10"/>
  <c r="AA35" i="10"/>
  <c r="Z71" i="10"/>
  <c r="AB25" i="10"/>
  <c r="AA61" i="10"/>
  <c r="Z59" i="10"/>
  <c r="Z37" i="10"/>
  <c r="AA23" i="10"/>
  <c r="AB33" i="10"/>
  <c r="AA69" i="10"/>
  <c r="AB29" i="10"/>
  <c r="AA65" i="10"/>
  <c r="AB31" i="10"/>
  <c r="AA67" i="10"/>
  <c r="AA34" i="10"/>
  <c r="Z70" i="10"/>
  <c r="AA28" i="10"/>
  <c r="Z64" i="10"/>
  <c r="G37" i="31"/>
  <c r="F37" i="31"/>
  <c r="D100" i="28"/>
  <c r="D92" i="28" s="1"/>
  <c r="E100" i="28"/>
  <c r="W191" i="29"/>
  <c r="W185" i="29"/>
  <c r="W184" i="29"/>
  <c r="W192" i="29"/>
  <c r="Z37" i="29"/>
  <c r="V186" i="29"/>
  <c r="V193" i="29"/>
  <c r="H37" i="31"/>
  <c r="D194" i="31" l="1"/>
  <c r="D198" i="31"/>
  <c r="AA68" i="10"/>
  <c r="AB32" i="10"/>
  <c r="AB30" i="10"/>
  <c r="AA66" i="10"/>
  <c r="AC25" i="10"/>
  <c r="AB61" i="10"/>
  <c r="AC27" i="10"/>
  <c r="AB63" i="10"/>
  <c r="AC31" i="10"/>
  <c r="AB67" i="10"/>
  <c r="Z73" i="10"/>
  <c r="Z74" i="10" s="1"/>
  <c r="AB35" i="10"/>
  <c r="AA71" i="10"/>
  <c r="AC24" i="10"/>
  <c r="AB60" i="10"/>
  <c r="AC26" i="10"/>
  <c r="AB62" i="10"/>
  <c r="AA59" i="10"/>
  <c r="AA37" i="10"/>
  <c r="AB23" i="10"/>
  <c r="AB28" i="10"/>
  <c r="AA64" i="10"/>
  <c r="AC33" i="10"/>
  <c r="AB69" i="10"/>
  <c r="AB34" i="10"/>
  <c r="AA70" i="10"/>
  <c r="AC29" i="10"/>
  <c r="AB65" i="10"/>
  <c r="E92" i="28"/>
  <c r="W186" i="29"/>
  <c r="I37" i="31"/>
  <c r="AA37" i="29"/>
  <c r="X192" i="29"/>
  <c r="X191" i="29"/>
  <c r="X185" i="29"/>
  <c r="X184" i="29"/>
  <c r="W193" i="29"/>
  <c r="V194" i="29"/>
  <c r="AB68" i="10" l="1"/>
  <c r="AC32" i="10"/>
  <c r="AC30" i="10"/>
  <c r="AB66" i="10"/>
  <c r="AC34" i="10"/>
  <c r="AB70" i="10"/>
  <c r="AC28" i="10"/>
  <c r="AB64" i="10"/>
  <c r="AD27" i="10"/>
  <c r="AC63" i="10"/>
  <c r="AD26" i="10"/>
  <c r="AC62" i="10"/>
  <c r="AA73" i="10"/>
  <c r="AA74" i="10" s="1"/>
  <c r="AD24" i="10"/>
  <c r="AC60" i="10"/>
  <c r="AB59" i="10"/>
  <c r="AB37" i="10"/>
  <c r="AC23" i="10"/>
  <c r="AC35" i="10"/>
  <c r="AB71" i="10"/>
  <c r="AD29" i="10"/>
  <c r="AC65" i="10"/>
  <c r="AD33" i="10"/>
  <c r="AC69" i="10"/>
  <c r="AD31" i="10"/>
  <c r="AC67" i="10"/>
  <c r="AD25" i="10"/>
  <c r="AC61" i="10"/>
  <c r="F100" i="28"/>
  <c r="F92" i="28" s="1"/>
  <c r="G100" i="28"/>
  <c r="W194" i="29"/>
  <c r="X186" i="29"/>
  <c r="AB37" i="29"/>
  <c r="J37" i="31"/>
  <c r="X193" i="29"/>
  <c r="Y192" i="29"/>
  <c r="Y191" i="29"/>
  <c r="Y184" i="29"/>
  <c r="Y185" i="29"/>
  <c r="AD32" i="10" l="1"/>
  <c r="AC68" i="10"/>
  <c r="AD30" i="10"/>
  <c r="AC66" i="10"/>
  <c r="AE25" i="10"/>
  <c r="AD61" i="10"/>
  <c r="AE29" i="10"/>
  <c r="AD65" i="10"/>
  <c r="AB73" i="10"/>
  <c r="AB74" i="10" s="1"/>
  <c r="AD34" i="10"/>
  <c r="AC70" i="10"/>
  <c r="AE27" i="10"/>
  <c r="AD63" i="10"/>
  <c r="AE31" i="10"/>
  <c r="AD67" i="10"/>
  <c r="AE33" i="10"/>
  <c r="AD69" i="10"/>
  <c r="AD35" i="10"/>
  <c r="AC71" i="10"/>
  <c r="AE26" i="10"/>
  <c r="AD62" i="10"/>
  <c r="AC59" i="10"/>
  <c r="AC37" i="10"/>
  <c r="AD23" i="10"/>
  <c r="AE24" i="10"/>
  <c r="AD60" i="10"/>
  <c r="AD28" i="10"/>
  <c r="AC64" i="10"/>
  <c r="G92" i="28"/>
  <c r="H100" i="28"/>
  <c r="AA184" i="29"/>
  <c r="X194" i="29"/>
  <c r="K37" i="31"/>
  <c r="Y193" i="29"/>
  <c r="Y186" i="29"/>
  <c r="Z184" i="29"/>
  <c r="Z185" i="29"/>
  <c r="AC37" i="29"/>
  <c r="AE32" i="10" l="1"/>
  <c r="AD68" i="10"/>
  <c r="AC73" i="10"/>
  <c r="AC74" i="10" s="1"/>
  <c r="AE30" i="10"/>
  <c r="AD66" i="10"/>
  <c r="AD59" i="10"/>
  <c r="AD37" i="10"/>
  <c r="AE23" i="10"/>
  <c r="AE28" i="10"/>
  <c r="AD64" i="10"/>
  <c r="AF33" i="10"/>
  <c r="AE69" i="10"/>
  <c r="AF27" i="10"/>
  <c r="AE63" i="10"/>
  <c r="AE34" i="10"/>
  <c r="AD70" i="10"/>
  <c r="AF26" i="10"/>
  <c r="AE62" i="10"/>
  <c r="AF29" i="10"/>
  <c r="AE65" i="10"/>
  <c r="AF25" i="10"/>
  <c r="AE61" i="10"/>
  <c r="AF24" i="10"/>
  <c r="AE60" i="10"/>
  <c r="AE35" i="10"/>
  <c r="AD71" i="10"/>
  <c r="AF31" i="10"/>
  <c r="AE67" i="10"/>
  <c r="H92" i="28"/>
  <c r="I100" i="28"/>
  <c r="AA185" i="29"/>
  <c r="AA186" i="29" s="1"/>
  <c r="AA192" i="29"/>
  <c r="AA191" i="29"/>
  <c r="Y194" i="29"/>
  <c r="Z186" i="29"/>
  <c r="Z194" i="29" s="1"/>
  <c r="AD37" i="29"/>
  <c r="L37" i="31"/>
  <c r="AF32" i="10" l="1"/>
  <c r="AE68" i="10"/>
  <c r="AF30" i="10"/>
  <c r="AE66" i="10"/>
  <c r="AE59" i="10"/>
  <c r="AE37" i="10"/>
  <c r="AF23" i="10"/>
  <c r="AF35" i="10"/>
  <c r="AE71" i="10"/>
  <c r="AG29" i="10"/>
  <c r="AF65" i="10"/>
  <c r="AF34" i="10"/>
  <c r="AE70" i="10"/>
  <c r="AG33" i="10"/>
  <c r="AF69" i="10"/>
  <c r="AD73" i="10"/>
  <c r="AD74" i="10" s="1"/>
  <c r="AG31" i="10"/>
  <c r="AF67" i="10"/>
  <c r="AG24" i="10"/>
  <c r="AF60" i="10"/>
  <c r="AG25" i="10"/>
  <c r="AF61" i="10"/>
  <c r="AG26" i="10"/>
  <c r="AF62" i="10"/>
  <c r="AG27" i="10"/>
  <c r="AF63" i="10"/>
  <c r="AF28" i="10"/>
  <c r="AE64" i="10"/>
  <c r="I92" i="28"/>
  <c r="J100" i="28"/>
  <c r="AA193" i="29"/>
  <c r="AA194" i="29" s="1"/>
  <c r="AE37" i="29"/>
  <c r="AB192" i="29"/>
  <c r="AB185" i="29"/>
  <c r="AB191" i="29"/>
  <c r="AB184" i="29"/>
  <c r="M37" i="31"/>
  <c r="AG32" i="10" l="1"/>
  <c r="AF68" i="10"/>
  <c r="AG30" i="10"/>
  <c r="AF66" i="10"/>
  <c r="AH26" i="10"/>
  <c r="AG62" i="10"/>
  <c r="AH24" i="10"/>
  <c r="AG60" i="10"/>
  <c r="AF59" i="10"/>
  <c r="AF37" i="10"/>
  <c r="AG23" i="10"/>
  <c r="AG34" i="10"/>
  <c r="AF70" i="10"/>
  <c r="AH33" i="10"/>
  <c r="AG69" i="10"/>
  <c r="AH29" i="10"/>
  <c r="AG65" i="10"/>
  <c r="AG35" i="10"/>
  <c r="AF71" i="10"/>
  <c r="AG28" i="10"/>
  <c r="AF64" i="10"/>
  <c r="AH27" i="10"/>
  <c r="AG63" i="10"/>
  <c r="AH25" i="10"/>
  <c r="AG61" i="10"/>
  <c r="AH31" i="10"/>
  <c r="AG67" i="10"/>
  <c r="AE73" i="10"/>
  <c r="AE74" i="10" s="1"/>
  <c r="J92" i="28"/>
  <c r="K100" i="28"/>
  <c r="AB193" i="29"/>
  <c r="AB186" i="29"/>
  <c r="AF37" i="29"/>
  <c r="AC184" i="29"/>
  <c r="AC192" i="29"/>
  <c r="AC191" i="29"/>
  <c r="AC185" i="29"/>
  <c r="N37" i="31"/>
  <c r="AH32" i="10" l="1"/>
  <c r="AG68" i="10"/>
  <c r="AH30" i="10"/>
  <c r="AG66" i="10"/>
  <c r="AG59" i="10"/>
  <c r="AG37" i="10"/>
  <c r="AH23" i="10"/>
  <c r="AI31" i="10"/>
  <c r="AH67" i="10"/>
  <c r="AI29" i="10"/>
  <c r="AH65" i="10"/>
  <c r="AI27" i="10"/>
  <c r="AH63" i="10"/>
  <c r="AF73" i="10"/>
  <c r="AF74" i="10" s="1"/>
  <c r="AI26" i="10"/>
  <c r="AH62" i="10"/>
  <c r="AI24" i="10"/>
  <c r="AH60" i="10"/>
  <c r="AI25" i="10"/>
  <c r="AH61" i="10"/>
  <c r="AH28" i="10"/>
  <c r="AG64" i="10"/>
  <c r="AH35" i="10"/>
  <c r="AG71" i="10"/>
  <c r="AI33" i="10"/>
  <c r="AH69" i="10"/>
  <c r="AH34" i="10"/>
  <c r="AG70" i="10"/>
  <c r="K92" i="28"/>
  <c r="L100" i="28"/>
  <c r="AB194" i="29"/>
  <c r="AC186" i="29"/>
  <c r="AG37" i="29"/>
  <c r="O37" i="31"/>
  <c r="D36" i="47" s="1"/>
  <c r="AD185" i="29"/>
  <c r="AD184" i="29"/>
  <c r="AD191" i="29"/>
  <c r="AD192" i="29"/>
  <c r="AC193" i="29"/>
  <c r="AH68" i="10" l="1"/>
  <c r="AI32" i="10"/>
  <c r="AG73" i="10"/>
  <c r="AG74" i="10" s="1"/>
  <c r="AH66" i="10"/>
  <c r="AI30" i="10"/>
  <c r="AI34" i="10"/>
  <c r="AH70" i="10"/>
  <c r="AJ24" i="10"/>
  <c r="AI60" i="10"/>
  <c r="AJ27" i="10"/>
  <c r="AI63" i="10"/>
  <c r="AJ29" i="10"/>
  <c r="AI65" i="10"/>
  <c r="AI35" i="10"/>
  <c r="AH71" i="10"/>
  <c r="AJ33" i="10"/>
  <c r="AI69" i="10"/>
  <c r="AJ26" i="10"/>
  <c r="AI62" i="10"/>
  <c r="AJ25" i="10"/>
  <c r="AI61" i="10"/>
  <c r="AH59" i="10"/>
  <c r="AH37" i="10"/>
  <c r="AI23" i="10"/>
  <c r="AI28" i="10"/>
  <c r="AH64" i="10"/>
  <c r="AJ31" i="10"/>
  <c r="AI67" i="10"/>
  <c r="AC194" i="29"/>
  <c r="L92" i="28"/>
  <c r="M100" i="28"/>
  <c r="M92" i="28" s="1"/>
  <c r="AD186" i="29"/>
  <c r="N100" i="28"/>
  <c r="N92" i="28" s="1"/>
  <c r="P37" i="31"/>
  <c r="AH37" i="29"/>
  <c r="AE192" i="29"/>
  <c r="AE185" i="29"/>
  <c r="AE191" i="29"/>
  <c r="AE184" i="29"/>
  <c r="AD193" i="29"/>
  <c r="AI68" i="10" l="1"/>
  <c r="AJ32" i="10"/>
  <c r="AJ30" i="10"/>
  <c r="AI66" i="10"/>
  <c r="AK26" i="10"/>
  <c r="AJ62" i="10"/>
  <c r="AK29" i="10"/>
  <c r="AJ65" i="10"/>
  <c r="AK24" i="10"/>
  <c r="AJ60" i="10"/>
  <c r="AK31" i="10"/>
  <c r="AJ67" i="10"/>
  <c r="AJ28" i="10"/>
  <c r="AI64" i="10"/>
  <c r="AI59" i="10"/>
  <c r="AI37" i="10"/>
  <c r="AJ23" i="10"/>
  <c r="AK25" i="10"/>
  <c r="AJ61" i="10"/>
  <c r="AJ35" i="10"/>
  <c r="AI71" i="10"/>
  <c r="AK27" i="10"/>
  <c r="AJ63" i="10"/>
  <c r="AJ34" i="10"/>
  <c r="AI70" i="10"/>
  <c r="AH73" i="10"/>
  <c r="AH74" i="10" s="1"/>
  <c r="AK33" i="10"/>
  <c r="AJ69" i="10"/>
  <c r="AD194" i="29"/>
  <c r="AE186" i="29"/>
  <c r="AE193" i="29"/>
  <c r="Q37" i="31"/>
  <c r="AI37" i="29"/>
  <c r="AF185" i="29"/>
  <c r="AF192" i="29"/>
  <c r="AF191" i="29"/>
  <c r="AF184" i="29"/>
  <c r="AK32" i="10" l="1"/>
  <c r="AJ68" i="10"/>
  <c r="AK30" i="10"/>
  <c r="AJ66" i="10"/>
  <c r="AL27" i="10"/>
  <c r="AK63" i="10"/>
  <c r="AI73" i="10"/>
  <c r="AI74" i="10" s="1"/>
  <c r="AL31" i="10"/>
  <c r="AK67" i="10"/>
  <c r="AK34" i="10"/>
  <c r="AJ70" i="10"/>
  <c r="AK35" i="10"/>
  <c r="AJ71" i="10"/>
  <c r="AL25" i="10"/>
  <c r="AK61" i="10"/>
  <c r="AL29" i="10"/>
  <c r="AK65" i="10"/>
  <c r="AL33" i="10"/>
  <c r="AK69" i="10"/>
  <c r="AJ59" i="10"/>
  <c r="AJ37" i="10"/>
  <c r="AK23" i="10"/>
  <c r="AK28" i="10"/>
  <c r="AJ64" i="10"/>
  <c r="AL24" i="10"/>
  <c r="AK60" i="10"/>
  <c r="AL26" i="10"/>
  <c r="AK62" i="10"/>
  <c r="O191" i="31"/>
  <c r="O185" i="31"/>
  <c r="O184" i="31"/>
  <c r="O192" i="31"/>
  <c r="AE194" i="29"/>
  <c r="AF186" i="29"/>
  <c r="AF193" i="29"/>
  <c r="AG192" i="29"/>
  <c r="AG185" i="29"/>
  <c r="AG184" i="29"/>
  <c r="AG191" i="29"/>
  <c r="R37" i="31"/>
  <c r="AJ37" i="29"/>
  <c r="AK68" i="10" l="1"/>
  <c r="AL32" i="10"/>
  <c r="AL30" i="10"/>
  <c r="AK66" i="10"/>
  <c r="AM25" i="10"/>
  <c r="AL61" i="10"/>
  <c r="AK59" i="10"/>
  <c r="AK37" i="10"/>
  <c r="AL23" i="10"/>
  <c r="AM33" i="10"/>
  <c r="AL69" i="10"/>
  <c r="AM26" i="10"/>
  <c r="AL62" i="10"/>
  <c r="AM24" i="10"/>
  <c r="AL60" i="10"/>
  <c r="AL35" i="10"/>
  <c r="AK71" i="10"/>
  <c r="AM31" i="10"/>
  <c r="AL67" i="10"/>
  <c r="AL28" i="10"/>
  <c r="AK64" i="10"/>
  <c r="AL34" i="10"/>
  <c r="AK70" i="10"/>
  <c r="AJ73" i="10"/>
  <c r="AJ74" i="10" s="1"/>
  <c r="AM29" i="10"/>
  <c r="AL65" i="10"/>
  <c r="AM27" i="10"/>
  <c r="AL63" i="10"/>
  <c r="P191" i="31"/>
  <c r="P185" i="31"/>
  <c r="P192" i="31"/>
  <c r="P184" i="31"/>
  <c r="O186" i="31"/>
  <c r="O193" i="31"/>
  <c r="AF194" i="29"/>
  <c r="AG186" i="29"/>
  <c r="AH191" i="29"/>
  <c r="AH185" i="29"/>
  <c r="AH184" i="29"/>
  <c r="AH192" i="29"/>
  <c r="AK37" i="29"/>
  <c r="S37" i="31"/>
  <c r="AG193" i="29"/>
  <c r="AL68" i="10" l="1"/>
  <c r="AM32" i="10"/>
  <c r="AM30" i="10"/>
  <c r="AL66" i="10"/>
  <c r="AK73" i="10"/>
  <c r="AK74" i="10" s="1"/>
  <c r="AM34" i="10"/>
  <c r="AL70" i="10"/>
  <c r="AN29" i="10"/>
  <c r="AM65" i="10"/>
  <c r="AN24" i="10"/>
  <c r="AM60" i="10"/>
  <c r="AN33" i="10"/>
  <c r="AM69" i="10"/>
  <c r="AN31" i="10"/>
  <c r="AM67" i="10"/>
  <c r="AM28" i="10"/>
  <c r="AL64" i="10"/>
  <c r="AM35" i="10"/>
  <c r="AL71" i="10"/>
  <c r="AL59" i="10"/>
  <c r="AL37" i="10"/>
  <c r="AM23" i="10"/>
  <c r="AG194" i="29"/>
  <c r="AN27" i="10"/>
  <c r="AM63" i="10"/>
  <c r="AN26" i="10"/>
  <c r="AM62" i="10"/>
  <c r="AN25" i="10"/>
  <c r="AM61" i="10"/>
  <c r="P193" i="31"/>
  <c r="Q192" i="31"/>
  <c r="Q185" i="31"/>
  <c r="Q184" i="31"/>
  <c r="Q191" i="31"/>
  <c r="O194" i="31"/>
  <c r="P186" i="31"/>
  <c r="AH186" i="29"/>
  <c r="AL37" i="29"/>
  <c r="T37" i="31"/>
  <c r="AI185" i="29"/>
  <c r="AI192" i="29"/>
  <c r="AI184" i="29"/>
  <c r="AI191" i="29"/>
  <c r="AH193" i="29"/>
  <c r="AM68" i="10" l="1"/>
  <c r="AN32" i="10"/>
  <c r="AL73" i="10"/>
  <c r="AL74" i="10" s="1"/>
  <c r="AM66" i="10"/>
  <c r="AN30" i="10"/>
  <c r="AM59" i="10"/>
  <c r="AM37" i="10"/>
  <c r="AN23" i="10"/>
  <c r="AO31" i="10"/>
  <c r="AN67" i="10"/>
  <c r="AO29" i="10"/>
  <c r="AN65" i="10"/>
  <c r="AO25" i="10"/>
  <c r="AN61" i="10"/>
  <c r="AN28" i="10"/>
  <c r="AM64" i="10"/>
  <c r="AO33" i="10"/>
  <c r="AN69" i="10"/>
  <c r="AO24" i="10"/>
  <c r="AN60" i="10"/>
  <c r="AN34" i="10"/>
  <c r="AM70" i="10"/>
  <c r="AO26" i="10"/>
  <c r="AN62" i="10"/>
  <c r="AN35" i="10"/>
  <c r="AM71" i="10"/>
  <c r="AO27" i="10"/>
  <c r="AN63" i="10"/>
  <c r="AH194" i="29"/>
  <c r="Q186" i="31"/>
  <c r="P194" i="31"/>
  <c r="Q193" i="31"/>
  <c r="R192" i="31"/>
  <c r="R185" i="31"/>
  <c r="R184" i="31"/>
  <c r="R191" i="31"/>
  <c r="AI193" i="29"/>
  <c r="AI186" i="29"/>
  <c r="AM37" i="29"/>
  <c r="U37" i="31"/>
  <c r="AJ185" i="29"/>
  <c r="AJ184" i="29"/>
  <c r="AJ191" i="29"/>
  <c r="AJ192" i="29"/>
  <c r="AN68" i="10" l="1"/>
  <c r="AO32" i="10"/>
  <c r="AO30" i="10"/>
  <c r="AN66" i="10"/>
  <c r="AP27" i="10"/>
  <c r="AO63" i="10"/>
  <c r="AO35" i="10"/>
  <c r="AN71" i="10"/>
  <c r="AO34" i="10"/>
  <c r="AN70" i="10"/>
  <c r="AP33" i="10"/>
  <c r="AO69" i="10"/>
  <c r="AP25" i="10"/>
  <c r="AO61" i="10"/>
  <c r="AM73" i="10"/>
  <c r="AM74" i="10" s="1"/>
  <c r="AN59" i="10"/>
  <c r="AN37" i="10"/>
  <c r="AO23" i="10"/>
  <c r="AP26" i="10"/>
  <c r="AO62" i="10"/>
  <c r="AP24" i="10"/>
  <c r="AO60" i="10"/>
  <c r="AO28" i="10"/>
  <c r="AN64" i="10"/>
  <c r="AP29" i="10"/>
  <c r="AO65" i="10"/>
  <c r="AP31" i="10"/>
  <c r="AO67" i="10"/>
  <c r="Q194" i="31"/>
  <c r="R186" i="31"/>
  <c r="AI194" i="29"/>
  <c r="S185" i="31"/>
  <c r="S191" i="31"/>
  <c r="S192" i="31"/>
  <c r="S184" i="31"/>
  <c r="R193" i="31"/>
  <c r="AJ186" i="29"/>
  <c r="V37" i="31"/>
  <c r="AN37" i="29"/>
  <c r="AJ193" i="29"/>
  <c r="AK184" i="29"/>
  <c r="AK191" i="29"/>
  <c r="AK185" i="29"/>
  <c r="AK192" i="29"/>
  <c r="AO68" i="10" l="1"/>
  <c r="AP32" i="10"/>
  <c r="AO66" i="10"/>
  <c r="AP30" i="10"/>
  <c r="AO59" i="10"/>
  <c r="AO37" i="10"/>
  <c r="AP23" i="10"/>
  <c r="AQ31" i="10"/>
  <c r="AP67" i="10"/>
  <c r="AP28" i="10"/>
  <c r="AO64" i="10"/>
  <c r="AQ26" i="10"/>
  <c r="AP62" i="10"/>
  <c r="AQ33" i="10"/>
  <c r="AP69" i="10"/>
  <c r="AP35" i="10"/>
  <c r="AO71" i="10"/>
  <c r="AN73" i="10"/>
  <c r="AN74" i="10" s="1"/>
  <c r="AQ29" i="10"/>
  <c r="AP65" i="10"/>
  <c r="AQ24" i="10"/>
  <c r="AP60" i="10"/>
  <c r="AQ25" i="10"/>
  <c r="AP61" i="10"/>
  <c r="AP34" i="10"/>
  <c r="AO70" i="10"/>
  <c r="AQ27" i="10"/>
  <c r="AP63" i="10"/>
  <c r="R194" i="31"/>
  <c r="AJ194" i="29"/>
  <c r="S186" i="31"/>
  <c r="S193" i="31"/>
  <c r="T185" i="31"/>
  <c r="T192" i="31"/>
  <c r="T191" i="31"/>
  <c r="T184" i="31"/>
  <c r="AK193" i="29"/>
  <c r="AO37" i="29"/>
  <c r="AL185" i="29"/>
  <c r="AL184" i="29"/>
  <c r="AK186" i="29"/>
  <c r="W37" i="31"/>
  <c r="AQ32" i="10" l="1"/>
  <c r="AP68" i="10"/>
  <c r="AO73" i="10"/>
  <c r="AO74" i="10" s="1"/>
  <c r="AQ30" i="10"/>
  <c r="AP66" i="10"/>
  <c r="AR24" i="10"/>
  <c r="AQ60" i="10"/>
  <c r="AR33" i="10"/>
  <c r="AQ69" i="10"/>
  <c r="AR26" i="10"/>
  <c r="AQ62" i="10"/>
  <c r="AR31" i="10"/>
  <c r="AQ67" i="10"/>
  <c r="AQ34" i="10"/>
  <c r="AP70" i="10"/>
  <c r="AP59" i="10"/>
  <c r="AP37" i="10"/>
  <c r="AQ23" i="10"/>
  <c r="AQ35" i="10"/>
  <c r="AP71" i="10"/>
  <c r="AQ28" i="10"/>
  <c r="AP64" i="10"/>
  <c r="AR29" i="10"/>
  <c r="AQ65" i="10"/>
  <c r="AR27" i="10"/>
  <c r="AQ63" i="10"/>
  <c r="AR25" i="10"/>
  <c r="AQ61" i="10"/>
  <c r="T186" i="31"/>
  <c r="T193" i="31"/>
  <c r="S194" i="31"/>
  <c r="U192" i="31"/>
  <c r="U185" i="31"/>
  <c r="U184" i="31"/>
  <c r="U191" i="31"/>
  <c r="AK194" i="29"/>
  <c r="AP37" i="29"/>
  <c r="AM191" i="29"/>
  <c r="AM185" i="29"/>
  <c r="AM184" i="29"/>
  <c r="AM192" i="29"/>
  <c r="AL186" i="29"/>
  <c r="AL194" i="29" s="1"/>
  <c r="X37" i="31"/>
  <c r="AQ68" i="10" l="1"/>
  <c r="AR32" i="10"/>
  <c r="AQ66" i="10"/>
  <c r="AR30" i="10"/>
  <c r="AS25" i="10"/>
  <c r="AR61" i="10"/>
  <c r="AS29" i="10"/>
  <c r="AR65" i="10"/>
  <c r="AP73" i="10"/>
  <c r="AP74" i="10" s="1"/>
  <c r="AS31" i="10"/>
  <c r="AR67" i="10"/>
  <c r="AS33" i="10"/>
  <c r="AR69" i="10"/>
  <c r="AS27" i="10"/>
  <c r="AR63" i="10"/>
  <c r="AR28" i="10"/>
  <c r="AQ64" i="10"/>
  <c r="AR35" i="10"/>
  <c r="AQ71" i="10"/>
  <c r="AQ59" i="10"/>
  <c r="AQ37" i="10"/>
  <c r="AR23" i="10"/>
  <c r="AR34" i="10"/>
  <c r="AQ70" i="10"/>
  <c r="AS26" i="10"/>
  <c r="AR62" i="10"/>
  <c r="AS24" i="10"/>
  <c r="AR60" i="10"/>
  <c r="U193" i="31"/>
  <c r="T194" i="31"/>
  <c r="U186" i="31"/>
  <c r="V192" i="31"/>
  <c r="V191" i="31"/>
  <c r="V184" i="31"/>
  <c r="V185" i="31"/>
  <c r="AM186" i="29"/>
  <c r="AM193" i="29"/>
  <c r="AQ37" i="29"/>
  <c r="Y37" i="31"/>
  <c r="AN191" i="29"/>
  <c r="AN192" i="29"/>
  <c r="AN185" i="29"/>
  <c r="AN184" i="29"/>
  <c r="AR68" i="10" l="1"/>
  <c r="AS32" i="10"/>
  <c r="AS30" i="10"/>
  <c r="AR66" i="10"/>
  <c r="AS34" i="10"/>
  <c r="AR70" i="10"/>
  <c r="AR59" i="10"/>
  <c r="AR37" i="10"/>
  <c r="AS23" i="10"/>
  <c r="AS35" i="10"/>
  <c r="AR71" i="10"/>
  <c r="AT27" i="10"/>
  <c r="AS63" i="10"/>
  <c r="AT29" i="10"/>
  <c r="AS65" i="10"/>
  <c r="AT31" i="10"/>
  <c r="AS67" i="10"/>
  <c r="AT24" i="10"/>
  <c r="AS60" i="10"/>
  <c r="AT33" i="10"/>
  <c r="AS69" i="10"/>
  <c r="AT26" i="10"/>
  <c r="AS62" i="10"/>
  <c r="AQ73" i="10"/>
  <c r="AQ74" i="10" s="1"/>
  <c r="AS28" i="10"/>
  <c r="AR64" i="10"/>
  <c r="AT25" i="10"/>
  <c r="AS61" i="10"/>
  <c r="U194" i="31"/>
  <c r="AM194" i="29"/>
  <c r="V193" i="31"/>
  <c r="W185" i="31"/>
  <c r="W191" i="31"/>
  <c r="W184" i="31"/>
  <c r="W192" i="31"/>
  <c r="V186" i="31"/>
  <c r="AN186" i="29"/>
  <c r="AP184" i="29"/>
  <c r="Z37" i="31"/>
  <c r="AN193" i="29"/>
  <c r="AO184" i="29"/>
  <c r="AO192" i="29"/>
  <c r="AO191" i="29"/>
  <c r="AO185" i="29"/>
  <c r="AR37" i="29"/>
  <c r="AT32" i="10" l="1"/>
  <c r="AS68" i="10"/>
  <c r="AT30" i="10"/>
  <c r="AS66" i="10"/>
  <c r="AU29" i="10"/>
  <c r="AT65" i="10"/>
  <c r="AU27" i="10"/>
  <c r="AT63" i="10"/>
  <c r="AU33" i="10"/>
  <c r="AT69" i="10"/>
  <c r="AU31" i="10"/>
  <c r="AT67" i="10"/>
  <c r="AR73" i="10"/>
  <c r="AR74" i="10" s="1"/>
  <c r="AT28" i="10"/>
  <c r="AS64" i="10"/>
  <c r="AT35" i="10"/>
  <c r="AS71" i="10"/>
  <c r="AU25" i="10"/>
  <c r="AT61" i="10"/>
  <c r="AU26" i="10"/>
  <c r="AT62" i="10"/>
  <c r="AU24" i="10"/>
  <c r="AT60" i="10"/>
  <c r="AS59" i="10"/>
  <c r="AS37" i="10"/>
  <c r="AT23" i="10"/>
  <c r="AT34" i="10"/>
  <c r="AS70" i="10"/>
  <c r="V194" i="31"/>
  <c r="W186" i="31"/>
  <c r="AN194" i="29"/>
  <c r="AP192" i="29"/>
  <c r="AP185" i="29"/>
  <c r="AP186" i="29" s="1"/>
  <c r="W193" i="31"/>
  <c r="AP191" i="29"/>
  <c r="X185" i="31"/>
  <c r="X184" i="31"/>
  <c r="X191" i="31"/>
  <c r="X192" i="31"/>
  <c r="AQ192" i="29"/>
  <c r="AO186" i="29"/>
  <c r="AA37" i="31"/>
  <c r="AS37" i="29"/>
  <c r="AO193" i="29"/>
  <c r="AT68" i="10" l="1"/>
  <c r="AU32" i="10"/>
  <c r="AU30" i="10"/>
  <c r="AT66" i="10"/>
  <c r="AS73" i="10"/>
  <c r="AS74" i="10" s="1"/>
  <c r="AV24" i="10"/>
  <c r="AU60" i="10"/>
  <c r="AU35" i="10"/>
  <c r="AT71" i="10"/>
  <c r="AV31" i="10"/>
  <c r="AU67" i="10"/>
  <c r="AV27" i="10"/>
  <c r="AU63" i="10"/>
  <c r="AV26" i="10"/>
  <c r="AU62" i="10"/>
  <c r="AU28" i="10"/>
  <c r="AT64" i="10"/>
  <c r="AT59" i="10"/>
  <c r="AT37" i="10"/>
  <c r="AU23" i="10"/>
  <c r="AU34" i="10"/>
  <c r="AT70" i="10"/>
  <c r="AV25" i="10"/>
  <c r="AU61" i="10"/>
  <c r="AV33" i="10"/>
  <c r="AU69" i="10"/>
  <c r="AV29" i="10"/>
  <c r="AU65" i="10"/>
  <c r="AP193" i="29"/>
  <c r="AP194" i="29" s="1"/>
  <c r="W194" i="31"/>
  <c r="X186" i="31"/>
  <c r="Y192" i="31"/>
  <c r="Y185" i="31"/>
  <c r="Y184" i="31"/>
  <c r="Y191" i="31"/>
  <c r="X193" i="31"/>
  <c r="AQ184" i="29"/>
  <c r="AQ191" i="29"/>
  <c r="AQ193" i="29" s="1"/>
  <c r="AQ185" i="29"/>
  <c r="AO194" i="29"/>
  <c r="AB37" i="31"/>
  <c r="AT37" i="29"/>
  <c r="AU68" i="10" l="1"/>
  <c r="AV32" i="10"/>
  <c r="AV30" i="10"/>
  <c r="AU66" i="10"/>
  <c r="AW29" i="10"/>
  <c r="AV65" i="10"/>
  <c r="AV34" i="10"/>
  <c r="AU70" i="10"/>
  <c r="AT73" i="10"/>
  <c r="AT74" i="10" s="1"/>
  <c r="AW26" i="10"/>
  <c r="AV62" i="10"/>
  <c r="AW31" i="10"/>
  <c r="AV67" i="10"/>
  <c r="AW33" i="10"/>
  <c r="AV69" i="10"/>
  <c r="AW25" i="10"/>
  <c r="AV61" i="10"/>
  <c r="AU59" i="10"/>
  <c r="AU37" i="10"/>
  <c r="AV23" i="10"/>
  <c r="AV28" i="10"/>
  <c r="AU64" i="10"/>
  <c r="AW27" i="10"/>
  <c r="AV63" i="10"/>
  <c r="AV35" i="10"/>
  <c r="AU71" i="10"/>
  <c r="AW24" i="10"/>
  <c r="AV60" i="10"/>
  <c r="X194" i="31"/>
  <c r="Y193" i="31"/>
  <c r="Y186" i="31"/>
  <c r="AQ186" i="29"/>
  <c r="AQ194" i="29" s="1"/>
  <c r="Z185" i="31"/>
  <c r="Z184" i="31"/>
  <c r="AS184" i="29"/>
  <c r="AU37" i="29"/>
  <c r="AR192" i="29"/>
  <c r="AR185" i="29"/>
  <c r="AR191" i="29"/>
  <c r="AR184" i="29"/>
  <c r="AS192" i="29"/>
  <c r="AC37" i="31"/>
  <c r="AW32" i="10" l="1"/>
  <c r="AV68" i="10"/>
  <c r="AW30" i="10"/>
  <c r="AV66" i="10"/>
  <c r="AX27" i="10"/>
  <c r="AW63" i="10"/>
  <c r="AX26" i="10"/>
  <c r="AW62" i="10"/>
  <c r="AU73" i="10"/>
  <c r="AU74" i="10" s="1"/>
  <c r="AX33" i="10"/>
  <c r="AW69" i="10"/>
  <c r="AW28" i="10"/>
  <c r="AV64" i="10"/>
  <c r="AX31" i="10"/>
  <c r="AW67" i="10"/>
  <c r="AX24" i="10"/>
  <c r="AW60" i="10"/>
  <c r="AW35" i="10"/>
  <c r="AV71" i="10"/>
  <c r="AV59" i="10"/>
  <c r="AV37" i="10"/>
  <c r="AW23" i="10"/>
  <c r="AX25" i="10"/>
  <c r="AW61" i="10"/>
  <c r="AW34" i="10"/>
  <c r="AV70" i="10"/>
  <c r="AX29" i="10"/>
  <c r="AW65" i="10"/>
  <c r="Y194" i="31"/>
  <c r="Z186" i="31"/>
  <c r="Z194" i="31" s="1"/>
  <c r="AS185" i="29"/>
  <c r="AS186" i="29" s="1"/>
  <c r="AS191" i="29"/>
  <c r="AS193" i="29" s="1"/>
  <c r="AA191" i="31"/>
  <c r="AA184" i="31"/>
  <c r="AA192" i="31"/>
  <c r="AA185" i="31"/>
  <c r="AR186" i="29"/>
  <c r="AR193" i="29"/>
  <c r="AD37" i="31"/>
  <c r="AV37" i="29"/>
  <c r="AX32" i="10" l="1"/>
  <c r="AW68" i="10"/>
  <c r="AX30" i="10"/>
  <c r="AW66" i="10"/>
  <c r="AW59" i="10"/>
  <c r="AW37" i="10"/>
  <c r="AX23" i="10"/>
  <c r="AX35" i="10"/>
  <c r="AW71" i="10"/>
  <c r="AY24" i="10"/>
  <c r="AX60" i="10"/>
  <c r="AY26" i="10"/>
  <c r="AX62" i="10"/>
  <c r="AY25" i="10"/>
  <c r="AX61" i="10"/>
  <c r="AX34" i="10"/>
  <c r="AW70" i="10"/>
  <c r="AX28" i="10"/>
  <c r="AW64" i="10"/>
  <c r="AY33" i="10"/>
  <c r="AX69" i="10"/>
  <c r="AY29" i="10"/>
  <c r="AX65" i="10"/>
  <c r="AV73" i="10"/>
  <c r="AV74" i="10" s="1"/>
  <c r="AY31" i="10"/>
  <c r="AX67" i="10"/>
  <c r="AY27" i="10"/>
  <c r="AX63" i="10"/>
  <c r="AS194" i="29"/>
  <c r="AA193" i="31"/>
  <c r="AA186" i="31"/>
  <c r="AB191" i="31"/>
  <c r="AB192" i="31"/>
  <c r="AB184" i="31"/>
  <c r="AB185" i="31"/>
  <c r="AR194" i="29"/>
  <c r="AU192" i="29"/>
  <c r="AE37" i="31"/>
  <c r="AT192" i="29"/>
  <c r="AT185" i="29"/>
  <c r="AT184" i="29"/>
  <c r="AT191" i="29"/>
  <c r="AW37" i="29"/>
  <c r="AX68" i="10" l="1"/>
  <c r="AY32" i="10"/>
  <c r="AY30" i="10"/>
  <c r="AX66" i="10"/>
  <c r="AW73" i="10"/>
  <c r="AW74" i="10" s="1"/>
  <c r="AZ31" i="10"/>
  <c r="AY67" i="10"/>
  <c r="AZ33" i="10"/>
  <c r="AY69" i="10"/>
  <c r="AY34" i="10"/>
  <c r="AX70" i="10"/>
  <c r="AZ26" i="10"/>
  <c r="AY62" i="10"/>
  <c r="AY35" i="10"/>
  <c r="AX71" i="10"/>
  <c r="AX59" i="10"/>
  <c r="AX37" i="10"/>
  <c r="AY23" i="10"/>
  <c r="AZ27" i="10"/>
  <c r="AY63" i="10"/>
  <c r="AZ29" i="10"/>
  <c r="AY65" i="10"/>
  <c r="AY28" i="10"/>
  <c r="AX64" i="10"/>
  <c r="AZ25" i="10"/>
  <c r="AY61" i="10"/>
  <c r="AZ24" i="10"/>
  <c r="AY60" i="10"/>
  <c r="AA194" i="31"/>
  <c r="AU184" i="29"/>
  <c r="AU185" i="29"/>
  <c r="AB193" i="31"/>
  <c r="AC185" i="31"/>
  <c r="AC191" i="31"/>
  <c r="AC184" i="31"/>
  <c r="AC192" i="31"/>
  <c r="AB186" i="31"/>
  <c r="AT193" i="29"/>
  <c r="AU191" i="29"/>
  <c r="AU193" i="29" s="1"/>
  <c r="AV192" i="29"/>
  <c r="AT186" i="29"/>
  <c r="AX37" i="29"/>
  <c r="AF37" i="31"/>
  <c r="AZ32" i="10" l="1"/>
  <c r="AY68" i="10"/>
  <c r="AZ30" i="10"/>
  <c r="AY66" i="10"/>
  <c r="BA26" i="10"/>
  <c r="AZ62" i="10"/>
  <c r="BA33" i="10"/>
  <c r="AZ69" i="10"/>
  <c r="BA24" i="10"/>
  <c r="AZ60" i="10"/>
  <c r="AZ28" i="10"/>
  <c r="AY64" i="10"/>
  <c r="AY59" i="10"/>
  <c r="AY37" i="10"/>
  <c r="AZ23" i="10"/>
  <c r="AZ35" i="10"/>
  <c r="AY71" i="10"/>
  <c r="AZ34" i="10"/>
  <c r="AY70" i="10"/>
  <c r="BA31" i="10"/>
  <c r="AZ67" i="10"/>
  <c r="AX73" i="10"/>
  <c r="AX74" i="10" s="1"/>
  <c r="BA25" i="10"/>
  <c r="AZ61" i="10"/>
  <c r="BA29" i="10"/>
  <c r="AZ65" i="10"/>
  <c r="BA27" i="10"/>
  <c r="AZ63" i="10"/>
  <c r="AU186" i="29"/>
  <c r="AU194" i="29" s="1"/>
  <c r="AB194" i="31"/>
  <c r="AC186" i="31"/>
  <c r="AV184" i="29"/>
  <c r="AC193" i="31"/>
  <c r="AD185" i="31"/>
  <c r="AD192" i="31"/>
  <c r="AD184" i="31"/>
  <c r="AD191" i="31"/>
  <c r="AT194" i="29"/>
  <c r="AV185" i="29"/>
  <c r="AV191" i="29"/>
  <c r="AV193" i="29" s="1"/>
  <c r="AY37" i="29"/>
  <c r="AG37" i="31"/>
  <c r="BA32" i="10" l="1"/>
  <c r="AZ68" i="10"/>
  <c r="BA30" i="10"/>
  <c r="AZ66" i="10"/>
  <c r="BA35" i="10"/>
  <c r="AZ71" i="10"/>
  <c r="BB27" i="10"/>
  <c r="BA63" i="10"/>
  <c r="BB25" i="10"/>
  <c r="BA61" i="10"/>
  <c r="AZ59" i="10"/>
  <c r="AZ37" i="10"/>
  <c r="BA23" i="10"/>
  <c r="BA28" i="10"/>
  <c r="AZ64" i="10"/>
  <c r="BB33" i="10"/>
  <c r="BA69" i="10"/>
  <c r="BB31" i="10"/>
  <c r="BA67" i="10"/>
  <c r="BA34" i="10"/>
  <c r="AZ70" i="10"/>
  <c r="BB29" i="10"/>
  <c r="BA65" i="10"/>
  <c r="AY73" i="10"/>
  <c r="AY74" i="10" s="1"/>
  <c r="BB24" i="10"/>
  <c r="BA60" i="10"/>
  <c r="BB26" i="10"/>
  <c r="BA62" i="10"/>
  <c r="AC194" i="31"/>
  <c r="AD186" i="31"/>
  <c r="AV186" i="29"/>
  <c r="AV194" i="29" s="1"/>
  <c r="AD193" i="31"/>
  <c r="AE192" i="31"/>
  <c r="AE185" i="31"/>
  <c r="AE184" i="31"/>
  <c r="AE191" i="31"/>
  <c r="AZ37" i="29"/>
  <c r="AH37" i="31"/>
  <c r="AW184" i="29"/>
  <c r="AW192" i="29"/>
  <c r="AW185" i="29"/>
  <c r="AW191" i="29"/>
  <c r="BB32" i="10" l="1"/>
  <c r="BA68" i="10"/>
  <c r="BB30" i="10"/>
  <c r="BA66" i="10"/>
  <c r="BC27" i="10"/>
  <c r="BB63" i="10"/>
  <c r="BB34" i="10"/>
  <c r="BA70" i="10"/>
  <c r="BC33" i="10"/>
  <c r="BB69" i="10"/>
  <c r="BC24" i="10"/>
  <c r="BB60" i="10"/>
  <c r="BA59" i="10"/>
  <c r="BA37" i="10"/>
  <c r="BB23" i="10"/>
  <c r="BC25" i="10"/>
  <c r="BB61" i="10"/>
  <c r="BB35" i="10"/>
  <c r="BA71" i="10"/>
  <c r="BC26" i="10"/>
  <c r="BB62" i="10"/>
  <c r="AZ73" i="10"/>
  <c r="AZ74" i="10" s="1"/>
  <c r="BC29" i="10"/>
  <c r="BB65" i="10"/>
  <c r="BC31" i="10"/>
  <c r="BB67" i="10"/>
  <c r="BB28" i="10"/>
  <c r="BA64" i="10"/>
  <c r="AD194" i="31"/>
  <c r="AE193" i="31"/>
  <c r="AE186" i="31"/>
  <c r="AF185" i="31"/>
  <c r="AF192" i="31"/>
  <c r="AF184" i="31"/>
  <c r="AF191" i="31"/>
  <c r="AW193" i="29"/>
  <c r="AX185" i="29"/>
  <c r="AX184" i="29"/>
  <c r="BA37" i="29"/>
  <c r="AI37" i="31"/>
  <c r="AW186" i="29"/>
  <c r="BC32" i="10" l="1"/>
  <c r="BB68" i="10"/>
  <c r="BC30" i="10"/>
  <c r="BB66" i="10"/>
  <c r="BA73" i="10"/>
  <c r="BA74" i="10" s="1"/>
  <c r="BD27" i="10"/>
  <c r="BC63" i="10"/>
  <c r="BD31" i="10"/>
  <c r="BC67" i="10"/>
  <c r="BC34" i="10"/>
  <c r="BB70" i="10"/>
  <c r="BD26" i="10"/>
  <c r="BC62" i="10"/>
  <c r="BD25" i="10"/>
  <c r="BC61" i="10"/>
  <c r="BC35" i="10"/>
  <c r="BB71" i="10"/>
  <c r="BC28" i="10"/>
  <c r="BB64" i="10"/>
  <c r="BD29" i="10"/>
  <c r="BC65" i="10"/>
  <c r="BB59" i="10"/>
  <c r="BB37" i="10"/>
  <c r="BC23" i="10"/>
  <c r="BD24" i="10"/>
  <c r="BC60" i="10"/>
  <c r="BD33" i="10"/>
  <c r="BC69" i="10"/>
  <c r="AE194" i="31"/>
  <c r="AW194" i="29"/>
  <c r="AH192" i="31"/>
  <c r="AG185" i="31"/>
  <c r="AG192" i="31"/>
  <c r="AG184" i="31"/>
  <c r="AG191" i="31"/>
  <c r="AF193" i="31"/>
  <c r="AF186" i="31"/>
  <c r="AX186" i="29"/>
  <c r="AX194" i="29" s="1"/>
  <c r="BB37" i="29"/>
  <c r="AY192" i="29"/>
  <c r="AY191" i="29"/>
  <c r="AY184" i="29"/>
  <c r="AY185" i="29"/>
  <c r="AJ37" i="31"/>
  <c r="BD32" i="10" l="1"/>
  <c r="BC68" i="10"/>
  <c r="BD30" i="10"/>
  <c r="BC66" i="10"/>
  <c r="BB73" i="10"/>
  <c r="BB74" i="10" s="1"/>
  <c r="BC59" i="10"/>
  <c r="BC37" i="10"/>
  <c r="BD23" i="10"/>
  <c r="BE25" i="10"/>
  <c r="BD61" i="10"/>
  <c r="BE31" i="10"/>
  <c r="BD67" i="10"/>
  <c r="BE33" i="10"/>
  <c r="BD69" i="10"/>
  <c r="BD35" i="10"/>
  <c r="BC71" i="10"/>
  <c r="BD28" i="10"/>
  <c r="BC64" i="10"/>
  <c r="BE26" i="10"/>
  <c r="BD62" i="10"/>
  <c r="BE27" i="10"/>
  <c r="BD63" i="10"/>
  <c r="BE29" i="10"/>
  <c r="BD65" i="10"/>
  <c r="BD34" i="10"/>
  <c r="BC70" i="10"/>
  <c r="BE24" i="10"/>
  <c r="BD60" i="10"/>
  <c r="AK37" i="31"/>
  <c r="AH191" i="31"/>
  <c r="AH193" i="31" s="1"/>
  <c r="AH185" i="31"/>
  <c r="AH184" i="31"/>
  <c r="AF194" i="31"/>
  <c r="AG193" i="31"/>
  <c r="AG186" i="31"/>
  <c r="AY186" i="29"/>
  <c r="AY193" i="29"/>
  <c r="BC37" i="29"/>
  <c r="AZ191" i="29"/>
  <c r="AZ184" i="29"/>
  <c r="AZ185" i="29"/>
  <c r="AZ192" i="29"/>
  <c r="BD68" i="10" l="1"/>
  <c r="BE32" i="10"/>
  <c r="BD66" i="10"/>
  <c r="BE30" i="10"/>
  <c r="BD59" i="10"/>
  <c r="BD37" i="10"/>
  <c r="BE23" i="10"/>
  <c r="BF24" i="10"/>
  <c r="BE60" i="10"/>
  <c r="BE34" i="10"/>
  <c r="BD70" i="10"/>
  <c r="BF27" i="10"/>
  <c r="BE63" i="10"/>
  <c r="BF26" i="10"/>
  <c r="BE62" i="10"/>
  <c r="BE35" i="10"/>
  <c r="BD71" i="10"/>
  <c r="BF31" i="10"/>
  <c r="BE67" i="10"/>
  <c r="BC73" i="10"/>
  <c r="BC74" i="10" s="1"/>
  <c r="BF29" i="10"/>
  <c r="BE65" i="10"/>
  <c r="BE28" i="10"/>
  <c r="BD64" i="10"/>
  <c r="BF33" i="10"/>
  <c r="BE69" i="10"/>
  <c r="BF25" i="10"/>
  <c r="BE61" i="10"/>
  <c r="AH186" i="31"/>
  <c r="AH194" i="31" s="1"/>
  <c r="AI191" i="31"/>
  <c r="AI192" i="31"/>
  <c r="AI184" i="31"/>
  <c r="AI185" i="31"/>
  <c r="AG194" i="31"/>
  <c r="BB185" i="29"/>
  <c r="AY194" i="29"/>
  <c r="AL37" i="31"/>
  <c r="BA192" i="29"/>
  <c r="BA185" i="29"/>
  <c r="BA191" i="29"/>
  <c r="BA184" i="29"/>
  <c r="AZ186" i="29"/>
  <c r="AZ193" i="29"/>
  <c r="BD37" i="29"/>
  <c r="BF32" i="10" l="1"/>
  <c r="BE68" i="10"/>
  <c r="BF30" i="10"/>
  <c r="BE66" i="10"/>
  <c r="BF35" i="10"/>
  <c r="BE71" i="10"/>
  <c r="BG24" i="10"/>
  <c r="BF60" i="10"/>
  <c r="BG25" i="10"/>
  <c r="BF61" i="10"/>
  <c r="BF28" i="10"/>
  <c r="BE64" i="10"/>
  <c r="BG29" i="10"/>
  <c r="BF65" i="10"/>
  <c r="BE59" i="10"/>
  <c r="BE37" i="10"/>
  <c r="BF23" i="10"/>
  <c r="BG31" i="10"/>
  <c r="BF67" i="10"/>
  <c r="BG26" i="10"/>
  <c r="BF62" i="10"/>
  <c r="BF34" i="10"/>
  <c r="BE70" i="10"/>
  <c r="BG27" i="10"/>
  <c r="BF63" i="10"/>
  <c r="BG33" i="10"/>
  <c r="BF69" i="10"/>
  <c r="BD73" i="10"/>
  <c r="BD74" i="10" s="1"/>
  <c r="AI186" i="31"/>
  <c r="AJ192" i="31"/>
  <c r="AJ184" i="31"/>
  <c r="AJ185" i="31"/>
  <c r="AJ191" i="31"/>
  <c r="AI193" i="31"/>
  <c r="BA186" i="29"/>
  <c r="BB184" i="29"/>
  <c r="BB186" i="29" s="1"/>
  <c r="BB191" i="29"/>
  <c r="BA193" i="29"/>
  <c r="BB192" i="29"/>
  <c r="BC184" i="29"/>
  <c r="AZ194" i="29"/>
  <c r="AM37" i="31"/>
  <c r="BE37" i="29"/>
  <c r="BG32" i="10" l="1"/>
  <c r="BF68" i="10"/>
  <c r="BG30" i="10"/>
  <c r="BF66" i="10"/>
  <c r="BE73" i="10"/>
  <c r="BE74" i="10" s="1"/>
  <c r="BG28" i="10"/>
  <c r="BF64" i="10"/>
  <c r="BH24" i="10"/>
  <c r="BG60" i="10"/>
  <c r="BH33" i="10"/>
  <c r="BG69" i="10"/>
  <c r="BG34" i="10"/>
  <c r="BF70" i="10"/>
  <c r="BH31" i="10"/>
  <c r="BG67" i="10"/>
  <c r="BF59" i="10"/>
  <c r="BF37" i="10"/>
  <c r="BG23" i="10"/>
  <c r="BH29" i="10"/>
  <c r="BG65" i="10"/>
  <c r="BH25" i="10"/>
  <c r="BG61" i="10"/>
  <c r="BG35" i="10"/>
  <c r="BF71" i="10"/>
  <c r="BH27" i="10"/>
  <c r="BG63" i="10"/>
  <c r="BH26" i="10"/>
  <c r="BG62" i="10"/>
  <c r="AI194" i="31"/>
  <c r="AK192" i="31"/>
  <c r="AK185" i="31"/>
  <c r="AK184" i="31"/>
  <c r="AK191" i="31"/>
  <c r="AJ193" i="31"/>
  <c r="AJ186" i="31"/>
  <c r="BB193" i="29"/>
  <c r="BB194" i="29" s="1"/>
  <c r="BA194" i="29"/>
  <c r="BC185" i="29"/>
  <c r="BC186" i="29" s="1"/>
  <c r="BC192" i="29"/>
  <c r="BC191" i="29"/>
  <c r="BF37" i="29"/>
  <c r="AN37" i="31"/>
  <c r="BG68" i="10" l="1"/>
  <c r="BH32" i="10"/>
  <c r="BG66" i="10"/>
  <c r="BH30" i="10"/>
  <c r="BF73" i="10"/>
  <c r="BF74" i="10" s="1"/>
  <c r="BG59" i="10"/>
  <c r="BG37" i="10"/>
  <c r="BH23" i="10"/>
  <c r="BI33" i="10"/>
  <c r="BH69" i="10"/>
  <c r="BI24" i="10"/>
  <c r="BH60" i="10"/>
  <c r="BI26" i="10"/>
  <c r="BH62" i="10"/>
  <c r="BI25" i="10"/>
  <c r="BH61" i="10"/>
  <c r="BI31" i="10"/>
  <c r="BH67" i="10"/>
  <c r="BH34" i="10"/>
  <c r="BG70" i="10"/>
  <c r="BH28" i="10"/>
  <c r="BG64" i="10"/>
  <c r="BI27" i="10"/>
  <c r="BH63" i="10"/>
  <c r="BH35" i="10"/>
  <c r="BG71" i="10"/>
  <c r="BI29" i="10"/>
  <c r="BH65" i="10"/>
  <c r="AK193" i="31"/>
  <c r="AJ194" i="31"/>
  <c r="AK186" i="31"/>
  <c r="BC193" i="29"/>
  <c r="BC194" i="29" s="1"/>
  <c r="AL185" i="31"/>
  <c r="AL184" i="31"/>
  <c r="BD191" i="29"/>
  <c r="BD185" i="29"/>
  <c r="BD184" i="29"/>
  <c r="BD192" i="29"/>
  <c r="AO37" i="31"/>
  <c r="BG37" i="29"/>
  <c r="BI32" i="10" l="1"/>
  <c r="BH68" i="10"/>
  <c r="BH66" i="10"/>
  <c r="BI30" i="10"/>
  <c r="BH59" i="10"/>
  <c r="BH37" i="10"/>
  <c r="BI23" i="10"/>
  <c r="BJ29" i="10"/>
  <c r="BI65" i="10"/>
  <c r="BJ27" i="10"/>
  <c r="BI63" i="10"/>
  <c r="BJ31" i="10"/>
  <c r="BI67" i="10"/>
  <c r="BJ24" i="10"/>
  <c r="BI60" i="10"/>
  <c r="BG73" i="10"/>
  <c r="BG74" i="10" s="1"/>
  <c r="BI35" i="10"/>
  <c r="BH71" i="10"/>
  <c r="BI28" i="10"/>
  <c r="BH64" i="10"/>
  <c r="BI34" i="10"/>
  <c r="BH70" i="10"/>
  <c r="BJ25" i="10"/>
  <c r="BI61" i="10"/>
  <c r="BJ26" i="10"/>
  <c r="BI62" i="10"/>
  <c r="BJ33" i="10"/>
  <c r="BI69" i="10"/>
  <c r="AK194" i="31"/>
  <c r="AL186" i="31"/>
  <c r="AL194" i="31" s="1"/>
  <c r="AM191" i="31"/>
  <c r="AM184" i="31"/>
  <c r="AM192" i="31"/>
  <c r="AM185" i="31"/>
  <c r="BD193" i="29"/>
  <c r="BD186" i="29"/>
  <c r="BF192" i="29"/>
  <c r="BE184" i="29"/>
  <c r="BE185" i="29"/>
  <c r="BE192" i="29"/>
  <c r="BE191" i="29"/>
  <c r="BH37" i="29"/>
  <c r="AP37" i="31"/>
  <c r="BJ32" i="10" l="1"/>
  <c r="BI68" i="10"/>
  <c r="BJ30" i="10"/>
  <c r="BI66" i="10"/>
  <c r="BK29" i="10"/>
  <c r="BJ65" i="10"/>
  <c r="BK33" i="10"/>
  <c r="BJ69" i="10"/>
  <c r="BK25" i="10"/>
  <c r="BJ61" i="10"/>
  <c r="BJ28" i="10"/>
  <c r="BI64" i="10"/>
  <c r="BI59" i="10"/>
  <c r="BI37" i="10"/>
  <c r="BJ23" i="10"/>
  <c r="BK24" i="10"/>
  <c r="BJ60" i="10"/>
  <c r="BK31" i="10"/>
  <c r="BJ67" i="10"/>
  <c r="BK27" i="10"/>
  <c r="BJ63" i="10"/>
  <c r="BK26" i="10"/>
  <c r="BJ62" i="10"/>
  <c r="BJ34" i="10"/>
  <c r="BI70" i="10"/>
  <c r="BJ35" i="10"/>
  <c r="BI71" i="10"/>
  <c r="BH73" i="10"/>
  <c r="BH74" i="10" s="1"/>
  <c r="BD194" i="29"/>
  <c r="AM186" i="31"/>
  <c r="AN191" i="31"/>
  <c r="AN185" i="31"/>
  <c r="AN192" i="31"/>
  <c r="AN184" i="31"/>
  <c r="AM193" i="31"/>
  <c r="BE186" i="29"/>
  <c r="BE193" i="29"/>
  <c r="BF185" i="29"/>
  <c r="BF191" i="29"/>
  <c r="BF193" i="29" s="1"/>
  <c r="BF184" i="29"/>
  <c r="AQ37" i="31"/>
  <c r="BI37" i="29"/>
  <c r="BK32" i="10" l="1"/>
  <c r="BJ68" i="10"/>
  <c r="BI73" i="10"/>
  <c r="BI74" i="10" s="1"/>
  <c r="BK30" i="10"/>
  <c r="BJ66" i="10"/>
  <c r="BL26" i="10"/>
  <c r="BK62" i="10"/>
  <c r="BL24" i="10"/>
  <c r="BK60" i="10"/>
  <c r="BL25" i="10"/>
  <c r="BK61" i="10"/>
  <c r="BL29" i="10"/>
  <c r="BK65" i="10"/>
  <c r="BJ59" i="10"/>
  <c r="BJ37" i="10"/>
  <c r="BK23" i="10"/>
  <c r="BL33" i="10"/>
  <c r="BK69" i="10"/>
  <c r="BK35" i="10"/>
  <c r="BJ71" i="10"/>
  <c r="BL27" i="10"/>
  <c r="BK63" i="10"/>
  <c r="BK34" i="10"/>
  <c r="BJ70" i="10"/>
  <c r="BL31" i="10"/>
  <c r="BK67" i="10"/>
  <c r="BK28" i="10"/>
  <c r="BJ64" i="10"/>
  <c r="BF186" i="29"/>
  <c r="BF194" i="29" s="1"/>
  <c r="AM194" i="31"/>
  <c r="AN193" i="31"/>
  <c r="BE194" i="29"/>
  <c r="AO192" i="31"/>
  <c r="AO185" i="31"/>
  <c r="AO184" i="31"/>
  <c r="AO191" i="31"/>
  <c r="AN186" i="31"/>
  <c r="BG192" i="29"/>
  <c r="BG191" i="29"/>
  <c r="BG185" i="29"/>
  <c r="BG184" i="29"/>
  <c r="BJ37" i="29"/>
  <c r="AR37" i="31"/>
  <c r="BL32" i="10" l="1"/>
  <c r="BK68" i="10"/>
  <c r="BL30" i="10"/>
  <c r="BK66" i="10"/>
  <c r="BM29" i="10"/>
  <c r="BL65" i="10"/>
  <c r="BM24" i="10"/>
  <c r="BL60" i="10"/>
  <c r="BL28" i="10"/>
  <c r="BK64" i="10"/>
  <c r="BL34" i="10"/>
  <c r="BK70" i="10"/>
  <c r="BL35" i="10"/>
  <c r="BK71" i="10"/>
  <c r="BM33" i="10"/>
  <c r="BL69" i="10"/>
  <c r="BJ73" i="10"/>
  <c r="BJ74" i="10" s="1"/>
  <c r="BM25" i="10"/>
  <c r="BL61" i="10"/>
  <c r="BM26" i="10"/>
  <c r="BL62" i="10"/>
  <c r="BK59" i="10"/>
  <c r="BK37" i="10"/>
  <c r="BL23" i="10"/>
  <c r="BM31" i="10"/>
  <c r="BL67" i="10"/>
  <c r="BM27" i="10"/>
  <c r="BL63" i="10"/>
  <c r="AO193" i="31"/>
  <c r="AO186" i="31"/>
  <c r="AN194" i="31"/>
  <c r="AP192" i="31"/>
  <c r="AP184" i="31"/>
  <c r="AP185" i="31"/>
  <c r="AP191" i="31"/>
  <c r="BG193" i="29"/>
  <c r="BG186" i="29"/>
  <c r="BK37" i="29"/>
  <c r="BH184" i="29"/>
  <c r="BH185" i="29"/>
  <c r="BH192" i="29"/>
  <c r="BH191" i="29"/>
  <c r="AS37" i="31"/>
  <c r="BM32" i="10" l="1"/>
  <c r="BL68" i="10"/>
  <c r="BL66" i="10"/>
  <c r="BM30" i="10"/>
  <c r="BL59" i="10"/>
  <c r="BL37" i="10"/>
  <c r="BM23" i="10"/>
  <c r="BN27" i="10"/>
  <c r="BM63" i="10"/>
  <c r="BN33" i="10"/>
  <c r="BM69" i="10"/>
  <c r="BM34" i="10"/>
  <c r="BL70" i="10"/>
  <c r="BN24" i="10"/>
  <c r="BM60" i="10"/>
  <c r="BN26" i="10"/>
  <c r="BM62" i="10"/>
  <c r="BK73" i="10"/>
  <c r="BK74" i="10" s="1"/>
  <c r="BN25" i="10"/>
  <c r="BM61" i="10"/>
  <c r="BN31" i="10"/>
  <c r="BM67" i="10"/>
  <c r="BM35" i="10"/>
  <c r="BL71" i="10"/>
  <c r="BM28" i="10"/>
  <c r="BL64" i="10"/>
  <c r="BN29" i="10"/>
  <c r="BM65" i="10"/>
  <c r="AP193" i="31"/>
  <c r="AO194" i="31"/>
  <c r="BG194" i="29"/>
  <c r="AQ192" i="31"/>
  <c r="AQ185" i="31"/>
  <c r="AQ191" i="31"/>
  <c r="AQ184" i="31"/>
  <c r="AP186" i="31"/>
  <c r="BH193" i="29"/>
  <c r="BH186" i="29"/>
  <c r="BI192" i="29"/>
  <c r="BI184" i="29"/>
  <c r="BI191" i="29"/>
  <c r="BI185" i="29"/>
  <c r="AT37" i="31"/>
  <c r="BL37" i="29"/>
  <c r="BN32" i="10" l="1"/>
  <c r="BM68" i="10"/>
  <c r="BN30" i="10"/>
  <c r="BM66" i="10"/>
  <c r="BO29" i="10"/>
  <c r="BN65" i="10"/>
  <c r="BO24" i="10"/>
  <c r="BN60" i="10"/>
  <c r="BO33" i="10"/>
  <c r="BN69" i="10"/>
  <c r="BM59" i="10"/>
  <c r="BM37" i="10"/>
  <c r="BN23" i="10"/>
  <c r="BN28" i="10"/>
  <c r="BM64" i="10"/>
  <c r="BO26" i="10"/>
  <c r="BN62" i="10"/>
  <c r="BN34" i="10"/>
  <c r="BM70" i="10"/>
  <c r="BO27" i="10"/>
  <c r="BN63" i="10"/>
  <c r="BN35" i="10"/>
  <c r="BM71" i="10"/>
  <c r="BO31" i="10"/>
  <c r="BN67" i="10"/>
  <c r="BO25" i="10"/>
  <c r="BN61" i="10"/>
  <c r="BL73" i="10"/>
  <c r="BL74" i="10" s="1"/>
  <c r="AP194" i="31"/>
  <c r="AQ193" i="31"/>
  <c r="AQ186" i="31"/>
  <c r="AR192" i="31"/>
  <c r="AR185" i="31"/>
  <c r="AR184" i="31"/>
  <c r="AR191" i="31"/>
  <c r="BH194" i="29"/>
  <c r="BI193" i="29"/>
  <c r="AU37" i="31"/>
  <c r="BI186" i="29"/>
  <c r="BM37" i="29"/>
  <c r="BJ185" i="29"/>
  <c r="BJ184" i="29"/>
  <c r="BO32" i="10" l="1"/>
  <c r="BN68" i="10"/>
  <c r="BO30" i="10"/>
  <c r="BN66" i="10"/>
  <c r="BM73" i="10"/>
  <c r="BM74" i="10" s="1"/>
  <c r="BP24" i="10"/>
  <c r="BO60" i="10"/>
  <c r="BP25" i="10"/>
  <c r="BO61" i="10"/>
  <c r="BO35" i="10"/>
  <c r="BN71" i="10"/>
  <c r="BO34" i="10"/>
  <c r="BN70" i="10"/>
  <c r="BO28" i="10"/>
  <c r="BN64" i="10"/>
  <c r="BN59" i="10"/>
  <c r="BN37" i="10"/>
  <c r="BO23" i="10"/>
  <c r="BP33" i="10"/>
  <c r="BO69" i="10"/>
  <c r="BP29" i="10"/>
  <c r="BO65" i="10"/>
  <c r="BP31" i="10"/>
  <c r="BO67" i="10"/>
  <c r="BP27" i="10"/>
  <c r="BO63" i="10"/>
  <c r="BP26" i="10"/>
  <c r="BO62" i="10"/>
  <c r="AQ194" i="31"/>
  <c r="AR186" i="31"/>
  <c r="AR193" i="31"/>
  <c r="BI194" i="29"/>
  <c r="AS185" i="31"/>
  <c r="AS192" i="31"/>
  <c r="AS184" i="31"/>
  <c r="AS191" i="31"/>
  <c r="BJ186" i="29"/>
  <c r="BJ194" i="29" s="1"/>
  <c r="BK191" i="29"/>
  <c r="BK184" i="29"/>
  <c r="BK192" i="29"/>
  <c r="BK185" i="29"/>
  <c r="BN37" i="29"/>
  <c r="AV37" i="31"/>
  <c r="BO68" i="10" l="1"/>
  <c r="BP32" i="10"/>
  <c r="BP30" i="10"/>
  <c r="BO66" i="10"/>
  <c r="BN73" i="10"/>
  <c r="BN74" i="10" s="1"/>
  <c r="BP28" i="10"/>
  <c r="BO64" i="10"/>
  <c r="BQ24" i="10"/>
  <c r="BP60" i="10"/>
  <c r="BQ26" i="10"/>
  <c r="BP62" i="10"/>
  <c r="BQ31" i="10"/>
  <c r="BP67" i="10"/>
  <c r="BQ33" i="10"/>
  <c r="BP69" i="10"/>
  <c r="BP34" i="10"/>
  <c r="BO70" i="10"/>
  <c r="BQ25" i="10"/>
  <c r="BP61" i="10"/>
  <c r="BO59" i="10"/>
  <c r="BO37" i="10"/>
  <c r="BP23" i="10"/>
  <c r="BP35" i="10"/>
  <c r="BO71" i="10"/>
  <c r="BQ27" i="10"/>
  <c r="BP63" i="10"/>
  <c r="BQ29" i="10"/>
  <c r="BP65" i="10"/>
  <c r="AR194" i="31"/>
  <c r="AT192" i="31"/>
  <c r="AT184" i="31"/>
  <c r="AT185" i="31"/>
  <c r="AT191" i="31"/>
  <c r="AS193" i="31"/>
  <c r="AS186" i="31"/>
  <c r="AW37" i="31"/>
  <c r="BO37" i="29"/>
  <c r="BL191" i="29"/>
  <c r="BL184" i="29"/>
  <c r="BL192" i="29"/>
  <c r="BL185" i="29"/>
  <c r="BK186" i="29"/>
  <c r="BK193" i="29"/>
  <c r="BQ32" i="10" l="1"/>
  <c r="BP68" i="10"/>
  <c r="BP66" i="10"/>
  <c r="BQ30" i="10"/>
  <c r="BO73" i="10"/>
  <c r="BO74" i="10" s="1"/>
  <c r="BR31" i="10"/>
  <c r="BQ67" i="10"/>
  <c r="BR24" i="10"/>
  <c r="BQ60" i="10"/>
  <c r="BP59" i="10"/>
  <c r="BP37" i="10"/>
  <c r="BQ23" i="10"/>
  <c r="BQ34" i="10"/>
  <c r="BP70" i="10"/>
  <c r="BR27" i="10"/>
  <c r="BQ63" i="10"/>
  <c r="BR33" i="10"/>
  <c r="BQ69" i="10"/>
  <c r="BR26" i="10"/>
  <c r="BQ62" i="10"/>
  <c r="BQ28" i="10"/>
  <c r="BP64" i="10"/>
  <c r="BR25" i="10"/>
  <c r="BQ61" i="10"/>
  <c r="BR29" i="10"/>
  <c r="BQ65" i="10"/>
  <c r="BQ35" i="10"/>
  <c r="BP71" i="10"/>
  <c r="AT193" i="31"/>
  <c r="AS194" i="31"/>
  <c r="AT186" i="31"/>
  <c r="AU185" i="31"/>
  <c r="AU192" i="31"/>
  <c r="AU184" i="31"/>
  <c r="AU191" i="31"/>
  <c r="BL186" i="29"/>
  <c r="BP37" i="29"/>
  <c r="BM184" i="29"/>
  <c r="BM185" i="29"/>
  <c r="BM191" i="29"/>
  <c r="BM192" i="29"/>
  <c r="AX37" i="31"/>
  <c r="BL193" i="29"/>
  <c r="BK194" i="29"/>
  <c r="BR32" i="10" l="1"/>
  <c r="BQ68" i="10"/>
  <c r="BR30" i="10"/>
  <c r="BQ66" i="10"/>
  <c r="BP73" i="10"/>
  <c r="BP74" i="10" s="1"/>
  <c r="BS31" i="10"/>
  <c r="BR67" i="10"/>
  <c r="BS25" i="10"/>
  <c r="BR61" i="10"/>
  <c r="BS26" i="10"/>
  <c r="BR62" i="10"/>
  <c r="BS27" i="10"/>
  <c r="BR63" i="10"/>
  <c r="BR34" i="10"/>
  <c r="BQ70" i="10"/>
  <c r="BR35" i="10"/>
  <c r="BQ71" i="10"/>
  <c r="BQ59" i="10"/>
  <c r="BQ37" i="10"/>
  <c r="BR23" i="10"/>
  <c r="BS24" i="10"/>
  <c r="BR60" i="10"/>
  <c r="BS29" i="10"/>
  <c r="BR65" i="10"/>
  <c r="BR28" i="10"/>
  <c r="BQ64" i="10"/>
  <c r="BS33" i="10"/>
  <c r="BR69" i="10"/>
  <c r="AT194" i="31"/>
  <c r="AU193" i="31"/>
  <c r="AU186" i="31"/>
  <c r="AV185" i="31"/>
  <c r="AV191" i="31"/>
  <c r="AV192" i="31"/>
  <c r="AV184" i="31"/>
  <c r="BL194" i="29"/>
  <c r="BM193" i="29"/>
  <c r="AY37" i="31"/>
  <c r="BM186" i="29"/>
  <c r="BQ37" i="29"/>
  <c r="BN184" i="29"/>
  <c r="BN192" i="29"/>
  <c r="BN191" i="29"/>
  <c r="BN185" i="29"/>
  <c r="BS32" i="10" l="1"/>
  <c r="BR68" i="10"/>
  <c r="BR66" i="10"/>
  <c r="BS30" i="10"/>
  <c r="BQ73" i="10"/>
  <c r="BQ74" i="10" s="1"/>
  <c r="BS28" i="10"/>
  <c r="BR64" i="10"/>
  <c r="BT27" i="10"/>
  <c r="BS63" i="10"/>
  <c r="BT25" i="10"/>
  <c r="BS61" i="10"/>
  <c r="BT33" i="10"/>
  <c r="BS69" i="10"/>
  <c r="BT29" i="10"/>
  <c r="BS65" i="10"/>
  <c r="BT24" i="10"/>
  <c r="BS60" i="10"/>
  <c r="BS34" i="10"/>
  <c r="BR70" i="10"/>
  <c r="BT26" i="10"/>
  <c r="BS62" i="10"/>
  <c r="BT31" i="10"/>
  <c r="BS67" i="10"/>
  <c r="BR59" i="10"/>
  <c r="BR37" i="10"/>
  <c r="BS23" i="10"/>
  <c r="BS35" i="10"/>
  <c r="BR71" i="10"/>
  <c r="AU194" i="31"/>
  <c r="AV186" i="31"/>
  <c r="AW192" i="31"/>
  <c r="AW191" i="31"/>
  <c r="AW184" i="31"/>
  <c r="AW185" i="31"/>
  <c r="AV193" i="31"/>
  <c r="BN193" i="29"/>
  <c r="BM194" i="29"/>
  <c r="AZ37" i="31"/>
  <c r="BN186" i="29"/>
  <c r="BR37" i="29"/>
  <c r="BO192" i="29"/>
  <c r="BO185" i="29"/>
  <c r="BO184" i="29"/>
  <c r="BO191" i="29"/>
  <c r="BT32" i="10" l="1"/>
  <c r="BS68" i="10"/>
  <c r="BT30" i="10"/>
  <c r="BS66" i="10"/>
  <c r="BR73" i="10"/>
  <c r="BR74" i="10" s="1"/>
  <c r="BU26" i="10"/>
  <c r="BT62" i="10"/>
  <c r="BU24" i="10"/>
  <c r="BT60" i="10"/>
  <c r="BU33" i="10"/>
  <c r="BT69" i="10"/>
  <c r="BU27" i="10"/>
  <c r="BT63" i="10"/>
  <c r="BT28" i="10"/>
  <c r="BS64" i="10"/>
  <c r="BT35" i="10"/>
  <c r="BS71" i="10"/>
  <c r="BS59" i="10"/>
  <c r="BS37" i="10"/>
  <c r="BT23" i="10"/>
  <c r="BU31" i="10"/>
  <c r="BT67" i="10"/>
  <c r="BT34" i="10"/>
  <c r="BS70" i="10"/>
  <c r="BU29" i="10"/>
  <c r="BT65" i="10"/>
  <c r="BU25" i="10"/>
  <c r="BT61" i="10"/>
  <c r="AV194" i="31"/>
  <c r="BN194" i="29"/>
  <c r="AW193" i="31"/>
  <c r="BO193" i="29"/>
  <c r="AX185" i="31"/>
  <c r="AX184" i="31"/>
  <c r="AW186" i="31"/>
  <c r="BO186" i="29"/>
  <c r="BS37" i="29"/>
  <c r="BP191" i="29"/>
  <c r="BP192" i="29"/>
  <c r="BP185" i="29"/>
  <c r="BP184" i="29"/>
  <c r="BA37" i="31"/>
  <c r="BU32" i="10" l="1"/>
  <c r="BT68" i="10"/>
  <c r="BT66" i="10"/>
  <c r="BU30" i="10"/>
  <c r="BS73" i="10"/>
  <c r="BS74" i="10" s="1"/>
  <c r="BV25" i="10"/>
  <c r="BU61" i="10"/>
  <c r="BU34" i="10"/>
  <c r="BT70" i="10"/>
  <c r="BU28" i="10"/>
  <c r="BT64" i="10"/>
  <c r="BV33" i="10"/>
  <c r="BU69" i="10"/>
  <c r="BV26" i="10"/>
  <c r="BU62" i="10"/>
  <c r="BV29" i="10"/>
  <c r="BU65" i="10"/>
  <c r="BV31" i="10"/>
  <c r="BU67" i="10"/>
  <c r="BT59" i="10"/>
  <c r="BT37" i="10"/>
  <c r="BU23" i="10"/>
  <c r="BU35" i="10"/>
  <c r="BT71" i="10"/>
  <c r="BV27" i="10"/>
  <c r="BU63" i="10"/>
  <c r="BV24" i="10"/>
  <c r="BU60" i="10"/>
  <c r="AX186" i="31"/>
  <c r="AX194" i="31" s="1"/>
  <c r="BO194" i="29"/>
  <c r="AW194" i="31"/>
  <c r="BQ185" i="29"/>
  <c r="AY191" i="31"/>
  <c r="AY192" i="31"/>
  <c r="AY185" i="31"/>
  <c r="AY184" i="31"/>
  <c r="BQ192" i="29"/>
  <c r="BQ184" i="29"/>
  <c r="BQ191" i="29"/>
  <c r="BP186" i="29"/>
  <c r="BP193" i="29"/>
  <c r="BT37" i="29"/>
  <c r="BB37" i="31"/>
  <c r="BV32" i="10" l="1"/>
  <c r="BU68" i="10"/>
  <c r="BV30" i="10"/>
  <c r="BU66" i="10"/>
  <c r="BT73" i="10"/>
  <c r="BT74" i="10" s="1"/>
  <c r="BW29" i="10"/>
  <c r="BV65" i="10"/>
  <c r="BW26" i="10"/>
  <c r="BV62" i="10"/>
  <c r="BV28" i="10"/>
  <c r="BU64" i="10"/>
  <c r="BW25" i="10"/>
  <c r="BV61" i="10"/>
  <c r="BW24" i="10"/>
  <c r="BV60" i="10"/>
  <c r="BV35" i="10"/>
  <c r="BU71" i="10"/>
  <c r="BU59" i="10"/>
  <c r="BU37" i="10"/>
  <c r="BV23" i="10"/>
  <c r="BW31" i="10"/>
  <c r="BV67" i="10"/>
  <c r="BW33" i="10"/>
  <c r="BV69" i="10"/>
  <c r="BV34" i="10"/>
  <c r="BU70" i="10"/>
  <c r="BW27" i="10"/>
  <c r="BV63" i="10"/>
  <c r="BQ186" i="29"/>
  <c r="BQ193" i="29"/>
  <c r="AY186" i="31"/>
  <c r="BP194" i="29"/>
  <c r="AZ185" i="31"/>
  <c r="AZ191" i="31"/>
  <c r="AZ192" i="31"/>
  <c r="AZ184" i="31"/>
  <c r="AY193" i="31"/>
  <c r="BC37" i="31"/>
  <c r="BR192" i="29"/>
  <c r="BR185" i="29"/>
  <c r="BR184" i="29"/>
  <c r="BR191" i="29"/>
  <c r="BU37" i="29"/>
  <c r="BW32" i="10" l="1"/>
  <c r="BV68" i="10"/>
  <c r="BW30" i="10"/>
  <c r="BV66" i="10"/>
  <c r="BU73" i="10"/>
  <c r="BU74" i="10" s="1"/>
  <c r="BX27" i="10"/>
  <c r="BW63" i="10"/>
  <c r="BW34" i="10"/>
  <c r="BV70" i="10"/>
  <c r="BQ194" i="29"/>
  <c r="BX24" i="10"/>
  <c r="BW60" i="10"/>
  <c r="BW28" i="10"/>
  <c r="BV64" i="10"/>
  <c r="BX29" i="10"/>
  <c r="BW65" i="10"/>
  <c r="BX33" i="10"/>
  <c r="BW69" i="10"/>
  <c r="BX31" i="10"/>
  <c r="BW67" i="10"/>
  <c r="BV59" i="10"/>
  <c r="BV37" i="10"/>
  <c r="BW23" i="10"/>
  <c r="BW35" i="10"/>
  <c r="BV71" i="10"/>
  <c r="BX25" i="10"/>
  <c r="BW61" i="10"/>
  <c r="BX26" i="10"/>
  <c r="BW62" i="10"/>
  <c r="AZ193" i="31"/>
  <c r="AY194" i="31"/>
  <c r="AZ186" i="31"/>
  <c r="BA192" i="31"/>
  <c r="BA185" i="31"/>
  <c r="BA184" i="31"/>
  <c r="BA191" i="31"/>
  <c r="BR193" i="29"/>
  <c r="BR186" i="29"/>
  <c r="BD37" i="31"/>
  <c r="BV37" i="29"/>
  <c r="BS191" i="29"/>
  <c r="BS192" i="29"/>
  <c r="BS185" i="29"/>
  <c r="BS184" i="29"/>
  <c r="BW68" i="10" l="1"/>
  <c r="BX32" i="10"/>
  <c r="BX30" i="10"/>
  <c r="BW66" i="10"/>
  <c r="BY26" i="10"/>
  <c r="BX62" i="10"/>
  <c r="BX35" i="10"/>
  <c r="BW71" i="10"/>
  <c r="BY33" i="10"/>
  <c r="BX69" i="10"/>
  <c r="BY29" i="10"/>
  <c r="BX65" i="10"/>
  <c r="BY24" i="10"/>
  <c r="BX60" i="10"/>
  <c r="BW59" i="10"/>
  <c r="BW37" i="10"/>
  <c r="BX23" i="10"/>
  <c r="BX34" i="10"/>
  <c r="BW70" i="10"/>
  <c r="BY25" i="10"/>
  <c r="BX61" i="10"/>
  <c r="BY31" i="10"/>
  <c r="BX67" i="10"/>
  <c r="BX28" i="10"/>
  <c r="BW64" i="10"/>
  <c r="BV73" i="10"/>
  <c r="BV74" i="10" s="1"/>
  <c r="BY27" i="10"/>
  <c r="BX63" i="10"/>
  <c r="AZ194" i="31"/>
  <c r="BA186" i="31"/>
  <c r="BA193" i="31"/>
  <c r="BB192" i="31"/>
  <c r="BB184" i="31"/>
  <c r="BB185" i="31"/>
  <c r="BB191" i="31"/>
  <c r="BR194" i="29"/>
  <c r="BS186" i="29"/>
  <c r="BU185" i="29"/>
  <c r="BW37" i="29"/>
  <c r="BS193" i="29"/>
  <c r="BE37" i="31"/>
  <c r="BT191" i="29"/>
  <c r="BT185" i="29"/>
  <c r="BT184" i="29"/>
  <c r="BT192" i="29"/>
  <c r="BY32" i="10" l="1"/>
  <c r="BX68" i="10"/>
  <c r="BX66" i="10"/>
  <c r="BY30" i="10"/>
  <c r="BZ27" i="10"/>
  <c r="BY63" i="10"/>
  <c r="BW73" i="10"/>
  <c r="BW74" i="10" s="1"/>
  <c r="BZ29" i="10"/>
  <c r="BY65" i="10"/>
  <c r="BY28" i="10"/>
  <c r="BX64" i="10"/>
  <c r="BZ31" i="10"/>
  <c r="BY67" i="10"/>
  <c r="BY34" i="10"/>
  <c r="BX70" i="10"/>
  <c r="BY35" i="10"/>
  <c r="BX71" i="10"/>
  <c r="BX59" i="10"/>
  <c r="BX37" i="10"/>
  <c r="BY23" i="10"/>
  <c r="BZ24" i="10"/>
  <c r="BY60" i="10"/>
  <c r="BZ33" i="10"/>
  <c r="BY69" i="10"/>
  <c r="BZ25" i="10"/>
  <c r="BY61" i="10"/>
  <c r="BZ26" i="10"/>
  <c r="BY62" i="10"/>
  <c r="BA194" i="31"/>
  <c r="BB186" i="31"/>
  <c r="BC192" i="31"/>
  <c r="BC185" i="31"/>
  <c r="BC184" i="31"/>
  <c r="BC191" i="31"/>
  <c r="BB193" i="31"/>
  <c r="BU184" i="29"/>
  <c r="BU186" i="29" s="1"/>
  <c r="BU192" i="29"/>
  <c r="BU191" i="29"/>
  <c r="BT186" i="29"/>
  <c r="BT193" i="29"/>
  <c r="BS194" i="29"/>
  <c r="BF37" i="31"/>
  <c r="BX37" i="29"/>
  <c r="BY68" i="10" l="1"/>
  <c r="BZ32" i="10"/>
  <c r="BX73" i="10"/>
  <c r="BX74" i="10" s="1"/>
  <c r="BZ30" i="10"/>
  <c r="BY66" i="10"/>
  <c r="CA26" i="10"/>
  <c r="BZ62" i="10"/>
  <c r="CA24" i="10"/>
  <c r="BZ60" i="10"/>
  <c r="BY59" i="10"/>
  <c r="BY37" i="10"/>
  <c r="BZ23" i="10"/>
  <c r="BZ34" i="10"/>
  <c r="BY70" i="10"/>
  <c r="BZ28" i="10"/>
  <c r="BY64" i="10"/>
  <c r="CA25" i="10"/>
  <c r="BZ61" i="10"/>
  <c r="CA33" i="10"/>
  <c r="BZ69" i="10"/>
  <c r="CA27" i="10"/>
  <c r="BZ63" i="10"/>
  <c r="BZ35" i="10"/>
  <c r="BY71" i="10"/>
  <c r="CA31" i="10"/>
  <c r="BZ67" i="10"/>
  <c r="CA29" i="10"/>
  <c r="BZ65" i="10"/>
  <c r="BB194" i="31"/>
  <c r="BC186" i="31"/>
  <c r="BD185" i="31"/>
  <c r="BD184" i="31"/>
  <c r="BD191" i="31"/>
  <c r="BD192" i="31"/>
  <c r="BC193" i="31"/>
  <c r="BU193" i="29"/>
  <c r="BU194" i="29" s="1"/>
  <c r="BT194" i="29"/>
  <c r="BV184" i="29"/>
  <c r="BV185" i="29"/>
  <c r="BG37" i="31"/>
  <c r="BY37" i="29"/>
  <c r="CA32" i="10" l="1"/>
  <c r="BZ68" i="10"/>
  <c r="BY73" i="10"/>
  <c r="BY74" i="10" s="1"/>
  <c r="BZ66" i="10"/>
  <c r="CA30" i="10"/>
  <c r="CB29" i="10"/>
  <c r="CA65" i="10"/>
  <c r="CA35" i="10"/>
  <c r="BZ71" i="10"/>
  <c r="CB33" i="10"/>
  <c r="CA69" i="10"/>
  <c r="CA28" i="10"/>
  <c r="BZ64" i="10"/>
  <c r="CB31" i="10"/>
  <c r="CA67" i="10"/>
  <c r="BZ59" i="10"/>
  <c r="BZ37" i="10"/>
  <c r="CA23" i="10"/>
  <c r="CB24" i="10"/>
  <c r="CA60" i="10"/>
  <c r="CB26" i="10"/>
  <c r="CA62" i="10"/>
  <c r="CB27" i="10"/>
  <c r="CA63" i="10"/>
  <c r="CB25" i="10"/>
  <c r="CA61" i="10"/>
  <c r="CA34" i="10"/>
  <c r="BZ70" i="10"/>
  <c r="BC194" i="31"/>
  <c r="BE192" i="31"/>
  <c r="BE185" i="31"/>
  <c r="BE191" i="31"/>
  <c r="BE184" i="31"/>
  <c r="BD193" i="31"/>
  <c r="BD186" i="31"/>
  <c r="BV186" i="29"/>
  <c r="BV194" i="29" s="1"/>
  <c r="BZ37" i="29"/>
  <c r="BH37" i="31"/>
  <c r="BW191" i="29"/>
  <c r="BW185" i="29"/>
  <c r="BW184" i="29"/>
  <c r="BW192" i="29"/>
  <c r="CA68" i="10" l="1"/>
  <c r="CB32" i="10"/>
  <c r="CB30" i="10"/>
  <c r="CA66" i="10"/>
  <c r="BZ73" i="10"/>
  <c r="BZ74" i="10" s="1"/>
  <c r="CC33" i="10"/>
  <c r="CB69" i="10"/>
  <c r="CB35" i="10"/>
  <c r="CA71" i="10"/>
  <c r="CB34" i="10"/>
  <c r="CA70" i="10"/>
  <c r="CC27" i="10"/>
  <c r="CB63" i="10"/>
  <c r="CC24" i="10"/>
  <c r="CB60" i="10"/>
  <c r="CA59" i="10"/>
  <c r="CA37" i="10"/>
  <c r="CB23" i="10"/>
  <c r="CC31" i="10"/>
  <c r="CB67" i="10"/>
  <c r="CB28" i="10"/>
  <c r="CA64" i="10"/>
  <c r="CC29" i="10"/>
  <c r="CB65" i="10"/>
  <c r="CC25" i="10"/>
  <c r="CB61" i="10"/>
  <c r="CC26" i="10"/>
  <c r="CB62" i="10"/>
  <c r="BE186" i="31"/>
  <c r="BE193" i="31"/>
  <c r="BD194" i="31"/>
  <c r="BF185" i="31"/>
  <c r="BF192" i="31"/>
  <c r="BF184" i="31"/>
  <c r="BF191" i="31"/>
  <c r="BW186" i="29"/>
  <c r="CA37" i="29"/>
  <c r="BW193" i="29"/>
  <c r="BI37" i="31"/>
  <c r="BX185" i="29"/>
  <c r="BX184" i="29"/>
  <c r="BX191" i="29"/>
  <c r="BX192" i="29"/>
  <c r="CC32" i="10" l="1"/>
  <c r="CB68" i="10"/>
  <c r="CC30" i="10"/>
  <c r="CB66" i="10"/>
  <c r="CB59" i="10"/>
  <c r="CB37" i="10"/>
  <c r="CC23" i="10"/>
  <c r="CD24" i="10"/>
  <c r="CC60" i="10"/>
  <c r="CC34" i="10"/>
  <c r="CB70" i="10"/>
  <c r="CD33" i="10"/>
  <c r="CC69" i="10"/>
  <c r="CD29" i="10"/>
  <c r="CC65" i="10"/>
  <c r="CC28" i="10"/>
  <c r="CB64" i="10"/>
  <c r="CA73" i="10"/>
  <c r="CA74" i="10" s="1"/>
  <c r="CD27" i="10"/>
  <c r="CC63" i="10"/>
  <c r="CC35" i="10"/>
  <c r="CB71" i="10"/>
  <c r="CD26" i="10"/>
  <c r="CC62" i="10"/>
  <c r="CD25" i="10"/>
  <c r="CC61" i="10"/>
  <c r="CD31" i="10"/>
  <c r="CC67" i="10"/>
  <c r="BF193" i="31"/>
  <c r="BE194" i="31"/>
  <c r="BF186" i="31"/>
  <c r="BX186" i="29"/>
  <c r="BG192" i="31"/>
  <c r="BG185" i="31"/>
  <c r="BG191" i="31"/>
  <c r="BG184" i="31"/>
  <c r="BW194" i="29"/>
  <c r="BX193" i="29"/>
  <c r="CB37" i="29"/>
  <c r="BJ37" i="31"/>
  <c r="BY184" i="29"/>
  <c r="BY185" i="29"/>
  <c r="BY192" i="29"/>
  <c r="BY191" i="29"/>
  <c r="CD32" i="10" l="1"/>
  <c r="CC68" i="10"/>
  <c r="CC66" i="10"/>
  <c r="CD30" i="10"/>
  <c r="CD28" i="10"/>
  <c r="CC64" i="10"/>
  <c r="CE33" i="10"/>
  <c r="CD69" i="10"/>
  <c r="CE24" i="10"/>
  <c r="CD60" i="10"/>
  <c r="CE31" i="10"/>
  <c r="CD67" i="10"/>
  <c r="CE25" i="10"/>
  <c r="CD61" i="10"/>
  <c r="CE27" i="10"/>
  <c r="CD63" i="10"/>
  <c r="CC59" i="10"/>
  <c r="CC37" i="10"/>
  <c r="CD23" i="10"/>
  <c r="CE29" i="10"/>
  <c r="CD65" i="10"/>
  <c r="CD34" i="10"/>
  <c r="CC70" i="10"/>
  <c r="CE26" i="10"/>
  <c r="CD62" i="10"/>
  <c r="CD35" i="10"/>
  <c r="CC71" i="10"/>
  <c r="CB73" i="10"/>
  <c r="CB74" i="10" s="1"/>
  <c r="BF194" i="31"/>
  <c r="BG186" i="31"/>
  <c r="BX194" i="29"/>
  <c r="BH192" i="31"/>
  <c r="BH185" i="31"/>
  <c r="BH184" i="31"/>
  <c r="BH191" i="31"/>
  <c r="BG193" i="31"/>
  <c r="BY193" i="29"/>
  <c r="CC37" i="29"/>
  <c r="BZ192" i="29"/>
  <c r="BZ191" i="29"/>
  <c r="BZ184" i="29"/>
  <c r="BZ185" i="29"/>
  <c r="BY186" i="29"/>
  <c r="BK37" i="31"/>
  <c r="CE32" i="10" l="1"/>
  <c r="CD68" i="10"/>
  <c r="CC73" i="10"/>
  <c r="CC74" i="10" s="1"/>
  <c r="CE30" i="10"/>
  <c r="CD66" i="10"/>
  <c r="CE34" i="10"/>
  <c r="CD70" i="10"/>
  <c r="CE35" i="10"/>
  <c r="CD71" i="10"/>
  <c r="CF31" i="10"/>
  <c r="CE67" i="10"/>
  <c r="CF33" i="10"/>
  <c r="CE69" i="10"/>
  <c r="CF29" i="10"/>
  <c r="CE65" i="10"/>
  <c r="CF26" i="10"/>
  <c r="CE62" i="10"/>
  <c r="CD59" i="10"/>
  <c r="CD37" i="10"/>
  <c r="CE23" i="10"/>
  <c r="CF27" i="10"/>
  <c r="CE63" i="10"/>
  <c r="CF25" i="10"/>
  <c r="CE61" i="10"/>
  <c r="CF24" i="10"/>
  <c r="CE60" i="10"/>
  <c r="CE28" i="10"/>
  <c r="CD64" i="10"/>
  <c r="BG194" i="31"/>
  <c r="BH186" i="31"/>
  <c r="BH193" i="31"/>
  <c r="BI192" i="31"/>
  <c r="BI191" i="31"/>
  <c r="BI185" i="31"/>
  <c r="BI184" i="31"/>
  <c r="BY194" i="29"/>
  <c r="BZ186" i="29"/>
  <c r="BZ193" i="29"/>
  <c r="BL37" i="31"/>
  <c r="CA185" i="29"/>
  <c r="CA192" i="29"/>
  <c r="CA191" i="29"/>
  <c r="CA184" i="29"/>
  <c r="CD37" i="29"/>
  <c r="CE68" i="10" l="1"/>
  <c r="CF32" i="10"/>
  <c r="CF30" i="10"/>
  <c r="CE66" i="10"/>
  <c r="CE59" i="10"/>
  <c r="CE37" i="10"/>
  <c r="CF23" i="10"/>
  <c r="CG26" i="10"/>
  <c r="CF62" i="10"/>
  <c r="CG33" i="10"/>
  <c r="CF69" i="10"/>
  <c r="CF35" i="10"/>
  <c r="CE71" i="10"/>
  <c r="CF28" i="10"/>
  <c r="CE64" i="10"/>
  <c r="CG25" i="10"/>
  <c r="CF61" i="10"/>
  <c r="CD73" i="10"/>
  <c r="CD74" i="10" s="1"/>
  <c r="CG29" i="10"/>
  <c r="CF65" i="10"/>
  <c r="CG31" i="10"/>
  <c r="CF67" i="10"/>
  <c r="CF34" i="10"/>
  <c r="CE70" i="10"/>
  <c r="CG24" i="10"/>
  <c r="CF60" i="10"/>
  <c r="CG27" i="10"/>
  <c r="CF63" i="10"/>
  <c r="BI193" i="31"/>
  <c r="BH194" i="31"/>
  <c r="BZ194" i="29"/>
  <c r="BI186" i="31"/>
  <c r="BJ185" i="31"/>
  <c r="BJ184" i="31"/>
  <c r="CA186" i="29"/>
  <c r="CC191" i="29"/>
  <c r="CA193" i="29"/>
  <c r="CB191" i="29"/>
  <c r="CB185" i="29"/>
  <c r="CB184" i="29"/>
  <c r="CB192" i="29"/>
  <c r="BM37" i="31"/>
  <c r="CE37" i="29"/>
  <c r="CG32" i="10" l="1"/>
  <c r="CF68" i="10"/>
  <c r="CG30" i="10"/>
  <c r="CF66" i="10"/>
  <c r="CG28" i="10"/>
  <c r="CF64" i="10"/>
  <c r="CH26" i="10"/>
  <c r="CH62" i="10" s="1"/>
  <c r="CG62" i="10"/>
  <c r="CH27" i="10"/>
  <c r="CH63" i="10" s="1"/>
  <c r="CG63" i="10"/>
  <c r="CG34" i="10"/>
  <c r="CF70" i="10"/>
  <c r="CH31" i="10"/>
  <c r="CH67" i="10" s="1"/>
  <c r="CG67" i="10"/>
  <c r="CF59" i="10"/>
  <c r="CF37" i="10"/>
  <c r="CG23" i="10"/>
  <c r="CH25" i="10"/>
  <c r="CH61" i="10" s="1"/>
  <c r="CG61" i="10"/>
  <c r="CG35" i="10"/>
  <c r="CF71" i="10"/>
  <c r="CH33" i="10"/>
  <c r="CH69" i="10" s="1"/>
  <c r="CG69" i="10"/>
  <c r="CH24" i="10"/>
  <c r="CH60" i="10" s="1"/>
  <c r="CG60" i="10"/>
  <c r="CH29" i="10"/>
  <c r="CH65" i="10" s="1"/>
  <c r="CG65" i="10"/>
  <c r="CE73" i="10"/>
  <c r="CE74" i="10" s="1"/>
  <c r="BI194" i="31"/>
  <c r="CC184" i="29"/>
  <c r="BJ186" i="31"/>
  <c r="BJ194" i="31" s="1"/>
  <c r="CA194" i="29"/>
  <c r="BK191" i="31"/>
  <c r="BK192" i="31"/>
  <c r="BK184" i="31"/>
  <c r="BK185" i="31"/>
  <c r="CC185" i="29"/>
  <c r="CB186" i="29"/>
  <c r="CC192" i="29"/>
  <c r="CC193" i="29" s="1"/>
  <c r="CF37" i="29"/>
  <c r="CB193" i="29"/>
  <c r="BN37" i="31"/>
  <c r="CH32" i="10" l="1"/>
  <c r="CH68" i="10" s="1"/>
  <c r="CG68" i="10"/>
  <c r="CH30" i="10"/>
  <c r="CH66" i="10" s="1"/>
  <c r="CG66" i="10"/>
  <c r="CF73" i="10"/>
  <c r="CF74" i="10" s="1"/>
  <c r="CH34" i="10"/>
  <c r="CH70" i="10" s="1"/>
  <c r="CG70" i="10"/>
  <c r="CG59" i="10"/>
  <c r="CG37" i="10"/>
  <c r="CH23" i="10"/>
  <c r="CH28" i="10"/>
  <c r="CH64" i="10" s="1"/>
  <c r="CG64" i="10"/>
  <c r="CH35" i="10"/>
  <c r="CH71" i="10" s="1"/>
  <c r="CG71" i="10"/>
  <c r="CC186" i="29"/>
  <c r="CC194" i="29" s="1"/>
  <c r="CB194" i="29"/>
  <c r="BK193" i="31"/>
  <c r="BK186" i="31"/>
  <c r="BL191" i="31"/>
  <c r="BL192" i="31"/>
  <c r="BL185" i="31"/>
  <c r="BL184" i="31"/>
  <c r="CG37" i="29"/>
  <c r="CD192" i="29"/>
  <c r="CD191" i="29"/>
  <c r="CD184" i="29"/>
  <c r="CD185" i="29"/>
  <c r="BO37" i="31"/>
  <c r="CG73" i="10" l="1"/>
  <c r="CG74" i="10" s="1"/>
  <c r="CH37" i="10"/>
  <c r="CH59" i="10"/>
  <c r="CH73" i="10" s="1"/>
  <c r="BL186" i="31"/>
  <c r="BL193" i="31"/>
  <c r="CE192" i="29"/>
  <c r="CE191" i="29"/>
  <c r="BK194" i="31"/>
  <c r="BM192" i="31"/>
  <c r="BM191" i="31"/>
  <c r="BM184" i="31"/>
  <c r="BM185" i="31"/>
  <c r="CE185" i="29"/>
  <c r="CE184" i="29"/>
  <c r="BP37" i="31"/>
  <c r="CD186" i="29"/>
  <c r="CD193" i="29"/>
  <c r="CH37" i="29"/>
  <c r="CH74" i="10" l="1"/>
  <c r="BL194" i="31"/>
  <c r="CE186" i="29"/>
  <c r="CE193" i="29"/>
  <c r="BN192" i="31"/>
  <c r="BN184" i="31"/>
  <c r="BN185" i="31"/>
  <c r="BN191" i="31"/>
  <c r="BM193" i="31"/>
  <c r="BM186" i="31"/>
  <c r="CG192" i="29"/>
  <c r="CF184" i="29"/>
  <c r="CF191" i="29"/>
  <c r="CF185" i="29"/>
  <c r="CF192" i="29"/>
  <c r="BQ37" i="31"/>
  <c r="CD194" i="29"/>
  <c r="CE194" i="29" l="1"/>
  <c r="CG191" i="29"/>
  <c r="CG193" i="29" s="1"/>
  <c r="BN193" i="31"/>
  <c r="BM194" i="31"/>
  <c r="BO192" i="31"/>
  <c r="BO185" i="31"/>
  <c r="BO191" i="31"/>
  <c r="BO184" i="31"/>
  <c r="CG184" i="29"/>
  <c r="BN186" i="31"/>
  <c r="CG185" i="29"/>
  <c r="CH184" i="29"/>
  <c r="CH185" i="29"/>
  <c r="BR37" i="31"/>
  <c r="CF193" i="29"/>
  <c r="CF186" i="29"/>
  <c r="BN194" i="31" l="1"/>
  <c r="BO193" i="31"/>
  <c r="BO186" i="31"/>
  <c r="CG186" i="29"/>
  <c r="CG194" i="29" s="1"/>
  <c r="BP192" i="31"/>
  <c r="BP185" i="31"/>
  <c r="BP191" i="31"/>
  <c r="BP184" i="31"/>
  <c r="CF194" i="29"/>
  <c r="CH186" i="29"/>
  <c r="CH194" i="29" s="1"/>
  <c r="BS37" i="31"/>
  <c r="BP186" i="31" l="1"/>
  <c r="BP193" i="31"/>
  <c r="BO194" i="31"/>
  <c r="BQ185" i="31"/>
  <c r="BQ192" i="31"/>
  <c r="BQ191" i="31"/>
  <c r="BQ184" i="31"/>
  <c r="BT37" i="31"/>
  <c r="BP194" i="31" l="1"/>
  <c r="BQ186" i="31"/>
  <c r="BQ193" i="31"/>
  <c r="BR191" i="31"/>
  <c r="BR185" i="31"/>
  <c r="BR192" i="31"/>
  <c r="BR184" i="31"/>
  <c r="BU37" i="31"/>
  <c r="BQ194" i="31" l="1"/>
  <c r="BR186" i="31"/>
  <c r="BR193" i="31"/>
  <c r="BS185" i="31"/>
  <c r="BS192" i="31"/>
  <c r="BS184" i="31"/>
  <c r="BS191" i="31"/>
  <c r="BV37" i="31"/>
  <c r="BS193" i="31" l="1"/>
  <c r="BS186" i="31"/>
  <c r="BR194" i="31"/>
  <c r="BT184" i="31"/>
  <c r="BT191" i="31"/>
  <c r="BT185" i="31"/>
  <c r="BT192" i="31"/>
  <c r="BW37" i="31"/>
  <c r="BS194" i="31" l="1"/>
  <c r="BU192" i="31"/>
  <c r="BU185" i="31"/>
  <c r="BU184" i="31"/>
  <c r="BU191" i="31"/>
  <c r="BT193" i="31"/>
  <c r="BT186" i="31"/>
  <c r="BX37" i="31"/>
  <c r="BU193" i="31" l="1"/>
  <c r="BT194" i="31"/>
  <c r="BU186" i="31"/>
  <c r="BV184" i="31"/>
  <c r="BV185" i="31"/>
  <c r="BY37" i="31"/>
  <c r="BU194" i="31" l="1"/>
  <c r="BW191" i="31"/>
  <c r="BW192" i="31"/>
  <c r="BW184" i="31"/>
  <c r="BW185" i="31"/>
  <c r="BV186" i="31"/>
  <c r="BV194" i="31" s="1"/>
  <c r="BZ37" i="31"/>
  <c r="BX191" i="31" l="1"/>
  <c r="BX192" i="31"/>
  <c r="BX185" i="31"/>
  <c r="BX184" i="31"/>
  <c r="BW193" i="31"/>
  <c r="BW186" i="31"/>
  <c r="CA37" i="31"/>
  <c r="BX186" i="31" l="1"/>
  <c r="BY192" i="31"/>
  <c r="BY184" i="31"/>
  <c r="BY185" i="31"/>
  <c r="BY191" i="31"/>
  <c r="BW194" i="31"/>
  <c r="BX193" i="31"/>
  <c r="CB37" i="31"/>
  <c r="BY193" i="31" l="1"/>
  <c r="BX194" i="31"/>
  <c r="BZ192" i="31"/>
  <c r="BZ185" i="31"/>
  <c r="BZ184" i="31"/>
  <c r="BZ191" i="31"/>
  <c r="BY186" i="31"/>
  <c r="CC37" i="31"/>
  <c r="BY194" i="31" l="1"/>
  <c r="BZ193" i="31"/>
  <c r="BZ186" i="31"/>
  <c r="CA192" i="31"/>
  <c r="CA185" i="31"/>
  <c r="CA184" i="31"/>
  <c r="CA191" i="31"/>
  <c r="CD37" i="31"/>
  <c r="BZ194" i="31" l="1"/>
  <c r="CA193" i="31"/>
  <c r="CA186" i="31"/>
  <c r="CB185" i="31"/>
  <c r="CB191" i="31"/>
  <c r="CB184" i="31"/>
  <c r="CB192" i="31"/>
  <c r="CE37" i="31"/>
  <c r="CA194" i="31" l="1"/>
  <c r="CB186" i="31"/>
  <c r="CC192" i="31"/>
  <c r="CC185" i="31"/>
  <c r="CC191" i="31"/>
  <c r="CC184" i="31"/>
  <c r="CB193" i="31"/>
  <c r="CF37" i="31"/>
  <c r="CC193" i="31" l="1"/>
  <c r="CB194" i="31"/>
  <c r="CC186" i="31"/>
  <c r="CD192" i="31"/>
  <c r="CD185" i="31"/>
  <c r="CD191" i="31"/>
  <c r="CD184" i="31"/>
  <c r="CG37" i="31"/>
  <c r="CD186" i="31" l="1"/>
  <c r="CC194" i="31"/>
  <c r="CD193" i="31"/>
  <c r="CE192" i="31"/>
  <c r="CE185" i="31"/>
  <c r="CE191" i="31"/>
  <c r="CE184" i="31"/>
  <c r="CH37" i="31" l="1"/>
  <c r="CD194" i="31"/>
  <c r="CE193" i="31"/>
  <c r="CE186" i="31"/>
  <c r="CF185" i="31"/>
  <c r="CF184" i="31"/>
  <c r="CF192" i="31"/>
  <c r="CF191" i="31"/>
  <c r="CE194" i="31" l="1"/>
  <c r="CF186" i="31"/>
  <c r="CF193" i="31"/>
  <c r="CH185" i="31"/>
  <c r="CH184" i="31"/>
  <c r="CG191" i="31"/>
  <c r="CG185" i="31"/>
  <c r="CG184" i="31"/>
  <c r="CG192" i="31"/>
  <c r="CF194" i="31" l="1"/>
  <c r="CG186" i="31"/>
  <c r="CH186" i="31"/>
  <c r="CH194" i="31" s="1"/>
  <c r="CG193" i="31"/>
  <c r="CG194" i="31" l="1"/>
  <c r="K71" i="28" l="1"/>
  <c r="H71" i="28"/>
  <c r="I71" i="28"/>
  <c r="L71" i="28"/>
  <c r="J71" i="28"/>
  <c r="M71" i="28"/>
  <c r="M63" i="28" l="1"/>
  <c r="L63" i="28"/>
  <c r="H63" i="28"/>
  <c r="N71" i="28"/>
  <c r="J63" i="28"/>
  <c r="I63" i="28"/>
  <c r="K63" i="28"/>
  <c r="D37" i="30"/>
  <c r="N63" i="28" l="1"/>
  <c r="D162" i="30"/>
  <c r="D176" i="30" s="1"/>
  <c r="D143" i="30"/>
  <c r="D157" i="30" s="1"/>
  <c r="E37" i="30"/>
  <c r="D158" i="30" l="1"/>
  <c r="E158" i="30" s="1"/>
  <c r="F158" i="30" s="1"/>
  <c r="G158" i="30" s="1"/>
  <c r="H158" i="30" s="1"/>
  <c r="I158" i="30" s="1"/>
  <c r="J158" i="30" s="1"/>
  <c r="K158" i="30" s="1"/>
  <c r="L158" i="30" s="1"/>
  <c r="M158" i="30" s="1"/>
  <c r="N158" i="30" s="1"/>
  <c r="O158" i="30" s="1"/>
  <c r="P158" i="30" s="1"/>
  <c r="Q158" i="30" s="1"/>
  <c r="R158" i="30" s="1"/>
  <c r="S158" i="30" s="1"/>
  <c r="T158" i="30" s="1"/>
  <c r="U158" i="30" s="1"/>
  <c r="V158" i="30" s="1"/>
  <c r="W158" i="30" s="1"/>
  <c r="X158" i="30" s="1"/>
  <c r="Y158" i="30" s="1"/>
  <c r="Z158" i="30" s="1"/>
  <c r="AA158" i="30" s="1"/>
  <c r="AB158" i="30" s="1"/>
  <c r="AC158" i="30" s="1"/>
  <c r="AD158" i="30" s="1"/>
  <c r="AE158" i="30" s="1"/>
  <c r="AF158" i="30" s="1"/>
  <c r="AG158" i="30" s="1"/>
  <c r="AH158" i="30" s="1"/>
  <c r="AI158" i="30" s="1"/>
  <c r="AJ158" i="30" s="1"/>
  <c r="AK158" i="30" s="1"/>
  <c r="AL158" i="30" s="1"/>
  <c r="AM158" i="30" s="1"/>
  <c r="AN158" i="30" s="1"/>
  <c r="AO158" i="30" s="1"/>
  <c r="AP158" i="30" s="1"/>
  <c r="AQ158" i="30" s="1"/>
  <c r="AR158" i="30" s="1"/>
  <c r="AS158" i="30" s="1"/>
  <c r="AT158" i="30" s="1"/>
  <c r="AU158" i="30" s="1"/>
  <c r="AV158" i="30" s="1"/>
  <c r="AW158" i="30" s="1"/>
  <c r="AX158" i="30" s="1"/>
  <c r="AY158" i="30" s="1"/>
  <c r="AZ158" i="30" s="1"/>
  <c r="BA158" i="30" s="1"/>
  <c r="BB158" i="30" s="1"/>
  <c r="BC158" i="30" s="1"/>
  <c r="BD158" i="30" s="1"/>
  <c r="BE158" i="30" s="1"/>
  <c r="BF158" i="30" s="1"/>
  <c r="BG158" i="30" s="1"/>
  <c r="BH158" i="30" s="1"/>
  <c r="BI158" i="30" s="1"/>
  <c r="BJ158" i="30" s="1"/>
  <c r="BK158" i="30" s="1"/>
  <c r="BL158" i="30" s="1"/>
  <c r="BM158" i="30" s="1"/>
  <c r="BN158" i="30" s="1"/>
  <c r="BO158" i="30" s="1"/>
  <c r="BP158" i="30" s="1"/>
  <c r="BQ158" i="30" s="1"/>
  <c r="BR158" i="30" s="1"/>
  <c r="BS158" i="30" s="1"/>
  <c r="BT158" i="30" s="1"/>
  <c r="BU158" i="30" s="1"/>
  <c r="BV158" i="30" s="1"/>
  <c r="BW158" i="30" s="1"/>
  <c r="BX158" i="30" s="1"/>
  <c r="BY158" i="30" s="1"/>
  <c r="BZ158" i="30" s="1"/>
  <c r="CA158" i="30" s="1"/>
  <c r="CB158" i="30" s="1"/>
  <c r="CC158" i="30" s="1"/>
  <c r="CD158" i="30" s="1"/>
  <c r="CE158" i="30" s="1"/>
  <c r="CF158" i="30" s="1"/>
  <c r="CG158" i="30" s="1"/>
  <c r="CH158" i="30" s="1"/>
  <c r="D189" i="30"/>
  <c r="D182" i="30"/>
  <c r="D178" i="30"/>
  <c r="D179" i="30" s="1"/>
  <c r="D190" i="30"/>
  <c r="D192" i="30" s="1"/>
  <c r="D183" i="30"/>
  <c r="D185" i="30" s="1"/>
  <c r="D177" i="30"/>
  <c r="E177" i="30" s="1"/>
  <c r="F177" i="30" s="1"/>
  <c r="G177" i="30" s="1"/>
  <c r="H177" i="30" s="1"/>
  <c r="I177" i="30" s="1"/>
  <c r="J177" i="30" s="1"/>
  <c r="K177" i="30" s="1"/>
  <c r="L177" i="30" s="1"/>
  <c r="M177" i="30" s="1"/>
  <c r="N177" i="30" s="1"/>
  <c r="O177" i="30" s="1"/>
  <c r="P177" i="30" s="1"/>
  <c r="Q177" i="30" s="1"/>
  <c r="R177" i="30" s="1"/>
  <c r="S177" i="30" s="1"/>
  <c r="T177" i="30" s="1"/>
  <c r="U177" i="30" s="1"/>
  <c r="V177" i="30" s="1"/>
  <c r="W177" i="30" s="1"/>
  <c r="X177" i="30" s="1"/>
  <c r="Y177" i="30" s="1"/>
  <c r="Z177" i="30" s="1"/>
  <c r="AA177" i="30" s="1"/>
  <c r="AB177" i="30" s="1"/>
  <c r="AC177" i="30" s="1"/>
  <c r="AD177" i="30" s="1"/>
  <c r="AE177" i="30" s="1"/>
  <c r="AF177" i="30" s="1"/>
  <c r="AG177" i="30" s="1"/>
  <c r="AH177" i="30" s="1"/>
  <c r="AI177" i="30" s="1"/>
  <c r="AJ177" i="30" s="1"/>
  <c r="AK177" i="30" s="1"/>
  <c r="AL177" i="30" s="1"/>
  <c r="AM177" i="30" s="1"/>
  <c r="AN177" i="30" s="1"/>
  <c r="AO177" i="30" s="1"/>
  <c r="AP177" i="30" s="1"/>
  <c r="AQ177" i="30" s="1"/>
  <c r="AR177" i="30" s="1"/>
  <c r="AS177" i="30" s="1"/>
  <c r="AT177" i="30" s="1"/>
  <c r="AU177" i="30" s="1"/>
  <c r="AV177" i="30" s="1"/>
  <c r="AW177" i="30" s="1"/>
  <c r="AX177" i="30" s="1"/>
  <c r="AY177" i="30" s="1"/>
  <c r="AZ177" i="30" s="1"/>
  <c r="BA177" i="30" s="1"/>
  <c r="BB177" i="30" s="1"/>
  <c r="BC177" i="30" s="1"/>
  <c r="BD177" i="30" s="1"/>
  <c r="BE177" i="30" s="1"/>
  <c r="BF177" i="30" s="1"/>
  <c r="BG177" i="30" s="1"/>
  <c r="BH177" i="30" s="1"/>
  <c r="BI177" i="30" s="1"/>
  <c r="BJ177" i="30" s="1"/>
  <c r="BK177" i="30" s="1"/>
  <c r="BL177" i="30" s="1"/>
  <c r="BM177" i="30" s="1"/>
  <c r="BN177" i="30" s="1"/>
  <c r="BO177" i="30" s="1"/>
  <c r="BP177" i="30" s="1"/>
  <c r="BQ177" i="30" s="1"/>
  <c r="BR177" i="30" s="1"/>
  <c r="BS177" i="30" s="1"/>
  <c r="BT177" i="30" s="1"/>
  <c r="BU177" i="30" s="1"/>
  <c r="BV177" i="30" s="1"/>
  <c r="BW177" i="30" s="1"/>
  <c r="BX177" i="30" s="1"/>
  <c r="BY177" i="30" s="1"/>
  <c r="BZ177" i="30" s="1"/>
  <c r="CA177" i="30" s="1"/>
  <c r="CB177" i="30" s="1"/>
  <c r="CC177" i="30" s="1"/>
  <c r="CD177" i="30" s="1"/>
  <c r="CE177" i="30" s="1"/>
  <c r="CF177" i="30" s="1"/>
  <c r="CG177" i="30" s="1"/>
  <c r="CH177" i="30" s="1"/>
  <c r="D184" i="30" l="1"/>
  <c r="D186" i="30" s="1"/>
  <c r="D196" i="30"/>
  <c r="D191" i="30"/>
  <c r="D193" i="30" s="1"/>
  <c r="D197" i="30"/>
  <c r="F37" i="30"/>
  <c r="D99" i="28"/>
  <c r="G37" i="30"/>
  <c r="D198" i="30" l="1"/>
  <c r="D194" i="30"/>
  <c r="E99" i="28"/>
  <c r="D91" i="28"/>
  <c r="H37" i="30"/>
  <c r="F99" i="28" l="1"/>
  <c r="E91" i="28"/>
  <c r="I37" i="30"/>
  <c r="F91" i="28" l="1"/>
  <c r="G99" i="28"/>
  <c r="J37" i="30"/>
  <c r="G91" i="28" l="1"/>
  <c r="H99" i="28"/>
  <c r="K37" i="30"/>
  <c r="I99" i="28" l="1"/>
  <c r="H91" i="28"/>
  <c r="L37" i="30"/>
  <c r="J99" i="28" l="1"/>
  <c r="I91" i="28"/>
  <c r="M37" i="30"/>
  <c r="K99" i="28" l="1"/>
  <c r="J91" i="28"/>
  <c r="N37" i="30" l="1"/>
  <c r="L99" i="28"/>
  <c r="K91" i="28"/>
  <c r="O37" i="30" l="1"/>
  <c r="D35" i="47" s="1"/>
  <c r="L91" i="28"/>
  <c r="M99" i="28"/>
  <c r="P37" i="30"/>
  <c r="M91" i="28" l="1"/>
  <c r="N99" i="28"/>
  <c r="Q37" i="30" l="1"/>
  <c r="N91" i="28"/>
  <c r="O191" i="30"/>
  <c r="O185" i="30"/>
  <c r="O192" i="30"/>
  <c r="O184" i="30"/>
  <c r="R37" i="30" l="1"/>
  <c r="O186" i="30"/>
  <c r="P192" i="30"/>
  <c r="P184" i="30"/>
  <c r="P185" i="30"/>
  <c r="P191" i="30"/>
  <c r="O193" i="30"/>
  <c r="S37" i="30"/>
  <c r="O194" i="30" l="1"/>
  <c r="P186" i="30"/>
  <c r="T37" i="30"/>
  <c r="P193" i="30"/>
  <c r="Q184" i="30"/>
  <c r="Q191" i="30"/>
  <c r="Q185" i="30"/>
  <c r="Q192" i="30"/>
  <c r="P194" i="30" l="1"/>
  <c r="Q193" i="30"/>
  <c r="R184" i="30"/>
  <c r="R192" i="30"/>
  <c r="R185" i="30"/>
  <c r="R191" i="30"/>
  <c r="U37" i="30"/>
  <c r="Q186" i="30"/>
  <c r="Q194" i="30" l="1"/>
  <c r="R186" i="30"/>
  <c r="S184" i="30"/>
  <c r="S192" i="30"/>
  <c r="S185" i="30"/>
  <c r="S191" i="30"/>
  <c r="R193" i="30"/>
  <c r="V37" i="30" l="1"/>
  <c r="U192" i="30"/>
  <c r="S186" i="30"/>
  <c r="T185" i="30"/>
  <c r="T192" i="30"/>
  <c r="T184" i="30"/>
  <c r="T191" i="30"/>
  <c r="R194" i="30"/>
  <c r="W37" i="30"/>
  <c r="S193" i="30"/>
  <c r="T193" i="30" l="1"/>
  <c r="U185" i="30"/>
  <c r="U184" i="30"/>
  <c r="U191" i="30"/>
  <c r="U193" i="30" s="1"/>
  <c r="V184" i="30"/>
  <c r="S194" i="30"/>
  <c r="T186" i="30"/>
  <c r="X37" i="30"/>
  <c r="T194" i="30" l="1"/>
  <c r="U186" i="30"/>
  <c r="U194" i="30" s="1"/>
  <c r="V192" i="30"/>
  <c r="V185" i="30"/>
  <c r="V186" i="30" s="1"/>
  <c r="V191" i="30"/>
  <c r="Y37" i="30"/>
  <c r="V193" i="30" l="1"/>
  <c r="V194" i="30" s="1"/>
  <c r="W192" i="30"/>
  <c r="W185" i="30"/>
  <c r="W191" i="30"/>
  <c r="W184" i="30"/>
  <c r="Z37" i="30"/>
  <c r="X184" i="30" l="1"/>
  <c r="X192" i="30"/>
  <c r="X185" i="30"/>
  <c r="X191" i="30"/>
  <c r="W186" i="30"/>
  <c r="AA37" i="30"/>
  <c r="W193" i="30"/>
  <c r="X193" i="30" l="1"/>
  <c r="X186" i="30"/>
  <c r="W194" i="30"/>
  <c r="Y192" i="30"/>
  <c r="Y185" i="30"/>
  <c r="Y184" i="30"/>
  <c r="Y191" i="30"/>
  <c r="AB37" i="30" l="1"/>
  <c r="X194" i="30"/>
  <c r="Y186" i="30"/>
  <c r="AC37" i="30"/>
  <c r="Y193" i="30"/>
  <c r="Z184" i="30"/>
  <c r="Z185" i="30"/>
  <c r="Y194" i="30" l="1"/>
  <c r="Z186" i="30"/>
  <c r="Z194" i="30" s="1"/>
  <c r="AD37" i="30"/>
  <c r="AA191" i="30"/>
  <c r="AA184" i="30"/>
  <c r="AA185" i="30"/>
  <c r="AA192" i="30"/>
  <c r="AA193" i="30" l="1"/>
  <c r="AA186" i="30"/>
  <c r="AB184" i="30"/>
  <c r="AB185" i="30"/>
  <c r="AB191" i="30"/>
  <c r="AB192" i="30"/>
  <c r="AE37" i="30" l="1"/>
  <c r="AA194" i="30"/>
  <c r="AB193" i="30"/>
  <c r="AB186" i="30"/>
  <c r="AC184" i="30"/>
  <c r="AC191" i="30"/>
  <c r="AC192" i="30"/>
  <c r="AC185" i="30"/>
  <c r="AF37" i="30"/>
  <c r="AB194" i="30" l="1"/>
  <c r="AE185" i="30"/>
  <c r="AC193" i="30"/>
  <c r="AC186" i="30"/>
  <c r="AD185" i="30"/>
  <c r="AD192" i="30"/>
  <c r="AD184" i="30"/>
  <c r="AD191" i="30"/>
  <c r="AG37" i="30" l="1"/>
  <c r="AE184" i="30"/>
  <c r="AE186" i="30" s="1"/>
  <c r="AE191" i="30"/>
  <c r="AD186" i="30"/>
  <c r="AC194" i="30"/>
  <c r="AD193" i="30"/>
  <c r="AE192" i="30"/>
  <c r="AH37" i="30"/>
  <c r="AE193" i="30" l="1"/>
  <c r="AE194" i="30" s="1"/>
  <c r="AD194" i="30"/>
  <c r="AI37" i="30"/>
  <c r="AF185" i="30"/>
  <c r="AF192" i="30"/>
  <c r="AF191" i="30"/>
  <c r="AF184" i="30"/>
  <c r="AG191" i="30" l="1"/>
  <c r="AG184" i="30"/>
  <c r="AF193" i="30"/>
  <c r="AF186" i="30"/>
  <c r="AG192" i="30"/>
  <c r="AG185" i="30"/>
  <c r="AJ37" i="30"/>
  <c r="AG193" i="30" l="1"/>
  <c r="AG186" i="30"/>
  <c r="AF194" i="30"/>
  <c r="AH192" i="30"/>
  <c r="AH185" i="30"/>
  <c r="AH184" i="30"/>
  <c r="AH191" i="30"/>
  <c r="AK37" i="30" l="1"/>
  <c r="AG194" i="30"/>
  <c r="AH186" i="30"/>
  <c r="AL37" i="30"/>
  <c r="AI192" i="30"/>
  <c r="AI185" i="30"/>
  <c r="AI191" i="30"/>
  <c r="AI184" i="30"/>
  <c r="AH193" i="30"/>
  <c r="AH194" i="30" l="1"/>
  <c r="AJ191" i="30"/>
  <c r="AJ184" i="30"/>
  <c r="AJ185" i="30"/>
  <c r="AJ192" i="30"/>
  <c r="AI186" i="30"/>
  <c r="AI193" i="30"/>
  <c r="AM37" i="30" l="1"/>
  <c r="AN37" i="30"/>
  <c r="AJ186" i="30"/>
  <c r="AJ193" i="30"/>
  <c r="AI194" i="30"/>
  <c r="AK192" i="30"/>
  <c r="AK185" i="30"/>
  <c r="AK184" i="30"/>
  <c r="AK191" i="30"/>
  <c r="AK193" i="30" l="1"/>
  <c r="AK186" i="30"/>
  <c r="AJ194" i="30"/>
  <c r="AL185" i="30"/>
  <c r="AL184" i="30"/>
  <c r="AO37" i="30" l="1"/>
  <c r="AL186" i="30"/>
  <c r="AL194" i="30" s="1"/>
  <c r="AK194" i="30"/>
  <c r="AM191" i="30"/>
  <c r="AM185" i="30"/>
  <c r="AM192" i="30"/>
  <c r="AM184" i="30"/>
  <c r="AP37" i="30" l="1"/>
  <c r="AM193" i="30"/>
  <c r="AM186" i="30"/>
  <c r="AN191" i="30"/>
  <c r="AN192" i="30"/>
  <c r="AN185" i="30"/>
  <c r="AN184" i="30"/>
  <c r="AQ37" i="30" l="1"/>
  <c r="AM194" i="30"/>
  <c r="AN186" i="30"/>
  <c r="AO192" i="30"/>
  <c r="AO185" i="30"/>
  <c r="AO184" i="30"/>
  <c r="AO191" i="30"/>
  <c r="AN193" i="30"/>
  <c r="AR37" i="30"/>
  <c r="AN194" i="30" l="1"/>
  <c r="AO193" i="30"/>
  <c r="AO186" i="30"/>
  <c r="AP184" i="30"/>
  <c r="AP191" i="30"/>
  <c r="AP185" i="30"/>
  <c r="AP192" i="30"/>
  <c r="AS37" i="30"/>
  <c r="AO194" i="30" l="1"/>
  <c r="AR184" i="30"/>
  <c r="AP186" i="30"/>
  <c r="AT37" i="30"/>
  <c r="AP193" i="30"/>
  <c r="AQ185" i="30"/>
  <c r="AQ191" i="30"/>
  <c r="AQ192" i="30"/>
  <c r="AQ184" i="30"/>
  <c r="AQ186" i="30" l="1"/>
  <c r="AR192" i="30"/>
  <c r="AR185" i="30"/>
  <c r="AR186" i="30" s="1"/>
  <c r="AR191" i="30"/>
  <c r="AP194" i="30"/>
  <c r="AQ193" i="30"/>
  <c r="AU37" i="30" l="1"/>
  <c r="AQ194" i="30"/>
  <c r="AR193" i="30"/>
  <c r="AR194" i="30" s="1"/>
  <c r="AS192" i="30"/>
  <c r="AS184" i="30"/>
  <c r="AS185" i="30"/>
  <c r="AS191" i="30"/>
  <c r="AV37" i="30" l="1"/>
  <c r="AS193" i="30"/>
  <c r="AT184" i="30"/>
  <c r="AT185" i="30"/>
  <c r="AT192" i="30"/>
  <c r="AT191" i="30"/>
  <c r="AS186" i="30"/>
  <c r="AW37" i="30" l="1"/>
  <c r="AU192" i="30"/>
  <c r="AU184" i="30"/>
  <c r="AU191" i="30"/>
  <c r="AU185" i="30"/>
  <c r="AT186" i="30"/>
  <c r="AS194" i="30"/>
  <c r="AT193" i="30"/>
  <c r="AX37" i="30" l="1"/>
  <c r="AU193" i="30"/>
  <c r="AW184" i="30"/>
  <c r="AU186" i="30"/>
  <c r="AV191" i="30"/>
  <c r="AV185" i="30"/>
  <c r="AV192" i="30"/>
  <c r="AV184" i="30"/>
  <c r="AT194" i="30"/>
  <c r="AY37" i="30"/>
  <c r="AU194" i="30" l="1"/>
  <c r="AW191" i="30"/>
  <c r="AW192" i="30"/>
  <c r="AV186" i="30"/>
  <c r="AW185" i="30"/>
  <c r="AW186" i="30" s="1"/>
  <c r="AV193" i="30"/>
  <c r="AZ37" i="30"/>
  <c r="AV194" i="30" l="1"/>
  <c r="AW193" i="30"/>
  <c r="AW194" i="30" s="1"/>
  <c r="BA37" i="30"/>
  <c r="AX185" i="30"/>
  <c r="AX184" i="30"/>
  <c r="AX186" i="30" l="1"/>
  <c r="AX194" i="30" s="1"/>
  <c r="AY192" i="30"/>
  <c r="AY191" i="30"/>
  <c r="AY185" i="30"/>
  <c r="AY184" i="30"/>
  <c r="BB37" i="30"/>
  <c r="AY193" i="30" l="1"/>
  <c r="AY186" i="30"/>
  <c r="BC37" i="30"/>
  <c r="AZ191" i="30"/>
  <c r="AZ185" i="30"/>
  <c r="AZ184" i="30"/>
  <c r="AZ192" i="30"/>
  <c r="AY194" i="30" l="1"/>
  <c r="AZ186" i="30"/>
  <c r="BA185" i="30"/>
  <c r="BA192" i="30"/>
  <c r="BA191" i="30"/>
  <c r="BA184" i="30"/>
  <c r="AZ193" i="30"/>
  <c r="BD37" i="30"/>
  <c r="AZ194" i="30" l="1"/>
  <c r="BA186" i="30"/>
  <c r="BA193" i="30"/>
  <c r="BB191" i="30"/>
  <c r="BB184" i="30"/>
  <c r="BB185" i="30"/>
  <c r="BB192" i="30"/>
  <c r="BE37" i="30" l="1"/>
  <c r="BA194" i="30"/>
  <c r="BC192" i="30"/>
  <c r="BC184" i="30"/>
  <c r="BC191" i="30"/>
  <c r="BC185" i="30"/>
  <c r="BB186" i="30"/>
  <c r="BB193" i="30"/>
  <c r="BF37" i="30" l="1"/>
  <c r="BC193" i="30"/>
  <c r="BE185" i="30"/>
  <c r="BC186" i="30"/>
  <c r="BB194" i="30"/>
  <c r="BG37" i="30"/>
  <c r="BD185" i="30"/>
  <c r="BD191" i="30"/>
  <c r="BD184" i="30"/>
  <c r="BD192" i="30"/>
  <c r="BC194" i="30" l="1"/>
  <c r="BE192" i="30"/>
  <c r="BD186" i="30"/>
  <c r="BE191" i="30"/>
  <c r="BE184" i="30"/>
  <c r="BE186" i="30" s="1"/>
  <c r="BF191" i="30"/>
  <c r="BD193" i="30"/>
  <c r="BH37" i="30" l="1"/>
  <c r="BE193" i="30"/>
  <c r="BE194" i="30" s="1"/>
  <c r="BD194" i="30"/>
  <c r="BF185" i="30"/>
  <c r="BF192" i="30"/>
  <c r="BF193" i="30" s="1"/>
  <c r="BF184" i="30"/>
  <c r="BI37" i="30" l="1"/>
  <c r="BF186" i="30"/>
  <c r="BF194" i="30" s="1"/>
  <c r="BH192" i="30"/>
  <c r="BG192" i="30"/>
  <c r="BG185" i="30"/>
  <c r="BG191" i="30"/>
  <c r="BG184" i="30"/>
  <c r="BJ37" i="30" l="1"/>
  <c r="BH185" i="30"/>
  <c r="BH191" i="30"/>
  <c r="BH193" i="30" s="1"/>
  <c r="BH184" i="30"/>
  <c r="BG193" i="30"/>
  <c r="BG186" i="30"/>
  <c r="BK37" i="30" l="1"/>
  <c r="BH186" i="30"/>
  <c r="BH194" i="30" s="1"/>
  <c r="BG194" i="30"/>
  <c r="BI192" i="30"/>
  <c r="BI191" i="30"/>
  <c r="BI184" i="30"/>
  <c r="BI185" i="30"/>
  <c r="BL37" i="30"/>
  <c r="BI193" i="30" l="1"/>
  <c r="BI186" i="30"/>
  <c r="BJ185" i="30"/>
  <c r="BJ184" i="30"/>
  <c r="BM37" i="30"/>
  <c r="BI194" i="30" l="1"/>
  <c r="BJ186" i="30"/>
  <c r="BJ194" i="30" s="1"/>
  <c r="BN37" i="30"/>
  <c r="BK191" i="30"/>
  <c r="BK184" i="30"/>
  <c r="BK192" i="30"/>
  <c r="BK185" i="30"/>
  <c r="BK186" i="30" l="1"/>
  <c r="BK193" i="30"/>
  <c r="BL192" i="30"/>
  <c r="BL185" i="30"/>
  <c r="BL184" i="30"/>
  <c r="BL191" i="30"/>
  <c r="BO37" i="30"/>
  <c r="BK194" i="30" l="1"/>
  <c r="BL186" i="30"/>
  <c r="BL193" i="30"/>
  <c r="BP37" i="30"/>
  <c r="BM191" i="30"/>
  <c r="BM184" i="30"/>
  <c r="BM185" i="30"/>
  <c r="BM192" i="30"/>
  <c r="BL194" i="30" l="1"/>
  <c r="BQ37" i="30"/>
  <c r="BM186" i="30"/>
  <c r="BM193" i="30"/>
  <c r="BN185" i="30"/>
  <c r="BN192" i="30"/>
  <c r="BN191" i="30"/>
  <c r="BN184" i="30"/>
  <c r="BN186" i="30" l="1"/>
  <c r="BN193" i="30"/>
  <c r="BO185" i="30"/>
  <c r="BO191" i="30"/>
  <c r="BO192" i="30"/>
  <c r="BO184" i="30"/>
  <c r="BM194" i="30"/>
  <c r="BN194" i="30" l="1"/>
  <c r="BR37" i="30"/>
  <c r="BO186" i="30"/>
  <c r="BP185" i="30"/>
  <c r="BP192" i="30"/>
  <c r="BP191" i="30"/>
  <c r="BP184" i="30"/>
  <c r="BO193" i="30"/>
  <c r="BS37" i="30" l="1"/>
  <c r="BO194" i="30"/>
  <c r="BP186" i="30"/>
  <c r="BP193" i="30"/>
  <c r="BQ185" i="30"/>
  <c r="BQ192" i="30"/>
  <c r="BQ191" i="30"/>
  <c r="BQ184" i="30"/>
  <c r="BT37" i="30"/>
  <c r="BQ186" i="30" l="1"/>
  <c r="BP194" i="30"/>
  <c r="BQ193" i="30"/>
  <c r="BS184" i="30"/>
  <c r="BR185" i="30"/>
  <c r="BR192" i="30"/>
  <c r="BR191" i="30"/>
  <c r="BR184" i="30"/>
  <c r="BU37" i="30"/>
  <c r="BQ194" i="30" l="1"/>
  <c r="BS185" i="30"/>
  <c r="BS186" i="30" s="1"/>
  <c r="BS192" i="30"/>
  <c r="BS191" i="30"/>
  <c r="BR193" i="30"/>
  <c r="BR186" i="30"/>
  <c r="BV37" i="30" l="1"/>
  <c r="BS193" i="30"/>
  <c r="BS194" i="30" s="1"/>
  <c r="BR194" i="30"/>
  <c r="BT192" i="30"/>
  <c r="BT185" i="30"/>
  <c r="BT191" i="30"/>
  <c r="BT184" i="30"/>
  <c r="BW37" i="30"/>
  <c r="BT193" i="30" l="1"/>
  <c r="BU191" i="30"/>
  <c r="BU192" i="30"/>
  <c r="BU185" i="30"/>
  <c r="BU184" i="30"/>
  <c r="BX37" i="30"/>
  <c r="BT186" i="30"/>
  <c r="BT194" i="30" l="1"/>
  <c r="BU193" i="30"/>
  <c r="BV185" i="30"/>
  <c r="BV184" i="30"/>
  <c r="BU186" i="30"/>
  <c r="BY37" i="30" l="1"/>
  <c r="BV186" i="30"/>
  <c r="BV194" i="30" s="1"/>
  <c r="BU194" i="30"/>
  <c r="BW191" i="30"/>
  <c r="BW185" i="30"/>
  <c r="BW192" i="30"/>
  <c r="BW184" i="30"/>
  <c r="BZ37" i="30" l="1"/>
  <c r="CA37" i="30"/>
  <c r="BX185" i="30"/>
  <c r="BX192" i="30"/>
  <c r="BX184" i="30"/>
  <c r="BX191" i="30"/>
  <c r="BW193" i="30"/>
  <c r="BW186" i="30"/>
  <c r="BX186" i="30" l="1"/>
  <c r="BW194" i="30"/>
  <c r="BY185" i="30"/>
  <c r="BY191" i="30"/>
  <c r="BY184" i="30"/>
  <c r="BY192" i="30"/>
  <c r="CB37" i="30"/>
  <c r="BX193" i="30"/>
  <c r="BY186" i="30" l="1"/>
  <c r="BX194" i="30"/>
  <c r="CA184" i="30"/>
  <c r="BY193" i="30"/>
  <c r="CC37" i="30"/>
  <c r="BZ185" i="30"/>
  <c r="BZ192" i="30"/>
  <c r="BZ184" i="30"/>
  <c r="BZ191" i="30"/>
  <c r="BY194" i="30" l="1"/>
  <c r="BZ193" i="30"/>
  <c r="BZ186" i="30"/>
  <c r="CA192" i="30"/>
  <c r="CA185" i="30"/>
  <c r="CA186" i="30" s="1"/>
  <c r="CA191" i="30"/>
  <c r="CD37" i="30"/>
  <c r="BZ194" i="30" l="1"/>
  <c r="CA193" i="30"/>
  <c r="CA194" i="30" s="1"/>
  <c r="CB185" i="30"/>
  <c r="CB192" i="30"/>
  <c r="CB191" i="30"/>
  <c r="CB184" i="30"/>
  <c r="CE37" i="30"/>
  <c r="CF37" i="30" l="1"/>
  <c r="CC191" i="30"/>
  <c r="CC185" i="30"/>
  <c r="CC192" i="30"/>
  <c r="CC184" i="30"/>
  <c r="CB186" i="30"/>
  <c r="CB193" i="30"/>
  <c r="CC186" i="30" l="1"/>
  <c r="CB194" i="30"/>
  <c r="CC193" i="30"/>
  <c r="CD184" i="30"/>
  <c r="CD191" i="30"/>
  <c r="CD192" i="30"/>
  <c r="CD185" i="30"/>
  <c r="CG37" i="30"/>
  <c r="CC194" i="30" l="1"/>
  <c r="CE184" i="30"/>
  <c r="CE192" i="30"/>
  <c r="CE185" i="30"/>
  <c r="CE191" i="30"/>
  <c r="CD193" i="30"/>
  <c r="CH37" i="30"/>
  <c r="CD186" i="30"/>
  <c r="CE193" i="30" l="1"/>
  <c r="CE186" i="30"/>
  <c r="CF191" i="30"/>
  <c r="CF192" i="30"/>
  <c r="CF184" i="30"/>
  <c r="CF185" i="30"/>
  <c r="CD194" i="30"/>
  <c r="CE194" i="30" l="1"/>
  <c r="CF193" i="30"/>
  <c r="CF186" i="30"/>
  <c r="CH185" i="30"/>
  <c r="CH184" i="30"/>
  <c r="CG184" i="30"/>
  <c r="CG191" i="30"/>
  <c r="CG185" i="30"/>
  <c r="CG192" i="30"/>
  <c r="CF194" i="30" l="1"/>
  <c r="CH186" i="30"/>
  <c r="CH194" i="30" s="1"/>
  <c r="CG193" i="30"/>
  <c r="CG186" i="30"/>
  <c r="CG194" i="30" l="1"/>
  <c r="C81" i="28" l="1"/>
  <c r="C27" i="28" l="1"/>
  <c r="L218" i="39" l="1"/>
  <c r="K218" i="39"/>
  <c r="J218" i="39"/>
  <c r="I218" i="39"/>
  <c r="H218" i="39"/>
  <c r="G218" i="39"/>
  <c r="F218" i="39"/>
  <c r="D218" i="39"/>
  <c r="H225" i="39" l="1"/>
  <c r="H217" i="39"/>
  <c r="L225" i="39"/>
  <c r="L217" i="39"/>
  <c r="D225" i="39"/>
  <c r="I225" i="39"/>
  <c r="I217" i="39"/>
  <c r="F225" i="39"/>
  <c r="F217" i="39"/>
  <c r="J225" i="39"/>
  <c r="J217" i="39"/>
  <c r="G225" i="39"/>
  <c r="G217" i="39"/>
  <c r="K225" i="39"/>
  <c r="K217" i="39"/>
  <c r="D57" i="39"/>
  <c r="D219" i="39" s="1"/>
  <c r="D217" i="39" s="1"/>
  <c r="O217" i="39" s="1"/>
  <c r="D172" i="39"/>
  <c r="I172" i="39"/>
  <c r="I57" i="39"/>
  <c r="T172" i="39"/>
  <c r="T183" i="39" s="1"/>
  <c r="T57" i="39"/>
  <c r="F172" i="39"/>
  <c r="F57" i="39"/>
  <c r="J172" i="39"/>
  <c r="J57" i="39"/>
  <c r="Q172" i="39"/>
  <c r="N46" i="39"/>
  <c r="Q57" i="39"/>
  <c r="U172" i="39"/>
  <c r="U183" i="39" s="1"/>
  <c r="U57" i="39"/>
  <c r="E218" i="39"/>
  <c r="E225" i="39" s="1"/>
  <c r="G172" i="39"/>
  <c r="G57" i="39"/>
  <c r="K172" i="39"/>
  <c r="K57" i="39"/>
  <c r="R172" i="39"/>
  <c r="R183" i="39" s="1"/>
  <c r="R57" i="39"/>
  <c r="V172" i="39"/>
  <c r="V183" i="39" s="1"/>
  <c r="V57" i="39"/>
  <c r="C57" i="39"/>
  <c r="C172" i="39"/>
  <c r="H172" i="39"/>
  <c r="H57" i="39"/>
  <c r="L172" i="39"/>
  <c r="L57" i="39"/>
  <c r="S172" i="39"/>
  <c r="S183" i="39" s="1"/>
  <c r="S57" i="39"/>
  <c r="W172" i="39"/>
  <c r="W183" i="39" s="1"/>
  <c r="W57" i="39"/>
  <c r="N57" i="39" l="1"/>
  <c r="N218" i="39"/>
  <c r="G183" i="39"/>
  <c r="G212" i="39" s="1"/>
  <c r="G5" i="2"/>
  <c r="G201" i="39"/>
  <c r="H183" i="39"/>
  <c r="H212" i="39" s="1"/>
  <c r="H221" i="39" s="1"/>
  <c r="H201" i="39"/>
  <c r="H5" i="2"/>
  <c r="C5" i="2"/>
  <c r="C201" i="39"/>
  <c r="C183" i="39"/>
  <c r="E172" i="39"/>
  <c r="E57" i="39"/>
  <c r="J183" i="39"/>
  <c r="J212" i="39" s="1"/>
  <c r="J201" i="39"/>
  <c r="J5" i="2"/>
  <c r="I183" i="39"/>
  <c r="I212" i="39" s="1"/>
  <c r="I5" i="2"/>
  <c r="I201" i="39"/>
  <c r="L183" i="39"/>
  <c r="L212" i="39" s="1"/>
  <c r="L221" i="39" s="1"/>
  <c r="L5" i="2"/>
  <c r="L201" i="39"/>
  <c r="K5" i="2"/>
  <c r="K183" i="39"/>
  <c r="K212" i="39" s="1"/>
  <c r="K221" i="39" s="1"/>
  <c r="K201" i="39"/>
  <c r="D5" i="2"/>
  <c r="D183" i="39"/>
  <c r="D212" i="39" s="1"/>
  <c r="D201" i="39"/>
  <c r="N172" i="39"/>
  <c r="Q183" i="39"/>
  <c r="F201" i="39"/>
  <c r="F183" i="39"/>
  <c r="F212" i="39" s="1"/>
  <c r="F5" i="2"/>
  <c r="F226" i="39" l="1"/>
  <c r="F221" i="39"/>
  <c r="H226" i="39"/>
  <c r="D226" i="39"/>
  <c r="D221" i="39"/>
  <c r="G221" i="39"/>
  <c r="G226" i="39"/>
  <c r="J221" i="39"/>
  <c r="J226" i="39"/>
  <c r="N225" i="39"/>
  <c r="N217" i="39"/>
  <c r="L226" i="39"/>
  <c r="I221" i="39"/>
  <c r="I226" i="39"/>
  <c r="K226" i="39"/>
  <c r="L16" i="2"/>
  <c r="L68" i="28" s="1"/>
  <c r="K16" i="2"/>
  <c r="K68" i="28" s="1"/>
  <c r="J16" i="2"/>
  <c r="J68" i="28" s="1"/>
  <c r="I16" i="2"/>
  <c r="I68" i="28" s="1"/>
  <c r="H16" i="2"/>
  <c r="H68" i="28" s="1"/>
  <c r="G16" i="2"/>
  <c r="G68" i="28" s="1"/>
  <c r="F16" i="2"/>
  <c r="F68" i="28" s="1"/>
  <c r="D16" i="2"/>
  <c r="D68" i="28" s="1"/>
  <c r="E5" i="2"/>
  <c r="E183" i="39"/>
  <c r="E212" i="39" s="1"/>
  <c r="E201" i="39"/>
  <c r="C16" i="2"/>
  <c r="C212" i="39"/>
  <c r="N183" i="39"/>
  <c r="N212" i="39" s="1"/>
  <c r="N201" i="39"/>
  <c r="N221" i="39" l="1"/>
  <c r="N226" i="39"/>
  <c r="C221" i="39"/>
  <c r="C226" i="39"/>
  <c r="E226" i="39"/>
  <c r="E221" i="39"/>
  <c r="N16" i="2"/>
  <c r="E16" i="2"/>
  <c r="I60" i="28"/>
  <c r="I65" i="28" s="1"/>
  <c r="I73" i="28"/>
  <c r="G60" i="28"/>
  <c r="G65" i="28" s="1"/>
  <c r="G73" i="28"/>
  <c r="C68" i="28"/>
  <c r="D60" i="28"/>
  <c r="D65" i="28" s="1"/>
  <c r="D73" i="28"/>
  <c r="C50" i="2"/>
  <c r="C61" i="2" s="1"/>
  <c r="C31" i="2"/>
  <c r="J60" i="28"/>
  <c r="J65" i="28" s="1"/>
  <c r="J73" i="28"/>
  <c r="L60" i="28"/>
  <c r="L65" i="28" s="1"/>
  <c r="L73" i="28"/>
  <c r="F60" i="28"/>
  <c r="F65" i="28" s="1"/>
  <c r="F73" i="28"/>
  <c r="H60" i="28"/>
  <c r="H65" i="28" s="1"/>
  <c r="H73" i="28"/>
  <c r="K60" i="28"/>
  <c r="K65" i="28" s="1"/>
  <c r="K73" i="28"/>
  <c r="N68" i="28" l="1"/>
  <c r="E68" i="28"/>
  <c r="E73" i="28" s="1"/>
  <c r="C96" i="28"/>
  <c r="C62" i="2"/>
  <c r="C12" i="28" s="1"/>
  <c r="C60" i="28"/>
  <c r="C65" i="28" s="1"/>
  <c r="C73" i="28"/>
  <c r="N60" i="28"/>
  <c r="N65" i="28" s="1"/>
  <c r="N73" i="28"/>
  <c r="E60" i="28" l="1"/>
  <c r="E65" i="28" s="1"/>
  <c r="C14" i="28"/>
  <c r="C88" i="28"/>
  <c r="C93" i="28" s="1"/>
  <c r="C101" i="28"/>
  <c r="C6" i="28" l="1"/>
  <c r="C11" i="28" s="1"/>
  <c r="C19" i="28"/>
  <c r="D5" i="47" l="1"/>
  <c r="M218" i="39" l="1"/>
  <c r="M225" i="39" l="1"/>
  <c r="O225" i="39" s="1"/>
  <c r="M217" i="39"/>
  <c r="M172" i="39"/>
  <c r="M57" i="39"/>
  <c r="O58" i="39" s="1"/>
  <c r="O214" i="39"/>
  <c r="O46" i="39"/>
  <c r="P184" i="39"/>
  <c r="P198" i="39" s="1"/>
  <c r="O57" i="39" l="1"/>
  <c r="M5" i="2"/>
  <c r="M201" i="39"/>
  <c r="M183" i="39"/>
  <c r="O172" i="39"/>
  <c r="O201" i="39" s="1"/>
  <c r="M16" i="2" l="1"/>
  <c r="O32" i="2"/>
  <c r="CI66" i="28" s="1"/>
  <c r="M212" i="39"/>
  <c r="O183" i="39"/>
  <c r="M221" i="39" l="1"/>
  <c r="M226" i="39"/>
  <c r="O226" i="39" s="1"/>
  <c r="D9" i="47"/>
  <c r="O212" i="39"/>
  <c r="O198" i="39"/>
  <c r="M68" i="28"/>
  <c r="D28" i="2"/>
  <c r="D58" i="2" s="1"/>
  <c r="D20" i="2"/>
  <c r="E20" i="2"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AZ30" i="2" s="1"/>
  <c r="BA30" i="2" s="1"/>
  <c r="BB30" i="2" s="1"/>
  <c r="BC30" i="2" s="1"/>
  <c r="BD30" i="2" s="1"/>
  <c r="BE30" i="2" s="1"/>
  <c r="BF30" i="2" s="1"/>
  <c r="BG30" i="2" s="1"/>
  <c r="BH30" i="2" s="1"/>
  <c r="BI30" i="2" s="1"/>
  <c r="BJ30" i="2" s="1"/>
  <c r="BK30" i="2" s="1"/>
  <c r="BL30" i="2" s="1"/>
  <c r="BM30" i="2" s="1"/>
  <c r="BN30" i="2" s="1"/>
  <c r="BO30" i="2" s="1"/>
  <c r="BP30" i="2" s="1"/>
  <c r="BQ30" i="2" s="1"/>
  <c r="BR30" i="2" s="1"/>
  <c r="BS30" i="2" s="1"/>
  <c r="BT30" i="2" s="1"/>
  <c r="BU30" i="2" s="1"/>
  <c r="BV30" i="2" s="1"/>
  <c r="BW30" i="2" s="1"/>
  <c r="BX30" i="2" s="1"/>
  <c r="BY30" i="2" s="1"/>
  <c r="BZ30" i="2" s="1"/>
  <c r="CA30" i="2" s="1"/>
  <c r="CB30" i="2" s="1"/>
  <c r="CC30" i="2" s="1"/>
  <c r="CD30" i="2" s="1"/>
  <c r="CE30" i="2" s="1"/>
  <c r="CF30" i="2" s="1"/>
  <c r="CG30" i="2" s="1"/>
  <c r="CH30" i="2" s="1"/>
  <c r="D26" i="2"/>
  <c r="D56" i="2" s="1"/>
  <c r="D24" i="2"/>
  <c r="D54" i="2" s="1"/>
  <c r="D27" i="2"/>
  <c r="D57" i="2" s="1"/>
  <c r="D25" i="2"/>
  <c r="D55" i="2" s="1"/>
  <c r="D23" i="2"/>
  <c r="D53" i="2" s="1"/>
  <c r="D21" i="2"/>
  <c r="D51" i="2" s="1"/>
  <c r="D22" i="2"/>
  <c r="D52" i="2" s="1"/>
  <c r="D29" i="2"/>
  <c r="D59" i="2" s="1"/>
  <c r="E26" i="2" l="1"/>
  <c r="E56" i="2" s="1"/>
  <c r="E29" i="2"/>
  <c r="E59" i="2" s="1"/>
  <c r="E25" i="2"/>
  <c r="E55" i="2" s="1"/>
  <c r="E22" i="2"/>
  <c r="E52" i="2" s="1"/>
  <c r="E21" i="2"/>
  <c r="F21" i="2" s="1"/>
  <c r="F51" i="2" s="1"/>
  <c r="E27" i="2"/>
  <c r="F26" i="2"/>
  <c r="E24" i="2"/>
  <c r="F20" i="2"/>
  <c r="E50" i="2"/>
  <c r="D50" i="2"/>
  <c r="D61" i="2" s="1"/>
  <c r="D31" i="2"/>
  <c r="O215" i="39"/>
  <c r="D11" i="47"/>
  <c r="E23" i="2"/>
  <c r="E28" i="2"/>
  <c r="M73" i="28"/>
  <c r="M60" i="28"/>
  <c r="M65" i="28" s="1"/>
  <c r="CI65" i="28" s="1"/>
  <c r="E51" i="2" l="1"/>
  <c r="G21" i="2"/>
  <c r="F29" i="2"/>
  <c r="F25" i="2"/>
  <c r="F55" i="2" s="1"/>
  <c r="E31" i="2"/>
  <c r="F22" i="2"/>
  <c r="G22" i="2" s="1"/>
  <c r="F59" i="2"/>
  <c r="G29" i="2"/>
  <c r="E57" i="2"/>
  <c r="F27" i="2"/>
  <c r="G51" i="2"/>
  <c r="H21" i="2"/>
  <c r="F50" i="2"/>
  <c r="G20" i="2"/>
  <c r="E58" i="2"/>
  <c r="F28" i="2"/>
  <c r="E53" i="2"/>
  <c r="F23" i="2"/>
  <c r="D96" i="28"/>
  <c r="D62" i="2"/>
  <c r="E54" i="2"/>
  <c r="F24" i="2"/>
  <c r="G25" i="2"/>
  <c r="F56" i="2"/>
  <c r="G26" i="2"/>
  <c r="F52" i="2" l="1"/>
  <c r="E61" i="2"/>
  <c r="E96" i="28" s="1"/>
  <c r="E88" i="28" s="1"/>
  <c r="E93" i="28" s="1"/>
  <c r="F31" i="2"/>
  <c r="H29" i="2"/>
  <c r="G59" i="2"/>
  <c r="E101" i="28"/>
  <c r="G55" i="2"/>
  <c r="H25" i="2"/>
  <c r="D12" i="28"/>
  <c r="D14" i="28"/>
  <c r="E62" i="2"/>
  <c r="G28" i="2"/>
  <c r="F58" i="2"/>
  <c r="H51" i="2"/>
  <c r="I21" i="2"/>
  <c r="G52" i="2"/>
  <c r="H22" i="2"/>
  <c r="D88" i="28"/>
  <c r="D93" i="28" s="1"/>
  <c r="D101" i="28"/>
  <c r="G56" i="2"/>
  <c r="H26" i="2"/>
  <c r="F54" i="2"/>
  <c r="G24" i="2"/>
  <c r="F53" i="2"/>
  <c r="G23" i="2"/>
  <c r="G50" i="2"/>
  <c r="H20" i="2"/>
  <c r="F57" i="2"/>
  <c r="G27" i="2"/>
  <c r="I29" i="2" l="1"/>
  <c r="H59" i="2"/>
  <c r="F61" i="2"/>
  <c r="F96" i="28" s="1"/>
  <c r="F88" i="28" s="1"/>
  <c r="F93" i="28" s="1"/>
  <c r="G54" i="2"/>
  <c r="H24" i="2"/>
  <c r="D6" i="28"/>
  <c r="D11" i="28" s="1"/>
  <c r="D19" i="28"/>
  <c r="G57" i="2"/>
  <c r="H27" i="2"/>
  <c r="G31" i="2"/>
  <c r="G53" i="2"/>
  <c r="H23" i="2"/>
  <c r="H56" i="2"/>
  <c r="I26" i="2"/>
  <c r="H52" i="2"/>
  <c r="I22" i="2"/>
  <c r="I51" i="2"/>
  <c r="J21" i="2"/>
  <c r="G58" i="2"/>
  <c r="H28" i="2"/>
  <c r="H55" i="2"/>
  <c r="I25" i="2"/>
  <c r="H50" i="2"/>
  <c r="I20" i="2"/>
  <c r="E14" i="28"/>
  <c r="E12" i="28"/>
  <c r="E5" i="47" l="1"/>
  <c r="F62" i="2"/>
  <c r="F12" i="28" s="1"/>
  <c r="H31" i="2"/>
  <c r="G61" i="2"/>
  <c r="G96" i="28" s="1"/>
  <c r="G101" i="28" s="1"/>
  <c r="F101" i="28"/>
  <c r="J29" i="2"/>
  <c r="I59" i="2"/>
  <c r="E19" i="28"/>
  <c r="E6" i="28"/>
  <c r="E11" i="28" s="1"/>
  <c r="H57" i="2"/>
  <c r="I27" i="2"/>
  <c r="I55" i="2"/>
  <c r="J25" i="2"/>
  <c r="J51" i="2"/>
  <c r="K21" i="2"/>
  <c r="H53" i="2"/>
  <c r="I23" i="2"/>
  <c r="J20" i="2"/>
  <c r="I50" i="2"/>
  <c r="H58" i="2"/>
  <c r="I28" i="2"/>
  <c r="I56" i="2"/>
  <c r="J26" i="2"/>
  <c r="H54" i="2"/>
  <c r="I24" i="2"/>
  <c r="I52" i="2"/>
  <c r="J22" i="2"/>
  <c r="F5" i="47" l="1"/>
  <c r="G62" i="2"/>
  <c r="G14" i="28" s="1"/>
  <c r="F14" i="28"/>
  <c r="F19" i="28" s="1"/>
  <c r="I31" i="2"/>
  <c r="G88" i="28"/>
  <c r="G93" i="28" s="1"/>
  <c r="H61" i="2"/>
  <c r="H96" i="28" s="1"/>
  <c r="H88" i="28" s="1"/>
  <c r="H93" i="28" s="1"/>
  <c r="J59" i="2"/>
  <c r="K29" i="2"/>
  <c r="J56" i="2"/>
  <c r="K26" i="2"/>
  <c r="I53" i="2"/>
  <c r="J23" i="2"/>
  <c r="J52" i="2"/>
  <c r="K22" i="2"/>
  <c r="G12" i="28"/>
  <c r="J55" i="2"/>
  <c r="K25" i="2"/>
  <c r="I57" i="2"/>
  <c r="J27" i="2"/>
  <c r="I58" i="2"/>
  <c r="J28" i="2"/>
  <c r="J50" i="2"/>
  <c r="K20" i="2"/>
  <c r="K51" i="2"/>
  <c r="L21" i="2"/>
  <c r="I54" i="2"/>
  <c r="J24" i="2"/>
  <c r="F6" i="28" l="1"/>
  <c r="F11" i="28" s="1"/>
  <c r="H62" i="2"/>
  <c r="H14" i="28" s="1"/>
  <c r="H101" i="28"/>
  <c r="I61" i="2"/>
  <c r="I96" i="28" s="1"/>
  <c r="I101" i="28" s="1"/>
  <c r="K59" i="2"/>
  <c r="L29" i="2"/>
  <c r="J58" i="2"/>
  <c r="K28" i="2"/>
  <c r="J57" i="2"/>
  <c r="K27" i="2"/>
  <c r="J54" i="2"/>
  <c r="K24" i="2"/>
  <c r="K52" i="2"/>
  <c r="L22" i="2"/>
  <c r="J31" i="2"/>
  <c r="K55" i="2"/>
  <c r="L25" i="2"/>
  <c r="G6" i="28"/>
  <c r="G11" i="28" s="1"/>
  <c r="G19" i="28"/>
  <c r="K56" i="2"/>
  <c r="L26" i="2"/>
  <c r="K50" i="2"/>
  <c r="L20" i="2"/>
  <c r="L51" i="2"/>
  <c r="M21" i="2"/>
  <c r="J53" i="2"/>
  <c r="K23" i="2"/>
  <c r="H5" i="47" l="1"/>
  <c r="G5" i="47"/>
  <c r="H12" i="28"/>
  <c r="I88" i="28"/>
  <c r="I93" i="28" s="1"/>
  <c r="I62" i="2"/>
  <c r="I12" i="28" s="1"/>
  <c r="J61" i="2"/>
  <c r="J96" i="28" s="1"/>
  <c r="J88" i="28" s="1"/>
  <c r="J93" i="28" s="1"/>
  <c r="L59" i="2"/>
  <c r="M29" i="2"/>
  <c r="K31" i="2"/>
  <c r="M51" i="2"/>
  <c r="N21" i="2"/>
  <c r="L52" i="2"/>
  <c r="M22" i="2"/>
  <c r="K53" i="2"/>
  <c r="L23" i="2"/>
  <c r="K58" i="2"/>
  <c r="L28" i="2"/>
  <c r="L50" i="2"/>
  <c r="M20" i="2"/>
  <c r="L56" i="2"/>
  <c r="M26" i="2"/>
  <c r="L55" i="2"/>
  <c r="M25" i="2"/>
  <c r="K54" i="2"/>
  <c r="L24" i="2"/>
  <c r="H19" i="28"/>
  <c r="H6" i="28"/>
  <c r="H11" i="28" s="1"/>
  <c r="K57" i="2"/>
  <c r="L27" i="2"/>
  <c r="J101" i="28" l="1"/>
  <c r="I14" i="28"/>
  <c r="I5" i="47"/>
  <c r="N17" i="2"/>
  <c r="N20" i="2"/>
  <c r="J62" i="2"/>
  <c r="J12" i="28" s="1"/>
  <c r="K61" i="2"/>
  <c r="K96" i="28" s="1"/>
  <c r="K101" i="28" s="1"/>
  <c r="M59" i="2"/>
  <c r="N29" i="2"/>
  <c r="L53" i="2"/>
  <c r="M23" i="2"/>
  <c r="I19" i="28"/>
  <c r="I6" i="28"/>
  <c r="I11" i="28" s="1"/>
  <c r="L54" i="2"/>
  <c r="M24" i="2"/>
  <c r="M56" i="2"/>
  <c r="N26" i="2"/>
  <c r="L31" i="2"/>
  <c r="N51" i="2"/>
  <c r="O21" i="2"/>
  <c r="L57" i="2"/>
  <c r="M27" i="2"/>
  <c r="M55" i="2"/>
  <c r="N25" i="2"/>
  <c r="M50" i="2"/>
  <c r="L58" i="2"/>
  <c r="M28" i="2"/>
  <c r="M52" i="2"/>
  <c r="N22" i="2"/>
  <c r="J5" i="47" l="1"/>
  <c r="K62" i="2"/>
  <c r="K12" i="28" s="1"/>
  <c r="O20" i="2"/>
  <c r="O35" i="2"/>
  <c r="J14" i="28"/>
  <c r="P35" i="2"/>
  <c r="Q35" i="2" s="1"/>
  <c r="R35" i="2" s="1"/>
  <c r="S35" i="2" s="1"/>
  <c r="T35" i="2" s="1"/>
  <c r="U35" i="2" s="1"/>
  <c r="V35" i="2" s="1"/>
  <c r="W35" i="2" s="1"/>
  <c r="X35" i="2" s="1"/>
  <c r="Y35" i="2" s="1"/>
  <c r="Z35" i="2" s="1"/>
  <c r="AA35" i="2" s="1"/>
  <c r="AB35" i="2" s="1"/>
  <c r="AC35" i="2" s="1"/>
  <c r="AD35" i="2" s="1"/>
  <c r="AE35" i="2" s="1"/>
  <c r="AF35" i="2" s="1"/>
  <c r="AG35" i="2" s="1"/>
  <c r="AH35" i="2" s="1"/>
  <c r="AI35" i="2" s="1"/>
  <c r="AJ35" i="2" s="1"/>
  <c r="AK35" i="2" s="1"/>
  <c r="AL35" i="2" s="1"/>
  <c r="AM35" i="2" s="1"/>
  <c r="AN35" i="2" s="1"/>
  <c r="AO35" i="2" s="1"/>
  <c r="AP35" i="2" s="1"/>
  <c r="AQ35" i="2" s="1"/>
  <c r="AR35" i="2" s="1"/>
  <c r="AS35" i="2" s="1"/>
  <c r="AT35" i="2" s="1"/>
  <c r="AU35" i="2" s="1"/>
  <c r="AV35" i="2" s="1"/>
  <c r="AW35" i="2" s="1"/>
  <c r="AX35" i="2" s="1"/>
  <c r="AY35" i="2" s="1"/>
  <c r="AZ35" i="2" s="1"/>
  <c r="BA35" i="2" s="1"/>
  <c r="BB35" i="2" s="1"/>
  <c r="BC35" i="2" s="1"/>
  <c r="BD35" i="2" s="1"/>
  <c r="BE35" i="2" s="1"/>
  <c r="BF35" i="2" s="1"/>
  <c r="BG35" i="2" s="1"/>
  <c r="BH35" i="2" s="1"/>
  <c r="BI35" i="2" s="1"/>
  <c r="BJ35" i="2" s="1"/>
  <c r="BK35" i="2" s="1"/>
  <c r="BL35" i="2" s="1"/>
  <c r="BM35" i="2" s="1"/>
  <c r="BN35" i="2" s="1"/>
  <c r="BO35" i="2" s="1"/>
  <c r="BP35" i="2" s="1"/>
  <c r="BQ35" i="2" s="1"/>
  <c r="BR35" i="2" s="1"/>
  <c r="BS35" i="2" s="1"/>
  <c r="BT35" i="2" s="1"/>
  <c r="BU35" i="2" s="1"/>
  <c r="BV35" i="2" s="1"/>
  <c r="BW35" i="2" s="1"/>
  <c r="BX35" i="2" s="1"/>
  <c r="BY35" i="2" s="1"/>
  <c r="BZ35" i="2" s="1"/>
  <c r="CA35" i="2" s="1"/>
  <c r="CB35" i="2" s="1"/>
  <c r="CC35" i="2" s="1"/>
  <c r="CD35" i="2" s="1"/>
  <c r="CE35" i="2" s="1"/>
  <c r="CF35" i="2" s="1"/>
  <c r="CG35" i="2" s="1"/>
  <c r="CH35" i="2" s="1"/>
  <c r="K88" i="28"/>
  <c r="K93" i="28" s="1"/>
  <c r="M31" i="2"/>
  <c r="N59" i="2"/>
  <c r="O29" i="2"/>
  <c r="N55" i="2"/>
  <c r="O25" i="2"/>
  <c r="M57" i="2"/>
  <c r="N27" i="2"/>
  <c r="N56" i="2"/>
  <c r="O26" i="2"/>
  <c r="M53" i="2"/>
  <c r="N23" i="2"/>
  <c r="N52" i="2"/>
  <c r="O22" i="2"/>
  <c r="O46" i="2"/>
  <c r="N50" i="2"/>
  <c r="J6" i="28"/>
  <c r="J11" i="28" s="1"/>
  <c r="J19" i="28"/>
  <c r="L61" i="2"/>
  <c r="L96" i="28" s="1"/>
  <c r="O51" i="2"/>
  <c r="P21" i="2"/>
  <c r="M54" i="2"/>
  <c r="N24" i="2"/>
  <c r="M58" i="2"/>
  <c r="N28" i="2"/>
  <c r="K5" i="47" l="1"/>
  <c r="K14" i="28"/>
  <c r="M61" i="2"/>
  <c r="M96" i="28" s="1"/>
  <c r="M88" i="28" s="1"/>
  <c r="M93" i="28" s="1"/>
  <c r="P29" i="2"/>
  <c r="O59" i="2"/>
  <c r="O55" i="2"/>
  <c r="P25" i="2"/>
  <c r="N58" i="2"/>
  <c r="O28" i="2"/>
  <c r="P51" i="2"/>
  <c r="Q21" i="2"/>
  <c r="P46" i="2"/>
  <c r="O50" i="2"/>
  <c r="P20" i="2"/>
  <c r="O52" i="2"/>
  <c r="P22" i="2"/>
  <c r="O56" i="2"/>
  <c r="P26" i="2"/>
  <c r="K6" i="28"/>
  <c r="K11" i="28" s="1"/>
  <c r="K19" i="28"/>
  <c r="N54" i="2"/>
  <c r="O24" i="2"/>
  <c r="L88" i="28"/>
  <c r="L93" i="28" s="1"/>
  <c r="L101" i="28"/>
  <c r="N53" i="2"/>
  <c r="O23" i="2"/>
  <c r="N57" i="2"/>
  <c r="O27" i="2"/>
  <c r="L62" i="2"/>
  <c r="N31" i="2"/>
  <c r="L5" i="47" l="1"/>
  <c r="M101" i="28"/>
  <c r="O31" i="2"/>
  <c r="D32" i="47" s="1"/>
  <c r="N61" i="2"/>
  <c r="N96" i="28" s="1"/>
  <c r="P59" i="2"/>
  <c r="Q29" i="2"/>
  <c r="O57" i="2"/>
  <c r="P27" i="2"/>
  <c r="P56" i="2"/>
  <c r="Q26" i="2"/>
  <c r="Q46" i="2"/>
  <c r="P50" i="2"/>
  <c r="Q20" i="2"/>
  <c r="O54" i="2"/>
  <c r="P24" i="2"/>
  <c r="O58" i="2"/>
  <c r="P28" i="2"/>
  <c r="O53" i="2"/>
  <c r="P23" i="2"/>
  <c r="P52" i="2"/>
  <c r="Q22" i="2"/>
  <c r="Q51" i="2"/>
  <c r="R21" i="2"/>
  <c r="M62" i="2"/>
  <c r="L12" i="28"/>
  <c r="L14" i="28"/>
  <c r="P55" i="2"/>
  <c r="Q25" i="2"/>
  <c r="N62" i="2" l="1"/>
  <c r="N12" i="28"/>
  <c r="N14" i="28"/>
  <c r="N88" i="28"/>
  <c r="N93" i="28" s="1"/>
  <c r="N101" i="28"/>
  <c r="O61" i="2"/>
  <c r="R29" i="2"/>
  <c r="Q59" i="2"/>
  <c r="R51" i="2"/>
  <c r="S21" i="2"/>
  <c r="L6" i="28"/>
  <c r="L11" i="28" s="1"/>
  <c r="L19" i="28"/>
  <c r="P53" i="2"/>
  <c r="Q23" i="2"/>
  <c r="P58" i="2"/>
  <c r="Q28" i="2"/>
  <c r="P31" i="2"/>
  <c r="Q56" i="2"/>
  <c r="R26" i="2"/>
  <c r="P57" i="2"/>
  <c r="Q27" i="2"/>
  <c r="P54" i="2"/>
  <c r="Q24" i="2"/>
  <c r="R46" i="2"/>
  <c r="Q50" i="2"/>
  <c r="R20" i="2"/>
  <c r="Q55" i="2"/>
  <c r="R25" i="2"/>
  <c r="M12" i="28"/>
  <c r="M14" i="28"/>
  <c r="Q52" i="2"/>
  <c r="R22" i="2"/>
  <c r="M5" i="47" l="1"/>
  <c r="O62" i="2"/>
  <c r="O96" i="28"/>
  <c r="O12" i="28"/>
  <c r="O14" i="28"/>
  <c r="N6" i="28"/>
  <c r="N11" i="28" s="1"/>
  <c r="N19" i="28"/>
  <c r="P61" i="2"/>
  <c r="R59" i="2"/>
  <c r="S29" i="2"/>
  <c r="M6" i="28"/>
  <c r="M11" i="28" s="1"/>
  <c r="M19" i="28"/>
  <c r="S46" i="2"/>
  <c r="R50" i="2"/>
  <c r="S20" i="2"/>
  <c r="Q53" i="2"/>
  <c r="R23" i="2"/>
  <c r="Q57" i="2"/>
  <c r="R27" i="2"/>
  <c r="S51" i="2"/>
  <c r="T21" i="2"/>
  <c r="R52" i="2"/>
  <c r="S22" i="2"/>
  <c r="R55" i="2"/>
  <c r="S25" i="2"/>
  <c r="Q58" i="2"/>
  <c r="R28" i="2"/>
  <c r="Q54" i="2"/>
  <c r="R24" i="2"/>
  <c r="R56" i="2"/>
  <c r="S26" i="2"/>
  <c r="Q31" i="2"/>
  <c r="N5" i="47" l="1"/>
  <c r="O5" i="47"/>
  <c r="P62" i="2"/>
  <c r="P96" i="28"/>
  <c r="O88" i="28"/>
  <c r="O93" i="28" s="1"/>
  <c r="O101" i="28"/>
  <c r="O6" i="28"/>
  <c r="O11" i="28" s="1"/>
  <c r="O19" i="28"/>
  <c r="S59" i="2"/>
  <c r="T29" i="2"/>
  <c r="Q61" i="2"/>
  <c r="S52" i="2"/>
  <c r="T22" i="2"/>
  <c r="T46" i="2"/>
  <c r="S50" i="2"/>
  <c r="T20" i="2"/>
  <c r="S56" i="2"/>
  <c r="T26" i="2"/>
  <c r="R57" i="2"/>
  <c r="S27" i="2"/>
  <c r="R31" i="2"/>
  <c r="R54" i="2"/>
  <c r="S24" i="2"/>
  <c r="S55" i="2"/>
  <c r="T25" i="2"/>
  <c r="T51" i="2"/>
  <c r="U21" i="2"/>
  <c r="R53" i="2"/>
  <c r="S23" i="2"/>
  <c r="R58" i="2"/>
  <c r="S28" i="2"/>
  <c r="Q62" i="2" l="1"/>
  <c r="Q96" i="28"/>
  <c r="P88" i="28"/>
  <c r="P93" i="28" s="1"/>
  <c r="P101" i="28"/>
  <c r="P12" i="28"/>
  <c r="P14" i="28"/>
  <c r="R61" i="2"/>
  <c r="T59" i="2"/>
  <c r="U29" i="2"/>
  <c r="S57" i="2"/>
  <c r="T27" i="2"/>
  <c r="S58" i="2"/>
  <c r="T28" i="2"/>
  <c r="U51" i="2"/>
  <c r="V21" i="2"/>
  <c r="S54" i="2"/>
  <c r="T24" i="2"/>
  <c r="T56" i="2"/>
  <c r="U26" i="2"/>
  <c r="U46" i="2"/>
  <c r="T50" i="2"/>
  <c r="U20" i="2"/>
  <c r="T52" i="2"/>
  <c r="U22" i="2"/>
  <c r="S53" i="2"/>
  <c r="T23" i="2"/>
  <c r="T55" i="2"/>
  <c r="U25" i="2"/>
  <c r="S31" i="2"/>
  <c r="R62" i="2" l="1"/>
  <c r="R96" i="28"/>
  <c r="Q88" i="28"/>
  <c r="Q93" i="28" s="1"/>
  <c r="Q101" i="28"/>
  <c r="Q12" i="28"/>
  <c r="Q14" i="28"/>
  <c r="P6" i="28"/>
  <c r="P11" i="28" s="1"/>
  <c r="P19" i="28"/>
  <c r="S61" i="2"/>
  <c r="T31" i="2"/>
  <c r="U59" i="2"/>
  <c r="V29" i="2"/>
  <c r="V46" i="2"/>
  <c r="U50" i="2"/>
  <c r="V20" i="2"/>
  <c r="U56" i="2"/>
  <c r="V26" i="2"/>
  <c r="T54" i="2"/>
  <c r="U24" i="2"/>
  <c r="T58" i="2"/>
  <c r="U28" i="2"/>
  <c r="T53" i="2"/>
  <c r="U23" i="2"/>
  <c r="U55" i="2"/>
  <c r="V25" i="2"/>
  <c r="U52" i="2"/>
  <c r="V22" i="2"/>
  <c r="T57" i="2"/>
  <c r="U27" i="2"/>
  <c r="V51" i="2"/>
  <c r="W21" i="2"/>
  <c r="S62" i="2" l="1"/>
  <c r="S96" i="28"/>
  <c r="Q6" i="28"/>
  <c r="Q11" i="28" s="1"/>
  <c r="Q19" i="28"/>
  <c r="R88" i="28"/>
  <c r="R93" i="28" s="1"/>
  <c r="R101" i="28"/>
  <c r="R12" i="28"/>
  <c r="R14" i="28"/>
  <c r="U31" i="2"/>
  <c r="T61" i="2"/>
  <c r="V59" i="2"/>
  <c r="W29" i="2"/>
  <c r="W51" i="2"/>
  <c r="X21" i="2"/>
  <c r="U53" i="2"/>
  <c r="V23" i="2"/>
  <c r="U54" i="2"/>
  <c r="V24" i="2"/>
  <c r="V52" i="2"/>
  <c r="W22" i="2"/>
  <c r="U57" i="2"/>
  <c r="V27" i="2"/>
  <c r="V55" i="2"/>
  <c r="W25" i="2"/>
  <c r="U58" i="2"/>
  <c r="V28" i="2"/>
  <c r="V56" i="2"/>
  <c r="W26" i="2"/>
  <c r="W46" i="2"/>
  <c r="V50" i="2"/>
  <c r="W20" i="2"/>
  <c r="S88" i="28" l="1"/>
  <c r="S93" i="28" s="1"/>
  <c r="S101" i="28"/>
  <c r="S12" i="28"/>
  <c r="S14" i="28"/>
  <c r="R6" i="28"/>
  <c r="R11" i="28" s="1"/>
  <c r="R19" i="28"/>
  <c r="T62" i="2"/>
  <c r="T96" i="28"/>
  <c r="V31" i="2"/>
  <c r="W59" i="2"/>
  <c r="X29" i="2"/>
  <c r="U61" i="2"/>
  <c r="V53" i="2"/>
  <c r="W23" i="2"/>
  <c r="W56" i="2"/>
  <c r="X26" i="2"/>
  <c r="W52" i="2"/>
  <c r="X22" i="2"/>
  <c r="X46" i="2"/>
  <c r="W50" i="2"/>
  <c r="X20" i="2"/>
  <c r="W55" i="2"/>
  <c r="X25" i="2"/>
  <c r="X51" i="2"/>
  <c r="Y21" i="2"/>
  <c r="V58" i="2"/>
  <c r="W28" i="2"/>
  <c r="V57" i="2"/>
  <c r="W27" i="2"/>
  <c r="V54" i="2"/>
  <c r="W24" i="2"/>
  <c r="T12" i="28" l="1"/>
  <c r="T14" i="28"/>
  <c r="U62" i="2"/>
  <c r="U96" i="28"/>
  <c r="S6" i="28"/>
  <c r="S11" i="28" s="1"/>
  <c r="S19" i="28"/>
  <c r="T88" i="28"/>
  <c r="T93" i="28" s="1"/>
  <c r="T101" i="28"/>
  <c r="V61" i="2"/>
  <c r="Y29" i="2"/>
  <c r="X59" i="2"/>
  <c r="X56" i="2"/>
  <c r="Y26" i="2"/>
  <c r="X55" i="2"/>
  <c r="Y25" i="2"/>
  <c r="W54" i="2"/>
  <c r="X24" i="2"/>
  <c r="Y46" i="2"/>
  <c r="X50" i="2"/>
  <c r="Y20" i="2"/>
  <c r="X52" i="2"/>
  <c r="Y22" i="2"/>
  <c r="W53" i="2"/>
  <c r="X23" i="2"/>
  <c r="Y51" i="2"/>
  <c r="Z21" i="2"/>
  <c r="W58" i="2"/>
  <c r="X28" i="2"/>
  <c r="W57" i="2"/>
  <c r="X27" i="2"/>
  <c r="W31" i="2"/>
  <c r="U88" i="28" l="1"/>
  <c r="U93" i="28" s="1"/>
  <c r="U101" i="28"/>
  <c r="U12" i="28"/>
  <c r="U14" i="28"/>
  <c r="T6" i="28"/>
  <c r="T11" i="28" s="1"/>
  <c r="T19" i="28"/>
  <c r="V62" i="2"/>
  <c r="V96" i="28"/>
  <c r="W61" i="2"/>
  <c r="X31" i="2"/>
  <c r="Y59" i="2"/>
  <c r="Z29" i="2"/>
  <c r="Z51" i="2"/>
  <c r="AA21" i="2"/>
  <c r="X54" i="2"/>
  <c r="Y24" i="2"/>
  <c r="X57" i="2"/>
  <c r="Y27" i="2"/>
  <c r="Y52" i="2"/>
  <c r="Z22" i="2"/>
  <c r="Y56" i="2"/>
  <c r="Z26" i="2"/>
  <c r="X58" i="2"/>
  <c r="Y28" i="2"/>
  <c r="X53" i="2"/>
  <c r="Y23" i="2"/>
  <c r="Z46" i="2"/>
  <c r="Y50" i="2"/>
  <c r="Z20" i="2"/>
  <c r="Y55" i="2"/>
  <c r="Z25" i="2"/>
  <c r="V88" i="28" l="1"/>
  <c r="V93" i="28" s="1"/>
  <c r="CI93" i="28" s="1"/>
  <c r="CI11" i="28" s="1"/>
  <c r="V101" i="28"/>
  <c r="V12" i="28"/>
  <c r="V14" i="28"/>
  <c r="U6" i="28"/>
  <c r="U11" i="28" s="1"/>
  <c r="U19" i="28"/>
  <c r="W62" i="2"/>
  <c r="X61" i="2"/>
  <c r="X62" i="2" s="1"/>
  <c r="Z59" i="2"/>
  <c r="AA29" i="2"/>
  <c r="Z52" i="2"/>
  <c r="AA22" i="2"/>
  <c r="Y54" i="2"/>
  <c r="Z24" i="2"/>
  <c r="Z55" i="2"/>
  <c r="AA25" i="2"/>
  <c r="Y53" i="2"/>
  <c r="Z23" i="2"/>
  <c r="Y31" i="2"/>
  <c r="Z56" i="2"/>
  <c r="AA26" i="2"/>
  <c r="Y57" i="2"/>
  <c r="Z27" i="2"/>
  <c r="AA51" i="2"/>
  <c r="AB21" i="2"/>
  <c r="AA46" i="2"/>
  <c r="Z50" i="2"/>
  <c r="AA20" i="2"/>
  <c r="Y58" i="2"/>
  <c r="Z28" i="2"/>
  <c r="V6" i="28" l="1"/>
  <c r="V11" i="28" s="1"/>
  <c r="V19" i="28"/>
  <c r="Z31" i="2"/>
  <c r="Y61" i="2"/>
  <c r="Y62" i="2" s="1"/>
  <c r="AA59" i="2"/>
  <c r="AB29" i="2"/>
  <c r="AB46" i="2"/>
  <c r="AA50" i="2"/>
  <c r="AB20" i="2"/>
  <c r="AB51" i="2"/>
  <c r="AC21" i="2"/>
  <c r="Z53" i="2"/>
  <c r="AA23" i="2"/>
  <c r="Z54" i="2"/>
  <c r="AA24" i="2"/>
  <c r="AA56" i="2"/>
  <c r="AB26" i="2"/>
  <c r="AA55" i="2"/>
  <c r="AB25" i="2"/>
  <c r="AA52" i="2"/>
  <c r="AB22" i="2"/>
  <c r="Z58" i="2"/>
  <c r="AA28" i="2"/>
  <c r="Z57" i="2"/>
  <c r="AA27" i="2"/>
  <c r="Z61" i="2" l="1"/>
  <c r="Z62" i="2" s="1"/>
  <c r="AB59" i="2"/>
  <c r="AC29" i="2"/>
  <c r="AA57" i="2"/>
  <c r="AB27" i="2"/>
  <c r="AB52" i="2"/>
  <c r="AC22" i="2"/>
  <c r="AA53" i="2"/>
  <c r="AB23" i="2"/>
  <c r="AA31" i="2"/>
  <c r="AC46" i="2"/>
  <c r="AB50" i="2"/>
  <c r="AC20" i="2"/>
  <c r="AA58" i="2"/>
  <c r="AB28" i="2"/>
  <c r="AB55" i="2"/>
  <c r="AC25" i="2"/>
  <c r="AB56" i="2"/>
  <c r="AC26" i="2"/>
  <c r="AA54" i="2"/>
  <c r="AB24" i="2"/>
  <c r="AC51" i="2"/>
  <c r="AD21" i="2"/>
  <c r="AD29" i="2" l="1"/>
  <c r="AC59" i="2"/>
  <c r="AA61" i="2"/>
  <c r="AA62" i="2" s="1"/>
  <c r="AC56" i="2"/>
  <c r="AD26" i="2"/>
  <c r="AB58" i="2"/>
  <c r="AC28" i="2"/>
  <c r="AB57" i="2"/>
  <c r="AC27" i="2"/>
  <c r="AD51" i="2"/>
  <c r="AE21" i="2"/>
  <c r="AB54" i="2"/>
  <c r="AC24" i="2"/>
  <c r="AC55" i="2"/>
  <c r="AD25" i="2"/>
  <c r="AD46" i="2"/>
  <c r="AC50" i="2"/>
  <c r="AD20" i="2"/>
  <c r="AB31" i="2"/>
  <c r="AB53" i="2"/>
  <c r="AC23" i="2"/>
  <c r="AC52" i="2"/>
  <c r="AD22" i="2"/>
  <c r="AB61" i="2" l="1"/>
  <c r="AB62" i="2"/>
  <c r="AE29" i="2"/>
  <c r="AD59" i="2"/>
  <c r="AC57" i="2"/>
  <c r="AD27" i="2"/>
  <c r="AC58" i="2"/>
  <c r="AD28" i="2"/>
  <c r="AD55" i="2"/>
  <c r="AE25" i="2"/>
  <c r="AD52" i="2"/>
  <c r="AE22" i="2"/>
  <c r="AE46" i="2"/>
  <c r="AD50" i="2"/>
  <c r="AE20" i="2"/>
  <c r="AC53" i="2"/>
  <c r="AD23" i="2"/>
  <c r="AC31" i="2"/>
  <c r="AE51" i="2"/>
  <c r="AF21" i="2"/>
  <c r="AD56" i="2"/>
  <c r="AE26" i="2"/>
  <c r="AC54" i="2"/>
  <c r="AD24" i="2"/>
  <c r="AD31" i="2" l="1"/>
  <c r="AC61" i="2"/>
  <c r="AC62" i="2" s="1"/>
  <c r="AF29" i="2"/>
  <c r="AE59" i="2"/>
  <c r="AD53" i="2"/>
  <c r="AE23" i="2"/>
  <c r="AE55" i="2"/>
  <c r="AF25" i="2"/>
  <c r="AD57" i="2"/>
  <c r="AE27" i="2"/>
  <c r="AF51" i="2"/>
  <c r="AG21" i="2"/>
  <c r="AD54" i="2"/>
  <c r="AE24" i="2"/>
  <c r="AE56" i="2"/>
  <c r="AF26" i="2"/>
  <c r="AF46" i="2"/>
  <c r="AE50" i="2"/>
  <c r="AF20" i="2"/>
  <c r="AE52" i="2"/>
  <c r="AF22" i="2"/>
  <c r="AD58" i="2"/>
  <c r="AE28" i="2"/>
  <c r="AE31" i="2" s="1"/>
  <c r="AF59" i="2" l="1"/>
  <c r="AG29" i="2"/>
  <c r="AD61" i="2"/>
  <c r="AD62" i="2" s="1"/>
  <c r="AG51" i="2"/>
  <c r="AH21" i="2"/>
  <c r="AE57" i="2"/>
  <c r="AF27" i="2"/>
  <c r="AE53" i="2"/>
  <c r="AF23" i="2"/>
  <c r="AG46" i="2"/>
  <c r="AF50" i="2"/>
  <c r="AG20" i="2"/>
  <c r="AF56" i="2"/>
  <c r="AG26" i="2"/>
  <c r="AF52" i="2"/>
  <c r="AG22" i="2"/>
  <c r="AE58" i="2"/>
  <c r="AF28" i="2"/>
  <c r="AE54" i="2"/>
  <c r="AF24" i="2"/>
  <c r="AF55" i="2"/>
  <c r="AG25" i="2"/>
  <c r="AG59" i="2" l="1"/>
  <c r="AH29" i="2"/>
  <c r="AF58" i="2"/>
  <c r="AG28" i="2"/>
  <c r="AF57" i="2"/>
  <c r="AG27" i="2"/>
  <c r="AG56" i="2"/>
  <c r="AH26" i="2"/>
  <c r="AG55" i="2"/>
  <c r="AH25" i="2"/>
  <c r="AF54" i="2"/>
  <c r="AG24" i="2"/>
  <c r="AG52" i="2"/>
  <c r="AH22" i="2"/>
  <c r="AH46" i="2"/>
  <c r="AG50" i="2"/>
  <c r="AH20" i="2"/>
  <c r="AF53" i="2"/>
  <c r="AG23" i="2"/>
  <c r="AH51" i="2"/>
  <c r="AI21" i="2"/>
  <c r="AF31" i="2"/>
  <c r="AE61" i="2"/>
  <c r="AE62" i="2" s="1"/>
  <c r="AG31" i="2" l="1"/>
  <c r="AF61" i="2"/>
  <c r="AF62" i="2" s="1"/>
  <c r="AH59" i="2"/>
  <c r="AI29" i="2"/>
  <c r="AG57" i="2"/>
  <c r="AH27" i="2"/>
  <c r="AG53" i="2"/>
  <c r="AH23" i="2"/>
  <c r="AG54" i="2"/>
  <c r="AH24" i="2"/>
  <c r="AH56" i="2"/>
  <c r="AI26" i="2"/>
  <c r="AG58" i="2"/>
  <c r="AH28" i="2"/>
  <c r="AI51" i="2"/>
  <c r="AJ21" i="2"/>
  <c r="AI46" i="2"/>
  <c r="AH50" i="2"/>
  <c r="AI20" i="2"/>
  <c r="AH52" i="2"/>
  <c r="AI22" i="2"/>
  <c r="AH55" i="2"/>
  <c r="AI25" i="2"/>
  <c r="AH31" i="2" l="1"/>
  <c r="AG61" i="2"/>
  <c r="AG62" i="2" s="1"/>
  <c r="AI59" i="2"/>
  <c r="AJ29" i="2"/>
  <c r="AI56" i="2"/>
  <c r="AJ26" i="2"/>
  <c r="AI55" i="2"/>
  <c r="AJ25" i="2"/>
  <c r="AH57" i="2"/>
  <c r="AI27" i="2"/>
  <c r="AJ46" i="2"/>
  <c r="AI50" i="2"/>
  <c r="AJ20" i="2"/>
  <c r="AI52" i="2"/>
  <c r="AJ22" i="2"/>
  <c r="AH58" i="2"/>
  <c r="AI28" i="2"/>
  <c r="AH54" i="2"/>
  <c r="AI24" i="2"/>
  <c r="AJ51" i="2"/>
  <c r="AK21" i="2"/>
  <c r="AH53" i="2"/>
  <c r="AI23" i="2"/>
  <c r="AH61" i="2" l="1"/>
  <c r="AH62" i="2" s="1"/>
  <c r="AJ59" i="2"/>
  <c r="AK29" i="2"/>
  <c r="AK46" i="2"/>
  <c r="AJ50" i="2"/>
  <c r="AK20" i="2"/>
  <c r="AI57" i="2"/>
  <c r="AJ27" i="2"/>
  <c r="AJ56" i="2"/>
  <c r="AK26" i="2"/>
  <c r="AI58" i="2"/>
  <c r="AJ28" i="2"/>
  <c r="AI53" i="2"/>
  <c r="AJ23" i="2"/>
  <c r="AI54" i="2"/>
  <c r="AJ24" i="2"/>
  <c r="AI31" i="2"/>
  <c r="AK51" i="2"/>
  <c r="AL21" i="2"/>
  <c r="AJ52" i="2"/>
  <c r="AK22" i="2"/>
  <c r="AJ55" i="2"/>
  <c r="AK25" i="2"/>
  <c r="AI61" i="2" l="1"/>
  <c r="AI62" i="2" s="1"/>
  <c r="AK59" i="2"/>
  <c r="AL29" i="2"/>
  <c r="AJ54" i="2"/>
  <c r="AK24" i="2"/>
  <c r="AJ58" i="2"/>
  <c r="AK28" i="2"/>
  <c r="AJ57" i="2"/>
  <c r="AK27" i="2"/>
  <c r="AL51" i="2"/>
  <c r="AM21" i="2"/>
  <c r="AK52" i="2"/>
  <c r="AL22" i="2"/>
  <c r="AJ53" i="2"/>
  <c r="AK23" i="2"/>
  <c r="AK56" i="2"/>
  <c r="AL26" i="2"/>
  <c r="AL46" i="2"/>
  <c r="AK50" i="2"/>
  <c r="AL20" i="2"/>
  <c r="AK55" i="2"/>
  <c r="AL25" i="2"/>
  <c r="AJ31" i="2"/>
  <c r="AK31" i="2" l="1"/>
  <c r="AJ61" i="2"/>
  <c r="AJ62" i="2" s="1"/>
  <c r="AL59" i="2"/>
  <c r="AM29" i="2"/>
  <c r="AK58" i="2"/>
  <c r="AL28" i="2"/>
  <c r="AL56" i="2"/>
  <c r="AM26" i="2"/>
  <c r="AM46" i="2"/>
  <c r="AL50" i="2"/>
  <c r="AM20" i="2"/>
  <c r="AL52" i="2"/>
  <c r="AM22" i="2"/>
  <c r="AK57" i="2"/>
  <c r="AL27" i="2"/>
  <c r="AK54" i="2"/>
  <c r="AL24" i="2"/>
  <c r="AL55" i="2"/>
  <c r="AM25" i="2"/>
  <c r="AK53" i="2"/>
  <c r="AL23" i="2"/>
  <c r="AM51" i="2"/>
  <c r="AN21" i="2"/>
  <c r="AK61" i="2" l="1"/>
  <c r="AK62" i="2" s="1"/>
  <c r="AM59" i="2"/>
  <c r="AN29" i="2"/>
  <c r="AM56" i="2"/>
  <c r="AN26" i="2"/>
  <c r="AM55" i="2"/>
  <c r="AN25" i="2"/>
  <c r="AL57" i="2"/>
  <c r="AM27" i="2"/>
  <c r="AN46" i="2"/>
  <c r="AM50" i="2"/>
  <c r="AN20" i="2"/>
  <c r="AN51" i="2"/>
  <c r="AO21" i="2"/>
  <c r="AL58" i="2"/>
  <c r="AM28" i="2"/>
  <c r="AL53" i="2"/>
  <c r="AM23" i="2"/>
  <c r="AL54" i="2"/>
  <c r="AM24" i="2"/>
  <c r="AM52" i="2"/>
  <c r="AN22" i="2"/>
  <c r="AL31" i="2"/>
  <c r="AM31" i="2" l="1"/>
  <c r="AL61" i="2"/>
  <c r="AL62" i="2" s="1"/>
  <c r="AN59" i="2"/>
  <c r="AO29" i="2"/>
  <c r="AN52" i="2"/>
  <c r="AO22" i="2"/>
  <c r="AO46" i="2"/>
  <c r="AN50" i="2"/>
  <c r="AO20" i="2"/>
  <c r="AM57" i="2"/>
  <c r="AN27" i="2"/>
  <c r="AM53" i="2"/>
  <c r="AN23" i="2"/>
  <c r="AM54" i="2"/>
  <c r="AN24" i="2"/>
  <c r="AM58" i="2"/>
  <c r="AN28" i="2"/>
  <c r="AO51" i="2"/>
  <c r="AP21" i="2"/>
  <c r="AN55" i="2"/>
  <c r="AO25" i="2"/>
  <c r="AN56" i="2"/>
  <c r="AO26" i="2"/>
  <c r="AO59" i="2" l="1"/>
  <c r="AP29" i="2"/>
  <c r="AN31" i="2"/>
  <c r="AM61" i="2"/>
  <c r="AM62" i="2" s="1"/>
  <c r="AO56" i="2"/>
  <c r="AP26" i="2"/>
  <c r="AN54" i="2"/>
  <c r="AO24" i="2"/>
  <c r="AP46" i="2"/>
  <c r="AO50" i="2"/>
  <c r="AP20" i="2"/>
  <c r="AO52" i="2"/>
  <c r="AP22" i="2"/>
  <c r="AP51" i="2"/>
  <c r="AQ21" i="2"/>
  <c r="AO55" i="2"/>
  <c r="AP25" i="2"/>
  <c r="AN58" i="2"/>
  <c r="AO28" i="2"/>
  <c r="AN53" i="2"/>
  <c r="AO23" i="2"/>
  <c r="AN57" i="2"/>
  <c r="AO27" i="2"/>
  <c r="AN61" i="2" l="1"/>
  <c r="AN62" i="2" s="1"/>
  <c r="AP59" i="2"/>
  <c r="AQ29" i="2"/>
  <c r="AO58" i="2"/>
  <c r="AP28" i="2"/>
  <c r="AP52" i="2"/>
  <c r="AQ22" i="2"/>
  <c r="AO54" i="2"/>
  <c r="AP24" i="2"/>
  <c r="AO57" i="2"/>
  <c r="AP27" i="2"/>
  <c r="AQ51" i="2"/>
  <c r="AR21" i="2"/>
  <c r="AO53" i="2"/>
  <c r="AP23" i="2"/>
  <c r="AP55" i="2"/>
  <c r="AQ25" i="2"/>
  <c r="AQ46" i="2"/>
  <c r="AP50" i="2"/>
  <c r="AQ20" i="2"/>
  <c r="AP56" i="2"/>
  <c r="AQ26" i="2"/>
  <c r="AO31" i="2"/>
  <c r="AO61" i="2" l="1"/>
  <c r="AO62" i="2" s="1"/>
  <c r="AR29" i="2"/>
  <c r="AQ59" i="2"/>
  <c r="AP57" i="2"/>
  <c r="AQ27" i="2"/>
  <c r="AQ52" i="2"/>
  <c r="AR22" i="2"/>
  <c r="AP53" i="2"/>
  <c r="AQ23" i="2"/>
  <c r="AP31" i="2"/>
  <c r="AQ56" i="2"/>
  <c r="AR26" i="2"/>
  <c r="AR46" i="2"/>
  <c r="AQ50" i="2"/>
  <c r="AR20" i="2"/>
  <c r="AQ55" i="2"/>
  <c r="AR25" i="2"/>
  <c r="AR51" i="2"/>
  <c r="AS21" i="2"/>
  <c r="AP54" i="2"/>
  <c r="AQ24" i="2"/>
  <c r="AP58" i="2"/>
  <c r="AQ28" i="2"/>
  <c r="AQ31" i="2" l="1"/>
  <c r="AS29" i="2"/>
  <c r="AR59" i="2"/>
  <c r="AR52" i="2"/>
  <c r="AS22" i="2"/>
  <c r="AR55" i="2"/>
  <c r="AS25" i="2"/>
  <c r="AQ54" i="2"/>
  <c r="AR24" i="2"/>
  <c r="AQ53" i="2"/>
  <c r="AR23" i="2"/>
  <c r="AQ57" i="2"/>
  <c r="AR27" i="2"/>
  <c r="AQ58" i="2"/>
  <c r="AR28" i="2"/>
  <c r="AS51" i="2"/>
  <c r="AT21" i="2"/>
  <c r="AS46" i="2"/>
  <c r="AR50" i="2"/>
  <c r="AS20" i="2"/>
  <c r="AR56" i="2"/>
  <c r="AS26" i="2"/>
  <c r="AP61" i="2"/>
  <c r="AP62" i="2" s="1"/>
  <c r="AS59" i="2" l="1"/>
  <c r="AT29" i="2"/>
  <c r="AT51" i="2"/>
  <c r="AU21" i="2"/>
  <c r="AR57" i="2"/>
  <c r="AS27" i="2"/>
  <c r="AR54" i="2"/>
  <c r="AS24" i="2"/>
  <c r="AR31" i="2"/>
  <c r="AS56" i="2"/>
  <c r="AT26" i="2"/>
  <c r="AR58" i="2"/>
  <c r="AS28" i="2"/>
  <c r="AR53" i="2"/>
  <c r="AS23" i="2"/>
  <c r="AS55" i="2"/>
  <c r="AT25" i="2"/>
  <c r="AS52" i="2"/>
  <c r="AT22" i="2"/>
  <c r="AT46" i="2"/>
  <c r="AS50" i="2"/>
  <c r="AT20" i="2"/>
  <c r="AQ61" i="2"/>
  <c r="AQ62" i="2" s="1"/>
  <c r="AS31" i="2" l="1"/>
  <c r="AR61" i="2"/>
  <c r="AR62" i="2" s="1"/>
  <c r="AT59" i="2"/>
  <c r="AU29" i="2"/>
  <c r="AT56" i="2"/>
  <c r="AU26" i="2"/>
  <c r="AS57" i="2"/>
  <c r="AT27" i="2"/>
  <c r="AU46" i="2"/>
  <c r="AT50" i="2"/>
  <c r="AU20" i="2"/>
  <c r="AT55" i="2"/>
  <c r="AU25" i="2"/>
  <c r="AS58" i="2"/>
  <c r="AT28" i="2"/>
  <c r="AS54" i="2"/>
  <c r="AT24" i="2"/>
  <c r="AU51" i="2"/>
  <c r="AV21" i="2"/>
  <c r="AT52" i="2"/>
  <c r="AU22" i="2"/>
  <c r="AS53" i="2"/>
  <c r="AT23" i="2"/>
  <c r="AS61" i="2" l="1"/>
  <c r="AS62" i="2" s="1"/>
  <c r="AU59" i="2"/>
  <c r="AV29" i="2"/>
  <c r="AT58" i="2"/>
  <c r="AU28" i="2"/>
  <c r="AV46" i="2"/>
  <c r="AU50" i="2"/>
  <c r="AV20" i="2"/>
  <c r="AT57" i="2"/>
  <c r="AU27" i="2"/>
  <c r="AU56" i="2"/>
  <c r="AV26" i="2"/>
  <c r="AT53" i="2"/>
  <c r="AU23" i="2"/>
  <c r="AU52" i="2"/>
  <c r="AV22" i="2"/>
  <c r="AT31" i="2"/>
  <c r="AV51" i="2"/>
  <c r="AW21" i="2"/>
  <c r="AT54" i="2"/>
  <c r="AU24" i="2"/>
  <c r="AU55" i="2"/>
  <c r="AV25" i="2"/>
  <c r="AT61" i="2" l="1"/>
  <c r="AT62" i="2"/>
  <c r="AV59" i="2"/>
  <c r="AW29" i="2"/>
  <c r="AU54" i="2"/>
  <c r="AV24" i="2"/>
  <c r="AU57" i="2"/>
  <c r="AV27" i="2"/>
  <c r="AU53" i="2"/>
  <c r="AV23" i="2"/>
  <c r="AU31" i="2"/>
  <c r="AU58" i="2"/>
  <c r="AV28" i="2"/>
  <c r="AV55" i="2"/>
  <c r="AW25" i="2"/>
  <c r="AW51" i="2"/>
  <c r="AX21" i="2"/>
  <c r="AV52" i="2"/>
  <c r="AW22" i="2"/>
  <c r="AV56" i="2"/>
  <c r="AW26" i="2"/>
  <c r="AW46" i="2"/>
  <c r="AV50" i="2"/>
  <c r="AW20" i="2"/>
  <c r="AU61" i="2" l="1"/>
  <c r="AU62" i="2" s="1"/>
  <c r="AV31" i="2"/>
  <c r="AW59" i="2"/>
  <c r="AX29" i="2"/>
  <c r="AW52" i="2"/>
  <c r="AX22" i="2"/>
  <c r="AW55" i="2"/>
  <c r="AX25" i="2"/>
  <c r="AV53" i="2"/>
  <c r="AW23" i="2"/>
  <c r="AV54" i="2"/>
  <c r="AW24" i="2"/>
  <c r="AX46" i="2"/>
  <c r="AW50" i="2"/>
  <c r="AX20" i="2"/>
  <c r="AW56" i="2"/>
  <c r="AX26" i="2"/>
  <c r="AX51" i="2"/>
  <c r="AY21" i="2"/>
  <c r="AV58" i="2"/>
  <c r="AW28" i="2"/>
  <c r="AV57" i="2"/>
  <c r="AW27" i="2"/>
  <c r="AY29" i="2" l="1"/>
  <c r="AX59" i="2"/>
  <c r="AV61" i="2"/>
  <c r="AV62" i="2" s="1"/>
  <c r="AY51" i="2"/>
  <c r="AZ21" i="2"/>
  <c r="AY46" i="2"/>
  <c r="AX50" i="2"/>
  <c r="AY20" i="2"/>
  <c r="AW54" i="2"/>
  <c r="AX24" i="2"/>
  <c r="AX52" i="2"/>
  <c r="AY22" i="2"/>
  <c r="AW31" i="2"/>
  <c r="AW57" i="2"/>
  <c r="AX27" i="2"/>
  <c r="AW58" i="2"/>
  <c r="AX28" i="2"/>
  <c r="AX56" i="2"/>
  <c r="AY26" i="2"/>
  <c r="AW53" i="2"/>
  <c r="AX23" i="2"/>
  <c r="AX55" i="2"/>
  <c r="AY25" i="2"/>
  <c r="AW61" i="2" l="1"/>
  <c r="AW62" i="2" s="1"/>
  <c r="AY59" i="2"/>
  <c r="AZ29" i="2"/>
  <c r="AX54" i="2"/>
  <c r="AY24" i="2"/>
  <c r="AY56" i="2"/>
  <c r="AZ26" i="2"/>
  <c r="AX57" i="2"/>
  <c r="AY27" i="2"/>
  <c r="AY55" i="2"/>
  <c r="AZ25" i="2"/>
  <c r="AZ46" i="2"/>
  <c r="AY50" i="2"/>
  <c r="AZ20" i="2"/>
  <c r="AZ51" i="2"/>
  <c r="BA21" i="2"/>
  <c r="AY52" i="2"/>
  <c r="AZ22" i="2"/>
  <c r="AX53" i="2"/>
  <c r="AY23" i="2"/>
  <c r="AX58" i="2"/>
  <c r="AY28" i="2"/>
  <c r="AX31" i="2"/>
  <c r="AX61" i="2" l="1"/>
  <c r="AX62" i="2" s="1"/>
  <c r="AZ59" i="2"/>
  <c r="BA29" i="2"/>
  <c r="AY57" i="2"/>
  <c r="AZ27" i="2"/>
  <c r="AZ52" i="2"/>
  <c r="BA22" i="2"/>
  <c r="AY53" i="2"/>
  <c r="AZ23" i="2"/>
  <c r="BA51" i="2"/>
  <c r="BB21" i="2"/>
  <c r="AY31" i="2"/>
  <c r="AY54" i="2"/>
  <c r="AZ24" i="2"/>
  <c r="AY58" i="2"/>
  <c r="AZ28" i="2"/>
  <c r="BA46" i="2"/>
  <c r="AZ50" i="2"/>
  <c r="BA20" i="2"/>
  <c r="AZ55" i="2"/>
  <c r="BA25" i="2"/>
  <c r="AZ56" i="2"/>
  <c r="BA26" i="2"/>
  <c r="AZ31" i="2" l="1"/>
  <c r="AY61" i="2"/>
  <c r="AY62" i="2" s="1"/>
  <c r="BA59" i="2"/>
  <c r="BB29" i="2"/>
  <c r="BA56" i="2"/>
  <c r="BB26" i="2"/>
  <c r="AZ53" i="2"/>
  <c r="BA23" i="2"/>
  <c r="BA52" i="2"/>
  <c r="BB22" i="2"/>
  <c r="BB46" i="2"/>
  <c r="BA50" i="2"/>
  <c r="BB20" i="2"/>
  <c r="AZ58" i="2"/>
  <c r="BA28" i="2"/>
  <c r="BB51" i="2"/>
  <c r="BC21" i="2"/>
  <c r="AZ57" i="2"/>
  <c r="BA27" i="2"/>
  <c r="BA55" i="2"/>
  <c r="BB25" i="2"/>
  <c r="AZ54" i="2"/>
  <c r="BA24" i="2"/>
  <c r="AZ61" i="2" l="1"/>
  <c r="AZ62" i="2" s="1"/>
  <c r="BB59" i="2"/>
  <c r="BC29" i="2"/>
  <c r="BA54" i="2"/>
  <c r="BB24" i="2"/>
  <c r="BA53" i="2"/>
  <c r="BB23" i="2"/>
  <c r="BA58" i="2"/>
  <c r="BB28" i="2"/>
  <c r="BA57" i="2"/>
  <c r="BB27" i="2"/>
  <c r="BB55" i="2"/>
  <c r="BC25" i="2"/>
  <c r="BC46" i="2"/>
  <c r="BB50" i="2"/>
  <c r="BC20" i="2"/>
  <c r="BB52" i="2"/>
  <c r="BC22" i="2"/>
  <c r="BB56" i="2"/>
  <c r="BC26" i="2"/>
  <c r="BC51" i="2"/>
  <c r="BD21" i="2"/>
  <c r="BA31" i="2"/>
  <c r="BD29" i="2" l="1"/>
  <c r="BC59" i="2"/>
  <c r="BA61" i="2"/>
  <c r="BA62" i="2" s="1"/>
  <c r="BD46" i="2"/>
  <c r="BC50" i="2"/>
  <c r="BD20" i="2"/>
  <c r="BC56" i="2"/>
  <c r="BD26" i="2"/>
  <c r="BC55" i="2"/>
  <c r="BD25" i="2"/>
  <c r="BB58" i="2"/>
  <c r="BC28" i="2"/>
  <c r="BC52" i="2"/>
  <c r="BD22" i="2"/>
  <c r="BB54" i="2"/>
  <c r="BC24" i="2"/>
  <c r="BD51" i="2"/>
  <c r="BE21" i="2"/>
  <c r="BB57" i="2"/>
  <c r="BC27" i="2"/>
  <c r="BB53" i="2"/>
  <c r="BC23" i="2"/>
  <c r="BB31" i="2"/>
  <c r="BB61" i="2" l="1"/>
  <c r="BB62" i="2" s="1"/>
  <c r="BD59" i="2"/>
  <c r="BE29" i="2"/>
  <c r="BD52" i="2"/>
  <c r="BE22" i="2"/>
  <c r="BD55" i="2"/>
  <c r="BE25" i="2"/>
  <c r="BE46" i="2"/>
  <c r="BD50" i="2"/>
  <c r="BE20" i="2"/>
  <c r="BC53" i="2"/>
  <c r="BD23" i="2"/>
  <c r="BC57" i="2"/>
  <c r="BD27" i="2"/>
  <c r="BC31" i="2"/>
  <c r="BC54" i="2"/>
  <c r="BD24" i="2"/>
  <c r="BC58" i="2"/>
  <c r="BD28" i="2"/>
  <c r="BE51" i="2"/>
  <c r="BF21" i="2"/>
  <c r="BD56" i="2"/>
  <c r="BE26" i="2"/>
  <c r="BC61" i="2" l="1"/>
  <c r="BC62" i="2" s="1"/>
  <c r="BE59" i="2"/>
  <c r="BF29" i="2"/>
  <c r="BD54" i="2"/>
  <c r="BE24" i="2"/>
  <c r="BF51" i="2"/>
  <c r="BG21" i="2"/>
  <c r="BD53" i="2"/>
  <c r="BE23" i="2"/>
  <c r="BE52" i="2"/>
  <c r="BF22" i="2"/>
  <c r="BD58" i="2"/>
  <c r="BE28" i="2"/>
  <c r="BD31" i="2"/>
  <c r="BE56" i="2"/>
  <c r="BF26" i="2"/>
  <c r="BD57" i="2"/>
  <c r="BE27" i="2"/>
  <c r="BF46" i="2"/>
  <c r="BE50" i="2"/>
  <c r="BF20" i="2"/>
  <c r="BE55" i="2"/>
  <c r="BF25" i="2"/>
  <c r="BD61" i="2" l="1"/>
  <c r="BD62" i="2" s="1"/>
  <c r="BF59" i="2"/>
  <c r="BG29" i="2"/>
  <c r="BE58" i="2"/>
  <c r="BF28" i="2"/>
  <c r="BG46" i="2"/>
  <c r="BF50" i="2"/>
  <c r="BG20" i="2"/>
  <c r="BF56" i="2"/>
  <c r="BG26" i="2"/>
  <c r="BE53" i="2"/>
  <c r="BF23" i="2"/>
  <c r="BE54" i="2"/>
  <c r="BF24" i="2"/>
  <c r="BE57" i="2"/>
  <c r="BF27" i="2"/>
  <c r="BE31" i="2"/>
  <c r="BF55" i="2"/>
  <c r="BG25" i="2"/>
  <c r="BF52" i="2"/>
  <c r="BG22" i="2"/>
  <c r="BG51" i="2"/>
  <c r="BH21" i="2"/>
  <c r="BE61" i="2" l="1"/>
  <c r="BE62" i="2" s="1"/>
  <c r="BH29" i="2"/>
  <c r="BG59" i="2"/>
  <c r="BH51" i="2"/>
  <c r="BI21" i="2"/>
  <c r="BF57" i="2"/>
  <c r="BG27" i="2"/>
  <c r="BF53" i="2"/>
  <c r="BG23" i="2"/>
  <c r="BH46" i="2"/>
  <c r="BG50" i="2"/>
  <c r="BH20" i="2"/>
  <c r="BF58" i="2"/>
  <c r="BG28" i="2"/>
  <c r="BG52" i="2"/>
  <c r="BH22" i="2"/>
  <c r="BG55" i="2"/>
  <c r="BH25" i="2"/>
  <c r="BF31" i="2"/>
  <c r="BF54" i="2"/>
  <c r="BG24" i="2"/>
  <c r="BG56" i="2"/>
  <c r="BH26" i="2"/>
  <c r="BF61" i="2" l="1"/>
  <c r="BF62" i="2" s="1"/>
  <c r="BG31" i="2"/>
  <c r="BI29" i="2"/>
  <c r="BH59" i="2"/>
  <c r="BH56" i="2"/>
  <c r="BI26" i="2"/>
  <c r="BI51" i="2"/>
  <c r="BJ21" i="2"/>
  <c r="BI46" i="2"/>
  <c r="BH50" i="2"/>
  <c r="BI20" i="2"/>
  <c r="BG57" i="2"/>
  <c r="BH27" i="2"/>
  <c r="BH52" i="2"/>
  <c r="BI22" i="2"/>
  <c r="BH55" i="2"/>
  <c r="BI25" i="2"/>
  <c r="BG58" i="2"/>
  <c r="BH28" i="2"/>
  <c r="BG54" i="2"/>
  <c r="BH24" i="2"/>
  <c r="BG53" i="2"/>
  <c r="BH23" i="2"/>
  <c r="BG61" i="2" l="1"/>
  <c r="BG62" i="2" s="1"/>
  <c r="BJ29" i="2"/>
  <c r="BI59" i="2"/>
  <c r="BH57" i="2"/>
  <c r="BI27" i="2"/>
  <c r="BH58" i="2"/>
  <c r="BI28" i="2"/>
  <c r="BI52" i="2"/>
  <c r="BJ22" i="2"/>
  <c r="BI56" i="2"/>
  <c r="BJ26" i="2"/>
  <c r="BJ46" i="2"/>
  <c r="BI50" i="2"/>
  <c r="BJ20" i="2"/>
  <c r="BJ51" i="2"/>
  <c r="BK21" i="2"/>
  <c r="BH53" i="2"/>
  <c r="BI23" i="2"/>
  <c r="BH54" i="2"/>
  <c r="BI24" i="2"/>
  <c r="BI55" i="2"/>
  <c r="BJ25" i="2"/>
  <c r="BH31" i="2"/>
  <c r="BH61" i="2" l="1"/>
  <c r="BH62" i="2" s="1"/>
  <c r="BJ59" i="2"/>
  <c r="BK29" i="2"/>
  <c r="BI58" i="2"/>
  <c r="BJ28" i="2"/>
  <c r="BI57" i="2"/>
  <c r="BJ27" i="2"/>
  <c r="BJ56" i="2"/>
  <c r="BK26" i="2"/>
  <c r="BJ55" i="2"/>
  <c r="BK25" i="2"/>
  <c r="BI53" i="2"/>
  <c r="BJ23" i="2"/>
  <c r="BK46" i="2"/>
  <c r="BJ50" i="2"/>
  <c r="BK20" i="2"/>
  <c r="BJ52" i="2"/>
  <c r="BK22" i="2"/>
  <c r="BI54" i="2"/>
  <c r="BJ24" i="2"/>
  <c r="BK51" i="2"/>
  <c r="BL21" i="2"/>
  <c r="BI31" i="2"/>
  <c r="BI61" i="2" l="1"/>
  <c r="BI62" i="2" s="1"/>
  <c r="BK59" i="2"/>
  <c r="BL29" i="2"/>
  <c r="BL51" i="2"/>
  <c r="BM21" i="2"/>
  <c r="BK55" i="2"/>
  <c r="BL25" i="2"/>
  <c r="BJ57" i="2"/>
  <c r="BK27" i="2"/>
  <c r="BJ54" i="2"/>
  <c r="BK24" i="2"/>
  <c r="BL46" i="2"/>
  <c r="BK50" i="2"/>
  <c r="BL20" i="2"/>
  <c r="BJ53" i="2"/>
  <c r="BK23" i="2"/>
  <c r="BK56" i="2"/>
  <c r="BL26" i="2"/>
  <c r="BJ58" i="2"/>
  <c r="BK28" i="2"/>
  <c r="BK52" i="2"/>
  <c r="BL22" i="2"/>
  <c r="BJ31" i="2"/>
  <c r="BJ61" i="2" l="1"/>
  <c r="BJ62" i="2" s="1"/>
  <c r="BK31" i="2"/>
  <c r="BL59" i="2"/>
  <c r="BM29" i="2"/>
  <c r="BM46" i="2"/>
  <c r="BL50" i="2"/>
  <c r="BM20" i="2"/>
  <c r="BL52" i="2"/>
  <c r="BM22" i="2"/>
  <c r="BK57" i="2"/>
  <c r="BL27" i="2"/>
  <c r="BM51" i="2"/>
  <c r="BN21" i="2"/>
  <c r="BK54" i="2"/>
  <c r="BL24" i="2"/>
  <c r="BK58" i="2"/>
  <c r="BL28" i="2"/>
  <c r="BK53" i="2"/>
  <c r="BL23" i="2"/>
  <c r="BL56" i="2"/>
  <c r="BM26" i="2"/>
  <c r="BL55" i="2"/>
  <c r="BM25" i="2"/>
  <c r="BL31" i="2" l="1"/>
  <c r="BM59" i="2"/>
  <c r="BN29" i="2"/>
  <c r="BK61" i="2"/>
  <c r="BK62" i="2" s="1"/>
  <c r="BM56" i="2"/>
  <c r="BN26" i="2"/>
  <c r="BL58" i="2"/>
  <c r="BM28" i="2"/>
  <c r="BN51" i="2"/>
  <c r="BO21" i="2"/>
  <c r="BM52" i="2"/>
  <c r="BN22" i="2"/>
  <c r="BM55" i="2"/>
  <c r="BN25" i="2"/>
  <c r="BL53" i="2"/>
  <c r="BM23" i="2"/>
  <c r="BL54" i="2"/>
  <c r="BM24" i="2"/>
  <c r="BL57" i="2"/>
  <c r="BM27" i="2"/>
  <c r="BN46" i="2"/>
  <c r="BM50" i="2"/>
  <c r="BN20" i="2"/>
  <c r="BN59" i="2" l="1"/>
  <c r="BO29" i="2"/>
  <c r="BN52" i="2"/>
  <c r="BO22" i="2"/>
  <c r="BM58" i="2"/>
  <c r="BN28" i="2"/>
  <c r="BO46" i="2"/>
  <c r="BN50" i="2"/>
  <c r="BO20" i="2"/>
  <c r="BM57" i="2"/>
  <c r="BN27" i="2"/>
  <c r="BM53" i="2"/>
  <c r="BN23" i="2"/>
  <c r="BM31" i="2"/>
  <c r="BL61" i="2"/>
  <c r="BL62" i="2" s="1"/>
  <c r="BN55" i="2"/>
  <c r="BO25" i="2"/>
  <c r="BO51" i="2"/>
  <c r="BP21" i="2"/>
  <c r="BN56" i="2"/>
  <c r="BO26" i="2"/>
  <c r="BM54" i="2"/>
  <c r="BN24" i="2"/>
  <c r="BM61" i="2" l="1"/>
  <c r="BM62" i="2" s="1"/>
  <c r="BP29" i="2"/>
  <c r="BO59" i="2"/>
  <c r="BO56" i="2"/>
  <c r="BP26" i="2"/>
  <c r="BO55" i="2"/>
  <c r="BP25" i="2"/>
  <c r="BN53" i="2"/>
  <c r="BO23" i="2"/>
  <c r="BP46" i="2"/>
  <c r="BO50" i="2"/>
  <c r="BP20" i="2"/>
  <c r="BN58" i="2"/>
  <c r="BO28" i="2"/>
  <c r="BN31" i="2"/>
  <c r="BN54" i="2"/>
  <c r="BO24" i="2"/>
  <c r="BP51" i="2"/>
  <c r="BQ21" i="2"/>
  <c r="BN57" i="2"/>
  <c r="BO27" i="2"/>
  <c r="BO52" i="2"/>
  <c r="BP22" i="2"/>
  <c r="BN61" i="2" l="1"/>
  <c r="BN62" i="2" s="1"/>
  <c r="BP59" i="2"/>
  <c r="BQ29" i="2"/>
  <c r="BO57" i="2"/>
  <c r="BP27" i="2"/>
  <c r="BQ46" i="2"/>
  <c r="BP50" i="2"/>
  <c r="BQ20" i="2"/>
  <c r="BO53" i="2"/>
  <c r="BP23" i="2"/>
  <c r="BP56" i="2"/>
  <c r="BQ26" i="2"/>
  <c r="BP52" i="2"/>
  <c r="BQ22" i="2"/>
  <c r="BO54" i="2"/>
  <c r="BP24" i="2"/>
  <c r="BO31" i="2"/>
  <c r="BQ51" i="2"/>
  <c r="BR21" i="2"/>
  <c r="BO58" i="2"/>
  <c r="BP28" i="2"/>
  <c r="BP55" i="2"/>
  <c r="BQ25" i="2"/>
  <c r="BO61" i="2" l="1"/>
  <c r="BO62" i="2" s="1"/>
  <c r="BQ59" i="2"/>
  <c r="BR29" i="2"/>
  <c r="BQ52" i="2"/>
  <c r="BR22" i="2"/>
  <c r="BP53" i="2"/>
  <c r="BQ23" i="2"/>
  <c r="BP58" i="2"/>
  <c r="BQ28" i="2"/>
  <c r="BP54" i="2"/>
  <c r="BQ24" i="2"/>
  <c r="BQ56" i="2"/>
  <c r="BR26" i="2"/>
  <c r="BR46" i="2"/>
  <c r="BQ50" i="2"/>
  <c r="BR20" i="2"/>
  <c r="BQ55" i="2"/>
  <c r="BR25" i="2"/>
  <c r="BR51" i="2"/>
  <c r="BS21" i="2"/>
  <c r="BP57" i="2"/>
  <c r="BQ27" i="2"/>
  <c r="BP31" i="2"/>
  <c r="BQ31" i="2" l="1"/>
  <c r="BR59" i="2"/>
  <c r="BS29" i="2"/>
  <c r="BP61" i="2"/>
  <c r="BP62" i="2" s="1"/>
  <c r="BQ57" i="2"/>
  <c r="BR27" i="2"/>
  <c r="BQ54" i="2"/>
  <c r="BR24" i="2"/>
  <c r="BQ58" i="2"/>
  <c r="BR28" i="2"/>
  <c r="BR52" i="2"/>
  <c r="BS22" i="2"/>
  <c r="BR55" i="2"/>
  <c r="BS25" i="2"/>
  <c r="BS51" i="2"/>
  <c r="BT21" i="2"/>
  <c r="BS46" i="2"/>
  <c r="BR50" i="2"/>
  <c r="BS20" i="2"/>
  <c r="BR56" i="2"/>
  <c r="BS26" i="2"/>
  <c r="BQ53" i="2"/>
  <c r="BR23" i="2"/>
  <c r="BQ61" i="2" l="1"/>
  <c r="BQ62" i="2" s="1"/>
  <c r="BS59" i="2"/>
  <c r="BT29" i="2"/>
  <c r="BS55" i="2"/>
  <c r="BT25" i="2"/>
  <c r="BR58" i="2"/>
  <c r="BS28" i="2"/>
  <c r="BR53" i="2"/>
  <c r="BS23" i="2"/>
  <c r="BT46" i="2"/>
  <c r="BS50" i="2"/>
  <c r="BT20" i="2"/>
  <c r="BR57" i="2"/>
  <c r="BS27" i="2"/>
  <c r="BS56" i="2"/>
  <c r="BT26" i="2"/>
  <c r="BT51" i="2"/>
  <c r="BU21" i="2"/>
  <c r="BR31" i="2"/>
  <c r="BS52" i="2"/>
  <c r="BT22" i="2"/>
  <c r="BR54" i="2"/>
  <c r="BS24" i="2"/>
  <c r="BS31" i="2" l="1"/>
  <c r="BR61" i="2"/>
  <c r="BR62" i="2" s="1"/>
  <c r="BT59" i="2"/>
  <c r="BU29" i="2"/>
  <c r="BT56" i="2"/>
  <c r="BU26" i="2"/>
  <c r="BU46" i="2"/>
  <c r="BT50" i="2"/>
  <c r="BU20" i="2"/>
  <c r="BS53" i="2"/>
  <c r="BT23" i="2"/>
  <c r="BT55" i="2"/>
  <c r="BU25" i="2"/>
  <c r="BT52" i="2"/>
  <c r="BU22" i="2"/>
  <c r="BU51" i="2"/>
  <c r="BV21" i="2"/>
  <c r="BS54" i="2"/>
  <c r="BT24" i="2"/>
  <c r="BS57" i="2"/>
  <c r="BT27" i="2"/>
  <c r="BS58" i="2"/>
  <c r="BT28" i="2"/>
  <c r="BV29" i="2" l="1"/>
  <c r="BU59" i="2"/>
  <c r="BT54" i="2"/>
  <c r="BU24" i="2"/>
  <c r="BU52" i="2"/>
  <c r="BV22" i="2"/>
  <c r="BT53" i="2"/>
  <c r="BU23" i="2"/>
  <c r="BT58" i="2"/>
  <c r="BU28" i="2"/>
  <c r="BS61" i="2"/>
  <c r="BS62" i="2" s="1"/>
  <c r="BU56" i="2"/>
  <c r="BV26" i="2"/>
  <c r="BV51" i="2"/>
  <c r="BW21" i="2"/>
  <c r="BU55" i="2"/>
  <c r="BV25" i="2"/>
  <c r="BV46" i="2"/>
  <c r="BU50" i="2"/>
  <c r="BV20" i="2"/>
  <c r="BT57" i="2"/>
  <c r="BU27" i="2"/>
  <c r="BT31" i="2"/>
  <c r="BT61" i="2" l="1"/>
  <c r="BT62" i="2" s="1"/>
  <c r="BV59" i="2"/>
  <c r="BW29" i="2"/>
  <c r="BW51" i="2"/>
  <c r="BX21" i="2"/>
  <c r="BU53" i="2"/>
  <c r="BV23" i="2"/>
  <c r="BU54" i="2"/>
  <c r="BV24" i="2"/>
  <c r="BU57" i="2"/>
  <c r="BV27" i="2"/>
  <c r="BW46" i="2"/>
  <c r="BV50" i="2"/>
  <c r="BW20" i="2"/>
  <c r="BV55" i="2"/>
  <c r="BW25" i="2"/>
  <c r="BV56" i="2"/>
  <c r="BW26" i="2"/>
  <c r="BU31" i="2"/>
  <c r="BU58" i="2"/>
  <c r="BV28" i="2"/>
  <c r="BV52" i="2"/>
  <c r="BW22" i="2"/>
  <c r="BU61" i="2" l="1"/>
  <c r="BU62" i="2" s="1"/>
  <c r="BW59" i="2"/>
  <c r="BX29" i="2"/>
  <c r="BX46" i="2"/>
  <c r="BW50" i="2"/>
  <c r="BX20" i="2"/>
  <c r="BV57" i="2"/>
  <c r="BW27" i="2"/>
  <c r="BV53" i="2"/>
  <c r="BW23" i="2"/>
  <c r="BW56" i="2"/>
  <c r="BX26" i="2"/>
  <c r="BV58" i="2"/>
  <c r="BW28" i="2"/>
  <c r="BV31" i="2"/>
  <c r="BX51" i="2"/>
  <c r="BY21" i="2"/>
  <c r="BW55" i="2"/>
  <c r="BX25" i="2"/>
  <c r="BV54" i="2"/>
  <c r="BW24" i="2"/>
  <c r="BW52" i="2"/>
  <c r="BX22" i="2"/>
  <c r="BW31" i="2" l="1"/>
  <c r="BX59" i="2"/>
  <c r="BY29" i="2"/>
  <c r="BV61" i="2"/>
  <c r="BV62" i="2" s="1"/>
  <c r="BW54" i="2"/>
  <c r="BX24" i="2"/>
  <c r="BX56" i="2"/>
  <c r="BY26" i="2"/>
  <c r="BW57" i="2"/>
  <c r="BX27" i="2"/>
  <c r="BX55" i="2"/>
  <c r="BY25" i="2"/>
  <c r="BY51" i="2"/>
  <c r="BZ21" i="2"/>
  <c r="BX52" i="2"/>
  <c r="BY22" i="2"/>
  <c r="BW58" i="2"/>
  <c r="BX28" i="2"/>
  <c r="BW53" i="2"/>
  <c r="BX23" i="2"/>
  <c r="BY46" i="2"/>
  <c r="BX50" i="2"/>
  <c r="BY20" i="2"/>
  <c r="BW61" i="2" l="1"/>
  <c r="BW62" i="2" s="1"/>
  <c r="BY59" i="2"/>
  <c r="BZ29" i="2"/>
  <c r="BY55" i="2"/>
  <c r="BZ25" i="2"/>
  <c r="BX57" i="2"/>
  <c r="BY27" i="2"/>
  <c r="BZ46" i="2"/>
  <c r="BY50" i="2"/>
  <c r="BZ20" i="2"/>
  <c r="BX54" i="2"/>
  <c r="BY24" i="2"/>
  <c r="BY52" i="2"/>
  <c r="BZ22" i="2"/>
  <c r="BX58" i="2"/>
  <c r="BY28" i="2"/>
  <c r="BZ51" i="2"/>
  <c r="CA21" i="2"/>
  <c r="BY56" i="2"/>
  <c r="BZ26" i="2"/>
  <c r="BX53" i="2"/>
  <c r="BY23" i="2"/>
  <c r="BX31" i="2"/>
  <c r="BX61" i="2" l="1"/>
  <c r="BX62" i="2" s="1"/>
  <c r="BY31" i="2"/>
  <c r="BZ59" i="2"/>
  <c r="CA29" i="2"/>
  <c r="BY58" i="2"/>
  <c r="BZ28" i="2"/>
  <c r="BZ55" i="2"/>
  <c r="CA25" i="2"/>
  <c r="BY53" i="2"/>
  <c r="BZ23" i="2"/>
  <c r="BY54" i="2"/>
  <c r="BZ24" i="2"/>
  <c r="BZ56" i="2"/>
  <c r="CA26" i="2"/>
  <c r="CA51" i="2"/>
  <c r="CB21" i="2"/>
  <c r="BZ52" i="2"/>
  <c r="CA22" i="2"/>
  <c r="CA46" i="2"/>
  <c r="BZ50" i="2"/>
  <c r="CA20" i="2"/>
  <c r="BY57" i="2"/>
  <c r="BZ27" i="2"/>
  <c r="CA59" i="2" l="1"/>
  <c r="CB29" i="2"/>
  <c r="BY61" i="2"/>
  <c r="BY62" i="2" s="1"/>
  <c r="CB51" i="2"/>
  <c r="CC21" i="2"/>
  <c r="CA55" i="2"/>
  <c r="CB25" i="2"/>
  <c r="CA52" i="2"/>
  <c r="CB22" i="2"/>
  <c r="CA56" i="2"/>
  <c r="CB26" i="2"/>
  <c r="BZ53" i="2"/>
  <c r="CA23" i="2"/>
  <c r="BZ57" i="2"/>
  <c r="CA27" i="2"/>
  <c r="BZ54" i="2"/>
  <c r="CA24" i="2"/>
  <c r="CB46" i="2"/>
  <c r="CA50" i="2"/>
  <c r="CB20" i="2"/>
  <c r="BZ31" i="2"/>
  <c r="BZ58" i="2"/>
  <c r="CA28" i="2"/>
  <c r="BZ61" i="2" l="1"/>
  <c r="BZ62" i="2" s="1"/>
  <c r="CB59" i="2"/>
  <c r="CC29" i="2"/>
  <c r="CA57" i="2"/>
  <c r="CB27" i="2"/>
  <c r="CB56" i="2"/>
  <c r="CC26" i="2"/>
  <c r="CC51" i="2"/>
  <c r="CD21" i="2"/>
  <c r="CC46" i="2"/>
  <c r="CB50" i="2"/>
  <c r="CC20" i="2"/>
  <c r="CA58" i="2"/>
  <c r="CB28" i="2"/>
  <c r="CA31" i="2"/>
  <c r="CA54" i="2"/>
  <c r="CB24" i="2"/>
  <c r="CA53" i="2"/>
  <c r="CB23" i="2"/>
  <c r="CB52" i="2"/>
  <c r="CC22" i="2"/>
  <c r="CB55" i="2"/>
  <c r="CC25" i="2"/>
  <c r="CA61" i="2" l="1"/>
  <c r="CA62" i="2" s="1"/>
  <c r="CD29" i="2"/>
  <c r="CC59" i="2"/>
  <c r="CB54" i="2"/>
  <c r="CC24" i="2"/>
  <c r="CB57" i="2"/>
  <c r="CC27" i="2"/>
  <c r="CC52" i="2"/>
  <c r="CD22" i="2"/>
  <c r="CD46" i="2"/>
  <c r="CC50" i="2"/>
  <c r="CD20" i="2"/>
  <c r="CC55" i="2"/>
  <c r="CD25" i="2"/>
  <c r="CB53" i="2"/>
  <c r="CC23" i="2"/>
  <c r="CB31" i="2"/>
  <c r="CD51" i="2"/>
  <c r="CE21" i="2"/>
  <c r="CB58" i="2"/>
  <c r="CC28" i="2"/>
  <c r="CC56" i="2"/>
  <c r="CD26" i="2"/>
  <c r="CB61" i="2" l="1"/>
  <c r="CB62" i="2" s="1"/>
  <c r="CE29" i="2"/>
  <c r="CD59" i="2"/>
  <c r="CC57" i="2"/>
  <c r="CD27" i="2"/>
  <c r="CC58" i="2"/>
  <c r="CD28" i="2"/>
  <c r="CD55" i="2"/>
  <c r="CE25" i="2"/>
  <c r="CD56" i="2"/>
  <c r="CE26" i="2"/>
  <c r="CD52" i="2"/>
  <c r="CE22" i="2"/>
  <c r="CC54" i="2"/>
  <c r="CD24" i="2"/>
  <c r="CE51" i="2"/>
  <c r="CF21" i="2"/>
  <c r="CC53" i="2"/>
  <c r="CD23" i="2"/>
  <c r="CE46" i="2"/>
  <c r="CD50" i="2"/>
  <c r="CE20" i="2"/>
  <c r="CC31" i="2"/>
  <c r="CC61" i="2" l="1"/>
  <c r="CC62" i="2" s="1"/>
  <c r="CE59" i="2"/>
  <c r="CF29" i="2"/>
  <c r="CE52" i="2"/>
  <c r="CF22" i="2"/>
  <c r="CE55" i="2"/>
  <c r="CF25" i="2"/>
  <c r="CD57" i="2"/>
  <c r="CE27" i="2"/>
  <c r="CD53" i="2"/>
  <c r="CE23" i="2"/>
  <c r="CD31" i="2"/>
  <c r="CF51" i="2"/>
  <c r="CG21" i="2"/>
  <c r="CF46" i="2"/>
  <c r="CE50" i="2"/>
  <c r="CF20" i="2"/>
  <c r="CD54" i="2"/>
  <c r="CE24" i="2"/>
  <c r="CE56" i="2"/>
  <c r="CF26" i="2"/>
  <c r="CD58" i="2"/>
  <c r="CE28" i="2"/>
  <c r="CF59" i="2" l="1"/>
  <c r="CG29" i="2"/>
  <c r="CD61" i="2"/>
  <c r="CD62" i="2" s="1"/>
  <c r="CG51" i="2"/>
  <c r="CH21" i="2"/>
  <c r="CH51" i="2" s="1"/>
  <c r="CG46" i="2"/>
  <c r="CF50" i="2"/>
  <c r="CG20" i="2"/>
  <c r="CE57" i="2"/>
  <c r="CF27" i="2"/>
  <c r="CF52" i="2"/>
  <c r="CG22" i="2"/>
  <c r="CE58" i="2"/>
  <c r="CF28" i="2"/>
  <c r="CF56" i="2"/>
  <c r="CG26" i="2"/>
  <c r="CE54" i="2"/>
  <c r="CF24" i="2"/>
  <c r="CE53" i="2"/>
  <c r="CF23" i="2"/>
  <c r="CE31" i="2"/>
  <c r="CF55" i="2"/>
  <c r="CG25" i="2"/>
  <c r="CF31" i="2" l="1"/>
  <c r="CE61" i="2"/>
  <c r="CE62" i="2" s="1"/>
  <c r="CG59" i="2"/>
  <c r="CH29" i="2"/>
  <c r="CH59" i="2" s="1"/>
  <c r="CG52" i="2"/>
  <c r="CH22" i="2"/>
  <c r="CH52" i="2" s="1"/>
  <c r="CF54" i="2"/>
  <c r="CG24" i="2"/>
  <c r="CH46" i="2"/>
  <c r="CG50" i="2"/>
  <c r="CH20" i="2"/>
  <c r="CG55" i="2"/>
  <c r="CH25" i="2"/>
  <c r="CH55" i="2" s="1"/>
  <c r="CF58" i="2"/>
  <c r="CG28" i="2"/>
  <c r="CF57" i="2"/>
  <c r="CG27" i="2"/>
  <c r="CF53" i="2"/>
  <c r="CG23" i="2"/>
  <c r="CG56" i="2"/>
  <c r="CH26" i="2"/>
  <c r="CH56" i="2" s="1"/>
  <c r="CG31" i="2" l="1"/>
  <c r="CH50" i="2"/>
  <c r="CG54" i="2"/>
  <c r="CH24" i="2"/>
  <c r="CH54" i="2" s="1"/>
  <c r="CG57" i="2"/>
  <c r="CH27" i="2"/>
  <c r="CH57" i="2" s="1"/>
  <c r="CG53" i="2"/>
  <c r="CH23" i="2"/>
  <c r="CH53" i="2" s="1"/>
  <c r="CF61" i="2"/>
  <c r="CF62" i="2" s="1"/>
  <c r="CG58" i="2"/>
  <c r="CH28" i="2"/>
  <c r="CH58" i="2" s="1"/>
  <c r="CG61" i="2" l="1"/>
  <c r="CG62" i="2" s="1"/>
  <c r="CH31" i="2"/>
  <c r="CH61" i="2"/>
  <c r="CH62" i="2" l="1"/>
  <c r="E217" i="39" l="1"/>
  <c r="O221" i="39"/>
</calcChain>
</file>

<file path=xl/sharedStrings.xml><?xml version="1.0" encoding="utf-8"?>
<sst xmlns="http://schemas.openxmlformats.org/spreadsheetml/2006/main" count="2874" uniqueCount="289">
  <si>
    <t>Reporting Month</t>
  </si>
  <si>
    <t>Reviewer Name</t>
  </si>
  <si>
    <t>Review Date</t>
  </si>
  <si>
    <t>SOX Audit Completed</t>
  </si>
  <si>
    <t>Reviewer Remarks</t>
  </si>
  <si>
    <t>Audit Notes</t>
  </si>
  <si>
    <t>January</t>
  </si>
  <si>
    <t>Greg Lovett</t>
  </si>
  <si>
    <t>Yes</t>
  </si>
  <si>
    <t>See audit notes</t>
  </si>
  <si>
    <t>Completed with Angie Hwang, Gary Krautwurst</t>
  </si>
  <si>
    <t>Februrary</t>
  </si>
  <si>
    <t>Completed with Angie Hwang.  HER program: Corrected saving moved from M3 2019 to M3 2020 to incorporate changing TRM value from 39.1 to 82.4 and corrected January formula to capture cumulative savings (missed in January formula; we had added the savings but not corrected the January formula to add the cumulative value; Jan is first month and doesn't typically have a cumulative value to add)</t>
  </si>
  <si>
    <t>March</t>
  </si>
  <si>
    <t>RES kWh ENTRY tab: set up calculation for RES Home Energy Report (HER) to account for differences in number of reports sent from month to month (no HER savings yet in 2020 but change in philosophy in what savings we should claim)</t>
  </si>
  <si>
    <t>1M-RES tab: decreased the number of reports that transfer from 2019 into 2020 (cell C17) set up calculation to move savings at end of PY to rebasing</t>
  </si>
  <si>
    <t>April</t>
  </si>
  <si>
    <t>Added M3 2019 rebasing effective 4/1/20 for HER because TD for 2019 HER was transferred to 2020 TD file 1/1/20</t>
  </si>
  <si>
    <t>May</t>
  </si>
  <si>
    <t>Added margin rates 4/1/20 (missed adding these rates last month to align with rebasing)</t>
  </si>
  <si>
    <t>June</t>
  </si>
  <si>
    <t>Craig Aubuchon</t>
  </si>
  <si>
    <t>Added margin rates subcategories for Energy and Demand 4/1/20</t>
  </si>
  <si>
    <t>Rounded Load Shapes (load shapes were not previously rounded to 4 decimal points for 1M Heating, LI 2M, LI 3M, LI 4M, LI 11M)</t>
  </si>
  <si>
    <t>Confirmed carryover of HER and treatment of incremental vs. cumulative savings</t>
  </si>
  <si>
    <t>July</t>
  </si>
  <si>
    <t>Added "Error Checks" tab; Confirmed totals by rate class, program, end use and implementer. Flagged negative value for HVAC measure/end use. Identified as likely ECM reversal. Sent follow up communication to implementer to confirm. Confirmed incremental HER values.</t>
  </si>
  <si>
    <t>August</t>
  </si>
  <si>
    <t>Notes: September file incorrectly uploaded without audit notes. CPA and AH confirmed SOX audit completed in September; in addition, 10/7 review (October review of Septemer data) confirmed this audit.</t>
  </si>
  <si>
    <t>September</t>
  </si>
  <si>
    <t>Confirmed that negative value of MFIE was appropriately documented due to correction for negative work orders, removing duplicate savings at the Holy Infant site;
kWh for DR test events in August and September not yet finalized (team plans to report in October)
Followed up with Residential implementation team about ECM measure reported for August (appears as a reversal of July value).</t>
  </si>
  <si>
    <t>October</t>
  </si>
  <si>
    <t>Confirmed all inputs match implementer files as expected; confirmed increase in lighting and residential thermostats (products); confirmed inclusion of Business DR august and september test events.</t>
  </si>
  <si>
    <t>November</t>
  </si>
  <si>
    <t>Biz DR 3M kWh savings increased in November (by 0.3% or 483 kWh)  because subtotal on Monthly Savings Report incorrectly excluded 3 customers in October. Note that Biz DR kWh savings are as reported by EnelX, and do not show kW per customer or event hours per customer.  Discussed and review of residential demand response. Savings in November were lower than October, which aligns with implementation expectations due to lower sales and lower participation.</t>
  </si>
  <si>
    <t>Confirmed all inputs match implementer files as expected</t>
  </si>
  <si>
    <t>December</t>
  </si>
  <si>
    <t>Not adding savings for Biz DR test event; data is being reviewed and deciding to resolve data questions before changing kWh in TD; Error Checks tab shows no issues; Data error on Residential data caught during SOX process before Day 5 review and resolved.</t>
  </si>
  <si>
    <t>Year end data added from 1/21/21 year-end close files; Corrected HER kWh to count paper reports mailed by month (determined that the report count had previously reflected cutomers who received their 1st report); Franklin added a revised TD file 2/5/21 with a change for their kWh count but does not align with our methodology (all other data in the TD file is same as year-end file)</t>
  </si>
  <si>
    <t>Confirmed Franklin, TRC and Enel X have no kWh changes affecting program year 2020; extended the TD calc to Feb; verified the HER calculation (e.g., savings transferred in as cumulative at the beginning of the program year, kWh changes through the year count incremental reports, and moving HER out of PY2020 via rebasing on 1/1/21 consistent with prior years)</t>
  </si>
  <si>
    <t>meeia</t>
  </si>
  <si>
    <t>Error Checks</t>
  </si>
  <si>
    <t>Total Checks for each Month</t>
  </si>
  <si>
    <t>YTD PROGRAM SUMMARY</t>
  </si>
  <si>
    <t>Total</t>
  </si>
  <si>
    <t>TD Cumulative</t>
  </si>
  <si>
    <t xml:space="preserve">Cumulative Monthly Checks </t>
  </si>
  <si>
    <t xml:space="preserve">RES kWh ENTRY </t>
  </si>
  <si>
    <t>1M</t>
  </si>
  <si>
    <t>kWh sum - non-IE</t>
  </si>
  <si>
    <t>kWh sum - IE</t>
  </si>
  <si>
    <t>kWh sum - total</t>
  </si>
  <si>
    <t>BIZ kWh ENTRY</t>
  </si>
  <si>
    <t>2M</t>
  </si>
  <si>
    <t>kWh sum - DR</t>
  </si>
  <si>
    <t>3M</t>
  </si>
  <si>
    <t>4M</t>
  </si>
  <si>
    <t>11M</t>
  </si>
  <si>
    <t>BIZ SUM</t>
  </si>
  <si>
    <t>1M - RES</t>
  </si>
  <si>
    <t>cumulative kWh</t>
  </si>
  <si>
    <t>2M - SGS</t>
  </si>
  <si>
    <t>3M - LGS</t>
  </si>
  <si>
    <t>4M - SPS</t>
  </si>
  <si>
    <t>11M - LPS</t>
  </si>
  <si>
    <t>LI 1M - RES</t>
  </si>
  <si>
    <t>LI 2M - SGS</t>
  </si>
  <si>
    <t>LI 3M - LGS</t>
  </si>
  <si>
    <t>LI 4M - SPS</t>
  </si>
  <si>
    <t>LI 11M - LPS</t>
  </si>
  <si>
    <t>DRENE</t>
  </si>
  <si>
    <t>TD = MS * NMR * NTGF</t>
  </si>
  <si>
    <t>TD</t>
  </si>
  <si>
    <t>Throughput disincentive</t>
  </si>
  <si>
    <t xml:space="preserve">MS </t>
  </si>
  <si>
    <t>Monthly Savings</t>
  </si>
  <si>
    <t>NMR</t>
  </si>
  <si>
    <t>Net Margin Revenue</t>
  </si>
  <si>
    <t>NTGF</t>
  </si>
  <si>
    <t>Net to gross factor</t>
  </si>
  <si>
    <t>MS = ((MAS cm/2)+CAS pm - RB )* LS</t>
  </si>
  <si>
    <t>MAS</t>
  </si>
  <si>
    <t xml:space="preserve">CM </t>
  </si>
  <si>
    <t>Current Month</t>
  </si>
  <si>
    <t>CAS</t>
  </si>
  <si>
    <t>Cumulative MAS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</si>
  <si>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</si>
  <si>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</si>
  <si>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</si>
  <si>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</si>
  <si>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</si>
  <si>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</si>
  <si>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</si>
  <si>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</si>
  <si>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</si>
  <si>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</si>
  <si>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</si>
  <si>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</si>
  <si>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</si>
  <si>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</si>
  <si>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MEEIA 3 Program Year 2020 - TD Summary</t>
  </si>
  <si>
    <t xml:space="preserve">Cumulative TD </t>
  </si>
  <si>
    <t>x</t>
  </si>
  <si>
    <t>Grand Total</t>
  </si>
  <si>
    <t>cumulative check</t>
  </si>
  <si>
    <t>check</t>
  </si>
  <si>
    <t>Non-Income Eligible</t>
  </si>
  <si>
    <t>Income Eligible</t>
  </si>
  <si>
    <t>C/I Breakdown</t>
  </si>
  <si>
    <t>Incremental (per month) proportions (Dec is weighted avg of Dec-20 through 2021+)</t>
  </si>
  <si>
    <t>inputs to right (unhide rows 37,41,45,49,53) ---&gt;</t>
  </si>
  <si>
    <t>from TRC file</t>
  </si>
  <si>
    <t>cumulative % for Dec2020+</t>
  </si>
  <si>
    <t>Commercial</t>
  </si>
  <si>
    <t>Industrial</t>
  </si>
  <si>
    <t>unclassified</t>
  </si>
  <si>
    <t>ALL</t>
  </si>
  <si>
    <t>kWh Savings</t>
  </si>
  <si>
    <t>Incremental</t>
  </si>
  <si>
    <t>excludes HER kWh carried over from M3 2019</t>
  </si>
  <si>
    <t>cumulative check (excludes HER carried over from M3 2019)</t>
  </si>
  <si>
    <t>Non- Income Eligible</t>
  </si>
  <si>
    <t xml:space="preserve">Monthly TD </t>
  </si>
  <si>
    <t>cumulative</t>
  </si>
  <si>
    <t>Income Eliglible</t>
  </si>
  <si>
    <r>
      <t xml:space="preserve">1M - RES </t>
    </r>
    <r>
      <rPr>
        <sz val="16"/>
        <color theme="1"/>
        <rFont val="Calibri"/>
        <family val="2"/>
        <scheme val="minor"/>
      </rPr>
      <t>(Gross kWh Values)</t>
    </r>
  </si>
  <si>
    <t>Dec-20 +</t>
  </si>
  <si>
    <t>Appliance, Fridge and Freezer Recycling</t>
  </si>
  <si>
    <t>Building Shell</t>
  </si>
  <si>
    <t>Cooling</t>
  </si>
  <si>
    <t>Freezer</t>
  </si>
  <si>
    <t>Heating</t>
  </si>
  <si>
    <t>HVAC</t>
  </si>
  <si>
    <t>Lighting</t>
  </si>
  <si>
    <t>Miscellaneous</t>
  </si>
  <si>
    <t>Pool Spa</t>
  </si>
  <si>
    <t>Refrigeration</t>
  </si>
  <si>
    <t>Water Heating</t>
  </si>
  <si>
    <t>Motors(uses bus. load shape)</t>
  </si>
  <si>
    <t>Monthly Total</t>
  </si>
  <si>
    <t>Efficient Products</t>
  </si>
  <si>
    <t>Energy Efficient Kits</t>
  </si>
  <si>
    <t>Change in # of reports to previous</t>
  </si>
  <si>
    <t xml:space="preserve">Home Energy Report </t>
  </si>
  <si>
    <t>HVAC                        (Heating and Cooling)</t>
  </si>
  <si>
    <t xml:space="preserve">Efficient Lighting </t>
  </si>
  <si>
    <t>Multifamily Income Eligible</t>
  </si>
  <si>
    <t>Multifamily Market Rate</t>
  </si>
  <si>
    <t>Res Demand Response (efficiency savings; not EVENT savings)</t>
  </si>
  <si>
    <t>Single Family Income Eligible</t>
  </si>
  <si>
    <t>Single Family Income Eligible - Grants</t>
  </si>
  <si>
    <t>RES Place Holder 2</t>
  </si>
  <si>
    <t>TOTAL                                                                             W/O INCOME ELIGIBLE</t>
  </si>
  <si>
    <t>TOTAL                                                            INCOME ELIGIBLE</t>
  </si>
  <si>
    <t xml:space="preserve">RESIDENTIAL TOTAL = </t>
  </si>
  <si>
    <t>TOTAL</t>
  </si>
  <si>
    <t>HER Total</t>
  </si>
  <si>
    <t>HER - change in # of reports only</t>
  </si>
  <si>
    <t>HER - savings for prev. reported</t>
  </si>
  <si>
    <t>TD eligible + HER savings previously reported = Franklin total</t>
  </si>
  <si>
    <t>Franklin's HER data (not used)</t>
  </si>
  <si>
    <t>Diff from HER in TD (paper rept by month)</t>
  </si>
  <si>
    <t>Monthly total if Franklin's HER data was used</t>
  </si>
  <si>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</si>
  <si>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</si>
  <si>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</si>
  <si>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</si>
  <si>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2M - Dec-20 +</t>
  </si>
  <si>
    <t>3M - Dec-20 +</t>
  </si>
  <si>
    <t>4M - Dec-20 +</t>
  </si>
  <si>
    <t>11M - Dec-20 +</t>
  </si>
  <si>
    <t>Business Social Services</t>
  </si>
  <si>
    <t>Air Comp BUS</t>
  </si>
  <si>
    <t>Building Shell BUS</t>
  </si>
  <si>
    <t>Cooking BUS</t>
  </si>
  <si>
    <t>Cooling BUS</t>
  </si>
  <si>
    <t>Ext Lighting BUS</t>
  </si>
  <si>
    <t>Heating BUS</t>
  </si>
  <si>
    <t>HVAC BUS</t>
  </si>
  <si>
    <t>Lighting BUS</t>
  </si>
  <si>
    <t>Miscellaneous BUS</t>
  </si>
  <si>
    <t>Motors BUS</t>
  </si>
  <si>
    <t>Process BUS</t>
  </si>
  <si>
    <t>Refrigeration BUS</t>
  </si>
  <si>
    <t>Water Heating BUS</t>
  </si>
  <si>
    <t>Custom</t>
  </si>
  <si>
    <t>New Construction</t>
  </si>
  <si>
    <t>Retro-Commissioning</t>
  </si>
  <si>
    <t>Small Business Direct Install</t>
  </si>
  <si>
    <t>Standard</t>
  </si>
  <si>
    <t>Biz Demand Response (from Enel X Report for EVENT savings)</t>
  </si>
  <si>
    <t>Multifamily Income Eligible Res</t>
  </si>
  <si>
    <t>Multifamily Market Rate               Res</t>
  </si>
  <si>
    <t>BIZ Place Holder 1</t>
  </si>
  <si>
    <t>TOTAL                                                             W/O INCOME ELIGIBLE</t>
  </si>
  <si>
    <t>Horiz. Chk.</t>
  </si>
  <si>
    <t xml:space="preserve">TOTAL                                                           INCOME ELIGIBLE </t>
  </si>
  <si>
    <t xml:space="preserve">2M TOTAL = </t>
  </si>
  <si>
    <t xml:space="preserve">3M TOTAL = </t>
  </si>
  <si>
    <t xml:space="preserve">4M TOTAL = </t>
  </si>
  <si>
    <t xml:space="preserve">11M TOTAL = </t>
  </si>
  <si>
    <t>LM/TRC</t>
  </si>
  <si>
    <t>Enel X</t>
  </si>
  <si>
    <t>Franklin - MFIE/MFMR</t>
  </si>
  <si>
    <r>
      <t>SUM (2M+3M+4M+11M)</t>
    </r>
    <r>
      <rPr>
        <sz val="16"/>
        <color theme="1"/>
        <rFont val="Calibri"/>
        <family val="2"/>
        <scheme val="minor"/>
      </rPr>
      <t xml:space="preserve"> - Gross Monthly Values - All Rate Classes</t>
    </r>
  </si>
  <si>
    <t xml:space="preserve">BIZ TOTAL = </t>
  </si>
  <si>
    <t>Net to Gross</t>
  </si>
  <si>
    <t>N5:15 includes true up in 2021</t>
  </si>
  <si>
    <t>Deemed Savings</t>
  </si>
  <si>
    <t>End Use</t>
  </si>
  <si>
    <t>Monthly kWh</t>
  </si>
  <si>
    <t>move HER participant count to the M3 2021 TD Calc; # of reports = cumulative savings / 82.4 TRM (incremental savigns in N5 was not from HER; so ignore that increase)</t>
  </si>
  <si>
    <t>c17 into c20: HER kWh can only count toward program year; so we have to move the total from the TD calc in 2019 as of 12/31/19 to the TD report in 2020 for 1/1/20; savings of 8,543,897.4 / 39.1 M3 2019 TRM * 82.4 M3 2020 TRM = 18,005,554.60</t>
  </si>
  <si>
    <t>Cumulative Savings</t>
  </si>
  <si>
    <t>cumulative check (includes HER transferred from M3 2019 in cell C17):</t>
  </si>
  <si>
    <t>M3 2019 Rebasing for HER only because HER savings was transferred</t>
  </si>
  <si>
    <t>rebase to move HER to PY2021 (note, the Dec-20 monthly savings N5 is not from HER so this amount is not rebased)</t>
  </si>
  <si>
    <t>Rebasing</t>
  </si>
  <si>
    <t>TD = ((Monthly Deemed Savings for current month / 2) + Cumulative Savings for all prior months - Rebasing) * Load Shape * Margin Rate * Net to Gross factor</t>
  </si>
  <si>
    <t>1M End Use</t>
  </si>
  <si>
    <t>1M Monthly TD</t>
  </si>
  <si>
    <t>1M Cumulative TD</t>
  </si>
  <si>
    <t>Load Shapes</t>
  </si>
  <si>
    <t>1M Load Shapes</t>
  </si>
  <si>
    <t>2020 check</t>
  </si>
  <si>
    <t>2020 load shape verified, per Appendix G</t>
  </si>
  <si>
    <t>1M Margin Rates</t>
  </si>
  <si>
    <t>2020 margin rates verified, per Rider EEIC</t>
  </si>
  <si>
    <t>updated on 4/1/20</t>
  </si>
  <si>
    <t>Air Comp</t>
  </si>
  <si>
    <t>Cooking</t>
  </si>
  <si>
    <t>Ext Lighting</t>
  </si>
  <si>
    <t>Motors</t>
  </si>
  <si>
    <t>Process</t>
  </si>
  <si>
    <t xml:space="preserve"> </t>
  </si>
  <si>
    <t>cumulative check:</t>
  </si>
  <si>
    <t>2M End Use</t>
  </si>
  <si>
    <t xml:space="preserve"> Monthly TD</t>
  </si>
  <si>
    <t xml:space="preserve"> Cumulative TD</t>
  </si>
  <si>
    <t>2M Load Shapes</t>
  </si>
  <si>
    <t>2M Margin Rates</t>
  </si>
  <si>
    <t>Margin Rates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</si>
  <si>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</si>
  <si>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</si>
  <si>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</si>
  <si>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</si>
  <si>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</si>
  <si>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</si>
  <si>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</si>
  <si>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</si>
  <si>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</si>
  <si>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difference</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</si>
  <si>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</si>
  <si>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</si>
  <si>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</si>
  <si>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</si>
  <si>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</si>
  <si>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</si>
  <si>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</si>
  <si>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</si>
  <si>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</si>
  <si>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</si>
  <si>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</si>
  <si>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</si>
  <si>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</si>
  <si>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</si>
  <si>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</si>
  <si>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2020 margin rates verified</t>
  </si>
  <si>
    <t>cumulative:</t>
  </si>
  <si>
    <t>check:</t>
  </si>
  <si>
    <t>Rate Class</t>
  </si>
  <si>
    <t xml:space="preserve"> Cumulative 2M</t>
  </si>
  <si>
    <t xml:space="preserve"> Cumulative 3M</t>
  </si>
  <si>
    <t xml:space="preserve"> Cumulative 4M</t>
  </si>
  <si>
    <t xml:space="preserve"> Cumulative 11M</t>
  </si>
  <si>
    <t>Note: MEEIA filing does not include separate TD margin rates for the Biz DR programs. This is because DR programs are included in the Misc End Use Category.</t>
  </si>
  <si>
    <t>Margin                                    Rates</t>
  </si>
  <si>
    <t>Misc. End Use</t>
  </si>
  <si>
    <t xml:space="preserve">Extended the calculation on the YTD Program Summary tab to calculate into March.  </t>
  </si>
  <si>
    <t>HER carryover</t>
  </si>
  <si>
    <t>total kWh</t>
  </si>
  <si>
    <t>Extended the calculation on the YTD Program Summary tab to calculate into April.  Confirmed no new reported savings.</t>
  </si>
  <si>
    <t>Craig Aubuchon and Laureen Welikson</t>
  </si>
  <si>
    <t>Extended the calculation on the YTD Program Summary tab to calculate into May.  Reviewed that TD calculations are carried forward into current month correctly.  Reviewed Error Checks tab.</t>
  </si>
  <si>
    <t>Extended the calculation on the YTD Program Summary tab to calculate into June.  Reviewed Error Checks tab.</t>
  </si>
  <si>
    <t>Laureen Welikson</t>
  </si>
  <si>
    <t>Extended the calculation on the YTD Program Summary tab to calculate into July.  Reviewed Error Checks tab.</t>
  </si>
  <si>
    <t>Extended the calculation on the YTD Program Summary tab to calculate into August.  Reviewed Error Checks tab.</t>
  </si>
  <si>
    <t>Value to record in the M3 Dashboard (do not claim any kWh until month first reports are 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</si>
</sst>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mm/dd/yy;@"/>
    <numFmt numFmtId="169" formatCode="0.0%"/>
    <numFmt numFmtId="170" formatCode="0.000000"/>
    <numFmt numFmtId="171" formatCode="0.000000_);[Red]\(0.000000\)"/>
    <numFmt numFmtId="172" formatCode="_(&quot;$&quot;* #,##0.00_);_(&quot;$&quot;* \(#,##0.00\);_(&quot;$&quot;* &quot;-&quot;?_);_(@_)"/>
    <numFmt numFmtId="173" formatCode="_(&quot;$&quot;* #,##0.00_);_(&quot;$&quot;* \(#,##0.00\);_(&quot;$&quot;* &quot;-&quot;_);_(@_)"/>
    <numFmt numFmtId="174" formatCode="_(&quot;$&quot;* #,##0_);_(&quot;$&quot;* \(#,##0\);_(&quot;$&quot;* &quot;-&quot;??_);_(@_)"/>
    <numFmt numFmtId="175" formatCode="0.00_);[Red]\(0.00\)"/>
    <numFmt numFmtId="176" formatCode="_(* #,##0_);_(* \(#,##0\);_(* &quot;-&quot;?_);_(@_)"/>
    <numFmt numFmtId="177" formatCode="_(* #,##0.000000_);_(* \(#,##0.000000\);_(* &quot;-&quot;??????_);_(@_)"/>
    <numFmt numFmtId="178" formatCode="_(* #,##0.00000000_);_(* \(#,##0.00000000\);_(* &quot;-&quot;??????_);_(@_)"/>
    <numFmt numFmtId="179" formatCode="mmm\-yyyy"/>
  </numFmts>
  <fonts count="42"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color rgb="FF0070C0"/>
      <name val="Calibri"/>
      <family val="2"/>
      <scheme val="minor"/>
    </font>
    <font>
      <b/>
      <sz val="11"/>
      <color rgb="FF0070C0"/>
      <name val="Calibri"/>
      <family val="2"/>
      <scheme val="minor"/>
    </font>
    <font>
      <sz val="11"/>
      <name val="Calibri"/>
      <family val="2"/>
    </font>
    <font>
      <b/>
      <i/>
      <u/>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99"/>
        <bgColor indexed="64"/>
      </patternFill>
    </fill>
    <fill>
      <patternFill patternType="solid">
        <fgColor rgb="FFFFFFCC"/>
        <bgColor rgb="FFFFFFFF"/>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3" borderId="0" applyNumberFormat="0" applyBorder="0" applyAlignment="0" applyProtection="0"/>
  </cellStyleXfs>
  <cellXfs count="713">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Border="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164" fontId="0" fillId="0" borderId="15" xfId="1" applyNumberFormat="1" applyFont="1"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Border="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Border="1"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7" fontId="5" fillId="0" borderId="15" xfId="3" applyNumberFormat="1" applyFont="1" applyBorder="1"/>
    <xf numFmtId="167" fontId="5" fillId="0" borderId="17" xfId="3" applyNumberFormat="1" applyFont="1" applyBorder="1"/>
    <xf numFmtId="164" fontId="0" fillId="0" borderId="25"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0" xfId="0" applyFill="1" applyBorder="1"/>
    <xf numFmtId="0" fontId="0" fillId="2" borderId="25" xfId="0" applyFill="1" applyBorder="1"/>
    <xf numFmtId="44" fontId="0" fillId="0" borderId="15" xfId="2" applyFont="1" applyBorder="1"/>
    <xf numFmtId="44" fontId="0" fillId="0" borderId="17" xfId="2" applyFont="1" applyBorder="1"/>
    <xf numFmtId="0" fontId="2" fillId="2" borderId="26" xfId="0" applyFont="1" applyFill="1" applyBorder="1"/>
    <xf numFmtId="0" fontId="2" fillId="0" borderId="30" xfId="0" applyFont="1" applyBorder="1"/>
    <xf numFmtId="0" fontId="4" fillId="2" borderId="32" xfId="0" applyFont="1" applyFill="1" applyBorder="1"/>
    <xf numFmtId="0" fontId="8" fillId="2" borderId="3" xfId="0" applyFont="1" applyFill="1" applyBorder="1"/>
    <xf numFmtId="0" fontId="5" fillId="0" borderId="37" xfId="0" applyFont="1" applyBorder="1"/>
    <xf numFmtId="0" fontId="4" fillId="2" borderId="23" xfId="0" applyFont="1" applyFill="1" applyBorder="1"/>
    <xf numFmtId="164" fontId="0" fillId="0" borderId="45" xfId="1" applyNumberFormat="1" applyFont="1" applyBorder="1"/>
    <xf numFmtId="164" fontId="0" fillId="0" borderId="46" xfId="1" applyNumberFormat="1" applyFont="1" applyBorder="1"/>
    <xf numFmtId="0" fontId="5" fillId="0" borderId="3" xfId="0" applyFont="1" applyBorder="1"/>
    <xf numFmtId="0" fontId="5" fillId="2" borderId="3" xfId="0" applyFont="1" applyFill="1" applyBorder="1"/>
    <xf numFmtId="0" fontId="0" fillId="2" borderId="7" xfId="0" applyFont="1"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0" fontId="0" fillId="0" borderId="0" xfId="0" applyBorder="1"/>
    <xf numFmtId="165" fontId="0" fillId="0" borderId="48" xfId="0" applyNumberFormat="1" applyBorder="1" applyAlignment="1">
      <alignment horizontal="center"/>
    </xf>
    <xf numFmtId="165" fontId="0" fillId="0" borderId="49" xfId="0" applyNumberFormat="1" applyBorder="1" applyAlignment="1">
      <alignment horizontal="center"/>
    </xf>
    <xf numFmtId="44" fontId="2" fillId="0" borderId="33" xfId="0" applyNumberFormat="1" applyFont="1" applyBorder="1"/>
    <xf numFmtId="44" fontId="2" fillId="0" borderId="33" xfId="2" applyFont="1" applyBorder="1"/>
    <xf numFmtId="44" fontId="2" fillId="0" borderId="34" xfId="2" applyFont="1" applyBorder="1"/>
    <xf numFmtId="165" fontId="0" fillId="0" borderId="43" xfId="0" applyNumberFormat="1" applyBorder="1" applyAlignment="1">
      <alignment horizontal="center"/>
    </xf>
    <xf numFmtId="44" fontId="0" fillId="0" borderId="36" xfId="0" applyNumberFormat="1" applyBorder="1"/>
    <xf numFmtId="44" fontId="0" fillId="0" borderId="3" xfId="0" applyNumberFormat="1" applyBorder="1"/>
    <xf numFmtId="44" fontId="0" fillId="0" borderId="37" xfId="0" applyNumberFormat="1" applyBorder="1"/>
    <xf numFmtId="44" fontId="2" fillId="0" borderId="44" xfId="2" applyFont="1" applyBorder="1"/>
    <xf numFmtId="0" fontId="2" fillId="0" borderId="39" xfId="0" applyFont="1" applyBorder="1"/>
    <xf numFmtId="0" fontId="2" fillId="0" borderId="38" xfId="0" applyFont="1" applyBorder="1"/>
    <xf numFmtId="0" fontId="2" fillId="0" borderId="29" xfId="0" applyFont="1" applyBorder="1"/>
    <xf numFmtId="0" fontId="2" fillId="0" borderId="5" xfId="0" applyFont="1" applyFill="1" applyBorder="1"/>
    <xf numFmtId="44" fontId="2" fillId="0" borderId="44" xfId="0" applyNumberFormat="1" applyFont="1" applyBorder="1"/>
    <xf numFmtId="165" fontId="0" fillId="0" borderId="50" xfId="0" applyNumberFormat="1" applyBorder="1" applyAlignment="1">
      <alignment horizontal="center"/>
    </xf>
    <xf numFmtId="44" fontId="0" fillId="0" borderId="9" xfId="0" applyNumberFormat="1" applyBorder="1"/>
    <xf numFmtId="44" fontId="0" fillId="0" borderId="37" xfId="2" applyFont="1" applyBorder="1"/>
    <xf numFmtId="0" fontId="2" fillId="0" borderId="2" xfId="0" applyFont="1" applyBorder="1"/>
    <xf numFmtId="0" fontId="2" fillId="0" borderId="10" xfId="0" applyFont="1" applyBorder="1"/>
    <xf numFmtId="44" fontId="2" fillId="0" borderId="34" xfId="0" applyNumberFormat="1" applyFont="1" applyBorder="1"/>
    <xf numFmtId="1" fontId="0" fillId="0" borderId="0" xfId="0" applyNumberFormat="1" applyBorder="1"/>
    <xf numFmtId="164" fontId="0" fillId="0" borderId="36" xfId="1" applyNumberFormat="1" applyFont="1" applyBorder="1"/>
    <xf numFmtId="164" fontId="0" fillId="0" borderId="37" xfId="1" applyNumberFormat="1" applyFont="1" applyBorder="1"/>
    <xf numFmtId="164" fontId="2" fillId="0" borderId="44" xfId="1" applyNumberFormat="1" applyFont="1" applyBorder="1"/>
    <xf numFmtId="164" fontId="0" fillId="0" borderId="51" xfId="1" applyNumberFormat="1" applyFont="1" applyBorder="1"/>
    <xf numFmtId="164" fontId="2" fillId="0" borderId="52" xfId="1" applyNumberFormat="1" applyFont="1" applyBorder="1"/>
    <xf numFmtId="0" fontId="2" fillId="0" borderId="0" xfId="0" applyFont="1" applyFill="1" applyBorder="1"/>
    <xf numFmtId="0" fontId="2" fillId="0" borderId="1" xfId="0" applyFont="1" applyFill="1" applyBorder="1"/>
    <xf numFmtId="0" fontId="2" fillId="0" borderId="12" xfId="0" applyFont="1" applyFill="1" applyBorder="1"/>
    <xf numFmtId="44" fontId="2" fillId="0" borderId="0" xfId="2" applyFont="1" applyBorder="1"/>
    <xf numFmtId="0" fontId="2" fillId="0" borderId="19" xfId="0" applyFont="1" applyFill="1" applyBorder="1"/>
    <xf numFmtId="0" fontId="0" fillId="8" borderId="0" xfId="0" applyFill="1"/>
    <xf numFmtId="164" fontId="0" fillId="0" borderId="20" xfId="1" applyNumberFormat="1" applyFont="1" applyBorder="1"/>
    <xf numFmtId="164" fontId="2" fillId="0" borderId="26" xfId="1" applyNumberFormat="1" applyFont="1" applyBorder="1"/>
    <xf numFmtId="164" fontId="2" fillId="0" borderId="43" xfId="1" applyNumberFormat="1" applyFont="1" applyBorder="1"/>
    <xf numFmtId="164" fontId="2" fillId="0" borderId="53" xfId="1" applyNumberFormat="1" applyFont="1" applyBorder="1"/>
    <xf numFmtId="9" fontId="10" fillId="2" borderId="27" xfId="3" applyFont="1" applyFill="1" applyBorder="1" applyAlignment="1">
      <alignment horizontal="center"/>
    </xf>
    <xf numFmtId="9" fontId="10" fillId="2" borderId="28" xfId="3" applyFont="1" applyFill="1" applyBorder="1" applyAlignment="1">
      <alignment horizontal="center"/>
    </xf>
    <xf numFmtId="9" fontId="0" fillId="2" borderId="27" xfId="3" applyFont="1" applyFill="1" applyBorder="1" applyAlignment="1">
      <alignment horizontal="center"/>
    </xf>
    <xf numFmtId="0" fontId="0" fillId="2" borderId="55" xfId="0" applyFill="1" applyBorder="1"/>
    <xf numFmtId="0" fontId="5" fillId="2" borderId="56"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164" fontId="0" fillId="0" borderId="0" xfId="0" applyNumberFormat="1" applyBorder="1"/>
    <xf numFmtId="0" fontId="5" fillId="0" borderId="14" xfId="0" applyFont="1" applyBorder="1"/>
    <xf numFmtId="0" fontId="5" fillId="2" borderId="14" xfId="0" applyFont="1" applyFill="1" applyBorder="1"/>
    <xf numFmtId="0" fontId="5" fillId="0" borderId="18" xfId="0" applyFont="1" applyBorder="1"/>
    <xf numFmtId="169" fontId="0" fillId="0" borderId="62" xfId="3" applyNumberFormat="1" applyFont="1" applyBorder="1"/>
    <xf numFmtId="0" fontId="16" fillId="0" borderId="8" xfId="0" applyFont="1" applyFill="1" applyBorder="1" applyAlignment="1">
      <alignment vertical="center"/>
    </xf>
    <xf numFmtId="0" fontId="16" fillId="0" borderId="31" xfId="0" applyFont="1" applyFill="1" applyBorder="1" applyAlignment="1">
      <alignment vertical="center"/>
    </xf>
    <xf numFmtId="0" fontId="16" fillId="0" borderId="52" xfId="0" applyFont="1" applyFill="1" applyBorder="1" applyAlignment="1">
      <alignment vertical="center"/>
    </xf>
    <xf numFmtId="0" fontId="16" fillId="0" borderId="8" xfId="0" applyFont="1" applyFill="1" applyBorder="1" applyAlignment="1"/>
    <xf numFmtId="0" fontId="16" fillId="0" borderId="31" xfId="0" applyFont="1" applyFill="1" applyBorder="1" applyAlignment="1"/>
    <xf numFmtId="0" fontId="16" fillId="0" borderId="52" xfId="0" applyFont="1" applyFill="1" applyBorder="1" applyAlignment="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Fill="1" applyBorder="1" applyAlignment="1">
      <alignment vertical="center"/>
    </xf>
    <xf numFmtId="0" fontId="17" fillId="0" borderId="31" xfId="0" applyFont="1" applyFill="1" applyBorder="1" applyAlignment="1">
      <alignment vertical="center"/>
    </xf>
    <xf numFmtId="0" fontId="17" fillId="0" borderId="52" xfId="0" applyFont="1" applyFill="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Protection="1"/>
    <xf numFmtId="0" fontId="0" fillId="0" borderId="0" xfId="0" applyAlignment="1" applyProtection="1">
      <alignment horizontal="center"/>
      <protection locked="0"/>
    </xf>
    <xf numFmtId="0" fontId="2" fillId="0" borderId="0" xfId="0" applyFont="1" applyFill="1" applyBorder="1" applyAlignment="1"/>
    <xf numFmtId="0" fontId="0" fillId="0" borderId="36" xfId="0" applyBorder="1"/>
    <xf numFmtId="170" fontId="5" fillId="0" borderId="1" xfId="4" applyNumberFormat="1" applyFont="1" applyFill="1" applyBorder="1" applyAlignment="1">
      <alignment horizontal="center"/>
    </xf>
    <xf numFmtId="170" fontId="5" fillId="0" borderId="16" xfId="4" applyNumberFormat="1" applyFont="1" applyFill="1" applyBorder="1" applyAlignment="1">
      <alignment horizontal="center"/>
    </xf>
    <xf numFmtId="0" fontId="5" fillId="0" borderId="0" xfId="0" applyFont="1" applyFill="1" applyBorder="1"/>
    <xf numFmtId="170" fontId="5" fillId="0" borderId="0" xfId="4" applyNumberFormat="1" applyFont="1" applyFill="1" applyBorder="1" applyAlignment="1">
      <alignment horizontal="center"/>
    </xf>
    <xf numFmtId="1" fontId="0" fillId="0" borderId="0" xfId="0" applyNumberFormat="1" applyAlignment="1">
      <alignment horizontal="center" vertical="center"/>
    </xf>
    <xf numFmtId="171" fontId="5" fillId="0" borderId="1" xfId="4" applyNumberFormat="1" applyFont="1" applyFill="1" applyBorder="1" applyAlignment="1">
      <alignment horizontal="center"/>
    </xf>
    <xf numFmtId="171" fontId="5" fillId="0" borderId="16" xfId="4" applyNumberFormat="1" applyFont="1" applyFill="1" applyBorder="1" applyAlignment="1">
      <alignment horizontal="center"/>
    </xf>
    <xf numFmtId="171" fontId="5" fillId="0" borderId="0" xfId="4" applyNumberFormat="1" applyFont="1" applyFill="1" applyBorder="1" applyAlignment="1">
      <alignment horizontal="center"/>
    </xf>
    <xf numFmtId="44" fontId="0" fillId="0" borderId="1" xfId="2" applyNumberFormat="1" applyFont="1" applyBorder="1"/>
    <xf numFmtId="44" fontId="0" fillId="0" borderId="1" xfId="2" applyFont="1" applyFill="1" applyBorder="1"/>
    <xf numFmtId="43" fontId="5" fillId="0" borderId="0" xfId="4" applyNumberFormat="1" applyFont="1" applyFill="1" applyBorder="1" applyAlignment="1">
      <alignment horizontal="center"/>
    </xf>
    <xf numFmtId="0" fontId="0" fillId="0" borderId="0" xfId="0" applyFill="1"/>
    <xf numFmtId="172" fontId="5" fillId="0" borderId="16" xfId="4" applyNumberFormat="1" applyFont="1" applyFill="1" applyBorder="1" applyAlignment="1">
      <alignment horizontal="center"/>
    </xf>
    <xf numFmtId="169" fontId="5" fillId="0" borderId="12" xfId="4" applyNumberFormat="1" applyFont="1" applyFill="1" applyBorder="1" applyAlignment="1">
      <alignment horizontal="center"/>
    </xf>
    <xf numFmtId="169" fontId="5" fillId="0" borderId="16" xfId="4" applyNumberFormat="1" applyFont="1" applyFill="1" applyBorder="1" applyAlignment="1">
      <alignment horizontal="center"/>
    </xf>
    <xf numFmtId="0" fontId="25" fillId="0" borderId="0" xfId="0" applyFont="1" applyFill="1" applyBorder="1"/>
    <xf numFmtId="169" fontId="26" fillId="0" borderId="27" xfId="4" applyNumberFormat="1" applyFont="1" applyFill="1" applyBorder="1" applyAlignment="1">
      <alignment horizontal="center"/>
    </xf>
    <xf numFmtId="9" fontId="26" fillId="0" borderId="27" xfId="4" applyNumberFormat="1" applyFont="1" applyFill="1" applyBorder="1" applyAlignment="1">
      <alignment horizontal="center"/>
    </xf>
    <xf numFmtId="9" fontId="25" fillId="0" borderId="27" xfId="4" applyNumberFormat="1" applyFont="1" applyFill="1" applyBorder="1" applyAlignment="1">
      <alignment horizontal="center"/>
    </xf>
    <xf numFmtId="172"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3" fontId="5" fillId="0" borderId="0" xfId="4" applyNumberFormat="1" applyFont="1" applyFill="1" applyBorder="1" applyAlignment="1">
      <alignment horizontal="center"/>
    </xf>
    <xf numFmtId="173" fontId="5" fillId="0" borderId="0" xfId="4" applyNumberFormat="1" applyFont="1" applyFill="1" applyBorder="1" applyAlignment="1">
      <alignment horizontal="right"/>
    </xf>
    <xf numFmtId="164" fontId="4" fillId="2" borderId="32" xfId="0" applyNumberFormat="1" applyFont="1" applyFill="1" applyBorder="1"/>
    <xf numFmtId="9" fontId="1" fillId="0" borderId="27" xfId="3" applyFont="1" applyFill="1" applyBorder="1" applyAlignment="1">
      <alignment horizontal="center"/>
    </xf>
    <xf numFmtId="9" fontId="5" fillId="0" borderId="27" xfId="4" applyNumberFormat="1" applyFont="1" applyFill="1" applyBorder="1" applyAlignment="1">
      <alignment horizontal="center"/>
    </xf>
    <xf numFmtId="164" fontId="2" fillId="0" borderId="28" xfId="0" applyNumberFormat="1" applyFont="1" applyBorder="1"/>
    <xf numFmtId="164" fontId="0" fillId="0" borderId="75" xfId="1" applyNumberFormat="1" applyFont="1" applyBorder="1"/>
    <xf numFmtId="9" fontId="27" fillId="0" borderId="27" xfId="3" applyFont="1" applyFill="1" applyBorder="1" applyAlignment="1">
      <alignment horizontal="center"/>
    </xf>
    <xf numFmtId="44" fontId="0" fillId="0" borderId="12" xfId="2" applyFont="1" applyBorder="1"/>
    <xf numFmtId="44" fontId="0" fillId="0" borderId="13" xfId="2" applyFont="1" applyBorder="1"/>
    <xf numFmtId="0" fontId="4" fillId="2" borderId="62" xfId="0" applyFont="1" applyFill="1" applyBorder="1"/>
    <xf numFmtId="0" fontId="0" fillId="0" borderId="31" xfId="0" applyBorder="1"/>
    <xf numFmtId="164" fontId="0" fillId="0" borderId="62" xfId="1" applyNumberFormat="1" applyFont="1" applyBorder="1"/>
    <xf numFmtId="164" fontId="2" fillId="6" borderId="28" xfId="0" applyNumberFormat="1" applyFont="1" applyFill="1" applyBorder="1"/>
    <xf numFmtId="164" fontId="0" fillId="0" borderId="19" xfId="1" applyNumberFormat="1" applyFont="1" applyBorder="1"/>
    <xf numFmtId="165" fontId="2" fillId="0" borderId="26" xfId="0" applyNumberFormat="1" applyFont="1" applyBorder="1" applyAlignment="1">
      <alignment horizontal="center"/>
    </xf>
    <xf numFmtId="0" fontId="5" fillId="0" borderId="36" xfId="0" applyFont="1" applyBorder="1"/>
    <xf numFmtId="167" fontId="5" fillId="0" borderId="19" xfId="3" applyNumberFormat="1" applyFont="1" applyBorder="1"/>
    <xf numFmtId="167" fontId="5" fillId="0" borderId="24" xfId="3" applyNumberFormat="1" applyFont="1" applyBorder="1"/>
    <xf numFmtId="164" fontId="0" fillId="0" borderId="27" xfId="0" applyNumberFormat="1" applyBorder="1"/>
    <xf numFmtId="164" fontId="0" fillId="0" borderId="28" xfId="0" applyNumberFormat="1" applyBorder="1"/>
    <xf numFmtId="0" fontId="6" fillId="2" borderId="18" xfId="0" applyFont="1" applyFill="1" applyBorder="1"/>
    <xf numFmtId="0" fontId="6" fillId="2" borderId="37" xfId="0" applyFont="1" applyFill="1" applyBorder="1"/>
    <xf numFmtId="165" fontId="25" fillId="16" borderId="28" xfId="4" applyNumberFormat="1" applyFont="1" applyFill="1" applyBorder="1" applyAlignment="1">
      <alignment horizontal="center"/>
    </xf>
    <xf numFmtId="44" fontId="0" fillId="0" borderId="47" xfId="0" applyNumberFormat="1" applyBorder="1"/>
    <xf numFmtId="44" fontId="0" fillId="0" borderId="60" xfId="0" applyNumberFormat="1" applyBorder="1"/>
    <xf numFmtId="44" fontId="0" fillId="0" borderId="51" xfId="0" applyNumberFormat="1" applyBorder="1"/>
    <xf numFmtId="44" fontId="0" fillId="0" borderId="59" xfId="0" applyNumberFormat="1" applyBorder="1"/>
    <xf numFmtId="44" fontId="0" fillId="0" borderId="59" xfId="2" applyFont="1" applyBorder="1"/>
    <xf numFmtId="0" fontId="0" fillId="0" borderId="54" xfId="0" applyBorder="1"/>
    <xf numFmtId="44" fontId="0" fillId="0" borderId="75" xfId="0" applyNumberFormat="1" applyBorder="1"/>
    <xf numFmtId="44" fontId="0" fillId="0" borderId="76" xfId="0" applyNumberFormat="1" applyBorder="1"/>
    <xf numFmtId="44" fontId="2" fillId="0" borderId="26" xfId="2" applyFont="1" applyBorder="1"/>
    <xf numFmtId="44" fontId="2" fillId="0" borderId="27" xfId="2" applyFont="1" applyBorder="1"/>
    <xf numFmtId="44" fontId="2" fillId="0" borderId="28" xfId="2" applyFont="1" applyBorder="1"/>
    <xf numFmtId="174" fontId="0" fillId="0" borderId="1" xfId="2" applyNumberFormat="1" applyFont="1" applyBorder="1"/>
    <xf numFmtId="164" fontId="0" fillId="0" borderId="62" xfId="0" applyNumberFormat="1" applyBorder="1"/>
    <xf numFmtId="164" fontId="0" fillId="0" borderId="31" xfId="1" applyNumberFormat="1" applyFont="1" applyBorder="1"/>
    <xf numFmtId="165" fontId="0" fillId="0" borderId="28" xfId="0" applyNumberFormat="1" applyBorder="1" applyAlignment="1">
      <alignment horizontal="center"/>
    </xf>
    <xf numFmtId="44" fontId="0" fillId="0" borderId="15" xfId="0" applyNumberFormat="1" applyBorder="1"/>
    <xf numFmtId="44" fontId="0" fillId="0" borderId="57" xfId="0" applyNumberFormat="1" applyBorder="1"/>
    <xf numFmtId="44" fontId="0" fillId="0" borderId="13" xfId="0" applyNumberFormat="1" applyBorder="1"/>
    <xf numFmtId="44" fontId="0" fillId="0" borderId="75" xfId="2" applyFont="1" applyBorder="1"/>
    <xf numFmtId="165" fontId="0" fillId="0" borderId="26" xfId="0" applyNumberFormat="1" applyBorder="1" applyAlignment="1">
      <alignment horizontal="center"/>
    </xf>
    <xf numFmtId="165" fontId="25" fillId="2" borderId="26" xfId="0" applyNumberFormat="1" applyFont="1" applyFill="1" applyBorder="1" applyAlignment="1">
      <alignment horizontal="center"/>
    </xf>
    <xf numFmtId="165" fontId="25" fillId="2" borderId="27" xfId="0" applyNumberFormat="1" applyFont="1" applyFill="1" applyBorder="1" applyAlignment="1">
      <alignment horizontal="center"/>
    </xf>
    <xf numFmtId="165" fontId="25" fillId="2" borderId="28" xfId="0" applyNumberFormat="1" applyFont="1" applyFill="1" applyBorder="1" applyAlignment="1">
      <alignment horizontal="center"/>
    </xf>
    <xf numFmtId="165" fontId="2" fillId="0" borderId="27" xfId="0" applyNumberFormat="1" applyFont="1" applyBorder="1" applyAlignment="1">
      <alignment horizontal="center"/>
    </xf>
    <xf numFmtId="165" fontId="2" fillId="0" borderId="28" xfId="0" applyNumberFormat="1" applyFont="1" applyBorder="1" applyAlignment="1">
      <alignment horizontal="center"/>
    </xf>
    <xf numFmtId="0" fontId="2" fillId="17" borderId="2" xfId="0" applyFont="1" applyFill="1" applyBorder="1"/>
    <xf numFmtId="0" fontId="2" fillId="18" borderId="39" xfId="0" applyFont="1" applyFill="1" applyBorder="1"/>
    <xf numFmtId="0" fontId="2" fillId="19" borderId="39" xfId="0" applyFont="1" applyFill="1" applyBorder="1"/>
    <xf numFmtId="0" fontId="2" fillId="0" borderId="38" xfId="0" applyFont="1" applyFill="1" applyBorder="1"/>
    <xf numFmtId="0" fontId="2" fillId="0" borderId="29" xfId="0" applyFont="1" applyFill="1" applyBorder="1"/>
    <xf numFmtId="0" fontId="2" fillId="0" borderId="30" xfId="0" applyFont="1" applyFill="1" applyBorder="1"/>
    <xf numFmtId="0" fontId="0" fillId="12" borderId="0" xfId="0" applyFill="1" applyProtection="1">
      <protection locked="0"/>
    </xf>
    <xf numFmtId="0" fontId="2" fillId="2" borderId="58" xfId="0" applyFont="1" applyFill="1" applyBorder="1"/>
    <xf numFmtId="9" fontId="1" fillId="0" borderId="28" xfId="3" applyFont="1" applyFill="1" applyBorder="1" applyAlignment="1">
      <alignment horizontal="center"/>
    </xf>
    <xf numFmtId="164" fontId="0" fillId="20" borderId="63" xfId="1" applyNumberFormat="1" applyFont="1" applyFill="1" applyBorder="1"/>
    <xf numFmtId="164" fontId="0" fillId="20" borderId="1" xfId="1" applyNumberFormat="1" applyFont="1" applyFill="1" applyBorder="1"/>
    <xf numFmtId="164" fontId="0" fillId="20" borderId="57" xfId="1" applyNumberFormat="1" applyFont="1" applyFill="1" applyBorder="1"/>
    <xf numFmtId="164" fontId="7" fillId="0" borderId="31" xfId="1" applyNumberFormat="1" applyFont="1" applyBorder="1"/>
    <xf numFmtId="0" fontId="6" fillId="2" borderId="54" xfId="0" applyFont="1" applyFill="1" applyBorder="1"/>
    <xf numFmtId="0" fontId="0" fillId="2" borderId="3" xfId="0" applyFill="1" applyBorder="1"/>
    <xf numFmtId="0" fontId="14" fillId="20" borderId="75" xfId="0" applyFont="1" applyFill="1" applyBorder="1"/>
    <xf numFmtId="0" fontId="2" fillId="0" borderId="43" xfId="0" applyFont="1" applyBorder="1"/>
    <xf numFmtId="0" fontId="6" fillId="2" borderId="54" xfId="0" applyFont="1" applyFill="1" applyBorder="1" applyAlignment="1">
      <alignment horizontal="center"/>
    </xf>
    <xf numFmtId="0" fontId="6" fillId="2" borderId="9" xfId="0" applyFont="1" applyFill="1" applyBorder="1"/>
    <xf numFmtId="164" fontId="0" fillId="20" borderId="74" xfId="1" applyNumberFormat="1" applyFont="1" applyFill="1" applyBorder="1"/>
    <xf numFmtId="164" fontId="0" fillId="20" borderId="75" xfId="1" applyNumberFormat="1" applyFont="1" applyFill="1" applyBorder="1"/>
    <xf numFmtId="0" fontId="15" fillId="20" borderId="75" xfId="0" applyFont="1" applyFill="1" applyBorder="1"/>
    <xf numFmtId="164" fontId="2" fillId="22" borderId="28" xfId="0" applyNumberFormat="1" applyFont="1" applyFill="1" applyBorder="1"/>
    <xf numFmtId="44" fontId="29" fillId="0" borderId="0" xfId="2" applyFont="1" applyBorder="1"/>
    <xf numFmtId="9" fontId="0" fillId="16" borderId="16" xfId="3" applyFont="1" applyFill="1" applyBorder="1"/>
    <xf numFmtId="44" fontId="29" fillId="0" borderId="0" xfId="2" applyFont="1" applyFill="1" applyBorder="1"/>
    <xf numFmtId="44" fontId="2" fillId="0" borderId="0" xfId="2" applyFont="1" applyFill="1" applyBorder="1"/>
    <xf numFmtId="164" fontId="0" fillId="16" borderId="1" xfId="1" applyNumberFormat="1" applyFont="1" applyFill="1" applyBorder="1"/>
    <xf numFmtId="164" fontId="30" fillId="0" borderId="62" xfId="1" applyNumberFormat="1" applyFont="1" applyBorder="1"/>
    <xf numFmtId="44" fontId="0" fillId="18" borderId="1" xfId="2" applyFont="1" applyFill="1" applyBorder="1"/>
    <xf numFmtId="172" fontId="5" fillId="18" borderId="16" xfId="4" applyNumberFormat="1" applyFont="1" applyFill="1" applyBorder="1" applyAlignment="1">
      <alignment horizontal="center"/>
    </xf>
    <xf numFmtId="0" fontId="7" fillId="0" borderId="0" xfId="0" applyFont="1"/>
    <xf numFmtId="44" fontId="31" fillId="0" borderId="0" xfId="2" applyFont="1" applyBorder="1"/>
    <xf numFmtId="9" fontId="0" fillId="20" borderId="12" xfId="3" applyFont="1" applyFill="1" applyBorder="1"/>
    <xf numFmtId="9" fontId="0" fillId="20" borderId="1" xfId="3" applyFont="1" applyFill="1" applyBorder="1"/>
    <xf numFmtId="9" fontId="0" fillId="20" borderId="16" xfId="3" applyFont="1" applyFill="1" applyBorder="1"/>
    <xf numFmtId="9" fontId="0" fillId="16" borderId="12" xfId="3" applyFont="1" applyFill="1" applyBorder="1"/>
    <xf numFmtId="9" fontId="0" fillId="16" borderId="1" xfId="3" applyFont="1" applyFill="1" applyBorder="1"/>
    <xf numFmtId="165" fontId="0" fillId="0" borderId="7" xfId="0" applyNumberFormat="1" applyBorder="1"/>
    <xf numFmtId="9" fontId="0" fillId="16" borderId="63" xfId="3" applyFont="1" applyFill="1" applyBorder="1"/>
    <xf numFmtId="41" fontId="0" fillId="0" borderId="0" xfId="0" applyNumberFormat="1"/>
    <xf numFmtId="41" fontId="0" fillId="0" borderId="7" xfId="0" applyNumberFormat="1" applyBorder="1"/>
    <xf numFmtId="41" fontId="0" fillId="8" borderId="0" xfId="0" applyNumberFormat="1" applyFill="1"/>
    <xf numFmtId="41" fontId="0" fillId="8" borderId="7" xfId="0" applyNumberFormat="1" applyFill="1" applyBorder="1"/>
    <xf numFmtId="0" fontId="2" fillId="0" borderId="16" xfId="0" applyFont="1" applyFill="1" applyBorder="1"/>
    <xf numFmtId="9" fontId="0" fillId="20" borderId="63" xfId="3" applyFont="1" applyFill="1" applyBorder="1"/>
    <xf numFmtId="0" fontId="2" fillId="16" borderId="63" xfId="0" applyFont="1" applyFill="1" applyBorder="1"/>
    <xf numFmtId="41" fontId="0" fillId="0" borderId="0" xfId="0" applyNumberFormat="1" applyFill="1"/>
    <xf numFmtId="41" fontId="0" fillId="0" borderId="7" xfId="0" applyNumberFormat="1" applyFill="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Fill="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0" borderId="12" xfId="0" applyNumberFormat="1" applyFont="1" applyFill="1" applyBorder="1" applyAlignment="1">
      <alignment horizontal="center"/>
    </xf>
    <xf numFmtId="164" fontId="2" fillId="20" borderId="16" xfId="1" applyNumberFormat="1" applyFont="1" applyFill="1" applyBorder="1" applyProtection="1"/>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20" borderId="16" xfId="1" applyNumberFormat="1" applyFont="1" applyFill="1" applyBorder="1"/>
    <xf numFmtId="164" fontId="2" fillId="9" borderId="17" xfId="1" applyNumberFormat="1" applyFont="1" applyFill="1" applyBorder="1"/>
    <xf numFmtId="164" fontId="0" fillId="20" borderId="19" xfId="1" applyNumberFormat="1" applyFont="1" applyFill="1" applyBorder="1"/>
    <xf numFmtId="164" fontId="0" fillId="20" borderId="24" xfId="1" applyNumberFormat="1" applyFont="1" applyFill="1" applyBorder="1"/>
    <xf numFmtId="164" fontId="0" fillId="20" borderId="15" xfId="1" applyNumberFormat="1" applyFont="1" applyFill="1" applyBorder="1"/>
    <xf numFmtId="164" fontId="0" fillId="20" borderId="27" xfId="0" applyNumberFormat="1" applyFill="1" applyBorder="1"/>
    <xf numFmtId="164" fontId="0" fillId="20" borderId="28" xfId="0" applyNumberFormat="1" applyFill="1" applyBorder="1"/>
    <xf numFmtId="0" fontId="5" fillId="18" borderId="5" xfId="0" applyFont="1" applyFill="1" applyBorder="1"/>
    <xf numFmtId="0" fontId="5" fillId="18" borderId="31" xfId="0" applyFont="1" applyFill="1" applyBorder="1"/>
    <xf numFmtId="2" fontId="5" fillId="2" borderId="62" xfId="0" applyNumberFormat="1" applyFont="1" applyFill="1" applyBorder="1"/>
    <xf numFmtId="2" fontId="5" fillId="0" borderId="62" xfId="1" applyNumberFormat="1" applyFont="1" applyBorder="1"/>
    <xf numFmtId="2" fontId="5" fillId="2" borderId="32" xfId="0" applyNumberFormat="1" applyFont="1" applyFill="1" applyBorder="1"/>
    <xf numFmtId="2" fontId="5" fillId="0" borderId="46" xfId="1" applyNumberFormat="1" applyFont="1" applyBorder="1"/>
    <xf numFmtId="2" fontId="25" fillId="2" borderId="32" xfId="0" applyNumberFormat="1" applyFont="1" applyFill="1" applyBorder="1"/>
    <xf numFmtId="2" fontId="25" fillId="0" borderId="46" xfId="1" applyNumberFormat="1" applyFont="1" applyBorder="1"/>
    <xf numFmtId="10" fontId="32" fillId="0" borderId="0" xfId="0" applyNumberFormat="1" applyFont="1"/>
    <xf numFmtId="0" fontId="7" fillId="0" borderId="0" xfId="0" applyFont="1" applyFill="1" applyBorder="1"/>
    <xf numFmtId="175" fontId="5" fillId="0" borderId="0" xfId="4" applyNumberFormat="1" applyFont="1" applyFill="1" applyBorder="1" applyAlignment="1">
      <alignment horizontal="right"/>
    </xf>
    <xf numFmtId="0" fontId="5" fillId="0" borderId="62" xfId="0" applyFont="1" applyFill="1" applyBorder="1" applyAlignment="1">
      <alignment wrapText="1"/>
    </xf>
    <xf numFmtId="0" fontId="5" fillId="0" borderId="0" xfId="0" applyFont="1" applyFill="1" applyBorder="1" applyAlignment="1">
      <alignment wrapText="1"/>
    </xf>
    <xf numFmtId="170" fontId="0" fillId="0" borderId="0" xfId="0" applyNumberFormat="1"/>
    <xf numFmtId="172" fontId="5" fillId="16" borderId="16" xfId="4" applyNumberFormat="1" applyFont="1" applyFill="1" applyBorder="1" applyAlignment="1">
      <alignment horizontal="center"/>
    </xf>
    <xf numFmtId="172" fontId="5" fillId="16" borderId="17" xfId="4" applyNumberFormat="1" applyFont="1" applyFill="1" applyBorder="1" applyAlignment="1">
      <alignment horizontal="center"/>
    </xf>
    <xf numFmtId="169" fontId="5" fillId="16" borderId="12" xfId="4" applyNumberFormat="1" applyFont="1" applyFill="1" applyBorder="1" applyAlignment="1">
      <alignment horizontal="center"/>
    </xf>
    <xf numFmtId="169" fontId="5" fillId="16" borderId="16" xfId="4" applyNumberFormat="1" applyFont="1" applyFill="1" applyBorder="1" applyAlignment="1">
      <alignment horizontal="center"/>
    </xf>
    <xf numFmtId="169" fontId="5" fillId="16" borderId="17" xfId="4" applyNumberFormat="1" applyFont="1" applyFill="1" applyBorder="1" applyAlignment="1">
      <alignment horizontal="center"/>
    </xf>
    <xf numFmtId="169" fontId="26" fillId="16" borderId="27" xfId="4" applyNumberFormat="1" applyFont="1" applyFill="1" applyBorder="1" applyAlignment="1">
      <alignment horizontal="center"/>
    </xf>
    <xf numFmtId="9" fontId="26" fillId="16" borderId="27" xfId="4" applyNumberFormat="1" applyFont="1" applyFill="1" applyBorder="1" applyAlignment="1">
      <alignment horizontal="center"/>
    </xf>
    <xf numFmtId="9" fontId="25" fillId="16" borderId="27" xfId="4" applyNumberFormat="1" applyFont="1" applyFill="1" applyBorder="1" applyAlignment="1">
      <alignment horizontal="center"/>
    </xf>
    <xf numFmtId="172" fontId="5" fillId="16" borderId="12" xfId="4" applyNumberFormat="1" applyFont="1" applyFill="1" applyBorder="1" applyAlignment="1">
      <alignment horizontal="center"/>
    </xf>
    <xf numFmtId="172" fontId="5" fillId="16" borderId="13" xfId="4" applyNumberFormat="1" applyFont="1" applyFill="1" applyBorder="1" applyAlignment="1">
      <alignment horizontal="center"/>
    </xf>
    <xf numFmtId="169" fontId="5" fillId="16" borderId="13" xfId="4" applyNumberFormat="1" applyFont="1" applyFill="1" applyBorder="1" applyAlignment="1">
      <alignment horizontal="center"/>
    </xf>
    <xf numFmtId="9" fontId="25" fillId="16" borderId="28" xfId="4" applyNumberFormat="1" applyFont="1" applyFill="1" applyBorder="1" applyAlignment="1">
      <alignment horizontal="center"/>
    </xf>
    <xf numFmtId="9" fontId="5" fillId="16" borderId="0" xfId="4" applyNumberFormat="1" applyFont="1" applyFill="1" applyBorder="1" applyAlignment="1">
      <alignment horizontal="center"/>
    </xf>
    <xf numFmtId="44" fontId="5" fillId="20" borderId="0" xfId="4" applyNumberFormat="1" applyFont="1" applyFill="1" applyBorder="1" applyAlignment="1"/>
    <xf numFmtId="44" fontId="5" fillId="20" borderId="0" xfId="4" applyNumberFormat="1" applyFont="1" applyFill="1" applyBorder="1" applyAlignment="1">
      <alignment horizontal="center"/>
    </xf>
    <xf numFmtId="44" fontId="5" fillId="20" borderId="0" xfId="4" applyNumberFormat="1" applyFont="1" applyFill="1" applyBorder="1" applyAlignment="1">
      <alignment horizontal="right"/>
    </xf>
    <xf numFmtId="173" fontId="5" fillId="20" borderId="0" xfId="4" applyNumberFormat="1" applyFont="1" applyFill="1" applyBorder="1" applyAlignment="1">
      <alignment horizontal="center"/>
    </xf>
    <xf numFmtId="173" fontId="5" fillId="20" borderId="0" xfId="4" applyNumberFormat="1" applyFont="1" applyFill="1" applyBorder="1" applyAlignment="1">
      <alignment horizontal="right"/>
    </xf>
    <xf numFmtId="44" fontId="5" fillId="16" borderId="0" xfId="4" applyNumberFormat="1" applyFont="1" applyFill="1" applyBorder="1" applyAlignment="1"/>
    <xf numFmtId="44" fontId="5" fillId="16" borderId="0" xfId="4" applyNumberFormat="1" applyFont="1" applyFill="1" applyBorder="1" applyAlignment="1">
      <alignment horizontal="center"/>
    </xf>
    <xf numFmtId="44" fontId="5" fillId="16" borderId="0" xfId="4" applyNumberFormat="1" applyFont="1" applyFill="1" applyBorder="1" applyAlignment="1">
      <alignment horizontal="right"/>
    </xf>
    <xf numFmtId="173" fontId="5" fillId="16" borderId="0" xfId="4" applyNumberFormat="1" applyFont="1" applyFill="1" applyBorder="1" applyAlignment="1">
      <alignment horizontal="center"/>
    </xf>
    <xf numFmtId="173" fontId="5" fillId="16" borderId="0" xfId="4" applyNumberFormat="1" applyFont="1" applyFill="1" applyBorder="1" applyAlignment="1">
      <alignment horizontal="right"/>
    </xf>
    <xf numFmtId="9" fontId="5" fillId="16" borderId="27" xfId="4" applyNumberFormat="1" applyFont="1" applyFill="1" applyBorder="1" applyAlignment="1">
      <alignment horizontal="center"/>
    </xf>
    <xf numFmtId="164" fontId="0" fillId="16" borderId="15" xfId="1" applyNumberFormat="1" applyFont="1" applyFill="1" applyBorder="1"/>
    <xf numFmtId="165" fontId="25" fillId="2" borderId="12" xfId="0" applyNumberFormat="1" applyFont="1" applyFill="1" applyBorder="1" applyAlignment="1">
      <alignment horizontal="center"/>
    </xf>
    <xf numFmtId="165" fontId="25" fillId="2" borderId="13" xfId="0" applyNumberFormat="1" applyFont="1" applyFill="1" applyBorder="1" applyAlignment="1">
      <alignment horizontal="center"/>
    </xf>
    <xf numFmtId="164" fontId="0" fillId="2" borderId="1" xfId="1" applyNumberFormat="1" applyFont="1" applyFill="1" applyBorder="1"/>
    <xf numFmtId="0" fontId="2" fillId="0" borderId="18" xfId="0" applyFont="1" applyBorder="1"/>
    <xf numFmtId="164" fontId="0" fillId="0" borderId="16" xfId="0" applyNumberFormat="1" applyBorder="1"/>
    <xf numFmtId="164" fontId="0" fillId="20" borderId="16" xfId="0" applyNumberFormat="1" applyFill="1" applyBorder="1"/>
    <xf numFmtId="164" fontId="0" fillId="20" borderId="17" xfId="0" applyNumberFormat="1" applyFill="1" applyBorder="1"/>
    <xf numFmtId="164" fontId="0" fillId="0" borderId="17" xfId="0" applyNumberFormat="1" applyBorder="1"/>
    <xf numFmtId="0" fontId="6" fillId="2" borderId="11" xfId="0" applyFont="1" applyFill="1" applyBorder="1" applyAlignment="1">
      <alignment horizontal="center"/>
    </xf>
    <xf numFmtId="0" fontId="6" fillId="2" borderId="14" xfId="0" applyFont="1" applyFill="1" applyBorder="1"/>
    <xf numFmtId="165" fontId="2" fillId="0" borderId="13" xfId="0" applyNumberFormat="1" applyFont="1" applyBorder="1" applyAlignment="1">
      <alignment horizontal="center"/>
    </xf>
    <xf numFmtId="164" fontId="0" fillId="0" borderId="16" xfId="0" applyNumberFormat="1" applyFont="1" applyFill="1" applyBorder="1"/>
    <xf numFmtId="0" fontId="28" fillId="0" borderId="11" xfId="0" applyFont="1" applyBorder="1"/>
    <xf numFmtId="0" fontId="28" fillId="16" borderId="11" xfId="0" applyFont="1" applyFill="1" applyBorder="1" applyAlignment="1">
      <alignment horizontal="center"/>
    </xf>
    <xf numFmtId="165" fontId="25" fillId="16" borderId="12" xfId="0" applyNumberFormat="1" applyFont="1" applyFill="1" applyBorder="1" applyAlignment="1">
      <alignment horizontal="center"/>
    </xf>
    <xf numFmtId="165" fontId="25" fillId="16" borderId="13" xfId="0" applyNumberFormat="1" applyFont="1" applyFill="1" applyBorder="1" applyAlignment="1">
      <alignment horizontal="center"/>
    </xf>
    <xf numFmtId="0" fontId="5" fillId="0" borderId="14" xfId="0" applyFont="1" applyFill="1" applyBorder="1" applyAlignment="1">
      <alignment horizontal="left"/>
    </xf>
    <xf numFmtId="0" fontId="5" fillId="0" borderId="14" xfId="0" applyFont="1" applyFill="1" applyBorder="1"/>
    <xf numFmtId="0" fontId="5" fillId="0" borderId="18" xfId="0" applyFont="1" applyFill="1" applyBorder="1"/>
    <xf numFmtId="0" fontId="6" fillId="16" borderId="11" xfId="0" applyFont="1" applyFill="1" applyBorder="1" applyAlignment="1">
      <alignment horizontal="center"/>
    </xf>
    <xf numFmtId="0" fontId="25" fillId="16" borderId="40" xfId="0" applyFont="1" applyFill="1" applyBorder="1"/>
    <xf numFmtId="165" fontId="25" fillId="16" borderId="48" xfId="0" applyNumberFormat="1" applyFont="1" applyFill="1" applyBorder="1" applyAlignment="1">
      <alignment horizontal="center"/>
    </xf>
    <xf numFmtId="165" fontId="25" fillId="16" borderId="49" xfId="0" applyNumberFormat="1" applyFont="1" applyFill="1" applyBorder="1" applyAlignment="1">
      <alignment horizontal="center"/>
    </xf>
    <xf numFmtId="0" fontId="26" fillId="0" borderId="35" xfId="0" applyFont="1" applyFill="1" applyBorder="1"/>
    <xf numFmtId="169" fontId="26" fillId="0" borderId="33" xfId="4" applyNumberFormat="1" applyFont="1" applyFill="1" applyBorder="1" applyAlignment="1">
      <alignment horizontal="center"/>
    </xf>
    <xf numFmtId="9" fontId="26" fillId="0" borderId="33" xfId="4" applyNumberFormat="1" applyFont="1" applyFill="1" applyBorder="1" applyAlignment="1">
      <alignment horizontal="center"/>
    </xf>
    <xf numFmtId="9" fontId="25" fillId="0" borderId="33" xfId="4" applyNumberFormat="1" applyFont="1" applyFill="1" applyBorder="1" applyAlignment="1">
      <alignment horizontal="center"/>
    </xf>
    <xf numFmtId="169" fontId="26" fillId="16" borderId="33" xfId="4" applyNumberFormat="1" applyFont="1" applyFill="1" applyBorder="1" applyAlignment="1">
      <alignment horizontal="center"/>
    </xf>
    <xf numFmtId="9" fontId="26" fillId="16" borderId="33" xfId="4" applyNumberFormat="1" applyFont="1" applyFill="1" applyBorder="1" applyAlignment="1">
      <alignment horizontal="center"/>
    </xf>
    <xf numFmtId="9" fontId="25" fillId="16" borderId="33" xfId="4" applyNumberFormat="1" applyFont="1" applyFill="1" applyBorder="1" applyAlignment="1">
      <alignment horizontal="center"/>
    </xf>
    <xf numFmtId="9" fontId="25" fillId="16" borderId="34" xfId="4" applyNumberFormat="1" applyFont="1" applyFill="1" applyBorder="1" applyAlignment="1">
      <alignment horizontal="center"/>
    </xf>
    <xf numFmtId="0" fontId="5" fillId="0" borderId="11" xfId="0" applyFont="1" applyFill="1" applyBorder="1"/>
    <xf numFmtId="172" fontId="5" fillId="18" borderId="12" xfId="4" applyNumberFormat="1" applyFont="1" applyFill="1" applyBorder="1" applyAlignment="1">
      <alignment horizontal="center"/>
    </xf>
    <xf numFmtId="0" fontId="0" fillId="2" borderId="62" xfId="0" applyFont="1" applyFill="1" applyBorder="1" applyAlignment="1">
      <alignment horizontal="center" vertical="center" textRotation="90" wrapText="1" readingOrder="1"/>
    </xf>
    <xf numFmtId="0" fontId="30" fillId="0" borderId="31" xfId="0" applyFont="1" applyBorder="1"/>
    <xf numFmtId="0" fontId="2" fillId="2" borderId="62" xfId="0" applyFont="1" applyFill="1" applyBorder="1" applyAlignment="1">
      <alignment wrapText="1"/>
    </xf>
    <xf numFmtId="0" fontId="30" fillId="0" borderId="0" xfId="0" applyFont="1" applyBorder="1"/>
    <xf numFmtId="0" fontId="0" fillId="2" borderId="0" xfId="0" applyFont="1" applyFill="1" applyBorder="1" applyAlignment="1">
      <alignment horizontal="center" vertical="center" textRotation="90" wrapText="1" readingOrder="1"/>
    </xf>
    <xf numFmtId="0" fontId="4" fillId="2" borderId="0" xfId="0" applyFont="1" applyFill="1" applyBorder="1"/>
    <xf numFmtId="0" fontId="0" fillId="0" borderId="78" xfId="0" applyBorder="1"/>
    <xf numFmtId="165" fontId="2" fillId="2" borderId="12" xfId="0" applyNumberFormat="1" applyFont="1" applyFill="1" applyBorder="1" applyAlignment="1">
      <alignment horizontal="center" vertical="center"/>
    </xf>
    <xf numFmtId="165" fontId="2" fillId="2" borderId="13" xfId="0" applyNumberFormat="1" applyFont="1" applyFill="1" applyBorder="1" applyAlignment="1">
      <alignment horizontal="center" vertical="center"/>
    </xf>
    <xf numFmtId="165" fontId="2" fillId="16" borderId="12" xfId="0" applyNumberFormat="1" applyFont="1" applyFill="1" applyBorder="1" applyAlignment="1">
      <alignment horizontal="center"/>
    </xf>
    <xf numFmtId="165" fontId="2" fillId="16" borderId="13" xfId="0" applyNumberFormat="1" applyFont="1" applyFill="1" applyBorder="1" applyAlignment="1">
      <alignment horizontal="center"/>
    </xf>
    <xf numFmtId="0" fontId="25" fillId="16" borderId="26" xfId="0" applyFont="1" applyFill="1" applyBorder="1"/>
    <xf numFmtId="165" fontId="25" fillId="16" borderId="27" xfId="4" applyNumberFormat="1" applyFont="1" applyFill="1" applyBorder="1" applyAlignment="1">
      <alignment horizontal="center"/>
    </xf>
    <xf numFmtId="0" fontId="26" fillId="0" borderId="26" xfId="0" applyFont="1" applyFill="1" applyBorder="1"/>
    <xf numFmtId="0" fontId="28" fillId="0" borderId="11" xfId="0" applyFont="1" applyBorder="1" applyAlignment="1">
      <alignment horizontal="left"/>
    </xf>
    <xf numFmtId="165" fontId="25" fillId="16" borderId="43" xfId="4" applyNumberFormat="1" applyFont="1" applyFill="1" applyBorder="1" applyAlignment="1">
      <alignment horizontal="center"/>
    </xf>
    <xf numFmtId="0" fontId="15" fillId="2" borderId="14" xfId="0" applyFont="1" applyFill="1" applyBorder="1"/>
    <xf numFmtId="0" fontId="2" fillId="0" borderId="11" xfId="0" applyFont="1" applyBorder="1"/>
    <xf numFmtId="0" fontId="2" fillId="16" borderId="11" xfId="0" applyFont="1" applyFill="1" applyBorder="1" applyAlignment="1">
      <alignment horizontal="center"/>
    </xf>
    <xf numFmtId="0" fontId="6" fillId="16" borderId="11" xfId="0" applyFont="1" applyFill="1" applyBorder="1"/>
    <xf numFmtId="165" fontId="25" fillId="16" borderId="27" xfId="0" applyNumberFormat="1" applyFont="1" applyFill="1" applyBorder="1" applyAlignment="1">
      <alignment horizontal="center"/>
    </xf>
    <xf numFmtId="165" fontId="25" fillId="16" borderId="28" xfId="0" applyNumberFormat="1" applyFont="1" applyFill="1" applyBorder="1" applyAlignment="1">
      <alignment horizontal="center"/>
    </xf>
    <xf numFmtId="9" fontId="5" fillId="16" borderId="28" xfId="4" applyNumberFormat="1" applyFont="1" applyFill="1" applyBorder="1" applyAlignment="1">
      <alignment horizontal="center"/>
    </xf>
    <xf numFmtId="165" fontId="2" fillId="16" borderId="12" xfId="0" applyNumberFormat="1" applyFont="1" applyFill="1" applyBorder="1" applyAlignment="1">
      <alignment horizontal="center" vertical="center"/>
    </xf>
    <xf numFmtId="165" fontId="2" fillId="16" borderId="13" xfId="0" applyNumberFormat="1" applyFont="1" applyFill="1" applyBorder="1" applyAlignment="1">
      <alignment horizontal="center" vertical="center"/>
    </xf>
    <xf numFmtId="165" fontId="2" fillId="16" borderId="27" xfId="0" applyNumberFormat="1" applyFont="1" applyFill="1" applyBorder="1" applyAlignment="1">
      <alignment horizontal="center" vertical="center"/>
    </xf>
    <xf numFmtId="165" fontId="2" fillId="16" borderId="28" xfId="0" applyNumberFormat="1" applyFont="1" applyFill="1" applyBorder="1" applyAlignment="1">
      <alignment horizontal="center" vertical="center"/>
    </xf>
    <xf numFmtId="164" fontId="0" fillId="16" borderId="16" xfId="0" applyNumberFormat="1" applyFill="1" applyBorder="1"/>
    <xf numFmtId="164" fontId="0" fillId="16" borderId="17"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0" fillId="0" borderId="0" xfId="0" applyFill="1" applyAlignment="1" applyProtection="1">
      <alignment horizontal="center"/>
      <protection locked="0"/>
    </xf>
    <xf numFmtId="0" fontId="2" fillId="0" borderId="65" xfId="0" applyFont="1" applyBorder="1" applyAlignment="1">
      <alignment horizontal="left" vertical="top"/>
    </xf>
    <xf numFmtId="0" fontId="2" fillId="0" borderId="0" xfId="0" applyFont="1" applyFill="1" applyBorder="1" applyAlignment="1">
      <alignment vertical="top"/>
    </xf>
    <xf numFmtId="0" fontId="0" fillId="0" borderId="0" xfId="0" applyAlignment="1">
      <alignment vertical="top"/>
    </xf>
    <xf numFmtId="9" fontId="3" fillId="2" borderId="54" xfId="3" applyFont="1" applyFill="1" applyBorder="1" applyAlignment="1">
      <alignment wrapText="1"/>
    </xf>
    <xf numFmtId="164" fontId="5" fillId="0" borderId="19" xfId="1" applyNumberFormat="1" applyFont="1" applyBorder="1"/>
    <xf numFmtId="164" fontId="30" fillId="0" borderId="1" xfId="1" applyNumberFormat="1" applyFont="1" applyBorder="1"/>
    <xf numFmtId="0" fontId="30" fillId="12" borderId="0" xfId="0" applyFont="1" applyFill="1"/>
    <xf numFmtId="41" fontId="30" fillId="12" borderId="0" xfId="0" applyNumberFormat="1" applyFont="1" applyFill="1"/>
    <xf numFmtId="41" fontId="30" fillId="12" borderId="12" xfId="1" applyNumberFormat="1" applyFont="1" applyFill="1" applyBorder="1"/>
    <xf numFmtId="41" fontId="30" fillId="12" borderId="0" xfId="0" applyNumberFormat="1" applyFont="1" applyFill="1" applyProtection="1"/>
    <xf numFmtId="164" fontId="30" fillId="12" borderId="1" xfId="1" applyNumberFormat="1" applyFont="1" applyFill="1" applyBorder="1"/>
    <xf numFmtId="164" fontId="30" fillId="20" borderId="1" xfId="1" applyNumberFormat="1" applyFont="1" applyFill="1" applyBorder="1"/>
    <xf numFmtId="41" fontId="30" fillId="0" borderId="0" xfId="0" applyNumberFormat="1" applyFont="1"/>
    <xf numFmtId="43" fontId="0" fillId="0" borderId="0" xfId="1" applyNumberFormat="1" applyFont="1" applyFill="1" applyBorder="1"/>
    <xf numFmtId="164" fontId="30" fillId="0" borderId="64" xfId="1" applyNumberFormat="1" applyFont="1" applyFill="1" applyBorder="1"/>
    <xf numFmtId="164" fontId="30" fillId="0" borderId="0" xfId="0" applyNumberFormat="1" applyFont="1" applyFill="1"/>
    <xf numFmtId="164" fontId="5" fillId="0" borderId="27" xfId="0" applyNumberFormat="1" applyFont="1" applyFill="1" applyBorder="1"/>
    <xf numFmtId="9" fontId="30" fillId="2" borderId="54" xfId="3" applyFont="1" applyFill="1" applyBorder="1" applyAlignment="1"/>
    <xf numFmtId="176" fontId="30" fillId="2" borderId="62" xfId="0" applyNumberFormat="1" applyFont="1" applyFill="1" applyBorder="1"/>
    <xf numFmtId="0" fontId="0" fillId="0" borderId="0" xfId="0" applyFont="1" applyBorder="1" applyAlignment="1">
      <alignment vertical="top"/>
    </xf>
    <xf numFmtId="0" fontId="0" fillId="0" borderId="20" xfId="0" applyFont="1" applyBorder="1" applyAlignment="1">
      <alignment vertical="top"/>
    </xf>
    <xf numFmtId="0" fontId="0" fillId="0" borderId="0" xfId="0" applyBorder="1" applyAlignment="1">
      <alignment vertical="top" wrapText="1"/>
    </xf>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3" fontId="35" fillId="24" borderId="0" xfId="0" applyNumberFormat="1" applyFont="1" applyFill="1"/>
    <xf numFmtId="0" fontId="0" fillId="24" borderId="0" xfId="0" applyFill="1"/>
    <xf numFmtId="0" fontId="2" fillId="24" borderId="0" xfId="0" applyFont="1" applyFill="1"/>
    <xf numFmtId="3" fontId="36" fillId="24" borderId="0" xfId="0" applyNumberFormat="1" applyFont="1" applyFill="1"/>
    <xf numFmtId="0" fontId="36" fillId="0" borderId="0" xfId="0" applyFont="1" applyAlignment="1">
      <alignment horizontal="center"/>
    </xf>
    <xf numFmtId="0" fontId="30" fillId="0" borderId="0" xfId="0" applyFont="1" applyFill="1"/>
    <xf numFmtId="166" fontId="0" fillId="6" borderId="33" xfId="2" applyNumberFormat="1" applyFont="1" applyFill="1" applyBorder="1"/>
    <xf numFmtId="166" fontId="0" fillId="24" borderId="33" xfId="2" applyNumberFormat="1" applyFont="1" applyFill="1" applyBorder="1"/>
    <xf numFmtId="166" fontId="0" fillId="6" borderId="16" xfId="2" applyNumberFormat="1" applyFont="1" applyFill="1" applyBorder="1"/>
    <xf numFmtId="166" fontId="0" fillId="24" borderId="16" xfId="2" applyNumberFormat="1" applyFont="1" applyFill="1" applyBorder="1"/>
    <xf numFmtId="166" fontId="0" fillId="6" borderId="1" xfId="2" applyNumberFormat="1" applyFont="1" applyFill="1" applyBorder="1"/>
    <xf numFmtId="166" fontId="0" fillId="24" borderId="1" xfId="2" applyNumberFormat="1" applyFont="1" applyFill="1" applyBorder="1"/>
    <xf numFmtId="166" fontId="0" fillId="24" borderId="15" xfId="2" applyNumberFormat="1" applyFont="1" applyFill="1" applyBorder="1"/>
    <xf numFmtId="166" fontId="0" fillId="24" borderId="17" xfId="2" applyNumberFormat="1" applyFont="1" applyFill="1" applyBorder="1"/>
    <xf numFmtId="41" fontId="38" fillId="0" borderId="0" xfId="0" applyNumberFormat="1" applyFont="1"/>
    <xf numFmtId="41" fontId="39" fillId="0" borderId="0" xfId="0" applyNumberFormat="1" applyFont="1"/>
    <xf numFmtId="170" fontId="5" fillId="12" borderId="1" xfId="4" applyNumberFormat="1" applyFont="1" applyFill="1" applyBorder="1" applyAlignment="1">
      <alignment horizontal="center"/>
    </xf>
    <xf numFmtId="171" fontId="5" fillId="12" borderId="1" xfId="4" applyNumberFormat="1" applyFont="1" applyFill="1" applyBorder="1" applyAlignment="1">
      <alignment horizontal="center"/>
    </xf>
    <xf numFmtId="171" fontId="5" fillId="12" borderId="16" xfId="4" applyNumberFormat="1" applyFont="1" applyFill="1" applyBorder="1" applyAlignment="1">
      <alignment horizontal="center"/>
    </xf>
    <xf numFmtId="177" fontId="0" fillId="0" borderId="0" xfId="0" applyNumberFormat="1"/>
    <xf numFmtId="170" fontId="40" fillId="25" borderId="1" xfId="4" applyNumberFormat="1" applyFont="1" applyFill="1" applyBorder="1" applyAlignment="1">
      <alignment horizontal="center"/>
    </xf>
    <xf numFmtId="9" fontId="25" fillId="17" borderId="27" xfId="3" applyFont="1" applyFill="1" applyBorder="1" applyAlignment="1">
      <alignment horizontal="center"/>
    </xf>
    <xf numFmtId="43" fontId="7" fillId="0" borderId="0" xfId="0" applyNumberFormat="1" applyFont="1" applyBorder="1"/>
    <xf numFmtId="43" fontId="7" fillId="0" borderId="31" xfId="0" applyNumberFormat="1" applyFont="1" applyFill="1" applyBorder="1"/>
    <xf numFmtId="167" fontId="5" fillId="12" borderId="1" xfId="3" applyNumberFormat="1" applyFont="1" applyFill="1" applyBorder="1"/>
    <xf numFmtId="167" fontId="5" fillId="12" borderId="15" xfId="3" applyNumberFormat="1" applyFont="1" applyFill="1" applyBorder="1"/>
    <xf numFmtId="167" fontId="5" fillId="9" borderId="1" xfId="3" applyNumberFormat="1" applyFont="1" applyFill="1" applyBorder="1"/>
    <xf numFmtId="167" fontId="5" fillId="9" borderId="16" xfId="3" applyNumberFormat="1" applyFont="1" applyFill="1" applyBorder="1"/>
    <xf numFmtId="167" fontId="5" fillId="0" borderId="1" xfId="3" applyNumberFormat="1" applyFont="1" applyFill="1" applyBorder="1"/>
    <xf numFmtId="167" fontId="5" fillId="0" borderId="15" xfId="3" applyNumberFormat="1" applyFont="1" applyFill="1" applyBorder="1"/>
    <xf numFmtId="167" fontId="5" fillId="0" borderId="16" xfId="3" applyNumberFormat="1" applyFont="1" applyFill="1" applyBorder="1"/>
    <xf numFmtId="167" fontId="5" fillId="0" borderId="17" xfId="3" applyNumberFormat="1" applyFont="1" applyFill="1" applyBorder="1"/>
    <xf numFmtId="167" fontId="5" fillId="12" borderId="16" xfId="3" applyNumberFormat="1" applyFont="1" applyFill="1" applyBorder="1"/>
    <xf numFmtId="167" fontId="5" fillId="12" borderId="17" xfId="3" applyNumberFormat="1" applyFont="1" applyFill="1" applyBorder="1"/>
    <xf numFmtId="178" fontId="0" fillId="0" borderId="0" xfId="0" applyNumberFormat="1"/>
    <xf numFmtId="164" fontId="31" fillId="2" borderId="62" xfId="0" applyNumberFormat="1" applyFont="1" applyFill="1" applyBorder="1"/>
    <xf numFmtId="164" fontId="31" fillId="0" borderId="62" xfId="1" applyNumberFormat="1" applyFont="1" applyBorder="1" applyAlignment="1">
      <alignment horizontal="right"/>
    </xf>
    <xf numFmtId="164" fontId="31" fillId="2" borderId="0" xfId="0" applyNumberFormat="1" applyFont="1" applyFill="1" applyBorder="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1" fontId="31" fillId="0" borderId="0" xfId="0" applyNumberFormat="1" applyFont="1" applyBorder="1"/>
    <xf numFmtId="44" fontId="31" fillId="0" borderId="0" xfId="0" applyNumberFormat="1" applyFont="1"/>
    <xf numFmtId="44" fontId="7" fillId="0" borderId="31" xfId="2" applyFont="1" applyBorder="1"/>
    <xf numFmtId="0" fontId="5" fillId="0" borderId="0" xfId="0" applyFont="1" applyFill="1" applyAlignment="1" applyProtection="1">
      <alignment horizontal="center"/>
      <protection locked="0"/>
    </xf>
    <xf numFmtId="41" fontId="7" fillId="0" borderId="0" xfId="0" applyNumberFormat="1" applyFont="1"/>
    <xf numFmtId="164" fontId="31" fillId="0" borderId="0" xfId="0" applyNumberFormat="1" applyFont="1"/>
    <xf numFmtId="164" fontId="31" fillId="0" borderId="0" xfId="0" applyNumberFormat="1" applyFont="1" applyFill="1"/>
    <xf numFmtId="0" fontId="31" fillId="0" borderId="0" xfId="0" applyFont="1" applyFill="1" applyAlignment="1">
      <alignment horizontal="center"/>
    </xf>
    <xf numFmtId="0" fontId="31" fillId="2" borderId="0" xfId="0" applyFont="1" applyFill="1" applyBorder="1"/>
    <xf numFmtId="41" fontId="31" fillId="0" borderId="0" xfId="1" applyNumberFormat="1" applyFont="1" applyBorder="1"/>
    <xf numFmtId="41" fontId="31" fillId="2" borderId="0" xfId="0" applyNumberFormat="1" applyFont="1" applyFill="1" applyBorder="1"/>
    <xf numFmtId="165" fontId="0" fillId="0" borderId="0" xfId="0" applyNumberFormat="1" applyAlignment="1">
      <alignment horizontal="center"/>
    </xf>
    <xf numFmtId="0" fontId="30" fillId="24" borderId="31" xfId="0" applyFont="1" applyFill="1" applyBorder="1"/>
    <xf numFmtId="164" fontId="30" fillId="24" borderId="1" xfId="1" applyNumberFormat="1" applyFont="1" applyFill="1" applyBorder="1"/>
    <xf numFmtId="41" fontId="7" fillId="0" borderId="0" xfId="0" applyNumberFormat="1" applyFont="1" applyBorder="1"/>
    <xf numFmtId="0" fontId="2" fillId="0" borderId="42" xfId="0" applyFont="1" applyBorder="1" applyAlignment="1">
      <alignment horizontal="left" vertical="top"/>
    </xf>
    <xf numFmtId="0" fontId="2" fillId="0" borderId="54" xfId="0" applyFont="1" applyBorder="1" applyAlignment="1">
      <alignment horizontal="left" vertical="top"/>
    </xf>
    <xf numFmtId="168" fontId="2" fillId="0" borderId="54" xfId="0" applyNumberFormat="1" applyFont="1" applyBorder="1" applyAlignment="1">
      <alignment horizontal="right" vertical="top"/>
    </xf>
    <xf numFmtId="0" fontId="2" fillId="0" borderId="54" xfId="0" applyFont="1" applyBorder="1" applyAlignment="1">
      <alignment horizontal="right" vertical="top"/>
    </xf>
    <xf numFmtId="0" fontId="2" fillId="0" borderId="43" xfId="0" applyFont="1" applyBorder="1" applyAlignment="1">
      <alignment horizontal="left" vertical="top"/>
    </xf>
    <xf numFmtId="0" fontId="2" fillId="0" borderId="71" xfId="0" applyFont="1" applyBorder="1" applyAlignment="1">
      <alignment horizontal="left" vertical="top"/>
    </xf>
    <xf numFmtId="0" fontId="0" fillId="0" borderId="62" xfId="0" applyFont="1" applyBorder="1"/>
    <xf numFmtId="0" fontId="0" fillId="0" borderId="62" xfId="0" applyFont="1" applyBorder="1" applyAlignment="1">
      <alignment vertical="top"/>
    </xf>
    <xf numFmtId="0" fontId="0" fillId="0" borderId="50" xfId="0" applyFont="1" applyBorder="1" applyAlignment="1">
      <alignment vertical="top"/>
    </xf>
    <xf numFmtId="0" fontId="2" fillId="0" borderId="77" xfId="0" applyFont="1" applyBorder="1" applyAlignment="1">
      <alignment horizontal="left" vertical="top"/>
    </xf>
    <xf numFmtId="0" fontId="2" fillId="0" borderId="31" xfId="0" applyFont="1" applyBorder="1" applyAlignment="1">
      <alignment horizontal="left" vertical="top"/>
    </xf>
    <xf numFmtId="168" fontId="0" fillId="0" borderId="31" xfId="0" applyNumberFormat="1" applyBorder="1" applyAlignment="1">
      <alignment horizontal="right" vertical="top"/>
    </xf>
    <xf numFmtId="0" fontId="2" fillId="0" borderId="31" xfId="0" applyFont="1" applyBorder="1" applyAlignment="1">
      <alignment horizontal="right" vertical="top"/>
    </xf>
    <xf numFmtId="0" fontId="2" fillId="0" borderId="44" xfId="0" applyFont="1" applyBorder="1" applyAlignment="1">
      <alignment horizontal="left" vertical="top"/>
    </xf>
    <xf numFmtId="0" fontId="0" fillId="0" borderId="31" xfId="0" applyFont="1" applyBorder="1" applyAlignment="1">
      <alignment vertical="top"/>
    </xf>
    <xf numFmtId="0" fontId="0" fillId="0" borderId="44" xfId="0" applyFont="1" applyBorder="1" applyAlignment="1">
      <alignment vertical="top"/>
    </xf>
    <xf numFmtId="0" fontId="0" fillId="0" borderId="42" xfId="0" applyFont="1" applyBorder="1" applyAlignment="1">
      <alignment vertical="top"/>
    </xf>
    <xf numFmtId="0" fontId="0" fillId="0" borderId="54" xfId="0" applyFont="1" applyBorder="1" applyAlignment="1">
      <alignment vertical="top"/>
    </xf>
    <xf numFmtId="0" fontId="0" fillId="0" borderId="43" xfId="0" applyFont="1" applyBorder="1" applyAlignment="1">
      <alignment vertical="top"/>
    </xf>
    <xf numFmtId="14" fontId="2" fillId="0" borderId="54" xfId="0" applyNumberFormat="1" applyFont="1" applyBorder="1" applyAlignment="1">
      <alignment horizontal="right" vertical="top"/>
    </xf>
    <xf numFmtId="0" fontId="0" fillId="0" borderId="42" xfId="0" applyFont="1" applyFill="1" applyBorder="1" applyAlignment="1">
      <alignment horizontal="left" vertical="top"/>
    </xf>
    <xf numFmtId="0" fontId="0" fillId="0" borderId="54" xfId="0" applyFont="1" applyFill="1" applyBorder="1" applyAlignment="1">
      <alignment horizontal="center" vertical="top"/>
    </xf>
    <xf numFmtId="0" fontId="0" fillId="0" borderId="43" xfId="0" applyFont="1" applyFill="1" applyBorder="1" applyAlignment="1">
      <alignment horizontal="center" vertical="top"/>
    </xf>
    <xf numFmtId="0" fontId="2" fillId="0" borderId="62" xfId="0" applyFont="1" applyBorder="1" applyAlignment="1">
      <alignment horizontal="left" vertical="top"/>
    </xf>
    <xf numFmtId="14" fontId="2" fillId="0" borderId="62" xfId="0" applyNumberFormat="1" applyFont="1" applyBorder="1" applyAlignment="1">
      <alignment horizontal="right" vertical="top"/>
    </xf>
    <xf numFmtId="0" fontId="2" fillId="0" borderId="62" xfId="0" applyFont="1" applyBorder="1" applyAlignment="1">
      <alignment horizontal="right" vertical="top"/>
    </xf>
    <xf numFmtId="0" fontId="2" fillId="0" borderId="50" xfId="0" applyFont="1" applyBorder="1" applyAlignment="1">
      <alignment horizontal="left" vertical="top"/>
    </xf>
    <xf numFmtId="0" fontId="2" fillId="0" borderId="42" xfId="0" applyFont="1" applyBorder="1"/>
    <xf numFmtId="0" fontId="2" fillId="0" borderId="54" xfId="0" applyFont="1" applyBorder="1"/>
    <xf numFmtId="0" fontId="2" fillId="0" borderId="62" xfId="0" applyFont="1" applyFill="1" applyBorder="1" applyAlignment="1">
      <alignment horizontal="left" vertical="top"/>
    </xf>
    <xf numFmtId="0" fontId="2" fillId="0" borderId="62" xfId="0" applyFont="1" applyFill="1" applyBorder="1" applyAlignment="1">
      <alignment horizontal="right" vertical="top"/>
    </xf>
    <xf numFmtId="0" fontId="2" fillId="0" borderId="50" xfId="0" applyFont="1" applyFill="1" applyBorder="1" applyAlignment="1">
      <alignment horizontal="left" vertical="top"/>
    </xf>
    <xf numFmtId="0" fontId="2" fillId="0" borderId="0" xfId="0" applyFont="1" applyFill="1" applyBorder="1" applyAlignment="1">
      <alignment horizontal="left" vertical="top"/>
    </xf>
    <xf numFmtId="168" fontId="0" fillId="0" borderId="0" xfId="0" applyNumberFormat="1" applyFill="1" applyBorder="1" applyAlignment="1">
      <alignment horizontal="right" vertical="top"/>
    </xf>
    <xf numFmtId="0" fontId="2" fillId="0" borderId="0" xfId="0" applyFont="1" applyFill="1" applyBorder="1" applyAlignment="1">
      <alignment horizontal="right" vertical="top"/>
    </xf>
    <xf numFmtId="0" fontId="2" fillId="0" borderId="20" xfId="0" applyFont="1" applyFill="1" applyBorder="1" applyAlignment="1">
      <alignment horizontal="left" vertical="top"/>
    </xf>
    <xf numFmtId="0" fontId="0" fillId="0" borderId="0" xfId="0" applyFont="1" applyBorder="1"/>
    <xf numFmtId="0" fontId="0" fillId="0" borderId="77" xfId="0" applyFont="1" applyBorder="1"/>
    <xf numFmtId="0" fontId="25" fillId="0" borderId="0" xfId="0" applyFont="1" applyBorder="1" applyAlignment="1">
      <alignment horizontal="left" vertical="top"/>
    </xf>
    <xf numFmtId="168" fontId="25" fillId="0" borderId="0" xfId="0" applyNumberFormat="1" applyFont="1" applyBorder="1" applyAlignment="1">
      <alignment horizontal="right" vertical="top"/>
    </xf>
    <xf numFmtId="0" fontId="25" fillId="0" borderId="0" xfId="0" applyFont="1" applyBorder="1" applyAlignment="1">
      <alignment horizontal="right" vertical="top"/>
    </xf>
    <xf numFmtId="0" fontId="25" fillId="0" borderId="20" xfId="0" applyFont="1" applyBorder="1" applyAlignment="1">
      <alignment horizontal="left" vertical="top"/>
    </xf>
    <xf numFmtId="168" fontId="2" fillId="0" borderId="62" xfId="0" applyNumberFormat="1" applyFont="1" applyFill="1" applyBorder="1" applyAlignment="1">
      <alignment horizontal="right" vertical="top"/>
    </xf>
    <xf numFmtId="0" fontId="2" fillId="0" borderId="6" xfId="0" applyFont="1" applyBorder="1" applyAlignment="1">
      <alignment horizontal="left" vertical="top"/>
    </xf>
    <xf numFmtId="168" fontId="2" fillId="0" borderId="62" xfId="0" applyNumberFormat="1" applyFont="1" applyBorder="1" applyAlignment="1">
      <alignment horizontal="right" vertical="top"/>
    </xf>
    <xf numFmtId="0" fontId="2" fillId="0" borderId="8" xfId="0" applyFont="1" applyBorder="1" applyAlignment="1">
      <alignment horizontal="left" vertical="top"/>
    </xf>
    <xf numFmtId="0" fontId="0" fillId="0" borderId="31" xfId="0" applyBorder="1" applyAlignment="1">
      <alignment horizontal="left" vertical="top"/>
    </xf>
    <xf numFmtId="0" fontId="0" fillId="0" borderId="31" xfId="0" applyBorder="1" applyAlignment="1">
      <alignment horizontal="right" vertical="top"/>
    </xf>
    <xf numFmtId="0" fontId="0" fillId="0" borderId="44" xfId="0" applyBorder="1" applyAlignment="1">
      <alignment horizontal="left" vertical="top"/>
    </xf>
    <xf numFmtId="0" fontId="0" fillId="0" borderId="77" xfId="0" applyFont="1" applyBorder="1" applyAlignment="1">
      <alignment horizontal="left" vertical="top"/>
    </xf>
    <xf numFmtId="0" fontId="0" fillId="0" borderId="31" xfId="0" applyFont="1" applyBorder="1" applyAlignment="1">
      <alignment horizontal="left" vertical="top" wrapText="1"/>
    </xf>
    <xf numFmtId="0" fontId="0" fillId="0" borderId="52" xfId="0" applyFont="1" applyBorder="1" applyAlignment="1">
      <alignment horizontal="left" vertical="top" wrapText="1"/>
    </xf>
    <xf numFmtId="0" fontId="41" fillId="0" borderId="0" xfId="0" applyFont="1"/>
    <xf numFmtId="41" fontId="30" fillId="0" borderId="0" xfId="0" applyNumberFormat="1" applyFont="1" applyAlignment="1">
      <alignment horizontal="right"/>
    </xf>
    <xf numFmtId="0" fontId="0" fillId="24" borderId="31" xfId="0" applyFill="1" applyBorder="1"/>
    <xf numFmtId="0" fontId="0" fillId="16" borderId="0" xfId="0" applyFill="1"/>
    <xf numFmtId="164" fontId="2" fillId="16" borderId="0" xfId="0" applyNumberFormat="1" applyFont="1" applyFill="1"/>
    <xf numFmtId="41" fontId="0" fillId="16" borderId="0" xfId="0" applyNumberFormat="1" applyFill="1"/>
    <xf numFmtId="43" fontId="0" fillId="16" borderId="0" xfId="0" applyNumberFormat="1" applyFill="1"/>
    <xf numFmtId="0" fontId="2" fillId="16" borderId="0" xfId="0" applyFont="1" applyFill="1"/>
    <xf numFmtId="0" fontId="30" fillId="24" borderId="62" xfId="0" applyFont="1" applyFill="1" applyBorder="1"/>
    <xf numFmtId="0" fontId="4" fillId="24" borderId="62" xfId="0" applyFont="1" applyFill="1" applyBorder="1"/>
    <xf numFmtId="164" fontId="0" fillId="24" borderId="62" xfId="1" applyNumberFormat="1" applyFont="1" applyFill="1" applyBorder="1"/>
    <xf numFmtId="165" fontId="0" fillId="16" borderId="0" xfId="0" applyNumberFormat="1" applyFill="1"/>
    <xf numFmtId="0" fontId="24" fillId="15" borderId="66" xfId="0" applyFont="1" applyFill="1" applyBorder="1" applyAlignment="1">
      <alignment horizontal="center"/>
    </xf>
    <xf numFmtId="0" fontId="24" fillId="15" borderId="67" xfId="0" applyFont="1" applyFill="1" applyBorder="1" applyAlignment="1">
      <alignment horizontal="center"/>
    </xf>
    <xf numFmtId="0" fontId="24" fillId="15" borderId="62" xfId="0" applyFont="1" applyFill="1" applyBorder="1" applyAlignment="1">
      <alignment horizontal="center"/>
    </xf>
    <xf numFmtId="0" fontId="24" fillId="15" borderId="61" xfId="0" applyFont="1" applyFill="1" applyBorder="1" applyAlignment="1">
      <alignment horizontal="center"/>
    </xf>
    <xf numFmtId="0" fontId="24" fillId="15" borderId="68" xfId="0" applyFont="1" applyFill="1" applyBorder="1" applyAlignment="1">
      <alignment horizontal="center"/>
    </xf>
    <xf numFmtId="0" fontId="24" fillId="15" borderId="69" xfId="0" applyFont="1" applyFill="1" applyBorder="1" applyAlignment="1">
      <alignment horizontal="center"/>
    </xf>
    <xf numFmtId="0" fontId="0" fillId="12" borderId="0" xfId="0" applyFill="1" applyAlignment="1" applyProtection="1">
      <alignment horizontal="center"/>
      <protection locked="0"/>
    </xf>
    <xf numFmtId="9" fontId="0" fillId="3" borderId="12" xfId="3" applyFont="1" applyFill="1" applyBorder="1"/>
    <xf numFmtId="9" fontId="0" fillId="3" borderId="1" xfId="3" applyFont="1" applyFill="1" applyBorder="1"/>
    <xf numFmtId="164" fontId="0" fillId="3" borderId="1" xfId="1" applyNumberFormat="1" applyFont="1" applyFill="1" applyBorder="1"/>
    <xf numFmtId="0" fontId="4" fillId="3" borderId="0" xfId="0" applyFont="1" applyFill="1" applyBorder="1"/>
    <xf numFmtId="0" fontId="4" fillId="3" borderId="32" xfId="0" applyFont="1" applyFill="1" applyBorder="1"/>
    <xf numFmtId="0" fontId="2" fillId="0" borderId="0" xfId="0" applyFont="1" applyBorder="1" applyAlignment="1">
      <alignment horizontal="left" vertical="top"/>
    </xf>
    <xf numFmtId="168" fontId="2" fillId="0" borderId="0" xfId="0" applyNumberFormat="1" applyFont="1" applyBorder="1" applyAlignment="1">
      <alignment horizontal="right" vertical="top"/>
    </xf>
    <xf numFmtId="0" fontId="2" fillId="0" borderId="0" xfId="0" applyFont="1" applyBorder="1" applyAlignment="1">
      <alignment horizontal="right" vertical="top"/>
    </xf>
    <xf numFmtId="0" fontId="2" fillId="0" borderId="20" xfId="0" applyFont="1" applyBorder="1" applyAlignment="1">
      <alignment horizontal="left" vertical="top"/>
    </xf>
    <xf numFmtId="179" fontId="2" fillId="0" borderId="42" xfId="0" applyNumberFormat="1" applyFont="1" applyBorder="1" applyAlignment="1">
      <alignment horizontal="left" vertical="top"/>
    </xf>
    <xf numFmtId="164" fontId="2" fillId="0" borderId="28" xfId="0" applyNumberFormat="1" applyFont="1" applyFill="1" applyBorder="1"/>
    <xf numFmtId="0" fontId="0" fillId="0" borderId="42" xfId="0" applyFont="1" applyBorder="1" applyAlignment="1">
      <alignment horizontal="left" vertical="top" wrapText="1"/>
    </xf>
    <xf numFmtId="0" fontId="0" fillId="0" borderId="54" xfId="0" applyFont="1" applyBorder="1" applyAlignment="1">
      <alignment horizontal="left" vertical="top" wrapText="1"/>
    </xf>
    <xf numFmtId="0" fontId="0" fillId="0" borderId="43" xfId="0" applyFont="1" applyBorder="1" applyAlignment="1">
      <alignment horizontal="left" vertical="top" wrapText="1"/>
    </xf>
    <xf numFmtId="0" fontId="2" fillId="11" borderId="0" xfId="0" applyFont="1" applyFill="1" applyBorder="1" applyAlignment="1">
      <alignment horizontal="center"/>
    </xf>
    <xf numFmtId="0" fontId="2" fillId="0" borderId="42" xfId="0" applyFont="1" applyFill="1" applyBorder="1" applyAlignment="1">
      <alignment horizontal="center"/>
    </xf>
    <xf numFmtId="0" fontId="2" fillId="0" borderId="54" xfId="0" applyFont="1" applyFill="1" applyBorder="1" applyAlignment="1">
      <alignment horizontal="center"/>
    </xf>
    <xf numFmtId="0" fontId="2" fillId="0" borderId="43" xfId="0" applyFont="1" applyFill="1" applyBorder="1" applyAlignment="1">
      <alignment horizontal="center"/>
    </xf>
    <xf numFmtId="0" fontId="0" fillId="0" borderId="42" xfId="0" applyFont="1" applyFill="1" applyBorder="1" applyAlignment="1">
      <alignment horizontal="left" vertical="top" wrapText="1"/>
    </xf>
    <xf numFmtId="0" fontId="0" fillId="0" borderId="54" xfId="0" applyFont="1" applyFill="1" applyBorder="1" applyAlignment="1">
      <alignment horizontal="left" vertical="top" wrapText="1"/>
    </xf>
    <xf numFmtId="0" fontId="0" fillId="0" borderId="43" xfId="0" applyFont="1" applyFill="1" applyBorder="1" applyAlignment="1">
      <alignment horizontal="left" vertical="top" wrapText="1"/>
    </xf>
    <xf numFmtId="0" fontId="0" fillId="0" borderId="71" xfId="0" applyBorder="1" applyAlignment="1">
      <alignment horizontal="left" vertical="top" wrapText="1"/>
    </xf>
    <xf numFmtId="0" fontId="0" fillId="0" borderId="62" xfId="0" applyBorder="1" applyAlignment="1">
      <alignment horizontal="left" vertical="top" wrapText="1"/>
    </xf>
    <xf numFmtId="0" fontId="0" fillId="0" borderId="50" xfId="0" applyBorder="1" applyAlignment="1">
      <alignment horizontal="left" vertical="top" wrapText="1"/>
    </xf>
    <xf numFmtId="0" fontId="5" fillId="0" borderId="77" xfId="0" applyFont="1" applyBorder="1" applyAlignment="1">
      <alignment horizontal="left" vertical="top"/>
    </xf>
    <xf numFmtId="0" fontId="5" fillId="0" borderId="31" xfId="0" applyFont="1" applyBorder="1" applyAlignment="1">
      <alignment horizontal="left" vertical="top"/>
    </xf>
    <xf numFmtId="0" fontId="5" fillId="0" borderId="44" xfId="0" applyFont="1" applyBorder="1" applyAlignment="1">
      <alignment horizontal="left" vertical="top"/>
    </xf>
    <xf numFmtId="0" fontId="5" fillId="0" borderId="71" xfId="0" applyFont="1" applyBorder="1" applyAlignment="1">
      <alignment horizontal="left" vertical="top" wrapText="1"/>
    </xf>
    <xf numFmtId="0" fontId="5" fillId="0" borderId="62" xfId="0" applyFont="1" applyBorder="1" applyAlignment="1">
      <alignment horizontal="left" vertical="top" wrapText="1"/>
    </xf>
    <xf numFmtId="0" fontId="5" fillId="0" borderId="50" xfId="0" applyFont="1" applyBorder="1" applyAlignment="1">
      <alignment horizontal="left" vertical="top" wrapText="1"/>
    </xf>
    <xf numFmtId="0" fontId="0" fillId="0" borderId="53" xfId="0" applyFont="1" applyBorder="1" applyAlignment="1">
      <alignment horizontal="left" vertical="top" wrapText="1"/>
    </xf>
    <xf numFmtId="0" fontId="0" fillId="0" borderId="71" xfId="0" applyFont="1" applyBorder="1" applyAlignment="1">
      <alignment horizontal="left" vertical="top" wrapText="1"/>
    </xf>
    <xf numFmtId="0" fontId="0" fillId="0" borderId="62" xfId="0" applyFont="1" applyBorder="1" applyAlignment="1">
      <alignment horizontal="left" vertical="top" wrapText="1"/>
    </xf>
    <xf numFmtId="0" fontId="0" fillId="0" borderId="61" xfId="0" applyFont="1" applyBorder="1" applyAlignment="1">
      <alignment horizontal="left" vertical="top" wrapText="1"/>
    </xf>
    <xf numFmtId="0" fontId="0" fillId="0" borderId="50" xfId="0" applyFont="1" applyBorder="1" applyAlignment="1">
      <alignment horizontal="left" vertical="top" wrapText="1"/>
    </xf>
    <xf numFmtId="0" fontId="12" fillId="0" borderId="0" xfId="0" applyFont="1" applyAlignment="1">
      <alignment horizontal="center" vertical="center"/>
    </xf>
    <xf numFmtId="0" fontId="11" fillId="0" borderId="0" xfId="0" applyFont="1" applyAlignment="1">
      <alignment horizontal="center" vertical="center"/>
    </xf>
    <xf numFmtId="0" fontId="11" fillId="0" borderId="0" xfId="0" applyFont="1" applyBorder="1" applyAlignment="1">
      <alignment horizontal="center" vertical="center"/>
    </xf>
    <xf numFmtId="0" fontId="11" fillId="0" borderId="31" xfId="0" applyFont="1" applyBorder="1" applyAlignment="1">
      <alignment horizontal="center" vertical="center"/>
    </xf>
    <xf numFmtId="0" fontId="13" fillId="0" borderId="40"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35" xfId="0" applyFont="1" applyFill="1" applyBorder="1" applyAlignment="1">
      <alignment horizontal="center" vertical="center"/>
    </xf>
    <xf numFmtId="0" fontId="13" fillId="18" borderId="40" xfId="0" applyFont="1" applyFill="1" applyBorder="1" applyAlignment="1">
      <alignment horizontal="center" vertical="center"/>
    </xf>
    <xf numFmtId="0" fontId="13" fillId="18" borderId="41" xfId="0" applyFont="1" applyFill="1" applyBorder="1" applyAlignment="1">
      <alignment horizontal="center" vertical="center"/>
    </xf>
    <xf numFmtId="0" fontId="13" fillId="18" borderId="35" xfId="0" applyFont="1" applyFill="1" applyBorder="1" applyAlignment="1">
      <alignment horizontal="center" vertical="center"/>
    </xf>
    <xf numFmtId="0" fontId="35" fillId="24" borderId="0" xfId="0" applyFont="1" applyFill="1" applyAlignment="1">
      <alignment horizontal="left" wrapText="1"/>
    </xf>
    <xf numFmtId="0" fontId="13" fillId="21" borderId="6" xfId="0" applyFont="1" applyFill="1" applyBorder="1" applyAlignment="1">
      <alignment horizontal="center" vertical="center" textRotation="90" wrapText="1"/>
    </xf>
    <xf numFmtId="0" fontId="13" fillId="21" borderId="7" xfId="0" applyFont="1" applyFill="1" applyBorder="1" applyAlignment="1">
      <alignment horizontal="center" vertical="center" textRotation="90" wrapText="1"/>
    </xf>
    <xf numFmtId="0" fontId="13" fillId="21" borderId="8" xfId="0" applyFont="1" applyFill="1" applyBorder="1" applyAlignment="1">
      <alignment horizontal="center" vertical="center" textRotation="90" wrapText="1"/>
    </xf>
    <xf numFmtId="0" fontId="13" fillId="17" borderId="6" xfId="0" applyFont="1" applyFill="1" applyBorder="1" applyAlignment="1">
      <alignment horizontal="center" vertical="center" textRotation="90" wrapText="1"/>
    </xf>
    <xf numFmtId="0" fontId="13" fillId="17" borderId="7" xfId="0" applyFont="1" applyFill="1" applyBorder="1" applyAlignment="1">
      <alignment horizontal="center" vertical="center" textRotation="90" wrapText="1"/>
    </xf>
    <xf numFmtId="0" fontId="13" fillId="17" borderId="8" xfId="0" applyFont="1" applyFill="1" applyBorder="1" applyAlignment="1">
      <alignment horizontal="center" vertical="center" textRotation="90" wrapText="1"/>
    </xf>
    <xf numFmtId="0" fontId="2" fillId="0" borderId="26" xfId="0" applyFont="1" applyFill="1" applyBorder="1" applyAlignment="1">
      <alignment horizontal="center"/>
    </xf>
    <xf numFmtId="0" fontId="2" fillId="0" borderId="27" xfId="0" applyFont="1" applyFill="1" applyBorder="1" applyAlignment="1">
      <alignment horizontal="center"/>
    </xf>
    <xf numFmtId="0" fontId="17" fillId="16" borderId="6" xfId="0" applyFont="1" applyFill="1" applyBorder="1" applyAlignment="1">
      <alignment horizontal="center" vertical="center"/>
    </xf>
    <xf numFmtId="0" fontId="17" fillId="16" borderId="62" xfId="0" applyFont="1" applyFill="1" applyBorder="1" applyAlignment="1">
      <alignment horizontal="center" vertical="center"/>
    </xf>
    <xf numFmtId="0" fontId="17" fillId="16" borderId="61" xfId="0" applyFont="1" applyFill="1" applyBorder="1" applyAlignment="1">
      <alignment horizontal="center" vertical="center"/>
    </xf>
    <xf numFmtId="0" fontId="2" fillId="0" borderId="26" xfId="0" applyFont="1" applyBorder="1" applyAlignment="1">
      <alignment horizontal="center"/>
    </xf>
    <xf numFmtId="0" fontId="2" fillId="0" borderId="27" xfId="0" applyFont="1" applyBorder="1" applyAlignment="1">
      <alignment horizontal="center"/>
    </xf>
    <xf numFmtId="0" fontId="2" fillId="22" borderId="26" xfId="0" applyFont="1" applyFill="1" applyBorder="1" applyAlignment="1">
      <alignment horizontal="center"/>
    </xf>
    <xf numFmtId="0" fontId="2" fillId="22" borderId="27" xfId="0" applyFont="1" applyFill="1" applyBorder="1" applyAlignment="1">
      <alignment horizontal="center"/>
    </xf>
    <xf numFmtId="0" fontId="13" fillId="23" borderId="2" xfId="0" applyFont="1" applyFill="1" applyBorder="1" applyAlignment="1">
      <alignment horizontal="center" vertical="center" textRotation="90" wrapText="1"/>
    </xf>
    <xf numFmtId="0" fontId="13" fillId="23" borderId="4" xfId="0" applyFont="1" applyFill="1" applyBorder="1" applyAlignment="1">
      <alignment horizontal="center" vertical="center" textRotation="90" wrapText="1"/>
    </xf>
    <xf numFmtId="0" fontId="13" fillId="23" borderId="5"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17" borderId="2" xfId="0" applyFont="1" applyFill="1" applyBorder="1" applyAlignment="1">
      <alignment horizontal="center" vertical="center" textRotation="90" wrapText="1"/>
    </xf>
    <xf numFmtId="0" fontId="13" fillId="17" borderId="4" xfId="0" applyFont="1" applyFill="1" applyBorder="1" applyAlignment="1">
      <alignment horizontal="center" vertical="center" textRotation="90" wrapText="1"/>
    </xf>
    <xf numFmtId="0" fontId="13" fillId="17" borderId="5" xfId="0" applyFont="1" applyFill="1" applyBorder="1" applyAlignment="1">
      <alignment horizontal="center" vertical="center" textRotation="90" wrapText="1"/>
    </xf>
    <xf numFmtId="0" fontId="13" fillId="23" borderId="2" xfId="0" applyFont="1" applyFill="1" applyBorder="1" applyAlignment="1">
      <alignment horizontal="center" textRotation="90" wrapText="1"/>
    </xf>
    <xf numFmtId="0" fontId="13" fillId="23" borderId="4" xfId="0" applyFont="1" applyFill="1" applyBorder="1" applyAlignment="1">
      <alignment horizontal="center" textRotation="90" wrapText="1"/>
    </xf>
    <xf numFmtId="0" fontId="13" fillId="23" borderId="5" xfId="0" applyFont="1" applyFill="1" applyBorder="1" applyAlignment="1">
      <alignment horizontal="center" textRotation="90" wrapText="1"/>
    </xf>
    <xf numFmtId="0" fontId="22" fillId="23" borderId="2" xfId="0" applyFont="1" applyFill="1" applyBorder="1" applyAlignment="1">
      <alignment horizontal="center" vertical="center" textRotation="90" wrapText="1"/>
    </xf>
    <xf numFmtId="0" fontId="22" fillId="23" borderId="4" xfId="0" applyFont="1" applyFill="1" applyBorder="1" applyAlignment="1">
      <alignment horizontal="center" vertical="center" textRotation="90" wrapText="1"/>
    </xf>
    <xf numFmtId="0" fontId="22" fillId="23" borderId="5" xfId="0" applyFont="1" applyFill="1" applyBorder="1" applyAlignment="1">
      <alignment horizontal="center" vertical="center" textRotation="90" wrapText="1"/>
    </xf>
    <xf numFmtId="0" fontId="16" fillId="16" borderId="6" xfId="0" applyFont="1" applyFill="1" applyBorder="1" applyAlignment="1">
      <alignment horizontal="center" vertical="center"/>
    </xf>
    <xf numFmtId="0" fontId="16" fillId="16" borderId="62" xfId="0" applyFont="1" applyFill="1" applyBorder="1" applyAlignment="1">
      <alignment horizontal="center" vertical="center"/>
    </xf>
    <xf numFmtId="0" fontId="16" fillId="16" borderId="61" xfId="0" applyFont="1" applyFill="1" applyBorder="1" applyAlignment="1">
      <alignment horizontal="center" vertical="center"/>
    </xf>
    <xf numFmtId="0" fontId="13" fillId="20" borderId="0" xfId="0" applyFont="1" applyFill="1" applyAlignment="1">
      <alignment horizontal="center" vertical="center"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2" fillId="12" borderId="71" xfId="0" applyFont="1" applyFill="1" applyBorder="1" applyAlignment="1">
      <alignment horizontal="center"/>
    </xf>
    <xf numFmtId="0" fontId="2" fillId="12" borderId="62" xfId="0" applyFont="1" applyFill="1" applyBorder="1" applyAlignment="1">
      <alignment horizontal="center"/>
    </xf>
    <xf numFmtId="0" fontId="2" fillId="12" borderId="50" xfId="0" applyFont="1" applyFill="1" applyBorder="1" applyAlignment="1">
      <alignment horizontal="center"/>
    </xf>
    <xf numFmtId="0" fontId="2" fillId="12" borderId="61" xfId="0" applyFont="1" applyFill="1" applyBorder="1" applyAlignment="1">
      <alignment horizontal="center"/>
    </xf>
    <xf numFmtId="0" fontId="9" fillId="14" borderId="6" xfId="0" applyFont="1" applyFill="1" applyBorder="1" applyAlignment="1">
      <alignment horizontal="center" vertical="center" textRotation="90" wrapText="1"/>
    </xf>
    <xf numFmtId="0" fontId="9" fillId="14" borderId="7" xfId="0" applyFont="1" applyFill="1" applyBorder="1" applyAlignment="1">
      <alignment horizontal="center" vertical="center" textRotation="90" wrapText="1"/>
    </xf>
    <xf numFmtId="0" fontId="9" fillId="14" borderId="8" xfId="0" applyFont="1" applyFill="1" applyBorder="1" applyAlignment="1">
      <alignment horizontal="center" vertical="center" textRotation="90" wrapText="1"/>
    </xf>
    <xf numFmtId="0" fontId="2" fillId="12" borderId="6" xfId="0" applyFont="1" applyFill="1" applyBorder="1" applyAlignment="1">
      <alignment horizontal="center"/>
    </xf>
    <xf numFmtId="0" fontId="9" fillId="14" borderId="40" xfId="0" applyFont="1" applyFill="1" applyBorder="1" applyAlignment="1">
      <alignment horizontal="center" vertical="center" textRotation="90" wrapText="1"/>
    </xf>
    <xf numFmtId="0" fontId="9" fillId="14" borderId="41" xfId="0" applyFont="1" applyFill="1" applyBorder="1" applyAlignment="1">
      <alignment horizontal="center" vertical="center" textRotation="90" wrapText="1"/>
    </xf>
    <xf numFmtId="0" fontId="24" fillId="15" borderId="66" xfId="0" applyFont="1" applyFill="1" applyBorder="1" applyAlignment="1">
      <alignment horizontal="center"/>
    </xf>
    <xf numFmtId="0" fontId="24" fillId="15" borderId="67" xfId="0" applyFont="1" applyFill="1" applyBorder="1" applyAlignment="1">
      <alignment horizontal="center"/>
    </xf>
    <xf numFmtId="0" fontId="24" fillId="15" borderId="62" xfId="0" applyFont="1" applyFill="1" applyBorder="1" applyAlignment="1">
      <alignment horizontal="center"/>
    </xf>
    <xf numFmtId="0" fontId="24" fillId="15" borderId="61" xfId="0" applyFont="1" applyFill="1" applyBorder="1" applyAlignment="1">
      <alignment horizontal="center"/>
    </xf>
    <xf numFmtId="0" fontId="2" fillId="5" borderId="74" xfId="0" applyFont="1" applyFill="1" applyBorder="1" applyAlignment="1">
      <alignment horizontal="center"/>
    </xf>
    <xf numFmtId="0" fontId="2" fillId="5" borderId="70" xfId="0" applyFont="1" applyFill="1" applyBorder="1" applyAlignment="1">
      <alignment horizontal="center"/>
    </xf>
    <xf numFmtId="0" fontId="2" fillId="5" borderId="65" xfId="0" applyFont="1" applyFill="1" applyBorder="1" applyAlignment="1">
      <alignment horizontal="center"/>
    </xf>
    <xf numFmtId="0" fontId="2" fillId="5" borderId="0" xfId="0" applyFont="1" applyFill="1" applyBorder="1" applyAlignment="1">
      <alignment horizontal="center"/>
    </xf>
    <xf numFmtId="0" fontId="2" fillId="5" borderId="20" xfId="0" applyFont="1" applyFill="1" applyBorder="1" applyAlignment="1">
      <alignment horizontal="center"/>
    </xf>
    <xf numFmtId="0" fontId="2" fillId="5" borderId="25" xfId="0" applyFont="1" applyFill="1" applyBorder="1" applyAlignment="1">
      <alignment horizontal="center"/>
    </xf>
    <xf numFmtId="0" fontId="24" fillId="15" borderId="68" xfId="0" applyFont="1" applyFill="1" applyBorder="1" applyAlignment="1">
      <alignment horizontal="center"/>
    </xf>
    <xf numFmtId="0" fontId="24" fillId="15" borderId="69" xfId="0" applyFont="1" applyFill="1" applyBorder="1" applyAlignment="1">
      <alignment horizontal="center"/>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4" fillId="15" borderId="9" xfId="0" applyFont="1" applyFill="1" applyBorder="1" applyAlignment="1">
      <alignment horizontal="center"/>
    </xf>
    <xf numFmtId="0" fontId="24" fillId="15" borderId="47" xfId="0" applyFont="1" applyFill="1" applyBorder="1" applyAlignment="1">
      <alignment horizontal="center"/>
    </xf>
    <xf numFmtId="0" fontId="2" fillId="5" borderId="75" xfId="0" applyFont="1" applyFill="1" applyBorder="1" applyAlignment="1">
      <alignment horizontal="center"/>
    </xf>
    <xf numFmtId="0" fontId="2" fillId="5" borderId="76" xfId="0" applyFont="1" applyFill="1" applyBorder="1" applyAlignment="1">
      <alignment horizontal="center"/>
    </xf>
    <xf numFmtId="0" fontId="2" fillId="12" borderId="39" xfId="0" applyFont="1" applyFill="1" applyBorder="1" applyAlignment="1">
      <alignment horizontal="center"/>
    </xf>
    <xf numFmtId="0" fontId="24" fillId="15" borderId="74" xfId="0" applyFont="1" applyFill="1" applyBorder="1" applyAlignment="1">
      <alignment horizontal="center"/>
    </xf>
    <xf numFmtId="0" fontId="24" fillId="15" borderId="70" xfId="0" applyFont="1" applyFill="1" applyBorder="1" applyAlignment="1">
      <alignment horizontal="center"/>
    </xf>
    <xf numFmtId="0" fontId="2" fillId="5" borderId="71" xfId="0" applyFont="1" applyFill="1" applyBorder="1" applyAlignment="1">
      <alignment horizontal="center"/>
    </xf>
    <xf numFmtId="0" fontId="2" fillId="5" borderId="62" xfId="0" applyFont="1" applyFill="1" applyBorder="1" applyAlignment="1">
      <alignment horizontal="center"/>
    </xf>
    <xf numFmtId="0" fontId="2" fillId="5" borderId="50" xfId="0" applyFont="1" applyFill="1" applyBorder="1" applyAlignment="1">
      <alignment horizontal="center"/>
    </xf>
    <xf numFmtId="0" fontId="2" fillId="5" borderId="61" xfId="0" applyFont="1" applyFill="1" applyBorder="1" applyAlignment="1">
      <alignment horizontal="center"/>
    </xf>
    <xf numFmtId="0" fontId="24" fillId="15" borderId="75"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9" fontId="3" fillId="2" borderId="31" xfId="3" applyFont="1" applyFill="1" applyBorder="1" applyAlignment="1">
      <alignment wrapText="1"/>
    </xf>
    <xf numFmtId="0" fontId="2" fillId="5" borderId="72" xfId="0" applyFont="1" applyFill="1" applyBorder="1" applyAlignment="1">
      <alignment horizontal="center"/>
    </xf>
    <xf numFmtId="0" fontId="2" fillId="5" borderId="73" xfId="0" applyFont="1" applyFill="1" applyBorder="1" applyAlignment="1">
      <alignment horizontal="center"/>
    </xf>
    <xf numFmtId="0" fontId="2" fillId="5" borderId="37" xfId="0" applyFont="1" applyFill="1" applyBorder="1" applyAlignment="1">
      <alignment horizontal="center"/>
    </xf>
    <xf numFmtId="0" fontId="2" fillId="5" borderId="77" xfId="0" applyFont="1" applyFill="1" applyBorder="1" applyAlignment="1">
      <alignment horizontal="center"/>
    </xf>
    <xf numFmtId="0" fontId="2" fillId="5" borderId="31" xfId="0" applyFont="1" applyFill="1" applyBorder="1" applyAlignment="1">
      <alignment horizontal="center"/>
    </xf>
    <xf numFmtId="0" fontId="2" fillId="5" borderId="44" xfId="0" applyFont="1" applyFill="1" applyBorder="1" applyAlignment="1">
      <alignment horizontal="center"/>
    </xf>
    <xf numFmtId="0" fontId="2" fillId="5" borderId="52" xfId="0" applyFont="1" applyFill="1" applyBorder="1" applyAlignment="1">
      <alignment horizontal="center"/>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2" borderId="42" xfId="0" applyFont="1" applyFill="1" applyBorder="1" applyAlignment="1">
      <alignment horizontal="center"/>
    </xf>
    <xf numFmtId="0" fontId="2" fillId="12" borderId="54" xfId="0" applyFont="1" applyFill="1" applyBorder="1" applyAlignment="1">
      <alignment horizontal="center"/>
    </xf>
    <xf numFmtId="0" fontId="2" fillId="12" borderId="43" xfId="0" applyFont="1" applyFill="1" applyBorder="1" applyAlignment="1">
      <alignment horizontal="center"/>
    </xf>
    <xf numFmtId="0" fontId="2" fillId="12" borderId="53" xfId="0" applyFont="1" applyFill="1" applyBorder="1" applyAlignment="1">
      <alignment horizontal="center"/>
    </xf>
    <xf numFmtId="0" fontId="2" fillId="12" borderId="58" xfId="0" applyFont="1" applyFill="1" applyBorder="1" applyAlignment="1">
      <alignment horizontal="center"/>
    </xf>
    <xf numFmtId="0" fontId="2" fillId="5" borderId="59"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0" borderId="6" xfId="0" applyFont="1" applyFill="1" applyBorder="1" applyAlignment="1">
      <alignment horizontal="center" vertical="center" textRotation="90" wrapText="1" readingOrder="1"/>
    </xf>
    <xf numFmtId="0" fontId="9" fillId="10" borderId="7" xfId="0" applyFont="1" applyFill="1" applyBorder="1" applyAlignment="1">
      <alignment horizontal="center" vertical="center" textRotation="90" wrapText="1" readingOrder="1"/>
    </xf>
    <xf numFmtId="0" fontId="9" fillId="10"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AF7C5"/>
      <color rgb="FFE4D2F2"/>
      <color rgb="FFFFFF99"/>
      <color rgb="FFFFFF66"/>
      <color rgb="FFFFFFCC"/>
      <color rgb="FFFFCCFF"/>
      <color rgb="FF0000FF"/>
      <color rgb="FFB0E098"/>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A13" workbookViewId="0">
      <selection activeCell="F24" sqref="F24:M24"/>
    </sheetView>
  </sheetViews>
  <sheetFormatPr defaultColWidth="16.21875" defaultRowHeight="14.4" x14ac:dyDescent="0.3"/>
  <cols>
    <col min="1" max="1" width="16.21875" bestFit="1" customWidth="1"/>
    <col min="2" max="2" width="15.21875" bestFit="1" customWidth="1"/>
    <col min="3" max="3" width="12.21875" bestFit="1" customWidth="1"/>
    <col min="4" max="4" width="20.44140625" bestFit="1" customWidth="1"/>
    <col min="5" max="5" width="17.77734375" bestFit="1" customWidth="1"/>
  </cols>
  <sheetData>
    <row r="1" spans="1:16" ht="15" thickBot="1" x14ac:dyDescent="0.35"/>
    <row r="2" spans="1:16" ht="15" thickBot="1" x14ac:dyDescent="0.35">
      <c r="A2" s="492" t="s">
        <v>0</v>
      </c>
      <c r="B2" s="493" t="s">
        <v>1</v>
      </c>
      <c r="C2" s="493" t="s">
        <v>2</v>
      </c>
      <c r="D2" s="493" t="s">
        <v>3</v>
      </c>
      <c r="E2" s="214" t="s">
        <v>4</v>
      </c>
      <c r="F2" s="551" t="s">
        <v>5</v>
      </c>
      <c r="G2" s="552"/>
      <c r="H2" s="552"/>
      <c r="I2" s="552"/>
      <c r="J2" s="552"/>
      <c r="K2" s="552"/>
      <c r="L2" s="552"/>
      <c r="M2" s="553"/>
      <c r="N2" s="123"/>
      <c r="O2" s="123"/>
      <c r="P2" s="123"/>
    </row>
    <row r="3" spans="1:16" s="382" customFormat="1" ht="15" thickBot="1" x14ac:dyDescent="0.35">
      <c r="A3" s="465" t="s">
        <v>6</v>
      </c>
      <c r="B3" s="466" t="s">
        <v>7</v>
      </c>
      <c r="C3" s="484">
        <v>43868</v>
      </c>
      <c r="D3" s="468" t="s">
        <v>8</v>
      </c>
      <c r="E3" s="469" t="s">
        <v>9</v>
      </c>
      <c r="F3" s="485" t="s">
        <v>10</v>
      </c>
      <c r="G3" s="486"/>
      <c r="H3" s="486"/>
      <c r="I3" s="486"/>
      <c r="J3" s="486"/>
      <c r="K3" s="486"/>
      <c r="L3" s="486"/>
      <c r="M3" s="487"/>
      <c r="N3" s="381"/>
      <c r="O3" s="381"/>
      <c r="P3" s="381"/>
    </row>
    <row r="4" spans="1:16" s="382" customFormat="1" ht="45" customHeight="1" thickBot="1" x14ac:dyDescent="0.35">
      <c r="A4" s="465" t="s">
        <v>11</v>
      </c>
      <c r="B4" s="466" t="s">
        <v>7</v>
      </c>
      <c r="C4" s="484">
        <v>43896</v>
      </c>
      <c r="D4" s="468" t="s">
        <v>8</v>
      </c>
      <c r="E4" s="469" t="s">
        <v>9</v>
      </c>
      <c r="F4" s="554" t="s">
        <v>12</v>
      </c>
      <c r="G4" s="555"/>
      <c r="H4" s="555"/>
      <c r="I4" s="555"/>
      <c r="J4" s="555"/>
      <c r="K4" s="555"/>
      <c r="L4" s="555"/>
      <c r="M4" s="556"/>
      <c r="N4" s="381"/>
      <c r="O4" s="381"/>
      <c r="P4" s="381"/>
    </row>
    <row r="5" spans="1:16" s="382" customFormat="1" ht="29.1" customHeight="1" x14ac:dyDescent="0.3">
      <c r="A5" s="470" t="s">
        <v>13</v>
      </c>
      <c r="B5" s="488" t="s">
        <v>7</v>
      </c>
      <c r="C5" s="489">
        <v>43928</v>
      </c>
      <c r="D5" s="490" t="s">
        <v>8</v>
      </c>
      <c r="E5" s="491" t="s">
        <v>9</v>
      </c>
      <c r="F5" s="557" t="s">
        <v>14</v>
      </c>
      <c r="G5" s="558"/>
      <c r="H5" s="558"/>
      <c r="I5" s="558"/>
      <c r="J5" s="558"/>
      <c r="K5" s="558"/>
      <c r="L5" s="558"/>
      <c r="M5" s="559"/>
      <c r="N5" s="381"/>
      <c r="O5" s="381"/>
      <c r="P5" s="381"/>
    </row>
    <row r="6" spans="1:16" s="382" customFormat="1" ht="14.55" customHeight="1" thickBot="1" x14ac:dyDescent="0.35">
      <c r="A6" s="474"/>
      <c r="B6" s="475"/>
      <c r="C6" s="477"/>
      <c r="D6" s="477"/>
      <c r="E6" s="478"/>
      <c r="F6" s="560" t="s">
        <v>15</v>
      </c>
      <c r="G6" s="561"/>
      <c r="H6" s="561"/>
      <c r="I6" s="561"/>
      <c r="J6" s="561"/>
      <c r="K6" s="561"/>
      <c r="L6" s="561"/>
      <c r="M6" s="562"/>
      <c r="N6" s="381"/>
      <c r="O6" s="381"/>
      <c r="P6" s="381"/>
    </row>
    <row r="7" spans="1:16" s="382" customFormat="1" ht="15" thickBot="1" x14ac:dyDescent="0.35">
      <c r="A7" s="465" t="s">
        <v>16</v>
      </c>
      <c r="B7" s="466" t="s">
        <v>7</v>
      </c>
      <c r="C7" s="484">
        <v>43958</v>
      </c>
      <c r="D7" s="468" t="s">
        <v>8</v>
      </c>
      <c r="E7" s="469" t="s">
        <v>9</v>
      </c>
      <c r="F7" s="485" t="s">
        <v>17</v>
      </c>
      <c r="G7" s="486"/>
      <c r="H7" s="486"/>
      <c r="I7" s="486"/>
      <c r="J7" s="486"/>
      <c r="K7" s="486"/>
      <c r="L7" s="486"/>
      <c r="M7" s="487"/>
      <c r="N7" s="381"/>
      <c r="O7" s="381"/>
      <c r="P7" s="381"/>
    </row>
    <row r="8" spans="1:16" s="382" customFormat="1" ht="15" thickBot="1" x14ac:dyDescent="0.35">
      <c r="A8" s="465" t="s">
        <v>18</v>
      </c>
      <c r="B8" s="466" t="s">
        <v>7</v>
      </c>
      <c r="C8" s="467">
        <v>43987</v>
      </c>
      <c r="D8" s="468" t="s">
        <v>8</v>
      </c>
      <c r="E8" s="469" t="s">
        <v>9</v>
      </c>
      <c r="F8" s="481" t="s">
        <v>19</v>
      </c>
      <c r="G8" s="482"/>
      <c r="H8" s="482"/>
      <c r="I8" s="482"/>
      <c r="J8" s="482"/>
      <c r="K8" s="482"/>
      <c r="L8" s="482"/>
      <c r="M8" s="483"/>
    </row>
    <row r="9" spans="1:16" s="382" customFormat="1" x14ac:dyDescent="0.3">
      <c r="A9" s="470" t="s">
        <v>20</v>
      </c>
      <c r="B9" s="494" t="s">
        <v>21</v>
      </c>
      <c r="C9" s="507">
        <v>44020</v>
      </c>
      <c r="D9" s="495" t="s">
        <v>8</v>
      </c>
      <c r="E9" s="496" t="s">
        <v>9</v>
      </c>
      <c r="F9" s="471" t="s">
        <v>22</v>
      </c>
      <c r="G9" s="472"/>
      <c r="H9" s="472"/>
      <c r="I9" s="472"/>
      <c r="J9" s="472"/>
      <c r="K9" s="472"/>
      <c r="L9" s="472"/>
      <c r="M9" s="473"/>
    </row>
    <row r="10" spans="1:16" s="382" customFormat="1" x14ac:dyDescent="0.3">
      <c r="A10" s="380"/>
      <c r="B10" s="497"/>
      <c r="C10" s="498"/>
      <c r="D10" s="499"/>
      <c r="E10" s="500"/>
      <c r="F10" s="501" t="s">
        <v>23</v>
      </c>
      <c r="G10" s="399"/>
      <c r="H10" s="399"/>
      <c r="I10" s="399"/>
      <c r="J10" s="399"/>
      <c r="K10" s="399"/>
      <c r="L10" s="399"/>
      <c r="M10" s="400"/>
    </row>
    <row r="11" spans="1:16" s="382" customFormat="1" ht="15" thickBot="1" x14ac:dyDescent="0.35">
      <c r="A11" s="474"/>
      <c r="B11" s="475"/>
      <c r="C11" s="476"/>
      <c r="D11" s="477"/>
      <c r="E11" s="478"/>
      <c r="F11" s="502" t="s">
        <v>24</v>
      </c>
      <c r="G11" s="479"/>
      <c r="H11" s="479"/>
      <c r="I11" s="479"/>
      <c r="J11" s="479"/>
      <c r="K11" s="479"/>
      <c r="L11" s="479"/>
      <c r="M11" s="480"/>
    </row>
    <row r="12" spans="1:16" s="382" customFormat="1" ht="28.35" customHeight="1" thickBot="1" x14ac:dyDescent="0.35">
      <c r="A12" s="465" t="s">
        <v>25</v>
      </c>
      <c r="B12" s="466" t="s">
        <v>21</v>
      </c>
      <c r="C12" s="467">
        <v>44050</v>
      </c>
      <c r="D12" s="468" t="s">
        <v>8</v>
      </c>
      <c r="E12" s="469" t="s">
        <v>9</v>
      </c>
      <c r="F12" s="547" t="s">
        <v>26</v>
      </c>
      <c r="G12" s="548"/>
      <c r="H12" s="548"/>
      <c r="I12" s="548"/>
      <c r="J12" s="548"/>
      <c r="K12" s="548"/>
      <c r="L12" s="548"/>
      <c r="M12" s="549"/>
    </row>
    <row r="13" spans="1:16" s="382" customFormat="1" ht="30.6" customHeight="1" thickBot="1" x14ac:dyDescent="0.35">
      <c r="A13" s="380" t="s">
        <v>27</v>
      </c>
      <c r="B13" s="503" t="s">
        <v>21</v>
      </c>
      <c r="C13" s="504">
        <v>44082</v>
      </c>
      <c r="D13" s="505" t="s">
        <v>8</v>
      </c>
      <c r="E13" s="506" t="s">
        <v>9</v>
      </c>
      <c r="F13" s="563" t="s">
        <v>28</v>
      </c>
      <c r="G13" s="564"/>
      <c r="H13" s="564"/>
      <c r="I13" s="564"/>
      <c r="J13" s="564"/>
      <c r="K13" s="564"/>
      <c r="L13" s="564"/>
      <c r="M13" s="565"/>
    </row>
    <row r="14" spans="1:16" s="382" customFormat="1" ht="58.35" customHeight="1" thickBot="1" x14ac:dyDescent="0.35">
      <c r="A14" s="465" t="s">
        <v>29</v>
      </c>
      <c r="B14" s="466" t="s">
        <v>21</v>
      </c>
      <c r="C14" s="467">
        <v>44111</v>
      </c>
      <c r="D14" s="468" t="s">
        <v>8</v>
      </c>
      <c r="E14" s="469" t="s">
        <v>9</v>
      </c>
      <c r="F14" s="547" t="s">
        <v>30</v>
      </c>
      <c r="G14" s="548"/>
      <c r="H14" s="548"/>
      <c r="I14" s="548"/>
      <c r="J14" s="548"/>
      <c r="K14" s="548"/>
      <c r="L14" s="548"/>
      <c r="M14" s="549"/>
    </row>
    <row r="15" spans="1:16" s="382" customFormat="1" ht="29.55" customHeight="1" thickBot="1" x14ac:dyDescent="0.35">
      <c r="A15" s="465" t="s">
        <v>31</v>
      </c>
      <c r="B15" s="466" t="s">
        <v>21</v>
      </c>
      <c r="C15" s="467">
        <v>44141</v>
      </c>
      <c r="D15" s="468" t="s">
        <v>8</v>
      </c>
      <c r="E15" s="469" t="s">
        <v>9</v>
      </c>
      <c r="F15" s="547" t="s">
        <v>32</v>
      </c>
      <c r="G15" s="548"/>
      <c r="H15" s="548"/>
      <c r="I15" s="548"/>
      <c r="J15" s="548"/>
      <c r="K15" s="548"/>
      <c r="L15" s="548"/>
      <c r="M15" s="566"/>
      <c r="N15" s="401"/>
      <c r="O15" s="401"/>
      <c r="P15" s="401"/>
    </row>
    <row r="16" spans="1:16" s="382" customFormat="1" ht="43.8" customHeight="1" x14ac:dyDescent="0.3">
      <c r="A16" s="508" t="s">
        <v>33</v>
      </c>
      <c r="B16" s="488" t="s">
        <v>21</v>
      </c>
      <c r="C16" s="509">
        <v>44172</v>
      </c>
      <c r="D16" s="490" t="s">
        <v>8</v>
      </c>
      <c r="E16" s="491" t="s">
        <v>9</v>
      </c>
      <c r="F16" s="567" t="s">
        <v>34</v>
      </c>
      <c r="G16" s="568"/>
      <c r="H16" s="568"/>
      <c r="I16" s="568"/>
      <c r="J16" s="568"/>
      <c r="K16" s="568"/>
      <c r="L16" s="568"/>
      <c r="M16" s="569"/>
    </row>
    <row r="17" spans="1:13" s="382" customFormat="1" ht="15" thickBot="1" x14ac:dyDescent="0.35">
      <c r="A17" s="510"/>
      <c r="B17" s="511"/>
      <c r="C17" s="476"/>
      <c r="D17" s="512"/>
      <c r="E17" s="513"/>
      <c r="F17" s="514" t="s">
        <v>35</v>
      </c>
      <c r="G17" s="515"/>
      <c r="H17" s="515"/>
      <c r="I17" s="515"/>
      <c r="J17" s="515"/>
      <c r="K17" s="515"/>
      <c r="L17" s="515"/>
      <c r="M17" s="516"/>
    </row>
    <row r="18" spans="1:13" s="382" customFormat="1" ht="43.8" customHeight="1" thickBot="1" x14ac:dyDescent="0.35">
      <c r="A18" s="380" t="s">
        <v>36</v>
      </c>
      <c r="B18" s="541" t="s">
        <v>21</v>
      </c>
      <c r="C18" s="542">
        <v>44204</v>
      </c>
      <c r="D18" s="543" t="s">
        <v>8</v>
      </c>
      <c r="E18" s="544" t="s">
        <v>9</v>
      </c>
      <c r="F18" s="567" t="s">
        <v>37</v>
      </c>
      <c r="G18" s="568"/>
      <c r="H18" s="568"/>
      <c r="I18" s="568"/>
      <c r="J18" s="568"/>
      <c r="K18" s="568"/>
      <c r="L18" s="568"/>
      <c r="M18" s="570"/>
    </row>
    <row r="19" spans="1:13" s="382" customFormat="1" ht="43.8" customHeight="1" thickBot="1" x14ac:dyDescent="0.35">
      <c r="A19" s="545">
        <v>44197</v>
      </c>
      <c r="B19" s="466" t="s">
        <v>21</v>
      </c>
      <c r="C19" s="467">
        <v>44232</v>
      </c>
      <c r="D19" s="468" t="s">
        <v>8</v>
      </c>
      <c r="E19" s="469" t="s">
        <v>9</v>
      </c>
      <c r="F19" s="547" t="s">
        <v>38</v>
      </c>
      <c r="G19" s="548"/>
      <c r="H19" s="548"/>
      <c r="I19" s="548"/>
      <c r="J19" s="548"/>
      <c r="K19" s="548"/>
      <c r="L19" s="548"/>
      <c r="M19" s="549"/>
    </row>
    <row r="20" spans="1:13" s="382" customFormat="1" ht="43.8" customHeight="1" thickBot="1" x14ac:dyDescent="0.35">
      <c r="A20" s="545">
        <v>44228</v>
      </c>
      <c r="B20" s="466" t="s">
        <v>21</v>
      </c>
      <c r="C20" s="467">
        <v>44258</v>
      </c>
      <c r="D20" s="468" t="s">
        <v>8</v>
      </c>
      <c r="E20" s="469" t="s">
        <v>9</v>
      </c>
      <c r="F20" s="547" t="s">
        <v>39</v>
      </c>
      <c r="G20" s="548"/>
      <c r="H20" s="548"/>
      <c r="I20" s="548"/>
      <c r="J20" s="548"/>
      <c r="K20" s="548"/>
      <c r="L20" s="548"/>
      <c r="M20" s="549"/>
    </row>
    <row r="21" spans="1:13" s="382" customFormat="1" ht="43.8" customHeight="1" thickBot="1" x14ac:dyDescent="0.35">
      <c r="A21" s="545">
        <v>44256</v>
      </c>
      <c r="B21" s="466" t="s">
        <v>21</v>
      </c>
      <c r="C21" s="467">
        <v>44292</v>
      </c>
      <c r="D21" s="468" t="s">
        <v>8</v>
      </c>
      <c r="E21" s="469" t="s">
        <v>9</v>
      </c>
      <c r="F21" s="547" t="s">
        <v>278</v>
      </c>
      <c r="G21" s="548"/>
      <c r="H21" s="548"/>
      <c r="I21" s="548"/>
      <c r="J21" s="548"/>
      <c r="K21" s="548"/>
      <c r="L21" s="548"/>
      <c r="M21" s="549"/>
    </row>
    <row r="22" spans="1:13" s="382" customFormat="1" ht="43.8" customHeight="1" thickBot="1" x14ac:dyDescent="0.35">
      <c r="A22" s="545">
        <v>44287</v>
      </c>
      <c r="B22" s="466" t="s">
        <v>21</v>
      </c>
      <c r="C22" s="467">
        <v>44321</v>
      </c>
      <c r="D22" s="468" t="s">
        <v>8</v>
      </c>
      <c r="E22" s="469" t="s">
        <v>9</v>
      </c>
      <c r="F22" s="547" t="s">
        <v>281</v>
      </c>
      <c r="G22" s="548"/>
      <c r="H22" s="548"/>
      <c r="I22" s="548"/>
      <c r="J22" s="548"/>
      <c r="K22" s="548"/>
      <c r="L22" s="548"/>
      <c r="M22" s="549"/>
    </row>
    <row r="23" spans="1:13" s="382" customFormat="1" ht="43.8" customHeight="1" thickBot="1" x14ac:dyDescent="0.35">
      <c r="A23" s="545">
        <v>44317</v>
      </c>
      <c r="B23" s="466" t="s">
        <v>282</v>
      </c>
      <c r="C23" s="467">
        <v>44350</v>
      </c>
      <c r="D23" s="468" t="s">
        <v>8</v>
      </c>
      <c r="E23" s="469" t="s">
        <v>9</v>
      </c>
      <c r="F23" s="547" t="s">
        <v>283</v>
      </c>
      <c r="G23" s="548"/>
      <c r="H23" s="548"/>
      <c r="I23" s="548"/>
      <c r="J23" s="548"/>
      <c r="K23" s="548"/>
      <c r="L23" s="548"/>
      <c r="M23" s="549"/>
    </row>
    <row r="24" spans="1:13" s="382" customFormat="1" ht="43.8" customHeight="1" thickBot="1" x14ac:dyDescent="0.35">
      <c r="A24" s="545">
        <v>44348</v>
      </c>
      <c r="B24" s="466" t="s">
        <v>282</v>
      </c>
      <c r="C24" s="467">
        <v>44383</v>
      </c>
      <c r="D24" s="468" t="s">
        <v>8</v>
      </c>
      <c r="E24" s="469" t="s">
        <v>9</v>
      </c>
      <c r="F24" s="547" t="s">
        <v>284</v>
      </c>
      <c r="G24" s="548"/>
      <c r="H24" s="548"/>
      <c r="I24" s="548"/>
      <c r="J24" s="548"/>
      <c r="K24" s="548"/>
      <c r="L24" s="548"/>
      <c r="M24" s="549"/>
    </row>
    <row r="25" spans="1:13" s="382" customFormat="1" ht="43.8" customHeight="1" thickBot="1" x14ac:dyDescent="0.35">
      <c r="A25" s="545">
        <v>44378</v>
      </c>
      <c r="B25" s="466" t="s">
        <v>285</v>
      </c>
      <c r="C25" s="467">
        <v>44412</v>
      </c>
      <c r="D25" s="468" t="s">
        <v>8</v>
      </c>
      <c r="E25" s="469" t="s">
        <v>9</v>
      </c>
      <c r="F25" s="547" t="s">
        <v>286</v>
      </c>
      <c r="G25" s="548"/>
      <c r="H25" s="548"/>
      <c r="I25" s="548"/>
      <c r="J25" s="548"/>
      <c r="K25" s="548"/>
      <c r="L25" s="548"/>
      <c r="M25" s="549"/>
    </row>
    <row r="26" spans="1:13" s="382" customFormat="1" ht="43.8" customHeight="1" thickBot="1" x14ac:dyDescent="0.35">
      <c r="A26" s="545">
        <v>44409</v>
      </c>
      <c r="B26" s="466" t="s">
        <v>285</v>
      </c>
      <c r="C26" s="467">
        <v>44442</v>
      </c>
      <c r="D26" s="468" t="s">
        <v>8</v>
      </c>
      <c r="E26" s="469" t="s">
        <v>9</v>
      </c>
      <c r="F26" s="547" t="s">
        <v>287</v>
      </c>
      <c r="G26" s="548"/>
      <c r="H26" s="548"/>
      <c r="I26" s="548"/>
      <c r="J26" s="548"/>
      <c r="K26" s="548"/>
      <c r="L26" s="548"/>
      <c r="M26" s="549"/>
    </row>
    <row r="27" spans="1:13" x14ac:dyDescent="0.3">
      <c r="A27" s="1"/>
    </row>
    <row r="28" spans="1:13" x14ac:dyDescent="0.3">
      <c r="A28" s="550" t="s">
        <v>40</v>
      </c>
      <c r="B28" s="550"/>
    </row>
  </sheetData>
  <mergeCells count="19">
    <mergeCell ref="A28:B28"/>
    <mergeCell ref="F2:M2"/>
    <mergeCell ref="F4:M4"/>
    <mergeCell ref="F5:M5"/>
    <mergeCell ref="F6:M6"/>
    <mergeCell ref="F12:M12"/>
    <mergeCell ref="F13:M13"/>
    <mergeCell ref="F14:M14"/>
    <mergeCell ref="F15:M15"/>
    <mergeCell ref="F16:M16"/>
    <mergeCell ref="F18:M18"/>
    <mergeCell ref="F19:M19"/>
    <mergeCell ref="F20:M20"/>
    <mergeCell ref="F21:M21"/>
    <mergeCell ref="F25:M25"/>
    <mergeCell ref="F26:M26"/>
    <mergeCell ref="F22:M22"/>
    <mergeCell ref="F23:M23"/>
    <mergeCell ref="F24:M2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J212"/>
  <sheetViews>
    <sheetView zoomScale="80" zoomScaleNormal="80" workbookViewId="0">
      <pane xSplit="2" topLeftCell="C1" activePane="topRight" state="frozen"/>
      <selection activeCell="O48" sqref="O48"/>
      <selection pane="topRight" activeCell="O48" sqref="O48"/>
    </sheetView>
  </sheetViews>
  <sheetFormatPr defaultRowHeight="14.4" x14ac:dyDescent="0.3"/>
  <cols>
    <col min="1" max="1" width="9.44140625" customWidth="1"/>
    <col min="2" max="2" width="24.77734375" customWidth="1"/>
    <col min="3" max="15" width="14" customWidth="1"/>
    <col min="16" max="16" width="12.5546875" bestFit="1" customWidth="1"/>
    <col min="17" max="17" width="12.5546875" customWidth="1"/>
    <col min="18" max="18" width="12.21875" customWidth="1"/>
    <col min="19" max="19" width="13.44140625" customWidth="1"/>
    <col min="20" max="24" width="14.21875" customWidth="1"/>
    <col min="25" max="26" width="13.44140625" customWidth="1"/>
    <col min="27" max="73" width="15" hidden="1" customWidth="1"/>
    <col min="74" max="84" width="15" customWidth="1"/>
    <col min="85" max="86" width="15" bestFit="1"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89">
        <f>' 1M - RES'!C2</f>
        <v>0.85</v>
      </c>
      <c r="D2" s="89">
        <f>C2</f>
        <v>0.85</v>
      </c>
      <c r="E2" s="152">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x14ac:dyDescent="0.3">
      <c r="A4" s="635" t="s">
        <v>208</v>
      </c>
      <c r="B4" s="18" t="s">
        <v>209</v>
      </c>
      <c r="C4" s="309">
        <f>'2M - SGS'!C4</f>
        <v>43831</v>
      </c>
      <c r="D4" s="309">
        <f>'2M - SGS'!D4</f>
        <v>43862</v>
      </c>
      <c r="E4" s="309">
        <f>'2M - SGS'!E4</f>
        <v>43891</v>
      </c>
      <c r="F4" s="309">
        <f>'2M - SGS'!F4</f>
        <v>43922</v>
      </c>
      <c r="G4" s="309">
        <f>'2M - SGS'!G4</f>
        <v>43952</v>
      </c>
      <c r="H4" s="309">
        <f>'2M - SGS'!H4</f>
        <v>43983</v>
      </c>
      <c r="I4" s="309">
        <f>'2M - SGS'!I4</f>
        <v>44013</v>
      </c>
      <c r="J4" s="309">
        <f>'2M - SGS'!J4</f>
        <v>44044</v>
      </c>
      <c r="K4" s="309">
        <f>'2M - SGS'!K4</f>
        <v>44075</v>
      </c>
      <c r="L4" s="309">
        <f>'2M - SGS'!L4</f>
        <v>44105</v>
      </c>
      <c r="M4" s="309">
        <f>'2M - SGS'!M4</f>
        <v>44136</v>
      </c>
      <c r="N4" s="309">
        <f>'2M - SGS'!N4</f>
        <v>44166</v>
      </c>
      <c r="O4" s="309">
        <f>'2M - SGS'!O4</f>
        <v>44197</v>
      </c>
      <c r="P4" s="309">
        <f>'2M - SGS'!P4</f>
        <v>44228</v>
      </c>
      <c r="Q4" s="309">
        <f>'2M - SGS'!Q4</f>
        <v>44256</v>
      </c>
      <c r="R4" s="309">
        <f>'2M - SGS'!R4</f>
        <v>44287</v>
      </c>
      <c r="S4" s="309">
        <f>'2M - SGS'!S4</f>
        <v>44317</v>
      </c>
      <c r="T4" s="309">
        <f>'2M - SGS'!T4</f>
        <v>44348</v>
      </c>
      <c r="U4" s="309">
        <f>'2M - SGS'!U4</f>
        <v>44378</v>
      </c>
      <c r="V4" s="309">
        <f>'2M - SGS'!V4</f>
        <v>44409</v>
      </c>
      <c r="W4" s="309">
        <f>'2M - SGS'!W4</f>
        <v>44440</v>
      </c>
      <c r="X4" s="309">
        <f>'2M - SGS'!X4</f>
        <v>44470</v>
      </c>
      <c r="Y4" s="309">
        <f>'2M - SGS'!Y4</f>
        <v>44501</v>
      </c>
      <c r="Z4" s="309">
        <f>'2M - SGS'!Z4</f>
        <v>44531</v>
      </c>
      <c r="AA4" s="309">
        <f>'2M - SGS'!AA4</f>
        <v>44562</v>
      </c>
      <c r="AB4" s="309">
        <f>'2M - SGS'!AB4</f>
        <v>44593</v>
      </c>
      <c r="AC4" s="309">
        <f>'2M - SGS'!AC4</f>
        <v>44621</v>
      </c>
      <c r="AD4" s="309">
        <f>'2M - SGS'!AD4</f>
        <v>44652</v>
      </c>
      <c r="AE4" s="309">
        <f>'2M - SGS'!AE4</f>
        <v>44682</v>
      </c>
      <c r="AF4" s="309">
        <f>'2M - SGS'!AF4</f>
        <v>44713</v>
      </c>
      <c r="AG4" s="309">
        <f>'2M - SGS'!AG4</f>
        <v>44743</v>
      </c>
      <c r="AH4" s="309">
        <f>'2M - SGS'!AH4</f>
        <v>44774</v>
      </c>
      <c r="AI4" s="309">
        <f>'2M - SGS'!AI4</f>
        <v>44805</v>
      </c>
      <c r="AJ4" s="309">
        <f>'2M - SGS'!AJ4</f>
        <v>44835</v>
      </c>
      <c r="AK4" s="309">
        <f>'2M - SGS'!AK4</f>
        <v>44866</v>
      </c>
      <c r="AL4" s="309">
        <f>'2M - SGS'!AL4</f>
        <v>44896</v>
      </c>
      <c r="AM4" s="309">
        <f>'2M - SGS'!AM4</f>
        <v>44927</v>
      </c>
      <c r="AN4" s="309">
        <f>'2M - SGS'!AN4</f>
        <v>44958</v>
      </c>
      <c r="AO4" s="309">
        <f>'2M - SGS'!AO4</f>
        <v>44986</v>
      </c>
      <c r="AP4" s="309">
        <f>'2M - SGS'!AP4</f>
        <v>45017</v>
      </c>
      <c r="AQ4" s="309">
        <f>'2M - SGS'!AQ4</f>
        <v>45047</v>
      </c>
      <c r="AR4" s="309">
        <f>'2M - SGS'!AR4</f>
        <v>45078</v>
      </c>
      <c r="AS4" s="309">
        <f>'2M - SGS'!AS4</f>
        <v>45108</v>
      </c>
      <c r="AT4" s="309">
        <f>'2M - SGS'!AT4</f>
        <v>45139</v>
      </c>
      <c r="AU4" s="309">
        <f>'2M - SGS'!AU4</f>
        <v>45170</v>
      </c>
      <c r="AV4" s="309">
        <f>'2M - SGS'!AV4</f>
        <v>45200</v>
      </c>
      <c r="AW4" s="309">
        <f>'2M - SGS'!AW4</f>
        <v>45231</v>
      </c>
      <c r="AX4" s="309">
        <f>'2M - SGS'!AX4</f>
        <v>45261</v>
      </c>
      <c r="AY4" s="309">
        <f>'2M - SGS'!AY4</f>
        <v>45292</v>
      </c>
      <c r="AZ4" s="309">
        <f>'2M - SGS'!AZ4</f>
        <v>45323</v>
      </c>
      <c r="BA4" s="309">
        <f>'2M - SGS'!BA4</f>
        <v>45352</v>
      </c>
      <c r="BB4" s="309">
        <f>'2M - SGS'!BB4</f>
        <v>45383</v>
      </c>
      <c r="BC4" s="309">
        <f>'2M - SGS'!BC4</f>
        <v>45413</v>
      </c>
      <c r="BD4" s="309">
        <f>'2M - SGS'!BD4</f>
        <v>45444</v>
      </c>
      <c r="BE4" s="309">
        <f>'2M - SGS'!BE4</f>
        <v>45474</v>
      </c>
      <c r="BF4" s="309">
        <f>'2M - SGS'!BF4</f>
        <v>45505</v>
      </c>
      <c r="BG4" s="309">
        <f>'2M - SGS'!BG4</f>
        <v>45536</v>
      </c>
      <c r="BH4" s="309">
        <f>'2M - SGS'!BH4</f>
        <v>45566</v>
      </c>
      <c r="BI4" s="309">
        <f>'2M - SGS'!BI4</f>
        <v>45597</v>
      </c>
      <c r="BJ4" s="309">
        <f>'2M - SGS'!BJ4</f>
        <v>45627</v>
      </c>
      <c r="BK4" s="309">
        <f>'2M - SGS'!BK4</f>
        <v>45658</v>
      </c>
      <c r="BL4" s="309">
        <f>'2M - SGS'!BL4</f>
        <v>45689</v>
      </c>
      <c r="BM4" s="309">
        <f>'2M - SGS'!BM4</f>
        <v>45717</v>
      </c>
      <c r="BN4" s="309">
        <f>'2M - SGS'!BN4</f>
        <v>45748</v>
      </c>
      <c r="BO4" s="309">
        <f>'2M - SGS'!BO4</f>
        <v>45778</v>
      </c>
      <c r="BP4" s="309">
        <f>'2M - SGS'!BP4</f>
        <v>45809</v>
      </c>
      <c r="BQ4" s="309">
        <f>'2M - SGS'!BQ4</f>
        <v>45839</v>
      </c>
      <c r="BR4" s="309">
        <f>'2M - SGS'!BR4</f>
        <v>45870</v>
      </c>
      <c r="BS4" s="309">
        <f>'2M - SGS'!BS4</f>
        <v>45901</v>
      </c>
      <c r="BT4" s="309">
        <f>'2M - SGS'!BT4</f>
        <v>45931</v>
      </c>
      <c r="BU4" s="309">
        <f>'2M - SGS'!BU4</f>
        <v>45962</v>
      </c>
      <c r="BV4" s="309">
        <f>'2M - SGS'!BV4</f>
        <v>45992</v>
      </c>
      <c r="BW4" s="309">
        <f>'2M - SGS'!BW4</f>
        <v>46023</v>
      </c>
      <c r="BX4" s="309">
        <f>'2M - SGS'!BX4</f>
        <v>46054</v>
      </c>
      <c r="BY4" s="309">
        <f>'2M - SGS'!BY4</f>
        <v>46082</v>
      </c>
      <c r="BZ4" s="309">
        <f>'2M - SGS'!BZ4</f>
        <v>46113</v>
      </c>
      <c r="CA4" s="309">
        <f>'2M - SGS'!CA4</f>
        <v>46143</v>
      </c>
      <c r="CB4" s="309">
        <f>'2M - SGS'!CB4</f>
        <v>46174</v>
      </c>
      <c r="CC4" s="309">
        <f>'2M - SGS'!CC4</f>
        <v>46204</v>
      </c>
      <c r="CD4" s="309">
        <f>'2M - SGS'!CD4</f>
        <v>46235</v>
      </c>
      <c r="CE4" s="309">
        <f>'2M - SGS'!CE4</f>
        <v>46266</v>
      </c>
      <c r="CF4" s="309">
        <f>'2M - SGS'!CF4</f>
        <v>46296</v>
      </c>
      <c r="CG4" s="309">
        <f>'2M - SGS'!CG4</f>
        <v>46327</v>
      </c>
      <c r="CH4" s="310">
        <f>'2M - SGS'!CH4</f>
        <v>46357</v>
      </c>
    </row>
    <row r="5" spans="1:88" ht="15" customHeight="1" x14ac:dyDescent="0.3">
      <c r="A5" s="636"/>
      <c r="B5" s="11" t="s">
        <v>229</v>
      </c>
      <c r="C5" s="3">
        <f>'BIZ kWh ENTRY'!S164</f>
        <v>0</v>
      </c>
      <c r="D5" s="3">
        <f>'BIZ kWh ENTRY'!T164</f>
        <v>65518</v>
      </c>
      <c r="E5" s="3">
        <f>'BIZ kWh ENTRY'!U164</f>
        <v>0</v>
      </c>
      <c r="F5" s="3">
        <f>'BIZ kWh ENTRY'!V164</f>
        <v>83401</v>
      </c>
      <c r="G5" s="3">
        <f>'BIZ kWh ENTRY'!W164</f>
        <v>0</v>
      </c>
      <c r="H5" s="3">
        <f>'BIZ kWh ENTRY'!X164</f>
        <v>0</v>
      </c>
      <c r="I5" s="3">
        <f>'BIZ kWh ENTRY'!Y164</f>
        <v>0</v>
      </c>
      <c r="J5" s="3">
        <f>'BIZ kWh ENTRY'!Z164</f>
        <v>0</v>
      </c>
      <c r="K5" s="3">
        <f>'BIZ kWh ENTRY'!AA164</f>
        <v>0</v>
      </c>
      <c r="L5" s="119">
        <f>'BIZ kWh ENTRY'!AB164</f>
        <v>0</v>
      </c>
      <c r="M5" s="119">
        <f>'BIZ kWh ENTRY'!AC164</f>
        <v>219393</v>
      </c>
      <c r="N5" s="3">
        <f>'BIZ kWh ENTRY'!AD164</f>
        <v>2379891</v>
      </c>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67"/>
    </row>
    <row r="6" spans="1:88" x14ac:dyDescent="0.3">
      <c r="A6" s="636"/>
      <c r="B6" s="13" t="s">
        <v>128</v>
      </c>
      <c r="C6" s="3">
        <f>'BIZ kWh ENTRY'!S165</f>
        <v>0</v>
      </c>
      <c r="D6" s="3">
        <f>'BIZ kWh ENTRY'!T165</f>
        <v>0</v>
      </c>
      <c r="E6" s="3">
        <f>'BIZ kWh ENTRY'!U165</f>
        <v>0</v>
      </c>
      <c r="F6" s="3">
        <f>'BIZ kWh ENTRY'!V165</f>
        <v>0</v>
      </c>
      <c r="G6" s="3">
        <f>'BIZ kWh ENTRY'!W165</f>
        <v>0</v>
      </c>
      <c r="H6" s="3">
        <f>'BIZ kWh ENTRY'!X165</f>
        <v>46587</v>
      </c>
      <c r="I6" s="3">
        <f>'BIZ kWh ENTRY'!Y165</f>
        <v>0</v>
      </c>
      <c r="J6" s="3">
        <f>'BIZ kWh ENTRY'!Z165</f>
        <v>0</v>
      </c>
      <c r="K6" s="3">
        <f>'BIZ kWh ENTRY'!AA165</f>
        <v>0</v>
      </c>
      <c r="L6" s="119">
        <f>'BIZ kWh ENTRY'!AB165</f>
        <v>16401</v>
      </c>
      <c r="M6" s="119">
        <f>'BIZ kWh ENTRY'!AC165</f>
        <v>0</v>
      </c>
      <c r="N6" s="3">
        <f>'BIZ kWh ENTRY'!AD165</f>
        <v>24278</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8" x14ac:dyDescent="0.3">
      <c r="A7" s="636"/>
      <c r="B7" s="11" t="s">
        <v>230</v>
      </c>
      <c r="C7" s="3">
        <f>'BIZ kWh ENTRY'!S166</f>
        <v>0</v>
      </c>
      <c r="D7" s="3">
        <f>'BIZ kWh ENTRY'!T166</f>
        <v>0</v>
      </c>
      <c r="E7" s="3">
        <f>'BIZ kWh ENTRY'!U166</f>
        <v>0</v>
      </c>
      <c r="F7" s="3">
        <f>'BIZ kWh ENTRY'!V166</f>
        <v>0</v>
      </c>
      <c r="G7" s="3">
        <f>'BIZ kWh ENTRY'!W166</f>
        <v>0</v>
      </c>
      <c r="H7" s="3">
        <f>'BIZ kWh ENTRY'!X166</f>
        <v>0</v>
      </c>
      <c r="I7" s="3">
        <f>'BIZ kWh ENTRY'!Y166</f>
        <v>0</v>
      </c>
      <c r="J7" s="3">
        <f>'BIZ kWh ENTRY'!Z166</f>
        <v>4438</v>
      </c>
      <c r="K7" s="3">
        <f>'BIZ kWh ENTRY'!AA166</f>
        <v>0</v>
      </c>
      <c r="L7" s="119">
        <f>'BIZ kWh ENTRY'!AB166</f>
        <v>0</v>
      </c>
      <c r="M7" s="119">
        <f>'BIZ kWh ENTRY'!AC166</f>
        <v>0</v>
      </c>
      <c r="N7" s="3">
        <f>'BIZ kWh ENTRY'!AD166</f>
        <v>4438</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8" x14ac:dyDescent="0.3">
      <c r="A8" s="636"/>
      <c r="B8" s="11" t="s">
        <v>129</v>
      </c>
      <c r="C8" s="3">
        <f>'BIZ kWh ENTRY'!S167</f>
        <v>200028</v>
      </c>
      <c r="D8" s="3">
        <f>'BIZ kWh ENTRY'!T167</f>
        <v>0</v>
      </c>
      <c r="E8" s="3">
        <f>'BIZ kWh ENTRY'!U167</f>
        <v>37293</v>
      </c>
      <c r="F8" s="3">
        <f>'BIZ kWh ENTRY'!V167</f>
        <v>82826</v>
      </c>
      <c r="G8" s="3">
        <f>'BIZ kWh ENTRY'!W167</f>
        <v>84603</v>
      </c>
      <c r="H8" s="3">
        <f>'BIZ kWh ENTRY'!X167</f>
        <v>600185</v>
      </c>
      <c r="I8" s="3">
        <f>'BIZ kWh ENTRY'!Y167</f>
        <v>142571</v>
      </c>
      <c r="J8" s="3">
        <f>'BIZ kWh ENTRY'!Z167</f>
        <v>731641</v>
      </c>
      <c r="K8" s="3">
        <f>'BIZ kWh ENTRY'!AA167</f>
        <v>592931</v>
      </c>
      <c r="L8" s="119">
        <f>'BIZ kWh ENTRY'!AB167</f>
        <v>1741908</v>
      </c>
      <c r="M8" s="119">
        <f>'BIZ kWh ENTRY'!AC167</f>
        <v>1246306</v>
      </c>
      <c r="N8" s="3">
        <f>'BIZ kWh ENTRY'!AD167</f>
        <v>1933374</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8" x14ac:dyDescent="0.3">
      <c r="A9" s="636"/>
      <c r="B9" s="13" t="s">
        <v>231</v>
      </c>
      <c r="C9" s="3">
        <f>'BIZ kWh ENTRY'!S168</f>
        <v>0</v>
      </c>
      <c r="D9" s="3">
        <f>'BIZ kWh ENTRY'!T168</f>
        <v>0</v>
      </c>
      <c r="E9" s="3">
        <f>'BIZ kWh ENTRY'!U168</f>
        <v>0</v>
      </c>
      <c r="F9" s="3">
        <f>'BIZ kWh ENTRY'!V168</f>
        <v>0</v>
      </c>
      <c r="G9" s="3">
        <f>'BIZ kWh ENTRY'!W168</f>
        <v>0</v>
      </c>
      <c r="H9" s="3">
        <f>'BIZ kWh ENTRY'!X168</f>
        <v>0</v>
      </c>
      <c r="I9" s="3">
        <f>'BIZ kWh ENTRY'!Y168</f>
        <v>0</v>
      </c>
      <c r="J9" s="3">
        <f>'BIZ kWh ENTRY'!Z168</f>
        <v>0</v>
      </c>
      <c r="K9" s="3">
        <f>'BIZ kWh ENTRY'!AA168</f>
        <v>0</v>
      </c>
      <c r="L9" s="119">
        <f>'BIZ kWh ENTRY'!AB168</f>
        <v>148172</v>
      </c>
      <c r="M9" s="119">
        <f>'BIZ kWh ENTRY'!AC168</f>
        <v>380074</v>
      </c>
      <c r="N9" s="3">
        <f>'BIZ kWh ENTRY'!AD168</f>
        <v>249453</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8" x14ac:dyDescent="0.3">
      <c r="A10" s="636"/>
      <c r="B10" s="11" t="s">
        <v>131</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9">
        <f>'BIZ kWh ENTRY'!AB169</f>
        <v>0</v>
      </c>
      <c r="M10" s="119">
        <f>'BIZ kWh ENTRY'!AC169</f>
        <v>0</v>
      </c>
      <c r="N10" s="3">
        <f>'BIZ kWh ENTRY'!AD169</f>
        <v>0</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8" x14ac:dyDescent="0.3">
      <c r="A11" s="636"/>
      <c r="B11" s="11" t="s">
        <v>132</v>
      </c>
      <c r="C11" s="3">
        <f>'BIZ kWh ENTRY'!S170</f>
        <v>0</v>
      </c>
      <c r="D11" s="3">
        <f>'BIZ kWh ENTRY'!T170</f>
        <v>41036</v>
      </c>
      <c r="E11" s="3">
        <f>'BIZ kWh ENTRY'!U170</f>
        <v>14566</v>
      </c>
      <c r="F11" s="3">
        <f>'BIZ kWh ENTRY'!V170</f>
        <v>249498</v>
      </c>
      <c r="G11" s="3">
        <f>'BIZ kWh ENTRY'!W170</f>
        <v>821855</v>
      </c>
      <c r="H11" s="3">
        <f>'BIZ kWh ENTRY'!X170</f>
        <v>582861</v>
      </c>
      <c r="I11" s="3">
        <f>'BIZ kWh ENTRY'!Y170</f>
        <v>240502.7</v>
      </c>
      <c r="J11" s="3">
        <f>'BIZ kWh ENTRY'!Z170</f>
        <v>638581</v>
      </c>
      <c r="K11" s="3">
        <f>'BIZ kWh ENTRY'!AA170</f>
        <v>1269099</v>
      </c>
      <c r="L11" s="119">
        <f>'BIZ kWh ENTRY'!AB170</f>
        <v>1581450</v>
      </c>
      <c r="M11" s="119">
        <f>'BIZ kWh ENTRY'!AC170</f>
        <v>1757645.57</v>
      </c>
      <c r="N11" s="3">
        <f>'BIZ kWh ENTRY'!AD170</f>
        <v>5962106</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8" x14ac:dyDescent="0.3">
      <c r="A12" s="636"/>
      <c r="B12" s="11" t="s">
        <v>133</v>
      </c>
      <c r="C12" s="3">
        <f>'BIZ kWh ENTRY'!S171</f>
        <v>1409720</v>
      </c>
      <c r="D12" s="3">
        <f>'BIZ kWh ENTRY'!T171</f>
        <v>2283629</v>
      </c>
      <c r="E12" s="3">
        <f>'BIZ kWh ENTRY'!U171</f>
        <v>2355097</v>
      </c>
      <c r="F12" s="3">
        <f>'BIZ kWh ENTRY'!V171</f>
        <v>2561295</v>
      </c>
      <c r="G12" s="3">
        <f>'BIZ kWh ENTRY'!W171</f>
        <v>3621148</v>
      </c>
      <c r="H12" s="3">
        <f>'BIZ kWh ENTRY'!X171</f>
        <v>4071273</v>
      </c>
      <c r="I12" s="3">
        <f>'BIZ kWh ENTRY'!Y171</f>
        <v>3897824</v>
      </c>
      <c r="J12" s="3">
        <f>'BIZ kWh ENTRY'!Z171</f>
        <v>5039193</v>
      </c>
      <c r="K12" s="3">
        <f>'BIZ kWh ENTRY'!AA171</f>
        <v>3299859</v>
      </c>
      <c r="L12" s="119">
        <f>'BIZ kWh ENTRY'!AB171</f>
        <v>4024159</v>
      </c>
      <c r="M12" s="119">
        <f>'BIZ kWh ENTRY'!AC171</f>
        <v>6285962</v>
      </c>
      <c r="N12" s="3">
        <f>'BIZ kWh ENTRY'!AD171</f>
        <v>18956080</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8" x14ac:dyDescent="0.3">
      <c r="A13" s="636"/>
      <c r="B13" s="11" t="s">
        <v>134</v>
      </c>
      <c r="C13" s="3">
        <f>'BIZ kWh ENTRY'!S172</f>
        <v>0</v>
      </c>
      <c r="D13" s="3">
        <f>'BIZ kWh ENTRY'!T172</f>
        <v>0</v>
      </c>
      <c r="E13" s="3">
        <f>'BIZ kWh ENTRY'!U172</f>
        <v>0</v>
      </c>
      <c r="F13" s="3">
        <f>'BIZ kWh ENTRY'!V172</f>
        <v>0</v>
      </c>
      <c r="G13" s="3">
        <f>'BIZ kWh ENTRY'!W172</f>
        <v>0</v>
      </c>
      <c r="H13" s="3">
        <f>'BIZ kWh ENTRY'!X172</f>
        <v>33708</v>
      </c>
      <c r="I13" s="3">
        <f>'BIZ kWh ENTRY'!Y172</f>
        <v>113442</v>
      </c>
      <c r="J13" s="3">
        <f>'BIZ kWh ENTRY'!Z172</f>
        <v>0</v>
      </c>
      <c r="K13" s="3">
        <f>'BIZ kWh ENTRY'!AA172</f>
        <v>0</v>
      </c>
      <c r="L13" s="119">
        <f>'BIZ kWh ENTRY'!AB172</f>
        <v>51088</v>
      </c>
      <c r="M13" s="119">
        <f>'BIZ kWh ENTRY'!AC172</f>
        <v>107047</v>
      </c>
      <c r="N13" s="3">
        <f>'BIZ kWh ENTRY'!AD172</f>
        <v>5992</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8" x14ac:dyDescent="0.3">
      <c r="A14" s="636"/>
      <c r="B14" s="11" t="s">
        <v>232</v>
      </c>
      <c r="C14" s="3">
        <f>'BIZ kWh ENTRY'!S173</f>
        <v>0</v>
      </c>
      <c r="D14" s="3">
        <f>'BIZ kWh ENTRY'!T173</f>
        <v>0</v>
      </c>
      <c r="E14" s="3">
        <f>'BIZ kWh ENTRY'!U173</f>
        <v>0</v>
      </c>
      <c r="F14" s="3">
        <f>'BIZ kWh ENTRY'!V173</f>
        <v>153646</v>
      </c>
      <c r="G14" s="3">
        <f>'BIZ kWh ENTRY'!W173</f>
        <v>38783</v>
      </c>
      <c r="H14" s="3">
        <f>'BIZ kWh ENTRY'!X173</f>
        <v>0</v>
      </c>
      <c r="I14" s="3">
        <f>'BIZ kWh ENTRY'!Y173</f>
        <v>0</v>
      </c>
      <c r="J14" s="3">
        <f>'BIZ kWh ENTRY'!Z173</f>
        <v>207423</v>
      </c>
      <c r="K14" s="3">
        <f>'BIZ kWh ENTRY'!AA173</f>
        <v>0</v>
      </c>
      <c r="L14" s="119">
        <f>'BIZ kWh ENTRY'!AB173</f>
        <v>315233</v>
      </c>
      <c r="M14" s="119">
        <f>'BIZ kWh ENTRY'!AC173</f>
        <v>57600</v>
      </c>
      <c r="N14" s="3">
        <f>'BIZ kWh ENTRY'!AD173</f>
        <v>195632</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8" x14ac:dyDescent="0.3">
      <c r="A15" s="636"/>
      <c r="B15" s="11" t="s">
        <v>233</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9">
        <f>'BIZ kWh ENTRY'!AB174</f>
        <v>0</v>
      </c>
      <c r="M15" s="119">
        <f>'BIZ kWh ENTRY'!AC174</f>
        <v>0</v>
      </c>
      <c r="N15" s="3">
        <f>'BIZ kWh ENTRY'!AD174</f>
        <v>0</v>
      </c>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67"/>
    </row>
    <row r="16" spans="1:88" x14ac:dyDescent="0.3">
      <c r="A16" s="636"/>
      <c r="B16" s="11" t="s">
        <v>136</v>
      </c>
      <c r="C16" s="3">
        <f>'BIZ kWh ENTRY'!S175</f>
        <v>81045</v>
      </c>
      <c r="D16" s="3">
        <f>'BIZ kWh ENTRY'!T175</f>
        <v>0</v>
      </c>
      <c r="E16" s="3">
        <f>'BIZ kWh ENTRY'!U175</f>
        <v>0</v>
      </c>
      <c r="F16" s="3">
        <f>'BIZ kWh ENTRY'!V175</f>
        <v>34062</v>
      </c>
      <c r="G16" s="3">
        <f>'BIZ kWh ENTRY'!W175</f>
        <v>1360199</v>
      </c>
      <c r="H16" s="3">
        <f>'BIZ kWh ENTRY'!X175</f>
        <v>65320</v>
      </c>
      <c r="I16" s="3">
        <f>'BIZ kWh ENTRY'!Y175</f>
        <v>0</v>
      </c>
      <c r="J16" s="3">
        <f>'BIZ kWh ENTRY'!Z175</f>
        <v>0</v>
      </c>
      <c r="K16" s="3">
        <f>'BIZ kWh ENTRY'!AA175</f>
        <v>0</v>
      </c>
      <c r="L16" s="119">
        <f>'BIZ kWh ENTRY'!AB175</f>
        <v>0</v>
      </c>
      <c r="M16" s="119">
        <f>'BIZ kWh ENTRY'!AC175</f>
        <v>316342</v>
      </c>
      <c r="N16" s="3">
        <f>'BIZ kWh ENTRY'!AD175</f>
        <v>568829</v>
      </c>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67"/>
    </row>
    <row r="17" spans="1:86" x14ac:dyDescent="0.3">
      <c r="A17" s="636"/>
      <c r="B17" s="11" t="s">
        <v>137</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19">
        <f>'BIZ kWh ENTRY'!AB176</f>
        <v>0</v>
      </c>
      <c r="M17" s="119">
        <f>'BIZ kWh ENTRY'!AC176</f>
        <v>0</v>
      </c>
      <c r="N17" s="3">
        <f>'BIZ kWh ENTRY'!AD176</f>
        <v>264087</v>
      </c>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67"/>
    </row>
    <row r="18" spans="1:86" x14ac:dyDescent="0.3">
      <c r="A18" s="636"/>
      <c r="B18" s="11" t="s">
        <v>234</v>
      </c>
      <c r="C18" s="3"/>
      <c r="D18" s="3"/>
      <c r="E18" s="311"/>
      <c r="F18" s="311"/>
      <c r="G18" s="311"/>
      <c r="H18" s="311"/>
      <c r="I18" s="311"/>
      <c r="J18" s="311"/>
      <c r="K18" s="311"/>
      <c r="L18" s="311"/>
      <c r="M18" s="311"/>
      <c r="N18" s="311"/>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67"/>
    </row>
    <row r="19" spans="1:86" ht="15" thickBot="1" x14ac:dyDescent="0.35">
      <c r="A19" s="637"/>
      <c r="B19" s="312" t="str">
        <f>' 1M - RES'!B16</f>
        <v>Monthly kWh</v>
      </c>
      <c r="C19" s="313">
        <f>SUM(C5:C18)</f>
        <v>1690793</v>
      </c>
      <c r="D19" s="313">
        <f t="shared" ref="D19:BO19" si="2">SUM(D5:D18)</f>
        <v>2390183</v>
      </c>
      <c r="E19" s="313">
        <f t="shared" si="2"/>
        <v>2406956</v>
      </c>
      <c r="F19" s="313">
        <f t="shared" si="2"/>
        <v>3164728</v>
      </c>
      <c r="G19" s="313">
        <f t="shared" si="2"/>
        <v>5926588</v>
      </c>
      <c r="H19" s="313">
        <f t="shared" si="2"/>
        <v>5399934</v>
      </c>
      <c r="I19" s="313">
        <f t="shared" si="2"/>
        <v>4394339.7</v>
      </c>
      <c r="J19" s="313">
        <f t="shared" si="2"/>
        <v>6621276</v>
      </c>
      <c r="K19" s="313">
        <f t="shared" si="2"/>
        <v>5161889</v>
      </c>
      <c r="L19" s="320">
        <f t="shared" si="2"/>
        <v>7878411</v>
      </c>
      <c r="M19" s="320">
        <f t="shared" si="2"/>
        <v>10370369.57</v>
      </c>
      <c r="N19" s="313">
        <f t="shared" si="2"/>
        <v>30544160</v>
      </c>
      <c r="O19" s="314">
        <f t="shared" si="2"/>
        <v>0</v>
      </c>
      <c r="P19" s="314">
        <f t="shared" si="2"/>
        <v>0</v>
      </c>
      <c r="Q19" s="314">
        <f t="shared" si="2"/>
        <v>0</v>
      </c>
      <c r="R19" s="314">
        <f t="shared" si="2"/>
        <v>0</v>
      </c>
      <c r="S19" s="314">
        <f t="shared" si="2"/>
        <v>0</v>
      </c>
      <c r="T19" s="314">
        <f t="shared" si="2"/>
        <v>0</v>
      </c>
      <c r="U19" s="314">
        <f t="shared" si="2"/>
        <v>0</v>
      </c>
      <c r="V19" s="314">
        <f t="shared" si="2"/>
        <v>0</v>
      </c>
      <c r="W19" s="314">
        <f t="shared" si="2"/>
        <v>0</v>
      </c>
      <c r="X19" s="314">
        <f t="shared" si="2"/>
        <v>0</v>
      </c>
      <c r="Y19" s="314">
        <f t="shared" si="2"/>
        <v>0</v>
      </c>
      <c r="Z19" s="314">
        <f t="shared" si="2"/>
        <v>0</v>
      </c>
      <c r="AA19" s="314">
        <f t="shared" si="2"/>
        <v>0</v>
      </c>
      <c r="AB19" s="314">
        <f t="shared" si="2"/>
        <v>0</v>
      </c>
      <c r="AC19" s="314">
        <f t="shared" si="2"/>
        <v>0</v>
      </c>
      <c r="AD19" s="314">
        <f t="shared" si="2"/>
        <v>0</v>
      </c>
      <c r="AE19" s="314">
        <f t="shared" si="2"/>
        <v>0</v>
      </c>
      <c r="AF19" s="314">
        <f t="shared" si="2"/>
        <v>0</v>
      </c>
      <c r="AG19" s="314">
        <f t="shared" si="2"/>
        <v>0</v>
      </c>
      <c r="AH19" s="314">
        <f t="shared" si="2"/>
        <v>0</v>
      </c>
      <c r="AI19" s="314">
        <f t="shared" si="2"/>
        <v>0</v>
      </c>
      <c r="AJ19" s="314">
        <f t="shared" si="2"/>
        <v>0</v>
      </c>
      <c r="AK19" s="314">
        <f t="shared" si="2"/>
        <v>0</v>
      </c>
      <c r="AL19" s="314">
        <f t="shared" si="2"/>
        <v>0</v>
      </c>
      <c r="AM19" s="314">
        <f t="shared" si="2"/>
        <v>0</v>
      </c>
      <c r="AN19" s="314">
        <f t="shared" si="2"/>
        <v>0</v>
      </c>
      <c r="AO19" s="314">
        <f t="shared" si="2"/>
        <v>0</v>
      </c>
      <c r="AP19" s="314">
        <f t="shared" si="2"/>
        <v>0</v>
      </c>
      <c r="AQ19" s="314">
        <f t="shared" si="2"/>
        <v>0</v>
      </c>
      <c r="AR19" s="314">
        <f t="shared" si="2"/>
        <v>0</v>
      </c>
      <c r="AS19" s="314">
        <f t="shared" si="2"/>
        <v>0</v>
      </c>
      <c r="AT19" s="314">
        <f t="shared" si="2"/>
        <v>0</v>
      </c>
      <c r="AU19" s="314">
        <f t="shared" si="2"/>
        <v>0</v>
      </c>
      <c r="AV19" s="314">
        <f t="shared" si="2"/>
        <v>0</v>
      </c>
      <c r="AW19" s="314">
        <f t="shared" si="2"/>
        <v>0</v>
      </c>
      <c r="AX19" s="314">
        <f t="shared" si="2"/>
        <v>0</v>
      </c>
      <c r="AY19" s="314">
        <f t="shared" si="2"/>
        <v>0</v>
      </c>
      <c r="AZ19" s="314">
        <f t="shared" si="2"/>
        <v>0</v>
      </c>
      <c r="BA19" s="314">
        <f t="shared" si="2"/>
        <v>0</v>
      </c>
      <c r="BB19" s="314">
        <f t="shared" si="2"/>
        <v>0</v>
      </c>
      <c r="BC19" s="314">
        <f t="shared" si="2"/>
        <v>0</v>
      </c>
      <c r="BD19" s="314">
        <f t="shared" si="2"/>
        <v>0</v>
      </c>
      <c r="BE19" s="314">
        <f t="shared" si="2"/>
        <v>0</v>
      </c>
      <c r="BF19" s="314">
        <f t="shared" si="2"/>
        <v>0</v>
      </c>
      <c r="BG19" s="314">
        <f t="shared" si="2"/>
        <v>0</v>
      </c>
      <c r="BH19" s="314">
        <f t="shared" si="2"/>
        <v>0</v>
      </c>
      <c r="BI19" s="314">
        <f t="shared" si="2"/>
        <v>0</v>
      </c>
      <c r="BJ19" s="314">
        <f t="shared" si="2"/>
        <v>0</v>
      </c>
      <c r="BK19" s="314">
        <f t="shared" si="2"/>
        <v>0</v>
      </c>
      <c r="BL19" s="314">
        <f t="shared" si="2"/>
        <v>0</v>
      </c>
      <c r="BM19" s="314">
        <f t="shared" si="2"/>
        <v>0</v>
      </c>
      <c r="BN19" s="314">
        <f t="shared" si="2"/>
        <v>0</v>
      </c>
      <c r="BO19" s="314">
        <f t="shared" si="2"/>
        <v>0</v>
      </c>
      <c r="BP19" s="314">
        <f t="shared" ref="BP19:CH19" si="3">SUM(BP5:BP18)</f>
        <v>0</v>
      </c>
      <c r="BQ19" s="314">
        <f t="shared" si="3"/>
        <v>0</v>
      </c>
      <c r="BR19" s="314">
        <f t="shared" si="3"/>
        <v>0</v>
      </c>
      <c r="BS19" s="314">
        <f t="shared" si="3"/>
        <v>0</v>
      </c>
      <c r="BT19" s="314">
        <f t="shared" si="3"/>
        <v>0</v>
      </c>
      <c r="BU19" s="314">
        <f t="shared" si="3"/>
        <v>0</v>
      </c>
      <c r="BV19" s="314">
        <f t="shared" si="3"/>
        <v>0</v>
      </c>
      <c r="BW19" s="314">
        <f t="shared" si="3"/>
        <v>0</v>
      </c>
      <c r="BX19" s="314">
        <f t="shared" si="3"/>
        <v>0</v>
      </c>
      <c r="BY19" s="314">
        <f t="shared" si="3"/>
        <v>0</v>
      </c>
      <c r="BZ19" s="314">
        <f t="shared" si="3"/>
        <v>0</v>
      </c>
      <c r="CA19" s="314">
        <f t="shared" si="3"/>
        <v>0</v>
      </c>
      <c r="CB19" s="314">
        <f t="shared" si="3"/>
        <v>0</v>
      </c>
      <c r="CC19" s="314">
        <f t="shared" si="3"/>
        <v>0</v>
      </c>
      <c r="CD19" s="314">
        <f t="shared" si="3"/>
        <v>0</v>
      </c>
      <c r="CE19" s="314">
        <f t="shared" si="3"/>
        <v>0</v>
      </c>
      <c r="CF19" s="314">
        <f t="shared" si="3"/>
        <v>0</v>
      </c>
      <c r="CG19" s="314">
        <f t="shared" si="3"/>
        <v>0</v>
      </c>
      <c r="CH19" s="315">
        <f t="shared" si="3"/>
        <v>0</v>
      </c>
    </row>
    <row r="20" spans="1:86" x14ac:dyDescent="0.3">
      <c r="A20" s="46"/>
      <c r="B20" s="159"/>
      <c r="C20" s="9"/>
      <c r="D20" s="38"/>
      <c r="E20" s="9"/>
      <c r="F20" s="38"/>
      <c r="G20" s="38"/>
      <c r="H20" s="9"/>
      <c r="I20" s="38"/>
      <c r="J20" s="38"/>
      <c r="K20" s="9"/>
      <c r="L20" s="38"/>
      <c r="M20" s="38"/>
      <c r="N20" s="38"/>
      <c r="O20" s="38"/>
      <c r="P20" s="540"/>
      <c r="Q20" s="9"/>
      <c r="R20" s="38"/>
      <c r="S20" s="38"/>
      <c r="T20" s="9"/>
      <c r="U20" s="38"/>
      <c r="V20" s="38"/>
      <c r="W20" s="9"/>
      <c r="X20" s="38"/>
      <c r="Y20" s="38"/>
      <c r="Z20" s="9"/>
      <c r="AA20" s="38"/>
      <c r="AB20" s="38"/>
      <c r="AC20" s="9"/>
      <c r="AD20" s="38"/>
      <c r="AE20" s="38"/>
      <c r="AF20" s="9"/>
      <c r="AG20" s="38"/>
      <c r="AH20" s="38"/>
      <c r="AI20" s="9"/>
      <c r="AJ20" s="38"/>
      <c r="AK20" s="38"/>
      <c r="AL20" s="9"/>
      <c r="AM20" s="38"/>
      <c r="AN20" s="38"/>
      <c r="AO20" s="9"/>
      <c r="AP20" s="38"/>
      <c r="AQ20" s="38"/>
      <c r="AR20" s="9"/>
      <c r="AS20" s="38"/>
      <c r="AT20" s="38"/>
      <c r="AU20" s="9"/>
      <c r="AV20" s="38"/>
      <c r="AW20" s="38"/>
      <c r="AX20" s="9"/>
      <c r="AY20" s="38"/>
      <c r="AZ20" s="38"/>
      <c r="BA20" s="9"/>
      <c r="BB20" s="38"/>
      <c r="BC20" s="38"/>
      <c r="BD20" s="9"/>
      <c r="BE20" s="38"/>
      <c r="BF20" s="38"/>
      <c r="BG20" s="9"/>
      <c r="BH20" s="38"/>
      <c r="BI20" s="38"/>
      <c r="BJ20" s="9"/>
      <c r="BK20" s="38"/>
      <c r="BL20" s="38"/>
      <c r="BM20" s="9"/>
      <c r="BN20" s="38"/>
      <c r="BO20" s="38"/>
      <c r="BP20" s="9"/>
      <c r="BQ20" s="38"/>
      <c r="BR20" s="38"/>
      <c r="BS20" s="9"/>
      <c r="BT20" s="38"/>
      <c r="BU20" s="38"/>
      <c r="BV20" s="9"/>
      <c r="BW20" s="38"/>
      <c r="BX20" s="38"/>
      <c r="BY20" s="9"/>
      <c r="BZ20" s="38"/>
      <c r="CA20" s="38"/>
      <c r="CB20" s="9"/>
      <c r="CC20" s="38"/>
      <c r="CD20" s="38"/>
      <c r="CE20" s="9"/>
      <c r="CF20" s="38"/>
      <c r="CG20" s="38"/>
      <c r="CH20" s="161"/>
    </row>
    <row r="21" spans="1:86" ht="15" thickBot="1" x14ac:dyDescent="0.35">
      <c r="A21" s="29"/>
      <c r="B21" s="160"/>
      <c r="C21" s="23"/>
      <c r="D21" s="24"/>
      <c r="E21" s="23"/>
      <c r="F21" s="24"/>
      <c r="G21" s="24"/>
      <c r="H21" s="23"/>
      <c r="I21" s="24"/>
      <c r="J21" s="24"/>
      <c r="K21" s="23"/>
      <c r="L21" s="24"/>
      <c r="M21" s="24"/>
      <c r="N21" s="23"/>
      <c r="O21" s="24"/>
      <c r="P21" s="24"/>
      <c r="Q21" s="23"/>
      <c r="R21" s="24"/>
      <c r="S21" s="24"/>
      <c r="T21" s="23"/>
      <c r="U21" s="24"/>
      <c r="V21" s="24"/>
      <c r="W21" s="23"/>
      <c r="X21" s="24"/>
      <c r="Y21" s="24"/>
      <c r="Z21" s="23"/>
      <c r="AA21" s="24"/>
      <c r="AB21" s="24"/>
      <c r="AC21" s="23"/>
      <c r="AD21" s="24"/>
      <c r="AE21" s="24"/>
      <c r="AF21" s="23"/>
      <c r="AG21" s="24"/>
      <c r="AH21" s="24"/>
      <c r="AI21" s="23"/>
      <c r="AJ21" s="24"/>
      <c r="AK21" s="24"/>
      <c r="AL21" s="23"/>
      <c r="AM21" s="24"/>
      <c r="AN21" s="24"/>
      <c r="AO21" s="23"/>
      <c r="AP21" s="24"/>
      <c r="AQ21" s="24"/>
      <c r="AR21" s="23"/>
      <c r="AS21" s="24"/>
      <c r="AT21" s="24"/>
      <c r="AU21" s="23"/>
      <c r="AV21" s="24"/>
      <c r="AW21" s="24"/>
      <c r="AX21" s="23"/>
      <c r="AY21" s="24"/>
      <c r="AZ21" s="24"/>
      <c r="BA21" s="23"/>
      <c r="BB21" s="24"/>
      <c r="BC21" s="24"/>
      <c r="BD21" s="23"/>
      <c r="BE21" s="24"/>
      <c r="BF21" s="24"/>
      <c r="BG21" s="23"/>
      <c r="BH21" s="24"/>
      <c r="BI21" s="24"/>
      <c r="BJ21" s="23"/>
      <c r="BK21" s="24"/>
      <c r="BL21" s="24"/>
      <c r="BM21" s="23"/>
      <c r="BN21" s="24"/>
      <c r="BO21" s="24"/>
      <c r="BP21" s="23"/>
      <c r="BQ21" s="24"/>
      <c r="BR21" s="24"/>
      <c r="BS21" s="23"/>
      <c r="BT21" s="24"/>
      <c r="BU21" s="24"/>
      <c r="BV21" s="23"/>
      <c r="BW21" s="24"/>
      <c r="BX21" s="24"/>
      <c r="BY21" s="23"/>
      <c r="BZ21" s="24"/>
      <c r="CA21" s="24"/>
      <c r="CB21" s="23"/>
      <c r="CC21" s="24"/>
      <c r="CD21" s="24"/>
      <c r="CE21" s="23"/>
      <c r="CF21" s="24"/>
      <c r="CG21" s="24"/>
      <c r="CH21" s="23"/>
    </row>
    <row r="22" spans="1:86" ht="15.6" x14ac:dyDescent="0.3">
      <c r="A22" s="638" t="s">
        <v>213</v>
      </c>
      <c r="B22" s="18" t="s">
        <v>209</v>
      </c>
      <c r="C22" s="309">
        <f>'2M - SGS'!C22</f>
        <v>43831</v>
      </c>
      <c r="D22" s="309">
        <f>'2M - SGS'!D22</f>
        <v>43862</v>
      </c>
      <c r="E22" s="309">
        <f>'2M - SGS'!E22</f>
        <v>43891</v>
      </c>
      <c r="F22" s="309">
        <f>'2M - SGS'!F22</f>
        <v>43922</v>
      </c>
      <c r="G22" s="309">
        <f>'2M - SGS'!G22</f>
        <v>43952</v>
      </c>
      <c r="H22" s="309">
        <f>'2M - SGS'!H22</f>
        <v>43983</v>
      </c>
      <c r="I22" s="309">
        <f>'2M - SGS'!I22</f>
        <v>44013</v>
      </c>
      <c r="J22" s="309">
        <f>'2M - SGS'!J22</f>
        <v>44044</v>
      </c>
      <c r="K22" s="309">
        <f>'2M - SGS'!K22</f>
        <v>44075</v>
      </c>
      <c r="L22" s="309">
        <f>'2M - SGS'!L22</f>
        <v>44105</v>
      </c>
      <c r="M22" s="309">
        <f>'2M - SGS'!M22</f>
        <v>44136</v>
      </c>
      <c r="N22" s="309">
        <f>'2M - SGS'!N22</f>
        <v>44166</v>
      </c>
      <c r="O22" s="309">
        <f>'2M - SGS'!O22</f>
        <v>44197</v>
      </c>
      <c r="P22" s="309">
        <f>'2M - SGS'!P22</f>
        <v>44228</v>
      </c>
      <c r="Q22" s="309">
        <f>'2M - SGS'!Q22</f>
        <v>44256</v>
      </c>
      <c r="R22" s="309">
        <f>'2M - SGS'!R22</f>
        <v>44287</v>
      </c>
      <c r="S22" s="309">
        <f>'2M - SGS'!S22</f>
        <v>44317</v>
      </c>
      <c r="T22" s="309">
        <f>'2M - SGS'!T22</f>
        <v>44348</v>
      </c>
      <c r="U22" s="309">
        <f>'2M - SGS'!U22</f>
        <v>44378</v>
      </c>
      <c r="V22" s="309">
        <f>'2M - SGS'!V22</f>
        <v>44409</v>
      </c>
      <c r="W22" s="309">
        <f>'2M - SGS'!W22</f>
        <v>44440</v>
      </c>
      <c r="X22" s="309">
        <f>'2M - SGS'!X22</f>
        <v>44470</v>
      </c>
      <c r="Y22" s="309">
        <f>'2M - SGS'!Y22</f>
        <v>44501</v>
      </c>
      <c r="Z22" s="309">
        <f>'2M - SGS'!Z22</f>
        <v>44531</v>
      </c>
      <c r="AA22" s="309">
        <f>'2M - SGS'!AA22</f>
        <v>44562</v>
      </c>
      <c r="AB22" s="309">
        <f>'2M - SGS'!AB22</f>
        <v>44593</v>
      </c>
      <c r="AC22" s="309">
        <f>'2M - SGS'!AC22</f>
        <v>44621</v>
      </c>
      <c r="AD22" s="309">
        <f>'2M - SGS'!AD22</f>
        <v>44652</v>
      </c>
      <c r="AE22" s="309">
        <f>'2M - SGS'!AE22</f>
        <v>44682</v>
      </c>
      <c r="AF22" s="309">
        <f>'2M - SGS'!AF22</f>
        <v>44713</v>
      </c>
      <c r="AG22" s="309">
        <f>'2M - SGS'!AG22</f>
        <v>44743</v>
      </c>
      <c r="AH22" s="309">
        <f>'2M - SGS'!AH22</f>
        <v>44774</v>
      </c>
      <c r="AI22" s="309">
        <f>'2M - SGS'!AI22</f>
        <v>44805</v>
      </c>
      <c r="AJ22" s="309">
        <f>'2M - SGS'!AJ22</f>
        <v>44835</v>
      </c>
      <c r="AK22" s="309">
        <f>'2M - SGS'!AK22</f>
        <v>44866</v>
      </c>
      <c r="AL22" s="309">
        <f>'2M - SGS'!AL22</f>
        <v>44896</v>
      </c>
      <c r="AM22" s="309">
        <f>'2M - SGS'!AM22</f>
        <v>44927</v>
      </c>
      <c r="AN22" s="309">
        <f>'2M - SGS'!AN22</f>
        <v>44958</v>
      </c>
      <c r="AO22" s="309">
        <f>'2M - SGS'!AO22</f>
        <v>44986</v>
      </c>
      <c r="AP22" s="309">
        <f>'2M - SGS'!AP22</f>
        <v>45017</v>
      </c>
      <c r="AQ22" s="309">
        <f>'2M - SGS'!AQ22</f>
        <v>45047</v>
      </c>
      <c r="AR22" s="309">
        <f>'2M - SGS'!AR22</f>
        <v>45078</v>
      </c>
      <c r="AS22" s="309">
        <f>'2M - SGS'!AS22</f>
        <v>45108</v>
      </c>
      <c r="AT22" s="309">
        <f>'2M - SGS'!AT22</f>
        <v>45139</v>
      </c>
      <c r="AU22" s="309">
        <f>'2M - SGS'!AU22</f>
        <v>45170</v>
      </c>
      <c r="AV22" s="309">
        <f>'2M - SGS'!AV22</f>
        <v>45200</v>
      </c>
      <c r="AW22" s="309">
        <f>'2M - SGS'!AW22</f>
        <v>45231</v>
      </c>
      <c r="AX22" s="309">
        <f>'2M - SGS'!AX22</f>
        <v>45261</v>
      </c>
      <c r="AY22" s="309">
        <f>'2M - SGS'!AY22</f>
        <v>45292</v>
      </c>
      <c r="AZ22" s="309">
        <f>'2M - SGS'!AZ22</f>
        <v>45323</v>
      </c>
      <c r="BA22" s="309">
        <f>'2M - SGS'!BA22</f>
        <v>45352</v>
      </c>
      <c r="BB22" s="309">
        <f>'2M - SGS'!BB22</f>
        <v>45383</v>
      </c>
      <c r="BC22" s="309">
        <f>'2M - SGS'!BC22</f>
        <v>45413</v>
      </c>
      <c r="BD22" s="309">
        <f>'2M - SGS'!BD22</f>
        <v>45444</v>
      </c>
      <c r="BE22" s="309">
        <f>'2M - SGS'!BE22</f>
        <v>45474</v>
      </c>
      <c r="BF22" s="309">
        <f>'2M - SGS'!BF22</f>
        <v>45505</v>
      </c>
      <c r="BG22" s="309">
        <f>'2M - SGS'!BG22</f>
        <v>45536</v>
      </c>
      <c r="BH22" s="309">
        <f>'2M - SGS'!BH22</f>
        <v>45566</v>
      </c>
      <c r="BI22" s="309">
        <f>'2M - SGS'!BI22</f>
        <v>45597</v>
      </c>
      <c r="BJ22" s="309">
        <f>'2M - SGS'!BJ22</f>
        <v>45627</v>
      </c>
      <c r="BK22" s="309">
        <f>'2M - SGS'!BK22</f>
        <v>45658</v>
      </c>
      <c r="BL22" s="309">
        <f>'2M - SGS'!BL22</f>
        <v>45689</v>
      </c>
      <c r="BM22" s="309">
        <f>'2M - SGS'!BM22</f>
        <v>45717</v>
      </c>
      <c r="BN22" s="309">
        <f>'2M - SGS'!BN22</f>
        <v>45748</v>
      </c>
      <c r="BO22" s="309">
        <f>'2M - SGS'!BO22</f>
        <v>45778</v>
      </c>
      <c r="BP22" s="309">
        <f>'2M - SGS'!BP22</f>
        <v>45809</v>
      </c>
      <c r="BQ22" s="309">
        <f>'2M - SGS'!BQ22</f>
        <v>45839</v>
      </c>
      <c r="BR22" s="309">
        <f>'2M - SGS'!BR22</f>
        <v>45870</v>
      </c>
      <c r="BS22" s="309">
        <f>'2M - SGS'!BS22</f>
        <v>45901</v>
      </c>
      <c r="BT22" s="309">
        <f>'2M - SGS'!BT22</f>
        <v>45931</v>
      </c>
      <c r="BU22" s="309">
        <f>'2M - SGS'!BU22</f>
        <v>45962</v>
      </c>
      <c r="BV22" s="309">
        <f>'2M - SGS'!BV22</f>
        <v>45992</v>
      </c>
      <c r="BW22" s="309">
        <f>'2M - SGS'!BW22</f>
        <v>46023</v>
      </c>
      <c r="BX22" s="309">
        <f>'2M - SGS'!BX22</f>
        <v>46054</v>
      </c>
      <c r="BY22" s="309">
        <f>'2M - SGS'!BY22</f>
        <v>46082</v>
      </c>
      <c r="BZ22" s="309">
        <f>'2M - SGS'!BZ22</f>
        <v>46113</v>
      </c>
      <c r="CA22" s="309">
        <f>'2M - SGS'!CA22</f>
        <v>46143</v>
      </c>
      <c r="CB22" s="309">
        <f>'2M - SGS'!CB22</f>
        <v>46174</v>
      </c>
      <c r="CC22" s="309">
        <f>'2M - SGS'!CC22</f>
        <v>46204</v>
      </c>
      <c r="CD22" s="309">
        <f>'2M - SGS'!CD22</f>
        <v>46235</v>
      </c>
      <c r="CE22" s="309">
        <f>'2M - SGS'!CE22</f>
        <v>46266</v>
      </c>
      <c r="CF22" s="309">
        <f>'2M - SGS'!CF22</f>
        <v>46296</v>
      </c>
      <c r="CG22" s="309">
        <f>'2M - SGS'!CG22</f>
        <v>46327</v>
      </c>
      <c r="CH22" s="310">
        <f>'2M - SGS'!CH22</f>
        <v>46357</v>
      </c>
    </row>
    <row r="23" spans="1:86" ht="15" customHeight="1" x14ac:dyDescent="0.3">
      <c r="A23" s="639"/>
      <c r="B23" s="11" t="str">
        <f t="shared" ref="B23:C37" si="4">B5</f>
        <v>Air Comp</v>
      </c>
      <c r="C23" s="3">
        <f>C5</f>
        <v>0</v>
      </c>
      <c r="D23" s="3">
        <f>IF(SUM($C$19:$N$19)=0,0,C23+D5)</f>
        <v>65518</v>
      </c>
      <c r="E23" s="3">
        <f t="shared" ref="E23:BP23" si="5">IF(SUM($C$19:$N$19)=0,0,D23+E5)</f>
        <v>65518</v>
      </c>
      <c r="F23" s="3">
        <f t="shared" si="5"/>
        <v>148919</v>
      </c>
      <c r="G23" s="3">
        <f t="shared" si="5"/>
        <v>148919</v>
      </c>
      <c r="H23" s="3">
        <f t="shared" si="5"/>
        <v>148919</v>
      </c>
      <c r="I23" s="3">
        <f t="shared" si="5"/>
        <v>148919</v>
      </c>
      <c r="J23" s="3">
        <f t="shared" si="5"/>
        <v>148919</v>
      </c>
      <c r="K23" s="3">
        <f t="shared" si="5"/>
        <v>148919</v>
      </c>
      <c r="L23" s="3">
        <f t="shared" si="5"/>
        <v>148919</v>
      </c>
      <c r="M23" s="3">
        <f t="shared" si="5"/>
        <v>368312</v>
      </c>
      <c r="N23" s="3">
        <f t="shared" si="5"/>
        <v>2748203</v>
      </c>
      <c r="O23" s="3">
        <f t="shared" si="5"/>
        <v>2748203</v>
      </c>
      <c r="P23" s="3">
        <f t="shared" si="5"/>
        <v>2748203</v>
      </c>
      <c r="Q23" s="3">
        <f t="shared" si="5"/>
        <v>2748203</v>
      </c>
      <c r="R23" s="3">
        <f t="shared" si="5"/>
        <v>2748203</v>
      </c>
      <c r="S23" s="3">
        <f t="shared" si="5"/>
        <v>2748203</v>
      </c>
      <c r="T23" s="3">
        <f t="shared" si="5"/>
        <v>2748203</v>
      </c>
      <c r="U23" s="3">
        <f t="shared" si="5"/>
        <v>2748203</v>
      </c>
      <c r="V23" s="3">
        <f t="shared" si="5"/>
        <v>2748203</v>
      </c>
      <c r="W23" s="3">
        <f t="shared" si="5"/>
        <v>2748203</v>
      </c>
      <c r="X23" s="3">
        <f t="shared" si="5"/>
        <v>2748203</v>
      </c>
      <c r="Y23" s="3">
        <f t="shared" si="5"/>
        <v>2748203</v>
      </c>
      <c r="Z23" s="3">
        <f t="shared" si="5"/>
        <v>2748203</v>
      </c>
      <c r="AA23" s="3">
        <f t="shared" si="5"/>
        <v>2748203</v>
      </c>
      <c r="AB23" s="3">
        <f t="shared" si="5"/>
        <v>2748203</v>
      </c>
      <c r="AC23" s="3">
        <f t="shared" si="5"/>
        <v>2748203</v>
      </c>
      <c r="AD23" s="3">
        <f t="shared" si="5"/>
        <v>2748203</v>
      </c>
      <c r="AE23" s="3">
        <f t="shared" si="5"/>
        <v>2748203</v>
      </c>
      <c r="AF23" s="3">
        <f t="shared" si="5"/>
        <v>2748203</v>
      </c>
      <c r="AG23" s="3">
        <f t="shared" si="5"/>
        <v>2748203</v>
      </c>
      <c r="AH23" s="3">
        <f t="shared" si="5"/>
        <v>2748203</v>
      </c>
      <c r="AI23" s="3">
        <f t="shared" si="5"/>
        <v>2748203</v>
      </c>
      <c r="AJ23" s="3">
        <f t="shared" si="5"/>
        <v>2748203</v>
      </c>
      <c r="AK23" s="3">
        <f t="shared" si="5"/>
        <v>2748203</v>
      </c>
      <c r="AL23" s="3">
        <f t="shared" si="5"/>
        <v>2748203</v>
      </c>
      <c r="AM23" s="3">
        <f t="shared" si="5"/>
        <v>2748203</v>
      </c>
      <c r="AN23" s="3">
        <f t="shared" si="5"/>
        <v>2748203</v>
      </c>
      <c r="AO23" s="3">
        <f t="shared" si="5"/>
        <v>2748203</v>
      </c>
      <c r="AP23" s="3">
        <f t="shared" si="5"/>
        <v>2748203</v>
      </c>
      <c r="AQ23" s="3">
        <f t="shared" si="5"/>
        <v>2748203</v>
      </c>
      <c r="AR23" s="3">
        <f t="shared" si="5"/>
        <v>2748203</v>
      </c>
      <c r="AS23" s="3">
        <f t="shared" si="5"/>
        <v>2748203</v>
      </c>
      <c r="AT23" s="3">
        <f t="shared" si="5"/>
        <v>2748203</v>
      </c>
      <c r="AU23" s="3">
        <f t="shared" si="5"/>
        <v>2748203</v>
      </c>
      <c r="AV23" s="3">
        <f t="shared" si="5"/>
        <v>2748203</v>
      </c>
      <c r="AW23" s="3">
        <f t="shared" si="5"/>
        <v>2748203</v>
      </c>
      <c r="AX23" s="3">
        <f t="shared" si="5"/>
        <v>2748203</v>
      </c>
      <c r="AY23" s="3">
        <f t="shared" si="5"/>
        <v>2748203</v>
      </c>
      <c r="AZ23" s="3">
        <f t="shared" si="5"/>
        <v>2748203</v>
      </c>
      <c r="BA23" s="3">
        <f t="shared" si="5"/>
        <v>2748203</v>
      </c>
      <c r="BB23" s="3">
        <f t="shared" si="5"/>
        <v>2748203</v>
      </c>
      <c r="BC23" s="3">
        <f t="shared" si="5"/>
        <v>2748203</v>
      </c>
      <c r="BD23" s="3">
        <f t="shared" si="5"/>
        <v>2748203</v>
      </c>
      <c r="BE23" s="3">
        <f t="shared" si="5"/>
        <v>2748203</v>
      </c>
      <c r="BF23" s="3">
        <f t="shared" si="5"/>
        <v>2748203</v>
      </c>
      <c r="BG23" s="3">
        <f t="shared" si="5"/>
        <v>2748203</v>
      </c>
      <c r="BH23" s="3">
        <f t="shared" si="5"/>
        <v>2748203</v>
      </c>
      <c r="BI23" s="3">
        <f t="shared" si="5"/>
        <v>2748203</v>
      </c>
      <c r="BJ23" s="3">
        <f t="shared" si="5"/>
        <v>2748203</v>
      </c>
      <c r="BK23" s="3">
        <f t="shared" si="5"/>
        <v>2748203</v>
      </c>
      <c r="BL23" s="3">
        <f t="shared" si="5"/>
        <v>2748203</v>
      </c>
      <c r="BM23" s="3">
        <f t="shared" si="5"/>
        <v>2748203</v>
      </c>
      <c r="BN23" s="3">
        <f t="shared" si="5"/>
        <v>2748203</v>
      </c>
      <c r="BO23" s="3">
        <f t="shared" si="5"/>
        <v>2748203</v>
      </c>
      <c r="BP23" s="3">
        <f t="shared" si="5"/>
        <v>2748203</v>
      </c>
      <c r="BQ23" s="3">
        <f t="shared" ref="BQ23:CH23" si="6">IF(SUM($C$19:$N$19)=0,0,BP23+BQ5)</f>
        <v>2748203</v>
      </c>
      <c r="BR23" s="3">
        <f t="shared" si="6"/>
        <v>2748203</v>
      </c>
      <c r="BS23" s="3">
        <f t="shared" si="6"/>
        <v>2748203</v>
      </c>
      <c r="BT23" s="3">
        <f t="shared" si="6"/>
        <v>2748203</v>
      </c>
      <c r="BU23" s="3">
        <f t="shared" si="6"/>
        <v>2748203</v>
      </c>
      <c r="BV23" s="3">
        <f t="shared" si="6"/>
        <v>2748203</v>
      </c>
      <c r="BW23" s="3">
        <f t="shared" si="6"/>
        <v>2748203</v>
      </c>
      <c r="BX23" s="3">
        <f t="shared" si="6"/>
        <v>2748203</v>
      </c>
      <c r="BY23" s="3">
        <f t="shared" si="6"/>
        <v>2748203</v>
      </c>
      <c r="BZ23" s="3">
        <f t="shared" si="6"/>
        <v>2748203</v>
      </c>
      <c r="CA23" s="3">
        <f t="shared" si="6"/>
        <v>2748203</v>
      </c>
      <c r="CB23" s="3">
        <f t="shared" si="6"/>
        <v>2748203</v>
      </c>
      <c r="CC23" s="3">
        <f t="shared" si="6"/>
        <v>2748203</v>
      </c>
      <c r="CD23" s="3">
        <f t="shared" si="6"/>
        <v>2748203</v>
      </c>
      <c r="CE23" s="3">
        <f t="shared" si="6"/>
        <v>2748203</v>
      </c>
      <c r="CF23" s="3">
        <f t="shared" si="6"/>
        <v>2748203</v>
      </c>
      <c r="CG23" s="3">
        <f t="shared" si="6"/>
        <v>2748203</v>
      </c>
      <c r="CH23" s="12">
        <f t="shared" si="6"/>
        <v>2748203</v>
      </c>
    </row>
    <row r="24" spans="1:86" x14ac:dyDescent="0.3">
      <c r="A24" s="639"/>
      <c r="B24" s="13" t="str">
        <f t="shared" si="4"/>
        <v>Building Shell</v>
      </c>
      <c r="C24" s="3">
        <f t="shared" si="4"/>
        <v>0</v>
      </c>
      <c r="D24" s="3">
        <f t="shared" ref="D24:BO24" si="7">IF(SUM($C$19:$N$19)=0,0,C24+D6)</f>
        <v>0</v>
      </c>
      <c r="E24" s="3">
        <f t="shared" si="7"/>
        <v>0</v>
      </c>
      <c r="F24" s="3">
        <f t="shared" si="7"/>
        <v>0</v>
      </c>
      <c r="G24" s="3">
        <f t="shared" si="7"/>
        <v>0</v>
      </c>
      <c r="H24" s="3">
        <f t="shared" si="7"/>
        <v>46587</v>
      </c>
      <c r="I24" s="3">
        <f t="shared" si="7"/>
        <v>46587</v>
      </c>
      <c r="J24" s="3">
        <f t="shared" si="7"/>
        <v>46587</v>
      </c>
      <c r="K24" s="3">
        <f t="shared" si="7"/>
        <v>46587</v>
      </c>
      <c r="L24" s="3">
        <f t="shared" si="7"/>
        <v>62988</v>
      </c>
      <c r="M24" s="3">
        <f t="shared" si="7"/>
        <v>62988</v>
      </c>
      <c r="N24" s="3">
        <f t="shared" si="7"/>
        <v>87266</v>
      </c>
      <c r="O24" s="3">
        <f t="shared" si="7"/>
        <v>87266</v>
      </c>
      <c r="P24" s="3">
        <f t="shared" si="7"/>
        <v>87266</v>
      </c>
      <c r="Q24" s="3">
        <f t="shared" si="7"/>
        <v>87266</v>
      </c>
      <c r="R24" s="3">
        <f t="shared" si="7"/>
        <v>87266</v>
      </c>
      <c r="S24" s="3">
        <f t="shared" si="7"/>
        <v>87266</v>
      </c>
      <c r="T24" s="3">
        <f t="shared" si="7"/>
        <v>87266</v>
      </c>
      <c r="U24" s="3">
        <f t="shared" si="7"/>
        <v>87266</v>
      </c>
      <c r="V24" s="3">
        <f t="shared" si="7"/>
        <v>87266</v>
      </c>
      <c r="W24" s="3">
        <f t="shared" si="7"/>
        <v>87266</v>
      </c>
      <c r="X24" s="3">
        <f t="shared" si="7"/>
        <v>87266</v>
      </c>
      <c r="Y24" s="3">
        <f t="shared" si="7"/>
        <v>87266</v>
      </c>
      <c r="Z24" s="3">
        <f t="shared" si="7"/>
        <v>87266</v>
      </c>
      <c r="AA24" s="3">
        <f t="shared" si="7"/>
        <v>87266</v>
      </c>
      <c r="AB24" s="3">
        <f t="shared" si="7"/>
        <v>87266</v>
      </c>
      <c r="AC24" s="3">
        <f t="shared" si="7"/>
        <v>87266</v>
      </c>
      <c r="AD24" s="3">
        <f t="shared" si="7"/>
        <v>87266</v>
      </c>
      <c r="AE24" s="3">
        <f t="shared" si="7"/>
        <v>87266</v>
      </c>
      <c r="AF24" s="3">
        <f t="shared" si="7"/>
        <v>87266</v>
      </c>
      <c r="AG24" s="3">
        <f t="shared" si="7"/>
        <v>87266</v>
      </c>
      <c r="AH24" s="3">
        <f t="shared" si="7"/>
        <v>87266</v>
      </c>
      <c r="AI24" s="3">
        <f t="shared" si="7"/>
        <v>87266</v>
      </c>
      <c r="AJ24" s="3">
        <f t="shared" si="7"/>
        <v>87266</v>
      </c>
      <c r="AK24" s="3">
        <f t="shared" si="7"/>
        <v>87266</v>
      </c>
      <c r="AL24" s="3">
        <f t="shared" si="7"/>
        <v>87266</v>
      </c>
      <c r="AM24" s="3">
        <f t="shared" si="7"/>
        <v>87266</v>
      </c>
      <c r="AN24" s="3">
        <f t="shared" si="7"/>
        <v>87266</v>
      </c>
      <c r="AO24" s="3">
        <f t="shared" si="7"/>
        <v>87266</v>
      </c>
      <c r="AP24" s="3">
        <f t="shared" si="7"/>
        <v>87266</v>
      </c>
      <c r="AQ24" s="3">
        <f t="shared" si="7"/>
        <v>87266</v>
      </c>
      <c r="AR24" s="3">
        <f t="shared" si="7"/>
        <v>87266</v>
      </c>
      <c r="AS24" s="3">
        <f t="shared" si="7"/>
        <v>87266</v>
      </c>
      <c r="AT24" s="3">
        <f t="shared" si="7"/>
        <v>87266</v>
      </c>
      <c r="AU24" s="3">
        <f t="shared" si="7"/>
        <v>87266</v>
      </c>
      <c r="AV24" s="3">
        <f t="shared" si="7"/>
        <v>87266</v>
      </c>
      <c r="AW24" s="3">
        <f t="shared" si="7"/>
        <v>87266</v>
      </c>
      <c r="AX24" s="3">
        <f t="shared" si="7"/>
        <v>87266</v>
      </c>
      <c r="AY24" s="3">
        <f t="shared" si="7"/>
        <v>87266</v>
      </c>
      <c r="AZ24" s="3">
        <f t="shared" si="7"/>
        <v>87266</v>
      </c>
      <c r="BA24" s="3">
        <f t="shared" si="7"/>
        <v>87266</v>
      </c>
      <c r="BB24" s="3">
        <f t="shared" si="7"/>
        <v>87266</v>
      </c>
      <c r="BC24" s="3">
        <f t="shared" si="7"/>
        <v>87266</v>
      </c>
      <c r="BD24" s="3">
        <f t="shared" si="7"/>
        <v>87266</v>
      </c>
      <c r="BE24" s="3">
        <f t="shared" si="7"/>
        <v>87266</v>
      </c>
      <c r="BF24" s="3">
        <f t="shared" si="7"/>
        <v>87266</v>
      </c>
      <c r="BG24" s="3">
        <f t="shared" si="7"/>
        <v>87266</v>
      </c>
      <c r="BH24" s="3">
        <f t="shared" si="7"/>
        <v>87266</v>
      </c>
      <c r="BI24" s="3">
        <f t="shared" si="7"/>
        <v>87266</v>
      </c>
      <c r="BJ24" s="3">
        <f t="shared" si="7"/>
        <v>87266</v>
      </c>
      <c r="BK24" s="3">
        <f t="shared" si="7"/>
        <v>87266</v>
      </c>
      <c r="BL24" s="3">
        <f t="shared" si="7"/>
        <v>87266</v>
      </c>
      <c r="BM24" s="3">
        <f t="shared" si="7"/>
        <v>87266</v>
      </c>
      <c r="BN24" s="3">
        <f t="shared" si="7"/>
        <v>87266</v>
      </c>
      <c r="BO24" s="3">
        <f t="shared" si="7"/>
        <v>87266</v>
      </c>
      <c r="BP24" s="3">
        <f t="shared" ref="BP24:CH24" si="8">IF(SUM($C$19:$N$19)=0,0,BO24+BP6)</f>
        <v>87266</v>
      </c>
      <c r="BQ24" s="3">
        <f t="shared" si="8"/>
        <v>87266</v>
      </c>
      <c r="BR24" s="3">
        <f t="shared" si="8"/>
        <v>87266</v>
      </c>
      <c r="BS24" s="3">
        <f t="shared" si="8"/>
        <v>87266</v>
      </c>
      <c r="BT24" s="3">
        <f t="shared" si="8"/>
        <v>87266</v>
      </c>
      <c r="BU24" s="3">
        <f t="shared" si="8"/>
        <v>87266</v>
      </c>
      <c r="BV24" s="3">
        <f t="shared" si="8"/>
        <v>87266</v>
      </c>
      <c r="BW24" s="3">
        <f t="shared" si="8"/>
        <v>87266</v>
      </c>
      <c r="BX24" s="3">
        <f t="shared" si="8"/>
        <v>87266</v>
      </c>
      <c r="BY24" s="3">
        <f t="shared" si="8"/>
        <v>87266</v>
      </c>
      <c r="BZ24" s="3">
        <f t="shared" si="8"/>
        <v>87266</v>
      </c>
      <c r="CA24" s="3">
        <f t="shared" si="8"/>
        <v>87266</v>
      </c>
      <c r="CB24" s="3">
        <f t="shared" si="8"/>
        <v>87266</v>
      </c>
      <c r="CC24" s="3">
        <f t="shared" si="8"/>
        <v>87266</v>
      </c>
      <c r="CD24" s="3">
        <f t="shared" si="8"/>
        <v>87266</v>
      </c>
      <c r="CE24" s="3">
        <f t="shared" si="8"/>
        <v>87266</v>
      </c>
      <c r="CF24" s="3">
        <f t="shared" si="8"/>
        <v>87266</v>
      </c>
      <c r="CG24" s="3">
        <f t="shared" si="8"/>
        <v>87266</v>
      </c>
      <c r="CH24" s="12">
        <f t="shared" si="8"/>
        <v>87266</v>
      </c>
    </row>
    <row r="25" spans="1:86" x14ac:dyDescent="0.3">
      <c r="A25" s="639"/>
      <c r="B25" s="11" t="str">
        <f t="shared" si="4"/>
        <v>Cooking</v>
      </c>
      <c r="C25" s="3">
        <f t="shared" si="4"/>
        <v>0</v>
      </c>
      <c r="D25" s="3">
        <f t="shared" ref="D25:BO25" si="9">IF(SUM($C$19:$N$19)=0,0,C25+D7)</f>
        <v>0</v>
      </c>
      <c r="E25" s="3">
        <f t="shared" si="9"/>
        <v>0</v>
      </c>
      <c r="F25" s="3">
        <f t="shared" si="9"/>
        <v>0</v>
      </c>
      <c r="G25" s="3">
        <f t="shared" si="9"/>
        <v>0</v>
      </c>
      <c r="H25" s="3">
        <f t="shared" si="9"/>
        <v>0</v>
      </c>
      <c r="I25" s="3">
        <f t="shared" si="9"/>
        <v>0</v>
      </c>
      <c r="J25" s="3">
        <f t="shared" si="9"/>
        <v>4438</v>
      </c>
      <c r="K25" s="3">
        <f t="shared" si="9"/>
        <v>4438</v>
      </c>
      <c r="L25" s="3">
        <f t="shared" si="9"/>
        <v>4438</v>
      </c>
      <c r="M25" s="3">
        <f t="shared" si="9"/>
        <v>4438</v>
      </c>
      <c r="N25" s="3">
        <f t="shared" si="9"/>
        <v>8876</v>
      </c>
      <c r="O25" s="3">
        <f t="shared" si="9"/>
        <v>8876</v>
      </c>
      <c r="P25" s="3">
        <f t="shared" si="9"/>
        <v>8876</v>
      </c>
      <c r="Q25" s="3">
        <f t="shared" si="9"/>
        <v>8876</v>
      </c>
      <c r="R25" s="3">
        <f t="shared" si="9"/>
        <v>8876</v>
      </c>
      <c r="S25" s="3">
        <f t="shared" si="9"/>
        <v>8876</v>
      </c>
      <c r="T25" s="3">
        <f t="shared" si="9"/>
        <v>8876</v>
      </c>
      <c r="U25" s="3">
        <f t="shared" si="9"/>
        <v>8876</v>
      </c>
      <c r="V25" s="3">
        <f t="shared" si="9"/>
        <v>8876</v>
      </c>
      <c r="W25" s="3">
        <f t="shared" si="9"/>
        <v>8876</v>
      </c>
      <c r="X25" s="3">
        <f t="shared" si="9"/>
        <v>8876</v>
      </c>
      <c r="Y25" s="3">
        <f t="shared" si="9"/>
        <v>8876</v>
      </c>
      <c r="Z25" s="3">
        <f t="shared" si="9"/>
        <v>8876</v>
      </c>
      <c r="AA25" s="3">
        <f t="shared" si="9"/>
        <v>8876</v>
      </c>
      <c r="AB25" s="3">
        <f t="shared" si="9"/>
        <v>8876</v>
      </c>
      <c r="AC25" s="3">
        <f t="shared" si="9"/>
        <v>8876</v>
      </c>
      <c r="AD25" s="3">
        <f t="shared" si="9"/>
        <v>8876</v>
      </c>
      <c r="AE25" s="3">
        <f t="shared" si="9"/>
        <v>8876</v>
      </c>
      <c r="AF25" s="3">
        <f t="shared" si="9"/>
        <v>8876</v>
      </c>
      <c r="AG25" s="3">
        <f t="shared" si="9"/>
        <v>8876</v>
      </c>
      <c r="AH25" s="3">
        <f t="shared" si="9"/>
        <v>8876</v>
      </c>
      <c r="AI25" s="3">
        <f t="shared" si="9"/>
        <v>8876</v>
      </c>
      <c r="AJ25" s="3">
        <f t="shared" si="9"/>
        <v>8876</v>
      </c>
      <c r="AK25" s="3">
        <f t="shared" si="9"/>
        <v>8876</v>
      </c>
      <c r="AL25" s="3">
        <f t="shared" si="9"/>
        <v>8876</v>
      </c>
      <c r="AM25" s="3">
        <f t="shared" si="9"/>
        <v>8876</v>
      </c>
      <c r="AN25" s="3">
        <f t="shared" si="9"/>
        <v>8876</v>
      </c>
      <c r="AO25" s="3">
        <f t="shared" si="9"/>
        <v>8876</v>
      </c>
      <c r="AP25" s="3">
        <f t="shared" si="9"/>
        <v>8876</v>
      </c>
      <c r="AQ25" s="3">
        <f t="shared" si="9"/>
        <v>8876</v>
      </c>
      <c r="AR25" s="3">
        <f t="shared" si="9"/>
        <v>8876</v>
      </c>
      <c r="AS25" s="3">
        <f t="shared" si="9"/>
        <v>8876</v>
      </c>
      <c r="AT25" s="3">
        <f t="shared" si="9"/>
        <v>8876</v>
      </c>
      <c r="AU25" s="3">
        <f t="shared" si="9"/>
        <v>8876</v>
      </c>
      <c r="AV25" s="3">
        <f t="shared" si="9"/>
        <v>8876</v>
      </c>
      <c r="AW25" s="3">
        <f t="shared" si="9"/>
        <v>8876</v>
      </c>
      <c r="AX25" s="3">
        <f t="shared" si="9"/>
        <v>8876</v>
      </c>
      <c r="AY25" s="3">
        <f t="shared" si="9"/>
        <v>8876</v>
      </c>
      <c r="AZ25" s="3">
        <f t="shared" si="9"/>
        <v>8876</v>
      </c>
      <c r="BA25" s="3">
        <f t="shared" si="9"/>
        <v>8876</v>
      </c>
      <c r="BB25" s="3">
        <f t="shared" si="9"/>
        <v>8876</v>
      </c>
      <c r="BC25" s="3">
        <f t="shared" si="9"/>
        <v>8876</v>
      </c>
      <c r="BD25" s="3">
        <f t="shared" si="9"/>
        <v>8876</v>
      </c>
      <c r="BE25" s="3">
        <f t="shared" si="9"/>
        <v>8876</v>
      </c>
      <c r="BF25" s="3">
        <f t="shared" si="9"/>
        <v>8876</v>
      </c>
      <c r="BG25" s="3">
        <f t="shared" si="9"/>
        <v>8876</v>
      </c>
      <c r="BH25" s="3">
        <f t="shared" si="9"/>
        <v>8876</v>
      </c>
      <c r="BI25" s="3">
        <f t="shared" si="9"/>
        <v>8876</v>
      </c>
      <c r="BJ25" s="3">
        <f t="shared" si="9"/>
        <v>8876</v>
      </c>
      <c r="BK25" s="3">
        <f t="shared" si="9"/>
        <v>8876</v>
      </c>
      <c r="BL25" s="3">
        <f t="shared" si="9"/>
        <v>8876</v>
      </c>
      <c r="BM25" s="3">
        <f t="shared" si="9"/>
        <v>8876</v>
      </c>
      <c r="BN25" s="3">
        <f t="shared" si="9"/>
        <v>8876</v>
      </c>
      <c r="BO25" s="3">
        <f t="shared" si="9"/>
        <v>8876</v>
      </c>
      <c r="BP25" s="3">
        <f t="shared" ref="BP25:CH25" si="10">IF(SUM($C$19:$N$19)=0,0,BO25+BP7)</f>
        <v>8876</v>
      </c>
      <c r="BQ25" s="3">
        <f t="shared" si="10"/>
        <v>8876</v>
      </c>
      <c r="BR25" s="3">
        <f t="shared" si="10"/>
        <v>8876</v>
      </c>
      <c r="BS25" s="3">
        <f t="shared" si="10"/>
        <v>8876</v>
      </c>
      <c r="BT25" s="3">
        <f t="shared" si="10"/>
        <v>8876</v>
      </c>
      <c r="BU25" s="3">
        <f t="shared" si="10"/>
        <v>8876</v>
      </c>
      <c r="BV25" s="3">
        <f t="shared" si="10"/>
        <v>8876</v>
      </c>
      <c r="BW25" s="3">
        <f t="shared" si="10"/>
        <v>8876</v>
      </c>
      <c r="BX25" s="3">
        <f t="shared" si="10"/>
        <v>8876</v>
      </c>
      <c r="BY25" s="3">
        <f t="shared" si="10"/>
        <v>8876</v>
      </c>
      <c r="BZ25" s="3">
        <f t="shared" si="10"/>
        <v>8876</v>
      </c>
      <c r="CA25" s="3">
        <f t="shared" si="10"/>
        <v>8876</v>
      </c>
      <c r="CB25" s="3">
        <f t="shared" si="10"/>
        <v>8876</v>
      </c>
      <c r="CC25" s="3">
        <f t="shared" si="10"/>
        <v>8876</v>
      </c>
      <c r="CD25" s="3">
        <f t="shared" si="10"/>
        <v>8876</v>
      </c>
      <c r="CE25" s="3">
        <f t="shared" si="10"/>
        <v>8876</v>
      </c>
      <c r="CF25" s="3">
        <f t="shared" si="10"/>
        <v>8876</v>
      </c>
      <c r="CG25" s="3">
        <f t="shared" si="10"/>
        <v>8876</v>
      </c>
      <c r="CH25" s="12">
        <f t="shared" si="10"/>
        <v>8876</v>
      </c>
    </row>
    <row r="26" spans="1:86" x14ac:dyDescent="0.3">
      <c r="A26" s="639"/>
      <c r="B26" s="11" t="str">
        <f t="shared" si="4"/>
        <v>Cooling</v>
      </c>
      <c r="C26" s="3">
        <f t="shared" si="4"/>
        <v>200028</v>
      </c>
      <c r="D26" s="3">
        <f t="shared" ref="D26:BO26" si="11">IF(SUM($C$19:$N$19)=0,0,C26+D8)</f>
        <v>200028</v>
      </c>
      <c r="E26" s="3">
        <f t="shared" si="11"/>
        <v>237321</v>
      </c>
      <c r="F26" s="3">
        <f t="shared" si="11"/>
        <v>320147</v>
      </c>
      <c r="G26" s="3">
        <f t="shared" si="11"/>
        <v>404750</v>
      </c>
      <c r="H26" s="3">
        <f t="shared" si="11"/>
        <v>1004935</v>
      </c>
      <c r="I26" s="3">
        <f t="shared" si="11"/>
        <v>1147506</v>
      </c>
      <c r="J26" s="3">
        <f t="shared" si="11"/>
        <v>1879147</v>
      </c>
      <c r="K26" s="3">
        <f t="shared" si="11"/>
        <v>2472078</v>
      </c>
      <c r="L26" s="3">
        <f t="shared" si="11"/>
        <v>4213986</v>
      </c>
      <c r="M26" s="3">
        <f t="shared" si="11"/>
        <v>5460292</v>
      </c>
      <c r="N26" s="3">
        <f t="shared" si="11"/>
        <v>7393666</v>
      </c>
      <c r="O26" s="3">
        <f t="shared" si="11"/>
        <v>7393666</v>
      </c>
      <c r="P26" s="3">
        <f t="shared" si="11"/>
        <v>7393666</v>
      </c>
      <c r="Q26" s="3">
        <f t="shared" si="11"/>
        <v>7393666</v>
      </c>
      <c r="R26" s="3">
        <f t="shared" si="11"/>
        <v>7393666</v>
      </c>
      <c r="S26" s="3">
        <f t="shared" si="11"/>
        <v>7393666</v>
      </c>
      <c r="T26" s="3">
        <f t="shared" si="11"/>
        <v>7393666</v>
      </c>
      <c r="U26" s="3">
        <f t="shared" si="11"/>
        <v>7393666</v>
      </c>
      <c r="V26" s="3">
        <f t="shared" si="11"/>
        <v>7393666</v>
      </c>
      <c r="W26" s="3">
        <f t="shared" si="11"/>
        <v>7393666</v>
      </c>
      <c r="X26" s="3">
        <f t="shared" si="11"/>
        <v>7393666</v>
      </c>
      <c r="Y26" s="3">
        <f t="shared" si="11"/>
        <v>7393666</v>
      </c>
      <c r="Z26" s="3">
        <f t="shared" si="11"/>
        <v>7393666</v>
      </c>
      <c r="AA26" s="3">
        <f t="shared" si="11"/>
        <v>7393666</v>
      </c>
      <c r="AB26" s="3">
        <f t="shared" si="11"/>
        <v>7393666</v>
      </c>
      <c r="AC26" s="3">
        <f t="shared" si="11"/>
        <v>7393666</v>
      </c>
      <c r="AD26" s="3">
        <f t="shared" si="11"/>
        <v>7393666</v>
      </c>
      <c r="AE26" s="3">
        <f t="shared" si="11"/>
        <v>7393666</v>
      </c>
      <c r="AF26" s="3">
        <f t="shared" si="11"/>
        <v>7393666</v>
      </c>
      <c r="AG26" s="3">
        <f t="shared" si="11"/>
        <v>7393666</v>
      </c>
      <c r="AH26" s="3">
        <f t="shared" si="11"/>
        <v>7393666</v>
      </c>
      <c r="AI26" s="3">
        <f t="shared" si="11"/>
        <v>7393666</v>
      </c>
      <c r="AJ26" s="3">
        <f t="shared" si="11"/>
        <v>7393666</v>
      </c>
      <c r="AK26" s="3">
        <f t="shared" si="11"/>
        <v>7393666</v>
      </c>
      <c r="AL26" s="3">
        <f t="shared" si="11"/>
        <v>7393666</v>
      </c>
      <c r="AM26" s="3">
        <f t="shared" si="11"/>
        <v>7393666</v>
      </c>
      <c r="AN26" s="3">
        <f t="shared" si="11"/>
        <v>7393666</v>
      </c>
      <c r="AO26" s="3">
        <f t="shared" si="11"/>
        <v>7393666</v>
      </c>
      <c r="AP26" s="3">
        <f t="shared" si="11"/>
        <v>7393666</v>
      </c>
      <c r="AQ26" s="3">
        <f t="shared" si="11"/>
        <v>7393666</v>
      </c>
      <c r="AR26" s="3">
        <f t="shared" si="11"/>
        <v>7393666</v>
      </c>
      <c r="AS26" s="3">
        <f t="shared" si="11"/>
        <v>7393666</v>
      </c>
      <c r="AT26" s="3">
        <f t="shared" si="11"/>
        <v>7393666</v>
      </c>
      <c r="AU26" s="3">
        <f t="shared" si="11"/>
        <v>7393666</v>
      </c>
      <c r="AV26" s="3">
        <f t="shared" si="11"/>
        <v>7393666</v>
      </c>
      <c r="AW26" s="3">
        <f t="shared" si="11"/>
        <v>7393666</v>
      </c>
      <c r="AX26" s="3">
        <f t="shared" si="11"/>
        <v>7393666</v>
      </c>
      <c r="AY26" s="3">
        <f t="shared" si="11"/>
        <v>7393666</v>
      </c>
      <c r="AZ26" s="3">
        <f t="shared" si="11"/>
        <v>7393666</v>
      </c>
      <c r="BA26" s="3">
        <f t="shared" si="11"/>
        <v>7393666</v>
      </c>
      <c r="BB26" s="3">
        <f t="shared" si="11"/>
        <v>7393666</v>
      </c>
      <c r="BC26" s="3">
        <f t="shared" si="11"/>
        <v>7393666</v>
      </c>
      <c r="BD26" s="3">
        <f t="shared" si="11"/>
        <v>7393666</v>
      </c>
      <c r="BE26" s="3">
        <f t="shared" si="11"/>
        <v>7393666</v>
      </c>
      <c r="BF26" s="3">
        <f t="shared" si="11"/>
        <v>7393666</v>
      </c>
      <c r="BG26" s="3">
        <f t="shared" si="11"/>
        <v>7393666</v>
      </c>
      <c r="BH26" s="3">
        <f t="shared" si="11"/>
        <v>7393666</v>
      </c>
      <c r="BI26" s="3">
        <f t="shared" si="11"/>
        <v>7393666</v>
      </c>
      <c r="BJ26" s="3">
        <f t="shared" si="11"/>
        <v>7393666</v>
      </c>
      <c r="BK26" s="3">
        <f t="shared" si="11"/>
        <v>7393666</v>
      </c>
      <c r="BL26" s="3">
        <f t="shared" si="11"/>
        <v>7393666</v>
      </c>
      <c r="BM26" s="3">
        <f t="shared" si="11"/>
        <v>7393666</v>
      </c>
      <c r="BN26" s="3">
        <f t="shared" si="11"/>
        <v>7393666</v>
      </c>
      <c r="BO26" s="3">
        <f t="shared" si="11"/>
        <v>7393666</v>
      </c>
      <c r="BP26" s="3">
        <f t="shared" ref="BP26:CH26" si="12">IF(SUM($C$19:$N$19)=0,0,BO26+BP8)</f>
        <v>7393666</v>
      </c>
      <c r="BQ26" s="3">
        <f t="shared" si="12"/>
        <v>7393666</v>
      </c>
      <c r="BR26" s="3">
        <f t="shared" si="12"/>
        <v>7393666</v>
      </c>
      <c r="BS26" s="3">
        <f t="shared" si="12"/>
        <v>7393666</v>
      </c>
      <c r="BT26" s="3">
        <f t="shared" si="12"/>
        <v>7393666</v>
      </c>
      <c r="BU26" s="3">
        <f t="shared" si="12"/>
        <v>7393666</v>
      </c>
      <c r="BV26" s="3">
        <f t="shared" si="12"/>
        <v>7393666</v>
      </c>
      <c r="BW26" s="3">
        <f t="shared" si="12"/>
        <v>7393666</v>
      </c>
      <c r="BX26" s="3">
        <f t="shared" si="12"/>
        <v>7393666</v>
      </c>
      <c r="BY26" s="3">
        <f t="shared" si="12"/>
        <v>7393666</v>
      </c>
      <c r="BZ26" s="3">
        <f t="shared" si="12"/>
        <v>7393666</v>
      </c>
      <c r="CA26" s="3">
        <f t="shared" si="12"/>
        <v>7393666</v>
      </c>
      <c r="CB26" s="3">
        <f t="shared" si="12"/>
        <v>7393666</v>
      </c>
      <c r="CC26" s="3">
        <f t="shared" si="12"/>
        <v>7393666</v>
      </c>
      <c r="CD26" s="3">
        <f t="shared" si="12"/>
        <v>7393666</v>
      </c>
      <c r="CE26" s="3">
        <f t="shared" si="12"/>
        <v>7393666</v>
      </c>
      <c r="CF26" s="3">
        <f t="shared" si="12"/>
        <v>7393666</v>
      </c>
      <c r="CG26" s="3">
        <f t="shared" si="12"/>
        <v>7393666</v>
      </c>
      <c r="CH26" s="12">
        <f t="shared" si="12"/>
        <v>7393666</v>
      </c>
    </row>
    <row r="27" spans="1:86" x14ac:dyDescent="0.3">
      <c r="A27" s="639"/>
      <c r="B27" s="13" t="str">
        <f t="shared" si="4"/>
        <v>Ext Lighting</v>
      </c>
      <c r="C27" s="3">
        <f t="shared" si="4"/>
        <v>0</v>
      </c>
      <c r="D27" s="3">
        <f t="shared" ref="D27:BO27" si="13">IF(SUM($C$19:$N$19)=0,0,C27+D9)</f>
        <v>0</v>
      </c>
      <c r="E27" s="3">
        <f t="shared" si="13"/>
        <v>0</v>
      </c>
      <c r="F27" s="3">
        <f t="shared" si="13"/>
        <v>0</v>
      </c>
      <c r="G27" s="3">
        <f t="shared" si="13"/>
        <v>0</v>
      </c>
      <c r="H27" s="3">
        <f t="shared" si="13"/>
        <v>0</v>
      </c>
      <c r="I27" s="3">
        <f t="shared" si="13"/>
        <v>0</v>
      </c>
      <c r="J27" s="3">
        <f t="shared" si="13"/>
        <v>0</v>
      </c>
      <c r="K27" s="3">
        <f t="shared" si="13"/>
        <v>0</v>
      </c>
      <c r="L27" s="3">
        <f t="shared" si="13"/>
        <v>148172</v>
      </c>
      <c r="M27" s="3">
        <f t="shared" si="13"/>
        <v>528246</v>
      </c>
      <c r="N27" s="3">
        <f t="shared" si="13"/>
        <v>777699</v>
      </c>
      <c r="O27" s="3">
        <f t="shared" si="13"/>
        <v>777699</v>
      </c>
      <c r="P27" s="3">
        <f t="shared" si="13"/>
        <v>777699</v>
      </c>
      <c r="Q27" s="3">
        <f t="shared" si="13"/>
        <v>777699</v>
      </c>
      <c r="R27" s="3">
        <f t="shared" si="13"/>
        <v>777699</v>
      </c>
      <c r="S27" s="3">
        <f t="shared" si="13"/>
        <v>777699</v>
      </c>
      <c r="T27" s="3">
        <f t="shared" si="13"/>
        <v>777699</v>
      </c>
      <c r="U27" s="3">
        <f t="shared" si="13"/>
        <v>777699</v>
      </c>
      <c r="V27" s="3">
        <f t="shared" si="13"/>
        <v>777699</v>
      </c>
      <c r="W27" s="3">
        <f t="shared" si="13"/>
        <v>777699</v>
      </c>
      <c r="X27" s="3">
        <f t="shared" si="13"/>
        <v>777699</v>
      </c>
      <c r="Y27" s="3">
        <f t="shared" si="13"/>
        <v>777699</v>
      </c>
      <c r="Z27" s="3">
        <f t="shared" si="13"/>
        <v>777699</v>
      </c>
      <c r="AA27" s="3">
        <f t="shared" si="13"/>
        <v>777699</v>
      </c>
      <c r="AB27" s="3">
        <f t="shared" si="13"/>
        <v>777699</v>
      </c>
      <c r="AC27" s="3">
        <f t="shared" si="13"/>
        <v>777699</v>
      </c>
      <c r="AD27" s="3">
        <f t="shared" si="13"/>
        <v>777699</v>
      </c>
      <c r="AE27" s="3">
        <f t="shared" si="13"/>
        <v>777699</v>
      </c>
      <c r="AF27" s="3">
        <f t="shared" si="13"/>
        <v>777699</v>
      </c>
      <c r="AG27" s="3">
        <f t="shared" si="13"/>
        <v>777699</v>
      </c>
      <c r="AH27" s="3">
        <f t="shared" si="13"/>
        <v>777699</v>
      </c>
      <c r="AI27" s="3">
        <f t="shared" si="13"/>
        <v>777699</v>
      </c>
      <c r="AJ27" s="3">
        <f t="shared" si="13"/>
        <v>777699</v>
      </c>
      <c r="AK27" s="3">
        <f t="shared" si="13"/>
        <v>777699</v>
      </c>
      <c r="AL27" s="3">
        <f t="shared" si="13"/>
        <v>777699</v>
      </c>
      <c r="AM27" s="3">
        <f t="shared" si="13"/>
        <v>777699</v>
      </c>
      <c r="AN27" s="3">
        <f t="shared" si="13"/>
        <v>777699</v>
      </c>
      <c r="AO27" s="3">
        <f t="shared" si="13"/>
        <v>777699</v>
      </c>
      <c r="AP27" s="3">
        <f t="shared" si="13"/>
        <v>777699</v>
      </c>
      <c r="AQ27" s="3">
        <f t="shared" si="13"/>
        <v>777699</v>
      </c>
      <c r="AR27" s="3">
        <f t="shared" si="13"/>
        <v>777699</v>
      </c>
      <c r="AS27" s="3">
        <f t="shared" si="13"/>
        <v>777699</v>
      </c>
      <c r="AT27" s="3">
        <f t="shared" si="13"/>
        <v>777699</v>
      </c>
      <c r="AU27" s="3">
        <f t="shared" si="13"/>
        <v>777699</v>
      </c>
      <c r="AV27" s="3">
        <f t="shared" si="13"/>
        <v>777699</v>
      </c>
      <c r="AW27" s="3">
        <f t="shared" si="13"/>
        <v>777699</v>
      </c>
      <c r="AX27" s="3">
        <f t="shared" si="13"/>
        <v>777699</v>
      </c>
      <c r="AY27" s="3">
        <f t="shared" si="13"/>
        <v>777699</v>
      </c>
      <c r="AZ27" s="3">
        <f t="shared" si="13"/>
        <v>777699</v>
      </c>
      <c r="BA27" s="3">
        <f t="shared" si="13"/>
        <v>777699</v>
      </c>
      <c r="BB27" s="3">
        <f t="shared" si="13"/>
        <v>777699</v>
      </c>
      <c r="BC27" s="3">
        <f t="shared" si="13"/>
        <v>777699</v>
      </c>
      <c r="BD27" s="3">
        <f t="shared" si="13"/>
        <v>777699</v>
      </c>
      <c r="BE27" s="3">
        <f t="shared" si="13"/>
        <v>777699</v>
      </c>
      <c r="BF27" s="3">
        <f t="shared" si="13"/>
        <v>777699</v>
      </c>
      <c r="BG27" s="3">
        <f t="shared" si="13"/>
        <v>777699</v>
      </c>
      <c r="BH27" s="3">
        <f t="shared" si="13"/>
        <v>777699</v>
      </c>
      <c r="BI27" s="3">
        <f t="shared" si="13"/>
        <v>777699</v>
      </c>
      <c r="BJ27" s="3">
        <f t="shared" si="13"/>
        <v>777699</v>
      </c>
      <c r="BK27" s="3">
        <f t="shared" si="13"/>
        <v>777699</v>
      </c>
      <c r="BL27" s="3">
        <f t="shared" si="13"/>
        <v>777699</v>
      </c>
      <c r="BM27" s="3">
        <f t="shared" si="13"/>
        <v>777699</v>
      </c>
      <c r="BN27" s="3">
        <f t="shared" si="13"/>
        <v>777699</v>
      </c>
      <c r="BO27" s="3">
        <f t="shared" si="13"/>
        <v>777699</v>
      </c>
      <c r="BP27" s="3">
        <f t="shared" ref="BP27:CH27" si="14">IF(SUM($C$19:$N$19)=0,0,BO27+BP9)</f>
        <v>777699</v>
      </c>
      <c r="BQ27" s="3">
        <f t="shared" si="14"/>
        <v>777699</v>
      </c>
      <c r="BR27" s="3">
        <f t="shared" si="14"/>
        <v>777699</v>
      </c>
      <c r="BS27" s="3">
        <f t="shared" si="14"/>
        <v>777699</v>
      </c>
      <c r="BT27" s="3">
        <f t="shared" si="14"/>
        <v>777699</v>
      </c>
      <c r="BU27" s="3">
        <f t="shared" si="14"/>
        <v>777699</v>
      </c>
      <c r="BV27" s="3">
        <f t="shared" si="14"/>
        <v>777699</v>
      </c>
      <c r="BW27" s="3">
        <f t="shared" si="14"/>
        <v>777699</v>
      </c>
      <c r="BX27" s="3">
        <f t="shared" si="14"/>
        <v>777699</v>
      </c>
      <c r="BY27" s="3">
        <f t="shared" si="14"/>
        <v>777699</v>
      </c>
      <c r="BZ27" s="3">
        <f t="shared" si="14"/>
        <v>777699</v>
      </c>
      <c r="CA27" s="3">
        <f t="shared" si="14"/>
        <v>777699</v>
      </c>
      <c r="CB27" s="3">
        <f t="shared" si="14"/>
        <v>777699</v>
      </c>
      <c r="CC27" s="3">
        <f t="shared" si="14"/>
        <v>777699</v>
      </c>
      <c r="CD27" s="3">
        <f t="shared" si="14"/>
        <v>777699</v>
      </c>
      <c r="CE27" s="3">
        <f t="shared" si="14"/>
        <v>777699</v>
      </c>
      <c r="CF27" s="3">
        <f t="shared" si="14"/>
        <v>777699</v>
      </c>
      <c r="CG27" s="3">
        <f t="shared" si="14"/>
        <v>777699</v>
      </c>
      <c r="CH27" s="12">
        <f t="shared" si="14"/>
        <v>777699</v>
      </c>
    </row>
    <row r="28" spans="1:86" x14ac:dyDescent="0.3">
      <c r="A28" s="639"/>
      <c r="B28" s="11" t="str">
        <f t="shared" si="4"/>
        <v>Heating</v>
      </c>
      <c r="C28" s="3">
        <f t="shared" si="4"/>
        <v>0</v>
      </c>
      <c r="D28" s="3">
        <f t="shared" ref="D28:BO28" si="15">IF(SUM($C$19:$N$19)=0,0,C28+D10)</f>
        <v>0</v>
      </c>
      <c r="E28" s="3">
        <f t="shared" si="15"/>
        <v>0</v>
      </c>
      <c r="F28" s="3">
        <f t="shared" si="15"/>
        <v>0</v>
      </c>
      <c r="G28" s="3">
        <f t="shared" si="15"/>
        <v>0</v>
      </c>
      <c r="H28" s="3">
        <f t="shared" si="15"/>
        <v>0</v>
      </c>
      <c r="I28" s="3">
        <f t="shared" si="15"/>
        <v>0</v>
      </c>
      <c r="J28" s="3">
        <f t="shared" si="15"/>
        <v>0</v>
      </c>
      <c r="K28" s="3">
        <f t="shared" si="15"/>
        <v>0</v>
      </c>
      <c r="L28" s="3">
        <f t="shared" si="15"/>
        <v>0</v>
      </c>
      <c r="M28" s="3">
        <f t="shared" si="15"/>
        <v>0</v>
      </c>
      <c r="N28" s="3">
        <f t="shared" si="15"/>
        <v>0</v>
      </c>
      <c r="O28" s="3">
        <f t="shared" si="15"/>
        <v>0</v>
      </c>
      <c r="P28" s="3">
        <f t="shared" si="15"/>
        <v>0</v>
      </c>
      <c r="Q28" s="3">
        <f t="shared" si="15"/>
        <v>0</v>
      </c>
      <c r="R28" s="3">
        <f t="shared" si="15"/>
        <v>0</v>
      </c>
      <c r="S28" s="3">
        <f t="shared" si="15"/>
        <v>0</v>
      </c>
      <c r="T28" s="3">
        <f t="shared" si="15"/>
        <v>0</v>
      </c>
      <c r="U28" s="3">
        <f t="shared" si="15"/>
        <v>0</v>
      </c>
      <c r="V28" s="3">
        <f t="shared" si="15"/>
        <v>0</v>
      </c>
      <c r="W28" s="3">
        <f t="shared" si="15"/>
        <v>0</v>
      </c>
      <c r="X28" s="3">
        <f t="shared" si="15"/>
        <v>0</v>
      </c>
      <c r="Y28" s="3">
        <f t="shared" si="15"/>
        <v>0</v>
      </c>
      <c r="Z28" s="3">
        <f t="shared" si="15"/>
        <v>0</v>
      </c>
      <c r="AA28" s="3">
        <f t="shared" si="15"/>
        <v>0</v>
      </c>
      <c r="AB28" s="3">
        <f t="shared" si="15"/>
        <v>0</v>
      </c>
      <c r="AC28" s="3">
        <f t="shared" si="15"/>
        <v>0</v>
      </c>
      <c r="AD28" s="3">
        <f t="shared" si="15"/>
        <v>0</v>
      </c>
      <c r="AE28" s="3">
        <f t="shared" si="15"/>
        <v>0</v>
      </c>
      <c r="AF28" s="3">
        <f t="shared" si="15"/>
        <v>0</v>
      </c>
      <c r="AG28" s="3">
        <f t="shared" si="15"/>
        <v>0</v>
      </c>
      <c r="AH28" s="3">
        <f t="shared" si="15"/>
        <v>0</v>
      </c>
      <c r="AI28" s="3">
        <f t="shared" si="15"/>
        <v>0</v>
      </c>
      <c r="AJ28" s="3">
        <f t="shared" si="15"/>
        <v>0</v>
      </c>
      <c r="AK28" s="3">
        <f t="shared" si="15"/>
        <v>0</v>
      </c>
      <c r="AL28" s="3">
        <f t="shared" si="15"/>
        <v>0</v>
      </c>
      <c r="AM28" s="3">
        <f t="shared" si="15"/>
        <v>0</v>
      </c>
      <c r="AN28" s="3">
        <f t="shared" si="15"/>
        <v>0</v>
      </c>
      <c r="AO28" s="3">
        <f t="shared" si="15"/>
        <v>0</v>
      </c>
      <c r="AP28" s="3">
        <f t="shared" si="15"/>
        <v>0</v>
      </c>
      <c r="AQ28" s="3">
        <f t="shared" si="15"/>
        <v>0</v>
      </c>
      <c r="AR28" s="3">
        <f t="shared" si="15"/>
        <v>0</v>
      </c>
      <c r="AS28" s="3">
        <f t="shared" si="15"/>
        <v>0</v>
      </c>
      <c r="AT28" s="3">
        <f t="shared" si="15"/>
        <v>0</v>
      </c>
      <c r="AU28" s="3">
        <f t="shared" si="15"/>
        <v>0</v>
      </c>
      <c r="AV28" s="3">
        <f t="shared" si="15"/>
        <v>0</v>
      </c>
      <c r="AW28" s="3">
        <f t="shared" si="15"/>
        <v>0</v>
      </c>
      <c r="AX28" s="3">
        <f t="shared" si="15"/>
        <v>0</v>
      </c>
      <c r="AY28" s="3">
        <f t="shared" si="15"/>
        <v>0</v>
      </c>
      <c r="AZ28" s="3">
        <f t="shared" si="15"/>
        <v>0</v>
      </c>
      <c r="BA28" s="3">
        <f t="shared" si="15"/>
        <v>0</v>
      </c>
      <c r="BB28" s="3">
        <f t="shared" si="15"/>
        <v>0</v>
      </c>
      <c r="BC28" s="3">
        <f t="shared" si="15"/>
        <v>0</v>
      </c>
      <c r="BD28" s="3">
        <f t="shared" si="15"/>
        <v>0</v>
      </c>
      <c r="BE28" s="3">
        <f t="shared" si="15"/>
        <v>0</v>
      </c>
      <c r="BF28" s="3">
        <f t="shared" si="15"/>
        <v>0</v>
      </c>
      <c r="BG28" s="3">
        <f t="shared" si="15"/>
        <v>0</v>
      </c>
      <c r="BH28" s="3">
        <f t="shared" si="15"/>
        <v>0</v>
      </c>
      <c r="BI28" s="3">
        <f t="shared" si="15"/>
        <v>0</v>
      </c>
      <c r="BJ28" s="3">
        <f t="shared" si="15"/>
        <v>0</v>
      </c>
      <c r="BK28" s="3">
        <f t="shared" si="15"/>
        <v>0</v>
      </c>
      <c r="BL28" s="3">
        <f t="shared" si="15"/>
        <v>0</v>
      </c>
      <c r="BM28" s="3">
        <f t="shared" si="15"/>
        <v>0</v>
      </c>
      <c r="BN28" s="3">
        <f t="shared" si="15"/>
        <v>0</v>
      </c>
      <c r="BO28" s="3">
        <f t="shared" si="15"/>
        <v>0</v>
      </c>
      <c r="BP28" s="3">
        <f t="shared" ref="BP28:CH28" si="16">IF(SUM($C$19:$N$19)=0,0,BO28+BP10)</f>
        <v>0</v>
      </c>
      <c r="BQ28" s="3">
        <f t="shared" si="16"/>
        <v>0</v>
      </c>
      <c r="BR28" s="3">
        <f t="shared" si="16"/>
        <v>0</v>
      </c>
      <c r="BS28" s="3">
        <f t="shared" si="16"/>
        <v>0</v>
      </c>
      <c r="BT28" s="3">
        <f t="shared" si="16"/>
        <v>0</v>
      </c>
      <c r="BU28" s="3">
        <f t="shared" si="16"/>
        <v>0</v>
      </c>
      <c r="BV28" s="3">
        <f t="shared" si="16"/>
        <v>0</v>
      </c>
      <c r="BW28" s="3">
        <f t="shared" si="16"/>
        <v>0</v>
      </c>
      <c r="BX28" s="3">
        <f t="shared" si="16"/>
        <v>0</v>
      </c>
      <c r="BY28" s="3">
        <f t="shared" si="16"/>
        <v>0</v>
      </c>
      <c r="BZ28" s="3">
        <f t="shared" si="16"/>
        <v>0</v>
      </c>
      <c r="CA28" s="3">
        <f t="shared" si="16"/>
        <v>0</v>
      </c>
      <c r="CB28" s="3">
        <f t="shared" si="16"/>
        <v>0</v>
      </c>
      <c r="CC28" s="3">
        <f t="shared" si="16"/>
        <v>0</v>
      </c>
      <c r="CD28" s="3">
        <f t="shared" si="16"/>
        <v>0</v>
      </c>
      <c r="CE28" s="3">
        <f t="shared" si="16"/>
        <v>0</v>
      </c>
      <c r="CF28" s="3">
        <f t="shared" si="16"/>
        <v>0</v>
      </c>
      <c r="CG28" s="3">
        <f t="shared" si="16"/>
        <v>0</v>
      </c>
      <c r="CH28" s="12">
        <f t="shared" si="16"/>
        <v>0</v>
      </c>
    </row>
    <row r="29" spans="1:86" x14ac:dyDescent="0.3">
      <c r="A29" s="639"/>
      <c r="B29" s="11" t="str">
        <f t="shared" si="4"/>
        <v>HVAC</v>
      </c>
      <c r="C29" s="3">
        <f t="shared" si="4"/>
        <v>0</v>
      </c>
      <c r="D29" s="3">
        <f t="shared" ref="D29:BO29" si="17">IF(SUM($C$19:$N$19)=0,0,C29+D11)</f>
        <v>41036</v>
      </c>
      <c r="E29" s="3">
        <f t="shared" si="17"/>
        <v>55602</v>
      </c>
      <c r="F29" s="3">
        <f t="shared" si="17"/>
        <v>305100</v>
      </c>
      <c r="G29" s="3">
        <f t="shared" si="17"/>
        <v>1126955</v>
      </c>
      <c r="H29" s="3">
        <f t="shared" si="17"/>
        <v>1709816</v>
      </c>
      <c r="I29" s="3">
        <f t="shared" si="17"/>
        <v>1950318.7</v>
      </c>
      <c r="J29" s="3">
        <f t="shared" si="17"/>
        <v>2588899.7000000002</v>
      </c>
      <c r="K29" s="3">
        <f t="shared" si="17"/>
        <v>3857998.7</v>
      </c>
      <c r="L29" s="3">
        <f t="shared" si="17"/>
        <v>5439448.7000000002</v>
      </c>
      <c r="M29" s="3">
        <f t="shared" si="17"/>
        <v>7197094.2700000005</v>
      </c>
      <c r="N29" s="3">
        <f t="shared" si="17"/>
        <v>13159200.27</v>
      </c>
      <c r="O29" s="3">
        <f t="shared" si="17"/>
        <v>13159200.27</v>
      </c>
      <c r="P29" s="3">
        <f t="shared" si="17"/>
        <v>13159200.27</v>
      </c>
      <c r="Q29" s="3">
        <f t="shared" si="17"/>
        <v>13159200.27</v>
      </c>
      <c r="R29" s="3">
        <f t="shared" si="17"/>
        <v>13159200.27</v>
      </c>
      <c r="S29" s="3">
        <f t="shared" si="17"/>
        <v>13159200.27</v>
      </c>
      <c r="T29" s="3">
        <f t="shared" si="17"/>
        <v>13159200.27</v>
      </c>
      <c r="U29" s="3">
        <f t="shared" si="17"/>
        <v>13159200.27</v>
      </c>
      <c r="V29" s="3">
        <f t="shared" si="17"/>
        <v>13159200.27</v>
      </c>
      <c r="W29" s="3">
        <f t="shared" si="17"/>
        <v>13159200.27</v>
      </c>
      <c r="X29" s="3">
        <f t="shared" si="17"/>
        <v>13159200.27</v>
      </c>
      <c r="Y29" s="3">
        <f t="shared" si="17"/>
        <v>13159200.27</v>
      </c>
      <c r="Z29" s="3">
        <f t="shared" si="17"/>
        <v>13159200.27</v>
      </c>
      <c r="AA29" s="3">
        <f t="shared" si="17"/>
        <v>13159200.27</v>
      </c>
      <c r="AB29" s="3">
        <f t="shared" si="17"/>
        <v>13159200.27</v>
      </c>
      <c r="AC29" s="3">
        <f t="shared" si="17"/>
        <v>13159200.27</v>
      </c>
      <c r="AD29" s="3">
        <f t="shared" si="17"/>
        <v>13159200.27</v>
      </c>
      <c r="AE29" s="3">
        <f t="shared" si="17"/>
        <v>13159200.27</v>
      </c>
      <c r="AF29" s="3">
        <f t="shared" si="17"/>
        <v>13159200.27</v>
      </c>
      <c r="AG29" s="3">
        <f t="shared" si="17"/>
        <v>13159200.27</v>
      </c>
      <c r="AH29" s="3">
        <f t="shared" si="17"/>
        <v>13159200.27</v>
      </c>
      <c r="AI29" s="3">
        <f t="shared" si="17"/>
        <v>13159200.27</v>
      </c>
      <c r="AJ29" s="3">
        <f t="shared" si="17"/>
        <v>13159200.27</v>
      </c>
      <c r="AK29" s="3">
        <f t="shared" si="17"/>
        <v>13159200.27</v>
      </c>
      <c r="AL29" s="3">
        <f t="shared" si="17"/>
        <v>13159200.27</v>
      </c>
      <c r="AM29" s="3">
        <f t="shared" si="17"/>
        <v>13159200.27</v>
      </c>
      <c r="AN29" s="3">
        <f t="shared" si="17"/>
        <v>13159200.27</v>
      </c>
      <c r="AO29" s="3">
        <f t="shared" si="17"/>
        <v>13159200.27</v>
      </c>
      <c r="AP29" s="3">
        <f t="shared" si="17"/>
        <v>13159200.27</v>
      </c>
      <c r="AQ29" s="3">
        <f t="shared" si="17"/>
        <v>13159200.27</v>
      </c>
      <c r="AR29" s="3">
        <f t="shared" si="17"/>
        <v>13159200.27</v>
      </c>
      <c r="AS29" s="3">
        <f t="shared" si="17"/>
        <v>13159200.27</v>
      </c>
      <c r="AT29" s="3">
        <f t="shared" si="17"/>
        <v>13159200.27</v>
      </c>
      <c r="AU29" s="3">
        <f t="shared" si="17"/>
        <v>13159200.27</v>
      </c>
      <c r="AV29" s="3">
        <f t="shared" si="17"/>
        <v>13159200.27</v>
      </c>
      <c r="AW29" s="3">
        <f t="shared" si="17"/>
        <v>13159200.27</v>
      </c>
      <c r="AX29" s="3">
        <f t="shared" si="17"/>
        <v>13159200.27</v>
      </c>
      <c r="AY29" s="3">
        <f t="shared" si="17"/>
        <v>13159200.27</v>
      </c>
      <c r="AZ29" s="3">
        <f t="shared" si="17"/>
        <v>13159200.27</v>
      </c>
      <c r="BA29" s="3">
        <f t="shared" si="17"/>
        <v>13159200.27</v>
      </c>
      <c r="BB29" s="3">
        <f t="shared" si="17"/>
        <v>13159200.27</v>
      </c>
      <c r="BC29" s="3">
        <f t="shared" si="17"/>
        <v>13159200.27</v>
      </c>
      <c r="BD29" s="3">
        <f t="shared" si="17"/>
        <v>13159200.27</v>
      </c>
      <c r="BE29" s="3">
        <f t="shared" si="17"/>
        <v>13159200.27</v>
      </c>
      <c r="BF29" s="3">
        <f t="shared" si="17"/>
        <v>13159200.27</v>
      </c>
      <c r="BG29" s="3">
        <f t="shared" si="17"/>
        <v>13159200.27</v>
      </c>
      <c r="BH29" s="3">
        <f t="shared" si="17"/>
        <v>13159200.27</v>
      </c>
      <c r="BI29" s="3">
        <f t="shared" si="17"/>
        <v>13159200.27</v>
      </c>
      <c r="BJ29" s="3">
        <f t="shared" si="17"/>
        <v>13159200.27</v>
      </c>
      <c r="BK29" s="3">
        <f t="shared" si="17"/>
        <v>13159200.27</v>
      </c>
      <c r="BL29" s="3">
        <f t="shared" si="17"/>
        <v>13159200.27</v>
      </c>
      <c r="BM29" s="3">
        <f t="shared" si="17"/>
        <v>13159200.27</v>
      </c>
      <c r="BN29" s="3">
        <f t="shared" si="17"/>
        <v>13159200.27</v>
      </c>
      <c r="BO29" s="3">
        <f t="shared" si="17"/>
        <v>13159200.27</v>
      </c>
      <c r="BP29" s="3">
        <f t="shared" ref="BP29:CH29" si="18">IF(SUM($C$19:$N$19)=0,0,BO29+BP11)</f>
        <v>13159200.27</v>
      </c>
      <c r="BQ29" s="3">
        <f t="shared" si="18"/>
        <v>13159200.27</v>
      </c>
      <c r="BR29" s="3">
        <f t="shared" si="18"/>
        <v>13159200.27</v>
      </c>
      <c r="BS29" s="3">
        <f t="shared" si="18"/>
        <v>13159200.27</v>
      </c>
      <c r="BT29" s="3">
        <f t="shared" si="18"/>
        <v>13159200.27</v>
      </c>
      <c r="BU29" s="3">
        <f t="shared" si="18"/>
        <v>13159200.27</v>
      </c>
      <c r="BV29" s="3">
        <f t="shared" si="18"/>
        <v>13159200.27</v>
      </c>
      <c r="BW29" s="3">
        <f t="shared" si="18"/>
        <v>13159200.27</v>
      </c>
      <c r="BX29" s="3">
        <f t="shared" si="18"/>
        <v>13159200.27</v>
      </c>
      <c r="BY29" s="3">
        <f t="shared" si="18"/>
        <v>13159200.27</v>
      </c>
      <c r="BZ29" s="3">
        <f t="shared" si="18"/>
        <v>13159200.27</v>
      </c>
      <c r="CA29" s="3">
        <f t="shared" si="18"/>
        <v>13159200.27</v>
      </c>
      <c r="CB29" s="3">
        <f t="shared" si="18"/>
        <v>13159200.27</v>
      </c>
      <c r="CC29" s="3">
        <f t="shared" si="18"/>
        <v>13159200.27</v>
      </c>
      <c r="CD29" s="3">
        <f t="shared" si="18"/>
        <v>13159200.27</v>
      </c>
      <c r="CE29" s="3">
        <f t="shared" si="18"/>
        <v>13159200.27</v>
      </c>
      <c r="CF29" s="3">
        <f t="shared" si="18"/>
        <v>13159200.27</v>
      </c>
      <c r="CG29" s="3">
        <f t="shared" si="18"/>
        <v>13159200.27</v>
      </c>
      <c r="CH29" s="12">
        <f t="shared" si="18"/>
        <v>13159200.27</v>
      </c>
    </row>
    <row r="30" spans="1:86" x14ac:dyDescent="0.3">
      <c r="A30" s="639"/>
      <c r="B30" s="11" t="str">
        <f t="shared" si="4"/>
        <v>Lighting</v>
      </c>
      <c r="C30" s="3">
        <f t="shared" si="4"/>
        <v>1409720</v>
      </c>
      <c r="D30" s="3">
        <f t="shared" ref="D30:BO30" si="19">IF(SUM($C$19:$N$19)=0,0,C30+D12)</f>
        <v>3693349</v>
      </c>
      <c r="E30" s="3">
        <f t="shared" si="19"/>
        <v>6048446</v>
      </c>
      <c r="F30" s="3">
        <f t="shared" si="19"/>
        <v>8609741</v>
      </c>
      <c r="G30" s="3">
        <f t="shared" si="19"/>
        <v>12230889</v>
      </c>
      <c r="H30" s="3">
        <f t="shared" si="19"/>
        <v>16302162</v>
      </c>
      <c r="I30" s="3">
        <f t="shared" si="19"/>
        <v>20199986</v>
      </c>
      <c r="J30" s="3">
        <f t="shared" si="19"/>
        <v>25239179</v>
      </c>
      <c r="K30" s="3">
        <f t="shared" si="19"/>
        <v>28539038</v>
      </c>
      <c r="L30" s="3">
        <f t="shared" si="19"/>
        <v>32563197</v>
      </c>
      <c r="M30" s="3">
        <f t="shared" si="19"/>
        <v>38849159</v>
      </c>
      <c r="N30" s="3">
        <f t="shared" si="19"/>
        <v>57805239</v>
      </c>
      <c r="O30" s="3">
        <f t="shared" si="19"/>
        <v>57805239</v>
      </c>
      <c r="P30" s="3">
        <f t="shared" si="19"/>
        <v>57805239</v>
      </c>
      <c r="Q30" s="3">
        <f t="shared" si="19"/>
        <v>57805239</v>
      </c>
      <c r="R30" s="3">
        <f t="shared" si="19"/>
        <v>57805239</v>
      </c>
      <c r="S30" s="3">
        <f t="shared" si="19"/>
        <v>57805239</v>
      </c>
      <c r="T30" s="3">
        <f t="shared" si="19"/>
        <v>57805239</v>
      </c>
      <c r="U30" s="3">
        <f t="shared" si="19"/>
        <v>57805239</v>
      </c>
      <c r="V30" s="3">
        <f t="shared" si="19"/>
        <v>57805239</v>
      </c>
      <c r="W30" s="3">
        <f t="shared" si="19"/>
        <v>57805239</v>
      </c>
      <c r="X30" s="3">
        <f t="shared" si="19"/>
        <v>57805239</v>
      </c>
      <c r="Y30" s="3">
        <f t="shared" si="19"/>
        <v>57805239</v>
      </c>
      <c r="Z30" s="3">
        <f t="shared" si="19"/>
        <v>57805239</v>
      </c>
      <c r="AA30" s="3">
        <f t="shared" si="19"/>
        <v>57805239</v>
      </c>
      <c r="AB30" s="3">
        <f t="shared" si="19"/>
        <v>57805239</v>
      </c>
      <c r="AC30" s="3">
        <f t="shared" si="19"/>
        <v>57805239</v>
      </c>
      <c r="AD30" s="3">
        <f t="shared" si="19"/>
        <v>57805239</v>
      </c>
      <c r="AE30" s="3">
        <f t="shared" si="19"/>
        <v>57805239</v>
      </c>
      <c r="AF30" s="3">
        <f t="shared" si="19"/>
        <v>57805239</v>
      </c>
      <c r="AG30" s="3">
        <f t="shared" si="19"/>
        <v>57805239</v>
      </c>
      <c r="AH30" s="3">
        <f t="shared" si="19"/>
        <v>57805239</v>
      </c>
      <c r="AI30" s="3">
        <f t="shared" si="19"/>
        <v>57805239</v>
      </c>
      <c r="AJ30" s="3">
        <f t="shared" si="19"/>
        <v>57805239</v>
      </c>
      <c r="AK30" s="3">
        <f t="shared" si="19"/>
        <v>57805239</v>
      </c>
      <c r="AL30" s="3">
        <f t="shared" si="19"/>
        <v>57805239</v>
      </c>
      <c r="AM30" s="3">
        <f t="shared" si="19"/>
        <v>57805239</v>
      </c>
      <c r="AN30" s="3">
        <f t="shared" si="19"/>
        <v>57805239</v>
      </c>
      <c r="AO30" s="3">
        <f t="shared" si="19"/>
        <v>57805239</v>
      </c>
      <c r="AP30" s="3">
        <f t="shared" si="19"/>
        <v>57805239</v>
      </c>
      <c r="AQ30" s="3">
        <f t="shared" si="19"/>
        <v>57805239</v>
      </c>
      <c r="AR30" s="3">
        <f t="shared" si="19"/>
        <v>57805239</v>
      </c>
      <c r="AS30" s="3">
        <f t="shared" si="19"/>
        <v>57805239</v>
      </c>
      <c r="AT30" s="3">
        <f t="shared" si="19"/>
        <v>57805239</v>
      </c>
      <c r="AU30" s="3">
        <f t="shared" si="19"/>
        <v>57805239</v>
      </c>
      <c r="AV30" s="3">
        <f t="shared" si="19"/>
        <v>57805239</v>
      </c>
      <c r="AW30" s="3">
        <f t="shared" si="19"/>
        <v>57805239</v>
      </c>
      <c r="AX30" s="3">
        <f t="shared" si="19"/>
        <v>57805239</v>
      </c>
      <c r="AY30" s="3">
        <f t="shared" si="19"/>
        <v>57805239</v>
      </c>
      <c r="AZ30" s="3">
        <f t="shared" si="19"/>
        <v>57805239</v>
      </c>
      <c r="BA30" s="3">
        <f t="shared" si="19"/>
        <v>57805239</v>
      </c>
      <c r="BB30" s="3">
        <f t="shared" si="19"/>
        <v>57805239</v>
      </c>
      <c r="BC30" s="3">
        <f t="shared" si="19"/>
        <v>57805239</v>
      </c>
      <c r="BD30" s="3">
        <f t="shared" si="19"/>
        <v>57805239</v>
      </c>
      <c r="BE30" s="3">
        <f t="shared" si="19"/>
        <v>57805239</v>
      </c>
      <c r="BF30" s="3">
        <f t="shared" si="19"/>
        <v>57805239</v>
      </c>
      <c r="BG30" s="3">
        <f t="shared" si="19"/>
        <v>57805239</v>
      </c>
      <c r="BH30" s="3">
        <f t="shared" si="19"/>
        <v>57805239</v>
      </c>
      <c r="BI30" s="3">
        <f t="shared" si="19"/>
        <v>57805239</v>
      </c>
      <c r="BJ30" s="3">
        <f t="shared" si="19"/>
        <v>57805239</v>
      </c>
      <c r="BK30" s="3">
        <f t="shared" si="19"/>
        <v>57805239</v>
      </c>
      <c r="BL30" s="3">
        <f t="shared" si="19"/>
        <v>57805239</v>
      </c>
      <c r="BM30" s="3">
        <f t="shared" si="19"/>
        <v>57805239</v>
      </c>
      <c r="BN30" s="3">
        <f t="shared" si="19"/>
        <v>57805239</v>
      </c>
      <c r="BO30" s="3">
        <f t="shared" si="19"/>
        <v>57805239</v>
      </c>
      <c r="BP30" s="3">
        <f t="shared" ref="BP30:CH30" si="20">IF(SUM($C$19:$N$19)=0,0,BO30+BP12)</f>
        <v>57805239</v>
      </c>
      <c r="BQ30" s="3">
        <f t="shared" si="20"/>
        <v>57805239</v>
      </c>
      <c r="BR30" s="3">
        <f t="shared" si="20"/>
        <v>57805239</v>
      </c>
      <c r="BS30" s="3">
        <f t="shared" si="20"/>
        <v>57805239</v>
      </c>
      <c r="BT30" s="3">
        <f t="shared" si="20"/>
        <v>57805239</v>
      </c>
      <c r="BU30" s="3">
        <f t="shared" si="20"/>
        <v>57805239</v>
      </c>
      <c r="BV30" s="3">
        <f t="shared" si="20"/>
        <v>57805239</v>
      </c>
      <c r="BW30" s="3">
        <f t="shared" si="20"/>
        <v>57805239</v>
      </c>
      <c r="BX30" s="3">
        <f t="shared" si="20"/>
        <v>57805239</v>
      </c>
      <c r="BY30" s="3">
        <f t="shared" si="20"/>
        <v>57805239</v>
      </c>
      <c r="BZ30" s="3">
        <f t="shared" si="20"/>
        <v>57805239</v>
      </c>
      <c r="CA30" s="3">
        <f t="shared" si="20"/>
        <v>57805239</v>
      </c>
      <c r="CB30" s="3">
        <f t="shared" si="20"/>
        <v>57805239</v>
      </c>
      <c r="CC30" s="3">
        <f t="shared" si="20"/>
        <v>57805239</v>
      </c>
      <c r="CD30" s="3">
        <f t="shared" si="20"/>
        <v>57805239</v>
      </c>
      <c r="CE30" s="3">
        <f t="shared" si="20"/>
        <v>57805239</v>
      </c>
      <c r="CF30" s="3">
        <f t="shared" si="20"/>
        <v>57805239</v>
      </c>
      <c r="CG30" s="3">
        <f t="shared" si="20"/>
        <v>57805239</v>
      </c>
      <c r="CH30" s="12">
        <f t="shared" si="20"/>
        <v>57805239</v>
      </c>
    </row>
    <row r="31" spans="1:86" x14ac:dyDescent="0.3">
      <c r="A31" s="639"/>
      <c r="B31" s="11" t="str">
        <f t="shared" si="4"/>
        <v>Miscellaneous</v>
      </c>
      <c r="C31" s="3">
        <f t="shared" si="4"/>
        <v>0</v>
      </c>
      <c r="D31" s="3">
        <f t="shared" ref="D31:BO31" si="21">IF(SUM($C$19:$N$19)=0,0,C31+D13)</f>
        <v>0</v>
      </c>
      <c r="E31" s="3">
        <f t="shared" si="21"/>
        <v>0</v>
      </c>
      <c r="F31" s="3">
        <f t="shared" si="21"/>
        <v>0</v>
      </c>
      <c r="G31" s="3">
        <f t="shared" si="21"/>
        <v>0</v>
      </c>
      <c r="H31" s="3">
        <f t="shared" si="21"/>
        <v>33708</v>
      </c>
      <c r="I31" s="3">
        <f t="shared" si="21"/>
        <v>147150</v>
      </c>
      <c r="J31" s="3">
        <f t="shared" si="21"/>
        <v>147150</v>
      </c>
      <c r="K31" s="3">
        <f t="shared" si="21"/>
        <v>147150</v>
      </c>
      <c r="L31" s="3">
        <f t="shared" si="21"/>
        <v>198238</v>
      </c>
      <c r="M31" s="3">
        <f t="shared" si="21"/>
        <v>305285</v>
      </c>
      <c r="N31" s="3">
        <f t="shared" si="21"/>
        <v>311277</v>
      </c>
      <c r="O31" s="3">
        <f t="shared" si="21"/>
        <v>311277</v>
      </c>
      <c r="P31" s="3">
        <f t="shared" si="21"/>
        <v>311277</v>
      </c>
      <c r="Q31" s="3">
        <f t="shared" si="21"/>
        <v>311277</v>
      </c>
      <c r="R31" s="3">
        <f t="shared" si="21"/>
        <v>311277</v>
      </c>
      <c r="S31" s="3">
        <f t="shared" si="21"/>
        <v>311277</v>
      </c>
      <c r="T31" s="3">
        <f t="shared" si="21"/>
        <v>311277</v>
      </c>
      <c r="U31" s="3">
        <f t="shared" si="21"/>
        <v>311277</v>
      </c>
      <c r="V31" s="3">
        <f t="shared" si="21"/>
        <v>311277</v>
      </c>
      <c r="W31" s="3">
        <f t="shared" si="21"/>
        <v>311277</v>
      </c>
      <c r="X31" s="3">
        <f t="shared" si="21"/>
        <v>311277</v>
      </c>
      <c r="Y31" s="3">
        <f t="shared" si="21"/>
        <v>311277</v>
      </c>
      <c r="Z31" s="3">
        <f t="shared" si="21"/>
        <v>311277</v>
      </c>
      <c r="AA31" s="3">
        <f t="shared" si="21"/>
        <v>311277</v>
      </c>
      <c r="AB31" s="3">
        <f t="shared" si="21"/>
        <v>311277</v>
      </c>
      <c r="AC31" s="3">
        <f t="shared" si="21"/>
        <v>311277</v>
      </c>
      <c r="AD31" s="3">
        <f t="shared" si="21"/>
        <v>311277</v>
      </c>
      <c r="AE31" s="3">
        <f t="shared" si="21"/>
        <v>311277</v>
      </c>
      <c r="AF31" s="3">
        <f t="shared" si="21"/>
        <v>311277</v>
      </c>
      <c r="AG31" s="3">
        <f t="shared" si="21"/>
        <v>311277</v>
      </c>
      <c r="AH31" s="3">
        <f t="shared" si="21"/>
        <v>311277</v>
      </c>
      <c r="AI31" s="3">
        <f t="shared" si="21"/>
        <v>311277</v>
      </c>
      <c r="AJ31" s="3">
        <f t="shared" si="21"/>
        <v>311277</v>
      </c>
      <c r="AK31" s="3">
        <f t="shared" si="21"/>
        <v>311277</v>
      </c>
      <c r="AL31" s="3">
        <f t="shared" si="21"/>
        <v>311277</v>
      </c>
      <c r="AM31" s="3">
        <f t="shared" si="21"/>
        <v>311277</v>
      </c>
      <c r="AN31" s="3">
        <f t="shared" si="21"/>
        <v>311277</v>
      </c>
      <c r="AO31" s="3">
        <f t="shared" si="21"/>
        <v>311277</v>
      </c>
      <c r="AP31" s="3">
        <f t="shared" si="21"/>
        <v>311277</v>
      </c>
      <c r="AQ31" s="3">
        <f t="shared" si="21"/>
        <v>311277</v>
      </c>
      <c r="AR31" s="3">
        <f t="shared" si="21"/>
        <v>311277</v>
      </c>
      <c r="AS31" s="3">
        <f t="shared" si="21"/>
        <v>311277</v>
      </c>
      <c r="AT31" s="3">
        <f t="shared" si="21"/>
        <v>311277</v>
      </c>
      <c r="AU31" s="3">
        <f t="shared" si="21"/>
        <v>311277</v>
      </c>
      <c r="AV31" s="3">
        <f t="shared" si="21"/>
        <v>311277</v>
      </c>
      <c r="AW31" s="3">
        <f t="shared" si="21"/>
        <v>311277</v>
      </c>
      <c r="AX31" s="3">
        <f t="shared" si="21"/>
        <v>311277</v>
      </c>
      <c r="AY31" s="3">
        <f t="shared" si="21"/>
        <v>311277</v>
      </c>
      <c r="AZ31" s="3">
        <f t="shared" si="21"/>
        <v>311277</v>
      </c>
      <c r="BA31" s="3">
        <f t="shared" si="21"/>
        <v>311277</v>
      </c>
      <c r="BB31" s="3">
        <f t="shared" si="21"/>
        <v>311277</v>
      </c>
      <c r="BC31" s="3">
        <f t="shared" si="21"/>
        <v>311277</v>
      </c>
      <c r="BD31" s="3">
        <f t="shared" si="21"/>
        <v>311277</v>
      </c>
      <c r="BE31" s="3">
        <f t="shared" si="21"/>
        <v>311277</v>
      </c>
      <c r="BF31" s="3">
        <f t="shared" si="21"/>
        <v>311277</v>
      </c>
      <c r="BG31" s="3">
        <f t="shared" si="21"/>
        <v>311277</v>
      </c>
      <c r="BH31" s="3">
        <f t="shared" si="21"/>
        <v>311277</v>
      </c>
      <c r="BI31" s="3">
        <f t="shared" si="21"/>
        <v>311277</v>
      </c>
      <c r="BJ31" s="3">
        <f t="shared" si="21"/>
        <v>311277</v>
      </c>
      <c r="BK31" s="3">
        <f t="shared" si="21"/>
        <v>311277</v>
      </c>
      <c r="BL31" s="3">
        <f t="shared" si="21"/>
        <v>311277</v>
      </c>
      <c r="BM31" s="3">
        <f t="shared" si="21"/>
        <v>311277</v>
      </c>
      <c r="BN31" s="3">
        <f t="shared" si="21"/>
        <v>311277</v>
      </c>
      <c r="BO31" s="3">
        <f t="shared" si="21"/>
        <v>311277</v>
      </c>
      <c r="BP31" s="3">
        <f t="shared" ref="BP31:CH31" si="22">IF(SUM($C$19:$N$19)=0,0,BO31+BP13)</f>
        <v>311277</v>
      </c>
      <c r="BQ31" s="3">
        <f t="shared" si="22"/>
        <v>311277</v>
      </c>
      <c r="BR31" s="3">
        <f t="shared" si="22"/>
        <v>311277</v>
      </c>
      <c r="BS31" s="3">
        <f t="shared" si="22"/>
        <v>311277</v>
      </c>
      <c r="BT31" s="3">
        <f t="shared" si="22"/>
        <v>311277</v>
      </c>
      <c r="BU31" s="3">
        <f t="shared" si="22"/>
        <v>311277</v>
      </c>
      <c r="BV31" s="3">
        <f t="shared" si="22"/>
        <v>311277</v>
      </c>
      <c r="BW31" s="3">
        <f t="shared" si="22"/>
        <v>311277</v>
      </c>
      <c r="BX31" s="3">
        <f t="shared" si="22"/>
        <v>311277</v>
      </c>
      <c r="BY31" s="3">
        <f t="shared" si="22"/>
        <v>311277</v>
      </c>
      <c r="BZ31" s="3">
        <f t="shared" si="22"/>
        <v>311277</v>
      </c>
      <c r="CA31" s="3">
        <f t="shared" si="22"/>
        <v>311277</v>
      </c>
      <c r="CB31" s="3">
        <f t="shared" si="22"/>
        <v>311277</v>
      </c>
      <c r="CC31" s="3">
        <f t="shared" si="22"/>
        <v>311277</v>
      </c>
      <c r="CD31" s="3">
        <f t="shared" si="22"/>
        <v>311277</v>
      </c>
      <c r="CE31" s="3">
        <f t="shared" si="22"/>
        <v>311277</v>
      </c>
      <c r="CF31" s="3">
        <f t="shared" si="22"/>
        <v>311277</v>
      </c>
      <c r="CG31" s="3">
        <f t="shared" si="22"/>
        <v>311277</v>
      </c>
      <c r="CH31" s="12">
        <f t="shared" si="22"/>
        <v>311277</v>
      </c>
    </row>
    <row r="32" spans="1:86" ht="15" customHeight="1" x14ac:dyDescent="0.3">
      <c r="A32" s="639"/>
      <c r="B32" s="11" t="str">
        <f t="shared" si="4"/>
        <v>Motors</v>
      </c>
      <c r="C32" s="3">
        <f t="shared" si="4"/>
        <v>0</v>
      </c>
      <c r="D32" s="3">
        <f t="shared" ref="D32:BO32" si="23">IF(SUM($C$19:$N$19)=0,0,C32+D14)</f>
        <v>0</v>
      </c>
      <c r="E32" s="3">
        <f t="shared" si="23"/>
        <v>0</v>
      </c>
      <c r="F32" s="3">
        <f t="shared" si="23"/>
        <v>153646</v>
      </c>
      <c r="G32" s="3">
        <f t="shared" si="23"/>
        <v>192429</v>
      </c>
      <c r="H32" s="3">
        <f t="shared" si="23"/>
        <v>192429</v>
      </c>
      <c r="I32" s="3">
        <f t="shared" si="23"/>
        <v>192429</v>
      </c>
      <c r="J32" s="3">
        <f t="shared" si="23"/>
        <v>399852</v>
      </c>
      <c r="K32" s="3">
        <f t="shared" si="23"/>
        <v>399852</v>
      </c>
      <c r="L32" s="3">
        <f t="shared" si="23"/>
        <v>715085</v>
      </c>
      <c r="M32" s="3">
        <f t="shared" si="23"/>
        <v>772685</v>
      </c>
      <c r="N32" s="3">
        <f t="shared" si="23"/>
        <v>968317</v>
      </c>
      <c r="O32" s="3">
        <f t="shared" si="23"/>
        <v>968317</v>
      </c>
      <c r="P32" s="3">
        <f t="shared" si="23"/>
        <v>968317</v>
      </c>
      <c r="Q32" s="3">
        <f t="shared" si="23"/>
        <v>968317</v>
      </c>
      <c r="R32" s="3">
        <f t="shared" si="23"/>
        <v>968317</v>
      </c>
      <c r="S32" s="3">
        <f t="shared" si="23"/>
        <v>968317</v>
      </c>
      <c r="T32" s="3">
        <f t="shared" si="23"/>
        <v>968317</v>
      </c>
      <c r="U32" s="3">
        <f t="shared" si="23"/>
        <v>968317</v>
      </c>
      <c r="V32" s="3">
        <f t="shared" si="23"/>
        <v>968317</v>
      </c>
      <c r="W32" s="3">
        <f t="shared" si="23"/>
        <v>968317</v>
      </c>
      <c r="X32" s="3">
        <f t="shared" si="23"/>
        <v>968317</v>
      </c>
      <c r="Y32" s="3">
        <f t="shared" si="23"/>
        <v>968317</v>
      </c>
      <c r="Z32" s="3">
        <f t="shared" si="23"/>
        <v>968317</v>
      </c>
      <c r="AA32" s="3">
        <f t="shared" si="23"/>
        <v>968317</v>
      </c>
      <c r="AB32" s="3">
        <f t="shared" si="23"/>
        <v>968317</v>
      </c>
      <c r="AC32" s="3">
        <f t="shared" si="23"/>
        <v>968317</v>
      </c>
      <c r="AD32" s="3">
        <f t="shared" si="23"/>
        <v>968317</v>
      </c>
      <c r="AE32" s="3">
        <f t="shared" si="23"/>
        <v>968317</v>
      </c>
      <c r="AF32" s="3">
        <f t="shared" si="23"/>
        <v>968317</v>
      </c>
      <c r="AG32" s="3">
        <f t="shared" si="23"/>
        <v>968317</v>
      </c>
      <c r="AH32" s="3">
        <f t="shared" si="23"/>
        <v>968317</v>
      </c>
      <c r="AI32" s="3">
        <f t="shared" si="23"/>
        <v>968317</v>
      </c>
      <c r="AJ32" s="3">
        <f t="shared" si="23"/>
        <v>968317</v>
      </c>
      <c r="AK32" s="3">
        <f t="shared" si="23"/>
        <v>968317</v>
      </c>
      <c r="AL32" s="3">
        <f t="shared" si="23"/>
        <v>968317</v>
      </c>
      <c r="AM32" s="3">
        <f t="shared" si="23"/>
        <v>968317</v>
      </c>
      <c r="AN32" s="3">
        <f t="shared" si="23"/>
        <v>968317</v>
      </c>
      <c r="AO32" s="3">
        <f t="shared" si="23"/>
        <v>968317</v>
      </c>
      <c r="AP32" s="3">
        <f t="shared" si="23"/>
        <v>968317</v>
      </c>
      <c r="AQ32" s="3">
        <f t="shared" si="23"/>
        <v>968317</v>
      </c>
      <c r="AR32" s="3">
        <f t="shared" si="23"/>
        <v>968317</v>
      </c>
      <c r="AS32" s="3">
        <f t="shared" si="23"/>
        <v>968317</v>
      </c>
      <c r="AT32" s="3">
        <f t="shared" si="23"/>
        <v>968317</v>
      </c>
      <c r="AU32" s="3">
        <f t="shared" si="23"/>
        <v>968317</v>
      </c>
      <c r="AV32" s="3">
        <f t="shared" si="23"/>
        <v>968317</v>
      </c>
      <c r="AW32" s="3">
        <f t="shared" si="23"/>
        <v>968317</v>
      </c>
      <c r="AX32" s="3">
        <f t="shared" si="23"/>
        <v>968317</v>
      </c>
      <c r="AY32" s="3">
        <f t="shared" si="23"/>
        <v>968317</v>
      </c>
      <c r="AZ32" s="3">
        <f t="shared" si="23"/>
        <v>968317</v>
      </c>
      <c r="BA32" s="3">
        <f t="shared" si="23"/>
        <v>968317</v>
      </c>
      <c r="BB32" s="3">
        <f t="shared" si="23"/>
        <v>968317</v>
      </c>
      <c r="BC32" s="3">
        <f t="shared" si="23"/>
        <v>968317</v>
      </c>
      <c r="BD32" s="3">
        <f t="shared" si="23"/>
        <v>968317</v>
      </c>
      <c r="BE32" s="3">
        <f t="shared" si="23"/>
        <v>968317</v>
      </c>
      <c r="BF32" s="3">
        <f t="shared" si="23"/>
        <v>968317</v>
      </c>
      <c r="BG32" s="3">
        <f t="shared" si="23"/>
        <v>968317</v>
      </c>
      <c r="BH32" s="3">
        <f t="shared" si="23"/>
        <v>968317</v>
      </c>
      <c r="BI32" s="3">
        <f t="shared" si="23"/>
        <v>968317</v>
      </c>
      <c r="BJ32" s="3">
        <f t="shared" si="23"/>
        <v>968317</v>
      </c>
      <c r="BK32" s="3">
        <f t="shared" si="23"/>
        <v>968317</v>
      </c>
      <c r="BL32" s="3">
        <f t="shared" si="23"/>
        <v>968317</v>
      </c>
      <c r="BM32" s="3">
        <f t="shared" si="23"/>
        <v>968317</v>
      </c>
      <c r="BN32" s="3">
        <f t="shared" si="23"/>
        <v>968317</v>
      </c>
      <c r="BO32" s="3">
        <f t="shared" si="23"/>
        <v>968317</v>
      </c>
      <c r="BP32" s="3">
        <f t="shared" ref="BP32:CH32" si="24">IF(SUM($C$19:$N$19)=0,0,BO32+BP14)</f>
        <v>968317</v>
      </c>
      <c r="BQ32" s="3">
        <f t="shared" si="24"/>
        <v>968317</v>
      </c>
      <c r="BR32" s="3">
        <f t="shared" si="24"/>
        <v>968317</v>
      </c>
      <c r="BS32" s="3">
        <f t="shared" si="24"/>
        <v>968317</v>
      </c>
      <c r="BT32" s="3">
        <f t="shared" si="24"/>
        <v>968317</v>
      </c>
      <c r="BU32" s="3">
        <f t="shared" si="24"/>
        <v>968317</v>
      </c>
      <c r="BV32" s="3">
        <f t="shared" si="24"/>
        <v>968317</v>
      </c>
      <c r="BW32" s="3">
        <f t="shared" si="24"/>
        <v>968317</v>
      </c>
      <c r="BX32" s="3">
        <f t="shared" si="24"/>
        <v>968317</v>
      </c>
      <c r="BY32" s="3">
        <f t="shared" si="24"/>
        <v>968317</v>
      </c>
      <c r="BZ32" s="3">
        <f t="shared" si="24"/>
        <v>968317</v>
      </c>
      <c r="CA32" s="3">
        <f t="shared" si="24"/>
        <v>968317</v>
      </c>
      <c r="CB32" s="3">
        <f t="shared" si="24"/>
        <v>968317</v>
      </c>
      <c r="CC32" s="3">
        <f t="shared" si="24"/>
        <v>968317</v>
      </c>
      <c r="CD32" s="3">
        <f t="shared" si="24"/>
        <v>968317</v>
      </c>
      <c r="CE32" s="3">
        <f t="shared" si="24"/>
        <v>968317</v>
      </c>
      <c r="CF32" s="3">
        <f t="shared" si="24"/>
        <v>968317</v>
      </c>
      <c r="CG32" s="3">
        <f t="shared" si="24"/>
        <v>968317</v>
      </c>
      <c r="CH32" s="12">
        <f t="shared" si="24"/>
        <v>968317</v>
      </c>
    </row>
    <row r="33" spans="1:86" x14ac:dyDescent="0.3">
      <c r="A33" s="639"/>
      <c r="B33" s="11" t="str">
        <f t="shared" si="4"/>
        <v>Process</v>
      </c>
      <c r="C33" s="3">
        <f t="shared" si="4"/>
        <v>0</v>
      </c>
      <c r="D33" s="3">
        <f t="shared" ref="D33:BO33" si="25">IF(SUM($C$19:$N$19)=0,0,C33+D15)</f>
        <v>0</v>
      </c>
      <c r="E33" s="3">
        <f t="shared" si="25"/>
        <v>0</v>
      </c>
      <c r="F33" s="3">
        <f t="shared" si="25"/>
        <v>0</v>
      </c>
      <c r="G33" s="3">
        <f t="shared" si="25"/>
        <v>0</v>
      </c>
      <c r="H33" s="3">
        <f t="shared" si="25"/>
        <v>0</v>
      </c>
      <c r="I33" s="3">
        <f t="shared" si="25"/>
        <v>0</v>
      </c>
      <c r="J33" s="3">
        <f t="shared" si="25"/>
        <v>0</v>
      </c>
      <c r="K33" s="3">
        <f t="shared" si="25"/>
        <v>0</v>
      </c>
      <c r="L33" s="3">
        <f t="shared" si="25"/>
        <v>0</v>
      </c>
      <c r="M33" s="3">
        <f t="shared" si="25"/>
        <v>0</v>
      </c>
      <c r="N33" s="3">
        <f t="shared" si="25"/>
        <v>0</v>
      </c>
      <c r="O33" s="3">
        <f t="shared" si="25"/>
        <v>0</v>
      </c>
      <c r="P33" s="3">
        <f t="shared" si="25"/>
        <v>0</v>
      </c>
      <c r="Q33" s="3">
        <f t="shared" si="25"/>
        <v>0</v>
      </c>
      <c r="R33" s="3">
        <f t="shared" si="25"/>
        <v>0</v>
      </c>
      <c r="S33" s="3">
        <f t="shared" si="25"/>
        <v>0</v>
      </c>
      <c r="T33" s="3">
        <f t="shared" si="25"/>
        <v>0</v>
      </c>
      <c r="U33" s="3">
        <f t="shared" si="25"/>
        <v>0</v>
      </c>
      <c r="V33" s="3">
        <f t="shared" si="25"/>
        <v>0</v>
      </c>
      <c r="W33" s="3">
        <f t="shared" si="25"/>
        <v>0</v>
      </c>
      <c r="X33" s="3">
        <f t="shared" si="25"/>
        <v>0</v>
      </c>
      <c r="Y33" s="3">
        <f t="shared" si="25"/>
        <v>0</v>
      </c>
      <c r="Z33" s="3">
        <f t="shared" si="25"/>
        <v>0</v>
      </c>
      <c r="AA33" s="3">
        <f t="shared" si="25"/>
        <v>0</v>
      </c>
      <c r="AB33" s="3">
        <f t="shared" si="25"/>
        <v>0</v>
      </c>
      <c r="AC33" s="3">
        <f t="shared" si="25"/>
        <v>0</v>
      </c>
      <c r="AD33" s="3">
        <f t="shared" si="25"/>
        <v>0</v>
      </c>
      <c r="AE33" s="3">
        <f t="shared" si="25"/>
        <v>0</v>
      </c>
      <c r="AF33" s="3">
        <f t="shared" si="25"/>
        <v>0</v>
      </c>
      <c r="AG33" s="3">
        <f t="shared" si="25"/>
        <v>0</v>
      </c>
      <c r="AH33" s="3">
        <f t="shared" si="25"/>
        <v>0</v>
      </c>
      <c r="AI33" s="3">
        <f t="shared" si="25"/>
        <v>0</v>
      </c>
      <c r="AJ33" s="3">
        <f t="shared" si="25"/>
        <v>0</v>
      </c>
      <c r="AK33" s="3">
        <f t="shared" si="25"/>
        <v>0</v>
      </c>
      <c r="AL33" s="3">
        <f t="shared" si="25"/>
        <v>0</v>
      </c>
      <c r="AM33" s="3">
        <f t="shared" si="25"/>
        <v>0</v>
      </c>
      <c r="AN33" s="3">
        <f t="shared" si="25"/>
        <v>0</v>
      </c>
      <c r="AO33" s="3">
        <f t="shared" si="25"/>
        <v>0</v>
      </c>
      <c r="AP33" s="3">
        <f t="shared" si="25"/>
        <v>0</v>
      </c>
      <c r="AQ33" s="3">
        <f t="shared" si="25"/>
        <v>0</v>
      </c>
      <c r="AR33" s="3">
        <f t="shared" si="25"/>
        <v>0</v>
      </c>
      <c r="AS33" s="3">
        <f t="shared" si="25"/>
        <v>0</v>
      </c>
      <c r="AT33" s="3">
        <f t="shared" si="25"/>
        <v>0</v>
      </c>
      <c r="AU33" s="3">
        <f t="shared" si="25"/>
        <v>0</v>
      </c>
      <c r="AV33" s="3">
        <f t="shared" si="25"/>
        <v>0</v>
      </c>
      <c r="AW33" s="3">
        <f t="shared" si="25"/>
        <v>0</v>
      </c>
      <c r="AX33" s="3">
        <f t="shared" si="25"/>
        <v>0</v>
      </c>
      <c r="AY33" s="3">
        <f t="shared" si="25"/>
        <v>0</v>
      </c>
      <c r="AZ33" s="3">
        <f t="shared" si="25"/>
        <v>0</v>
      </c>
      <c r="BA33" s="3">
        <f t="shared" si="25"/>
        <v>0</v>
      </c>
      <c r="BB33" s="3">
        <f t="shared" si="25"/>
        <v>0</v>
      </c>
      <c r="BC33" s="3">
        <f t="shared" si="25"/>
        <v>0</v>
      </c>
      <c r="BD33" s="3">
        <f t="shared" si="25"/>
        <v>0</v>
      </c>
      <c r="BE33" s="3">
        <f t="shared" si="25"/>
        <v>0</v>
      </c>
      <c r="BF33" s="3">
        <f t="shared" si="25"/>
        <v>0</v>
      </c>
      <c r="BG33" s="3">
        <f t="shared" si="25"/>
        <v>0</v>
      </c>
      <c r="BH33" s="3">
        <f t="shared" si="25"/>
        <v>0</v>
      </c>
      <c r="BI33" s="3">
        <f t="shared" si="25"/>
        <v>0</v>
      </c>
      <c r="BJ33" s="3">
        <f t="shared" si="25"/>
        <v>0</v>
      </c>
      <c r="BK33" s="3">
        <f t="shared" si="25"/>
        <v>0</v>
      </c>
      <c r="BL33" s="3">
        <f t="shared" si="25"/>
        <v>0</v>
      </c>
      <c r="BM33" s="3">
        <f t="shared" si="25"/>
        <v>0</v>
      </c>
      <c r="BN33" s="3">
        <f t="shared" si="25"/>
        <v>0</v>
      </c>
      <c r="BO33" s="3">
        <f t="shared" si="25"/>
        <v>0</v>
      </c>
      <c r="BP33" s="3">
        <f t="shared" ref="BP33:CH33" si="26">IF(SUM($C$19:$N$19)=0,0,BO33+BP15)</f>
        <v>0</v>
      </c>
      <c r="BQ33" s="3">
        <f t="shared" si="26"/>
        <v>0</v>
      </c>
      <c r="BR33" s="3">
        <f t="shared" si="26"/>
        <v>0</v>
      </c>
      <c r="BS33" s="3">
        <f t="shared" si="26"/>
        <v>0</v>
      </c>
      <c r="BT33" s="3">
        <f t="shared" si="26"/>
        <v>0</v>
      </c>
      <c r="BU33" s="3">
        <f t="shared" si="26"/>
        <v>0</v>
      </c>
      <c r="BV33" s="3">
        <f t="shared" si="26"/>
        <v>0</v>
      </c>
      <c r="BW33" s="3">
        <f t="shared" si="26"/>
        <v>0</v>
      </c>
      <c r="BX33" s="3">
        <f t="shared" si="26"/>
        <v>0</v>
      </c>
      <c r="BY33" s="3">
        <f t="shared" si="26"/>
        <v>0</v>
      </c>
      <c r="BZ33" s="3">
        <f t="shared" si="26"/>
        <v>0</v>
      </c>
      <c r="CA33" s="3">
        <f t="shared" si="26"/>
        <v>0</v>
      </c>
      <c r="CB33" s="3">
        <f t="shared" si="26"/>
        <v>0</v>
      </c>
      <c r="CC33" s="3">
        <f t="shared" si="26"/>
        <v>0</v>
      </c>
      <c r="CD33" s="3">
        <f t="shared" si="26"/>
        <v>0</v>
      </c>
      <c r="CE33" s="3">
        <f t="shared" si="26"/>
        <v>0</v>
      </c>
      <c r="CF33" s="3">
        <f t="shared" si="26"/>
        <v>0</v>
      </c>
      <c r="CG33" s="3">
        <f t="shared" si="26"/>
        <v>0</v>
      </c>
      <c r="CH33" s="12">
        <f t="shared" si="26"/>
        <v>0</v>
      </c>
    </row>
    <row r="34" spans="1:86" x14ac:dyDescent="0.3">
      <c r="A34" s="639"/>
      <c r="B34" s="11" t="str">
        <f t="shared" si="4"/>
        <v>Refrigeration</v>
      </c>
      <c r="C34" s="3">
        <f t="shared" si="4"/>
        <v>81045</v>
      </c>
      <c r="D34" s="3">
        <f t="shared" ref="D34:BO34" si="27">IF(SUM($C$19:$N$19)=0,0,C34+D16)</f>
        <v>81045</v>
      </c>
      <c r="E34" s="3">
        <f t="shared" si="27"/>
        <v>81045</v>
      </c>
      <c r="F34" s="3">
        <f t="shared" si="27"/>
        <v>115107</v>
      </c>
      <c r="G34" s="3">
        <f t="shared" si="27"/>
        <v>1475306</v>
      </c>
      <c r="H34" s="3">
        <f t="shared" si="27"/>
        <v>1540626</v>
      </c>
      <c r="I34" s="3">
        <f t="shared" si="27"/>
        <v>1540626</v>
      </c>
      <c r="J34" s="3">
        <f t="shared" si="27"/>
        <v>1540626</v>
      </c>
      <c r="K34" s="3">
        <f t="shared" si="27"/>
        <v>1540626</v>
      </c>
      <c r="L34" s="3">
        <f t="shared" si="27"/>
        <v>1540626</v>
      </c>
      <c r="M34" s="3">
        <f t="shared" si="27"/>
        <v>1856968</v>
      </c>
      <c r="N34" s="3">
        <f t="shared" si="27"/>
        <v>2425797</v>
      </c>
      <c r="O34" s="3">
        <f t="shared" si="27"/>
        <v>2425797</v>
      </c>
      <c r="P34" s="3">
        <f t="shared" si="27"/>
        <v>2425797</v>
      </c>
      <c r="Q34" s="3">
        <f t="shared" si="27"/>
        <v>2425797</v>
      </c>
      <c r="R34" s="3">
        <f t="shared" si="27"/>
        <v>2425797</v>
      </c>
      <c r="S34" s="3">
        <f t="shared" si="27"/>
        <v>2425797</v>
      </c>
      <c r="T34" s="3">
        <f t="shared" si="27"/>
        <v>2425797</v>
      </c>
      <c r="U34" s="3">
        <f t="shared" si="27"/>
        <v>2425797</v>
      </c>
      <c r="V34" s="3">
        <f t="shared" si="27"/>
        <v>2425797</v>
      </c>
      <c r="W34" s="3">
        <f t="shared" si="27"/>
        <v>2425797</v>
      </c>
      <c r="X34" s="3">
        <f t="shared" si="27"/>
        <v>2425797</v>
      </c>
      <c r="Y34" s="3">
        <f t="shared" si="27"/>
        <v>2425797</v>
      </c>
      <c r="Z34" s="3">
        <f t="shared" si="27"/>
        <v>2425797</v>
      </c>
      <c r="AA34" s="3">
        <f t="shared" si="27"/>
        <v>2425797</v>
      </c>
      <c r="AB34" s="3">
        <f t="shared" si="27"/>
        <v>2425797</v>
      </c>
      <c r="AC34" s="3">
        <f t="shared" si="27"/>
        <v>2425797</v>
      </c>
      <c r="AD34" s="3">
        <f t="shared" si="27"/>
        <v>2425797</v>
      </c>
      <c r="AE34" s="3">
        <f t="shared" si="27"/>
        <v>2425797</v>
      </c>
      <c r="AF34" s="3">
        <f t="shared" si="27"/>
        <v>2425797</v>
      </c>
      <c r="AG34" s="3">
        <f t="shared" si="27"/>
        <v>2425797</v>
      </c>
      <c r="AH34" s="3">
        <f t="shared" si="27"/>
        <v>2425797</v>
      </c>
      <c r="AI34" s="3">
        <f t="shared" si="27"/>
        <v>2425797</v>
      </c>
      <c r="AJ34" s="3">
        <f t="shared" si="27"/>
        <v>2425797</v>
      </c>
      <c r="AK34" s="3">
        <f t="shared" si="27"/>
        <v>2425797</v>
      </c>
      <c r="AL34" s="3">
        <f t="shared" si="27"/>
        <v>2425797</v>
      </c>
      <c r="AM34" s="3">
        <f t="shared" si="27"/>
        <v>2425797</v>
      </c>
      <c r="AN34" s="3">
        <f t="shared" si="27"/>
        <v>2425797</v>
      </c>
      <c r="AO34" s="3">
        <f t="shared" si="27"/>
        <v>2425797</v>
      </c>
      <c r="AP34" s="3">
        <f t="shared" si="27"/>
        <v>2425797</v>
      </c>
      <c r="AQ34" s="3">
        <f t="shared" si="27"/>
        <v>2425797</v>
      </c>
      <c r="AR34" s="3">
        <f t="shared" si="27"/>
        <v>2425797</v>
      </c>
      <c r="AS34" s="3">
        <f t="shared" si="27"/>
        <v>2425797</v>
      </c>
      <c r="AT34" s="3">
        <f t="shared" si="27"/>
        <v>2425797</v>
      </c>
      <c r="AU34" s="3">
        <f t="shared" si="27"/>
        <v>2425797</v>
      </c>
      <c r="AV34" s="3">
        <f t="shared" si="27"/>
        <v>2425797</v>
      </c>
      <c r="AW34" s="3">
        <f t="shared" si="27"/>
        <v>2425797</v>
      </c>
      <c r="AX34" s="3">
        <f t="shared" si="27"/>
        <v>2425797</v>
      </c>
      <c r="AY34" s="3">
        <f t="shared" si="27"/>
        <v>2425797</v>
      </c>
      <c r="AZ34" s="3">
        <f t="shared" si="27"/>
        <v>2425797</v>
      </c>
      <c r="BA34" s="3">
        <f t="shared" si="27"/>
        <v>2425797</v>
      </c>
      <c r="BB34" s="3">
        <f t="shared" si="27"/>
        <v>2425797</v>
      </c>
      <c r="BC34" s="3">
        <f t="shared" si="27"/>
        <v>2425797</v>
      </c>
      <c r="BD34" s="3">
        <f t="shared" si="27"/>
        <v>2425797</v>
      </c>
      <c r="BE34" s="3">
        <f t="shared" si="27"/>
        <v>2425797</v>
      </c>
      <c r="BF34" s="3">
        <f t="shared" si="27"/>
        <v>2425797</v>
      </c>
      <c r="BG34" s="3">
        <f t="shared" si="27"/>
        <v>2425797</v>
      </c>
      <c r="BH34" s="3">
        <f t="shared" si="27"/>
        <v>2425797</v>
      </c>
      <c r="BI34" s="3">
        <f t="shared" si="27"/>
        <v>2425797</v>
      </c>
      <c r="BJ34" s="3">
        <f t="shared" si="27"/>
        <v>2425797</v>
      </c>
      <c r="BK34" s="3">
        <f t="shared" si="27"/>
        <v>2425797</v>
      </c>
      <c r="BL34" s="3">
        <f t="shared" si="27"/>
        <v>2425797</v>
      </c>
      <c r="BM34" s="3">
        <f t="shared" si="27"/>
        <v>2425797</v>
      </c>
      <c r="BN34" s="3">
        <f t="shared" si="27"/>
        <v>2425797</v>
      </c>
      <c r="BO34" s="3">
        <f t="shared" si="27"/>
        <v>2425797</v>
      </c>
      <c r="BP34" s="3">
        <f t="shared" ref="BP34:CH34" si="28">IF(SUM($C$19:$N$19)=0,0,BO34+BP16)</f>
        <v>2425797</v>
      </c>
      <c r="BQ34" s="3">
        <f t="shared" si="28"/>
        <v>2425797</v>
      </c>
      <c r="BR34" s="3">
        <f t="shared" si="28"/>
        <v>2425797</v>
      </c>
      <c r="BS34" s="3">
        <f t="shared" si="28"/>
        <v>2425797</v>
      </c>
      <c r="BT34" s="3">
        <f t="shared" si="28"/>
        <v>2425797</v>
      </c>
      <c r="BU34" s="3">
        <f t="shared" si="28"/>
        <v>2425797</v>
      </c>
      <c r="BV34" s="3">
        <f t="shared" si="28"/>
        <v>2425797</v>
      </c>
      <c r="BW34" s="3">
        <f t="shared" si="28"/>
        <v>2425797</v>
      </c>
      <c r="BX34" s="3">
        <f t="shared" si="28"/>
        <v>2425797</v>
      </c>
      <c r="BY34" s="3">
        <f t="shared" si="28"/>
        <v>2425797</v>
      </c>
      <c r="BZ34" s="3">
        <f t="shared" si="28"/>
        <v>2425797</v>
      </c>
      <c r="CA34" s="3">
        <f t="shared" si="28"/>
        <v>2425797</v>
      </c>
      <c r="CB34" s="3">
        <f t="shared" si="28"/>
        <v>2425797</v>
      </c>
      <c r="CC34" s="3">
        <f t="shared" si="28"/>
        <v>2425797</v>
      </c>
      <c r="CD34" s="3">
        <f t="shared" si="28"/>
        <v>2425797</v>
      </c>
      <c r="CE34" s="3">
        <f t="shared" si="28"/>
        <v>2425797</v>
      </c>
      <c r="CF34" s="3">
        <f t="shared" si="28"/>
        <v>2425797</v>
      </c>
      <c r="CG34" s="3">
        <f t="shared" si="28"/>
        <v>2425797</v>
      </c>
      <c r="CH34" s="12">
        <f t="shared" si="28"/>
        <v>2425797</v>
      </c>
    </row>
    <row r="35" spans="1:86" x14ac:dyDescent="0.3">
      <c r="A35" s="639"/>
      <c r="B35" s="11" t="str">
        <f t="shared" si="4"/>
        <v>Water Heating</v>
      </c>
      <c r="C35" s="3">
        <f t="shared" si="4"/>
        <v>0</v>
      </c>
      <c r="D35" s="3">
        <f t="shared" ref="D35:BO35" si="29">IF(SUM($C$19:$N$19)=0,0,C35+D17)</f>
        <v>0</v>
      </c>
      <c r="E35" s="3">
        <f t="shared" si="29"/>
        <v>0</v>
      </c>
      <c r="F35" s="3">
        <f t="shared" si="29"/>
        <v>0</v>
      </c>
      <c r="G35" s="3">
        <f t="shared" si="29"/>
        <v>0</v>
      </c>
      <c r="H35" s="3">
        <f t="shared" si="29"/>
        <v>0</v>
      </c>
      <c r="I35" s="3">
        <f t="shared" si="29"/>
        <v>0</v>
      </c>
      <c r="J35" s="3">
        <f t="shared" si="29"/>
        <v>0</v>
      </c>
      <c r="K35" s="3">
        <f t="shared" si="29"/>
        <v>0</v>
      </c>
      <c r="L35" s="3">
        <f t="shared" si="29"/>
        <v>0</v>
      </c>
      <c r="M35" s="3">
        <f t="shared" si="29"/>
        <v>0</v>
      </c>
      <c r="N35" s="3">
        <f t="shared" si="29"/>
        <v>264087</v>
      </c>
      <c r="O35" s="3">
        <f t="shared" si="29"/>
        <v>264087</v>
      </c>
      <c r="P35" s="3">
        <f t="shared" si="29"/>
        <v>264087</v>
      </c>
      <c r="Q35" s="3">
        <f t="shared" si="29"/>
        <v>264087</v>
      </c>
      <c r="R35" s="3">
        <f t="shared" si="29"/>
        <v>264087</v>
      </c>
      <c r="S35" s="3">
        <f t="shared" si="29"/>
        <v>264087</v>
      </c>
      <c r="T35" s="3">
        <f t="shared" si="29"/>
        <v>264087</v>
      </c>
      <c r="U35" s="3">
        <f t="shared" si="29"/>
        <v>264087</v>
      </c>
      <c r="V35" s="3">
        <f t="shared" si="29"/>
        <v>264087</v>
      </c>
      <c r="W35" s="3">
        <f t="shared" si="29"/>
        <v>264087</v>
      </c>
      <c r="X35" s="3">
        <f t="shared" si="29"/>
        <v>264087</v>
      </c>
      <c r="Y35" s="3">
        <f t="shared" si="29"/>
        <v>264087</v>
      </c>
      <c r="Z35" s="3">
        <f t="shared" si="29"/>
        <v>264087</v>
      </c>
      <c r="AA35" s="3">
        <f t="shared" si="29"/>
        <v>264087</v>
      </c>
      <c r="AB35" s="3">
        <f t="shared" si="29"/>
        <v>264087</v>
      </c>
      <c r="AC35" s="3">
        <f t="shared" si="29"/>
        <v>264087</v>
      </c>
      <c r="AD35" s="3">
        <f t="shared" si="29"/>
        <v>264087</v>
      </c>
      <c r="AE35" s="3">
        <f t="shared" si="29"/>
        <v>264087</v>
      </c>
      <c r="AF35" s="3">
        <f t="shared" si="29"/>
        <v>264087</v>
      </c>
      <c r="AG35" s="3">
        <f t="shared" si="29"/>
        <v>264087</v>
      </c>
      <c r="AH35" s="3">
        <f t="shared" si="29"/>
        <v>264087</v>
      </c>
      <c r="AI35" s="3">
        <f t="shared" si="29"/>
        <v>264087</v>
      </c>
      <c r="AJ35" s="3">
        <f t="shared" si="29"/>
        <v>264087</v>
      </c>
      <c r="AK35" s="3">
        <f t="shared" si="29"/>
        <v>264087</v>
      </c>
      <c r="AL35" s="3">
        <f t="shared" si="29"/>
        <v>264087</v>
      </c>
      <c r="AM35" s="3">
        <f t="shared" si="29"/>
        <v>264087</v>
      </c>
      <c r="AN35" s="3">
        <f t="shared" si="29"/>
        <v>264087</v>
      </c>
      <c r="AO35" s="3">
        <f t="shared" si="29"/>
        <v>264087</v>
      </c>
      <c r="AP35" s="3">
        <f t="shared" si="29"/>
        <v>264087</v>
      </c>
      <c r="AQ35" s="3">
        <f t="shared" si="29"/>
        <v>264087</v>
      </c>
      <c r="AR35" s="3">
        <f t="shared" si="29"/>
        <v>264087</v>
      </c>
      <c r="AS35" s="3">
        <f t="shared" si="29"/>
        <v>264087</v>
      </c>
      <c r="AT35" s="3">
        <f t="shared" si="29"/>
        <v>264087</v>
      </c>
      <c r="AU35" s="3">
        <f t="shared" si="29"/>
        <v>264087</v>
      </c>
      <c r="AV35" s="3">
        <f t="shared" si="29"/>
        <v>264087</v>
      </c>
      <c r="AW35" s="3">
        <f t="shared" si="29"/>
        <v>264087</v>
      </c>
      <c r="AX35" s="3">
        <f t="shared" si="29"/>
        <v>264087</v>
      </c>
      <c r="AY35" s="3">
        <f t="shared" si="29"/>
        <v>264087</v>
      </c>
      <c r="AZ35" s="3">
        <f t="shared" si="29"/>
        <v>264087</v>
      </c>
      <c r="BA35" s="3">
        <f t="shared" si="29"/>
        <v>264087</v>
      </c>
      <c r="BB35" s="3">
        <f t="shared" si="29"/>
        <v>264087</v>
      </c>
      <c r="BC35" s="3">
        <f t="shared" si="29"/>
        <v>264087</v>
      </c>
      <c r="BD35" s="3">
        <f t="shared" si="29"/>
        <v>264087</v>
      </c>
      <c r="BE35" s="3">
        <f t="shared" si="29"/>
        <v>264087</v>
      </c>
      <c r="BF35" s="3">
        <f t="shared" si="29"/>
        <v>264087</v>
      </c>
      <c r="BG35" s="3">
        <f t="shared" si="29"/>
        <v>264087</v>
      </c>
      <c r="BH35" s="3">
        <f t="shared" si="29"/>
        <v>264087</v>
      </c>
      <c r="BI35" s="3">
        <f t="shared" si="29"/>
        <v>264087</v>
      </c>
      <c r="BJ35" s="3">
        <f t="shared" si="29"/>
        <v>264087</v>
      </c>
      <c r="BK35" s="3">
        <f t="shared" si="29"/>
        <v>264087</v>
      </c>
      <c r="BL35" s="3">
        <f t="shared" si="29"/>
        <v>264087</v>
      </c>
      <c r="BM35" s="3">
        <f t="shared" si="29"/>
        <v>264087</v>
      </c>
      <c r="BN35" s="3">
        <f t="shared" si="29"/>
        <v>264087</v>
      </c>
      <c r="BO35" s="3">
        <f t="shared" si="29"/>
        <v>264087</v>
      </c>
      <c r="BP35" s="3">
        <f t="shared" ref="BP35:CH35" si="30">IF(SUM($C$19:$N$19)=0,0,BO35+BP17)</f>
        <v>264087</v>
      </c>
      <c r="BQ35" s="3">
        <f t="shared" si="30"/>
        <v>264087</v>
      </c>
      <c r="BR35" s="3">
        <f t="shared" si="30"/>
        <v>264087</v>
      </c>
      <c r="BS35" s="3">
        <f t="shared" si="30"/>
        <v>264087</v>
      </c>
      <c r="BT35" s="3">
        <f t="shared" si="30"/>
        <v>264087</v>
      </c>
      <c r="BU35" s="3">
        <f t="shared" si="30"/>
        <v>264087</v>
      </c>
      <c r="BV35" s="3">
        <f t="shared" si="30"/>
        <v>264087</v>
      </c>
      <c r="BW35" s="3">
        <f t="shared" si="30"/>
        <v>264087</v>
      </c>
      <c r="BX35" s="3">
        <f t="shared" si="30"/>
        <v>264087</v>
      </c>
      <c r="BY35" s="3">
        <f t="shared" si="30"/>
        <v>264087</v>
      </c>
      <c r="BZ35" s="3">
        <f t="shared" si="30"/>
        <v>264087</v>
      </c>
      <c r="CA35" s="3">
        <f t="shared" si="30"/>
        <v>264087</v>
      </c>
      <c r="CB35" s="3">
        <f t="shared" si="30"/>
        <v>264087</v>
      </c>
      <c r="CC35" s="3">
        <f t="shared" si="30"/>
        <v>264087</v>
      </c>
      <c r="CD35" s="3">
        <f t="shared" si="30"/>
        <v>264087</v>
      </c>
      <c r="CE35" s="3">
        <f t="shared" si="30"/>
        <v>264087</v>
      </c>
      <c r="CF35" s="3">
        <f t="shared" si="30"/>
        <v>264087</v>
      </c>
      <c r="CG35" s="3">
        <f t="shared" si="30"/>
        <v>264087</v>
      </c>
      <c r="CH35" s="12">
        <f t="shared" si="30"/>
        <v>264087</v>
      </c>
    </row>
    <row r="36" spans="1:86" ht="15" customHeight="1" x14ac:dyDescent="0.3">
      <c r="A36" s="639"/>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640"/>
      <c r="B37" s="16" t="str">
        <f t="shared" si="4"/>
        <v>Monthly kWh</v>
      </c>
      <c r="C37" s="313">
        <f>SUM(C23:C36)</f>
        <v>1690793</v>
      </c>
      <c r="D37" s="313">
        <f t="shared" ref="D37:BO37" si="31">SUM(D23:D36)</f>
        <v>4080976</v>
      </c>
      <c r="E37" s="313">
        <f t="shared" si="31"/>
        <v>6487932</v>
      </c>
      <c r="F37" s="313">
        <f t="shared" si="31"/>
        <v>9652660</v>
      </c>
      <c r="G37" s="313">
        <f t="shared" si="31"/>
        <v>15579248</v>
      </c>
      <c r="H37" s="313">
        <f t="shared" si="31"/>
        <v>20979182</v>
      </c>
      <c r="I37" s="313">
        <f t="shared" si="31"/>
        <v>25373521.699999999</v>
      </c>
      <c r="J37" s="313">
        <f t="shared" si="31"/>
        <v>31994797.699999999</v>
      </c>
      <c r="K37" s="313">
        <f t="shared" si="31"/>
        <v>37156686.700000003</v>
      </c>
      <c r="L37" s="313">
        <f t="shared" si="31"/>
        <v>45035097.700000003</v>
      </c>
      <c r="M37" s="313">
        <f t="shared" si="31"/>
        <v>55405467.269999996</v>
      </c>
      <c r="N37" s="313">
        <f t="shared" si="31"/>
        <v>85949627.269999996</v>
      </c>
      <c r="O37" s="313">
        <f t="shared" si="31"/>
        <v>85949627.269999996</v>
      </c>
      <c r="P37" s="313">
        <f t="shared" si="31"/>
        <v>85949627.269999996</v>
      </c>
      <c r="Q37" s="313">
        <f t="shared" si="31"/>
        <v>85949627.269999996</v>
      </c>
      <c r="R37" s="313">
        <f t="shared" si="31"/>
        <v>85949627.269999996</v>
      </c>
      <c r="S37" s="313">
        <f t="shared" si="31"/>
        <v>85949627.269999996</v>
      </c>
      <c r="T37" s="313">
        <f t="shared" si="31"/>
        <v>85949627.269999996</v>
      </c>
      <c r="U37" s="313">
        <f t="shared" si="31"/>
        <v>85949627.269999996</v>
      </c>
      <c r="V37" s="313">
        <f t="shared" si="31"/>
        <v>85949627.269999996</v>
      </c>
      <c r="W37" s="313">
        <f t="shared" si="31"/>
        <v>85949627.269999996</v>
      </c>
      <c r="X37" s="313">
        <f t="shared" si="31"/>
        <v>85949627.269999996</v>
      </c>
      <c r="Y37" s="313">
        <f t="shared" si="31"/>
        <v>85949627.269999996</v>
      </c>
      <c r="Z37" s="313">
        <f t="shared" si="31"/>
        <v>85949627.269999996</v>
      </c>
      <c r="AA37" s="313">
        <f t="shared" si="31"/>
        <v>85949627.269999996</v>
      </c>
      <c r="AB37" s="313">
        <f t="shared" si="31"/>
        <v>85949627.269999996</v>
      </c>
      <c r="AC37" s="313">
        <f t="shared" si="31"/>
        <v>85949627.269999996</v>
      </c>
      <c r="AD37" s="313">
        <f t="shared" si="31"/>
        <v>85949627.269999996</v>
      </c>
      <c r="AE37" s="313">
        <f t="shared" si="31"/>
        <v>85949627.269999996</v>
      </c>
      <c r="AF37" s="313">
        <f t="shared" si="31"/>
        <v>85949627.269999996</v>
      </c>
      <c r="AG37" s="313">
        <f t="shared" si="31"/>
        <v>85949627.269999996</v>
      </c>
      <c r="AH37" s="313">
        <f t="shared" si="31"/>
        <v>85949627.269999996</v>
      </c>
      <c r="AI37" s="313">
        <f t="shared" si="31"/>
        <v>85949627.269999996</v>
      </c>
      <c r="AJ37" s="313">
        <f t="shared" si="31"/>
        <v>85949627.269999996</v>
      </c>
      <c r="AK37" s="313">
        <f t="shared" si="31"/>
        <v>85949627.269999996</v>
      </c>
      <c r="AL37" s="313">
        <f t="shared" si="31"/>
        <v>85949627.269999996</v>
      </c>
      <c r="AM37" s="313">
        <f t="shared" si="31"/>
        <v>85949627.269999996</v>
      </c>
      <c r="AN37" s="313">
        <f t="shared" si="31"/>
        <v>85949627.269999996</v>
      </c>
      <c r="AO37" s="313">
        <f t="shared" si="31"/>
        <v>85949627.269999996</v>
      </c>
      <c r="AP37" s="313">
        <f t="shared" si="31"/>
        <v>85949627.269999996</v>
      </c>
      <c r="AQ37" s="313">
        <f t="shared" si="31"/>
        <v>85949627.269999996</v>
      </c>
      <c r="AR37" s="313">
        <f t="shared" si="31"/>
        <v>85949627.269999996</v>
      </c>
      <c r="AS37" s="313">
        <f t="shared" si="31"/>
        <v>85949627.269999996</v>
      </c>
      <c r="AT37" s="313">
        <f t="shared" si="31"/>
        <v>85949627.269999996</v>
      </c>
      <c r="AU37" s="313">
        <f t="shared" si="31"/>
        <v>85949627.269999996</v>
      </c>
      <c r="AV37" s="313">
        <f t="shared" si="31"/>
        <v>85949627.269999996</v>
      </c>
      <c r="AW37" s="313">
        <f t="shared" si="31"/>
        <v>85949627.269999996</v>
      </c>
      <c r="AX37" s="313">
        <f t="shared" si="31"/>
        <v>85949627.269999996</v>
      </c>
      <c r="AY37" s="313">
        <f t="shared" si="31"/>
        <v>85949627.269999996</v>
      </c>
      <c r="AZ37" s="313">
        <f t="shared" si="31"/>
        <v>85949627.269999996</v>
      </c>
      <c r="BA37" s="313">
        <f t="shared" si="31"/>
        <v>85949627.269999996</v>
      </c>
      <c r="BB37" s="313">
        <f t="shared" si="31"/>
        <v>85949627.269999996</v>
      </c>
      <c r="BC37" s="313">
        <f t="shared" si="31"/>
        <v>85949627.269999996</v>
      </c>
      <c r="BD37" s="313">
        <f t="shared" si="31"/>
        <v>85949627.269999996</v>
      </c>
      <c r="BE37" s="313">
        <f t="shared" si="31"/>
        <v>85949627.269999996</v>
      </c>
      <c r="BF37" s="313">
        <f t="shared" si="31"/>
        <v>85949627.269999996</v>
      </c>
      <c r="BG37" s="313">
        <f t="shared" si="31"/>
        <v>85949627.269999996</v>
      </c>
      <c r="BH37" s="313">
        <f t="shared" si="31"/>
        <v>85949627.269999996</v>
      </c>
      <c r="BI37" s="313">
        <f t="shared" si="31"/>
        <v>85949627.269999996</v>
      </c>
      <c r="BJ37" s="313">
        <f t="shared" si="31"/>
        <v>85949627.269999996</v>
      </c>
      <c r="BK37" s="313">
        <f t="shared" si="31"/>
        <v>85949627.269999996</v>
      </c>
      <c r="BL37" s="313">
        <f t="shared" si="31"/>
        <v>85949627.269999996</v>
      </c>
      <c r="BM37" s="313">
        <f t="shared" si="31"/>
        <v>85949627.269999996</v>
      </c>
      <c r="BN37" s="313">
        <f t="shared" si="31"/>
        <v>85949627.269999996</v>
      </c>
      <c r="BO37" s="313">
        <f t="shared" si="31"/>
        <v>85949627.269999996</v>
      </c>
      <c r="BP37" s="313">
        <f t="shared" ref="BP37:CH37" si="32">SUM(BP23:BP36)</f>
        <v>85949627.269999996</v>
      </c>
      <c r="BQ37" s="313">
        <f t="shared" si="32"/>
        <v>85949627.269999996</v>
      </c>
      <c r="BR37" s="313">
        <f t="shared" si="32"/>
        <v>85949627.269999996</v>
      </c>
      <c r="BS37" s="313">
        <f t="shared" si="32"/>
        <v>85949627.269999996</v>
      </c>
      <c r="BT37" s="313">
        <f t="shared" si="32"/>
        <v>85949627.269999996</v>
      </c>
      <c r="BU37" s="313">
        <f t="shared" si="32"/>
        <v>85949627.269999996</v>
      </c>
      <c r="BV37" s="313">
        <f t="shared" si="32"/>
        <v>85949627.269999996</v>
      </c>
      <c r="BW37" s="313">
        <f t="shared" si="32"/>
        <v>85949627.269999996</v>
      </c>
      <c r="BX37" s="313">
        <f t="shared" si="32"/>
        <v>85949627.269999996</v>
      </c>
      <c r="BY37" s="313">
        <f t="shared" si="32"/>
        <v>85949627.269999996</v>
      </c>
      <c r="BZ37" s="313">
        <f t="shared" si="32"/>
        <v>85949627.269999996</v>
      </c>
      <c r="CA37" s="313">
        <f t="shared" si="32"/>
        <v>85949627.269999996</v>
      </c>
      <c r="CB37" s="313">
        <f t="shared" si="32"/>
        <v>85949627.269999996</v>
      </c>
      <c r="CC37" s="313">
        <f t="shared" si="32"/>
        <v>85949627.269999996</v>
      </c>
      <c r="CD37" s="313">
        <f t="shared" si="32"/>
        <v>85949627.269999996</v>
      </c>
      <c r="CE37" s="313">
        <f t="shared" si="32"/>
        <v>85949627.269999996</v>
      </c>
      <c r="CF37" s="313">
        <f t="shared" si="32"/>
        <v>85949627.269999996</v>
      </c>
      <c r="CG37" s="313">
        <f t="shared" si="32"/>
        <v>85949627.269999996</v>
      </c>
      <c r="CH37" s="316">
        <f t="shared" si="32"/>
        <v>85949627.269999996</v>
      </c>
    </row>
    <row r="38" spans="1:86" x14ac:dyDescent="0.3">
      <c r="A38" s="47"/>
      <c r="B38" s="159"/>
      <c r="C38" s="9"/>
      <c r="D38" s="38"/>
      <c r="E38" s="9"/>
      <c r="F38" s="38"/>
      <c r="G38" s="38"/>
      <c r="H38" s="9"/>
      <c r="I38" s="38"/>
      <c r="J38" s="38"/>
      <c r="K38" s="9"/>
      <c r="L38" s="38"/>
      <c r="M38" s="151"/>
      <c r="N38" s="447" t="s">
        <v>235</v>
      </c>
      <c r="O38" s="446">
        <f>SUM(C5:N18)</f>
        <v>85949627.269999996</v>
      </c>
      <c r="P38" s="38"/>
      <c r="Q38" s="9"/>
      <c r="R38" s="38"/>
      <c r="S38" s="38"/>
      <c r="T38" s="9"/>
      <c r="U38" s="38"/>
      <c r="V38" s="38"/>
      <c r="W38" s="9"/>
      <c r="X38" s="38"/>
      <c r="Y38" s="38"/>
      <c r="Z38" s="9"/>
      <c r="AA38" s="38"/>
      <c r="AB38" s="38"/>
      <c r="AC38" s="9"/>
      <c r="AD38" s="38"/>
      <c r="AE38" s="38"/>
      <c r="AF38" s="9"/>
      <c r="AG38" s="38"/>
      <c r="AH38" s="38"/>
      <c r="AI38" s="9"/>
      <c r="AJ38" s="38"/>
      <c r="AK38" s="38"/>
      <c r="AL38" s="9"/>
      <c r="AM38" s="38"/>
      <c r="AN38" s="38"/>
      <c r="AO38" s="9"/>
      <c r="AP38" s="38"/>
      <c r="AQ38" s="38"/>
      <c r="AR38" s="9"/>
      <c r="AS38" s="38"/>
      <c r="AT38" s="38"/>
      <c r="AU38" s="9"/>
      <c r="AV38" s="38"/>
      <c r="AW38" s="38"/>
      <c r="AX38" s="9"/>
      <c r="AY38" s="38"/>
      <c r="AZ38" s="38"/>
      <c r="BA38" s="9"/>
      <c r="BB38" s="38"/>
      <c r="BC38" s="38"/>
      <c r="BD38" s="9"/>
      <c r="BE38" s="38"/>
      <c r="BF38" s="38"/>
      <c r="BG38" s="9"/>
      <c r="BH38" s="38"/>
      <c r="BI38" s="38"/>
      <c r="BJ38" s="9"/>
      <c r="BK38" s="38"/>
      <c r="BL38" s="38"/>
      <c r="BM38" s="9"/>
      <c r="BN38" s="38"/>
      <c r="BO38" s="38"/>
      <c r="BP38" s="9"/>
      <c r="BQ38" s="38"/>
      <c r="BR38" s="38"/>
      <c r="BS38" s="9"/>
      <c r="BT38" s="38"/>
      <c r="BU38" s="38"/>
      <c r="BV38" s="9"/>
      <c r="BW38" s="38"/>
      <c r="BX38" s="38"/>
      <c r="BY38" s="9"/>
      <c r="BZ38" s="38"/>
      <c r="CA38" s="38"/>
      <c r="CB38" s="9"/>
      <c r="CC38" s="38"/>
      <c r="CD38" s="38"/>
      <c r="CE38" s="9"/>
      <c r="CF38" s="38"/>
      <c r="CG38" s="38"/>
      <c r="CH38" s="161"/>
    </row>
    <row r="39" spans="1:86" ht="15" thickBot="1" x14ac:dyDescent="0.35">
      <c r="A39" s="29"/>
      <c r="B39" s="160"/>
      <c r="C39" s="23"/>
      <c r="D39" s="24"/>
      <c r="E39" s="23"/>
      <c r="F39" s="24"/>
      <c r="G39" s="24"/>
      <c r="H39" s="23"/>
      <c r="I39" s="24"/>
      <c r="J39" s="24"/>
      <c r="K39" s="23"/>
      <c r="L39" s="24"/>
      <c r="M39" s="24"/>
      <c r="N39" s="23"/>
      <c r="O39" s="24"/>
      <c r="P39" s="24"/>
      <c r="Q39" s="23"/>
      <c r="R39" s="24"/>
      <c r="S39" s="24"/>
      <c r="T39" s="23"/>
      <c r="U39" s="24"/>
      <c r="V39" s="24"/>
      <c r="W39" s="23"/>
      <c r="X39" s="24"/>
      <c r="Y39" s="24"/>
      <c r="Z39" s="23"/>
      <c r="AA39" s="24"/>
      <c r="AB39" s="24"/>
      <c r="AC39" s="23"/>
      <c r="AD39" s="24"/>
      <c r="AE39" s="24"/>
      <c r="AF39" s="23"/>
      <c r="AG39" s="24"/>
      <c r="AH39" s="24"/>
      <c r="AI39" s="23"/>
      <c r="AJ39" s="24"/>
      <c r="AK39" s="24"/>
      <c r="AL39" s="23"/>
      <c r="AM39" s="24"/>
      <c r="AN39" s="24"/>
      <c r="AO39" s="23"/>
      <c r="AP39" s="24"/>
      <c r="AQ39" s="24"/>
      <c r="AR39" s="23"/>
      <c r="AS39" s="24"/>
      <c r="AT39" s="24"/>
      <c r="AU39" s="23"/>
      <c r="AV39" s="24"/>
      <c r="AW39" s="24"/>
      <c r="AX39" s="23"/>
      <c r="AY39" s="24"/>
      <c r="AZ39" s="24"/>
      <c r="BA39" s="23"/>
      <c r="BB39" s="24"/>
      <c r="BC39" s="24"/>
      <c r="BD39" s="23"/>
      <c r="BE39" s="24"/>
      <c r="BF39" s="24"/>
      <c r="BG39" s="23"/>
      <c r="BH39" s="24"/>
      <c r="BI39" s="24"/>
      <c r="BJ39" s="23"/>
      <c r="BK39" s="24"/>
      <c r="BL39" s="24"/>
      <c r="BM39" s="23"/>
      <c r="BN39" s="24"/>
      <c r="BO39" s="24"/>
      <c r="BP39" s="23"/>
      <c r="BQ39" s="24"/>
      <c r="BR39" s="24"/>
      <c r="BS39" s="23"/>
      <c r="BT39" s="24"/>
      <c r="BU39" s="24"/>
      <c r="BV39" s="23"/>
      <c r="BW39" s="24"/>
      <c r="BX39" s="24"/>
      <c r="BY39" s="23"/>
      <c r="BZ39" s="24"/>
      <c r="CA39" s="24"/>
      <c r="CB39" s="23"/>
      <c r="CC39" s="24"/>
      <c r="CD39" s="24"/>
      <c r="CE39" s="23"/>
      <c r="CF39" s="24"/>
      <c r="CG39" s="24"/>
      <c r="CH39" s="23"/>
    </row>
    <row r="40" spans="1:86" ht="15.6" x14ac:dyDescent="0.3">
      <c r="A40" s="641" t="s">
        <v>217</v>
      </c>
      <c r="B40" s="18" t="s">
        <v>209</v>
      </c>
      <c r="C40" s="309">
        <f>'2M - SGS'!C40</f>
        <v>43831</v>
      </c>
      <c r="D40" s="309">
        <f>'2M - SGS'!D40</f>
        <v>43862</v>
      </c>
      <c r="E40" s="309">
        <f>'2M - SGS'!E40</f>
        <v>43891</v>
      </c>
      <c r="F40" s="309">
        <f>'2M - SGS'!F40</f>
        <v>43922</v>
      </c>
      <c r="G40" s="309">
        <f>'2M - SGS'!G40</f>
        <v>43952</v>
      </c>
      <c r="H40" s="309">
        <f>'2M - SGS'!H40</f>
        <v>43983</v>
      </c>
      <c r="I40" s="309">
        <f>'2M - SGS'!I40</f>
        <v>44013</v>
      </c>
      <c r="J40" s="309">
        <f>'2M - SGS'!J40</f>
        <v>44044</v>
      </c>
      <c r="K40" s="309">
        <f>'2M - SGS'!K40</f>
        <v>44075</v>
      </c>
      <c r="L40" s="309">
        <f>'2M - SGS'!L40</f>
        <v>44105</v>
      </c>
      <c r="M40" s="309">
        <f>'2M - SGS'!M40</f>
        <v>44136</v>
      </c>
      <c r="N40" s="309">
        <f>'2M - SGS'!N40</f>
        <v>44166</v>
      </c>
      <c r="O40" s="309">
        <f>'2M - SGS'!O40</f>
        <v>44197</v>
      </c>
      <c r="P40" s="309">
        <f>'2M - SGS'!P40</f>
        <v>44228</v>
      </c>
      <c r="Q40" s="309">
        <f>'2M - SGS'!Q40</f>
        <v>44256</v>
      </c>
      <c r="R40" s="309">
        <f>'2M - SGS'!R40</f>
        <v>44287</v>
      </c>
      <c r="S40" s="309">
        <f>'2M - SGS'!S40</f>
        <v>44317</v>
      </c>
      <c r="T40" s="309">
        <f>'2M - SGS'!T40</f>
        <v>44348</v>
      </c>
      <c r="U40" s="309">
        <f>'2M - SGS'!U40</f>
        <v>44378</v>
      </c>
      <c r="V40" s="309">
        <f>'2M - SGS'!V40</f>
        <v>44409</v>
      </c>
      <c r="W40" s="309">
        <f>'2M - SGS'!W40</f>
        <v>44440</v>
      </c>
      <c r="X40" s="309">
        <f>'2M - SGS'!X40</f>
        <v>44470</v>
      </c>
      <c r="Y40" s="309">
        <f>'2M - SGS'!Y40</f>
        <v>44501</v>
      </c>
      <c r="Z40" s="309">
        <f>'2M - SGS'!Z40</f>
        <v>44531</v>
      </c>
      <c r="AA40" s="309">
        <f>'2M - SGS'!AA40</f>
        <v>44562</v>
      </c>
      <c r="AB40" s="309">
        <f>'2M - SGS'!AB40</f>
        <v>44593</v>
      </c>
      <c r="AC40" s="309">
        <f>'2M - SGS'!AC40</f>
        <v>44621</v>
      </c>
      <c r="AD40" s="309">
        <f>'2M - SGS'!AD40</f>
        <v>44652</v>
      </c>
      <c r="AE40" s="309">
        <f>'2M - SGS'!AE40</f>
        <v>44682</v>
      </c>
      <c r="AF40" s="309">
        <f>'2M - SGS'!AF40</f>
        <v>44713</v>
      </c>
      <c r="AG40" s="309">
        <f>'2M - SGS'!AG40</f>
        <v>44743</v>
      </c>
      <c r="AH40" s="309">
        <f>'2M - SGS'!AH40</f>
        <v>44774</v>
      </c>
      <c r="AI40" s="309">
        <f>'2M - SGS'!AI40</f>
        <v>44805</v>
      </c>
      <c r="AJ40" s="309">
        <f>'2M - SGS'!AJ40</f>
        <v>44835</v>
      </c>
      <c r="AK40" s="309">
        <f>'2M - SGS'!AK40</f>
        <v>44866</v>
      </c>
      <c r="AL40" s="309">
        <f>'2M - SGS'!AL40</f>
        <v>44896</v>
      </c>
      <c r="AM40" s="309">
        <f>'2M - SGS'!AM40</f>
        <v>44927</v>
      </c>
      <c r="AN40" s="309">
        <f>'2M - SGS'!AN40</f>
        <v>44958</v>
      </c>
      <c r="AO40" s="309">
        <f>'2M - SGS'!AO40</f>
        <v>44986</v>
      </c>
      <c r="AP40" s="309">
        <f>'2M - SGS'!AP40</f>
        <v>45017</v>
      </c>
      <c r="AQ40" s="309">
        <f>'2M - SGS'!AQ40</f>
        <v>45047</v>
      </c>
      <c r="AR40" s="309">
        <f>'2M - SGS'!AR40</f>
        <v>45078</v>
      </c>
      <c r="AS40" s="309">
        <f>'2M - SGS'!AS40</f>
        <v>45108</v>
      </c>
      <c r="AT40" s="309">
        <f>'2M - SGS'!AT40</f>
        <v>45139</v>
      </c>
      <c r="AU40" s="309">
        <f>'2M - SGS'!AU40</f>
        <v>45170</v>
      </c>
      <c r="AV40" s="309">
        <f>'2M - SGS'!AV40</f>
        <v>45200</v>
      </c>
      <c r="AW40" s="309">
        <f>'2M - SGS'!AW40</f>
        <v>45231</v>
      </c>
      <c r="AX40" s="309">
        <f>'2M - SGS'!AX40</f>
        <v>45261</v>
      </c>
      <c r="AY40" s="309">
        <f>'2M - SGS'!AY40</f>
        <v>45292</v>
      </c>
      <c r="AZ40" s="309">
        <f>'2M - SGS'!AZ40</f>
        <v>45323</v>
      </c>
      <c r="BA40" s="309">
        <f>'2M - SGS'!BA40</f>
        <v>45352</v>
      </c>
      <c r="BB40" s="309">
        <f>'2M - SGS'!BB40</f>
        <v>45383</v>
      </c>
      <c r="BC40" s="309">
        <f>'2M - SGS'!BC40</f>
        <v>45413</v>
      </c>
      <c r="BD40" s="309">
        <f>'2M - SGS'!BD40</f>
        <v>45444</v>
      </c>
      <c r="BE40" s="309">
        <f>'2M - SGS'!BE40</f>
        <v>45474</v>
      </c>
      <c r="BF40" s="309">
        <f>'2M - SGS'!BF40</f>
        <v>45505</v>
      </c>
      <c r="BG40" s="309">
        <f>'2M - SGS'!BG40</f>
        <v>45536</v>
      </c>
      <c r="BH40" s="309">
        <f>'2M - SGS'!BH40</f>
        <v>45566</v>
      </c>
      <c r="BI40" s="309">
        <f>'2M - SGS'!BI40</f>
        <v>45597</v>
      </c>
      <c r="BJ40" s="309">
        <f>'2M - SGS'!BJ40</f>
        <v>45627</v>
      </c>
      <c r="BK40" s="309">
        <f>'2M - SGS'!BK40</f>
        <v>45658</v>
      </c>
      <c r="BL40" s="309">
        <f>'2M - SGS'!BL40</f>
        <v>45689</v>
      </c>
      <c r="BM40" s="309">
        <f>'2M - SGS'!BM40</f>
        <v>45717</v>
      </c>
      <c r="BN40" s="309">
        <f>'2M - SGS'!BN40</f>
        <v>45748</v>
      </c>
      <c r="BO40" s="309">
        <f>'2M - SGS'!BO40</f>
        <v>45778</v>
      </c>
      <c r="BP40" s="309">
        <f>'2M - SGS'!BP40</f>
        <v>45809</v>
      </c>
      <c r="BQ40" s="309">
        <f>'2M - SGS'!BQ40</f>
        <v>45839</v>
      </c>
      <c r="BR40" s="309">
        <f>'2M - SGS'!BR40</f>
        <v>45870</v>
      </c>
      <c r="BS40" s="309">
        <f>'2M - SGS'!BS40</f>
        <v>45901</v>
      </c>
      <c r="BT40" s="309">
        <f>'2M - SGS'!BT40</f>
        <v>45931</v>
      </c>
      <c r="BU40" s="309">
        <f>'2M - SGS'!BU40</f>
        <v>45962</v>
      </c>
      <c r="BV40" s="309">
        <f>'2M - SGS'!BV40</f>
        <v>45992</v>
      </c>
      <c r="BW40" s="309">
        <f>'2M - SGS'!BW40</f>
        <v>46023</v>
      </c>
      <c r="BX40" s="309">
        <f>'2M - SGS'!BX40</f>
        <v>46054</v>
      </c>
      <c r="BY40" s="309">
        <f>'2M - SGS'!BY40</f>
        <v>46082</v>
      </c>
      <c r="BZ40" s="309">
        <f>'2M - SGS'!BZ40</f>
        <v>46113</v>
      </c>
      <c r="CA40" s="309">
        <f>'2M - SGS'!CA40</f>
        <v>46143</v>
      </c>
      <c r="CB40" s="309">
        <f>'2M - SGS'!CB40</f>
        <v>46174</v>
      </c>
      <c r="CC40" s="309">
        <f>'2M - SGS'!CC40</f>
        <v>46204</v>
      </c>
      <c r="CD40" s="309">
        <f>'2M - SGS'!CD40</f>
        <v>46235</v>
      </c>
      <c r="CE40" s="309">
        <f>'2M - SGS'!CE40</f>
        <v>46266</v>
      </c>
      <c r="CF40" s="309">
        <f>'2M - SGS'!CF40</f>
        <v>46296</v>
      </c>
      <c r="CG40" s="309">
        <f>'2M - SGS'!CG40</f>
        <v>46327</v>
      </c>
      <c r="CH40" s="310">
        <f>'2M - SGS'!CH40</f>
        <v>46357</v>
      </c>
    </row>
    <row r="41" spans="1:86" ht="15" customHeight="1" x14ac:dyDescent="0.3">
      <c r="A41" s="642"/>
      <c r="B41" s="11" t="str">
        <f t="shared" ref="B41:B55" si="33">B23</f>
        <v>Air Comp</v>
      </c>
      <c r="C41" s="3">
        <v>0</v>
      </c>
      <c r="D41" s="3">
        <v>0</v>
      </c>
      <c r="E41" s="3">
        <v>0</v>
      </c>
      <c r="F41" s="3">
        <v>0</v>
      </c>
      <c r="G41" s="3">
        <f>F41</f>
        <v>0</v>
      </c>
      <c r="H41" s="3">
        <f t="shared" ref="H41:BS41" si="34">G41</f>
        <v>0</v>
      </c>
      <c r="I41" s="3">
        <f t="shared" si="34"/>
        <v>0</v>
      </c>
      <c r="J41" s="3">
        <f t="shared" si="34"/>
        <v>0</v>
      </c>
      <c r="K41" s="3">
        <f t="shared" si="34"/>
        <v>0</v>
      </c>
      <c r="L41" s="3">
        <f t="shared" si="34"/>
        <v>0</v>
      </c>
      <c r="M41" s="3">
        <f t="shared" si="34"/>
        <v>0</v>
      </c>
      <c r="N41" s="3">
        <f t="shared" si="34"/>
        <v>0</v>
      </c>
      <c r="O41" s="3">
        <f t="shared" si="34"/>
        <v>0</v>
      </c>
      <c r="P41" s="3">
        <f t="shared" si="34"/>
        <v>0</v>
      </c>
      <c r="Q41" s="3">
        <f t="shared" si="34"/>
        <v>0</v>
      </c>
      <c r="R41" s="3">
        <f t="shared" si="34"/>
        <v>0</v>
      </c>
      <c r="S41" s="3">
        <f t="shared" si="34"/>
        <v>0</v>
      </c>
      <c r="T41" s="3">
        <f t="shared" si="34"/>
        <v>0</v>
      </c>
      <c r="U41" s="3">
        <f t="shared" si="34"/>
        <v>0</v>
      </c>
      <c r="V41" s="3">
        <f t="shared" si="34"/>
        <v>0</v>
      </c>
      <c r="W41" s="3">
        <f t="shared" si="34"/>
        <v>0</v>
      </c>
      <c r="X41" s="3">
        <f t="shared" si="34"/>
        <v>0</v>
      </c>
      <c r="Y41" s="3">
        <f t="shared" si="34"/>
        <v>0</v>
      </c>
      <c r="Z41" s="3">
        <f t="shared" si="34"/>
        <v>0</v>
      </c>
      <c r="AA41" s="3">
        <f t="shared" si="34"/>
        <v>0</v>
      </c>
      <c r="AB41" s="3">
        <f t="shared" si="34"/>
        <v>0</v>
      </c>
      <c r="AC41" s="3">
        <f t="shared" si="34"/>
        <v>0</v>
      </c>
      <c r="AD41" s="3">
        <f t="shared" si="34"/>
        <v>0</v>
      </c>
      <c r="AE41" s="3">
        <f t="shared" si="34"/>
        <v>0</v>
      </c>
      <c r="AF41" s="3">
        <f t="shared" si="34"/>
        <v>0</v>
      </c>
      <c r="AG41" s="3">
        <f t="shared" si="34"/>
        <v>0</v>
      </c>
      <c r="AH41" s="3">
        <f t="shared" si="34"/>
        <v>0</v>
      </c>
      <c r="AI41" s="3">
        <f t="shared" si="34"/>
        <v>0</v>
      </c>
      <c r="AJ41" s="3">
        <f t="shared" si="34"/>
        <v>0</v>
      </c>
      <c r="AK41" s="3">
        <f t="shared" si="34"/>
        <v>0</v>
      </c>
      <c r="AL41" s="3">
        <f t="shared" si="34"/>
        <v>0</v>
      </c>
      <c r="AM41" s="3">
        <f t="shared" si="34"/>
        <v>0</v>
      </c>
      <c r="AN41" s="3">
        <f t="shared" si="34"/>
        <v>0</v>
      </c>
      <c r="AO41" s="3">
        <f t="shared" si="34"/>
        <v>0</v>
      </c>
      <c r="AP41" s="3">
        <f t="shared" si="34"/>
        <v>0</v>
      </c>
      <c r="AQ41" s="3">
        <f t="shared" si="34"/>
        <v>0</v>
      </c>
      <c r="AR41" s="3">
        <f t="shared" si="34"/>
        <v>0</v>
      </c>
      <c r="AS41" s="3">
        <f t="shared" si="34"/>
        <v>0</v>
      </c>
      <c r="AT41" s="3">
        <f t="shared" si="34"/>
        <v>0</v>
      </c>
      <c r="AU41" s="3">
        <f t="shared" si="34"/>
        <v>0</v>
      </c>
      <c r="AV41" s="3">
        <f t="shared" si="34"/>
        <v>0</v>
      </c>
      <c r="AW41" s="3">
        <f t="shared" si="34"/>
        <v>0</v>
      </c>
      <c r="AX41" s="3">
        <f t="shared" si="34"/>
        <v>0</v>
      </c>
      <c r="AY41" s="3">
        <f t="shared" si="34"/>
        <v>0</v>
      </c>
      <c r="AZ41" s="3">
        <f t="shared" si="34"/>
        <v>0</v>
      </c>
      <c r="BA41" s="3">
        <f t="shared" si="34"/>
        <v>0</v>
      </c>
      <c r="BB41" s="3">
        <f t="shared" si="34"/>
        <v>0</v>
      </c>
      <c r="BC41" s="3">
        <f t="shared" si="34"/>
        <v>0</v>
      </c>
      <c r="BD41" s="3">
        <f t="shared" si="34"/>
        <v>0</v>
      </c>
      <c r="BE41" s="3">
        <f t="shared" si="34"/>
        <v>0</v>
      </c>
      <c r="BF41" s="3">
        <f t="shared" si="34"/>
        <v>0</v>
      </c>
      <c r="BG41" s="3">
        <f t="shared" si="34"/>
        <v>0</v>
      </c>
      <c r="BH41" s="3">
        <f t="shared" si="34"/>
        <v>0</v>
      </c>
      <c r="BI41" s="3">
        <f t="shared" si="34"/>
        <v>0</v>
      </c>
      <c r="BJ41" s="3">
        <f t="shared" si="34"/>
        <v>0</v>
      </c>
      <c r="BK41" s="3">
        <f t="shared" si="34"/>
        <v>0</v>
      </c>
      <c r="BL41" s="3">
        <f t="shared" si="34"/>
        <v>0</v>
      </c>
      <c r="BM41" s="3">
        <f t="shared" si="34"/>
        <v>0</v>
      </c>
      <c r="BN41" s="3">
        <f t="shared" si="34"/>
        <v>0</v>
      </c>
      <c r="BO41" s="3">
        <f t="shared" si="34"/>
        <v>0</v>
      </c>
      <c r="BP41" s="3">
        <f t="shared" si="34"/>
        <v>0</v>
      </c>
      <c r="BQ41" s="3">
        <f t="shared" si="34"/>
        <v>0</v>
      </c>
      <c r="BR41" s="3">
        <f t="shared" si="34"/>
        <v>0</v>
      </c>
      <c r="BS41" s="3">
        <f t="shared" si="34"/>
        <v>0</v>
      </c>
      <c r="BT41" s="3">
        <f t="shared" ref="BT41:CH41" si="35">BS41</f>
        <v>0</v>
      </c>
      <c r="BU41" s="3">
        <f t="shared" si="35"/>
        <v>0</v>
      </c>
      <c r="BV41" s="3">
        <f t="shared" si="35"/>
        <v>0</v>
      </c>
      <c r="BW41" s="3">
        <f t="shared" si="35"/>
        <v>0</v>
      </c>
      <c r="BX41" s="3">
        <f t="shared" si="35"/>
        <v>0</v>
      </c>
      <c r="BY41" s="3">
        <f t="shared" si="35"/>
        <v>0</v>
      </c>
      <c r="BZ41" s="3">
        <f t="shared" si="35"/>
        <v>0</v>
      </c>
      <c r="CA41" s="3">
        <f t="shared" si="35"/>
        <v>0</v>
      </c>
      <c r="CB41" s="3">
        <f t="shared" si="35"/>
        <v>0</v>
      </c>
      <c r="CC41" s="3">
        <f t="shared" si="35"/>
        <v>0</v>
      </c>
      <c r="CD41" s="3">
        <f t="shared" si="35"/>
        <v>0</v>
      </c>
      <c r="CE41" s="3">
        <f t="shared" si="35"/>
        <v>0</v>
      </c>
      <c r="CF41" s="3">
        <f t="shared" si="35"/>
        <v>0</v>
      </c>
      <c r="CG41" s="3">
        <f t="shared" si="35"/>
        <v>0</v>
      </c>
      <c r="CH41" s="12">
        <f t="shared" si="35"/>
        <v>0</v>
      </c>
    </row>
    <row r="42" spans="1:86" x14ac:dyDescent="0.3">
      <c r="A42" s="642"/>
      <c r="B42" s="13" t="str">
        <f t="shared" si="33"/>
        <v>Building Shell</v>
      </c>
      <c r="C42" s="3">
        <v>0</v>
      </c>
      <c r="D42" s="3">
        <v>0</v>
      </c>
      <c r="E42" s="3">
        <v>0</v>
      </c>
      <c r="F42" s="3">
        <v>0</v>
      </c>
      <c r="G42" s="3">
        <f t="shared" ref="G42:BR42" si="36">F42</f>
        <v>0</v>
      </c>
      <c r="H42" s="3">
        <f t="shared" si="36"/>
        <v>0</v>
      </c>
      <c r="I42" s="3">
        <f t="shared" si="36"/>
        <v>0</v>
      </c>
      <c r="J42" s="3">
        <f t="shared" si="36"/>
        <v>0</v>
      </c>
      <c r="K42" s="3">
        <f t="shared" si="36"/>
        <v>0</v>
      </c>
      <c r="L42" s="3">
        <f t="shared" si="36"/>
        <v>0</v>
      </c>
      <c r="M42" s="3">
        <f t="shared" si="36"/>
        <v>0</v>
      </c>
      <c r="N42" s="3">
        <f t="shared" si="36"/>
        <v>0</v>
      </c>
      <c r="O42" s="3">
        <f t="shared" si="36"/>
        <v>0</v>
      </c>
      <c r="P42" s="3">
        <f t="shared" si="36"/>
        <v>0</v>
      </c>
      <c r="Q42" s="3">
        <f t="shared" si="36"/>
        <v>0</v>
      </c>
      <c r="R42" s="3">
        <f t="shared" si="36"/>
        <v>0</v>
      </c>
      <c r="S42" s="3">
        <f t="shared" si="36"/>
        <v>0</v>
      </c>
      <c r="T42" s="3">
        <f t="shared" si="36"/>
        <v>0</v>
      </c>
      <c r="U42" s="3">
        <f t="shared" si="36"/>
        <v>0</v>
      </c>
      <c r="V42" s="3">
        <f t="shared" si="36"/>
        <v>0</v>
      </c>
      <c r="W42" s="3">
        <f t="shared" si="36"/>
        <v>0</v>
      </c>
      <c r="X42" s="3">
        <f t="shared" si="36"/>
        <v>0</v>
      </c>
      <c r="Y42" s="3">
        <f t="shared" si="36"/>
        <v>0</v>
      </c>
      <c r="Z42" s="3">
        <f t="shared" si="36"/>
        <v>0</v>
      </c>
      <c r="AA42" s="3">
        <f t="shared" si="36"/>
        <v>0</v>
      </c>
      <c r="AB42" s="3">
        <f t="shared" si="36"/>
        <v>0</v>
      </c>
      <c r="AC42" s="3">
        <f t="shared" si="36"/>
        <v>0</v>
      </c>
      <c r="AD42" s="3">
        <f t="shared" si="36"/>
        <v>0</v>
      </c>
      <c r="AE42" s="3">
        <f t="shared" si="36"/>
        <v>0</v>
      </c>
      <c r="AF42" s="3">
        <f t="shared" si="36"/>
        <v>0</v>
      </c>
      <c r="AG42" s="3">
        <f t="shared" si="36"/>
        <v>0</v>
      </c>
      <c r="AH42" s="3">
        <f t="shared" si="36"/>
        <v>0</v>
      </c>
      <c r="AI42" s="3">
        <f t="shared" si="36"/>
        <v>0</v>
      </c>
      <c r="AJ42" s="3">
        <f t="shared" si="36"/>
        <v>0</v>
      </c>
      <c r="AK42" s="3">
        <f t="shared" si="36"/>
        <v>0</v>
      </c>
      <c r="AL42" s="3">
        <f t="shared" si="36"/>
        <v>0</v>
      </c>
      <c r="AM42" s="3">
        <f t="shared" si="36"/>
        <v>0</v>
      </c>
      <c r="AN42" s="3">
        <f t="shared" si="36"/>
        <v>0</v>
      </c>
      <c r="AO42" s="3">
        <f t="shared" si="36"/>
        <v>0</v>
      </c>
      <c r="AP42" s="3">
        <f t="shared" si="36"/>
        <v>0</v>
      </c>
      <c r="AQ42" s="3">
        <f t="shared" si="36"/>
        <v>0</v>
      </c>
      <c r="AR42" s="3">
        <f t="shared" si="36"/>
        <v>0</v>
      </c>
      <c r="AS42" s="3">
        <f t="shared" si="36"/>
        <v>0</v>
      </c>
      <c r="AT42" s="3">
        <f t="shared" si="36"/>
        <v>0</v>
      </c>
      <c r="AU42" s="3">
        <f t="shared" si="36"/>
        <v>0</v>
      </c>
      <c r="AV42" s="3">
        <f t="shared" si="36"/>
        <v>0</v>
      </c>
      <c r="AW42" s="3">
        <f t="shared" si="36"/>
        <v>0</v>
      </c>
      <c r="AX42" s="3">
        <f t="shared" si="36"/>
        <v>0</v>
      </c>
      <c r="AY42" s="3">
        <f t="shared" si="36"/>
        <v>0</v>
      </c>
      <c r="AZ42" s="3">
        <f t="shared" si="36"/>
        <v>0</v>
      </c>
      <c r="BA42" s="3">
        <f t="shared" si="36"/>
        <v>0</v>
      </c>
      <c r="BB42" s="3">
        <f t="shared" si="36"/>
        <v>0</v>
      </c>
      <c r="BC42" s="3">
        <f t="shared" si="36"/>
        <v>0</v>
      </c>
      <c r="BD42" s="3">
        <f t="shared" si="36"/>
        <v>0</v>
      </c>
      <c r="BE42" s="3">
        <f t="shared" si="36"/>
        <v>0</v>
      </c>
      <c r="BF42" s="3">
        <f t="shared" si="36"/>
        <v>0</v>
      </c>
      <c r="BG42" s="3">
        <f t="shared" si="36"/>
        <v>0</v>
      </c>
      <c r="BH42" s="3">
        <f t="shared" si="36"/>
        <v>0</v>
      </c>
      <c r="BI42" s="3">
        <f t="shared" si="36"/>
        <v>0</v>
      </c>
      <c r="BJ42" s="3">
        <f t="shared" si="36"/>
        <v>0</v>
      </c>
      <c r="BK42" s="3">
        <f t="shared" si="36"/>
        <v>0</v>
      </c>
      <c r="BL42" s="3">
        <f t="shared" si="36"/>
        <v>0</v>
      </c>
      <c r="BM42" s="3">
        <f t="shared" si="36"/>
        <v>0</v>
      </c>
      <c r="BN42" s="3">
        <f t="shared" si="36"/>
        <v>0</v>
      </c>
      <c r="BO42" s="3">
        <f t="shared" si="36"/>
        <v>0</v>
      </c>
      <c r="BP42" s="3">
        <f t="shared" si="36"/>
        <v>0</v>
      </c>
      <c r="BQ42" s="3">
        <f t="shared" si="36"/>
        <v>0</v>
      </c>
      <c r="BR42" s="3">
        <f t="shared" si="36"/>
        <v>0</v>
      </c>
      <c r="BS42" s="3">
        <f t="shared" ref="BS42:CH42" si="37">BR42</f>
        <v>0</v>
      </c>
      <c r="BT42" s="3">
        <f t="shared" si="37"/>
        <v>0</v>
      </c>
      <c r="BU42" s="3">
        <f t="shared" si="37"/>
        <v>0</v>
      </c>
      <c r="BV42" s="3">
        <f t="shared" si="37"/>
        <v>0</v>
      </c>
      <c r="BW42" s="3">
        <f t="shared" si="37"/>
        <v>0</v>
      </c>
      <c r="BX42" s="3">
        <f t="shared" si="37"/>
        <v>0</v>
      </c>
      <c r="BY42" s="3">
        <f t="shared" si="37"/>
        <v>0</v>
      </c>
      <c r="BZ42" s="3">
        <f t="shared" si="37"/>
        <v>0</v>
      </c>
      <c r="CA42" s="3">
        <f t="shared" si="37"/>
        <v>0</v>
      </c>
      <c r="CB42" s="3">
        <f t="shared" si="37"/>
        <v>0</v>
      </c>
      <c r="CC42" s="3">
        <f t="shared" si="37"/>
        <v>0</v>
      </c>
      <c r="CD42" s="3">
        <f t="shared" si="37"/>
        <v>0</v>
      </c>
      <c r="CE42" s="3">
        <f t="shared" si="37"/>
        <v>0</v>
      </c>
      <c r="CF42" s="3">
        <f t="shared" si="37"/>
        <v>0</v>
      </c>
      <c r="CG42" s="3">
        <f t="shared" si="37"/>
        <v>0</v>
      </c>
      <c r="CH42" s="12">
        <f t="shared" si="37"/>
        <v>0</v>
      </c>
    </row>
    <row r="43" spans="1:86" x14ac:dyDescent="0.3">
      <c r="A43" s="642"/>
      <c r="B43" s="11" t="str">
        <f t="shared" si="33"/>
        <v>Cooking</v>
      </c>
      <c r="C43" s="3">
        <v>0</v>
      </c>
      <c r="D43" s="3">
        <v>0</v>
      </c>
      <c r="E43" s="3">
        <v>0</v>
      </c>
      <c r="F43" s="3">
        <v>0</v>
      </c>
      <c r="G43" s="3">
        <f t="shared" ref="G43:BR43" si="38">F43</f>
        <v>0</v>
      </c>
      <c r="H43" s="3">
        <f t="shared" si="38"/>
        <v>0</v>
      </c>
      <c r="I43" s="3">
        <f t="shared" si="38"/>
        <v>0</v>
      </c>
      <c r="J43" s="3">
        <f t="shared" si="38"/>
        <v>0</v>
      </c>
      <c r="K43" s="3">
        <f t="shared" si="38"/>
        <v>0</v>
      </c>
      <c r="L43" s="3">
        <f t="shared" si="38"/>
        <v>0</v>
      </c>
      <c r="M43" s="3">
        <f t="shared" si="38"/>
        <v>0</v>
      </c>
      <c r="N43" s="3">
        <f t="shared" si="38"/>
        <v>0</v>
      </c>
      <c r="O43" s="3">
        <f t="shared" si="38"/>
        <v>0</v>
      </c>
      <c r="P43" s="3">
        <f t="shared" si="38"/>
        <v>0</v>
      </c>
      <c r="Q43" s="3">
        <f t="shared" si="38"/>
        <v>0</v>
      </c>
      <c r="R43" s="3">
        <f t="shared" si="38"/>
        <v>0</v>
      </c>
      <c r="S43" s="3">
        <f t="shared" si="38"/>
        <v>0</v>
      </c>
      <c r="T43" s="3">
        <f t="shared" si="38"/>
        <v>0</v>
      </c>
      <c r="U43" s="3">
        <f t="shared" si="38"/>
        <v>0</v>
      </c>
      <c r="V43" s="3">
        <f t="shared" si="38"/>
        <v>0</v>
      </c>
      <c r="W43" s="3">
        <f t="shared" si="38"/>
        <v>0</v>
      </c>
      <c r="X43" s="3">
        <f t="shared" si="38"/>
        <v>0</v>
      </c>
      <c r="Y43" s="3">
        <f t="shared" si="38"/>
        <v>0</v>
      </c>
      <c r="Z43" s="3">
        <f t="shared" si="38"/>
        <v>0</v>
      </c>
      <c r="AA43" s="3">
        <f t="shared" si="38"/>
        <v>0</v>
      </c>
      <c r="AB43" s="3">
        <f t="shared" si="38"/>
        <v>0</v>
      </c>
      <c r="AC43" s="3">
        <f t="shared" si="38"/>
        <v>0</v>
      </c>
      <c r="AD43" s="3">
        <f t="shared" si="38"/>
        <v>0</v>
      </c>
      <c r="AE43" s="3">
        <f t="shared" si="38"/>
        <v>0</v>
      </c>
      <c r="AF43" s="3">
        <f t="shared" si="38"/>
        <v>0</v>
      </c>
      <c r="AG43" s="3">
        <f t="shared" si="38"/>
        <v>0</v>
      </c>
      <c r="AH43" s="3">
        <f t="shared" si="38"/>
        <v>0</v>
      </c>
      <c r="AI43" s="3">
        <f t="shared" si="38"/>
        <v>0</v>
      </c>
      <c r="AJ43" s="3">
        <f t="shared" si="38"/>
        <v>0</v>
      </c>
      <c r="AK43" s="3">
        <f t="shared" si="38"/>
        <v>0</v>
      </c>
      <c r="AL43" s="3">
        <f t="shared" si="38"/>
        <v>0</v>
      </c>
      <c r="AM43" s="3">
        <f t="shared" si="38"/>
        <v>0</v>
      </c>
      <c r="AN43" s="3">
        <f t="shared" si="38"/>
        <v>0</v>
      </c>
      <c r="AO43" s="3">
        <f t="shared" si="38"/>
        <v>0</v>
      </c>
      <c r="AP43" s="3">
        <f t="shared" si="38"/>
        <v>0</v>
      </c>
      <c r="AQ43" s="3">
        <f t="shared" si="38"/>
        <v>0</v>
      </c>
      <c r="AR43" s="3">
        <f t="shared" si="38"/>
        <v>0</v>
      </c>
      <c r="AS43" s="3">
        <f t="shared" si="38"/>
        <v>0</v>
      </c>
      <c r="AT43" s="3">
        <f t="shared" si="38"/>
        <v>0</v>
      </c>
      <c r="AU43" s="3">
        <f t="shared" si="38"/>
        <v>0</v>
      </c>
      <c r="AV43" s="3">
        <f t="shared" si="38"/>
        <v>0</v>
      </c>
      <c r="AW43" s="3">
        <f t="shared" si="38"/>
        <v>0</v>
      </c>
      <c r="AX43" s="3">
        <f t="shared" si="38"/>
        <v>0</v>
      </c>
      <c r="AY43" s="3">
        <f t="shared" si="38"/>
        <v>0</v>
      </c>
      <c r="AZ43" s="3">
        <f t="shared" si="38"/>
        <v>0</v>
      </c>
      <c r="BA43" s="3">
        <f t="shared" si="38"/>
        <v>0</v>
      </c>
      <c r="BB43" s="3">
        <f t="shared" si="38"/>
        <v>0</v>
      </c>
      <c r="BC43" s="3">
        <f t="shared" si="38"/>
        <v>0</v>
      </c>
      <c r="BD43" s="3">
        <f t="shared" si="38"/>
        <v>0</v>
      </c>
      <c r="BE43" s="3">
        <f t="shared" si="38"/>
        <v>0</v>
      </c>
      <c r="BF43" s="3">
        <f t="shared" si="38"/>
        <v>0</v>
      </c>
      <c r="BG43" s="3">
        <f t="shared" si="38"/>
        <v>0</v>
      </c>
      <c r="BH43" s="3">
        <f t="shared" si="38"/>
        <v>0</v>
      </c>
      <c r="BI43" s="3">
        <f t="shared" si="38"/>
        <v>0</v>
      </c>
      <c r="BJ43" s="3">
        <f t="shared" si="38"/>
        <v>0</v>
      </c>
      <c r="BK43" s="3">
        <f t="shared" si="38"/>
        <v>0</v>
      </c>
      <c r="BL43" s="3">
        <f t="shared" si="38"/>
        <v>0</v>
      </c>
      <c r="BM43" s="3">
        <f t="shared" si="38"/>
        <v>0</v>
      </c>
      <c r="BN43" s="3">
        <f t="shared" si="38"/>
        <v>0</v>
      </c>
      <c r="BO43" s="3">
        <f t="shared" si="38"/>
        <v>0</v>
      </c>
      <c r="BP43" s="3">
        <f t="shared" si="38"/>
        <v>0</v>
      </c>
      <c r="BQ43" s="3">
        <f t="shared" si="38"/>
        <v>0</v>
      </c>
      <c r="BR43" s="3">
        <f t="shared" si="38"/>
        <v>0</v>
      </c>
      <c r="BS43" s="3">
        <f t="shared" ref="BS43:CH43" si="39">BR43</f>
        <v>0</v>
      </c>
      <c r="BT43" s="3">
        <f t="shared" si="39"/>
        <v>0</v>
      </c>
      <c r="BU43" s="3">
        <f t="shared" si="39"/>
        <v>0</v>
      </c>
      <c r="BV43" s="3">
        <f t="shared" si="39"/>
        <v>0</v>
      </c>
      <c r="BW43" s="3">
        <f t="shared" si="39"/>
        <v>0</v>
      </c>
      <c r="BX43" s="3">
        <f t="shared" si="39"/>
        <v>0</v>
      </c>
      <c r="BY43" s="3">
        <f t="shared" si="39"/>
        <v>0</v>
      </c>
      <c r="BZ43" s="3">
        <f t="shared" si="39"/>
        <v>0</v>
      </c>
      <c r="CA43" s="3">
        <f t="shared" si="39"/>
        <v>0</v>
      </c>
      <c r="CB43" s="3">
        <f t="shared" si="39"/>
        <v>0</v>
      </c>
      <c r="CC43" s="3">
        <f t="shared" si="39"/>
        <v>0</v>
      </c>
      <c r="CD43" s="3">
        <f t="shared" si="39"/>
        <v>0</v>
      </c>
      <c r="CE43" s="3">
        <f t="shared" si="39"/>
        <v>0</v>
      </c>
      <c r="CF43" s="3">
        <f t="shared" si="39"/>
        <v>0</v>
      </c>
      <c r="CG43" s="3">
        <f t="shared" si="39"/>
        <v>0</v>
      </c>
      <c r="CH43" s="12">
        <f t="shared" si="39"/>
        <v>0</v>
      </c>
    </row>
    <row r="44" spans="1:86" x14ac:dyDescent="0.3">
      <c r="A44" s="642"/>
      <c r="B44" s="11" t="str">
        <f t="shared" si="33"/>
        <v>Cooling</v>
      </c>
      <c r="C44" s="3">
        <v>0</v>
      </c>
      <c r="D44" s="3">
        <v>0</v>
      </c>
      <c r="E44" s="3">
        <v>0</v>
      </c>
      <c r="F44" s="3">
        <v>0</v>
      </c>
      <c r="G44" s="3">
        <f t="shared" ref="G44:BR44" si="40">F44</f>
        <v>0</v>
      </c>
      <c r="H44" s="3">
        <f t="shared" si="40"/>
        <v>0</v>
      </c>
      <c r="I44" s="3">
        <f t="shared" si="40"/>
        <v>0</v>
      </c>
      <c r="J44" s="3">
        <f t="shared" si="40"/>
        <v>0</v>
      </c>
      <c r="K44" s="3">
        <f t="shared" si="40"/>
        <v>0</v>
      </c>
      <c r="L44" s="3">
        <f t="shared" si="40"/>
        <v>0</v>
      </c>
      <c r="M44" s="3">
        <f t="shared" si="40"/>
        <v>0</v>
      </c>
      <c r="N44" s="3">
        <f t="shared" si="40"/>
        <v>0</v>
      </c>
      <c r="O44" s="3">
        <f t="shared" si="40"/>
        <v>0</v>
      </c>
      <c r="P44" s="3">
        <f t="shared" si="40"/>
        <v>0</v>
      </c>
      <c r="Q44" s="3">
        <f t="shared" si="40"/>
        <v>0</v>
      </c>
      <c r="R44" s="3">
        <f t="shared" si="40"/>
        <v>0</v>
      </c>
      <c r="S44" s="3">
        <f t="shared" si="40"/>
        <v>0</v>
      </c>
      <c r="T44" s="3">
        <f t="shared" si="40"/>
        <v>0</v>
      </c>
      <c r="U44" s="3">
        <f t="shared" si="40"/>
        <v>0</v>
      </c>
      <c r="V44" s="3">
        <f t="shared" si="40"/>
        <v>0</v>
      </c>
      <c r="W44" s="3">
        <f t="shared" si="40"/>
        <v>0</v>
      </c>
      <c r="X44" s="3">
        <f t="shared" si="40"/>
        <v>0</v>
      </c>
      <c r="Y44" s="3">
        <f t="shared" si="40"/>
        <v>0</v>
      </c>
      <c r="Z44" s="3">
        <f t="shared" si="40"/>
        <v>0</v>
      </c>
      <c r="AA44" s="3">
        <f t="shared" si="40"/>
        <v>0</v>
      </c>
      <c r="AB44" s="3">
        <f t="shared" si="40"/>
        <v>0</v>
      </c>
      <c r="AC44" s="3">
        <f t="shared" si="40"/>
        <v>0</v>
      </c>
      <c r="AD44" s="3">
        <f t="shared" si="40"/>
        <v>0</v>
      </c>
      <c r="AE44" s="3">
        <f t="shared" si="40"/>
        <v>0</v>
      </c>
      <c r="AF44" s="3">
        <f t="shared" si="40"/>
        <v>0</v>
      </c>
      <c r="AG44" s="3">
        <f t="shared" si="40"/>
        <v>0</v>
      </c>
      <c r="AH44" s="3">
        <f t="shared" si="40"/>
        <v>0</v>
      </c>
      <c r="AI44" s="3">
        <f t="shared" si="40"/>
        <v>0</v>
      </c>
      <c r="AJ44" s="3">
        <f t="shared" si="40"/>
        <v>0</v>
      </c>
      <c r="AK44" s="3">
        <f t="shared" si="40"/>
        <v>0</v>
      </c>
      <c r="AL44" s="3">
        <f t="shared" si="40"/>
        <v>0</v>
      </c>
      <c r="AM44" s="3">
        <f t="shared" si="40"/>
        <v>0</v>
      </c>
      <c r="AN44" s="3">
        <f t="shared" si="40"/>
        <v>0</v>
      </c>
      <c r="AO44" s="3">
        <f t="shared" si="40"/>
        <v>0</v>
      </c>
      <c r="AP44" s="3">
        <f t="shared" si="40"/>
        <v>0</v>
      </c>
      <c r="AQ44" s="3">
        <f t="shared" si="40"/>
        <v>0</v>
      </c>
      <c r="AR44" s="3">
        <f t="shared" si="40"/>
        <v>0</v>
      </c>
      <c r="AS44" s="3">
        <f t="shared" si="40"/>
        <v>0</v>
      </c>
      <c r="AT44" s="3">
        <f t="shared" si="40"/>
        <v>0</v>
      </c>
      <c r="AU44" s="3">
        <f t="shared" si="40"/>
        <v>0</v>
      </c>
      <c r="AV44" s="3">
        <f t="shared" si="40"/>
        <v>0</v>
      </c>
      <c r="AW44" s="3">
        <f t="shared" si="40"/>
        <v>0</v>
      </c>
      <c r="AX44" s="3">
        <f t="shared" si="40"/>
        <v>0</v>
      </c>
      <c r="AY44" s="3">
        <f t="shared" si="40"/>
        <v>0</v>
      </c>
      <c r="AZ44" s="3">
        <f t="shared" si="40"/>
        <v>0</v>
      </c>
      <c r="BA44" s="3">
        <f t="shared" si="40"/>
        <v>0</v>
      </c>
      <c r="BB44" s="3">
        <f t="shared" si="40"/>
        <v>0</v>
      </c>
      <c r="BC44" s="3">
        <f t="shared" si="40"/>
        <v>0</v>
      </c>
      <c r="BD44" s="3">
        <f t="shared" si="40"/>
        <v>0</v>
      </c>
      <c r="BE44" s="3">
        <f t="shared" si="40"/>
        <v>0</v>
      </c>
      <c r="BF44" s="3">
        <f t="shared" si="40"/>
        <v>0</v>
      </c>
      <c r="BG44" s="3">
        <f t="shared" si="40"/>
        <v>0</v>
      </c>
      <c r="BH44" s="3">
        <f t="shared" si="40"/>
        <v>0</v>
      </c>
      <c r="BI44" s="3">
        <f t="shared" si="40"/>
        <v>0</v>
      </c>
      <c r="BJ44" s="3">
        <f t="shared" si="40"/>
        <v>0</v>
      </c>
      <c r="BK44" s="3">
        <f t="shared" si="40"/>
        <v>0</v>
      </c>
      <c r="BL44" s="3">
        <f t="shared" si="40"/>
        <v>0</v>
      </c>
      <c r="BM44" s="3">
        <f t="shared" si="40"/>
        <v>0</v>
      </c>
      <c r="BN44" s="3">
        <f t="shared" si="40"/>
        <v>0</v>
      </c>
      <c r="BO44" s="3">
        <f t="shared" si="40"/>
        <v>0</v>
      </c>
      <c r="BP44" s="3">
        <f t="shared" si="40"/>
        <v>0</v>
      </c>
      <c r="BQ44" s="3">
        <f t="shared" si="40"/>
        <v>0</v>
      </c>
      <c r="BR44" s="3">
        <f t="shared" si="40"/>
        <v>0</v>
      </c>
      <c r="BS44" s="3">
        <f t="shared" ref="BS44:CH44" si="41">BR44</f>
        <v>0</v>
      </c>
      <c r="BT44" s="3">
        <f t="shared" si="41"/>
        <v>0</v>
      </c>
      <c r="BU44" s="3">
        <f t="shared" si="41"/>
        <v>0</v>
      </c>
      <c r="BV44" s="3">
        <f t="shared" si="41"/>
        <v>0</v>
      </c>
      <c r="BW44" s="3">
        <f t="shared" si="41"/>
        <v>0</v>
      </c>
      <c r="BX44" s="3">
        <f t="shared" si="41"/>
        <v>0</v>
      </c>
      <c r="BY44" s="3">
        <f t="shared" si="41"/>
        <v>0</v>
      </c>
      <c r="BZ44" s="3">
        <f t="shared" si="41"/>
        <v>0</v>
      </c>
      <c r="CA44" s="3">
        <f t="shared" si="41"/>
        <v>0</v>
      </c>
      <c r="CB44" s="3">
        <f t="shared" si="41"/>
        <v>0</v>
      </c>
      <c r="CC44" s="3">
        <f t="shared" si="41"/>
        <v>0</v>
      </c>
      <c r="CD44" s="3">
        <f t="shared" si="41"/>
        <v>0</v>
      </c>
      <c r="CE44" s="3">
        <f t="shared" si="41"/>
        <v>0</v>
      </c>
      <c r="CF44" s="3">
        <f t="shared" si="41"/>
        <v>0</v>
      </c>
      <c r="CG44" s="3">
        <f t="shared" si="41"/>
        <v>0</v>
      </c>
      <c r="CH44" s="12">
        <f t="shared" si="41"/>
        <v>0</v>
      </c>
    </row>
    <row r="45" spans="1:86" x14ac:dyDescent="0.3">
      <c r="A45" s="642"/>
      <c r="B45" s="13" t="str">
        <f t="shared" si="33"/>
        <v>Ext Lighting</v>
      </c>
      <c r="C45" s="3">
        <v>0</v>
      </c>
      <c r="D45" s="3">
        <v>0</v>
      </c>
      <c r="E45" s="3">
        <v>0</v>
      </c>
      <c r="F45" s="3">
        <v>0</v>
      </c>
      <c r="G45" s="3">
        <f t="shared" ref="G45:BR45" si="42">F45</f>
        <v>0</v>
      </c>
      <c r="H45" s="3">
        <f t="shared" si="42"/>
        <v>0</v>
      </c>
      <c r="I45" s="3">
        <f t="shared" si="42"/>
        <v>0</v>
      </c>
      <c r="J45" s="3">
        <f t="shared" si="42"/>
        <v>0</v>
      </c>
      <c r="K45" s="3">
        <f t="shared" si="42"/>
        <v>0</v>
      </c>
      <c r="L45" s="3">
        <f t="shared" si="42"/>
        <v>0</v>
      </c>
      <c r="M45" s="3">
        <f t="shared" si="42"/>
        <v>0</v>
      </c>
      <c r="N45" s="3">
        <f t="shared" si="42"/>
        <v>0</v>
      </c>
      <c r="O45" s="3">
        <f t="shared" si="42"/>
        <v>0</v>
      </c>
      <c r="P45" s="3">
        <f t="shared" si="42"/>
        <v>0</v>
      </c>
      <c r="Q45" s="3">
        <f t="shared" si="42"/>
        <v>0</v>
      </c>
      <c r="R45" s="3">
        <f t="shared" si="42"/>
        <v>0</v>
      </c>
      <c r="S45" s="3">
        <f t="shared" si="42"/>
        <v>0</v>
      </c>
      <c r="T45" s="3">
        <f t="shared" si="42"/>
        <v>0</v>
      </c>
      <c r="U45" s="3">
        <f t="shared" si="42"/>
        <v>0</v>
      </c>
      <c r="V45" s="3">
        <f t="shared" si="42"/>
        <v>0</v>
      </c>
      <c r="W45" s="3">
        <f t="shared" si="42"/>
        <v>0</v>
      </c>
      <c r="X45" s="3">
        <f t="shared" si="42"/>
        <v>0</v>
      </c>
      <c r="Y45" s="3">
        <f t="shared" si="42"/>
        <v>0</v>
      </c>
      <c r="Z45" s="3">
        <f t="shared" si="42"/>
        <v>0</v>
      </c>
      <c r="AA45" s="3">
        <f t="shared" si="42"/>
        <v>0</v>
      </c>
      <c r="AB45" s="3">
        <f t="shared" si="42"/>
        <v>0</v>
      </c>
      <c r="AC45" s="3">
        <f t="shared" si="42"/>
        <v>0</v>
      </c>
      <c r="AD45" s="3">
        <f t="shared" si="42"/>
        <v>0</v>
      </c>
      <c r="AE45" s="3">
        <f t="shared" si="42"/>
        <v>0</v>
      </c>
      <c r="AF45" s="3">
        <f t="shared" si="42"/>
        <v>0</v>
      </c>
      <c r="AG45" s="3">
        <f t="shared" si="42"/>
        <v>0</v>
      </c>
      <c r="AH45" s="3">
        <f t="shared" si="42"/>
        <v>0</v>
      </c>
      <c r="AI45" s="3">
        <f t="shared" si="42"/>
        <v>0</v>
      </c>
      <c r="AJ45" s="3">
        <f t="shared" si="42"/>
        <v>0</v>
      </c>
      <c r="AK45" s="3">
        <f t="shared" si="42"/>
        <v>0</v>
      </c>
      <c r="AL45" s="3">
        <f t="shared" si="42"/>
        <v>0</v>
      </c>
      <c r="AM45" s="3">
        <f t="shared" si="42"/>
        <v>0</v>
      </c>
      <c r="AN45" s="3">
        <f t="shared" si="42"/>
        <v>0</v>
      </c>
      <c r="AO45" s="3">
        <f t="shared" si="42"/>
        <v>0</v>
      </c>
      <c r="AP45" s="3">
        <f t="shared" si="42"/>
        <v>0</v>
      </c>
      <c r="AQ45" s="3">
        <f t="shared" si="42"/>
        <v>0</v>
      </c>
      <c r="AR45" s="3">
        <f t="shared" si="42"/>
        <v>0</v>
      </c>
      <c r="AS45" s="3">
        <f t="shared" si="42"/>
        <v>0</v>
      </c>
      <c r="AT45" s="3">
        <f t="shared" si="42"/>
        <v>0</v>
      </c>
      <c r="AU45" s="3">
        <f t="shared" si="42"/>
        <v>0</v>
      </c>
      <c r="AV45" s="3">
        <f t="shared" si="42"/>
        <v>0</v>
      </c>
      <c r="AW45" s="3">
        <f t="shared" si="42"/>
        <v>0</v>
      </c>
      <c r="AX45" s="3">
        <f t="shared" si="42"/>
        <v>0</v>
      </c>
      <c r="AY45" s="3">
        <f t="shared" si="42"/>
        <v>0</v>
      </c>
      <c r="AZ45" s="3">
        <f t="shared" si="42"/>
        <v>0</v>
      </c>
      <c r="BA45" s="3">
        <f t="shared" si="42"/>
        <v>0</v>
      </c>
      <c r="BB45" s="3">
        <f t="shared" si="42"/>
        <v>0</v>
      </c>
      <c r="BC45" s="3">
        <f t="shared" si="42"/>
        <v>0</v>
      </c>
      <c r="BD45" s="3">
        <f t="shared" si="42"/>
        <v>0</v>
      </c>
      <c r="BE45" s="3">
        <f t="shared" si="42"/>
        <v>0</v>
      </c>
      <c r="BF45" s="3">
        <f t="shared" si="42"/>
        <v>0</v>
      </c>
      <c r="BG45" s="3">
        <f t="shared" si="42"/>
        <v>0</v>
      </c>
      <c r="BH45" s="3">
        <f t="shared" si="42"/>
        <v>0</v>
      </c>
      <c r="BI45" s="3">
        <f t="shared" si="42"/>
        <v>0</v>
      </c>
      <c r="BJ45" s="3">
        <f t="shared" si="42"/>
        <v>0</v>
      </c>
      <c r="BK45" s="3">
        <f t="shared" si="42"/>
        <v>0</v>
      </c>
      <c r="BL45" s="3">
        <f t="shared" si="42"/>
        <v>0</v>
      </c>
      <c r="BM45" s="3">
        <f t="shared" si="42"/>
        <v>0</v>
      </c>
      <c r="BN45" s="3">
        <f t="shared" si="42"/>
        <v>0</v>
      </c>
      <c r="BO45" s="3">
        <f t="shared" si="42"/>
        <v>0</v>
      </c>
      <c r="BP45" s="3">
        <f t="shared" si="42"/>
        <v>0</v>
      </c>
      <c r="BQ45" s="3">
        <f t="shared" si="42"/>
        <v>0</v>
      </c>
      <c r="BR45" s="3">
        <f t="shared" si="42"/>
        <v>0</v>
      </c>
      <c r="BS45" s="3">
        <f t="shared" ref="BS45:CH45" si="43">BR45</f>
        <v>0</v>
      </c>
      <c r="BT45" s="3">
        <f t="shared" si="43"/>
        <v>0</v>
      </c>
      <c r="BU45" s="3">
        <f t="shared" si="43"/>
        <v>0</v>
      </c>
      <c r="BV45" s="3">
        <f t="shared" si="43"/>
        <v>0</v>
      </c>
      <c r="BW45" s="3">
        <f t="shared" si="43"/>
        <v>0</v>
      </c>
      <c r="BX45" s="3">
        <f t="shared" si="43"/>
        <v>0</v>
      </c>
      <c r="BY45" s="3">
        <f t="shared" si="43"/>
        <v>0</v>
      </c>
      <c r="BZ45" s="3">
        <f t="shared" si="43"/>
        <v>0</v>
      </c>
      <c r="CA45" s="3">
        <f t="shared" si="43"/>
        <v>0</v>
      </c>
      <c r="CB45" s="3">
        <f t="shared" si="43"/>
        <v>0</v>
      </c>
      <c r="CC45" s="3">
        <f t="shared" si="43"/>
        <v>0</v>
      </c>
      <c r="CD45" s="3">
        <f t="shared" si="43"/>
        <v>0</v>
      </c>
      <c r="CE45" s="3">
        <f t="shared" si="43"/>
        <v>0</v>
      </c>
      <c r="CF45" s="3">
        <f t="shared" si="43"/>
        <v>0</v>
      </c>
      <c r="CG45" s="3">
        <f t="shared" si="43"/>
        <v>0</v>
      </c>
      <c r="CH45" s="12">
        <f t="shared" si="43"/>
        <v>0</v>
      </c>
    </row>
    <row r="46" spans="1:86" x14ac:dyDescent="0.3">
      <c r="A46" s="642"/>
      <c r="B46" s="11" t="str">
        <f t="shared" si="33"/>
        <v>Heating</v>
      </c>
      <c r="C46" s="3">
        <v>0</v>
      </c>
      <c r="D46" s="3">
        <v>0</v>
      </c>
      <c r="E46" s="3">
        <v>0</v>
      </c>
      <c r="F46" s="3">
        <v>0</v>
      </c>
      <c r="G46" s="3">
        <f t="shared" ref="G46:BR46" si="44">F46</f>
        <v>0</v>
      </c>
      <c r="H46" s="3">
        <f t="shared" si="44"/>
        <v>0</v>
      </c>
      <c r="I46" s="3">
        <f t="shared" si="44"/>
        <v>0</v>
      </c>
      <c r="J46" s="3">
        <f t="shared" si="44"/>
        <v>0</v>
      </c>
      <c r="K46" s="3">
        <f t="shared" si="44"/>
        <v>0</v>
      </c>
      <c r="L46" s="3">
        <f t="shared" si="44"/>
        <v>0</v>
      </c>
      <c r="M46" s="3">
        <f t="shared" si="44"/>
        <v>0</v>
      </c>
      <c r="N46" s="3">
        <f t="shared" si="44"/>
        <v>0</v>
      </c>
      <c r="O46" s="3">
        <f t="shared" si="44"/>
        <v>0</v>
      </c>
      <c r="P46" s="3">
        <f t="shared" si="44"/>
        <v>0</v>
      </c>
      <c r="Q46" s="3">
        <f t="shared" si="44"/>
        <v>0</v>
      </c>
      <c r="R46" s="3">
        <f t="shared" si="44"/>
        <v>0</v>
      </c>
      <c r="S46" s="3">
        <f t="shared" si="44"/>
        <v>0</v>
      </c>
      <c r="T46" s="3">
        <f t="shared" si="44"/>
        <v>0</v>
      </c>
      <c r="U46" s="3">
        <f t="shared" si="44"/>
        <v>0</v>
      </c>
      <c r="V46" s="3">
        <f t="shared" si="44"/>
        <v>0</v>
      </c>
      <c r="W46" s="3">
        <f t="shared" si="44"/>
        <v>0</v>
      </c>
      <c r="X46" s="3">
        <f t="shared" si="44"/>
        <v>0</v>
      </c>
      <c r="Y46" s="3">
        <f t="shared" si="44"/>
        <v>0</v>
      </c>
      <c r="Z46" s="3">
        <f t="shared" si="44"/>
        <v>0</v>
      </c>
      <c r="AA46" s="3">
        <f t="shared" si="44"/>
        <v>0</v>
      </c>
      <c r="AB46" s="3">
        <f t="shared" si="44"/>
        <v>0</v>
      </c>
      <c r="AC46" s="3">
        <f t="shared" si="44"/>
        <v>0</v>
      </c>
      <c r="AD46" s="3">
        <f t="shared" si="44"/>
        <v>0</v>
      </c>
      <c r="AE46" s="3">
        <f t="shared" si="44"/>
        <v>0</v>
      </c>
      <c r="AF46" s="3">
        <f t="shared" si="44"/>
        <v>0</v>
      </c>
      <c r="AG46" s="3">
        <f t="shared" si="44"/>
        <v>0</v>
      </c>
      <c r="AH46" s="3">
        <f t="shared" si="44"/>
        <v>0</v>
      </c>
      <c r="AI46" s="3">
        <f t="shared" si="44"/>
        <v>0</v>
      </c>
      <c r="AJ46" s="3">
        <f t="shared" si="44"/>
        <v>0</v>
      </c>
      <c r="AK46" s="3">
        <f t="shared" si="44"/>
        <v>0</v>
      </c>
      <c r="AL46" s="3">
        <f t="shared" si="44"/>
        <v>0</v>
      </c>
      <c r="AM46" s="3">
        <f t="shared" si="44"/>
        <v>0</v>
      </c>
      <c r="AN46" s="3">
        <f t="shared" si="44"/>
        <v>0</v>
      </c>
      <c r="AO46" s="3">
        <f t="shared" si="44"/>
        <v>0</v>
      </c>
      <c r="AP46" s="3">
        <f t="shared" si="44"/>
        <v>0</v>
      </c>
      <c r="AQ46" s="3">
        <f t="shared" si="44"/>
        <v>0</v>
      </c>
      <c r="AR46" s="3">
        <f t="shared" si="44"/>
        <v>0</v>
      </c>
      <c r="AS46" s="3">
        <f t="shared" si="44"/>
        <v>0</v>
      </c>
      <c r="AT46" s="3">
        <f t="shared" si="44"/>
        <v>0</v>
      </c>
      <c r="AU46" s="3">
        <f t="shared" si="44"/>
        <v>0</v>
      </c>
      <c r="AV46" s="3">
        <f t="shared" si="44"/>
        <v>0</v>
      </c>
      <c r="AW46" s="3">
        <f t="shared" si="44"/>
        <v>0</v>
      </c>
      <c r="AX46" s="3">
        <f t="shared" si="44"/>
        <v>0</v>
      </c>
      <c r="AY46" s="3">
        <f t="shared" si="44"/>
        <v>0</v>
      </c>
      <c r="AZ46" s="3">
        <f t="shared" si="44"/>
        <v>0</v>
      </c>
      <c r="BA46" s="3">
        <f t="shared" si="44"/>
        <v>0</v>
      </c>
      <c r="BB46" s="3">
        <f t="shared" si="44"/>
        <v>0</v>
      </c>
      <c r="BC46" s="3">
        <f t="shared" si="44"/>
        <v>0</v>
      </c>
      <c r="BD46" s="3">
        <f t="shared" si="44"/>
        <v>0</v>
      </c>
      <c r="BE46" s="3">
        <f t="shared" si="44"/>
        <v>0</v>
      </c>
      <c r="BF46" s="3">
        <f t="shared" si="44"/>
        <v>0</v>
      </c>
      <c r="BG46" s="3">
        <f t="shared" si="44"/>
        <v>0</v>
      </c>
      <c r="BH46" s="3">
        <f t="shared" si="44"/>
        <v>0</v>
      </c>
      <c r="BI46" s="3">
        <f t="shared" si="44"/>
        <v>0</v>
      </c>
      <c r="BJ46" s="3">
        <f t="shared" si="44"/>
        <v>0</v>
      </c>
      <c r="BK46" s="3">
        <f t="shared" si="44"/>
        <v>0</v>
      </c>
      <c r="BL46" s="3">
        <f t="shared" si="44"/>
        <v>0</v>
      </c>
      <c r="BM46" s="3">
        <f t="shared" si="44"/>
        <v>0</v>
      </c>
      <c r="BN46" s="3">
        <f t="shared" si="44"/>
        <v>0</v>
      </c>
      <c r="BO46" s="3">
        <f t="shared" si="44"/>
        <v>0</v>
      </c>
      <c r="BP46" s="3">
        <f t="shared" si="44"/>
        <v>0</v>
      </c>
      <c r="BQ46" s="3">
        <f t="shared" si="44"/>
        <v>0</v>
      </c>
      <c r="BR46" s="3">
        <f t="shared" si="44"/>
        <v>0</v>
      </c>
      <c r="BS46" s="3">
        <f t="shared" ref="BS46:CH46" si="45">BR46</f>
        <v>0</v>
      </c>
      <c r="BT46" s="3">
        <f t="shared" si="45"/>
        <v>0</v>
      </c>
      <c r="BU46" s="3">
        <f t="shared" si="45"/>
        <v>0</v>
      </c>
      <c r="BV46" s="3">
        <f t="shared" si="45"/>
        <v>0</v>
      </c>
      <c r="BW46" s="3">
        <f t="shared" si="45"/>
        <v>0</v>
      </c>
      <c r="BX46" s="3">
        <f t="shared" si="45"/>
        <v>0</v>
      </c>
      <c r="BY46" s="3">
        <f t="shared" si="45"/>
        <v>0</v>
      </c>
      <c r="BZ46" s="3">
        <f t="shared" si="45"/>
        <v>0</v>
      </c>
      <c r="CA46" s="3">
        <f t="shared" si="45"/>
        <v>0</v>
      </c>
      <c r="CB46" s="3">
        <f t="shared" si="45"/>
        <v>0</v>
      </c>
      <c r="CC46" s="3">
        <f t="shared" si="45"/>
        <v>0</v>
      </c>
      <c r="CD46" s="3">
        <f t="shared" si="45"/>
        <v>0</v>
      </c>
      <c r="CE46" s="3">
        <f t="shared" si="45"/>
        <v>0</v>
      </c>
      <c r="CF46" s="3">
        <f t="shared" si="45"/>
        <v>0</v>
      </c>
      <c r="CG46" s="3">
        <f t="shared" si="45"/>
        <v>0</v>
      </c>
      <c r="CH46" s="12">
        <f t="shared" si="45"/>
        <v>0</v>
      </c>
    </row>
    <row r="47" spans="1:86" x14ac:dyDescent="0.3">
      <c r="A47" s="642"/>
      <c r="B47" s="11" t="str">
        <f t="shared" si="33"/>
        <v>HVAC</v>
      </c>
      <c r="C47" s="3">
        <v>0</v>
      </c>
      <c r="D47" s="3">
        <v>0</v>
      </c>
      <c r="E47" s="3">
        <v>0</v>
      </c>
      <c r="F47" s="3">
        <v>0</v>
      </c>
      <c r="G47" s="3">
        <f t="shared" ref="G47:BR47" si="46">F47</f>
        <v>0</v>
      </c>
      <c r="H47" s="3">
        <f t="shared" si="46"/>
        <v>0</v>
      </c>
      <c r="I47" s="3">
        <f t="shared" si="46"/>
        <v>0</v>
      </c>
      <c r="J47" s="3">
        <f t="shared" si="46"/>
        <v>0</v>
      </c>
      <c r="K47" s="3">
        <f t="shared" si="46"/>
        <v>0</v>
      </c>
      <c r="L47" s="3">
        <f t="shared" si="46"/>
        <v>0</v>
      </c>
      <c r="M47" s="3">
        <f t="shared" si="46"/>
        <v>0</v>
      </c>
      <c r="N47" s="3">
        <f t="shared" si="46"/>
        <v>0</v>
      </c>
      <c r="O47" s="3">
        <f t="shared" si="46"/>
        <v>0</v>
      </c>
      <c r="P47" s="3">
        <f t="shared" si="46"/>
        <v>0</v>
      </c>
      <c r="Q47" s="3">
        <f t="shared" si="46"/>
        <v>0</v>
      </c>
      <c r="R47" s="3">
        <f t="shared" si="46"/>
        <v>0</v>
      </c>
      <c r="S47" s="3">
        <f t="shared" si="46"/>
        <v>0</v>
      </c>
      <c r="T47" s="3">
        <f t="shared" si="46"/>
        <v>0</v>
      </c>
      <c r="U47" s="3">
        <f t="shared" si="46"/>
        <v>0</v>
      </c>
      <c r="V47" s="3">
        <f t="shared" si="46"/>
        <v>0</v>
      </c>
      <c r="W47" s="3">
        <f t="shared" si="46"/>
        <v>0</v>
      </c>
      <c r="X47" s="3">
        <f t="shared" si="46"/>
        <v>0</v>
      </c>
      <c r="Y47" s="3">
        <f t="shared" si="46"/>
        <v>0</v>
      </c>
      <c r="Z47" s="3">
        <f t="shared" si="46"/>
        <v>0</v>
      </c>
      <c r="AA47" s="3">
        <f t="shared" si="46"/>
        <v>0</v>
      </c>
      <c r="AB47" s="3">
        <f t="shared" si="46"/>
        <v>0</v>
      </c>
      <c r="AC47" s="3">
        <f t="shared" si="46"/>
        <v>0</v>
      </c>
      <c r="AD47" s="3">
        <f t="shared" si="46"/>
        <v>0</v>
      </c>
      <c r="AE47" s="3">
        <f t="shared" si="46"/>
        <v>0</v>
      </c>
      <c r="AF47" s="3">
        <f t="shared" si="46"/>
        <v>0</v>
      </c>
      <c r="AG47" s="3">
        <f t="shared" si="46"/>
        <v>0</v>
      </c>
      <c r="AH47" s="3">
        <f t="shared" si="46"/>
        <v>0</v>
      </c>
      <c r="AI47" s="3">
        <f t="shared" si="46"/>
        <v>0</v>
      </c>
      <c r="AJ47" s="3">
        <f t="shared" si="46"/>
        <v>0</v>
      </c>
      <c r="AK47" s="3">
        <f t="shared" si="46"/>
        <v>0</v>
      </c>
      <c r="AL47" s="3">
        <f t="shared" si="46"/>
        <v>0</v>
      </c>
      <c r="AM47" s="3">
        <f t="shared" si="46"/>
        <v>0</v>
      </c>
      <c r="AN47" s="3">
        <f t="shared" si="46"/>
        <v>0</v>
      </c>
      <c r="AO47" s="3">
        <f t="shared" si="46"/>
        <v>0</v>
      </c>
      <c r="AP47" s="3">
        <f t="shared" si="46"/>
        <v>0</v>
      </c>
      <c r="AQ47" s="3">
        <f t="shared" si="46"/>
        <v>0</v>
      </c>
      <c r="AR47" s="3">
        <f t="shared" si="46"/>
        <v>0</v>
      </c>
      <c r="AS47" s="3">
        <f t="shared" si="46"/>
        <v>0</v>
      </c>
      <c r="AT47" s="3">
        <f t="shared" si="46"/>
        <v>0</v>
      </c>
      <c r="AU47" s="3">
        <f t="shared" si="46"/>
        <v>0</v>
      </c>
      <c r="AV47" s="3">
        <f t="shared" si="46"/>
        <v>0</v>
      </c>
      <c r="AW47" s="3">
        <f t="shared" si="46"/>
        <v>0</v>
      </c>
      <c r="AX47" s="3">
        <f t="shared" si="46"/>
        <v>0</v>
      </c>
      <c r="AY47" s="3">
        <f t="shared" si="46"/>
        <v>0</v>
      </c>
      <c r="AZ47" s="3">
        <f t="shared" si="46"/>
        <v>0</v>
      </c>
      <c r="BA47" s="3">
        <f t="shared" si="46"/>
        <v>0</v>
      </c>
      <c r="BB47" s="3">
        <f t="shared" si="46"/>
        <v>0</v>
      </c>
      <c r="BC47" s="3">
        <f t="shared" si="46"/>
        <v>0</v>
      </c>
      <c r="BD47" s="3">
        <f t="shared" si="46"/>
        <v>0</v>
      </c>
      <c r="BE47" s="3">
        <f t="shared" si="46"/>
        <v>0</v>
      </c>
      <c r="BF47" s="3">
        <f t="shared" si="46"/>
        <v>0</v>
      </c>
      <c r="BG47" s="3">
        <f t="shared" si="46"/>
        <v>0</v>
      </c>
      <c r="BH47" s="3">
        <f t="shared" si="46"/>
        <v>0</v>
      </c>
      <c r="BI47" s="3">
        <f t="shared" si="46"/>
        <v>0</v>
      </c>
      <c r="BJ47" s="3">
        <f t="shared" si="46"/>
        <v>0</v>
      </c>
      <c r="BK47" s="3">
        <f t="shared" si="46"/>
        <v>0</v>
      </c>
      <c r="BL47" s="3">
        <f t="shared" si="46"/>
        <v>0</v>
      </c>
      <c r="BM47" s="3">
        <f t="shared" si="46"/>
        <v>0</v>
      </c>
      <c r="BN47" s="3">
        <f t="shared" si="46"/>
        <v>0</v>
      </c>
      <c r="BO47" s="3">
        <f t="shared" si="46"/>
        <v>0</v>
      </c>
      <c r="BP47" s="3">
        <f t="shared" si="46"/>
        <v>0</v>
      </c>
      <c r="BQ47" s="3">
        <f t="shared" si="46"/>
        <v>0</v>
      </c>
      <c r="BR47" s="3">
        <f t="shared" si="46"/>
        <v>0</v>
      </c>
      <c r="BS47" s="3">
        <f t="shared" ref="BS47:CH47" si="47">BR47</f>
        <v>0</v>
      </c>
      <c r="BT47" s="3">
        <f t="shared" si="47"/>
        <v>0</v>
      </c>
      <c r="BU47" s="3">
        <f t="shared" si="47"/>
        <v>0</v>
      </c>
      <c r="BV47" s="3">
        <f t="shared" si="47"/>
        <v>0</v>
      </c>
      <c r="BW47" s="3">
        <f t="shared" si="47"/>
        <v>0</v>
      </c>
      <c r="BX47" s="3">
        <f t="shared" si="47"/>
        <v>0</v>
      </c>
      <c r="BY47" s="3">
        <f t="shared" si="47"/>
        <v>0</v>
      </c>
      <c r="BZ47" s="3">
        <f t="shared" si="47"/>
        <v>0</v>
      </c>
      <c r="CA47" s="3">
        <f t="shared" si="47"/>
        <v>0</v>
      </c>
      <c r="CB47" s="3">
        <f t="shared" si="47"/>
        <v>0</v>
      </c>
      <c r="CC47" s="3">
        <f t="shared" si="47"/>
        <v>0</v>
      </c>
      <c r="CD47" s="3">
        <f t="shared" si="47"/>
        <v>0</v>
      </c>
      <c r="CE47" s="3">
        <f t="shared" si="47"/>
        <v>0</v>
      </c>
      <c r="CF47" s="3">
        <f t="shared" si="47"/>
        <v>0</v>
      </c>
      <c r="CG47" s="3">
        <f t="shared" si="47"/>
        <v>0</v>
      </c>
      <c r="CH47" s="12">
        <f t="shared" si="47"/>
        <v>0</v>
      </c>
    </row>
    <row r="48" spans="1:86" x14ac:dyDescent="0.3">
      <c r="A48" s="642"/>
      <c r="B48" s="11" t="str">
        <f t="shared" si="33"/>
        <v>Lighting</v>
      </c>
      <c r="C48" s="3">
        <v>0</v>
      </c>
      <c r="D48" s="3">
        <v>0</v>
      </c>
      <c r="E48" s="3">
        <v>0</v>
      </c>
      <c r="F48" s="3">
        <v>0</v>
      </c>
      <c r="G48" s="3">
        <f t="shared" ref="G48:BR48" si="48">F48</f>
        <v>0</v>
      </c>
      <c r="H48" s="3">
        <f t="shared" si="48"/>
        <v>0</v>
      </c>
      <c r="I48" s="3">
        <f t="shared" si="48"/>
        <v>0</v>
      </c>
      <c r="J48" s="3">
        <f t="shared" si="48"/>
        <v>0</v>
      </c>
      <c r="K48" s="3">
        <f t="shared" si="48"/>
        <v>0</v>
      </c>
      <c r="L48" s="3">
        <f t="shared" si="48"/>
        <v>0</v>
      </c>
      <c r="M48" s="3">
        <f t="shared" si="48"/>
        <v>0</v>
      </c>
      <c r="N48" s="3">
        <f t="shared" si="48"/>
        <v>0</v>
      </c>
      <c r="O48" s="3">
        <f t="shared" si="48"/>
        <v>0</v>
      </c>
      <c r="P48" s="3">
        <f t="shared" si="48"/>
        <v>0</v>
      </c>
      <c r="Q48" s="3">
        <f t="shared" si="48"/>
        <v>0</v>
      </c>
      <c r="R48" s="3">
        <f t="shared" si="48"/>
        <v>0</v>
      </c>
      <c r="S48" s="3">
        <f t="shared" si="48"/>
        <v>0</v>
      </c>
      <c r="T48" s="3">
        <f t="shared" si="48"/>
        <v>0</v>
      </c>
      <c r="U48" s="3">
        <f t="shared" si="48"/>
        <v>0</v>
      </c>
      <c r="V48" s="3">
        <f t="shared" si="48"/>
        <v>0</v>
      </c>
      <c r="W48" s="3">
        <f t="shared" si="48"/>
        <v>0</v>
      </c>
      <c r="X48" s="3">
        <f t="shared" si="48"/>
        <v>0</v>
      </c>
      <c r="Y48" s="3">
        <f t="shared" si="48"/>
        <v>0</v>
      </c>
      <c r="Z48" s="3">
        <f t="shared" si="48"/>
        <v>0</v>
      </c>
      <c r="AA48" s="3">
        <f t="shared" si="48"/>
        <v>0</v>
      </c>
      <c r="AB48" s="3">
        <f t="shared" si="48"/>
        <v>0</v>
      </c>
      <c r="AC48" s="3">
        <f t="shared" si="48"/>
        <v>0</v>
      </c>
      <c r="AD48" s="3">
        <f t="shared" si="48"/>
        <v>0</v>
      </c>
      <c r="AE48" s="3">
        <f t="shared" si="48"/>
        <v>0</v>
      </c>
      <c r="AF48" s="3">
        <f t="shared" si="48"/>
        <v>0</v>
      </c>
      <c r="AG48" s="3">
        <f t="shared" si="48"/>
        <v>0</v>
      </c>
      <c r="AH48" s="3">
        <f t="shared" si="48"/>
        <v>0</v>
      </c>
      <c r="AI48" s="3">
        <f t="shared" si="48"/>
        <v>0</v>
      </c>
      <c r="AJ48" s="3">
        <f t="shared" si="48"/>
        <v>0</v>
      </c>
      <c r="AK48" s="3">
        <f t="shared" si="48"/>
        <v>0</v>
      </c>
      <c r="AL48" s="3">
        <f t="shared" si="48"/>
        <v>0</v>
      </c>
      <c r="AM48" s="3">
        <f t="shared" si="48"/>
        <v>0</v>
      </c>
      <c r="AN48" s="3">
        <f t="shared" si="48"/>
        <v>0</v>
      </c>
      <c r="AO48" s="3">
        <f t="shared" si="48"/>
        <v>0</v>
      </c>
      <c r="AP48" s="3">
        <f t="shared" si="48"/>
        <v>0</v>
      </c>
      <c r="AQ48" s="3">
        <f t="shared" si="48"/>
        <v>0</v>
      </c>
      <c r="AR48" s="3">
        <f t="shared" si="48"/>
        <v>0</v>
      </c>
      <c r="AS48" s="3">
        <f t="shared" si="48"/>
        <v>0</v>
      </c>
      <c r="AT48" s="3">
        <f t="shared" si="48"/>
        <v>0</v>
      </c>
      <c r="AU48" s="3">
        <f t="shared" si="48"/>
        <v>0</v>
      </c>
      <c r="AV48" s="3">
        <f t="shared" si="48"/>
        <v>0</v>
      </c>
      <c r="AW48" s="3">
        <f t="shared" si="48"/>
        <v>0</v>
      </c>
      <c r="AX48" s="3">
        <f t="shared" si="48"/>
        <v>0</v>
      </c>
      <c r="AY48" s="3">
        <f t="shared" si="48"/>
        <v>0</v>
      </c>
      <c r="AZ48" s="3">
        <f t="shared" si="48"/>
        <v>0</v>
      </c>
      <c r="BA48" s="3">
        <f t="shared" si="48"/>
        <v>0</v>
      </c>
      <c r="BB48" s="3">
        <f t="shared" si="48"/>
        <v>0</v>
      </c>
      <c r="BC48" s="3">
        <f t="shared" si="48"/>
        <v>0</v>
      </c>
      <c r="BD48" s="3">
        <f t="shared" si="48"/>
        <v>0</v>
      </c>
      <c r="BE48" s="3">
        <f t="shared" si="48"/>
        <v>0</v>
      </c>
      <c r="BF48" s="3">
        <f t="shared" si="48"/>
        <v>0</v>
      </c>
      <c r="BG48" s="3">
        <f t="shared" si="48"/>
        <v>0</v>
      </c>
      <c r="BH48" s="3">
        <f t="shared" si="48"/>
        <v>0</v>
      </c>
      <c r="BI48" s="3">
        <f t="shared" si="48"/>
        <v>0</v>
      </c>
      <c r="BJ48" s="3">
        <f t="shared" si="48"/>
        <v>0</v>
      </c>
      <c r="BK48" s="3">
        <f t="shared" si="48"/>
        <v>0</v>
      </c>
      <c r="BL48" s="3">
        <f t="shared" si="48"/>
        <v>0</v>
      </c>
      <c r="BM48" s="3">
        <f t="shared" si="48"/>
        <v>0</v>
      </c>
      <c r="BN48" s="3">
        <f t="shared" si="48"/>
        <v>0</v>
      </c>
      <c r="BO48" s="3">
        <f t="shared" si="48"/>
        <v>0</v>
      </c>
      <c r="BP48" s="3">
        <f t="shared" si="48"/>
        <v>0</v>
      </c>
      <c r="BQ48" s="3">
        <f t="shared" si="48"/>
        <v>0</v>
      </c>
      <c r="BR48" s="3">
        <f t="shared" si="48"/>
        <v>0</v>
      </c>
      <c r="BS48" s="3">
        <f t="shared" ref="BS48:CH48" si="49">BR48</f>
        <v>0</v>
      </c>
      <c r="BT48" s="3">
        <f t="shared" si="49"/>
        <v>0</v>
      </c>
      <c r="BU48" s="3">
        <f t="shared" si="49"/>
        <v>0</v>
      </c>
      <c r="BV48" s="3">
        <f t="shared" si="49"/>
        <v>0</v>
      </c>
      <c r="BW48" s="3">
        <f t="shared" si="49"/>
        <v>0</v>
      </c>
      <c r="BX48" s="3">
        <f t="shared" si="49"/>
        <v>0</v>
      </c>
      <c r="BY48" s="3">
        <f t="shared" si="49"/>
        <v>0</v>
      </c>
      <c r="BZ48" s="3">
        <f t="shared" si="49"/>
        <v>0</v>
      </c>
      <c r="CA48" s="3">
        <f t="shared" si="49"/>
        <v>0</v>
      </c>
      <c r="CB48" s="3">
        <f t="shared" si="49"/>
        <v>0</v>
      </c>
      <c r="CC48" s="3">
        <f t="shared" si="49"/>
        <v>0</v>
      </c>
      <c r="CD48" s="3">
        <f t="shared" si="49"/>
        <v>0</v>
      </c>
      <c r="CE48" s="3">
        <f t="shared" si="49"/>
        <v>0</v>
      </c>
      <c r="CF48" s="3">
        <f t="shared" si="49"/>
        <v>0</v>
      </c>
      <c r="CG48" s="3">
        <f t="shared" si="49"/>
        <v>0</v>
      </c>
      <c r="CH48" s="12">
        <f t="shared" si="49"/>
        <v>0</v>
      </c>
    </row>
    <row r="49" spans="1:86" x14ac:dyDescent="0.3">
      <c r="A49" s="642"/>
      <c r="B49" s="11" t="str">
        <f t="shared" si="33"/>
        <v>Miscellaneous</v>
      </c>
      <c r="C49" s="3">
        <v>0</v>
      </c>
      <c r="D49" s="3">
        <v>0</v>
      </c>
      <c r="E49" s="3">
        <v>0</v>
      </c>
      <c r="F49" s="3">
        <v>0</v>
      </c>
      <c r="G49" s="3">
        <f t="shared" ref="G49:BR49" si="50">F49</f>
        <v>0</v>
      </c>
      <c r="H49" s="3">
        <f t="shared" si="50"/>
        <v>0</v>
      </c>
      <c r="I49" s="3">
        <f t="shared" si="50"/>
        <v>0</v>
      </c>
      <c r="J49" s="3">
        <f t="shared" si="50"/>
        <v>0</v>
      </c>
      <c r="K49" s="3">
        <f t="shared" si="50"/>
        <v>0</v>
      </c>
      <c r="L49" s="3">
        <f t="shared" si="50"/>
        <v>0</v>
      </c>
      <c r="M49" s="3">
        <f t="shared" si="50"/>
        <v>0</v>
      </c>
      <c r="N49" s="3">
        <f t="shared" si="50"/>
        <v>0</v>
      </c>
      <c r="O49" s="3">
        <f t="shared" si="50"/>
        <v>0</v>
      </c>
      <c r="P49" s="3">
        <f t="shared" si="50"/>
        <v>0</v>
      </c>
      <c r="Q49" s="3">
        <f t="shared" si="50"/>
        <v>0</v>
      </c>
      <c r="R49" s="3">
        <f t="shared" si="50"/>
        <v>0</v>
      </c>
      <c r="S49" s="3">
        <f t="shared" si="50"/>
        <v>0</v>
      </c>
      <c r="T49" s="3">
        <f t="shared" si="50"/>
        <v>0</v>
      </c>
      <c r="U49" s="3">
        <f t="shared" si="50"/>
        <v>0</v>
      </c>
      <c r="V49" s="3">
        <f t="shared" si="50"/>
        <v>0</v>
      </c>
      <c r="W49" s="3">
        <f t="shared" si="50"/>
        <v>0</v>
      </c>
      <c r="X49" s="3">
        <f t="shared" si="50"/>
        <v>0</v>
      </c>
      <c r="Y49" s="3">
        <f t="shared" si="50"/>
        <v>0</v>
      </c>
      <c r="Z49" s="3">
        <f t="shared" si="50"/>
        <v>0</v>
      </c>
      <c r="AA49" s="3">
        <f t="shared" si="50"/>
        <v>0</v>
      </c>
      <c r="AB49" s="3">
        <f t="shared" si="50"/>
        <v>0</v>
      </c>
      <c r="AC49" s="3">
        <f t="shared" si="50"/>
        <v>0</v>
      </c>
      <c r="AD49" s="3">
        <f t="shared" si="50"/>
        <v>0</v>
      </c>
      <c r="AE49" s="3">
        <f t="shared" si="50"/>
        <v>0</v>
      </c>
      <c r="AF49" s="3">
        <f t="shared" si="50"/>
        <v>0</v>
      </c>
      <c r="AG49" s="3">
        <f t="shared" si="50"/>
        <v>0</v>
      </c>
      <c r="AH49" s="3">
        <f t="shared" si="50"/>
        <v>0</v>
      </c>
      <c r="AI49" s="3">
        <f t="shared" si="50"/>
        <v>0</v>
      </c>
      <c r="AJ49" s="3">
        <f t="shared" si="50"/>
        <v>0</v>
      </c>
      <c r="AK49" s="3">
        <f t="shared" si="50"/>
        <v>0</v>
      </c>
      <c r="AL49" s="3">
        <f t="shared" si="50"/>
        <v>0</v>
      </c>
      <c r="AM49" s="3">
        <f t="shared" si="50"/>
        <v>0</v>
      </c>
      <c r="AN49" s="3">
        <f t="shared" si="50"/>
        <v>0</v>
      </c>
      <c r="AO49" s="3">
        <f t="shared" si="50"/>
        <v>0</v>
      </c>
      <c r="AP49" s="3">
        <f t="shared" si="50"/>
        <v>0</v>
      </c>
      <c r="AQ49" s="3">
        <f t="shared" si="50"/>
        <v>0</v>
      </c>
      <c r="AR49" s="3">
        <f t="shared" si="50"/>
        <v>0</v>
      </c>
      <c r="AS49" s="3">
        <f t="shared" si="50"/>
        <v>0</v>
      </c>
      <c r="AT49" s="3">
        <f t="shared" si="50"/>
        <v>0</v>
      </c>
      <c r="AU49" s="3">
        <f t="shared" si="50"/>
        <v>0</v>
      </c>
      <c r="AV49" s="3">
        <f t="shared" si="50"/>
        <v>0</v>
      </c>
      <c r="AW49" s="3">
        <f t="shared" si="50"/>
        <v>0</v>
      </c>
      <c r="AX49" s="3">
        <f t="shared" si="50"/>
        <v>0</v>
      </c>
      <c r="AY49" s="3">
        <f t="shared" si="50"/>
        <v>0</v>
      </c>
      <c r="AZ49" s="3">
        <f t="shared" si="50"/>
        <v>0</v>
      </c>
      <c r="BA49" s="3">
        <f t="shared" si="50"/>
        <v>0</v>
      </c>
      <c r="BB49" s="3">
        <f t="shared" si="50"/>
        <v>0</v>
      </c>
      <c r="BC49" s="3">
        <f t="shared" si="50"/>
        <v>0</v>
      </c>
      <c r="BD49" s="3">
        <f t="shared" si="50"/>
        <v>0</v>
      </c>
      <c r="BE49" s="3">
        <f t="shared" si="50"/>
        <v>0</v>
      </c>
      <c r="BF49" s="3">
        <f t="shared" si="50"/>
        <v>0</v>
      </c>
      <c r="BG49" s="3">
        <f t="shared" si="50"/>
        <v>0</v>
      </c>
      <c r="BH49" s="3">
        <f t="shared" si="50"/>
        <v>0</v>
      </c>
      <c r="BI49" s="3">
        <f t="shared" si="50"/>
        <v>0</v>
      </c>
      <c r="BJ49" s="3">
        <f t="shared" si="50"/>
        <v>0</v>
      </c>
      <c r="BK49" s="3">
        <f t="shared" si="50"/>
        <v>0</v>
      </c>
      <c r="BL49" s="3">
        <f t="shared" si="50"/>
        <v>0</v>
      </c>
      <c r="BM49" s="3">
        <f t="shared" si="50"/>
        <v>0</v>
      </c>
      <c r="BN49" s="3">
        <f t="shared" si="50"/>
        <v>0</v>
      </c>
      <c r="BO49" s="3">
        <f t="shared" si="50"/>
        <v>0</v>
      </c>
      <c r="BP49" s="3">
        <f t="shared" si="50"/>
        <v>0</v>
      </c>
      <c r="BQ49" s="3">
        <f t="shared" si="50"/>
        <v>0</v>
      </c>
      <c r="BR49" s="3">
        <f t="shared" si="50"/>
        <v>0</v>
      </c>
      <c r="BS49" s="3">
        <f t="shared" ref="BS49:CH49" si="51">BR49</f>
        <v>0</v>
      </c>
      <c r="BT49" s="3">
        <f t="shared" si="51"/>
        <v>0</v>
      </c>
      <c r="BU49" s="3">
        <f t="shared" si="51"/>
        <v>0</v>
      </c>
      <c r="BV49" s="3">
        <f t="shared" si="51"/>
        <v>0</v>
      </c>
      <c r="BW49" s="3">
        <f t="shared" si="51"/>
        <v>0</v>
      </c>
      <c r="BX49" s="3">
        <f t="shared" si="51"/>
        <v>0</v>
      </c>
      <c r="BY49" s="3">
        <f t="shared" si="51"/>
        <v>0</v>
      </c>
      <c r="BZ49" s="3">
        <f t="shared" si="51"/>
        <v>0</v>
      </c>
      <c r="CA49" s="3">
        <f t="shared" si="51"/>
        <v>0</v>
      </c>
      <c r="CB49" s="3">
        <f t="shared" si="51"/>
        <v>0</v>
      </c>
      <c r="CC49" s="3">
        <f t="shared" si="51"/>
        <v>0</v>
      </c>
      <c r="CD49" s="3">
        <f t="shared" si="51"/>
        <v>0</v>
      </c>
      <c r="CE49" s="3">
        <f t="shared" si="51"/>
        <v>0</v>
      </c>
      <c r="CF49" s="3">
        <f t="shared" si="51"/>
        <v>0</v>
      </c>
      <c r="CG49" s="3">
        <f t="shared" si="51"/>
        <v>0</v>
      </c>
      <c r="CH49" s="12">
        <f t="shared" si="51"/>
        <v>0</v>
      </c>
    </row>
    <row r="50" spans="1:86" ht="15" customHeight="1" x14ac:dyDescent="0.3">
      <c r="A50" s="642"/>
      <c r="B50" s="11" t="str">
        <f t="shared" si="33"/>
        <v>Motors</v>
      </c>
      <c r="C50" s="3">
        <v>0</v>
      </c>
      <c r="D50" s="3">
        <v>0</v>
      </c>
      <c r="E50" s="3">
        <v>0</v>
      </c>
      <c r="F50" s="3">
        <v>0</v>
      </c>
      <c r="G50" s="3">
        <f t="shared" ref="G50:BR50" si="52">F50</f>
        <v>0</v>
      </c>
      <c r="H50" s="3">
        <f t="shared" si="52"/>
        <v>0</v>
      </c>
      <c r="I50" s="3">
        <f t="shared" si="52"/>
        <v>0</v>
      </c>
      <c r="J50" s="3">
        <f t="shared" si="52"/>
        <v>0</v>
      </c>
      <c r="K50" s="3">
        <f t="shared" si="52"/>
        <v>0</v>
      </c>
      <c r="L50" s="3">
        <f t="shared" si="52"/>
        <v>0</v>
      </c>
      <c r="M50" s="3">
        <f t="shared" si="52"/>
        <v>0</v>
      </c>
      <c r="N50" s="3">
        <f t="shared" si="52"/>
        <v>0</v>
      </c>
      <c r="O50" s="3">
        <f t="shared" si="52"/>
        <v>0</v>
      </c>
      <c r="P50" s="3">
        <f t="shared" si="52"/>
        <v>0</v>
      </c>
      <c r="Q50" s="3">
        <f t="shared" si="52"/>
        <v>0</v>
      </c>
      <c r="R50" s="3">
        <f t="shared" si="52"/>
        <v>0</v>
      </c>
      <c r="S50" s="3">
        <f t="shared" si="52"/>
        <v>0</v>
      </c>
      <c r="T50" s="3">
        <f t="shared" si="52"/>
        <v>0</v>
      </c>
      <c r="U50" s="3">
        <f t="shared" si="52"/>
        <v>0</v>
      </c>
      <c r="V50" s="3">
        <f t="shared" si="52"/>
        <v>0</v>
      </c>
      <c r="W50" s="3">
        <f t="shared" si="52"/>
        <v>0</v>
      </c>
      <c r="X50" s="3">
        <f t="shared" si="52"/>
        <v>0</v>
      </c>
      <c r="Y50" s="3">
        <f t="shared" si="52"/>
        <v>0</v>
      </c>
      <c r="Z50" s="3">
        <f t="shared" si="52"/>
        <v>0</v>
      </c>
      <c r="AA50" s="3">
        <f t="shared" si="52"/>
        <v>0</v>
      </c>
      <c r="AB50" s="3">
        <f t="shared" si="52"/>
        <v>0</v>
      </c>
      <c r="AC50" s="3">
        <f t="shared" si="52"/>
        <v>0</v>
      </c>
      <c r="AD50" s="3">
        <f t="shared" si="52"/>
        <v>0</v>
      </c>
      <c r="AE50" s="3">
        <f t="shared" si="52"/>
        <v>0</v>
      </c>
      <c r="AF50" s="3">
        <f t="shared" si="52"/>
        <v>0</v>
      </c>
      <c r="AG50" s="3">
        <f t="shared" si="52"/>
        <v>0</v>
      </c>
      <c r="AH50" s="3">
        <f t="shared" si="52"/>
        <v>0</v>
      </c>
      <c r="AI50" s="3">
        <f t="shared" si="52"/>
        <v>0</v>
      </c>
      <c r="AJ50" s="3">
        <f t="shared" si="52"/>
        <v>0</v>
      </c>
      <c r="AK50" s="3">
        <f t="shared" si="52"/>
        <v>0</v>
      </c>
      <c r="AL50" s="3">
        <f t="shared" si="52"/>
        <v>0</v>
      </c>
      <c r="AM50" s="3">
        <f t="shared" si="52"/>
        <v>0</v>
      </c>
      <c r="AN50" s="3">
        <f t="shared" si="52"/>
        <v>0</v>
      </c>
      <c r="AO50" s="3">
        <f t="shared" si="52"/>
        <v>0</v>
      </c>
      <c r="AP50" s="3">
        <f t="shared" si="52"/>
        <v>0</v>
      </c>
      <c r="AQ50" s="3">
        <f t="shared" si="52"/>
        <v>0</v>
      </c>
      <c r="AR50" s="3">
        <f t="shared" si="52"/>
        <v>0</v>
      </c>
      <c r="AS50" s="3">
        <f t="shared" si="52"/>
        <v>0</v>
      </c>
      <c r="AT50" s="3">
        <f t="shared" si="52"/>
        <v>0</v>
      </c>
      <c r="AU50" s="3">
        <f t="shared" si="52"/>
        <v>0</v>
      </c>
      <c r="AV50" s="3">
        <f t="shared" si="52"/>
        <v>0</v>
      </c>
      <c r="AW50" s="3">
        <f t="shared" si="52"/>
        <v>0</v>
      </c>
      <c r="AX50" s="3">
        <f t="shared" si="52"/>
        <v>0</v>
      </c>
      <c r="AY50" s="3">
        <f t="shared" si="52"/>
        <v>0</v>
      </c>
      <c r="AZ50" s="3">
        <f t="shared" si="52"/>
        <v>0</v>
      </c>
      <c r="BA50" s="3">
        <f t="shared" si="52"/>
        <v>0</v>
      </c>
      <c r="BB50" s="3">
        <f t="shared" si="52"/>
        <v>0</v>
      </c>
      <c r="BC50" s="3">
        <f t="shared" si="52"/>
        <v>0</v>
      </c>
      <c r="BD50" s="3">
        <f t="shared" si="52"/>
        <v>0</v>
      </c>
      <c r="BE50" s="3">
        <f t="shared" si="52"/>
        <v>0</v>
      </c>
      <c r="BF50" s="3">
        <f t="shared" si="52"/>
        <v>0</v>
      </c>
      <c r="BG50" s="3">
        <f t="shared" si="52"/>
        <v>0</v>
      </c>
      <c r="BH50" s="3">
        <f t="shared" si="52"/>
        <v>0</v>
      </c>
      <c r="BI50" s="3">
        <f t="shared" si="52"/>
        <v>0</v>
      </c>
      <c r="BJ50" s="3">
        <f t="shared" si="52"/>
        <v>0</v>
      </c>
      <c r="BK50" s="3">
        <f t="shared" si="52"/>
        <v>0</v>
      </c>
      <c r="BL50" s="3">
        <f t="shared" si="52"/>
        <v>0</v>
      </c>
      <c r="BM50" s="3">
        <f t="shared" si="52"/>
        <v>0</v>
      </c>
      <c r="BN50" s="3">
        <f t="shared" si="52"/>
        <v>0</v>
      </c>
      <c r="BO50" s="3">
        <f t="shared" si="52"/>
        <v>0</v>
      </c>
      <c r="BP50" s="3">
        <f t="shared" si="52"/>
        <v>0</v>
      </c>
      <c r="BQ50" s="3">
        <f t="shared" si="52"/>
        <v>0</v>
      </c>
      <c r="BR50" s="3">
        <f t="shared" si="52"/>
        <v>0</v>
      </c>
      <c r="BS50" s="3">
        <f t="shared" ref="BS50:CH50" si="53">BR50</f>
        <v>0</v>
      </c>
      <c r="BT50" s="3">
        <f t="shared" si="53"/>
        <v>0</v>
      </c>
      <c r="BU50" s="3">
        <f t="shared" si="53"/>
        <v>0</v>
      </c>
      <c r="BV50" s="3">
        <f t="shared" si="53"/>
        <v>0</v>
      </c>
      <c r="BW50" s="3">
        <f t="shared" si="53"/>
        <v>0</v>
      </c>
      <c r="BX50" s="3">
        <f t="shared" si="53"/>
        <v>0</v>
      </c>
      <c r="BY50" s="3">
        <f t="shared" si="53"/>
        <v>0</v>
      </c>
      <c r="BZ50" s="3">
        <f t="shared" si="53"/>
        <v>0</v>
      </c>
      <c r="CA50" s="3">
        <f t="shared" si="53"/>
        <v>0</v>
      </c>
      <c r="CB50" s="3">
        <f t="shared" si="53"/>
        <v>0</v>
      </c>
      <c r="CC50" s="3">
        <f t="shared" si="53"/>
        <v>0</v>
      </c>
      <c r="CD50" s="3">
        <f t="shared" si="53"/>
        <v>0</v>
      </c>
      <c r="CE50" s="3">
        <f t="shared" si="53"/>
        <v>0</v>
      </c>
      <c r="CF50" s="3">
        <f t="shared" si="53"/>
        <v>0</v>
      </c>
      <c r="CG50" s="3">
        <f t="shared" si="53"/>
        <v>0</v>
      </c>
      <c r="CH50" s="12">
        <f t="shared" si="53"/>
        <v>0</v>
      </c>
    </row>
    <row r="51" spans="1:86" x14ac:dyDescent="0.3">
      <c r="A51" s="642"/>
      <c r="B51" s="11" t="str">
        <f t="shared" si="33"/>
        <v>Process</v>
      </c>
      <c r="C51" s="3">
        <v>0</v>
      </c>
      <c r="D51" s="3">
        <v>0</v>
      </c>
      <c r="E51" s="3">
        <v>0</v>
      </c>
      <c r="F51" s="3">
        <v>0</v>
      </c>
      <c r="G51" s="3">
        <f t="shared" ref="G51:BR51" si="54">F51</f>
        <v>0</v>
      </c>
      <c r="H51" s="3">
        <f t="shared" si="54"/>
        <v>0</v>
      </c>
      <c r="I51" s="3">
        <f t="shared" si="54"/>
        <v>0</v>
      </c>
      <c r="J51" s="3">
        <f t="shared" si="54"/>
        <v>0</v>
      </c>
      <c r="K51" s="3">
        <f t="shared" si="54"/>
        <v>0</v>
      </c>
      <c r="L51" s="3">
        <f t="shared" si="54"/>
        <v>0</v>
      </c>
      <c r="M51" s="3">
        <f t="shared" si="54"/>
        <v>0</v>
      </c>
      <c r="N51" s="3">
        <f t="shared" si="54"/>
        <v>0</v>
      </c>
      <c r="O51" s="3">
        <f t="shared" si="54"/>
        <v>0</v>
      </c>
      <c r="P51" s="3">
        <f t="shared" si="54"/>
        <v>0</v>
      </c>
      <c r="Q51" s="3">
        <f t="shared" si="54"/>
        <v>0</v>
      </c>
      <c r="R51" s="3">
        <f t="shared" si="54"/>
        <v>0</v>
      </c>
      <c r="S51" s="3">
        <f t="shared" si="54"/>
        <v>0</v>
      </c>
      <c r="T51" s="3">
        <f t="shared" si="54"/>
        <v>0</v>
      </c>
      <c r="U51" s="3">
        <f t="shared" si="54"/>
        <v>0</v>
      </c>
      <c r="V51" s="3">
        <f t="shared" si="54"/>
        <v>0</v>
      </c>
      <c r="W51" s="3">
        <f t="shared" si="54"/>
        <v>0</v>
      </c>
      <c r="X51" s="3">
        <f t="shared" si="54"/>
        <v>0</v>
      </c>
      <c r="Y51" s="3">
        <f t="shared" si="54"/>
        <v>0</v>
      </c>
      <c r="Z51" s="3">
        <f t="shared" si="54"/>
        <v>0</v>
      </c>
      <c r="AA51" s="3">
        <f t="shared" si="54"/>
        <v>0</v>
      </c>
      <c r="AB51" s="3">
        <f t="shared" si="54"/>
        <v>0</v>
      </c>
      <c r="AC51" s="3">
        <f t="shared" si="54"/>
        <v>0</v>
      </c>
      <c r="AD51" s="3">
        <f t="shared" si="54"/>
        <v>0</v>
      </c>
      <c r="AE51" s="3">
        <f t="shared" si="54"/>
        <v>0</v>
      </c>
      <c r="AF51" s="3">
        <f t="shared" si="54"/>
        <v>0</v>
      </c>
      <c r="AG51" s="3">
        <f t="shared" si="54"/>
        <v>0</v>
      </c>
      <c r="AH51" s="3">
        <f t="shared" si="54"/>
        <v>0</v>
      </c>
      <c r="AI51" s="3">
        <f t="shared" si="54"/>
        <v>0</v>
      </c>
      <c r="AJ51" s="3">
        <f t="shared" si="54"/>
        <v>0</v>
      </c>
      <c r="AK51" s="3">
        <f t="shared" si="54"/>
        <v>0</v>
      </c>
      <c r="AL51" s="3">
        <f t="shared" si="54"/>
        <v>0</v>
      </c>
      <c r="AM51" s="3">
        <f t="shared" si="54"/>
        <v>0</v>
      </c>
      <c r="AN51" s="3">
        <f t="shared" si="54"/>
        <v>0</v>
      </c>
      <c r="AO51" s="3">
        <f t="shared" si="54"/>
        <v>0</v>
      </c>
      <c r="AP51" s="3">
        <f t="shared" si="54"/>
        <v>0</v>
      </c>
      <c r="AQ51" s="3">
        <f t="shared" si="54"/>
        <v>0</v>
      </c>
      <c r="AR51" s="3">
        <f t="shared" si="54"/>
        <v>0</v>
      </c>
      <c r="AS51" s="3">
        <f t="shared" si="54"/>
        <v>0</v>
      </c>
      <c r="AT51" s="3">
        <f t="shared" si="54"/>
        <v>0</v>
      </c>
      <c r="AU51" s="3">
        <f t="shared" si="54"/>
        <v>0</v>
      </c>
      <c r="AV51" s="3">
        <f t="shared" si="54"/>
        <v>0</v>
      </c>
      <c r="AW51" s="3">
        <f t="shared" si="54"/>
        <v>0</v>
      </c>
      <c r="AX51" s="3">
        <f t="shared" si="54"/>
        <v>0</v>
      </c>
      <c r="AY51" s="3">
        <f t="shared" si="54"/>
        <v>0</v>
      </c>
      <c r="AZ51" s="3">
        <f t="shared" si="54"/>
        <v>0</v>
      </c>
      <c r="BA51" s="3">
        <f t="shared" si="54"/>
        <v>0</v>
      </c>
      <c r="BB51" s="3">
        <f t="shared" si="54"/>
        <v>0</v>
      </c>
      <c r="BC51" s="3">
        <f t="shared" si="54"/>
        <v>0</v>
      </c>
      <c r="BD51" s="3">
        <f t="shared" si="54"/>
        <v>0</v>
      </c>
      <c r="BE51" s="3">
        <f t="shared" si="54"/>
        <v>0</v>
      </c>
      <c r="BF51" s="3">
        <f t="shared" si="54"/>
        <v>0</v>
      </c>
      <c r="BG51" s="3">
        <f t="shared" si="54"/>
        <v>0</v>
      </c>
      <c r="BH51" s="3">
        <f t="shared" si="54"/>
        <v>0</v>
      </c>
      <c r="BI51" s="3">
        <f t="shared" si="54"/>
        <v>0</v>
      </c>
      <c r="BJ51" s="3">
        <f t="shared" si="54"/>
        <v>0</v>
      </c>
      <c r="BK51" s="3">
        <f t="shared" si="54"/>
        <v>0</v>
      </c>
      <c r="BL51" s="3">
        <f t="shared" si="54"/>
        <v>0</v>
      </c>
      <c r="BM51" s="3">
        <f t="shared" si="54"/>
        <v>0</v>
      </c>
      <c r="BN51" s="3">
        <f t="shared" si="54"/>
        <v>0</v>
      </c>
      <c r="BO51" s="3">
        <f t="shared" si="54"/>
        <v>0</v>
      </c>
      <c r="BP51" s="3">
        <f t="shared" si="54"/>
        <v>0</v>
      </c>
      <c r="BQ51" s="3">
        <f t="shared" si="54"/>
        <v>0</v>
      </c>
      <c r="BR51" s="3">
        <f t="shared" si="54"/>
        <v>0</v>
      </c>
      <c r="BS51" s="3">
        <f t="shared" ref="BS51:CH51" si="55">BR51</f>
        <v>0</v>
      </c>
      <c r="BT51" s="3">
        <f t="shared" si="55"/>
        <v>0</v>
      </c>
      <c r="BU51" s="3">
        <f t="shared" si="55"/>
        <v>0</v>
      </c>
      <c r="BV51" s="3">
        <f t="shared" si="55"/>
        <v>0</v>
      </c>
      <c r="BW51" s="3">
        <f t="shared" si="55"/>
        <v>0</v>
      </c>
      <c r="BX51" s="3">
        <f t="shared" si="55"/>
        <v>0</v>
      </c>
      <c r="BY51" s="3">
        <f t="shared" si="55"/>
        <v>0</v>
      </c>
      <c r="BZ51" s="3">
        <f t="shared" si="55"/>
        <v>0</v>
      </c>
      <c r="CA51" s="3">
        <f t="shared" si="55"/>
        <v>0</v>
      </c>
      <c r="CB51" s="3">
        <f t="shared" si="55"/>
        <v>0</v>
      </c>
      <c r="CC51" s="3">
        <f t="shared" si="55"/>
        <v>0</v>
      </c>
      <c r="CD51" s="3">
        <f t="shared" si="55"/>
        <v>0</v>
      </c>
      <c r="CE51" s="3">
        <f t="shared" si="55"/>
        <v>0</v>
      </c>
      <c r="CF51" s="3">
        <f t="shared" si="55"/>
        <v>0</v>
      </c>
      <c r="CG51" s="3">
        <f t="shared" si="55"/>
        <v>0</v>
      </c>
      <c r="CH51" s="12">
        <f t="shared" si="55"/>
        <v>0</v>
      </c>
    </row>
    <row r="52" spans="1:86" x14ac:dyDescent="0.3">
      <c r="A52" s="642"/>
      <c r="B52" s="11" t="str">
        <f t="shared" si="33"/>
        <v>Refrigeration</v>
      </c>
      <c r="C52" s="3">
        <v>0</v>
      </c>
      <c r="D52" s="3">
        <v>0</v>
      </c>
      <c r="E52" s="3">
        <v>0</v>
      </c>
      <c r="F52" s="3">
        <v>0</v>
      </c>
      <c r="G52" s="3">
        <f t="shared" ref="G52:BR52" si="56">F52</f>
        <v>0</v>
      </c>
      <c r="H52" s="3">
        <f t="shared" si="56"/>
        <v>0</v>
      </c>
      <c r="I52" s="3">
        <f t="shared" si="56"/>
        <v>0</v>
      </c>
      <c r="J52" s="3">
        <f t="shared" si="56"/>
        <v>0</v>
      </c>
      <c r="K52" s="3">
        <f t="shared" si="56"/>
        <v>0</v>
      </c>
      <c r="L52" s="3">
        <f t="shared" si="56"/>
        <v>0</v>
      </c>
      <c r="M52" s="3">
        <f t="shared" si="56"/>
        <v>0</v>
      </c>
      <c r="N52" s="3">
        <f t="shared" si="56"/>
        <v>0</v>
      </c>
      <c r="O52" s="3">
        <f t="shared" si="56"/>
        <v>0</v>
      </c>
      <c r="P52" s="3">
        <f t="shared" si="56"/>
        <v>0</v>
      </c>
      <c r="Q52" s="3">
        <f t="shared" si="56"/>
        <v>0</v>
      </c>
      <c r="R52" s="3">
        <f t="shared" si="56"/>
        <v>0</v>
      </c>
      <c r="S52" s="3">
        <f t="shared" si="56"/>
        <v>0</v>
      </c>
      <c r="T52" s="3">
        <f t="shared" si="56"/>
        <v>0</v>
      </c>
      <c r="U52" s="3">
        <f t="shared" si="56"/>
        <v>0</v>
      </c>
      <c r="V52" s="3">
        <f t="shared" si="56"/>
        <v>0</v>
      </c>
      <c r="W52" s="3">
        <f t="shared" si="56"/>
        <v>0</v>
      </c>
      <c r="X52" s="3">
        <f t="shared" si="56"/>
        <v>0</v>
      </c>
      <c r="Y52" s="3">
        <f t="shared" si="56"/>
        <v>0</v>
      </c>
      <c r="Z52" s="3">
        <f t="shared" si="56"/>
        <v>0</v>
      </c>
      <c r="AA52" s="3">
        <f t="shared" si="56"/>
        <v>0</v>
      </c>
      <c r="AB52" s="3">
        <f t="shared" si="56"/>
        <v>0</v>
      </c>
      <c r="AC52" s="3">
        <f t="shared" si="56"/>
        <v>0</v>
      </c>
      <c r="AD52" s="3">
        <f t="shared" si="56"/>
        <v>0</v>
      </c>
      <c r="AE52" s="3">
        <f t="shared" si="56"/>
        <v>0</v>
      </c>
      <c r="AF52" s="3">
        <f t="shared" si="56"/>
        <v>0</v>
      </c>
      <c r="AG52" s="3">
        <f t="shared" si="56"/>
        <v>0</v>
      </c>
      <c r="AH52" s="3">
        <f t="shared" si="56"/>
        <v>0</v>
      </c>
      <c r="AI52" s="3">
        <f t="shared" si="56"/>
        <v>0</v>
      </c>
      <c r="AJ52" s="3">
        <f t="shared" si="56"/>
        <v>0</v>
      </c>
      <c r="AK52" s="3">
        <f t="shared" si="56"/>
        <v>0</v>
      </c>
      <c r="AL52" s="3">
        <f t="shared" si="56"/>
        <v>0</v>
      </c>
      <c r="AM52" s="3">
        <f t="shared" si="56"/>
        <v>0</v>
      </c>
      <c r="AN52" s="3">
        <f t="shared" si="56"/>
        <v>0</v>
      </c>
      <c r="AO52" s="3">
        <f t="shared" si="56"/>
        <v>0</v>
      </c>
      <c r="AP52" s="3">
        <f t="shared" si="56"/>
        <v>0</v>
      </c>
      <c r="AQ52" s="3">
        <f t="shared" si="56"/>
        <v>0</v>
      </c>
      <c r="AR52" s="3">
        <f t="shared" si="56"/>
        <v>0</v>
      </c>
      <c r="AS52" s="3">
        <f t="shared" si="56"/>
        <v>0</v>
      </c>
      <c r="AT52" s="3">
        <f t="shared" si="56"/>
        <v>0</v>
      </c>
      <c r="AU52" s="3">
        <f t="shared" si="56"/>
        <v>0</v>
      </c>
      <c r="AV52" s="3">
        <f t="shared" si="56"/>
        <v>0</v>
      </c>
      <c r="AW52" s="3">
        <f t="shared" si="56"/>
        <v>0</v>
      </c>
      <c r="AX52" s="3">
        <f t="shared" si="56"/>
        <v>0</v>
      </c>
      <c r="AY52" s="3">
        <f t="shared" si="56"/>
        <v>0</v>
      </c>
      <c r="AZ52" s="3">
        <f t="shared" si="56"/>
        <v>0</v>
      </c>
      <c r="BA52" s="3">
        <f t="shared" si="56"/>
        <v>0</v>
      </c>
      <c r="BB52" s="3">
        <f t="shared" si="56"/>
        <v>0</v>
      </c>
      <c r="BC52" s="3">
        <f t="shared" si="56"/>
        <v>0</v>
      </c>
      <c r="BD52" s="3">
        <f t="shared" si="56"/>
        <v>0</v>
      </c>
      <c r="BE52" s="3">
        <f t="shared" si="56"/>
        <v>0</v>
      </c>
      <c r="BF52" s="3">
        <f t="shared" si="56"/>
        <v>0</v>
      </c>
      <c r="BG52" s="3">
        <f t="shared" si="56"/>
        <v>0</v>
      </c>
      <c r="BH52" s="3">
        <f t="shared" si="56"/>
        <v>0</v>
      </c>
      <c r="BI52" s="3">
        <f t="shared" si="56"/>
        <v>0</v>
      </c>
      <c r="BJ52" s="3">
        <f t="shared" si="56"/>
        <v>0</v>
      </c>
      <c r="BK52" s="3">
        <f t="shared" si="56"/>
        <v>0</v>
      </c>
      <c r="BL52" s="3">
        <f t="shared" si="56"/>
        <v>0</v>
      </c>
      <c r="BM52" s="3">
        <f t="shared" si="56"/>
        <v>0</v>
      </c>
      <c r="BN52" s="3">
        <f t="shared" si="56"/>
        <v>0</v>
      </c>
      <c r="BO52" s="3">
        <f t="shared" si="56"/>
        <v>0</v>
      </c>
      <c r="BP52" s="3">
        <f t="shared" si="56"/>
        <v>0</v>
      </c>
      <c r="BQ52" s="3">
        <f t="shared" si="56"/>
        <v>0</v>
      </c>
      <c r="BR52" s="3">
        <f t="shared" si="56"/>
        <v>0</v>
      </c>
      <c r="BS52" s="3">
        <f t="shared" ref="BS52:CH52" si="57">BR52</f>
        <v>0</v>
      </c>
      <c r="BT52" s="3">
        <f t="shared" si="57"/>
        <v>0</v>
      </c>
      <c r="BU52" s="3">
        <f t="shared" si="57"/>
        <v>0</v>
      </c>
      <c r="BV52" s="3">
        <f t="shared" si="57"/>
        <v>0</v>
      </c>
      <c r="BW52" s="3">
        <f t="shared" si="57"/>
        <v>0</v>
      </c>
      <c r="BX52" s="3">
        <f t="shared" si="57"/>
        <v>0</v>
      </c>
      <c r="BY52" s="3">
        <f t="shared" si="57"/>
        <v>0</v>
      </c>
      <c r="BZ52" s="3">
        <f t="shared" si="57"/>
        <v>0</v>
      </c>
      <c r="CA52" s="3">
        <f t="shared" si="57"/>
        <v>0</v>
      </c>
      <c r="CB52" s="3">
        <f t="shared" si="57"/>
        <v>0</v>
      </c>
      <c r="CC52" s="3">
        <f t="shared" si="57"/>
        <v>0</v>
      </c>
      <c r="CD52" s="3">
        <f t="shared" si="57"/>
        <v>0</v>
      </c>
      <c r="CE52" s="3">
        <f t="shared" si="57"/>
        <v>0</v>
      </c>
      <c r="CF52" s="3">
        <f t="shared" si="57"/>
        <v>0</v>
      </c>
      <c r="CG52" s="3">
        <f t="shared" si="57"/>
        <v>0</v>
      </c>
      <c r="CH52" s="12">
        <f t="shared" si="57"/>
        <v>0</v>
      </c>
    </row>
    <row r="53" spans="1:86" x14ac:dyDescent="0.3">
      <c r="A53" s="642"/>
      <c r="B53" s="11" t="str">
        <f t="shared" si="33"/>
        <v>Water Heating</v>
      </c>
      <c r="C53" s="3">
        <v>0</v>
      </c>
      <c r="D53" s="3">
        <v>0</v>
      </c>
      <c r="E53" s="3">
        <v>0</v>
      </c>
      <c r="F53" s="3">
        <v>0</v>
      </c>
      <c r="G53" s="3">
        <f t="shared" ref="G53:BR53" si="58">F53</f>
        <v>0</v>
      </c>
      <c r="H53" s="3">
        <f t="shared" si="58"/>
        <v>0</v>
      </c>
      <c r="I53" s="3">
        <f t="shared" si="58"/>
        <v>0</v>
      </c>
      <c r="J53" s="3">
        <f t="shared" si="58"/>
        <v>0</v>
      </c>
      <c r="K53" s="3">
        <f t="shared" si="58"/>
        <v>0</v>
      </c>
      <c r="L53" s="3">
        <f t="shared" si="58"/>
        <v>0</v>
      </c>
      <c r="M53" s="3">
        <f t="shared" si="58"/>
        <v>0</v>
      </c>
      <c r="N53" s="3">
        <f t="shared" si="58"/>
        <v>0</v>
      </c>
      <c r="O53" s="3">
        <f t="shared" si="58"/>
        <v>0</v>
      </c>
      <c r="P53" s="3">
        <f t="shared" si="58"/>
        <v>0</v>
      </c>
      <c r="Q53" s="3">
        <f t="shared" si="58"/>
        <v>0</v>
      </c>
      <c r="R53" s="3">
        <f t="shared" si="58"/>
        <v>0</v>
      </c>
      <c r="S53" s="3">
        <f t="shared" si="58"/>
        <v>0</v>
      </c>
      <c r="T53" s="3">
        <f t="shared" si="58"/>
        <v>0</v>
      </c>
      <c r="U53" s="3">
        <f t="shared" si="58"/>
        <v>0</v>
      </c>
      <c r="V53" s="3">
        <f t="shared" si="58"/>
        <v>0</v>
      </c>
      <c r="W53" s="3">
        <f t="shared" si="58"/>
        <v>0</v>
      </c>
      <c r="X53" s="3">
        <f t="shared" si="58"/>
        <v>0</v>
      </c>
      <c r="Y53" s="3">
        <f t="shared" si="58"/>
        <v>0</v>
      </c>
      <c r="Z53" s="3">
        <f t="shared" si="58"/>
        <v>0</v>
      </c>
      <c r="AA53" s="3">
        <f t="shared" si="58"/>
        <v>0</v>
      </c>
      <c r="AB53" s="3">
        <f t="shared" si="58"/>
        <v>0</v>
      </c>
      <c r="AC53" s="3">
        <f t="shared" si="58"/>
        <v>0</v>
      </c>
      <c r="AD53" s="3">
        <f t="shared" si="58"/>
        <v>0</v>
      </c>
      <c r="AE53" s="3">
        <f t="shared" si="58"/>
        <v>0</v>
      </c>
      <c r="AF53" s="3">
        <f t="shared" si="58"/>
        <v>0</v>
      </c>
      <c r="AG53" s="3">
        <f t="shared" si="58"/>
        <v>0</v>
      </c>
      <c r="AH53" s="3">
        <f t="shared" si="58"/>
        <v>0</v>
      </c>
      <c r="AI53" s="3">
        <f t="shared" si="58"/>
        <v>0</v>
      </c>
      <c r="AJ53" s="3">
        <f t="shared" si="58"/>
        <v>0</v>
      </c>
      <c r="AK53" s="3">
        <f t="shared" si="58"/>
        <v>0</v>
      </c>
      <c r="AL53" s="3">
        <f t="shared" si="58"/>
        <v>0</v>
      </c>
      <c r="AM53" s="3">
        <f t="shared" si="58"/>
        <v>0</v>
      </c>
      <c r="AN53" s="3">
        <f t="shared" si="58"/>
        <v>0</v>
      </c>
      <c r="AO53" s="3">
        <f t="shared" si="58"/>
        <v>0</v>
      </c>
      <c r="AP53" s="3">
        <f t="shared" si="58"/>
        <v>0</v>
      </c>
      <c r="AQ53" s="3">
        <f t="shared" si="58"/>
        <v>0</v>
      </c>
      <c r="AR53" s="3">
        <f t="shared" si="58"/>
        <v>0</v>
      </c>
      <c r="AS53" s="3">
        <f t="shared" si="58"/>
        <v>0</v>
      </c>
      <c r="AT53" s="3">
        <f t="shared" si="58"/>
        <v>0</v>
      </c>
      <c r="AU53" s="3">
        <f t="shared" si="58"/>
        <v>0</v>
      </c>
      <c r="AV53" s="3">
        <f t="shared" si="58"/>
        <v>0</v>
      </c>
      <c r="AW53" s="3">
        <f t="shared" si="58"/>
        <v>0</v>
      </c>
      <c r="AX53" s="3">
        <f t="shared" si="58"/>
        <v>0</v>
      </c>
      <c r="AY53" s="3">
        <f t="shared" si="58"/>
        <v>0</v>
      </c>
      <c r="AZ53" s="3">
        <f t="shared" si="58"/>
        <v>0</v>
      </c>
      <c r="BA53" s="3">
        <f t="shared" si="58"/>
        <v>0</v>
      </c>
      <c r="BB53" s="3">
        <f t="shared" si="58"/>
        <v>0</v>
      </c>
      <c r="BC53" s="3">
        <f t="shared" si="58"/>
        <v>0</v>
      </c>
      <c r="BD53" s="3">
        <f t="shared" si="58"/>
        <v>0</v>
      </c>
      <c r="BE53" s="3">
        <f t="shared" si="58"/>
        <v>0</v>
      </c>
      <c r="BF53" s="3">
        <f t="shared" si="58"/>
        <v>0</v>
      </c>
      <c r="BG53" s="3">
        <f t="shared" si="58"/>
        <v>0</v>
      </c>
      <c r="BH53" s="3">
        <f t="shared" si="58"/>
        <v>0</v>
      </c>
      <c r="BI53" s="3">
        <f t="shared" si="58"/>
        <v>0</v>
      </c>
      <c r="BJ53" s="3">
        <f t="shared" si="58"/>
        <v>0</v>
      </c>
      <c r="BK53" s="3">
        <f t="shared" si="58"/>
        <v>0</v>
      </c>
      <c r="BL53" s="3">
        <f t="shared" si="58"/>
        <v>0</v>
      </c>
      <c r="BM53" s="3">
        <f t="shared" si="58"/>
        <v>0</v>
      </c>
      <c r="BN53" s="3">
        <f t="shared" si="58"/>
        <v>0</v>
      </c>
      <c r="BO53" s="3">
        <f t="shared" si="58"/>
        <v>0</v>
      </c>
      <c r="BP53" s="3">
        <f t="shared" si="58"/>
        <v>0</v>
      </c>
      <c r="BQ53" s="3">
        <f t="shared" si="58"/>
        <v>0</v>
      </c>
      <c r="BR53" s="3">
        <f t="shared" si="58"/>
        <v>0</v>
      </c>
      <c r="BS53" s="3">
        <f t="shared" ref="BS53:CH53" si="59">BR53</f>
        <v>0</v>
      </c>
      <c r="BT53" s="3">
        <f t="shared" si="59"/>
        <v>0</v>
      </c>
      <c r="BU53" s="3">
        <f t="shared" si="59"/>
        <v>0</v>
      </c>
      <c r="BV53" s="3">
        <f t="shared" si="59"/>
        <v>0</v>
      </c>
      <c r="BW53" s="3">
        <f t="shared" si="59"/>
        <v>0</v>
      </c>
      <c r="BX53" s="3">
        <f t="shared" si="59"/>
        <v>0</v>
      </c>
      <c r="BY53" s="3">
        <f t="shared" si="59"/>
        <v>0</v>
      </c>
      <c r="BZ53" s="3">
        <f t="shared" si="59"/>
        <v>0</v>
      </c>
      <c r="CA53" s="3">
        <f t="shared" si="59"/>
        <v>0</v>
      </c>
      <c r="CB53" s="3">
        <f t="shared" si="59"/>
        <v>0</v>
      </c>
      <c r="CC53" s="3">
        <f t="shared" si="59"/>
        <v>0</v>
      </c>
      <c r="CD53" s="3">
        <f t="shared" si="59"/>
        <v>0</v>
      </c>
      <c r="CE53" s="3">
        <f t="shared" si="59"/>
        <v>0</v>
      </c>
      <c r="CF53" s="3">
        <f t="shared" si="59"/>
        <v>0</v>
      </c>
      <c r="CG53" s="3">
        <f t="shared" si="59"/>
        <v>0</v>
      </c>
      <c r="CH53" s="12">
        <f t="shared" si="59"/>
        <v>0</v>
      </c>
    </row>
    <row r="54" spans="1:86" ht="15" customHeight="1" x14ac:dyDescent="0.3">
      <c r="A54" s="642"/>
      <c r="B54" s="11" t="str">
        <f t="shared" si="33"/>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643"/>
      <c r="B55" s="312" t="str">
        <f t="shared" si="33"/>
        <v>Monthly kWh</v>
      </c>
      <c r="C55" s="313">
        <f>SUM(C41:C54)</f>
        <v>0</v>
      </c>
      <c r="D55" s="313">
        <f t="shared" ref="D55:BO55" si="60">SUM(D41:D54)</f>
        <v>0</v>
      </c>
      <c r="E55" s="313">
        <f t="shared" si="60"/>
        <v>0</v>
      </c>
      <c r="F55" s="313">
        <f t="shared" si="60"/>
        <v>0</v>
      </c>
      <c r="G55" s="313">
        <f t="shared" si="60"/>
        <v>0</v>
      </c>
      <c r="H55" s="313">
        <f t="shared" si="60"/>
        <v>0</v>
      </c>
      <c r="I55" s="313">
        <f t="shared" si="60"/>
        <v>0</v>
      </c>
      <c r="J55" s="313">
        <f t="shared" si="60"/>
        <v>0</v>
      </c>
      <c r="K55" s="313">
        <f t="shared" si="60"/>
        <v>0</v>
      </c>
      <c r="L55" s="313">
        <f t="shared" si="60"/>
        <v>0</v>
      </c>
      <c r="M55" s="313">
        <f t="shared" si="60"/>
        <v>0</v>
      </c>
      <c r="N55" s="313">
        <f t="shared" si="60"/>
        <v>0</v>
      </c>
      <c r="O55" s="313">
        <f t="shared" si="60"/>
        <v>0</v>
      </c>
      <c r="P55" s="313">
        <f t="shared" si="60"/>
        <v>0</v>
      </c>
      <c r="Q55" s="313">
        <f t="shared" si="60"/>
        <v>0</v>
      </c>
      <c r="R55" s="313">
        <f t="shared" si="60"/>
        <v>0</v>
      </c>
      <c r="S55" s="313">
        <f t="shared" si="60"/>
        <v>0</v>
      </c>
      <c r="T55" s="313">
        <f t="shared" si="60"/>
        <v>0</v>
      </c>
      <c r="U55" s="313">
        <f t="shared" si="60"/>
        <v>0</v>
      </c>
      <c r="V55" s="313">
        <f t="shared" si="60"/>
        <v>0</v>
      </c>
      <c r="W55" s="313">
        <f t="shared" si="60"/>
        <v>0</v>
      </c>
      <c r="X55" s="313">
        <f t="shared" si="60"/>
        <v>0</v>
      </c>
      <c r="Y55" s="313">
        <f t="shared" si="60"/>
        <v>0</v>
      </c>
      <c r="Z55" s="313">
        <f t="shared" si="60"/>
        <v>0</v>
      </c>
      <c r="AA55" s="313">
        <f t="shared" si="60"/>
        <v>0</v>
      </c>
      <c r="AB55" s="313">
        <f t="shared" si="60"/>
        <v>0</v>
      </c>
      <c r="AC55" s="313">
        <f t="shared" si="60"/>
        <v>0</v>
      </c>
      <c r="AD55" s="313">
        <f t="shared" si="60"/>
        <v>0</v>
      </c>
      <c r="AE55" s="313">
        <f t="shared" si="60"/>
        <v>0</v>
      </c>
      <c r="AF55" s="313">
        <f t="shared" si="60"/>
        <v>0</v>
      </c>
      <c r="AG55" s="313">
        <f t="shared" si="60"/>
        <v>0</v>
      </c>
      <c r="AH55" s="313">
        <f t="shared" si="60"/>
        <v>0</v>
      </c>
      <c r="AI55" s="313">
        <f t="shared" si="60"/>
        <v>0</v>
      </c>
      <c r="AJ55" s="313">
        <f t="shared" si="60"/>
        <v>0</v>
      </c>
      <c r="AK55" s="313">
        <f t="shared" si="60"/>
        <v>0</v>
      </c>
      <c r="AL55" s="313">
        <f t="shared" si="60"/>
        <v>0</v>
      </c>
      <c r="AM55" s="313">
        <f t="shared" si="60"/>
        <v>0</v>
      </c>
      <c r="AN55" s="313">
        <f t="shared" si="60"/>
        <v>0</v>
      </c>
      <c r="AO55" s="313">
        <f t="shared" si="60"/>
        <v>0</v>
      </c>
      <c r="AP55" s="313">
        <f t="shared" si="60"/>
        <v>0</v>
      </c>
      <c r="AQ55" s="313">
        <f t="shared" si="60"/>
        <v>0</v>
      </c>
      <c r="AR55" s="313">
        <f t="shared" si="60"/>
        <v>0</v>
      </c>
      <c r="AS55" s="313">
        <f t="shared" si="60"/>
        <v>0</v>
      </c>
      <c r="AT55" s="313">
        <f t="shared" si="60"/>
        <v>0</v>
      </c>
      <c r="AU55" s="313">
        <f t="shared" si="60"/>
        <v>0</v>
      </c>
      <c r="AV55" s="313">
        <f t="shared" si="60"/>
        <v>0</v>
      </c>
      <c r="AW55" s="313">
        <f t="shared" si="60"/>
        <v>0</v>
      </c>
      <c r="AX55" s="313">
        <f t="shared" si="60"/>
        <v>0</v>
      </c>
      <c r="AY55" s="313">
        <f t="shared" si="60"/>
        <v>0</v>
      </c>
      <c r="AZ55" s="313">
        <f t="shared" si="60"/>
        <v>0</v>
      </c>
      <c r="BA55" s="313">
        <f t="shared" si="60"/>
        <v>0</v>
      </c>
      <c r="BB55" s="313">
        <f t="shared" si="60"/>
        <v>0</v>
      </c>
      <c r="BC55" s="313">
        <f t="shared" si="60"/>
        <v>0</v>
      </c>
      <c r="BD55" s="313">
        <f t="shared" si="60"/>
        <v>0</v>
      </c>
      <c r="BE55" s="313">
        <f t="shared" si="60"/>
        <v>0</v>
      </c>
      <c r="BF55" s="313">
        <f t="shared" si="60"/>
        <v>0</v>
      </c>
      <c r="BG55" s="313">
        <f t="shared" si="60"/>
        <v>0</v>
      </c>
      <c r="BH55" s="313">
        <f t="shared" si="60"/>
        <v>0</v>
      </c>
      <c r="BI55" s="313">
        <f t="shared" si="60"/>
        <v>0</v>
      </c>
      <c r="BJ55" s="313">
        <f t="shared" si="60"/>
        <v>0</v>
      </c>
      <c r="BK55" s="313">
        <f t="shared" si="60"/>
        <v>0</v>
      </c>
      <c r="BL55" s="313">
        <f t="shared" si="60"/>
        <v>0</v>
      </c>
      <c r="BM55" s="313">
        <f t="shared" si="60"/>
        <v>0</v>
      </c>
      <c r="BN55" s="313">
        <f t="shared" si="60"/>
        <v>0</v>
      </c>
      <c r="BO55" s="313">
        <f t="shared" si="60"/>
        <v>0</v>
      </c>
      <c r="BP55" s="313">
        <f t="shared" ref="BP55:CH55" si="61">SUM(BP41:BP54)</f>
        <v>0</v>
      </c>
      <c r="BQ55" s="313">
        <f t="shared" si="61"/>
        <v>0</v>
      </c>
      <c r="BR55" s="313">
        <f t="shared" si="61"/>
        <v>0</v>
      </c>
      <c r="BS55" s="313">
        <f t="shared" si="61"/>
        <v>0</v>
      </c>
      <c r="BT55" s="313">
        <f t="shared" si="61"/>
        <v>0</v>
      </c>
      <c r="BU55" s="313">
        <f t="shared" si="61"/>
        <v>0</v>
      </c>
      <c r="BV55" s="313">
        <f t="shared" si="61"/>
        <v>0</v>
      </c>
      <c r="BW55" s="313">
        <f t="shared" si="61"/>
        <v>0</v>
      </c>
      <c r="BX55" s="313">
        <f t="shared" si="61"/>
        <v>0</v>
      </c>
      <c r="BY55" s="313">
        <f t="shared" si="61"/>
        <v>0</v>
      </c>
      <c r="BZ55" s="313">
        <f t="shared" si="61"/>
        <v>0</v>
      </c>
      <c r="CA55" s="313">
        <f t="shared" si="61"/>
        <v>0</v>
      </c>
      <c r="CB55" s="313">
        <f t="shared" si="61"/>
        <v>0</v>
      </c>
      <c r="CC55" s="313">
        <f t="shared" si="61"/>
        <v>0</v>
      </c>
      <c r="CD55" s="313">
        <f t="shared" si="61"/>
        <v>0</v>
      </c>
      <c r="CE55" s="313">
        <f t="shared" si="61"/>
        <v>0</v>
      </c>
      <c r="CF55" s="313">
        <f t="shared" si="61"/>
        <v>0</v>
      </c>
      <c r="CG55" s="313">
        <f t="shared" si="61"/>
        <v>0</v>
      </c>
      <c r="CH55" s="316">
        <f t="shared" si="61"/>
        <v>0</v>
      </c>
    </row>
    <row r="56" spans="1:86" x14ac:dyDescent="0.3">
      <c r="A56" s="47"/>
      <c r="B56" s="159"/>
      <c r="C56" s="9"/>
      <c r="D56" s="38"/>
      <c r="E56" s="9"/>
      <c r="F56" s="38"/>
      <c r="G56" s="38"/>
      <c r="H56" s="9"/>
      <c r="I56" s="38"/>
      <c r="J56" s="38"/>
      <c r="K56" s="9"/>
      <c r="L56" s="38"/>
      <c r="M56" s="38"/>
      <c r="N56" s="9"/>
      <c r="O56" s="38"/>
      <c r="P56" s="38"/>
      <c r="Q56" s="9"/>
      <c r="R56" s="38"/>
      <c r="S56" s="38"/>
      <c r="T56" s="9"/>
      <c r="U56" s="38"/>
      <c r="V56" s="38"/>
      <c r="W56" s="9"/>
      <c r="X56" s="38"/>
      <c r="Y56" s="38"/>
      <c r="Z56" s="9"/>
      <c r="AA56" s="38"/>
      <c r="AB56" s="38"/>
      <c r="AC56" s="9"/>
      <c r="AD56" s="38"/>
      <c r="AE56" s="38"/>
      <c r="AF56" s="9"/>
      <c r="AG56" s="38"/>
      <c r="AH56" s="38"/>
      <c r="AI56" s="9"/>
      <c r="AJ56" s="38"/>
      <c r="AK56" s="38"/>
      <c r="AL56" s="9"/>
      <c r="AM56" s="38"/>
      <c r="AN56" s="38"/>
      <c r="AO56" s="9"/>
      <c r="AP56" s="38"/>
      <c r="AQ56" s="38"/>
      <c r="AR56" s="9"/>
      <c r="AS56" s="38"/>
      <c r="AT56" s="38"/>
      <c r="AU56" s="9"/>
      <c r="AV56" s="38"/>
      <c r="AW56" s="38"/>
      <c r="AX56" s="9"/>
      <c r="AY56" s="38"/>
      <c r="AZ56" s="38"/>
      <c r="BA56" s="9"/>
      <c r="BB56" s="38"/>
      <c r="BC56" s="38"/>
      <c r="BD56" s="9"/>
      <c r="BE56" s="38"/>
      <c r="BF56" s="38"/>
      <c r="BG56" s="9"/>
      <c r="BH56" s="38"/>
      <c r="BI56" s="38"/>
      <c r="BJ56" s="9"/>
      <c r="BK56" s="38"/>
      <c r="BL56" s="38"/>
      <c r="BM56" s="9"/>
      <c r="BN56" s="38"/>
      <c r="BO56" s="38"/>
      <c r="BP56" s="9"/>
      <c r="BQ56" s="38"/>
      <c r="BR56" s="38"/>
      <c r="BS56" s="9"/>
      <c r="BT56" s="38"/>
      <c r="BU56" s="38"/>
      <c r="BV56" s="9"/>
      <c r="BW56" s="38"/>
      <c r="BX56" s="38"/>
      <c r="BY56" s="9"/>
      <c r="BZ56" s="38"/>
      <c r="CA56" s="38"/>
      <c r="CB56" s="9"/>
      <c r="CC56" s="38"/>
      <c r="CD56" s="38"/>
      <c r="CE56" s="9"/>
      <c r="CF56" s="38"/>
      <c r="CG56" s="38"/>
      <c r="CH56" s="161"/>
    </row>
    <row r="57" spans="1:86" ht="15" thickBot="1" x14ac:dyDescent="0.35">
      <c r="A57" s="270" t="s">
        <v>218</v>
      </c>
      <c r="B57" s="271"/>
      <c r="C57" s="271"/>
      <c r="D57" s="271"/>
      <c r="E57" s="271"/>
      <c r="F57" s="271"/>
      <c r="G57" s="271"/>
      <c r="H57" s="271"/>
      <c r="I57" s="271"/>
      <c r="J57" s="271"/>
      <c r="K57" s="23"/>
      <c r="L57" s="24"/>
      <c r="M57" s="24"/>
      <c r="N57" s="23"/>
      <c r="O57" s="24"/>
      <c r="P57" s="24"/>
      <c r="Q57" s="23"/>
      <c r="R57" s="24"/>
      <c r="S57" s="24"/>
      <c r="T57" s="23"/>
      <c r="U57" s="24"/>
      <c r="V57" s="24"/>
      <c r="W57" s="23"/>
      <c r="X57" s="24"/>
      <c r="Y57" s="24"/>
      <c r="Z57" s="23"/>
      <c r="AA57" s="24"/>
      <c r="AB57" s="24"/>
      <c r="AC57" s="23"/>
      <c r="AD57" s="24"/>
      <c r="AE57" s="24"/>
      <c r="AF57" s="23"/>
      <c r="AG57" s="24"/>
      <c r="AH57" s="24"/>
      <c r="AI57" s="23"/>
      <c r="AJ57" s="24"/>
      <c r="AK57" s="24"/>
      <c r="AL57" s="23"/>
      <c r="AM57" s="24"/>
      <c r="AN57" s="24"/>
      <c r="AO57" s="23"/>
      <c r="AP57" s="24"/>
      <c r="AQ57" s="24"/>
      <c r="AR57" s="23"/>
      <c r="AS57" s="24"/>
      <c r="AT57" s="24"/>
      <c r="AU57" s="23"/>
      <c r="AV57" s="24"/>
      <c r="AW57" s="24"/>
      <c r="AX57" s="23"/>
      <c r="AY57" s="24"/>
      <c r="AZ57" s="24"/>
      <c r="BA57" s="23"/>
      <c r="BB57" s="24"/>
      <c r="BC57" s="24"/>
      <c r="BD57" s="23"/>
      <c r="BE57" s="24"/>
      <c r="BF57" s="24"/>
      <c r="BG57" s="23"/>
      <c r="BH57" s="24"/>
      <c r="BI57" s="24"/>
      <c r="BJ57" s="23"/>
      <c r="BK57" s="24"/>
      <c r="BL57" s="24"/>
      <c r="BM57" s="23"/>
      <c r="BN57" s="24"/>
      <c r="BO57" s="24"/>
      <c r="BP57" s="23"/>
      <c r="BQ57" s="24"/>
      <c r="BR57" s="24"/>
      <c r="BS57" s="23"/>
      <c r="BT57" s="24"/>
      <c r="BU57" s="24"/>
      <c r="BV57" s="23"/>
      <c r="BW57" s="24"/>
      <c r="BX57" s="24"/>
      <c r="BY57" s="23"/>
      <c r="BZ57" s="24"/>
      <c r="CA57" s="24"/>
      <c r="CB57" s="23"/>
      <c r="CC57" s="24"/>
      <c r="CD57" s="24"/>
      <c r="CE57" s="23"/>
      <c r="CF57" s="24"/>
      <c r="CG57" s="24"/>
      <c r="CH57" s="23"/>
    </row>
    <row r="58" spans="1:86" ht="15.6" x14ac:dyDescent="0.3">
      <c r="A58" s="644" t="s">
        <v>72</v>
      </c>
      <c r="B58" s="18" t="s">
        <v>209</v>
      </c>
      <c r="C58" s="309">
        <f>'2M - SGS'!C58</f>
        <v>43831</v>
      </c>
      <c r="D58" s="309">
        <f>'2M - SGS'!D58</f>
        <v>43862</v>
      </c>
      <c r="E58" s="309">
        <f>'2M - SGS'!E58</f>
        <v>43891</v>
      </c>
      <c r="F58" s="309">
        <f>'2M - SGS'!F58</f>
        <v>43922</v>
      </c>
      <c r="G58" s="309">
        <f>'2M - SGS'!G58</f>
        <v>43952</v>
      </c>
      <c r="H58" s="309">
        <f>'2M - SGS'!H58</f>
        <v>43983</v>
      </c>
      <c r="I58" s="309">
        <f>'2M - SGS'!I58</f>
        <v>44013</v>
      </c>
      <c r="J58" s="309">
        <f>'2M - SGS'!J58</f>
        <v>44044</v>
      </c>
      <c r="K58" s="309">
        <f>'2M - SGS'!K58</f>
        <v>44075</v>
      </c>
      <c r="L58" s="309">
        <f>'2M - SGS'!L58</f>
        <v>44105</v>
      </c>
      <c r="M58" s="309">
        <f>'2M - SGS'!M58</f>
        <v>44136</v>
      </c>
      <c r="N58" s="309">
        <f>'2M - SGS'!N58</f>
        <v>44166</v>
      </c>
      <c r="O58" s="309">
        <f>'2M - SGS'!O58</f>
        <v>44197</v>
      </c>
      <c r="P58" s="309">
        <f>'2M - SGS'!P58</f>
        <v>44228</v>
      </c>
      <c r="Q58" s="309">
        <f>'2M - SGS'!Q58</f>
        <v>44256</v>
      </c>
      <c r="R58" s="309">
        <f>'2M - SGS'!R58</f>
        <v>44287</v>
      </c>
      <c r="S58" s="309">
        <f>'2M - SGS'!S58</f>
        <v>44317</v>
      </c>
      <c r="T58" s="309">
        <f>'2M - SGS'!T58</f>
        <v>44348</v>
      </c>
      <c r="U58" s="309">
        <f>'2M - SGS'!U58</f>
        <v>44378</v>
      </c>
      <c r="V58" s="309">
        <f>'2M - SGS'!V58</f>
        <v>44409</v>
      </c>
      <c r="W58" s="309">
        <f>'2M - SGS'!W58</f>
        <v>44440</v>
      </c>
      <c r="X58" s="309">
        <f>'2M - SGS'!X58</f>
        <v>44470</v>
      </c>
      <c r="Y58" s="309">
        <f>'2M - SGS'!Y58</f>
        <v>44501</v>
      </c>
      <c r="Z58" s="309">
        <f>'2M - SGS'!Z58</f>
        <v>44531</v>
      </c>
      <c r="AA58" s="309">
        <f>'2M - SGS'!AA58</f>
        <v>44562</v>
      </c>
      <c r="AB58" s="309">
        <f>'2M - SGS'!AB58</f>
        <v>44593</v>
      </c>
      <c r="AC58" s="309">
        <f>'2M - SGS'!AC58</f>
        <v>44621</v>
      </c>
      <c r="AD58" s="309">
        <f>'2M - SGS'!AD58</f>
        <v>44652</v>
      </c>
      <c r="AE58" s="309">
        <f>'2M - SGS'!AE58</f>
        <v>44682</v>
      </c>
      <c r="AF58" s="309">
        <f>'2M - SGS'!AF58</f>
        <v>44713</v>
      </c>
      <c r="AG58" s="309">
        <f>'2M - SGS'!AG58</f>
        <v>44743</v>
      </c>
      <c r="AH58" s="309">
        <f>'2M - SGS'!AH58</f>
        <v>44774</v>
      </c>
      <c r="AI58" s="309">
        <f>'2M - SGS'!AI58</f>
        <v>44805</v>
      </c>
      <c r="AJ58" s="309">
        <f>'2M - SGS'!AJ58</f>
        <v>44835</v>
      </c>
      <c r="AK58" s="309">
        <f>'2M - SGS'!AK58</f>
        <v>44866</v>
      </c>
      <c r="AL58" s="309">
        <f>'2M - SGS'!AL58</f>
        <v>44896</v>
      </c>
      <c r="AM58" s="309">
        <f>'2M - SGS'!AM58</f>
        <v>44927</v>
      </c>
      <c r="AN58" s="309">
        <f>'2M - SGS'!AN58</f>
        <v>44958</v>
      </c>
      <c r="AO58" s="309">
        <f>'2M - SGS'!AO58</f>
        <v>44986</v>
      </c>
      <c r="AP58" s="309">
        <f>'2M - SGS'!AP58</f>
        <v>45017</v>
      </c>
      <c r="AQ58" s="309">
        <f>'2M - SGS'!AQ58</f>
        <v>45047</v>
      </c>
      <c r="AR58" s="309">
        <f>'2M - SGS'!AR58</f>
        <v>45078</v>
      </c>
      <c r="AS58" s="309">
        <f>'2M - SGS'!AS58</f>
        <v>45108</v>
      </c>
      <c r="AT58" s="309">
        <f>'2M - SGS'!AT58</f>
        <v>45139</v>
      </c>
      <c r="AU58" s="309">
        <f>'2M - SGS'!AU58</f>
        <v>45170</v>
      </c>
      <c r="AV58" s="309">
        <f>'2M - SGS'!AV58</f>
        <v>45200</v>
      </c>
      <c r="AW58" s="309">
        <f>'2M - SGS'!AW58</f>
        <v>45231</v>
      </c>
      <c r="AX58" s="309">
        <f>'2M - SGS'!AX58</f>
        <v>45261</v>
      </c>
      <c r="AY58" s="309">
        <f>'2M - SGS'!AY58</f>
        <v>45292</v>
      </c>
      <c r="AZ58" s="309">
        <f>'2M - SGS'!AZ58</f>
        <v>45323</v>
      </c>
      <c r="BA58" s="309">
        <f>'2M - SGS'!BA58</f>
        <v>45352</v>
      </c>
      <c r="BB58" s="309">
        <f>'2M - SGS'!BB58</f>
        <v>45383</v>
      </c>
      <c r="BC58" s="309">
        <f>'2M - SGS'!BC58</f>
        <v>45413</v>
      </c>
      <c r="BD58" s="309">
        <f>'2M - SGS'!BD58</f>
        <v>45444</v>
      </c>
      <c r="BE58" s="309">
        <f>'2M - SGS'!BE58</f>
        <v>45474</v>
      </c>
      <c r="BF58" s="309">
        <f>'2M - SGS'!BF58</f>
        <v>45505</v>
      </c>
      <c r="BG58" s="309">
        <f>'2M - SGS'!BG58</f>
        <v>45536</v>
      </c>
      <c r="BH58" s="309">
        <f>'2M - SGS'!BH58</f>
        <v>45566</v>
      </c>
      <c r="BI58" s="309">
        <f>'2M - SGS'!BI58</f>
        <v>45597</v>
      </c>
      <c r="BJ58" s="309">
        <f>'2M - SGS'!BJ58</f>
        <v>45627</v>
      </c>
      <c r="BK58" s="309">
        <f>'2M - SGS'!BK58</f>
        <v>45658</v>
      </c>
      <c r="BL58" s="309">
        <f>'2M - SGS'!BL58</f>
        <v>45689</v>
      </c>
      <c r="BM58" s="309">
        <f>'2M - SGS'!BM58</f>
        <v>45717</v>
      </c>
      <c r="BN58" s="309">
        <f>'2M - SGS'!BN58</f>
        <v>45748</v>
      </c>
      <c r="BO58" s="309">
        <f>'2M - SGS'!BO58</f>
        <v>45778</v>
      </c>
      <c r="BP58" s="309">
        <f>'2M - SGS'!BP58</f>
        <v>45809</v>
      </c>
      <c r="BQ58" s="309">
        <f>'2M - SGS'!BQ58</f>
        <v>45839</v>
      </c>
      <c r="BR58" s="309">
        <f>'2M - SGS'!BR58</f>
        <v>45870</v>
      </c>
      <c r="BS58" s="309">
        <f>'2M - SGS'!BS58</f>
        <v>45901</v>
      </c>
      <c r="BT58" s="309">
        <f>'2M - SGS'!BT58</f>
        <v>45931</v>
      </c>
      <c r="BU58" s="309">
        <f>'2M - SGS'!BU58</f>
        <v>45962</v>
      </c>
      <c r="BV58" s="309">
        <f>'2M - SGS'!BV58</f>
        <v>45992</v>
      </c>
      <c r="BW58" s="309">
        <f>'2M - SGS'!BW58</f>
        <v>46023</v>
      </c>
      <c r="BX58" s="309">
        <f>'2M - SGS'!BX58</f>
        <v>46054</v>
      </c>
      <c r="BY58" s="309">
        <f>'2M - SGS'!BY58</f>
        <v>46082</v>
      </c>
      <c r="BZ58" s="309">
        <f>'2M - SGS'!BZ58</f>
        <v>46113</v>
      </c>
      <c r="CA58" s="309">
        <f>'2M - SGS'!CA58</f>
        <v>46143</v>
      </c>
      <c r="CB58" s="309">
        <f>'2M - SGS'!CB58</f>
        <v>46174</v>
      </c>
      <c r="CC58" s="309">
        <f>'2M - SGS'!CC58</f>
        <v>46204</v>
      </c>
      <c r="CD58" s="309">
        <f>'2M - SGS'!CD58</f>
        <v>46235</v>
      </c>
      <c r="CE58" s="309">
        <f>'2M - SGS'!CE58</f>
        <v>46266</v>
      </c>
      <c r="CF58" s="309">
        <f>'2M - SGS'!CF58</f>
        <v>46296</v>
      </c>
      <c r="CG58" s="309">
        <f>'2M - SGS'!CG58</f>
        <v>46327</v>
      </c>
      <c r="CH58" s="310">
        <f>'2M - SGS'!CH58</f>
        <v>46357</v>
      </c>
    </row>
    <row r="59" spans="1:86" ht="15" customHeight="1" x14ac:dyDescent="0.3">
      <c r="A59" s="645"/>
      <c r="B59" s="14" t="str">
        <f t="shared" ref="B59:B72" si="62">B41</f>
        <v>Air Comp</v>
      </c>
      <c r="C59" s="30">
        <f>IF(C23=0,0,(C5*0.5)-C41)*C78*C93*C$2</f>
        <v>0</v>
      </c>
      <c r="D59" s="30">
        <f>IF(D23=0,0,((D5*0.5)+C23-D41)*D78*D93*D$2)</f>
        <v>65.837104960373992</v>
      </c>
      <c r="E59" s="30">
        <f t="shared" ref="E59:BP60" si="63">IF(E23=0,0,((E5*0.5)+D23-E41)*E78*E93*E$2)</f>
        <v>134.13682429421038</v>
      </c>
      <c r="F59" s="30">
        <f t="shared" si="63"/>
        <v>245.62079469117751</v>
      </c>
      <c r="G59" s="30">
        <f t="shared" si="63"/>
        <v>396.58817641020369</v>
      </c>
      <c r="H59" s="30">
        <f t="shared" si="63"/>
        <v>709.72786196020922</v>
      </c>
      <c r="I59" s="30">
        <f t="shared" si="63"/>
        <v>703.01879075945396</v>
      </c>
      <c r="J59" s="30">
        <f t="shared" si="63"/>
        <v>725.71430349044522</v>
      </c>
      <c r="K59" s="30">
        <f t="shared" si="63"/>
        <v>690.30594915873837</v>
      </c>
      <c r="L59" s="30">
        <f t="shared" si="63"/>
        <v>385.49178153797766</v>
      </c>
      <c r="M59" s="30">
        <f t="shared" si="63"/>
        <v>656.03006498971013</v>
      </c>
      <c r="N59" s="30">
        <f t="shared" si="63"/>
        <v>3790.482436703051</v>
      </c>
      <c r="O59" s="30">
        <f t="shared" si="63"/>
        <v>6540.9242672365554</v>
      </c>
      <c r="P59" s="30">
        <f t="shared" si="63"/>
        <v>6105.012248996175</v>
      </c>
      <c r="Q59" s="30">
        <f t="shared" si="63"/>
        <v>6966.3387215057501</v>
      </c>
      <c r="R59" s="30">
        <f t="shared" si="63"/>
        <v>6295.7027456332453</v>
      </c>
      <c r="S59" s="30">
        <f t="shared" si="63"/>
        <v>7318.7760875042868</v>
      </c>
      <c r="T59" s="30">
        <f t="shared" si="63"/>
        <v>13097.564712512391</v>
      </c>
      <c r="U59" s="30">
        <f t="shared" si="63"/>
        <v>12973.753180060998</v>
      </c>
      <c r="V59" s="30">
        <f t="shared" si="63"/>
        <v>13392.584062445707</v>
      </c>
      <c r="W59" s="30">
        <f t="shared" si="63"/>
        <v>12739.14598134484</v>
      </c>
      <c r="X59" s="30">
        <f t="shared" si="63"/>
        <v>7113.999358698451</v>
      </c>
      <c r="Y59" s="30">
        <f t="shared" si="63"/>
        <v>6971.367890536013</v>
      </c>
      <c r="Z59" s="30">
        <f t="shared" si="63"/>
        <v>6685.0409537542009</v>
      </c>
      <c r="AA59" s="30">
        <f t="shared" si="63"/>
        <v>6540.9242672365554</v>
      </c>
      <c r="AB59" s="30">
        <f t="shared" si="63"/>
        <v>6105.012248996175</v>
      </c>
      <c r="AC59" s="30">
        <f t="shared" si="63"/>
        <v>6966.3387215057501</v>
      </c>
      <c r="AD59" s="30">
        <f t="shared" si="63"/>
        <v>6295.7027456332453</v>
      </c>
      <c r="AE59" s="30">
        <f t="shared" si="63"/>
        <v>7318.7760875042868</v>
      </c>
      <c r="AF59" s="30">
        <f t="shared" si="63"/>
        <v>13097.564712512391</v>
      </c>
      <c r="AG59" s="30">
        <f t="shared" si="63"/>
        <v>12973.753180060998</v>
      </c>
      <c r="AH59" s="30">
        <f t="shared" si="63"/>
        <v>13392.584062445707</v>
      </c>
      <c r="AI59" s="30">
        <f t="shared" si="63"/>
        <v>12739.14598134484</v>
      </c>
      <c r="AJ59" s="30">
        <f t="shared" si="63"/>
        <v>7113.999358698451</v>
      </c>
      <c r="AK59" s="30">
        <f t="shared" si="63"/>
        <v>6971.367890536013</v>
      </c>
      <c r="AL59" s="30">
        <f t="shared" si="63"/>
        <v>6685.0409537542009</v>
      </c>
      <c r="AM59" s="30">
        <f t="shared" si="63"/>
        <v>6540.9242672365554</v>
      </c>
      <c r="AN59" s="30">
        <f t="shared" si="63"/>
        <v>6105.012248996175</v>
      </c>
      <c r="AO59" s="30">
        <f t="shared" si="63"/>
        <v>6966.3387215057501</v>
      </c>
      <c r="AP59" s="30">
        <f t="shared" si="63"/>
        <v>6295.7027456332453</v>
      </c>
      <c r="AQ59" s="30">
        <f t="shared" si="63"/>
        <v>7318.7760875042868</v>
      </c>
      <c r="AR59" s="30">
        <f t="shared" si="63"/>
        <v>13097.564712512391</v>
      </c>
      <c r="AS59" s="30">
        <f t="shared" si="63"/>
        <v>12973.753180060998</v>
      </c>
      <c r="AT59" s="30">
        <f t="shared" si="63"/>
        <v>13392.584062445707</v>
      </c>
      <c r="AU59" s="30">
        <f t="shared" si="63"/>
        <v>12739.14598134484</v>
      </c>
      <c r="AV59" s="30">
        <f t="shared" si="63"/>
        <v>7113.999358698451</v>
      </c>
      <c r="AW59" s="30">
        <f t="shared" si="63"/>
        <v>6971.367890536013</v>
      </c>
      <c r="AX59" s="30">
        <f t="shared" si="63"/>
        <v>6685.0409537542009</v>
      </c>
      <c r="AY59" s="30">
        <f t="shared" si="63"/>
        <v>6540.9242672365554</v>
      </c>
      <c r="AZ59" s="30">
        <f t="shared" si="63"/>
        <v>6105.012248996175</v>
      </c>
      <c r="BA59" s="30">
        <f t="shared" si="63"/>
        <v>6966.3387215057501</v>
      </c>
      <c r="BB59" s="30">
        <f t="shared" si="63"/>
        <v>6295.7027456332453</v>
      </c>
      <c r="BC59" s="30">
        <f t="shared" si="63"/>
        <v>7318.7760875042868</v>
      </c>
      <c r="BD59" s="30">
        <f t="shared" si="63"/>
        <v>13097.564712512391</v>
      </c>
      <c r="BE59" s="30">
        <f t="shared" si="63"/>
        <v>12973.753180060998</v>
      </c>
      <c r="BF59" s="30">
        <f t="shared" si="63"/>
        <v>13392.584062445707</v>
      </c>
      <c r="BG59" s="30">
        <f t="shared" si="63"/>
        <v>12739.14598134484</v>
      </c>
      <c r="BH59" s="30">
        <f t="shared" si="63"/>
        <v>7113.999358698451</v>
      </c>
      <c r="BI59" s="30">
        <f t="shared" si="63"/>
        <v>6971.367890536013</v>
      </c>
      <c r="BJ59" s="30">
        <f t="shared" si="63"/>
        <v>6685.0409537542009</v>
      </c>
      <c r="BK59" s="30">
        <f t="shared" si="63"/>
        <v>6540.9242672365554</v>
      </c>
      <c r="BL59" s="30">
        <f t="shared" si="63"/>
        <v>6105.012248996175</v>
      </c>
      <c r="BM59" s="30">
        <f t="shared" si="63"/>
        <v>6966.3387215057501</v>
      </c>
      <c r="BN59" s="30">
        <f t="shared" si="63"/>
        <v>6295.7027456332453</v>
      </c>
      <c r="BO59" s="30">
        <f t="shared" si="63"/>
        <v>7318.7760875042868</v>
      </c>
      <c r="BP59" s="30">
        <f t="shared" si="63"/>
        <v>13097.564712512391</v>
      </c>
      <c r="BQ59" s="30">
        <f t="shared" ref="BQ59:CH63" si="64">IF(BQ23=0,0,((BQ5*0.5)+BP23-BQ41)*BQ78*BQ93*BQ$2)</f>
        <v>12973.753180060998</v>
      </c>
      <c r="BR59" s="30">
        <f t="shared" si="64"/>
        <v>13392.584062445707</v>
      </c>
      <c r="BS59" s="30">
        <f t="shared" si="64"/>
        <v>12739.14598134484</v>
      </c>
      <c r="BT59" s="30">
        <f t="shared" si="64"/>
        <v>7113.999358698451</v>
      </c>
      <c r="BU59" s="30">
        <f t="shared" si="64"/>
        <v>6971.367890536013</v>
      </c>
      <c r="BV59" s="30">
        <f t="shared" si="64"/>
        <v>6685.0409537542009</v>
      </c>
      <c r="BW59" s="30">
        <f t="shared" si="64"/>
        <v>6540.9242672365554</v>
      </c>
      <c r="BX59" s="30">
        <f t="shared" si="64"/>
        <v>6105.012248996175</v>
      </c>
      <c r="BY59" s="30">
        <f t="shared" si="64"/>
        <v>6966.3387215057501</v>
      </c>
      <c r="BZ59" s="30">
        <f t="shared" si="64"/>
        <v>6295.7027456332453</v>
      </c>
      <c r="CA59" s="30">
        <f t="shared" si="64"/>
        <v>7318.7760875042868</v>
      </c>
      <c r="CB59" s="30">
        <f t="shared" si="64"/>
        <v>13097.564712512391</v>
      </c>
      <c r="CC59" s="30">
        <f t="shared" si="64"/>
        <v>12973.753180060998</v>
      </c>
      <c r="CD59" s="30">
        <f t="shared" si="64"/>
        <v>13392.584062445707</v>
      </c>
      <c r="CE59" s="30">
        <f t="shared" si="64"/>
        <v>12739.14598134484</v>
      </c>
      <c r="CF59" s="30">
        <f t="shared" si="64"/>
        <v>7113.999358698451</v>
      </c>
      <c r="CG59" s="30">
        <f t="shared" si="64"/>
        <v>6971.367890536013</v>
      </c>
      <c r="CH59" s="34">
        <f t="shared" si="64"/>
        <v>6685.0409537542009</v>
      </c>
    </row>
    <row r="60" spans="1:86" ht="15.6" x14ac:dyDescent="0.3">
      <c r="A60" s="645"/>
      <c r="B60" s="14" t="str">
        <f t="shared" si="62"/>
        <v>Building Shell</v>
      </c>
      <c r="C60" s="30">
        <f t="shared" ref="C60:C71" si="65">IF(C24=0,0,(C6*0.5)-C42)*C79*C94*C$2</f>
        <v>0</v>
      </c>
      <c r="D60" s="30">
        <f t="shared" ref="D60:S71" si="66">IF(D24=0,0,((D6*0.5)+C24-D42)*D79*D94*D$2)</f>
        <v>0</v>
      </c>
      <c r="E60" s="30">
        <f t="shared" si="66"/>
        <v>0</v>
      </c>
      <c r="F60" s="30">
        <f t="shared" si="66"/>
        <v>0</v>
      </c>
      <c r="G60" s="30">
        <f t="shared" si="66"/>
        <v>0</v>
      </c>
      <c r="H60" s="30">
        <f t="shared" si="66"/>
        <v>178.35023076001559</v>
      </c>
      <c r="I60" s="30">
        <f t="shared" si="66"/>
        <v>450.02669677394812</v>
      </c>
      <c r="J60" s="30">
        <f t="shared" si="66"/>
        <v>440.38988786737161</v>
      </c>
      <c r="K60" s="30">
        <f t="shared" si="66"/>
        <v>190.10101690107899</v>
      </c>
      <c r="L60" s="30">
        <f t="shared" si="66"/>
        <v>63.561804979623759</v>
      </c>
      <c r="M60" s="30">
        <f t="shared" si="66"/>
        <v>126.7935878429136</v>
      </c>
      <c r="N60" s="30">
        <f t="shared" si="66"/>
        <v>228.61388760209996</v>
      </c>
      <c r="O60" s="30">
        <f t="shared" si="66"/>
        <v>277.04946625369604</v>
      </c>
      <c r="P60" s="30">
        <f t="shared" si="66"/>
        <v>245.67922098790714</v>
      </c>
      <c r="Q60" s="30">
        <f t="shared" si="66"/>
        <v>204.69191907368551</v>
      </c>
      <c r="R60" s="30">
        <f t="shared" si="66"/>
        <v>104.19807737587469</v>
      </c>
      <c r="S60" s="30">
        <f t="shared" si="66"/>
        <v>140.10527390519519</v>
      </c>
      <c r="T60" s="30">
        <f t="shared" si="63"/>
        <v>668.16542114768151</v>
      </c>
      <c r="U60" s="30">
        <f t="shared" si="63"/>
        <v>842.98258571436997</v>
      </c>
      <c r="V60" s="30">
        <f t="shared" si="63"/>
        <v>824.93107421886043</v>
      </c>
      <c r="W60" s="30">
        <f t="shared" si="63"/>
        <v>356.09408935732199</v>
      </c>
      <c r="X60" s="30">
        <f t="shared" si="63"/>
        <v>101.24178824278981</v>
      </c>
      <c r="Y60" s="30">
        <f t="shared" si="63"/>
        <v>175.66471767161519</v>
      </c>
      <c r="Z60" s="30">
        <f t="shared" si="63"/>
        <v>265.55325669179996</v>
      </c>
      <c r="AA60" s="30">
        <f t="shared" si="63"/>
        <v>277.04946625369604</v>
      </c>
      <c r="AB60" s="30">
        <f t="shared" si="63"/>
        <v>245.67922098790714</v>
      </c>
      <c r="AC60" s="30">
        <f t="shared" si="63"/>
        <v>204.69191907368551</v>
      </c>
      <c r="AD60" s="30">
        <f t="shared" si="63"/>
        <v>104.19807737587469</v>
      </c>
      <c r="AE60" s="30">
        <f t="shared" si="63"/>
        <v>140.10527390519519</v>
      </c>
      <c r="AF60" s="30">
        <f t="shared" si="63"/>
        <v>668.16542114768151</v>
      </c>
      <c r="AG60" s="30">
        <f t="shared" si="63"/>
        <v>842.98258571436997</v>
      </c>
      <c r="AH60" s="30">
        <f t="shared" si="63"/>
        <v>824.93107421886043</v>
      </c>
      <c r="AI60" s="30">
        <f t="shared" si="63"/>
        <v>356.09408935732199</v>
      </c>
      <c r="AJ60" s="30">
        <f t="shared" si="63"/>
        <v>101.24178824278981</v>
      </c>
      <c r="AK60" s="30">
        <f t="shared" si="63"/>
        <v>175.66471767161519</v>
      </c>
      <c r="AL60" s="30">
        <f t="shared" si="63"/>
        <v>265.55325669179996</v>
      </c>
      <c r="AM60" s="30">
        <f t="shared" si="63"/>
        <v>277.04946625369604</v>
      </c>
      <c r="AN60" s="30">
        <f t="shared" si="63"/>
        <v>245.67922098790714</v>
      </c>
      <c r="AO60" s="30">
        <f t="shared" si="63"/>
        <v>204.69191907368551</v>
      </c>
      <c r="AP60" s="30">
        <f t="shared" si="63"/>
        <v>104.19807737587469</v>
      </c>
      <c r="AQ60" s="30">
        <f t="shared" si="63"/>
        <v>140.10527390519519</v>
      </c>
      <c r="AR60" s="30">
        <f t="shared" si="63"/>
        <v>668.16542114768151</v>
      </c>
      <c r="AS60" s="30">
        <f t="shared" si="63"/>
        <v>842.98258571436997</v>
      </c>
      <c r="AT60" s="30">
        <f t="shared" si="63"/>
        <v>824.93107421886043</v>
      </c>
      <c r="AU60" s="30">
        <f t="shared" si="63"/>
        <v>356.09408935732199</v>
      </c>
      <c r="AV60" s="30">
        <f t="shared" si="63"/>
        <v>101.24178824278981</v>
      </c>
      <c r="AW60" s="30">
        <f t="shared" si="63"/>
        <v>175.66471767161519</v>
      </c>
      <c r="AX60" s="30">
        <f t="shared" si="63"/>
        <v>265.55325669179996</v>
      </c>
      <c r="AY60" s="30">
        <f t="shared" si="63"/>
        <v>277.04946625369604</v>
      </c>
      <c r="AZ60" s="30">
        <f t="shared" si="63"/>
        <v>245.67922098790714</v>
      </c>
      <c r="BA60" s="30">
        <f t="shared" si="63"/>
        <v>204.69191907368551</v>
      </c>
      <c r="BB60" s="30">
        <f t="shared" si="63"/>
        <v>104.19807737587469</v>
      </c>
      <c r="BC60" s="30">
        <f t="shared" si="63"/>
        <v>140.10527390519519</v>
      </c>
      <c r="BD60" s="30">
        <f t="shared" si="63"/>
        <v>668.16542114768151</v>
      </c>
      <c r="BE60" s="30">
        <f t="shared" si="63"/>
        <v>842.98258571436997</v>
      </c>
      <c r="BF60" s="30">
        <f t="shared" si="63"/>
        <v>824.93107421886043</v>
      </c>
      <c r="BG60" s="30">
        <f t="shared" si="63"/>
        <v>356.09408935732199</v>
      </c>
      <c r="BH60" s="30">
        <f t="shared" si="63"/>
        <v>101.24178824278981</v>
      </c>
      <c r="BI60" s="30">
        <f t="shared" si="63"/>
        <v>175.66471767161519</v>
      </c>
      <c r="BJ60" s="30">
        <f t="shared" si="63"/>
        <v>265.55325669179996</v>
      </c>
      <c r="BK60" s="30">
        <f t="shared" si="63"/>
        <v>277.04946625369604</v>
      </c>
      <c r="BL60" s="30">
        <f t="shared" si="63"/>
        <v>245.67922098790714</v>
      </c>
      <c r="BM60" s="30">
        <f t="shared" si="63"/>
        <v>204.69191907368551</v>
      </c>
      <c r="BN60" s="30">
        <f t="shared" si="63"/>
        <v>104.19807737587469</v>
      </c>
      <c r="BO60" s="30">
        <f t="shared" si="63"/>
        <v>140.10527390519519</v>
      </c>
      <c r="BP60" s="30">
        <f t="shared" si="63"/>
        <v>668.16542114768151</v>
      </c>
      <c r="BQ60" s="30">
        <f t="shared" si="64"/>
        <v>842.98258571436997</v>
      </c>
      <c r="BR60" s="30">
        <f t="shared" si="64"/>
        <v>824.93107421886043</v>
      </c>
      <c r="BS60" s="30">
        <f t="shared" si="64"/>
        <v>356.09408935732199</v>
      </c>
      <c r="BT60" s="30">
        <f t="shared" si="64"/>
        <v>101.24178824278981</v>
      </c>
      <c r="BU60" s="30">
        <f t="shared" si="64"/>
        <v>175.66471767161519</v>
      </c>
      <c r="BV60" s="30">
        <f t="shared" si="64"/>
        <v>265.55325669179996</v>
      </c>
      <c r="BW60" s="30">
        <f t="shared" si="64"/>
        <v>277.04946625369604</v>
      </c>
      <c r="BX60" s="30">
        <f t="shared" si="64"/>
        <v>245.67922098790714</v>
      </c>
      <c r="BY60" s="30">
        <f t="shared" si="64"/>
        <v>204.69191907368551</v>
      </c>
      <c r="BZ60" s="30">
        <f t="shared" si="64"/>
        <v>104.19807737587469</v>
      </c>
      <c r="CA60" s="30">
        <f t="shared" si="64"/>
        <v>140.10527390519519</v>
      </c>
      <c r="CB60" s="30">
        <f t="shared" si="64"/>
        <v>668.16542114768151</v>
      </c>
      <c r="CC60" s="30">
        <f t="shared" si="64"/>
        <v>842.98258571436997</v>
      </c>
      <c r="CD60" s="30">
        <f t="shared" si="64"/>
        <v>824.93107421886043</v>
      </c>
      <c r="CE60" s="30">
        <f t="shared" si="64"/>
        <v>356.09408935732199</v>
      </c>
      <c r="CF60" s="30">
        <f t="shared" si="64"/>
        <v>101.24178824278981</v>
      </c>
      <c r="CG60" s="30">
        <f t="shared" si="64"/>
        <v>175.66471767161519</v>
      </c>
      <c r="CH60" s="34">
        <f t="shared" si="64"/>
        <v>265.55325669179996</v>
      </c>
    </row>
    <row r="61" spans="1:86" ht="15.6" x14ac:dyDescent="0.3">
      <c r="A61" s="645"/>
      <c r="B61" s="14" t="str">
        <f t="shared" si="62"/>
        <v>Cooking</v>
      </c>
      <c r="C61" s="30">
        <f t="shared" si="65"/>
        <v>0</v>
      </c>
      <c r="D61" s="30">
        <f t="shared" si="66"/>
        <v>0</v>
      </c>
      <c r="E61" s="30">
        <f t="shared" ref="E61:BP64" si="67">IF(E25=0,0,((E7*0.5)+D25-E43)*E80*E95*E$2)</f>
        <v>0</v>
      </c>
      <c r="F61" s="30">
        <f t="shared" si="67"/>
        <v>0</v>
      </c>
      <c r="G61" s="30">
        <f t="shared" si="67"/>
        <v>0</v>
      </c>
      <c r="H61" s="30">
        <f t="shared" si="67"/>
        <v>0</v>
      </c>
      <c r="I61" s="30">
        <f t="shared" si="67"/>
        <v>0</v>
      </c>
      <c r="J61" s="30">
        <f t="shared" si="67"/>
        <v>11.844206541909001</v>
      </c>
      <c r="K61" s="30">
        <f t="shared" si="67"/>
        <v>22.095393955739997</v>
      </c>
      <c r="L61" s="30">
        <f t="shared" si="67"/>
        <v>12.150014552398801</v>
      </c>
      <c r="M61" s="30">
        <f t="shared" si="67"/>
        <v>11.639788811364001</v>
      </c>
      <c r="N61" s="30">
        <f t="shared" si="67"/>
        <v>16.709264144415148</v>
      </c>
      <c r="O61" s="30">
        <f t="shared" si="67"/>
        <v>21.641386575267202</v>
      </c>
      <c r="P61" s="30">
        <f t="shared" si="67"/>
        <v>19.953363535341598</v>
      </c>
      <c r="Q61" s="30">
        <f t="shared" si="67"/>
        <v>21.295545823210396</v>
      </c>
      <c r="R61" s="30">
        <f t="shared" si="67"/>
        <v>19.956730177288801</v>
      </c>
      <c r="S61" s="30">
        <f t="shared" si="67"/>
        <v>24.9668967212952</v>
      </c>
      <c r="T61" s="30">
        <f t="shared" si="67"/>
        <v>46.158070985692405</v>
      </c>
      <c r="U61" s="30">
        <f t="shared" si="67"/>
        <v>45.791637119677404</v>
      </c>
      <c r="V61" s="30">
        <f t="shared" si="67"/>
        <v>47.376826167636004</v>
      </c>
      <c r="W61" s="30">
        <f t="shared" si="67"/>
        <v>44.190787911479994</v>
      </c>
      <c r="X61" s="30">
        <f t="shared" si="67"/>
        <v>24.300029104797602</v>
      </c>
      <c r="Y61" s="30">
        <f t="shared" si="67"/>
        <v>23.279577622728002</v>
      </c>
      <c r="Z61" s="30">
        <f t="shared" si="67"/>
        <v>22.279018859220194</v>
      </c>
      <c r="AA61" s="30">
        <f t="shared" si="67"/>
        <v>21.641386575267202</v>
      </c>
      <c r="AB61" s="30">
        <f t="shared" si="67"/>
        <v>19.953363535341598</v>
      </c>
      <c r="AC61" s="30">
        <f t="shared" si="67"/>
        <v>21.295545823210396</v>
      </c>
      <c r="AD61" s="30">
        <f t="shared" si="67"/>
        <v>19.956730177288801</v>
      </c>
      <c r="AE61" s="30">
        <f t="shared" si="67"/>
        <v>24.9668967212952</v>
      </c>
      <c r="AF61" s="30">
        <f t="shared" si="67"/>
        <v>46.158070985692405</v>
      </c>
      <c r="AG61" s="30">
        <f t="shared" si="67"/>
        <v>45.791637119677404</v>
      </c>
      <c r="AH61" s="30">
        <f t="shared" si="67"/>
        <v>47.376826167636004</v>
      </c>
      <c r="AI61" s="30">
        <f t="shared" si="67"/>
        <v>44.190787911479994</v>
      </c>
      <c r="AJ61" s="30">
        <f t="shared" si="67"/>
        <v>24.300029104797602</v>
      </c>
      <c r="AK61" s="30">
        <f t="shared" si="67"/>
        <v>23.279577622728002</v>
      </c>
      <c r="AL61" s="30">
        <f t="shared" si="67"/>
        <v>22.279018859220194</v>
      </c>
      <c r="AM61" s="30">
        <f t="shared" si="67"/>
        <v>21.641386575267202</v>
      </c>
      <c r="AN61" s="30">
        <f t="shared" si="67"/>
        <v>19.953363535341598</v>
      </c>
      <c r="AO61" s="30">
        <f t="shared" si="67"/>
        <v>21.295545823210396</v>
      </c>
      <c r="AP61" s="30">
        <f t="shared" si="67"/>
        <v>19.956730177288801</v>
      </c>
      <c r="AQ61" s="30">
        <f t="shared" si="67"/>
        <v>24.9668967212952</v>
      </c>
      <c r="AR61" s="30">
        <f t="shared" si="67"/>
        <v>46.158070985692405</v>
      </c>
      <c r="AS61" s="30">
        <f t="shared" si="67"/>
        <v>45.791637119677404</v>
      </c>
      <c r="AT61" s="30">
        <f t="shared" si="67"/>
        <v>47.376826167636004</v>
      </c>
      <c r="AU61" s="30">
        <f t="shared" si="67"/>
        <v>44.190787911479994</v>
      </c>
      <c r="AV61" s="30">
        <f t="shared" si="67"/>
        <v>24.300029104797602</v>
      </c>
      <c r="AW61" s="30">
        <f t="shared" si="67"/>
        <v>23.279577622728002</v>
      </c>
      <c r="AX61" s="30">
        <f t="shared" si="67"/>
        <v>22.279018859220194</v>
      </c>
      <c r="AY61" s="30">
        <f t="shared" si="67"/>
        <v>21.641386575267202</v>
      </c>
      <c r="AZ61" s="30">
        <f t="shared" si="67"/>
        <v>19.953363535341598</v>
      </c>
      <c r="BA61" s="30">
        <f t="shared" si="67"/>
        <v>21.295545823210396</v>
      </c>
      <c r="BB61" s="30">
        <f t="shared" si="67"/>
        <v>19.956730177288801</v>
      </c>
      <c r="BC61" s="30">
        <f t="shared" si="67"/>
        <v>24.9668967212952</v>
      </c>
      <c r="BD61" s="30">
        <f t="shared" si="67"/>
        <v>46.158070985692405</v>
      </c>
      <c r="BE61" s="30">
        <f t="shared" si="67"/>
        <v>45.791637119677404</v>
      </c>
      <c r="BF61" s="30">
        <f t="shared" si="67"/>
        <v>47.376826167636004</v>
      </c>
      <c r="BG61" s="30">
        <f t="shared" si="67"/>
        <v>44.190787911479994</v>
      </c>
      <c r="BH61" s="30">
        <f t="shared" si="67"/>
        <v>24.300029104797602</v>
      </c>
      <c r="BI61" s="30">
        <f t="shared" si="67"/>
        <v>23.279577622728002</v>
      </c>
      <c r="BJ61" s="30">
        <f t="shared" si="67"/>
        <v>22.279018859220194</v>
      </c>
      <c r="BK61" s="30">
        <f t="shared" si="67"/>
        <v>21.641386575267202</v>
      </c>
      <c r="BL61" s="30">
        <f t="shared" si="67"/>
        <v>19.953363535341598</v>
      </c>
      <c r="BM61" s="30">
        <f t="shared" si="67"/>
        <v>21.295545823210396</v>
      </c>
      <c r="BN61" s="30">
        <f t="shared" si="67"/>
        <v>19.956730177288801</v>
      </c>
      <c r="BO61" s="30">
        <f t="shared" si="67"/>
        <v>24.9668967212952</v>
      </c>
      <c r="BP61" s="30">
        <f t="shared" si="67"/>
        <v>46.158070985692405</v>
      </c>
      <c r="BQ61" s="30">
        <f t="shared" si="64"/>
        <v>45.791637119677404</v>
      </c>
      <c r="BR61" s="30">
        <f t="shared" si="64"/>
        <v>47.376826167636004</v>
      </c>
      <c r="BS61" s="30">
        <f t="shared" si="64"/>
        <v>44.190787911479994</v>
      </c>
      <c r="BT61" s="30">
        <f t="shared" si="64"/>
        <v>24.300029104797602</v>
      </c>
      <c r="BU61" s="30">
        <f t="shared" si="64"/>
        <v>23.279577622728002</v>
      </c>
      <c r="BV61" s="30">
        <f t="shared" si="64"/>
        <v>22.279018859220194</v>
      </c>
      <c r="BW61" s="30">
        <f t="shared" si="64"/>
        <v>21.641386575267202</v>
      </c>
      <c r="BX61" s="30">
        <f t="shared" si="64"/>
        <v>19.953363535341598</v>
      </c>
      <c r="BY61" s="30">
        <f t="shared" si="64"/>
        <v>21.295545823210396</v>
      </c>
      <c r="BZ61" s="30">
        <f t="shared" si="64"/>
        <v>19.956730177288801</v>
      </c>
      <c r="CA61" s="30">
        <f t="shared" si="64"/>
        <v>24.9668967212952</v>
      </c>
      <c r="CB61" s="30">
        <f t="shared" si="64"/>
        <v>46.158070985692405</v>
      </c>
      <c r="CC61" s="30">
        <f t="shared" si="64"/>
        <v>45.791637119677404</v>
      </c>
      <c r="CD61" s="30">
        <f t="shared" si="64"/>
        <v>47.376826167636004</v>
      </c>
      <c r="CE61" s="30">
        <f t="shared" si="64"/>
        <v>44.190787911479994</v>
      </c>
      <c r="CF61" s="30">
        <f t="shared" si="64"/>
        <v>24.300029104797602</v>
      </c>
      <c r="CG61" s="30">
        <f t="shared" si="64"/>
        <v>23.279577622728002</v>
      </c>
      <c r="CH61" s="34">
        <f t="shared" si="64"/>
        <v>22.279018859220194</v>
      </c>
    </row>
    <row r="62" spans="1:86" ht="15.6" x14ac:dyDescent="0.3">
      <c r="A62" s="645"/>
      <c r="B62" s="14" t="str">
        <f t="shared" si="62"/>
        <v>Cooling</v>
      </c>
      <c r="C62" s="30">
        <f t="shared" si="65"/>
        <v>1.0422798987600001E-2</v>
      </c>
      <c r="D62" s="30">
        <f t="shared" si="66"/>
        <v>0.89749392156060004</v>
      </c>
      <c r="E62" s="30">
        <f t="shared" si="67"/>
        <v>27.994400809075799</v>
      </c>
      <c r="F62" s="30">
        <f t="shared" si="67"/>
        <v>194.0170582364197</v>
      </c>
      <c r="G62" s="30">
        <f t="shared" si="67"/>
        <v>951.13288108551001</v>
      </c>
      <c r="H62" s="30">
        <f t="shared" si="67"/>
        <v>10948.24701979678</v>
      </c>
      <c r="I62" s="30">
        <f t="shared" si="67"/>
        <v>21206.087895315854</v>
      </c>
      <c r="J62" s="30">
        <f t="shared" si="67"/>
        <v>29136.384251074731</v>
      </c>
      <c r="K62" s="30">
        <f t="shared" si="67"/>
        <v>17397.110029077659</v>
      </c>
      <c r="L62" s="30">
        <f t="shared" si="67"/>
        <v>2133.7203176180888</v>
      </c>
      <c r="M62" s="30">
        <f t="shared" si="67"/>
        <v>687.65187887665195</v>
      </c>
      <c r="N62" s="30">
        <f t="shared" si="67"/>
        <v>9.2749225008127993</v>
      </c>
      <c r="O62" s="30">
        <f t="shared" si="67"/>
        <v>0.97515874177259987</v>
      </c>
      <c r="P62" s="30">
        <f t="shared" si="67"/>
        <v>41.1794190874976</v>
      </c>
      <c r="Q62" s="30">
        <f t="shared" si="67"/>
        <v>1232.9767461664549</v>
      </c>
      <c r="R62" s="30">
        <f t="shared" si="67"/>
        <v>5146.4741542210004</v>
      </c>
      <c r="S62" s="30">
        <f t="shared" si="67"/>
        <v>19402.36707936156</v>
      </c>
      <c r="T62" s="30">
        <f t="shared" si="67"/>
        <v>114845.06361332181</v>
      </c>
      <c r="U62" s="30">
        <f t="shared" si="67"/>
        <v>145686.43792290558</v>
      </c>
      <c r="V62" s="30">
        <f t="shared" si="67"/>
        <v>142351.76189679271</v>
      </c>
      <c r="W62" s="30">
        <f t="shared" si="67"/>
        <v>59122.85433194122</v>
      </c>
      <c r="X62" s="30">
        <f t="shared" si="67"/>
        <v>4719.0739920772712</v>
      </c>
      <c r="Y62" s="30">
        <f t="shared" si="67"/>
        <v>1051.0899762620879</v>
      </c>
      <c r="Z62" s="30">
        <f t="shared" si="67"/>
        <v>10.669970937651199</v>
      </c>
      <c r="AA62" s="30">
        <f t="shared" si="67"/>
        <v>0.97515874177259987</v>
      </c>
      <c r="AB62" s="30">
        <f t="shared" si="67"/>
        <v>41.1794190874976</v>
      </c>
      <c r="AC62" s="30">
        <f t="shared" si="67"/>
        <v>1232.9767461664549</v>
      </c>
      <c r="AD62" s="30">
        <f t="shared" si="67"/>
        <v>5146.4741542210004</v>
      </c>
      <c r="AE62" s="30">
        <f t="shared" si="67"/>
        <v>19402.36707936156</v>
      </c>
      <c r="AF62" s="30">
        <f t="shared" si="67"/>
        <v>114845.06361332181</v>
      </c>
      <c r="AG62" s="30">
        <f t="shared" si="67"/>
        <v>145686.43792290558</v>
      </c>
      <c r="AH62" s="30">
        <f t="shared" si="67"/>
        <v>142351.76189679271</v>
      </c>
      <c r="AI62" s="30">
        <f t="shared" si="67"/>
        <v>59122.85433194122</v>
      </c>
      <c r="AJ62" s="30">
        <f t="shared" si="67"/>
        <v>4719.0739920772712</v>
      </c>
      <c r="AK62" s="30">
        <f t="shared" si="67"/>
        <v>1051.0899762620879</v>
      </c>
      <c r="AL62" s="30">
        <f t="shared" si="67"/>
        <v>10.669970937651199</v>
      </c>
      <c r="AM62" s="30">
        <f t="shared" si="67"/>
        <v>0.97515874177259987</v>
      </c>
      <c r="AN62" s="30">
        <f t="shared" si="67"/>
        <v>41.1794190874976</v>
      </c>
      <c r="AO62" s="30">
        <f t="shared" si="67"/>
        <v>1232.9767461664549</v>
      </c>
      <c r="AP62" s="30">
        <f t="shared" si="67"/>
        <v>5146.4741542210004</v>
      </c>
      <c r="AQ62" s="30">
        <f t="shared" si="67"/>
        <v>19402.36707936156</v>
      </c>
      <c r="AR62" s="30">
        <f t="shared" si="67"/>
        <v>114845.06361332181</v>
      </c>
      <c r="AS62" s="30">
        <f t="shared" si="67"/>
        <v>145686.43792290558</v>
      </c>
      <c r="AT62" s="30">
        <f t="shared" si="67"/>
        <v>142351.76189679271</v>
      </c>
      <c r="AU62" s="30">
        <f t="shared" si="67"/>
        <v>59122.85433194122</v>
      </c>
      <c r="AV62" s="30">
        <f t="shared" si="67"/>
        <v>4719.0739920772712</v>
      </c>
      <c r="AW62" s="30">
        <f t="shared" si="67"/>
        <v>1051.0899762620879</v>
      </c>
      <c r="AX62" s="30">
        <f t="shared" si="67"/>
        <v>10.669970937651199</v>
      </c>
      <c r="AY62" s="30">
        <f t="shared" si="67"/>
        <v>0.97515874177259987</v>
      </c>
      <c r="AZ62" s="30">
        <f t="shared" si="67"/>
        <v>41.1794190874976</v>
      </c>
      <c r="BA62" s="30">
        <f t="shared" si="67"/>
        <v>1232.9767461664549</v>
      </c>
      <c r="BB62" s="30">
        <f t="shared" si="67"/>
        <v>5146.4741542210004</v>
      </c>
      <c r="BC62" s="30">
        <f t="shared" si="67"/>
        <v>19402.36707936156</v>
      </c>
      <c r="BD62" s="30">
        <f t="shared" si="67"/>
        <v>114845.06361332181</v>
      </c>
      <c r="BE62" s="30">
        <f t="shared" si="67"/>
        <v>145686.43792290558</v>
      </c>
      <c r="BF62" s="30">
        <f t="shared" si="67"/>
        <v>142351.76189679271</v>
      </c>
      <c r="BG62" s="30">
        <f t="shared" si="67"/>
        <v>59122.85433194122</v>
      </c>
      <c r="BH62" s="30">
        <f t="shared" si="67"/>
        <v>4719.0739920772712</v>
      </c>
      <c r="BI62" s="30">
        <f t="shared" si="67"/>
        <v>1051.0899762620879</v>
      </c>
      <c r="BJ62" s="30">
        <f t="shared" si="67"/>
        <v>10.669970937651199</v>
      </c>
      <c r="BK62" s="30">
        <f t="shared" si="67"/>
        <v>0.97515874177259987</v>
      </c>
      <c r="BL62" s="30">
        <f t="shared" si="67"/>
        <v>41.1794190874976</v>
      </c>
      <c r="BM62" s="30">
        <f t="shared" si="67"/>
        <v>1232.9767461664549</v>
      </c>
      <c r="BN62" s="30">
        <f t="shared" si="67"/>
        <v>5146.4741542210004</v>
      </c>
      <c r="BO62" s="30">
        <f t="shared" si="67"/>
        <v>19402.36707936156</v>
      </c>
      <c r="BP62" s="30">
        <f t="shared" si="67"/>
        <v>114845.06361332181</v>
      </c>
      <c r="BQ62" s="30">
        <f t="shared" si="64"/>
        <v>145686.43792290558</v>
      </c>
      <c r="BR62" s="30">
        <f t="shared" si="64"/>
        <v>142351.76189679271</v>
      </c>
      <c r="BS62" s="30">
        <f t="shared" si="64"/>
        <v>59122.85433194122</v>
      </c>
      <c r="BT62" s="30">
        <f t="shared" si="64"/>
        <v>4719.0739920772712</v>
      </c>
      <c r="BU62" s="30">
        <f t="shared" si="64"/>
        <v>1051.0899762620879</v>
      </c>
      <c r="BV62" s="30">
        <f t="shared" si="64"/>
        <v>10.669970937651199</v>
      </c>
      <c r="BW62" s="30">
        <f t="shared" si="64"/>
        <v>0.97515874177259987</v>
      </c>
      <c r="BX62" s="30">
        <f t="shared" si="64"/>
        <v>41.1794190874976</v>
      </c>
      <c r="BY62" s="30">
        <f t="shared" si="64"/>
        <v>1232.9767461664549</v>
      </c>
      <c r="BZ62" s="30">
        <f t="shared" si="64"/>
        <v>5146.4741542210004</v>
      </c>
      <c r="CA62" s="30">
        <f t="shared" si="64"/>
        <v>19402.36707936156</v>
      </c>
      <c r="CB62" s="30">
        <f t="shared" si="64"/>
        <v>114845.06361332181</v>
      </c>
      <c r="CC62" s="30">
        <f t="shared" si="64"/>
        <v>145686.43792290558</v>
      </c>
      <c r="CD62" s="30">
        <f t="shared" si="64"/>
        <v>142351.76189679271</v>
      </c>
      <c r="CE62" s="30">
        <f t="shared" si="64"/>
        <v>59122.85433194122</v>
      </c>
      <c r="CF62" s="30">
        <f t="shared" si="64"/>
        <v>4719.0739920772712</v>
      </c>
      <c r="CG62" s="30">
        <f t="shared" si="64"/>
        <v>1051.0899762620879</v>
      </c>
      <c r="CH62" s="34">
        <f t="shared" si="64"/>
        <v>10.669970937651199</v>
      </c>
    </row>
    <row r="63" spans="1:86" ht="15.6" x14ac:dyDescent="0.3">
      <c r="A63" s="645"/>
      <c r="B63" s="14" t="str">
        <f t="shared" si="62"/>
        <v>Ext Lighting</v>
      </c>
      <c r="C63" s="30">
        <f t="shared" si="65"/>
        <v>0</v>
      </c>
      <c r="D63" s="30">
        <f t="shared" si="66"/>
        <v>0</v>
      </c>
      <c r="E63" s="30">
        <f t="shared" si="67"/>
        <v>0</v>
      </c>
      <c r="F63" s="30">
        <f t="shared" si="67"/>
        <v>0</v>
      </c>
      <c r="G63" s="30">
        <f t="shared" si="67"/>
        <v>0</v>
      </c>
      <c r="H63" s="30">
        <f t="shared" si="67"/>
        <v>0</v>
      </c>
      <c r="I63" s="30">
        <f t="shared" si="67"/>
        <v>0</v>
      </c>
      <c r="J63" s="30">
        <f t="shared" si="67"/>
        <v>0</v>
      </c>
      <c r="K63" s="30">
        <f t="shared" si="67"/>
        <v>0</v>
      </c>
      <c r="L63" s="30">
        <f t="shared" si="67"/>
        <v>171.6679049613891</v>
      </c>
      <c r="M63" s="30">
        <f t="shared" si="67"/>
        <v>699.18862270867487</v>
      </c>
      <c r="N63" s="30">
        <f t="shared" si="67"/>
        <v>1432.2181969488959</v>
      </c>
      <c r="O63" s="30">
        <f t="shared" si="67"/>
        <v>1818.0330146581298</v>
      </c>
      <c r="P63" s="30">
        <f t="shared" si="67"/>
        <v>1441.6765597018514</v>
      </c>
      <c r="Q63" s="30">
        <f t="shared" si="67"/>
        <v>1271.3433760509477</v>
      </c>
      <c r="R63" s="30">
        <f t="shared" si="67"/>
        <v>1267.0063969305834</v>
      </c>
      <c r="S63" s="30">
        <f t="shared" si="67"/>
        <v>1530.8902855939152</v>
      </c>
      <c r="T63" s="30">
        <f t="shared" si="67"/>
        <v>2017.4318627186879</v>
      </c>
      <c r="U63" s="30">
        <f t="shared" si="67"/>
        <v>2537.5430710582987</v>
      </c>
      <c r="V63" s="30">
        <f t="shared" si="67"/>
        <v>2081.0322695812979</v>
      </c>
      <c r="W63" s="30">
        <f t="shared" si="67"/>
        <v>2495.419888811522</v>
      </c>
      <c r="X63" s="30">
        <f t="shared" si="67"/>
        <v>1802.0403047885879</v>
      </c>
      <c r="Y63" s="30">
        <f t="shared" si="67"/>
        <v>1607.7581989004248</v>
      </c>
      <c r="Z63" s="30">
        <f t="shared" si="67"/>
        <v>1705.7910701430142</v>
      </c>
      <c r="AA63" s="30">
        <f t="shared" si="67"/>
        <v>1818.0330146581298</v>
      </c>
      <c r="AB63" s="30">
        <f t="shared" si="67"/>
        <v>1441.6765597018514</v>
      </c>
      <c r="AC63" s="30">
        <f t="shared" si="67"/>
        <v>1271.3433760509477</v>
      </c>
      <c r="AD63" s="30">
        <f t="shared" si="67"/>
        <v>1267.0063969305834</v>
      </c>
      <c r="AE63" s="30">
        <f t="shared" si="67"/>
        <v>1530.8902855939152</v>
      </c>
      <c r="AF63" s="30">
        <f t="shared" si="67"/>
        <v>2017.4318627186879</v>
      </c>
      <c r="AG63" s="30">
        <f t="shared" si="67"/>
        <v>2537.5430710582987</v>
      </c>
      <c r="AH63" s="30">
        <f t="shared" si="67"/>
        <v>2081.0322695812979</v>
      </c>
      <c r="AI63" s="30">
        <f t="shared" si="67"/>
        <v>2495.419888811522</v>
      </c>
      <c r="AJ63" s="30">
        <f t="shared" si="67"/>
        <v>1802.0403047885879</v>
      </c>
      <c r="AK63" s="30">
        <f t="shared" si="67"/>
        <v>1607.7581989004248</v>
      </c>
      <c r="AL63" s="30">
        <f t="shared" si="67"/>
        <v>1705.7910701430142</v>
      </c>
      <c r="AM63" s="30">
        <f t="shared" si="67"/>
        <v>1818.0330146581298</v>
      </c>
      <c r="AN63" s="30">
        <f t="shared" si="67"/>
        <v>1441.6765597018514</v>
      </c>
      <c r="AO63" s="30">
        <f t="shared" si="67"/>
        <v>1271.3433760509477</v>
      </c>
      <c r="AP63" s="30">
        <f t="shared" si="67"/>
        <v>1267.0063969305834</v>
      </c>
      <c r="AQ63" s="30">
        <f t="shared" si="67"/>
        <v>1530.8902855939152</v>
      </c>
      <c r="AR63" s="30">
        <f t="shared" si="67"/>
        <v>2017.4318627186879</v>
      </c>
      <c r="AS63" s="30">
        <f t="shared" si="67"/>
        <v>2537.5430710582987</v>
      </c>
      <c r="AT63" s="30">
        <f t="shared" si="67"/>
        <v>2081.0322695812979</v>
      </c>
      <c r="AU63" s="30">
        <f t="shared" si="67"/>
        <v>2495.419888811522</v>
      </c>
      <c r="AV63" s="30">
        <f t="shared" si="67"/>
        <v>1802.0403047885879</v>
      </c>
      <c r="AW63" s="30">
        <f t="shared" si="67"/>
        <v>1607.7581989004248</v>
      </c>
      <c r="AX63" s="30">
        <f t="shared" si="67"/>
        <v>1705.7910701430142</v>
      </c>
      <c r="AY63" s="30">
        <f t="shared" si="67"/>
        <v>1818.0330146581298</v>
      </c>
      <c r="AZ63" s="30">
        <f t="shared" si="67"/>
        <v>1441.6765597018514</v>
      </c>
      <c r="BA63" s="30">
        <f t="shared" si="67"/>
        <v>1271.3433760509477</v>
      </c>
      <c r="BB63" s="30">
        <f t="shared" si="67"/>
        <v>1267.0063969305834</v>
      </c>
      <c r="BC63" s="30">
        <f t="shared" si="67"/>
        <v>1530.8902855939152</v>
      </c>
      <c r="BD63" s="30">
        <f t="shared" si="67"/>
        <v>2017.4318627186879</v>
      </c>
      <c r="BE63" s="30">
        <f t="shared" si="67"/>
        <v>2537.5430710582987</v>
      </c>
      <c r="BF63" s="30">
        <f t="shared" si="67"/>
        <v>2081.0322695812979</v>
      </c>
      <c r="BG63" s="30">
        <f t="shared" si="67"/>
        <v>2495.419888811522</v>
      </c>
      <c r="BH63" s="30">
        <f t="shared" si="67"/>
        <v>1802.0403047885879</v>
      </c>
      <c r="BI63" s="30">
        <f t="shared" si="67"/>
        <v>1607.7581989004248</v>
      </c>
      <c r="BJ63" s="30">
        <f t="shared" si="67"/>
        <v>1705.7910701430142</v>
      </c>
      <c r="BK63" s="30">
        <f t="shared" si="67"/>
        <v>1818.0330146581298</v>
      </c>
      <c r="BL63" s="30">
        <f t="shared" si="67"/>
        <v>1441.6765597018514</v>
      </c>
      <c r="BM63" s="30">
        <f t="shared" si="67"/>
        <v>1271.3433760509477</v>
      </c>
      <c r="BN63" s="30">
        <f t="shared" si="67"/>
        <v>1267.0063969305834</v>
      </c>
      <c r="BO63" s="30">
        <f t="shared" si="67"/>
        <v>1530.8902855939152</v>
      </c>
      <c r="BP63" s="30">
        <f t="shared" si="67"/>
        <v>2017.4318627186879</v>
      </c>
      <c r="BQ63" s="30">
        <f t="shared" si="64"/>
        <v>2537.5430710582987</v>
      </c>
      <c r="BR63" s="30">
        <f t="shared" si="64"/>
        <v>2081.0322695812979</v>
      </c>
      <c r="BS63" s="30">
        <f t="shared" si="64"/>
        <v>2495.419888811522</v>
      </c>
      <c r="BT63" s="30">
        <f t="shared" si="64"/>
        <v>1802.0403047885879</v>
      </c>
      <c r="BU63" s="30">
        <f t="shared" si="64"/>
        <v>1607.7581989004248</v>
      </c>
      <c r="BV63" s="30">
        <f t="shared" si="64"/>
        <v>1705.7910701430142</v>
      </c>
      <c r="BW63" s="30">
        <f t="shared" si="64"/>
        <v>1818.0330146581298</v>
      </c>
      <c r="BX63" s="30">
        <f t="shared" si="64"/>
        <v>1441.6765597018514</v>
      </c>
      <c r="BY63" s="30">
        <f t="shared" si="64"/>
        <v>1271.3433760509477</v>
      </c>
      <c r="BZ63" s="30">
        <f t="shared" si="64"/>
        <v>1267.0063969305834</v>
      </c>
      <c r="CA63" s="30">
        <f t="shared" si="64"/>
        <v>1530.8902855939152</v>
      </c>
      <c r="CB63" s="30">
        <f t="shared" si="64"/>
        <v>2017.4318627186879</v>
      </c>
      <c r="CC63" s="30">
        <f t="shared" si="64"/>
        <v>2537.5430710582987</v>
      </c>
      <c r="CD63" s="30">
        <f t="shared" si="64"/>
        <v>2081.0322695812979</v>
      </c>
      <c r="CE63" s="30">
        <f t="shared" si="64"/>
        <v>2495.419888811522</v>
      </c>
      <c r="CF63" s="30">
        <f t="shared" si="64"/>
        <v>1802.0403047885879</v>
      </c>
      <c r="CG63" s="30">
        <f t="shared" si="64"/>
        <v>1607.7581989004248</v>
      </c>
      <c r="CH63" s="34">
        <f t="shared" si="64"/>
        <v>1705.7910701430142</v>
      </c>
    </row>
    <row r="64" spans="1:86" ht="15.6" x14ac:dyDescent="0.3">
      <c r="A64" s="645"/>
      <c r="B64" s="14" t="str">
        <f t="shared" si="62"/>
        <v>Heating</v>
      </c>
      <c r="C64" s="30">
        <f t="shared" si="65"/>
        <v>0</v>
      </c>
      <c r="D64" s="30">
        <f t="shared" si="66"/>
        <v>0</v>
      </c>
      <c r="E64" s="30">
        <f t="shared" si="67"/>
        <v>0</v>
      </c>
      <c r="F64" s="30">
        <f t="shared" si="67"/>
        <v>0</v>
      </c>
      <c r="G64" s="30">
        <f t="shared" si="67"/>
        <v>0</v>
      </c>
      <c r="H64" s="30">
        <f t="shared" si="67"/>
        <v>0</v>
      </c>
      <c r="I64" s="30">
        <f t="shared" si="67"/>
        <v>0</v>
      </c>
      <c r="J64" s="30">
        <f t="shared" si="67"/>
        <v>0</v>
      </c>
      <c r="K64" s="30">
        <f t="shared" si="67"/>
        <v>0</v>
      </c>
      <c r="L64" s="30">
        <f t="shared" si="67"/>
        <v>0</v>
      </c>
      <c r="M64" s="30">
        <f t="shared" si="67"/>
        <v>0</v>
      </c>
      <c r="N64" s="30">
        <f t="shared" si="67"/>
        <v>0</v>
      </c>
      <c r="O64" s="30">
        <f t="shared" si="67"/>
        <v>0</v>
      </c>
      <c r="P64" s="30">
        <f t="shared" si="67"/>
        <v>0</v>
      </c>
      <c r="Q64" s="30">
        <f t="shared" si="67"/>
        <v>0</v>
      </c>
      <c r="R64" s="30">
        <f t="shared" si="67"/>
        <v>0</v>
      </c>
      <c r="S64" s="30">
        <f t="shared" si="67"/>
        <v>0</v>
      </c>
      <c r="T64" s="30">
        <f t="shared" si="67"/>
        <v>0</v>
      </c>
      <c r="U64" s="30">
        <f t="shared" si="67"/>
        <v>0</v>
      </c>
      <c r="V64" s="30">
        <f t="shared" si="67"/>
        <v>0</v>
      </c>
      <c r="W64" s="30">
        <f t="shared" si="67"/>
        <v>0</v>
      </c>
      <c r="X64" s="30">
        <f t="shared" si="67"/>
        <v>0</v>
      </c>
      <c r="Y64" s="30">
        <f t="shared" si="67"/>
        <v>0</v>
      </c>
      <c r="Z64" s="30">
        <f t="shared" si="67"/>
        <v>0</v>
      </c>
      <c r="AA64" s="30">
        <f t="shared" si="67"/>
        <v>0</v>
      </c>
      <c r="AB64" s="30">
        <f t="shared" si="67"/>
        <v>0</v>
      </c>
      <c r="AC64" s="30">
        <f t="shared" si="67"/>
        <v>0</v>
      </c>
      <c r="AD64" s="30">
        <f t="shared" si="67"/>
        <v>0</v>
      </c>
      <c r="AE64" s="30">
        <f t="shared" si="67"/>
        <v>0</v>
      </c>
      <c r="AF64" s="30">
        <f t="shared" si="67"/>
        <v>0</v>
      </c>
      <c r="AG64" s="30">
        <f t="shared" si="67"/>
        <v>0</v>
      </c>
      <c r="AH64" s="30">
        <f t="shared" si="67"/>
        <v>0</v>
      </c>
      <c r="AI64" s="30">
        <f t="shared" si="67"/>
        <v>0</v>
      </c>
      <c r="AJ64" s="30">
        <f t="shared" si="67"/>
        <v>0</v>
      </c>
      <c r="AK64" s="30">
        <f t="shared" si="67"/>
        <v>0</v>
      </c>
      <c r="AL64" s="30">
        <f t="shared" si="67"/>
        <v>0</v>
      </c>
      <c r="AM64" s="30">
        <f t="shared" si="67"/>
        <v>0</v>
      </c>
      <c r="AN64" s="30">
        <f t="shared" si="67"/>
        <v>0</v>
      </c>
      <c r="AO64" s="30">
        <f t="shared" si="67"/>
        <v>0</v>
      </c>
      <c r="AP64" s="30">
        <f t="shared" si="67"/>
        <v>0</v>
      </c>
      <c r="AQ64" s="30">
        <f t="shared" si="67"/>
        <v>0</v>
      </c>
      <c r="AR64" s="30">
        <f t="shared" si="67"/>
        <v>0</v>
      </c>
      <c r="AS64" s="30">
        <f t="shared" si="67"/>
        <v>0</v>
      </c>
      <c r="AT64" s="30">
        <f t="shared" si="67"/>
        <v>0</v>
      </c>
      <c r="AU64" s="30">
        <f t="shared" si="67"/>
        <v>0</v>
      </c>
      <c r="AV64" s="30">
        <f t="shared" si="67"/>
        <v>0</v>
      </c>
      <c r="AW64" s="30">
        <f t="shared" si="67"/>
        <v>0</v>
      </c>
      <c r="AX64" s="30">
        <f t="shared" si="67"/>
        <v>0</v>
      </c>
      <c r="AY64" s="30">
        <f t="shared" si="67"/>
        <v>0</v>
      </c>
      <c r="AZ64" s="30">
        <f t="shared" si="67"/>
        <v>0</v>
      </c>
      <c r="BA64" s="30">
        <f t="shared" si="67"/>
        <v>0</v>
      </c>
      <c r="BB64" s="30">
        <f t="shared" si="67"/>
        <v>0</v>
      </c>
      <c r="BC64" s="30">
        <f t="shared" si="67"/>
        <v>0</v>
      </c>
      <c r="BD64" s="30">
        <f t="shared" si="67"/>
        <v>0</v>
      </c>
      <c r="BE64" s="30">
        <f t="shared" si="67"/>
        <v>0</v>
      </c>
      <c r="BF64" s="30">
        <f t="shared" si="67"/>
        <v>0</v>
      </c>
      <c r="BG64" s="30">
        <f t="shared" si="67"/>
        <v>0</v>
      </c>
      <c r="BH64" s="30">
        <f t="shared" si="67"/>
        <v>0</v>
      </c>
      <c r="BI64" s="30">
        <f t="shared" si="67"/>
        <v>0</v>
      </c>
      <c r="BJ64" s="30">
        <f t="shared" si="67"/>
        <v>0</v>
      </c>
      <c r="BK64" s="30">
        <f t="shared" si="67"/>
        <v>0</v>
      </c>
      <c r="BL64" s="30">
        <f t="shared" si="67"/>
        <v>0</v>
      </c>
      <c r="BM64" s="30">
        <f t="shared" si="67"/>
        <v>0</v>
      </c>
      <c r="BN64" s="30">
        <f t="shared" si="67"/>
        <v>0</v>
      </c>
      <c r="BO64" s="30">
        <f t="shared" si="67"/>
        <v>0</v>
      </c>
      <c r="BP64" s="30">
        <f t="shared" ref="BP64:CH67" si="68">IF(BP28=0,0,((BP10*0.5)+BO28-BP46)*BP83*BP98*BP$2)</f>
        <v>0</v>
      </c>
      <c r="BQ64" s="30">
        <f t="shared" si="68"/>
        <v>0</v>
      </c>
      <c r="BR64" s="30">
        <f t="shared" si="68"/>
        <v>0</v>
      </c>
      <c r="BS64" s="30">
        <f t="shared" si="68"/>
        <v>0</v>
      </c>
      <c r="BT64" s="30">
        <f t="shared" si="68"/>
        <v>0</v>
      </c>
      <c r="BU64" s="30">
        <f t="shared" si="68"/>
        <v>0</v>
      </c>
      <c r="BV64" s="30">
        <f t="shared" si="68"/>
        <v>0</v>
      </c>
      <c r="BW64" s="30">
        <f t="shared" si="68"/>
        <v>0</v>
      </c>
      <c r="BX64" s="30">
        <f t="shared" si="68"/>
        <v>0</v>
      </c>
      <c r="BY64" s="30">
        <f t="shared" si="68"/>
        <v>0</v>
      </c>
      <c r="BZ64" s="30">
        <f t="shared" si="68"/>
        <v>0</v>
      </c>
      <c r="CA64" s="30">
        <f t="shared" si="68"/>
        <v>0</v>
      </c>
      <c r="CB64" s="30">
        <f t="shared" si="68"/>
        <v>0</v>
      </c>
      <c r="CC64" s="30">
        <f t="shared" si="68"/>
        <v>0</v>
      </c>
      <c r="CD64" s="30">
        <f t="shared" si="68"/>
        <v>0</v>
      </c>
      <c r="CE64" s="30">
        <f t="shared" si="68"/>
        <v>0</v>
      </c>
      <c r="CF64" s="30">
        <f t="shared" si="68"/>
        <v>0</v>
      </c>
      <c r="CG64" s="30">
        <f t="shared" si="68"/>
        <v>0</v>
      </c>
      <c r="CH64" s="34">
        <f t="shared" si="68"/>
        <v>0</v>
      </c>
    </row>
    <row r="65" spans="1:88" ht="15.6" x14ac:dyDescent="0.3">
      <c r="A65" s="645"/>
      <c r="B65" s="14" t="str">
        <f t="shared" si="62"/>
        <v>HVAC</v>
      </c>
      <c r="C65" s="30">
        <f t="shared" si="65"/>
        <v>0</v>
      </c>
      <c r="D65" s="30">
        <f t="shared" si="66"/>
        <v>53.860908766360794</v>
      </c>
      <c r="E65" s="30">
        <f t="shared" ref="E65:BP68" si="69">IF(E29=0,0,((E11*0.5)+D29-E47)*E84*E99*E$2)</f>
        <v>93.266117256345765</v>
      </c>
      <c r="F65" s="30">
        <f t="shared" si="69"/>
        <v>215.34420567937542</v>
      </c>
      <c r="G65" s="30">
        <f t="shared" si="69"/>
        <v>1149.5797791940979</v>
      </c>
      <c r="H65" s="30">
        <f t="shared" si="69"/>
        <v>10860.084625825233</v>
      </c>
      <c r="I65" s="30">
        <f t="shared" si="69"/>
        <v>17678.3043422919</v>
      </c>
      <c r="J65" s="30">
        <f t="shared" si="69"/>
        <v>21454.760793585232</v>
      </c>
      <c r="K65" s="30">
        <f t="shared" si="69"/>
        <v>13153.475665936197</v>
      </c>
      <c r="L65" s="30">
        <f t="shared" si="69"/>
        <v>5393.2241701766825</v>
      </c>
      <c r="M65" s="30">
        <f t="shared" si="69"/>
        <v>12718.554495280428</v>
      </c>
      <c r="N65" s="30">
        <f t="shared" si="69"/>
        <v>30972.430896766822</v>
      </c>
      <c r="O65" s="30">
        <f t="shared" si="69"/>
        <v>41777.432346263056</v>
      </c>
      <c r="P65" s="30">
        <f t="shared" si="69"/>
        <v>37046.983603665321</v>
      </c>
      <c r="Q65" s="30">
        <f t="shared" si="69"/>
        <v>30866.339201307041</v>
      </c>
      <c r="R65" s="30">
        <f t="shared" si="69"/>
        <v>15712.458092935291</v>
      </c>
      <c r="S65" s="30">
        <f t="shared" si="69"/>
        <v>21127.052439686344</v>
      </c>
      <c r="T65" s="30">
        <f t="shared" si="69"/>
        <v>100755.42124505802</v>
      </c>
      <c r="U65" s="30">
        <f t="shared" si="69"/>
        <v>127116.8229268883</v>
      </c>
      <c r="V65" s="30">
        <f t="shared" si="69"/>
        <v>124394.76101336395</v>
      </c>
      <c r="W65" s="30">
        <f t="shared" si="69"/>
        <v>53696.897266017419</v>
      </c>
      <c r="X65" s="30">
        <f t="shared" si="69"/>
        <v>15266.667054520689</v>
      </c>
      <c r="Y65" s="30">
        <f t="shared" si="69"/>
        <v>26489.207712210853</v>
      </c>
      <c r="Z65" s="30">
        <f t="shared" si="69"/>
        <v>40043.87146377872</v>
      </c>
      <c r="AA65" s="30">
        <f t="shared" si="69"/>
        <v>41777.432346263056</v>
      </c>
      <c r="AB65" s="30">
        <f t="shared" si="69"/>
        <v>37046.983603665321</v>
      </c>
      <c r="AC65" s="30">
        <f t="shared" si="69"/>
        <v>30866.339201307041</v>
      </c>
      <c r="AD65" s="30">
        <f t="shared" si="69"/>
        <v>15712.458092935291</v>
      </c>
      <c r="AE65" s="30">
        <f t="shared" si="69"/>
        <v>21127.052439686344</v>
      </c>
      <c r="AF65" s="30">
        <f t="shared" si="69"/>
        <v>100755.42124505802</v>
      </c>
      <c r="AG65" s="30">
        <f t="shared" si="69"/>
        <v>127116.8229268883</v>
      </c>
      <c r="AH65" s="30">
        <f t="shared" si="69"/>
        <v>124394.76101336395</v>
      </c>
      <c r="AI65" s="30">
        <f t="shared" si="69"/>
        <v>53696.897266017419</v>
      </c>
      <c r="AJ65" s="30">
        <f t="shared" si="69"/>
        <v>15266.667054520689</v>
      </c>
      <c r="AK65" s="30">
        <f t="shared" si="69"/>
        <v>26489.207712210853</v>
      </c>
      <c r="AL65" s="30">
        <f t="shared" si="69"/>
        <v>40043.87146377872</v>
      </c>
      <c r="AM65" s="30">
        <f t="shared" si="69"/>
        <v>41777.432346263056</v>
      </c>
      <c r="AN65" s="30">
        <f t="shared" si="69"/>
        <v>37046.983603665321</v>
      </c>
      <c r="AO65" s="30">
        <f t="shared" si="69"/>
        <v>30866.339201307041</v>
      </c>
      <c r="AP65" s="30">
        <f t="shared" si="69"/>
        <v>15712.458092935291</v>
      </c>
      <c r="AQ65" s="30">
        <f t="shared" si="69"/>
        <v>21127.052439686344</v>
      </c>
      <c r="AR65" s="30">
        <f t="shared" si="69"/>
        <v>100755.42124505802</v>
      </c>
      <c r="AS65" s="30">
        <f t="shared" si="69"/>
        <v>127116.8229268883</v>
      </c>
      <c r="AT65" s="30">
        <f t="shared" si="69"/>
        <v>124394.76101336395</v>
      </c>
      <c r="AU65" s="30">
        <f t="shared" si="69"/>
        <v>53696.897266017419</v>
      </c>
      <c r="AV65" s="30">
        <f t="shared" si="69"/>
        <v>15266.667054520689</v>
      </c>
      <c r="AW65" s="30">
        <f t="shared" si="69"/>
        <v>26489.207712210853</v>
      </c>
      <c r="AX65" s="30">
        <f t="shared" si="69"/>
        <v>40043.87146377872</v>
      </c>
      <c r="AY65" s="30">
        <f t="shared" si="69"/>
        <v>41777.432346263056</v>
      </c>
      <c r="AZ65" s="30">
        <f t="shared" si="69"/>
        <v>37046.983603665321</v>
      </c>
      <c r="BA65" s="30">
        <f t="shared" si="69"/>
        <v>30866.339201307041</v>
      </c>
      <c r="BB65" s="30">
        <f t="shared" si="69"/>
        <v>15712.458092935291</v>
      </c>
      <c r="BC65" s="30">
        <f t="shared" si="69"/>
        <v>21127.052439686344</v>
      </c>
      <c r="BD65" s="30">
        <f t="shared" si="69"/>
        <v>100755.42124505802</v>
      </c>
      <c r="BE65" s="30">
        <f t="shared" si="69"/>
        <v>127116.8229268883</v>
      </c>
      <c r="BF65" s="30">
        <f t="shared" si="69"/>
        <v>124394.76101336395</v>
      </c>
      <c r="BG65" s="30">
        <f t="shared" si="69"/>
        <v>53696.897266017419</v>
      </c>
      <c r="BH65" s="30">
        <f t="shared" si="69"/>
        <v>15266.667054520689</v>
      </c>
      <c r="BI65" s="30">
        <f t="shared" si="69"/>
        <v>26489.207712210853</v>
      </c>
      <c r="BJ65" s="30">
        <f t="shared" si="69"/>
        <v>40043.87146377872</v>
      </c>
      <c r="BK65" s="30">
        <f t="shared" si="69"/>
        <v>41777.432346263056</v>
      </c>
      <c r="BL65" s="30">
        <f t="shared" si="69"/>
        <v>37046.983603665321</v>
      </c>
      <c r="BM65" s="30">
        <f t="shared" si="69"/>
        <v>30866.339201307041</v>
      </c>
      <c r="BN65" s="30">
        <f t="shared" si="69"/>
        <v>15712.458092935291</v>
      </c>
      <c r="BO65" s="30">
        <f t="shared" si="69"/>
        <v>21127.052439686344</v>
      </c>
      <c r="BP65" s="30">
        <f t="shared" si="69"/>
        <v>100755.42124505802</v>
      </c>
      <c r="BQ65" s="30">
        <f t="shared" si="68"/>
        <v>127116.8229268883</v>
      </c>
      <c r="BR65" s="30">
        <f t="shared" si="68"/>
        <v>124394.76101336395</v>
      </c>
      <c r="BS65" s="30">
        <f t="shared" si="68"/>
        <v>53696.897266017419</v>
      </c>
      <c r="BT65" s="30">
        <f t="shared" si="68"/>
        <v>15266.667054520689</v>
      </c>
      <c r="BU65" s="30">
        <f t="shared" si="68"/>
        <v>26489.207712210853</v>
      </c>
      <c r="BV65" s="30">
        <f t="shared" si="68"/>
        <v>40043.87146377872</v>
      </c>
      <c r="BW65" s="30">
        <f t="shared" si="68"/>
        <v>41777.432346263056</v>
      </c>
      <c r="BX65" s="30">
        <f t="shared" si="68"/>
        <v>37046.983603665321</v>
      </c>
      <c r="BY65" s="30">
        <f t="shared" si="68"/>
        <v>30866.339201307041</v>
      </c>
      <c r="BZ65" s="30">
        <f t="shared" si="68"/>
        <v>15712.458092935291</v>
      </c>
      <c r="CA65" s="30">
        <f t="shared" si="68"/>
        <v>21127.052439686344</v>
      </c>
      <c r="CB65" s="30">
        <f t="shared" si="68"/>
        <v>100755.42124505802</v>
      </c>
      <c r="CC65" s="30">
        <f t="shared" si="68"/>
        <v>127116.8229268883</v>
      </c>
      <c r="CD65" s="30">
        <f t="shared" si="68"/>
        <v>124394.76101336395</v>
      </c>
      <c r="CE65" s="30">
        <f t="shared" si="68"/>
        <v>53696.897266017419</v>
      </c>
      <c r="CF65" s="30">
        <f t="shared" si="68"/>
        <v>15266.667054520689</v>
      </c>
      <c r="CG65" s="30">
        <f t="shared" si="68"/>
        <v>26489.207712210853</v>
      </c>
      <c r="CH65" s="34">
        <f t="shared" si="68"/>
        <v>40043.87146377872</v>
      </c>
    </row>
    <row r="66" spans="1:88" ht="15.6" x14ac:dyDescent="0.3">
      <c r="A66" s="645"/>
      <c r="B66" s="14" t="str">
        <f t="shared" si="62"/>
        <v>Lighting</v>
      </c>
      <c r="C66" s="30">
        <f t="shared" si="65"/>
        <v>1700.6040268219078</v>
      </c>
      <c r="D66" s="30">
        <f t="shared" si="66"/>
        <v>4942.1230276711258</v>
      </c>
      <c r="E66" s="30">
        <f t="shared" si="69"/>
        <v>9433.7472387969483</v>
      </c>
      <c r="F66" s="30">
        <f t="shared" si="69"/>
        <v>17011.251819907073</v>
      </c>
      <c r="G66" s="30">
        <f t="shared" si="69"/>
        <v>32188.766429736672</v>
      </c>
      <c r="H66" s="30">
        <f t="shared" si="69"/>
        <v>66423.469184947317</v>
      </c>
      <c r="I66" s="30">
        <f t="shared" si="69"/>
        <v>104294.2051913663</v>
      </c>
      <c r="J66" s="30">
        <f>IF(J30=0,0,((J12*0.5)+I30-J48)*J85*J100*J$2)</f>
        <v>107233.24339432272</v>
      </c>
      <c r="K66" s="30">
        <f t="shared" si="69"/>
        <v>126388.86143218222</v>
      </c>
      <c r="L66" s="30">
        <f t="shared" si="69"/>
        <v>92007.093978749981</v>
      </c>
      <c r="M66" s="30">
        <f t="shared" si="69"/>
        <v>86432.176546891802</v>
      </c>
      <c r="N66" s="30">
        <f t="shared" si="69"/>
        <v>117251.36883079688</v>
      </c>
      <c r="O66" s="30">
        <f t="shared" si="69"/>
        <v>157013.31439398148</v>
      </c>
      <c r="P66" s="30">
        <f t="shared" si="69"/>
        <v>122455.78277835913</v>
      </c>
      <c r="Q66" s="30">
        <f t="shared" si="69"/>
        <v>137824.50165228272</v>
      </c>
      <c r="R66" s="30">
        <f t="shared" si="69"/>
        <v>134169.31809355595</v>
      </c>
      <c r="S66" s="30">
        <f t="shared" si="69"/>
        <v>178562.67652044157</v>
      </c>
      <c r="T66" s="30">
        <f t="shared" si="69"/>
        <v>269135.22226873069</v>
      </c>
      <c r="U66" s="30">
        <f t="shared" si="69"/>
        <v>330323.10632250848</v>
      </c>
      <c r="V66" s="30">
        <f t="shared" si="69"/>
        <v>272832.62195306609</v>
      </c>
      <c r="W66" s="30">
        <f t="shared" si="69"/>
        <v>271706.23161512316</v>
      </c>
      <c r="X66" s="30">
        <f t="shared" si="69"/>
        <v>174085.02511036152</v>
      </c>
      <c r="Y66" s="30">
        <f t="shared" si="69"/>
        <v>139926.27893647074</v>
      </c>
      <c r="Z66" s="30">
        <f t="shared" si="69"/>
        <v>140246.97351777751</v>
      </c>
      <c r="AA66" s="30">
        <f t="shared" si="69"/>
        <v>157013.31439398148</v>
      </c>
      <c r="AB66" s="30">
        <f t="shared" si="69"/>
        <v>122455.78277835913</v>
      </c>
      <c r="AC66" s="30">
        <f t="shared" si="69"/>
        <v>137824.50165228272</v>
      </c>
      <c r="AD66" s="30">
        <f t="shared" si="69"/>
        <v>134169.31809355595</v>
      </c>
      <c r="AE66" s="30">
        <f t="shared" si="69"/>
        <v>178562.67652044157</v>
      </c>
      <c r="AF66" s="30">
        <f t="shared" si="69"/>
        <v>269135.22226873069</v>
      </c>
      <c r="AG66" s="30">
        <f t="shared" si="69"/>
        <v>330323.10632250848</v>
      </c>
      <c r="AH66" s="30">
        <f t="shared" si="69"/>
        <v>272832.62195306609</v>
      </c>
      <c r="AI66" s="30">
        <f t="shared" si="69"/>
        <v>271706.23161512316</v>
      </c>
      <c r="AJ66" s="30">
        <f t="shared" si="69"/>
        <v>174085.02511036152</v>
      </c>
      <c r="AK66" s="30">
        <f t="shared" si="69"/>
        <v>139926.27893647074</v>
      </c>
      <c r="AL66" s="30">
        <f t="shared" si="69"/>
        <v>140246.97351777751</v>
      </c>
      <c r="AM66" s="30">
        <f t="shared" si="69"/>
        <v>157013.31439398148</v>
      </c>
      <c r="AN66" s="30">
        <f t="shared" si="69"/>
        <v>122455.78277835913</v>
      </c>
      <c r="AO66" s="30">
        <f t="shared" si="69"/>
        <v>137824.50165228272</v>
      </c>
      <c r="AP66" s="30">
        <f t="shared" si="69"/>
        <v>134169.31809355595</v>
      </c>
      <c r="AQ66" s="30">
        <f t="shared" si="69"/>
        <v>178562.67652044157</v>
      </c>
      <c r="AR66" s="30">
        <f t="shared" si="69"/>
        <v>269135.22226873069</v>
      </c>
      <c r="AS66" s="30">
        <f t="shared" si="69"/>
        <v>330323.10632250848</v>
      </c>
      <c r="AT66" s="30">
        <f t="shared" si="69"/>
        <v>272832.62195306609</v>
      </c>
      <c r="AU66" s="30">
        <f t="shared" si="69"/>
        <v>271706.23161512316</v>
      </c>
      <c r="AV66" s="30">
        <f t="shared" si="69"/>
        <v>174085.02511036152</v>
      </c>
      <c r="AW66" s="30">
        <f t="shared" si="69"/>
        <v>139926.27893647074</v>
      </c>
      <c r="AX66" s="30">
        <f t="shared" si="69"/>
        <v>140246.97351777751</v>
      </c>
      <c r="AY66" s="30">
        <f t="shared" si="69"/>
        <v>157013.31439398148</v>
      </c>
      <c r="AZ66" s="30">
        <f t="shared" si="69"/>
        <v>122455.78277835913</v>
      </c>
      <c r="BA66" s="30">
        <f t="shared" si="69"/>
        <v>137824.50165228272</v>
      </c>
      <c r="BB66" s="30">
        <f t="shared" si="69"/>
        <v>134169.31809355595</v>
      </c>
      <c r="BC66" s="30">
        <f t="shared" si="69"/>
        <v>178562.67652044157</v>
      </c>
      <c r="BD66" s="30">
        <f t="shared" si="69"/>
        <v>269135.22226873069</v>
      </c>
      <c r="BE66" s="30">
        <f t="shared" si="69"/>
        <v>330323.10632250848</v>
      </c>
      <c r="BF66" s="30">
        <f t="shared" si="69"/>
        <v>272832.62195306609</v>
      </c>
      <c r="BG66" s="30">
        <f t="shared" si="69"/>
        <v>271706.23161512316</v>
      </c>
      <c r="BH66" s="30">
        <f t="shared" si="69"/>
        <v>174085.02511036152</v>
      </c>
      <c r="BI66" s="30">
        <f t="shared" si="69"/>
        <v>139926.27893647074</v>
      </c>
      <c r="BJ66" s="30">
        <f t="shared" si="69"/>
        <v>140246.97351777751</v>
      </c>
      <c r="BK66" s="30">
        <f t="shared" si="69"/>
        <v>157013.31439398148</v>
      </c>
      <c r="BL66" s="30">
        <f t="shared" si="69"/>
        <v>122455.78277835913</v>
      </c>
      <c r="BM66" s="30">
        <f t="shared" si="69"/>
        <v>137824.50165228272</v>
      </c>
      <c r="BN66" s="30">
        <f t="shared" si="69"/>
        <v>134169.31809355595</v>
      </c>
      <c r="BO66" s="30">
        <f t="shared" si="69"/>
        <v>178562.67652044157</v>
      </c>
      <c r="BP66" s="30">
        <f t="shared" si="69"/>
        <v>269135.22226873069</v>
      </c>
      <c r="BQ66" s="30">
        <f t="shared" si="68"/>
        <v>330323.10632250848</v>
      </c>
      <c r="BR66" s="30">
        <f t="shared" si="68"/>
        <v>272832.62195306609</v>
      </c>
      <c r="BS66" s="30">
        <f t="shared" si="68"/>
        <v>271706.23161512316</v>
      </c>
      <c r="BT66" s="30">
        <f t="shared" si="68"/>
        <v>174085.02511036152</v>
      </c>
      <c r="BU66" s="30">
        <f t="shared" si="68"/>
        <v>139926.27893647074</v>
      </c>
      <c r="BV66" s="30">
        <f t="shared" si="68"/>
        <v>140246.97351777751</v>
      </c>
      <c r="BW66" s="30">
        <f t="shared" si="68"/>
        <v>157013.31439398148</v>
      </c>
      <c r="BX66" s="30">
        <f t="shared" si="68"/>
        <v>122455.78277835913</v>
      </c>
      <c r="BY66" s="30">
        <f t="shared" si="68"/>
        <v>137824.50165228272</v>
      </c>
      <c r="BZ66" s="30">
        <f t="shared" si="68"/>
        <v>134169.31809355595</v>
      </c>
      <c r="CA66" s="30">
        <f t="shared" si="68"/>
        <v>178562.67652044157</v>
      </c>
      <c r="CB66" s="30">
        <f t="shared" si="68"/>
        <v>269135.22226873069</v>
      </c>
      <c r="CC66" s="30">
        <f t="shared" si="68"/>
        <v>330323.10632250848</v>
      </c>
      <c r="CD66" s="30">
        <f t="shared" si="68"/>
        <v>272832.62195306609</v>
      </c>
      <c r="CE66" s="30">
        <f t="shared" si="68"/>
        <v>271706.23161512316</v>
      </c>
      <c r="CF66" s="30">
        <f t="shared" si="68"/>
        <v>174085.02511036152</v>
      </c>
      <c r="CG66" s="30">
        <f t="shared" si="68"/>
        <v>139926.27893647074</v>
      </c>
      <c r="CH66" s="34">
        <f t="shared" si="68"/>
        <v>140246.97351777751</v>
      </c>
    </row>
    <row r="67" spans="1:88" ht="15.6" x14ac:dyDescent="0.3">
      <c r="A67" s="645"/>
      <c r="B67" s="14" t="str">
        <f t="shared" si="62"/>
        <v>Miscellaneous</v>
      </c>
      <c r="C67" s="30">
        <f t="shared" si="65"/>
        <v>0</v>
      </c>
      <c r="D67" s="30">
        <f t="shared" si="66"/>
        <v>0</v>
      </c>
      <c r="E67" s="30">
        <f t="shared" si="69"/>
        <v>0</v>
      </c>
      <c r="F67" s="30">
        <f t="shared" si="69"/>
        <v>0</v>
      </c>
      <c r="G67" s="30">
        <f t="shared" si="69"/>
        <v>0</v>
      </c>
      <c r="H67" s="30">
        <f t="shared" si="69"/>
        <v>80.323890070960488</v>
      </c>
      <c r="I67" s="30">
        <f t="shared" si="69"/>
        <v>426.89842283111398</v>
      </c>
      <c r="J67" s="30">
        <f t="shared" si="69"/>
        <v>717.09358616844747</v>
      </c>
      <c r="K67" s="30">
        <f t="shared" si="69"/>
        <v>682.10584558523999</v>
      </c>
      <c r="L67" s="30">
        <f t="shared" si="69"/>
        <v>447.03575581973763</v>
      </c>
      <c r="M67" s="30">
        <f t="shared" si="69"/>
        <v>638.64351984667155</v>
      </c>
      <c r="N67" s="30">
        <f t="shared" si="69"/>
        <v>749.8977005207762</v>
      </c>
      <c r="O67" s="30">
        <f t="shared" si="69"/>
        <v>740.86204080724497</v>
      </c>
      <c r="P67" s="30">
        <f t="shared" si="69"/>
        <v>691.48818257995572</v>
      </c>
      <c r="Q67" s="30">
        <f t="shared" si="69"/>
        <v>789.04688562458648</v>
      </c>
      <c r="R67" s="30">
        <f t="shared" si="69"/>
        <v>713.08686569095505</v>
      </c>
      <c r="S67" s="30">
        <f t="shared" si="69"/>
        <v>828.9659330806611</v>
      </c>
      <c r="T67" s="30">
        <f t="shared" si="69"/>
        <v>1483.5041847406176</v>
      </c>
      <c r="U67" s="30">
        <f t="shared" si="69"/>
        <v>1469.4805910006817</v>
      </c>
      <c r="V67" s="30">
        <f t="shared" si="69"/>
        <v>1516.919743267114</v>
      </c>
      <c r="W67" s="30">
        <f t="shared" si="69"/>
        <v>1442.9076540688873</v>
      </c>
      <c r="X67" s="30">
        <f t="shared" si="69"/>
        <v>805.77176372254087</v>
      </c>
      <c r="Y67" s="30">
        <f t="shared" si="69"/>
        <v>789.61651772535663</v>
      </c>
      <c r="Z67" s="30">
        <f t="shared" si="69"/>
        <v>757.18551102729532</v>
      </c>
      <c r="AA67" s="30">
        <f t="shared" si="69"/>
        <v>740.86204080724497</v>
      </c>
      <c r="AB67" s="30">
        <f t="shared" si="69"/>
        <v>691.48818257995572</v>
      </c>
      <c r="AC67" s="30">
        <f t="shared" si="69"/>
        <v>789.04688562458648</v>
      </c>
      <c r="AD67" s="30">
        <f t="shared" si="69"/>
        <v>713.08686569095505</v>
      </c>
      <c r="AE67" s="30">
        <f t="shared" si="69"/>
        <v>828.9659330806611</v>
      </c>
      <c r="AF67" s="30">
        <f t="shared" si="69"/>
        <v>1483.5041847406176</v>
      </c>
      <c r="AG67" s="30">
        <f t="shared" si="69"/>
        <v>1469.4805910006817</v>
      </c>
      <c r="AH67" s="30">
        <f t="shared" si="69"/>
        <v>1516.919743267114</v>
      </c>
      <c r="AI67" s="30">
        <f t="shared" si="69"/>
        <v>1442.9076540688873</v>
      </c>
      <c r="AJ67" s="30">
        <f t="shared" si="69"/>
        <v>805.77176372254087</v>
      </c>
      <c r="AK67" s="30">
        <f t="shared" si="69"/>
        <v>789.61651772535663</v>
      </c>
      <c r="AL67" s="30">
        <f t="shared" si="69"/>
        <v>757.18551102729532</v>
      </c>
      <c r="AM67" s="30">
        <f t="shared" si="69"/>
        <v>740.86204080724497</v>
      </c>
      <c r="AN67" s="30">
        <f t="shared" si="69"/>
        <v>691.48818257995572</v>
      </c>
      <c r="AO67" s="30">
        <f t="shared" si="69"/>
        <v>789.04688562458648</v>
      </c>
      <c r="AP67" s="30">
        <f t="shared" si="69"/>
        <v>713.08686569095505</v>
      </c>
      <c r="AQ67" s="30">
        <f t="shared" si="69"/>
        <v>828.9659330806611</v>
      </c>
      <c r="AR67" s="30">
        <f t="shared" si="69"/>
        <v>1483.5041847406176</v>
      </c>
      <c r="AS67" s="30">
        <f t="shared" si="69"/>
        <v>1469.4805910006817</v>
      </c>
      <c r="AT67" s="30">
        <f t="shared" si="69"/>
        <v>1516.919743267114</v>
      </c>
      <c r="AU67" s="30">
        <f t="shared" si="69"/>
        <v>1442.9076540688873</v>
      </c>
      <c r="AV67" s="30">
        <f t="shared" si="69"/>
        <v>805.77176372254087</v>
      </c>
      <c r="AW67" s="30">
        <f t="shared" si="69"/>
        <v>789.61651772535663</v>
      </c>
      <c r="AX67" s="30">
        <f t="shared" si="69"/>
        <v>757.18551102729532</v>
      </c>
      <c r="AY67" s="30">
        <f t="shared" si="69"/>
        <v>740.86204080724497</v>
      </c>
      <c r="AZ67" s="30">
        <f t="shared" si="69"/>
        <v>691.48818257995572</v>
      </c>
      <c r="BA67" s="30">
        <f t="shared" si="69"/>
        <v>789.04688562458648</v>
      </c>
      <c r="BB67" s="30">
        <f t="shared" si="69"/>
        <v>713.08686569095505</v>
      </c>
      <c r="BC67" s="30">
        <f t="shared" si="69"/>
        <v>828.9659330806611</v>
      </c>
      <c r="BD67" s="30">
        <f t="shared" si="69"/>
        <v>1483.5041847406176</v>
      </c>
      <c r="BE67" s="30">
        <f t="shared" si="69"/>
        <v>1469.4805910006817</v>
      </c>
      <c r="BF67" s="30">
        <f t="shared" si="69"/>
        <v>1516.919743267114</v>
      </c>
      <c r="BG67" s="30">
        <f t="shared" si="69"/>
        <v>1442.9076540688873</v>
      </c>
      <c r="BH67" s="30">
        <f t="shared" si="69"/>
        <v>805.77176372254087</v>
      </c>
      <c r="BI67" s="30">
        <f t="shared" si="69"/>
        <v>789.61651772535663</v>
      </c>
      <c r="BJ67" s="30">
        <f t="shared" si="69"/>
        <v>757.18551102729532</v>
      </c>
      <c r="BK67" s="30">
        <f t="shared" si="69"/>
        <v>740.86204080724497</v>
      </c>
      <c r="BL67" s="30">
        <f t="shared" si="69"/>
        <v>691.48818257995572</v>
      </c>
      <c r="BM67" s="30">
        <f t="shared" si="69"/>
        <v>789.04688562458648</v>
      </c>
      <c r="BN67" s="30">
        <f t="shared" si="69"/>
        <v>713.08686569095505</v>
      </c>
      <c r="BO67" s="30">
        <f t="shared" si="69"/>
        <v>828.9659330806611</v>
      </c>
      <c r="BP67" s="30">
        <f t="shared" si="69"/>
        <v>1483.5041847406176</v>
      </c>
      <c r="BQ67" s="30">
        <f t="shared" si="68"/>
        <v>1469.4805910006817</v>
      </c>
      <c r="BR67" s="30">
        <f t="shared" si="68"/>
        <v>1516.919743267114</v>
      </c>
      <c r="BS67" s="30">
        <f t="shared" si="68"/>
        <v>1442.9076540688873</v>
      </c>
      <c r="BT67" s="30">
        <f t="shared" si="68"/>
        <v>805.77176372254087</v>
      </c>
      <c r="BU67" s="30">
        <f t="shared" si="68"/>
        <v>789.61651772535663</v>
      </c>
      <c r="BV67" s="30">
        <f t="shared" si="68"/>
        <v>757.18551102729532</v>
      </c>
      <c r="BW67" s="30">
        <f t="shared" si="68"/>
        <v>740.86204080724497</v>
      </c>
      <c r="BX67" s="30">
        <f t="shared" si="68"/>
        <v>691.48818257995572</v>
      </c>
      <c r="BY67" s="30">
        <f t="shared" si="68"/>
        <v>789.04688562458648</v>
      </c>
      <c r="BZ67" s="30">
        <f t="shared" si="68"/>
        <v>713.08686569095505</v>
      </c>
      <c r="CA67" s="30">
        <f t="shared" si="68"/>
        <v>828.9659330806611</v>
      </c>
      <c r="CB67" s="30">
        <f t="shared" si="68"/>
        <v>1483.5041847406176</v>
      </c>
      <c r="CC67" s="30">
        <f t="shared" si="68"/>
        <v>1469.4805910006817</v>
      </c>
      <c r="CD67" s="30">
        <f t="shared" si="68"/>
        <v>1516.919743267114</v>
      </c>
      <c r="CE67" s="30">
        <f t="shared" si="68"/>
        <v>1442.9076540688873</v>
      </c>
      <c r="CF67" s="30">
        <f t="shared" si="68"/>
        <v>805.77176372254087</v>
      </c>
      <c r="CG67" s="30">
        <f t="shared" si="68"/>
        <v>789.61651772535663</v>
      </c>
      <c r="CH67" s="34">
        <f t="shared" si="68"/>
        <v>757.18551102729532</v>
      </c>
    </row>
    <row r="68" spans="1:88" ht="15.75" customHeight="1" x14ac:dyDescent="0.3">
      <c r="A68" s="645"/>
      <c r="B68" s="14" t="str">
        <f t="shared" si="62"/>
        <v>Motors</v>
      </c>
      <c r="C68" s="30">
        <f t="shared" si="65"/>
        <v>0</v>
      </c>
      <c r="D68" s="30">
        <f t="shared" si="66"/>
        <v>0</v>
      </c>
      <c r="E68" s="30">
        <f t="shared" si="69"/>
        <v>0</v>
      </c>
      <c r="F68" s="30">
        <f t="shared" si="69"/>
        <v>175.98946367054501</v>
      </c>
      <c r="G68" s="30">
        <f t="shared" si="69"/>
        <v>460.81847565173427</v>
      </c>
      <c r="H68" s="30">
        <f t="shared" si="69"/>
        <v>917.09065162364175</v>
      </c>
      <c r="I68" s="30">
        <f t="shared" si="69"/>
        <v>908.42137596311397</v>
      </c>
      <c r="J68" s="30">
        <f t="shared" si="69"/>
        <v>1443.1563245308671</v>
      </c>
      <c r="K68" s="30">
        <f t="shared" si="69"/>
        <v>1853.492263465507</v>
      </c>
      <c r="L68" s="30">
        <f t="shared" si="69"/>
        <v>1443.0631767357024</v>
      </c>
      <c r="M68" s="30">
        <f t="shared" si="69"/>
        <v>1887.0134423299087</v>
      </c>
      <c r="N68" s="30">
        <f t="shared" si="69"/>
        <v>2117.50545184762</v>
      </c>
      <c r="O68" s="30">
        <f t="shared" si="69"/>
        <v>2304.6653262796449</v>
      </c>
      <c r="P68" s="30">
        <f t="shared" si="69"/>
        <v>2151.0736819336958</v>
      </c>
      <c r="Q68" s="30">
        <f t="shared" si="69"/>
        <v>2454.5582010471144</v>
      </c>
      <c r="R68" s="30">
        <f t="shared" si="69"/>
        <v>2218.2626230825549</v>
      </c>
      <c r="S68" s="30">
        <f t="shared" si="69"/>
        <v>2578.7379261007609</v>
      </c>
      <c r="T68" s="30">
        <f t="shared" si="69"/>
        <v>4614.8681773965982</v>
      </c>
      <c r="U68" s="30">
        <f t="shared" si="69"/>
        <v>4571.2437392933225</v>
      </c>
      <c r="V68" s="30">
        <f t="shared" si="69"/>
        <v>4718.8169220378695</v>
      </c>
      <c r="W68" s="30">
        <f t="shared" si="69"/>
        <v>4488.5809451550303</v>
      </c>
      <c r="X68" s="30">
        <f t="shared" si="69"/>
        <v>2506.585764230957</v>
      </c>
      <c r="Y68" s="30">
        <f t="shared" si="69"/>
        <v>2456.3302061966169</v>
      </c>
      <c r="Z68" s="30">
        <f t="shared" si="69"/>
        <v>2355.4441943395032</v>
      </c>
      <c r="AA68" s="30">
        <f t="shared" si="69"/>
        <v>2304.6653262796449</v>
      </c>
      <c r="AB68" s="30">
        <f t="shared" si="69"/>
        <v>2151.0736819336958</v>
      </c>
      <c r="AC68" s="30">
        <f t="shared" si="69"/>
        <v>2454.5582010471144</v>
      </c>
      <c r="AD68" s="30">
        <f t="shared" si="69"/>
        <v>2218.2626230825549</v>
      </c>
      <c r="AE68" s="30">
        <f t="shared" si="69"/>
        <v>2578.7379261007609</v>
      </c>
      <c r="AF68" s="30">
        <f t="shared" si="69"/>
        <v>4614.8681773965982</v>
      </c>
      <c r="AG68" s="30">
        <f t="shared" si="69"/>
        <v>4571.2437392933225</v>
      </c>
      <c r="AH68" s="30">
        <f t="shared" si="69"/>
        <v>4718.8169220378695</v>
      </c>
      <c r="AI68" s="30">
        <f t="shared" si="69"/>
        <v>4488.5809451550303</v>
      </c>
      <c r="AJ68" s="30">
        <f t="shared" si="69"/>
        <v>2506.585764230957</v>
      </c>
      <c r="AK68" s="30">
        <f t="shared" si="69"/>
        <v>2456.3302061966169</v>
      </c>
      <c r="AL68" s="30">
        <f t="shared" si="69"/>
        <v>2355.4441943395032</v>
      </c>
      <c r="AM68" s="30">
        <f t="shared" si="69"/>
        <v>2304.6653262796449</v>
      </c>
      <c r="AN68" s="30">
        <f t="shared" si="69"/>
        <v>2151.0736819336958</v>
      </c>
      <c r="AO68" s="30">
        <f t="shared" si="69"/>
        <v>2454.5582010471144</v>
      </c>
      <c r="AP68" s="30">
        <f t="shared" si="69"/>
        <v>2218.2626230825549</v>
      </c>
      <c r="AQ68" s="30">
        <f t="shared" si="69"/>
        <v>2578.7379261007609</v>
      </c>
      <c r="AR68" s="30">
        <f t="shared" si="69"/>
        <v>4614.8681773965982</v>
      </c>
      <c r="AS68" s="30">
        <f t="shared" si="69"/>
        <v>4571.2437392933225</v>
      </c>
      <c r="AT68" s="30">
        <f t="shared" si="69"/>
        <v>4718.8169220378695</v>
      </c>
      <c r="AU68" s="30">
        <f t="shared" si="69"/>
        <v>4488.5809451550303</v>
      </c>
      <c r="AV68" s="30">
        <f t="shared" si="69"/>
        <v>2506.585764230957</v>
      </c>
      <c r="AW68" s="30">
        <f t="shared" si="69"/>
        <v>2456.3302061966169</v>
      </c>
      <c r="AX68" s="30">
        <f t="shared" si="69"/>
        <v>2355.4441943395032</v>
      </c>
      <c r="AY68" s="30">
        <f t="shared" si="69"/>
        <v>2304.6653262796449</v>
      </c>
      <c r="AZ68" s="30">
        <f t="shared" si="69"/>
        <v>2151.0736819336958</v>
      </c>
      <c r="BA68" s="30">
        <f t="shared" si="69"/>
        <v>2454.5582010471144</v>
      </c>
      <c r="BB68" s="30">
        <f t="shared" si="69"/>
        <v>2218.2626230825549</v>
      </c>
      <c r="BC68" s="30">
        <f t="shared" si="69"/>
        <v>2578.7379261007609</v>
      </c>
      <c r="BD68" s="30">
        <f t="shared" si="69"/>
        <v>4614.8681773965982</v>
      </c>
      <c r="BE68" s="30">
        <f t="shared" si="69"/>
        <v>4571.2437392933225</v>
      </c>
      <c r="BF68" s="30">
        <f t="shared" si="69"/>
        <v>4718.8169220378695</v>
      </c>
      <c r="BG68" s="30">
        <f t="shared" si="69"/>
        <v>4488.5809451550303</v>
      </c>
      <c r="BH68" s="30">
        <f t="shared" si="69"/>
        <v>2506.585764230957</v>
      </c>
      <c r="BI68" s="30">
        <f t="shared" si="69"/>
        <v>2456.3302061966169</v>
      </c>
      <c r="BJ68" s="30">
        <f t="shared" si="69"/>
        <v>2355.4441943395032</v>
      </c>
      <c r="BK68" s="30">
        <f t="shared" si="69"/>
        <v>2304.6653262796449</v>
      </c>
      <c r="BL68" s="30">
        <f t="shared" si="69"/>
        <v>2151.0736819336958</v>
      </c>
      <c r="BM68" s="30">
        <f t="shared" si="69"/>
        <v>2454.5582010471144</v>
      </c>
      <c r="BN68" s="30">
        <f t="shared" si="69"/>
        <v>2218.2626230825549</v>
      </c>
      <c r="BO68" s="30">
        <f t="shared" si="69"/>
        <v>2578.7379261007609</v>
      </c>
      <c r="BP68" s="30">
        <f t="shared" ref="BP68:CH71" si="70">IF(BP32=0,0,((BP14*0.5)+BO32-BP50)*BP87*BP102*BP$2)</f>
        <v>4614.8681773965982</v>
      </c>
      <c r="BQ68" s="30">
        <f t="shared" si="70"/>
        <v>4571.2437392933225</v>
      </c>
      <c r="BR68" s="30">
        <f t="shared" si="70"/>
        <v>4718.8169220378695</v>
      </c>
      <c r="BS68" s="30">
        <f t="shared" si="70"/>
        <v>4488.5809451550303</v>
      </c>
      <c r="BT68" s="30">
        <f t="shared" si="70"/>
        <v>2506.585764230957</v>
      </c>
      <c r="BU68" s="30">
        <f t="shared" si="70"/>
        <v>2456.3302061966169</v>
      </c>
      <c r="BV68" s="30">
        <f t="shared" si="70"/>
        <v>2355.4441943395032</v>
      </c>
      <c r="BW68" s="30">
        <f t="shared" si="70"/>
        <v>2304.6653262796449</v>
      </c>
      <c r="BX68" s="30">
        <f t="shared" si="70"/>
        <v>2151.0736819336958</v>
      </c>
      <c r="BY68" s="30">
        <f t="shared" si="70"/>
        <v>2454.5582010471144</v>
      </c>
      <c r="BZ68" s="30">
        <f t="shared" si="70"/>
        <v>2218.2626230825549</v>
      </c>
      <c r="CA68" s="30">
        <f t="shared" si="70"/>
        <v>2578.7379261007609</v>
      </c>
      <c r="CB68" s="30">
        <f t="shared" si="70"/>
        <v>4614.8681773965982</v>
      </c>
      <c r="CC68" s="30">
        <f t="shared" si="70"/>
        <v>4571.2437392933225</v>
      </c>
      <c r="CD68" s="30">
        <f t="shared" si="70"/>
        <v>4718.8169220378695</v>
      </c>
      <c r="CE68" s="30">
        <f t="shared" si="70"/>
        <v>4488.5809451550303</v>
      </c>
      <c r="CF68" s="30">
        <f t="shared" si="70"/>
        <v>2506.585764230957</v>
      </c>
      <c r="CG68" s="30">
        <f t="shared" si="70"/>
        <v>2456.3302061966169</v>
      </c>
      <c r="CH68" s="34">
        <f t="shared" si="70"/>
        <v>2355.4441943395032</v>
      </c>
    </row>
    <row r="69" spans="1:88" ht="15.6" x14ac:dyDescent="0.3">
      <c r="A69" s="645"/>
      <c r="B69" s="14" t="str">
        <f t="shared" si="62"/>
        <v>Process</v>
      </c>
      <c r="C69" s="30">
        <f t="shared" si="65"/>
        <v>0</v>
      </c>
      <c r="D69" s="30">
        <f t="shared" si="66"/>
        <v>0</v>
      </c>
      <c r="E69" s="30">
        <f t="shared" ref="E69:BP71" si="71">IF(E33=0,0,((E15*0.5)+D33-E51)*E88*E103*E$2)</f>
        <v>0</v>
      </c>
      <c r="F69" s="30">
        <f t="shared" si="71"/>
        <v>0</v>
      </c>
      <c r="G69" s="30">
        <f t="shared" si="71"/>
        <v>0</v>
      </c>
      <c r="H69" s="30">
        <f t="shared" si="71"/>
        <v>0</v>
      </c>
      <c r="I69" s="30">
        <f t="shared" si="71"/>
        <v>0</v>
      </c>
      <c r="J69" s="30">
        <f t="shared" si="71"/>
        <v>0</v>
      </c>
      <c r="K69" s="30">
        <f t="shared" si="71"/>
        <v>0</v>
      </c>
      <c r="L69" s="30">
        <f t="shared" si="71"/>
        <v>0</v>
      </c>
      <c r="M69" s="30">
        <f t="shared" si="71"/>
        <v>0</v>
      </c>
      <c r="N69" s="30">
        <f t="shared" si="71"/>
        <v>0</v>
      </c>
      <c r="O69" s="30">
        <f t="shared" si="71"/>
        <v>0</v>
      </c>
      <c r="P69" s="30">
        <f t="shared" si="71"/>
        <v>0</v>
      </c>
      <c r="Q69" s="30">
        <f t="shared" si="71"/>
        <v>0</v>
      </c>
      <c r="R69" s="30">
        <f t="shared" si="71"/>
        <v>0</v>
      </c>
      <c r="S69" s="30">
        <f t="shared" si="71"/>
        <v>0</v>
      </c>
      <c r="T69" s="30">
        <f t="shared" si="71"/>
        <v>0</v>
      </c>
      <c r="U69" s="30">
        <f t="shared" si="71"/>
        <v>0</v>
      </c>
      <c r="V69" s="30">
        <f t="shared" si="71"/>
        <v>0</v>
      </c>
      <c r="W69" s="30">
        <f t="shared" si="71"/>
        <v>0</v>
      </c>
      <c r="X69" s="30">
        <f t="shared" si="71"/>
        <v>0</v>
      </c>
      <c r="Y69" s="30">
        <f t="shared" si="71"/>
        <v>0</v>
      </c>
      <c r="Z69" s="30">
        <f t="shared" si="71"/>
        <v>0</v>
      </c>
      <c r="AA69" s="30">
        <f t="shared" si="71"/>
        <v>0</v>
      </c>
      <c r="AB69" s="30">
        <f t="shared" si="71"/>
        <v>0</v>
      </c>
      <c r="AC69" s="30">
        <f t="shared" si="71"/>
        <v>0</v>
      </c>
      <c r="AD69" s="30">
        <f t="shared" si="71"/>
        <v>0</v>
      </c>
      <c r="AE69" s="30">
        <f t="shared" si="71"/>
        <v>0</v>
      </c>
      <c r="AF69" s="30">
        <f t="shared" si="71"/>
        <v>0</v>
      </c>
      <c r="AG69" s="30">
        <f t="shared" si="71"/>
        <v>0</v>
      </c>
      <c r="AH69" s="30">
        <f t="shared" si="71"/>
        <v>0</v>
      </c>
      <c r="AI69" s="30">
        <f t="shared" si="71"/>
        <v>0</v>
      </c>
      <c r="AJ69" s="30">
        <f t="shared" si="71"/>
        <v>0</v>
      </c>
      <c r="AK69" s="30">
        <f t="shared" si="71"/>
        <v>0</v>
      </c>
      <c r="AL69" s="30">
        <f t="shared" si="71"/>
        <v>0</v>
      </c>
      <c r="AM69" s="30">
        <f t="shared" si="71"/>
        <v>0</v>
      </c>
      <c r="AN69" s="30">
        <f t="shared" si="71"/>
        <v>0</v>
      </c>
      <c r="AO69" s="30">
        <f t="shared" si="71"/>
        <v>0</v>
      </c>
      <c r="AP69" s="30">
        <f t="shared" si="71"/>
        <v>0</v>
      </c>
      <c r="AQ69" s="30">
        <f t="shared" si="71"/>
        <v>0</v>
      </c>
      <c r="AR69" s="30">
        <f t="shared" si="71"/>
        <v>0</v>
      </c>
      <c r="AS69" s="30">
        <f t="shared" si="71"/>
        <v>0</v>
      </c>
      <c r="AT69" s="30">
        <f t="shared" si="71"/>
        <v>0</v>
      </c>
      <c r="AU69" s="30">
        <f t="shared" si="71"/>
        <v>0</v>
      </c>
      <c r="AV69" s="30">
        <f t="shared" si="71"/>
        <v>0</v>
      </c>
      <c r="AW69" s="30">
        <f t="shared" si="71"/>
        <v>0</v>
      </c>
      <c r="AX69" s="30">
        <f t="shared" si="71"/>
        <v>0</v>
      </c>
      <c r="AY69" s="30">
        <f t="shared" si="71"/>
        <v>0</v>
      </c>
      <c r="AZ69" s="30">
        <f t="shared" si="71"/>
        <v>0</v>
      </c>
      <c r="BA69" s="30">
        <f t="shared" si="71"/>
        <v>0</v>
      </c>
      <c r="BB69" s="30">
        <f t="shared" si="71"/>
        <v>0</v>
      </c>
      <c r="BC69" s="30">
        <f t="shared" si="71"/>
        <v>0</v>
      </c>
      <c r="BD69" s="30">
        <f t="shared" si="71"/>
        <v>0</v>
      </c>
      <c r="BE69" s="30">
        <f t="shared" si="71"/>
        <v>0</v>
      </c>
      <c r="BF69" s="30">
        <f t="shared" si="71"/>
        <v>0</v>
      </c>
      <c r="BG69" s="30">
        <f t="shared" si="71"/>
        <v>0</v>
      </c>
      <c r="BH69" s="30">
        <f t="shared" si="71"/>
        <v>0</v>
      </c>
      <c r="BI69" s="30">
        <f t="shared" si="71"/>
        <v>0</v>
      </c>
      <c r="BJ69" s="30">
        <f t="shared" si="71"/>
        <v>0</v>
      </c>
      <c r="BK69" s="30">
        <f t="shared" si="71"/>
        <v>0</v>
      </c>
      <c r="BL69" s="30">
        <f t="shared" si="71"/>
        <v>0</v>
      </c>
      <c r="BM69" s="30">
        <f t="shared" si="71"/>
        <v>0</v>
      </c>
      <c r="BN69" s="30">
        <f t="shared" si="71"/>
        <v>0</v>
      </c>
      <c r="BO69" s="30">
        <f t="shared" si="71"/>
        <v>0</v>
      </c>
      <c r="BP69" s="30">
        <f t="shared" si="71"/>
        <v>0</v>
      </c>
      <c r="BQ69" s="30">
        <f t="shared" si="70"/>
        <v>0</v>
      </c>
      <c r="BR69" s="30">
        <f t="shared" si="70"/>
        <v>0</v>
      </c>
      <c r="BS69" s="30">
        <f t="shared" si="70"/>
        <v>0</v>
      </c>
      <c r="BT69" s="30">
        <f t="shared" si="70"/>
        <v>0</v>
      </c>
      <c r="BU69" s="30">
        <f t="shared" si="70"/>
        <v>0</v>
      </c>
      <c r="BV69" s="30">
        <f t="shared" si="70"/>
        <v>0</v>
      </c>
      <c r="BW69" s="30">
        <f t="shared" si="70"/>
        <v>0</v>
      </c>
      <c r="BX69" s="30">
        <f t="shared" si="70"/>
        <v>0</v>
      </c>
      <c r="BY69" s="30">
        <f t="shared" si="70"/>
        <v>0</v>
      </c>
      <c r="BZ69" s="30">
        <f t="shared" si="70"/>
        <v>0</v>
      </c>
      <c r="CA69" s="30">
        <f t="shared" si="70"/>
        <v>0</v>
      </c>
      <c r="CB69" s="30">
        <f t="shared" si="70"/>
        <v>0</v>
      </c>
      <c r="CC69" s="30">
        <f t="shared" si="70"/>
        <v>0</v>
      </c>
      <c r="CD69" s="30">
        <f t="shared" si="70"/>
        <v>0</v>
      </c>
      <c r="CE69" s="30">
        <f t="shared" si="70"/>
        <v>0</v>
      </c>
      <c r="CF69" s="30">
        <f t="shared" si="70"/>
        <v>0</v>
      </c>
      <c r="CG69" s="30">
        <f t="shared" si="70"/>
        <v>0</v>
      </c>
      <c r="CH69" s="34">
        <f t="shared" si="70"/>
        <v>0</v>
      </c>
    </row>
    <row r="70" spans="1:88" ht="15.6" x14ac:dyDescent="0.3">
      <c r="A70" s="645"/>
      <c r="B70" s="14" t="str">
        <f t="shared" si="62"/>
        <v>Refrigeration</v>
      </c>
      <c r="C70" s="30">
        <f t="shared" si="65"/>
        <v>78.995668578752245</v>
      </c>
      <c r="D70" s="30">
        <f t="shared" si="66"/>
        <v>150.89670782174699</v>
      </c>
      <c r="E70" s="30">
        <f t="shared" si="71"/>
        <v>152.92645285065751</v>
      </c>
      <c r="F70" s="30">
        <f t="shared" si="71"/>
        <v>225.55668204292738</v>
      </c>
      <c r="G70" s="30">
        <f t="shared" si="71"/>
        <v>2043.2570025955456</v>
      </c>
      <c r="H70" s="30">
        <f t="shared" si="71"/>
        <v>7071.5612226411495</v>
      </c>
      <c r="I70" s="30">
        <f t="shared" si="71"/>
        <v>7232.4273411215536</v>
      </c>
      <c r="J70" s="30">
        <f t="shared" si="71"/>
        <v>7453.6533821508337</v>
      </c>
      <c r="K70" s="30">
        <f t="shared" si="71"/>
        <v>6910.0851739869468</v>
      </c>
      <c r="L70" s="30">
        <f t="shared" si="71"/>
        <v>3812.3758512473719</v>
      </c>
      <c r="M70" s="30">
        <f t="shared" si="71"/>
        <v>4082.4706209088868</v>
      </c>
      <c r="N70" s="30">
        <f t="shared" si="71"/>
        <v>4915.6003067575039</v>
      </c>
      <c r="O70" s="30">
        <f t="shared" si="71"/>
        <v>5466.71587865536</v>
      </c>
      <c r="P70" s="30">
        <f t="shared" si="71"/>
        <v>5075.9111193060207</v>
      </c>
      <c r="Q70" s="30">
        <f t="shared" si="71"/>
        <v>5710.0012427600805</v>
      </c>
      <c r="R70" s="30">
        <f t="shared" si="71"/>
        <v>5578.8849731808714</v>
      </c>
      <c r="S70" s="30">
        <f t="shared" si="71"/>
        <v>6233.0057753869805</v>
      </c>
      <c r="T70" s="30">
        <f t="shared" si="71"/>
        <v>11375.702104158338</v>
      </c>
      <c r="U70" s="30">
        <f t="shared" si="71"/>
        <v>11387.838805012145</v>
      </c>
      <c r="V70" s="30">
        <f t="shared" si="71"/>
        <v>11736.170889924839</v>
      </c>
      <c r="W70" s="30">
        <f t="shared" si="71"/>
        <v>10880.294039437224</v>
      </c>
      <c r="X70" s="30">
        <f t="shared" si="71"/>
        <v>6002.7871156454066</v>
      </c>
      <c r="Y70" s="30">
        <f t="shared" si="71"/>
        <v>5829.5634998112864</v>
      </c>
      <c r="Z70" s="30">
        <f t="shared" si="71"/>
        <v>5568.4813326584253</v>
      </c>
      <c r="AA70" s="30">
        <f t="shared" si="71"/>
        <v>5466.71587865536</v>
      </c>
      <c r="AB70" s="30">
        <f t="shared" si="71"/>
        <v>5075.9111193060207</v>
      </c>
      <c r="AC70" s="30">
        <f t="shared" si="71"/>
        <v>5710.0012427600805</v>
      </c>
      <c r="AD70" s="30">
        <f t="shared" si="71"/>
        <v>5578.8849731808714</v>
      </c>
      <c r="AE70" s="30">
        <f t="shared" si="71"/>
        <v>6233.0057753869805</v>
      </c>
      <c r="AF70" s="30">
        <f t="shared" si="71"/>
        <v>11375.702104158338</v>
      </c>
      <c r="AG70" s="30">
        <f t="shared" si="71"/>
        <v>11387.838805012145</v>
      </c>
      <c r="AH70" s="30">
        <f t="shared" si="71"/>
        <v>11736.170889924839</v>
      </c>
      <c r="AI70" s="30">
        <f t="shared" si="71"/>
        <v>10880.294039437224</v>
      </c>
      <c r="AJ70" s="30">
        <f t="shared" si="71"/>
        <v>6002.7871156454066</v>
      </c>
      <c r="AK70" s="30">
        <f t="shared" si="71"/>
        <v>5829.5634998112864</v>
      </c>
      <c r="AL70" s="30">
        <f t="shared" si="71"/>
        <v>5568.4813326584253</v>
      </c>
      <c r="AM70" s="30">
        <f t="shared" si="71"/>
        <v>5466.71587865536</v>
      </c>
      <c r="AN70" s="30">
        <f t="shared" si="71"/>
        <v>5075.9111193060207</v>
      </c>
      <c r="AO70" s="30">
        <f t="shared" si="71"/>
        <v>5710.0012427600805</v>
      </c>
      <c r="AP70" s="30">
        <f t="shared" si="71"/>
        <v>5578.8849731808714</v>
      </c>
      <c r="AQ70" s="30">
        <f t="shared" si="71"/>
        <v>6233.0057753869805</v>
      </c>
      <c r="AR70" s="30">
        <f t="shared" si="71"/>
        <v>11375.702104158338</v>
      </c>
      <c r="AS70" s="30">
        <f t="shared" si="71"/>
        <v>11387.838805012145</v>
      </c>
      <c r="AT70" s="30">
        <f t="shared" si="71"/>
        <v>11736.170889924839</v>
      </c>
      <c r="AU70" s="30">
        <f t="shared" si="71"/>
        <v>10880.294039437224</v>
      </c>
      <c r="AV70" s="30">
        <f t="shared" si="71"/>
        <v>6002.7871156454066</v>
      </c>
      <c r="AW70" s="30">
        <f t="shared" si="71"/>
        <v>5829.5634998112864</v>
      </c>
      <c r="AX70" s="30">
        <f t="shared" si="71"/>
        <v>5568.4813326584253</v>
      </c>
      <c r="AY70" s="30">
        <f t="shared" si="71"/>
        <v>5466.71587865536</v>
      </c>
      <c r="AZ70" s="30">
        <f t="shared" si="71"/>
        <v>5075.9111193060207</v>
      </c>
      <c r="BA70" s="30">
        <f t="shared" si="71"/>
        <v>5710.0012427600805</v>
      </c>
      <c r="BB70" s="30">
        <f t="shared" si="71"/>
        <v>5578.8849731808714</v>
      </c>
      <c r="BC70" s="30">
        <f t="shared" si="71"/>
        <v>6233.0057753869805</v>
      </c>
      <c r="BD70" s="30">
        <f t="shared" si="71"/>
        <v>11375.702104158338</v>
      </c>
      <c r="BE70" s="30">
        <f t="shared" si="71"/>
        <v>11387.838805012145</v>
      </c>
      <c r="BF70" s="30">
        <f t="shared" si="71"/>
        <v>11736.170889924839</v>
      </c>
      <c r="BG70" s="30">
        <f t="shared" si="71"/>
        <v>10880.294039437224</v>
      </c>
      <c r="BH70" s="30">
        <f t="shared" si="71"/>
        <v>6002.7871156454066</v>
      </c>
      <c r="BI70" s="30">
        <f t="shared" si="71"/>
        <v>5829.5634998112864</v>
      </c>
      <c r="BJ70" s="30">
        <f t="shared" si="71"/>
        <v>5568.4813326584253</v>
      </c>
      <c r="BK70" s="30">
        <f t="shared" si="71"/>
        <v>5466.71587865536</v>
      </c>
      <c r="BL70" s="30">
        <f t="shared" si="71"/>
        <v>5075.9111193060207</v>
      </c>
      <c r="BM70" s="30">
        <f t="shared" si="71"/>
        <v>5710.0012427600805</v>
      </c>
      <c r="BN70" s="30">
        <f t="shared" si="71"/>
        <v>5578.8849731808714</v>
      </c>
      <c r="BO70" s="30">
        <f t="shared" si="71"/>
        <v>6233.0057753869805</v>
      </c>
      <c r="BP70" s="30">
        <f t="shared" si="71"/>
        <v>11375.702104158338</v>
      </c>
      <c r="BQ70" s="30">
        <f t="shared" si="70"/>
        <v>11387.838805012145</v>
      </c>
      <c r="BR70" s="30">
        <f t="shared" si="70"/>
        <v>11736.170889924839</v>
      </c>
      <c r="BS70" s="30">
        <f t="shared" si="70"/>
        <v>10880.294039437224</v>
      </c>
      <c r="BT70" s="30">
        <f t="shared" si="70"/>
        <v>6002.7871156454066</v>
      </c>
      <c r="BU70" s="30">
        <f t="shared" si="70"/>
        <v>5829.5634998112864</v>
      </c>
      <c r="BV70" s="30">
        <f t="shared" si="70"/>
        <v>5568.4813326584253</v>
      </c>
      <c r="BW70" s="30">
        <f t="shared" si="70"/>
        <v>5466.71587865536</v>
      </c>
      <c r="BX70" s="30">
        <f t="shared" si="70"/>
        <v>5075.9111193060207</v>
      </c>
      <c r="BY70" s="30">
        <f t="shared" si="70"/>
        <v>5710.0012427600805</v>
      </c>
      <c r="BZ70" s="30">
        <f t="shared" si="70"/>
        <v>5578.8849731808714</v>
      </c>
      <c r="CA70" s="30">
        <f t="shared" si="70"/>
        <v>6233.0057753869805</v>
      </c>
      <c r="CB70" s="30">
        <f t="shared" si="70"/>
        <v>11375.702104158338</v>
      </c>
      <c r="CC70" s="30">
        <f t="shared" si="70"/>
        <v>11387.838805012145</v>
      </c>
      <c r="CD70" s="30">
        <f t="shared" si="70"/>
        <v>11736.170889924839</v>
      </c>
      <c r="CE70" s="30">
        <f t="shared" si="70"/>
        <v>10880.294039437224</v>
      </c>
      <c r="CF70" s="30">
        <f t="shared" si="70"/>
        <v>6002.7871156454066</v>
      </c>
      <c r="CG70" s="30">
        <f t="shared" si="70"/>
        <v>5829.5634998112864</v>
      </c>
      <c r="CH70" s="34">
        <f t="shared" si="70"/>
        <v>5568.4813326584253</v>
      </c>
    </row>
    <row r="71" spans="1:88" ht="15.6" x14ac:dyDescent="0.3">
      <c r="A71" s="645"/>
      <c r="B71" s="14" t="str">
        <f t="shared" si="62"/>
        <v>Water Heating</v>
      </c>
      <c r="C71" s="30">
        <f t="shared" si="65"/>
        <v>0</v>
      </c>
      <c r="D71" s="30">
        <f t="shared" si="66"/>
        <v>0</v>
      </c>
      <c r="E71" s="30">
        <f t="shared" si="71"/>
        <v>0</v>
      </c>
      <c r="F71" s="30">
        <f t="shared" si="71"/>
        <v>0</v>
      </c>
      <c r="G71" s="30">
        <f t="shared" si="71"/>
        <v>0</v>
      </c>
      <c r="H71" s="30">
        <f t="shared" si="71"/>
        <v>0</v>
      </c>
      <c r="I71" s="30">
        <f t="shared" si="71"/>
        <v>0</v>
      </c>
      <c r="J71" s="30">
        <f t="shared" si="71"/>
        <v>0</v>
      </c>
      <c r="K71" s="30">
        <f t="shared" si="71"/>
        <v>0</v>
      </c>
      <c r="L71" s="30">
        <f t="shared" si="71"/>
        <v>0</v>
      </c>
      <c r="M71" s="30">
        <f t="shared" si="71"/>
        <v>0</v>
      </c>
      <c r="N71" s="30">
        <f t="shared" si="71"/>
        <v>372.41359653707997</v>
      </c>
      <c r="O71" s="30">
        <f t="shared" si="71"/>
        <v>823.68728909094614</v>
      </c>
      <c r="P71" s="30">
        <f t="shared" si="71"/>
        <v>692.84835135099092</v>
      </c>
      <c r="Q71" s="30">
        <f t="shared" si="71"/>
        <v>659.11439222760589</v>
      </c>
      <c r="R71" s="30">
        <f t="shared" si="71"/>
        <v>605.23701223909495</v>
      </c>
      <c r="S71" s="30">
        <f t="shared" si="71"/>
        <v>707.40731445091785</v>
      </c>
      <c r="T71" s="30">
        <f t="shared" si="71"/>
        <v>1197.7060115241093</v>
      </c>
      <c r="U71" s="30">
        <f t="shared" si="71"/>
        <v>1189.027639631862</v>
      </c>
      <c r="V71" s="30">
        <f t="shared" si="71"/>
        <v>1243.9715761674449</v>
      </c>
      <c r="W71" s="30">
        <f t="shared" si="71"/>
        <v>1177.339477694542</v>
      </c>
      <c r="X71" s="30">
        <f t="shared" si="71"/>
        <v>712.22695983790561</v>
      </c>
      <c r="Y71" s="30">
        <f t="shared" si="71"/>
        <v>740.5939847591776</v>
      </c>
      <c r="Z71" s="30">
        <f t="shared" si="71"/>
        <v>744.82719307415994</v>
      </c>
      <c r="AA71" s="30">
        <f t="shared" si="71"/>
        <v>823.68728909094614</v>
      </c>
      <c r="AB71" s="30">
        <f t="shared" si="71"/>
        <v>692.84835135099092</v>
      </c>
      <c r="AC71" s="30">
        <f t="shared" si="71"/>
        <v>659.11439222760589</v>
      </c>
      <c r="AD71" s="30">
        <f t="shared" si="71"/>
        <v>605.23701223909495</v>
      </c>
      <c r="AE71" s="30">
        <f t="shared" si="71"/>
        <v>707.40731445091785</v>
      </c>
      <c r="AF71" s="30">
        <f t="shared" si="71"/>
        <v>1197.7060115241093</v>
      </c>
      <c r="AG71" s="30">
        <f t="shared" si="71"/>
        <v>1189.027639631862</v>
      </c>
      <c r="AH71" s="30">
        <f t="shared" si="71"/>
        <v>1243.9715761674449</v>
      </c>
      <c r="AI71" s="30">
        <f t="shared" si="71"/>
        <v>1177.339477694542</v>
      </c>
      <c r="AJ71" s="30">
        <f t="shared" si="71"/>
        <v>712.22695983790561</v>
      </c>
      <c r="AK71" s="30">
        <f t="shared" si="71"/>
        <v>740.5939847591776</v>
      </c>
      <c r="AL71" s="30">
        <f t="shared" si="71"/>
        <v>744.82719307415994</v>
      </c>
      <c r="AM71" s="30">
        <f t="shared" si="71"/>
        <v>823.68728909094614</v>
      </c>
      <c r="AN71" s="30">
        <f t="shared" si="71"/>
        <v>692.84835135099092</v>
      </c>
      <c r="AO71" s="30">
        <f t="shared" si="71"/>
        <v>659.11439222760589</v>
      </c>
      <c r="AP71" s="30">
        <f t="shared" si="71"/>
        <v>605.23701223909495</v>
      </c>
      <c r="AQ71" s="30">
        <f t="shared" si="71"/>
        <v>707.40731445091785</v>
      </c>
      <c r="AR71" s="30">
        <f t="shared" si="71"/>
        <v>1197.7060115241093</v>
      </c>
      <c r="AS71" s="30">
        <f t="shared" si="71"/>
        <v>1189.027639631862</v>
      </c>
      <c r="AT71" s="30">
        <f t="shared" si="71"/>
        <v>1243.9715761674449</v>
      </c>
      <c r="AU71" s="30">
        <f t="shared" si="71"/>
        <v>1177.339477694542</v>
      </c>
      <c r="AV71" s="30">
        <f t="shared" si="71"/>
        <v>712.22695983790561</v>
      </c>
      <c r="AW71" s="30">
        <f t="shared" si="71"/>
        <v>740.5939847591776</v>
      </c>
      <c r="AX71" s="30">
        <f t="shared" si="71"/>
        <v>744.82719307415994</v>
      </c>
      <c r="AY71" s="30">
        <f t="shared" si="71"/>
        <v>823.68728909094614</v>
      </c>
      <c r="AZ71" s="30">
        <f t="shared" si="71"/>
        <v>692.84835135099092</v>
      </c>
      <c r="BA71" s="30">
        <f t="shared" si="71"/>
        <v>659.11439222760589</v>
      </c>
      <c r="BB71" s="30">
        <f t="shared" si="71"/>
        <v>605.23701223909495</v>
      </c>
      <c r="BC71" s="30">
        <f t="shared" si="71"/>
        <v>707.40731445091785</v>
      </c>
      <c r="BD71" s="30">
        <f t="shared" si="71"/>
        <v>1197.7060115241093</v>
      </c>
      <c r="BE71" s="30">
        <f t="shared" si="71"/>
        <v>1189.027639631862</v>
      </c>
      <c r="BF71" s="30">
        <f t="shared" si="71"/>
        <v>1243.9715761674449</v>
      </c>
      <c r="BG71" s="30">
        <f t="shared" si="71"/>
        <v>1177.339477694542</v>
      </c>
      <c r="BH71" s="30">
        <f t="shared" si="71"/>
        <v>712.22695983790561</v>
      </c>
      <c r="BI71" s="30">
        <f t="shared" si="71"/>
        <v>740.5939847591776</v>
      </c>
      <c r="BJ71" s="30">
        <f t="shared" si="71"/>
        <v>744.82719307415994</v>
      </c>
      <c r="BK71" s="30">
        <f t="shared" si="71"/>
        <v>823.68728909094614</v>
      </c>
      <c r="BL71" s="30">
        <f t="shared" si="71"/>
        <v>692.84835135099092</v>
      </c>
      <c r="BM71" s="30">
        <f t="shared" si="71"/>
        <v>659.11439222760589</v>
      </c>
      <c r="BN71" s="30">
        <f t="shared" si="71"/>
        <v>605.23701223909495</v>
      </c>
      <c r="BO71" s="30">
        <f t="shared" si="71"/>
        <v>707.40731445091785</v>
      </c>
      <c r="BP71" s="30">
        <f t="shared" si="71"/>
        <v>1197.7060115241093</v>
      </c>
      <c r="BQ71" s="30">
        <f t="shared" si="70"/>
        <v>1189.027639631862</v>
      </c>
      <c r="BR71" s="30">
        <f t="shared" si="70"/>
        <v>1243.9715761674449</v>
      </c>
      <c r="BS71" s="30">
        <f t="shared" si="70"/>
        <v>1177.339477694542</v>
      </c>
      <c r="BT71" s="30">
        <f t="shared" si="70"/>
        <v>712.22695983790561</v>
      </c>
      <c r="BU71" s="30">
        <f t="shared" si="70"/>
        <v>740.5939847591776</v>
      </c>
      <c r="BV71" s="30">
        <f t="shared" si="70"/>
        <v>744.82719307415994</v>
      </c>
      <c r="BW71" s="30">
        <f t="shared" si="70"/>
        <v>823.68728909094614</v>
      </c>
      <c r="BX71" s="30">
        <f t="shared" si="70"/>
        <v>692.84835135099092</v>
      </c>
      <c r="BY71" s="30">
        <f t="shared" si="70"/>
        <v>659.11439222760589</v>
      </c>
      <c r="BZ71" s="30">
        <f t="shared" si="70"/>
        <v>605.23701223909495</v>
      </c>
      <c r="CA71" s="30">
        <f t="shared" si="70"/>
        <v>707.40731445091785</v>
      </c>
      <c r="CB71" s="30">
        <f t="shared" si="70"/>
        <v>1197.7060115241093</v>
      </c>
      <c r="CC71" s="30">
        <f t="shared" si="70"/>
        <v>1189.027639631862</v>
      </c>
      <c r="CD71" s="30">
        <f t="shared" si="70"/>
        <v>1243.9715761674449</v>
      </c>
      <c r="CE71" s="30">
        <f t="shared" si="70"/>
        <v>1177.339477694542</v>
      </c>
      <c r="CF71" s="30">
        <f t="shared" si="70"/>
        <v>712.22695983790561</v>
      </c>
      <c r="CG71" s="30">
        <f t="shared" si="70"/>
        <v>740.5939847591776</v>
      </c>
      <c r="CH71" s="34">
        <f t="shared" si="70"/>
        <v>744.82719307415994</v>
      </c>
    </row>
    <row r="72" spans="1:88" ht="15.75" customHeight="1" x14ac:dyDescent="0.3">
      <c r="A72" s="645"/>
      <c r="B72" s="14" t="str">
        <f t="shared" si="6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645"/>
      <c r="B73" s="318" t="s">
        <v>237</v>
      </c>
      <c r="C73" s="30">
        <f>SUM(C59:C72)</f>
        <v>1779.6101181996476</v>
      </c>
      <c r="D73" s="30">
        <f>SUM(D59:D72)</f>
        <v>5213.6152431411683</v>
      </c>
      <c r="E73" s="30">
        <f t="shared" ref="E73:BP73" si="72">SUM(E59:E72)</f>
        <v>9842.0710340072383</v>
      </c>
      <c r="F73" s="30">
        <f t="shared" si="72"/>
        <v>18067.780024227519</v>
      </c>
      <c r="G73" s="30">
        <f t="shared" si="72"/>
        <v>37190.142744673765</v>
      </c>
      <c r="H73" s="30">
        <f t="shared" si="72"/>
        <v>97188.854687625295</v>
      </c>
      <c r="I73" s="30">
        <f t="shared" si="72"/>
        <v>152899.39005642323</v>
      </c>
      <c r="J73" s="30">
        <f t="shared" si="72"/>
        <v>168616.24012973256</v>
      </c>
      <c r="K73" s="30">
        <f t="shared" si="72"/>
        <v>167287.63277024933</v>
      </c>
      <c r="L73" s="30">
        <f t="shared" si="72"/>
        <v>105869.38475637896</v>
      </c>
      <c r="M73" s="30">
        <f t="shared" si="72"/>
        <v>107940.16256848701</v>
      </c>
      <c r="N73" s="30">
        <f t="shared" si="72"/>
        <v>161856.51549112596</v>
      </c>
      <c r="O73" s="30">
        <f t="shared" si="72"/>
        <v>216785.30056854311</v>
      </c>
      <c r="P73" s="30">
        <f t="shared" si="72"/>
        <v>175967.58852950388</v>
      </c>
      <c r="Q73" s="30">
        <f t="shared" si="72"/>
        <v>188000.20788386921</v>
      </c>
      <c r="R73" s="30">
        <f t="shared" si="72"/>
        <v>171830.58576502267</v>
      </c>
      <c r="S73" s="30">
        <f t="shared" si="72"/>
        <v>238454.95153223351</v>
      </c>
      <c r="T73" s="30">
        <f t="shared" si="72"/>
        <v>519236.80767229461</v>
      </c>
      <c r="U73" s="30">
        <f t="shared" si="72"/>
        <v>638144.02842119359</v>
      </c>
      <c r="V73" s="30">
        <f t="shared" si="72"/>
        <v>575140.94822703348</v>
      </c>
      <c r="W73" s="30">
        <f t="shared" si="72"/>
        <v>418149.95607686258</v>
      </c>
      <c r="X73" s="30">
        <f t="shared" si="72"/>
        <v>213139.71924123089</v>
      </c>
      <c r="Y73" s="30">
        <f t="shared" si="72"/>
        <v>186060.75121816687</v>
      </c>
      <c r="Z73" s="30">
        <f t="shared" si="72"/>
        <v>198406.11748304148</v>
      </c>
      <c r="AA73" s="30">
        <f t="shared" si="72"/>
        <v>216785.30056854311</v>
      </c>
      <c r="AB73" s="30">
        <f t="shared" si="72"/>
        <v>175967.58852950388</v>
      </c>
      <c r="AC73" s="30">
        <f t="shared" si="72"/>
        <v>188000.20788386921</v>
      </c>
      <c r="AD73" s="30">
        <f t="shared" si="72"/>
        <v>171830.58576502267</v>
      </c>
      <c r="AE73" s="30">
        <f t="shared" si="72"/>
        <v>238454.95153223351</v>
      </c>
      <c r="AF73" s="30">
        <f t="shared" si="72"/>
        <v>519236.80767229461</v>
      </c>
      <c r="AG73" s="30">
        <f t="shared" si="72"/>
        <v>638144.02842119359</v>
      </c>
      <c r="AH73" s="30">
        <f t="shared" si="72"/>
        <v>575140.94822703348</v>
      </c>
      <c r="AI73" s="30">
        <f t="shared" si="72"/>
        <v>418149.95607686258</v>
      </c>
      <c r="AJ73" s="30">
        <f t="shared" si="72"/>
        <v>213139.71924123089</v>
      </c>
      <c r="AK73" s="30">
        <f t="shared" si="72"/>
        <v>186060.75121816687</v>
      </c>
      <c r="AL73" s="30">
        <f t="shared" si="72"/>
        <v>198406.11748304148</v>
      </c>
      <c r="AM73" s="30">
        <f t="shared" si="72"/>
        <v>216785.30056854311</v>
      </c>
      <c r="AN73" s="30">
        <f t="shared" si="72"/>
        <v>175967.58852950388</v>
      </c>
      <c r="AO73" s="30">
        <f t="shared" si="72"/>
        <v>188000.20788386921</v>
      </c>
      <c r="AP73" s="30">
        <f t="shared" si="72"/>
        <v>171830.58576502267</v>
      </c>
      <c r="AQ73" s="30">
        <f t="shared" si="72"/>
        <v>238454.95153223351</v>
      </c>
      <c r="AR73" s="30">
        <f t="shared" si="72"/>
        <v>519236.80767229461</v>
      </c>
      <c r="AS73" s="30">
        <f t="shared" si="72"/>
        <v>638144.02842119359</v>
      </c>
      <c r="AT73" s="30">
        <f t="shared" si="72"/>
        <v>575140.94822703348</v>
      </c>
      <c r="AU73" s="30">
        <f t="shared" si="72"/>
        <v>418149.95607686258</v>
      </c>
      <c r="AV73" s="30">
        <f t="shared" si="72"/>
        <v>213139.71924123089</v>
      </c>
      <c r="AW73" s="30">
        <f t="shared" si="72"/>
        <v>186060.75121816687</v>
      </c>
      <c r="AX73" s="30">
        <f t="shared" si="72"/>
        <v>198406.11748304148</v>
      </c>
      <c r="AY73" s="30">
        <f t="shared" si="72"/>
        <v>216785.30056854311</v>
      </c>
      <c r="AZ73" s="30">
        <f t="shared" si="72"/>
        <v>175967.58852950388</v>
      </c>
      <c r="BA73" s="30">
        <f t="shared" si="72"/>
        <v>188000.20788386921</v>
      </c>
      <c r="BB73" s="30">
        <f t="shared" si="72"/>
        <v>171830.58576502267</v>
      </c>
      <c r="BC73" s="30">
        <f t="shared" si="72"/>
        <v>238454.95153223351</v>
      </c>
      <c r="BD73" s="30">
        <f t="shared" si="72"/>
        <v>519236.80767229461</v>
      </c>
      <c r="BE73" s="30">
        <f t="shared" si="72"/>
        <v>638144.02842119359</v>
      </c>
      <c r="BF73" s="30">
        <f t="shared" si="72"/>
        <v>575140.94822703348</v>
      </c>
      <c r="BG73" s="30">
        <f t="shared" si="72"/>
        <v>418149.95607686258</v>
      </c>
      <c r="BH73" s="30">
        <f t="shared" si="72"/>
        <v>213139.71924123089</v>
      </c>
      <c r="BI73" s="30">
        <f t="shared" si="72"/>
        <v>186060.75121816687</v>
      </c>
      <c r="BJ73" s="30">
        <f t="shared" si="72"/>
        <v>198406.11748304148</v>
      </c>
      <c r="BK73" s="30">
        <f t="shared" si="72"/>
        <v>216785.30056854311</v>
      </c>
      <c r="BL73" s="30">
        <f t="shared" si="72"/>
        <v>175967.58852950388</v>
      </c>
      <c r="BM73" s="30">
        <f t="shared" si="72"/>
        <v>188000.20788386921</v>
      </c>
      <c r="BN73" s="30">
        <f t="shared" si="72"/>
        <v>171830.58576502267</v>
      </c>
      <c r="BO73" s="30">
        <f t="shared" si="72"/>
        <v>238454.95153223351</v>
      </c>
      <c r="BP73" s="30">
        <f t="shared" si="72"/>
        <v>519236.80767229461</v>
      </c>
      <c r="BQ73" s="30">
        <f t="shared" ref="BQ73:CH73" si="73">SUM(BQ59:BQ72)</f>
        <v>638144.02842119359</v>
      </c>
      <c r="BR73" s="30">
        <f t="shared" si="73"/>
        <v>575140.94822703348</v>
      </c>
      <c r="BS73" s="30">
        <f t="shared" si="73"/>
        <v>418149.95607686258</v>
      </c>
      <c r="BT73" s="30">
        <f t="shared" si="73"/>
        <v>213139.71924123089</v>
      </c>
      <c r="BU73" s="30">
        <f t="shared" si="73"/>
        <v>186060.75121816687</v>
      </c>
      <c r="BV73" s="30">
        <f t="shared" si="73"/>
        <v>198406.11748304148</v>
      </c>
      <c r="BW73" s="30">
        <f t="shared" si="73"/>
        <v>216785.30056854311</v>
      </c>
      <c r="BX73" s="30">
        <f t="shared" si="73"/>
        <v>175967.58852950388</v>
      </c>
      <c r="BY73" s="30">
        <f t="shared" si="73"/>
        <v>188000.20788386921</v>
      </c>
      <c r="BZ73" s="30">
        <f t="shared" si="73"/>
        <v>171830.58576502267</v>
      </c>
      <c r="CA73" s="30">
        <f t="shared" si="73"/>
        <v>238454.95153223351</v>
      </c>
      <c r="CB73" s="30">
        <f t="shared" si="73"/>
        <v>519236.80767229461</v>
      </c>
      <c r="CC73" s="30">
        <f t="shared" si="73"/>
        <v>638144.02842119359</v>
      </c>
      <c r="CD73" s="30">
        <f t="shared" si="73"/>
        <v>575140.94822703348</v>
      </c>
      <c r="CE73" s="30">
        <f t="shared" si="73"/>
        <v>418149.95607686258</v>
      </c>
      <c r="CF73" s="30">
        <f t="shared" si="73"/>
        <v>213139.71924123089</v>
      </c>
      <c r="CG73" s="30">
        <f t="shared" si="73"/>
        <v>186060.75121816687</v>
      </c>
      <c r="CH73" s="34">
        <f t="shared" si="73"/>
        <v>198406.11748304148</v>
      </c>
    </row>
    <row r="74" spans="1:88" ht="16.5" customHeight="1" thickBot="1" x14ac:dyDescent="0.35">
      <c r="A74" s="646"/>
      <c r="B74" s="170" t="s">
        <v>238</v>
      </c>
      <c r="C74" s="31">
        <f>C73</f>
        <v>1779.6101181996476</v>
      </c>
      <c r="D74" s="31">
        <f>C74+D73</f>
        <v>6993.2253613408157</v>
      </c>
      <c r="E74" s="31">
        <f t="shared" ref="E74:BP74" si="74">D74+E73</f>
        <v>16835.296395348054</v>
      </c>
      <c r="F74" s="31">
        <f t="shared" si="74"/>
        <v>34903.076419575576</v>
      </c>
      <c r="G74" s="31">
        <f t="shared" si="74"/>
        <v>72093.219164249342</v>
      </c>
      <c r="H74" s="31">
        <f t="shared" si="74"/>
        <v>169282.07385187462</v>
      </c>
      <c r="I74" s="31">
        <f t="shared" si="74"/>
        <v>322181.46390829782</v>
      </c>
      <c r="J74" s="31">
        <f t="shared" si="74"/>
        <v>490797.70403803035</v>
      </c>
      <c r="K74" s="31">
        <f t="shared" si="74"/>
        <v>658085.33680827962</v>
      </c>
      <c r="L74" s="31">
        <f t="shared" si="74"/>
        <v>763954.72156465857</v>
      </c>
      <c r="M74" s="31">
        <f t="shared" si="74"/>
        <v>871894.88413314556</v>
      </c>
      <c r="N74" s="31">
        <f t="shared" si="74"/>
        <v>1033751.3996242716</v>
      </c>
      <c r="O74" s="31">
        <f t="shared" si="74"/>
        <v>1250536.7001928147</v>
      </c>
      <c r="P74" s="31">
        <f t="shared" si="74"/>
        <v>1426504.2887223186</v>
      </c>
      <c r="Q74" s="31">
        <f t="shared" si="74"/>
        <v>1614504.4966061879</v>
      </c>
      <c r="R74" s="31">
        <f t="shared" si="74"/>
        <v>1786335.0823712107</v>
      </c>
      <c r="S74" s="31">
        <f t="shared" si="74"/>
        <v>2024790.0339034442</v>
      </c>
      <c r="T74" s="31">
        <f t="shared" si="74"/>
        <v>2544026.841575739</v>
      </c>
      <c r="U74" s="31">
        <f t="shared" si="74"/>
        <v>3182170.8699969323</v>
      </c>
      <c r="V74" s="31">
        <f t="shared" si="74"/>
        <v>3757311.8182239658</v>
      </c>
      <c r="W74" s="31">
        <f t="shared" si="74"/>
        <v>4175461.7743008286</v>
      </c>
      <c r="X74" s="31">
        <f t="shared" si="74"/>
        <v>4388601.4935420593</v>
      </c>
      <c r="Y74" s="31">
        <f t="shared" si="74"/>
        <v>4574662.2447602265</v>
      </c>
      <c r="Z74" s="31">
        <f t="shared" si="74"/>
        <v>4773068.3622432677</v>
      </c>
      <c r="AA74" s="31">
        <f t="shared" si="74"/>
        <v>4989853.6628118111</v>
      </c>
      <c r="AB74" s="31">
        <f t="shared" si="74"/>
        <v>5165821.251341315</v>
      </c>
      <c r="AC74" s="31">
        <f t="shared" si="74"/>
        <v>5353821.4592251843</v>
      </c>
      <c r="AD74" s="31">
        <f t="shared" si="74"/>
        <v>5525652.0449902071</v>
      </c>
      <c r="AE74" s="31">
        <f t="shared" si="74"/>
        <v>5764106.9965224406</v>
      </c>
      <c r="AF74" s="31">
        <f t="shared" si="74"/>
        <v>6283343.8041947354</v>
      </c>
      <c r="AG74" s="31">
        <f t="shared" si="74"/>
        <v>6921487.8326159287</v>
      </c>
      <c r="AH74" s="31">
        <f t="shared" si="74"/>
        <v>7496628.7808429617</v>
      </c>
      <c r="AI74" s="31">
        <f t="shared" si="74"/>
        <v>7914778.736919824</v>
      </c>
      <c r="AJ74" s="31">
        <f t="shared" si="74"/>
        <v>8127918.4561610548</v>
      </c>
      <c r="AK74" s="31">
        <f t="shared" si="74"/>
        <v>8313979.2073792219</v>
      </c>
      <c r="AL74" s="31">
        <f t="shared" si="74"/>
        <v>8512385.3248622641</v>
      </c>
      <c r="AM74" s="31">
        <f t="shared" si="74"/>
        <v>8729170.6254308075</v>
      </c>
      <c r="AN74" s="31">
        <f t="shared" si="74"/>
        <v>8905138.2139603104</v>
      </c>
      <c r="AO74" s="31">
        <f t="shared" si="74"/>
        <v>9093138.4218441788</v>
      </c>
      <c r="AP74" s="31">
        <f t="shared" si="74"/>
        <v>9264969.0076092016</v>
      </c>
      <c r="AQ74" s="31">
        <f t="shared" si="74"/>
        <v>9503423.9591414351</v>
      </c>
      <c r="AR74" s="31">
        <f t="shared" si="74"/>
        <v>10022660.766813729</v>
      </c>
      <c r="AS74" s="31">
        <f t="shared" si="74"/>
        <v>10660804.795234922</v>
      </c>
      <c r="AT74" s="31">
        <f t="shared" si="74"/>
        <v>11235945.743461955</v>
      </c>
      <c r="AU74" s="31">
        <f t="shared" si="74"/>
        <v>11654095.699538818</v>
      </c>
      <c r="AV74" s="31">
        <f t="shared" si="74"/>
        <v>11867235.418780049</v>
      </c>
      <c r="AW74" s="31">
        <f t="shared" si="74"/>
        <v>12053296.169998216</v>
      </c>
      <c r="AX74" s="31">
        <f t="shared" si="74"/>
        <v>12251702.287481258</v>
      </c>
      <c r="AY74" s="31">
        <f t="shared" si="74"/>
        <v>12468487.588049801</v>
      </c>
      <c r="AZ74" s="31">
        <f t="shared" si="74"/>
        <v>12644455.176579304</v>
      </c>
      <c r="BA74" s="31">
        <f t="shared" si="74"/>
        <v>12832455.384463172</v>
      </c>
      <c r="BB74" s="31">
        <f t="shared" si="74"/>
        <v>13004285.970228195</v>
      </c>
      <c r="BC74" s="31">
        <f t="shared" si="74"/>
        <v>13242740.921760429</v>
      </c>
      <c r="BD74" s="31">
        <f t="shared" si="74"/>
        <v>13761977.729432723</v>
      </c>
      <c r="BE74" s="31">
        <f t="shared" si="74"/>
        <v>14400121.757853916</v>
      </c>
      <c r="BF74" s="31">
        <f t="shared" si="74"/>
        <v>14975262.706080949</v>
      </c>
      <c r="BG74" s="31">
        <f t="shared" si="74"/>
        <v>15393412.662157811</v>
      </c>
      <c r="BH74" s="31">
        <f t="shared" si="74"/>
        <v>15606552.381399043</v>
      </c>
      <c r="BI74" s="31">
        <f t="shared" si="74"/>
        <v>15792613.132617209</v>
      </c>
      <c r="BJ74" s="31">
        <f t="shared" si="74"/>
        <v>15991019.250100251</v>
      </c>
      <c r="BK74" s="31">
        <f t="shared" si="74"/>
        <v>16207804.550668795</v>
      </c>
      <c r="BL74" s="31">
        <f t="shared" si="74"/>
        <v>16383772.139198298</v>
      </c>
      <c r="BM74" s="31">
        <f t="shared" si="74"/>
        <v>16571772.347082166</v>
      </c>
      <c r="BN74" s="31">
        <f t="shared" si="74"/>
        <v>16743602.932847189</v>
      </c>
      <c r="BO74" s="31">
        <f t="shared" si="74"/>
        <v>16982057.884379424</v>
      </c>
      <c r="BP74" s="31">
        <f t="shared" si="74"/>
        <v>17501294.69205172</v>
      </c>
      <c r="BQ74" s="31">
        <f t="shared" ref="BQ74:CH74" si="75">BP74+BQ73</f>
        <v>18139438.720472913</v>
      </c>
      <c r="BR74" s="31">
        <f t="shared" si="75"/>
        <v>18714579.668699946</v>
      </c>
      <c r="BS74" s="31">
        <f t="shared" si="75"/>
        <v>19132729.62477681</v>
      </c>
      <c r="BT74" s="31">
        <f t="shared" si="75"/>
        <v>19345869.344018042</v>
      </c>
      <c r="BU74" s="31">
        <f t="shared" si="75"/>
        <v>19531930.095236208</v>
      </c>
      <c r="BV74" s="31">
        <f t="shared" si="75"/>
        <v>19730336.21271925</v>
      </c>
      <c r="BW74" s="31">
        <f t="shared" si="75"/>
        <v>19947121.513287794</v>
      </c>
      <c r="BX74" s="31">
        <f t="shared" si="75"/>
        <v>20123089.101817299</v>
      </c>
      <c r="BY74" s="31">
        <f t="shared" si="75"/>
        <v>20311089.309701167</v>
      </c>
      <c r="BZ74" s="31">
        <f t="shared" si="75"/>
        <v>20482919.89546619</v>
      </c>
      <c r="CA74" s="31">
        <f t="shared" si="75"/>
        <v>20721374.846998423</v>
      </c>
      <c r="CB74" s="31">
        <f t="shared" si="75"/>
        <v>21240611.654670719</v>
      </c>
      <c r="CC74" s="31">
        <f t="shared" si="75"/>
        <v>21878755.683091912</v>
      </c>
      <c r="CD74" s="31">
        <f t="shared" si="75"/>
        <v>22453896.631318945</v>
      </c>
      <c r="CE74" s="31">
        <f t="shared" si="75"/>
        <v>22872046.58739581</v>
      </c>
      <c r="CF74" s="31">
        <f t="shared" si="75"/>
        <v>23085186.306637041</v>
      </c>
      <c r="CG74" s="31">
        <f t="shared" si="75"/>
        <v>23271247.057855207</v>
      </c>
      <c r="CH74" s="35">
        <f t="shared" si="75"/>
        <v>23469653.17533825</v>
      </c>
    </row>
    <row r="75" spans="1:88" x14ac:dyDescent="0.3">
      <c r="A75" s="8"/>
      <c r="B75" s="41"/>
      <c r="C75" s="274"/>
      <c r="D75" s="275"/>
      <c r="E75" s="274"/>
      <c r="F75" s="275"/>
      <c r="G75" s="274"/>
      <c r="H75" s="275"/>
      <c r="I75" s="274"/>
      <c r="J75" s="275"/>
      <c r="K75" s="274"/>
      <c r="L75" s="275"/>
      <c r="M75" s="274"/>
      <c r="N75" s="275"/>
      <c r="O75" s="274"/>
      <c r="P75" s="275"/>
      <c r="Q75" s="274"/>
      <c r="R75" s="275"/>
      <c r="S75" s="274"/>
      <c r="T75" s="275"/>
      <c r="U75" s="274"/>
      <c r="V75" s="275"/>
      <c r="W75" s="274"/>
      <c r="X75" s="275"/>
      <c r="Y75" s="274"/>
      <c r="Z75" s="275"/>
      <c r="AA75" s="274"/>
      <c r="AB75" s="275"/>
      <c r="AC75" s="274"/>
      <c r="AD75" s="275"/>
      <c r="AE75" s="274"/>
      <c r="AF75" s="275"/>
      <c r="AG75" s="274"/>
      <c r="AH75" s="275"/>
      <c r="AI75" s="274"/>
      <c r="AJ75" s="275"/>
      <c r="AK75" s="274"/>
      <c r="AL75" s="275"/>
      <c r="AM75" s="274"/>
      <c r="AN75" s="275"/>
      <c r="AO75" s="274"/>
      <c r="AP75" s="275"/>
      <c r="AQ75" s="274"/>
      <c r="AR75" s="275"/>
      <c r="AS75" s="274"/>
      <c r="AT75" s="275"/>
      <c r="AU75" s="274"/>
      <c r="AV75" s="275"/>
      <c r="AW75" s="274"/>
      <c r="AX75" s="275"/>
      <c r="AY75" s="274"/>
      <c r="AZ75" s="275"/>
      <c r="BA75" s="274"/>
      <c r="BB75" s="275"/>
      <c r="BC75" s="274"/>
      <c r="BD75" s="275"/>
      <c r="BE75" s="274"/>
      <c r="BF75" s="275"/>
      <c r="BG75" s="274"/>
      <c r="BH75" s="275"/>
      <c r="BI75" s="274"/>
      <c r="BJ75" s="275"/>
      <c r="BK75" s="274"/>
      <c r="BL75" s="275"/>
      <c r="BM75" s="274"/>
      <c r="BN75" s="275"/>
      <c r="BO75" s="274"/>
      <c r="BP75" s="275"/>
      <c r="BQ75" s="274"/>
      <c r="BR75" s="275"/>
      <c r="BS75" s="274"/>
      <c r="BT75" s="275"/>
      <c r="BU75" s="274"/>
      <c r="BV75" s="275"/>
      <c r="BW75" s="274"/>
      <c r="BX75" s="275"/>
      <c r="BY75" s="274"/>
      <c r="BZ75" s="275"/>
      <c r="CA75" s="274"/>
      <c r="CB75" s="275"/>
      <c r="CC75" s="274"/>
      <c r="CD75" s="275"/>
      <c r="CE75" s="274"/>
      <c r="CF75" s="275"/>
      <c r="CG75" s="274"/>
      <c r="CH75" s="275"/>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57"/>
    </row>
    <row r="77" spans="1:88" ht="15.6" x14ac:dyDescent="0.3">
      <c r="A77" s="647" t="s">
        <v>222</v>
      </c>
      <c r="B77" s="18" t="s">
        <v>222</v>
      </c>
      <c r="C77" s="309">
        <f t="shared" ref="C77:AH77" si="76">C58</f>
        <v>43831</v>
      </c>
      <c r="D77" s="309">
        <f t="shared" si="76"/>
        <v>43862</v>
      </c>
      <c r="E77" s="309">
        <f t="shared" si="76"/>
        <v>43891</v>
      </c>
      <c r="F77" s="309">
        <f t="shared" si="76"/>
        <v>43922</v>
      </c>
      <c r="G77" s="309">
        <f t="shared" si="76"/>
        <v>43952</v>
      </c>
      <c r="H77" s="309">
        <f t="shared" si="76"/>
        <v>43983</v>
      </c>
      <c r="I77" s="309">
        <f t="shared" si="76"/>
        <v>44013</v>
      </c>
      <c r="J77" s="309">
        <f t="shared" si="76"/>
        <v>44044</v>
      </c>
      <c r="K77" s="309">
        <f t="shared" si="76"/>
        <v>44075</v>
      </c>
      <c r="L77" s="309">
        <f t="shared" si="76"/>
        <v>44105</v>
      </c>
      <c r="M77" s="309">
        <f t="shared" si="76"/>
        <v>44136</v>
      </c>
      <c r="N77" s="309">
        <f t="shared" si="76"/>
        <v>44166</v>
      </c>
      <c r="O77" s="309">
        <f t="shared" si="76"/>
        <v>44197</v>
      </c>
      <c r="P77" s="309">
        <f t="shared" si="76"/>
        <v>44228</v>
      </c>
      <c r="Q77" s="309">
        <f t="shared" si="76"/>
        <v>44256</v>
      </c>
      <c r="R77" s="309">
        <f t="shared" si="76"/>
        <v>44287</v>
      </c>
      <c r="S77" s="309">
        <f t="shared" si="76"/>
        <v>44317</v>
      </c>
      <c r="T77" s="309">
        <f t="shared" si="76"/>
        <v>44348</v>
      </c>
      <c r="U77" s="309">
        <f t="shared" si="76"/>
        <v>44378</v>
      </c>
      <c r="V77" s="309">
        <f t="shared" si="76"/>
        <v>44409</v>
      </c>
      <c r="W77" s="309">
        <f t="shared" si="76"/>
        <v>44440</v>
      </c>
      <c r="X77" s="309">
        <f t="shared" si="76"/>
        <v>44470</v>
      </c>
      <c r="Y77" s="309">
        <f t="shared" si="76"/>
        <v>44501</v>
      </c>
      <c r="Z77" s="309">
        <f t="shared" si="76"/>
        <v>44531</v>
      </c>
      <c r="AA77" s="309">
        <f t="shared" si="76"/>
        <v>44562</v>
      </c>
      <c r="AB77" s="309">
        <f t="shared" si="76"/>
        <v>44593</v>
      </c>
      <c r="AC77" s="309">
        <f t="shared" si="76"/>
        <v>44621</v>
      </c>
      <c r="AD77" s="309">
        <f t="shared" si="76"/>
        <v>44652</v>
      </c>
      <c r="AE77" s="309">
        <f t="shared" si="76"/>
        <v>44682</v>
      </c>
      <c r="AF77" s="309">
        <f t="shared" si="76"/>
        <v>44713</v>
      </c>
      <c r="AG77" s="309">
        <f t="shared" si="76"/>
        <v>44743</v>
      </c>
      <c r="AH77" s="309">
        <f t="shared" si="76"/>
        <v>44774</v>
      </c>
      <c r="AI77" s="309">
        <f t="shared" ref="AI77:BN77" si="77">AI58</f>
        <v>44805</v>
      </c>
      <c r="AJ77" s="309">
        <f t="shared" si="77"/>
        <v>44835</v>
      </c>
      <c r="AK77" s="309">
        <f t="shared" si="77"/>
        <v>44866</v>
      </c>
      <c r="AL77" s="309">
        <f t="shared" si="77"/>
        <v>44896</v>
      </c>
      <c r="AM77" s="309">
        <f t="shared" si="77"/>
        <v>44927</v>
      </c>
      <c r="AN77" s="309">
        <f t="shared" si="77"/>
        <v>44958</v>
      </c>
      <c r="AO77" s="309">
        <f t="shared" si="77"/>
        <v>44986</v>
      </c>
      <c r="AP77" s="309">
        <f t="shared" si="77"/>
        <v>45017</v>
      </c>
      <c r="AQ77" s="309">
        <f t="shared" si="77"/>
        <v>45047</v>
      </c>
      <c r="AR77" s="309">
        <f t="shared" si="77"/>
        <v>45078</v>
      </c>
      <c r="AS77" s="309">
        <f t="shared" si="77"/>
        <v>45108</v>
      </c>
      <c r="AT77" s="309">
        <f t="shared" si="77"/>
        <v>45139</v>
      </c>
      <c r="AU77" s="309">
        <f t="shared" si="77"/>
        <v>45170</v>
      </c>
      <c r="AV77" s="309">
        <f t="shared" si="77"/>
        <v>45200</v>
      </c>
      <c r="AW77" s="309">
        <f t="shared" si="77"/>
        <v>45231</v>
      </c>
      <c r="AX77" s="309">
        <f t="shared" si="77"/>
        <v>45261</v>
      </c>
      <c r="AY77" s="309">
        <f t="shared" si="77"/>
        <v>45292</v>
      </c>
      <c r="AZ77" s="309">
        <f t="shared" si="77"/>
        <v>45323</v>
      </c>
      <c r="BA77" s="309">
        <f t="shared" si="77"/>
        <v>45352</v>
      </c>
      <c r="BB77" s="309">
        <f t="shared" si="77"/>
        <v>45383</v>
      </c>
      <c r="BC77" s="309">
        <f t="shared" si="77"/>
        <v>45413</v>
      </c>
      <c r="BD77" s="309">
        <f t="shared" si="77"/>
        <v>45444</v>
      </c>
      <c r="BE77" s="309">
        <f t="shared" si="77"/>
        <v>45474</v>
      </c>
      <c r="BF77" s="309">
        <f t="shared" si="77"/>
        <v>45505</v>
      </c>
      <c r="BG77" s="309">
        <f t="shared" si="77"/>
        <v>45536</v>
      </c>
      <c r="BH77" s="309">
        <f t="shared" si="77"/>
        <v>45566</v>
      </c>
      <c r="BI77" s="309">
        <f t="shared" si="77"/>
        <v>45597</v>
      </c>
      <c r="BJ77" s="309">
        <f t="shared" si="77"/>
        <v>45627</v>
      </c>
      <c r="BK77" s="309">
        <f t="shared" si="77"/>
        <v>45658</v>
      </c>
      <c r="BL77" s="309">
        <f t="shared" si="77"/>
        <v>45689</v>
      </c>
      <c r="BM77" s="309">
        <f t="shared" si="77"/>
        <v>45717</v>
      </c>
      <c r="BN77" s="309">
        <f t="shared" si="77"/>
        <v>45748</v>
      </c>
      <c r="BO77" s="309">
        <f t="shared" ref="BO77:CH77" si="78">BO58</f>
        <v>45778</v>
      </c>
      <c r="BP77" s="309">
        <f t="shared" si="78"/>
        <v>45809</v>
      </c>
      <c r="BQ77" s="309">
        <f t="shared" si="78"/>
        <v>45839</v>
      </c>
      <c r="BR77" s="309">
        <f t="shared" si="78"/>
        <v>45870</v>
      </c>
      <c r="BS77" s="309">
        <f t="shared" si="78"/>
        <v>45901</v>
      </c>
      <c r="BT77" s="309">
        <f t="shared" si="78"/>
        <v>45931</v>
      </c>
      <c r="BU77" s="309">
        <f t="shared" si="78"/>
        <v>45962</v>
      </c>
      <c r="BV77" s="309">
        <f t="shared" si="78"/>
        <v>45992</v>
      </c>
      <c r="BW77" s="309">
        <f t="shared" si="78"/>
        <v>46023</v>
      </c>
      <c r="BX77" s="309">
        <f t="shared" si="78"/>
        <v>46054</v>
      </c>
      <c r="BY77" s="309">
        <f t="shared" si="78"/>
        <v>46082</v>
      </c>
      <c r="BZ77" s="309">
        <f t="shared" si="78"/>
        <v>46113</v>
      </c>
      <c r="CA77" s="309">
        <f t="shared" si="78"/>
        <v>46143</v>
      </c>
      <c r="CB77" s="309">
        <f t="shared" si="78"/>
        <v>46174</v>
      </c>
      <c r="CC77" s="309">
        <f t="shared" si="78"/>
        <v>46204</v>
      </c>
      <c r="CD77" s="309">
        <f t="shared" si="78"/>
        <v>46235</v>
      </c>
      <c r="CE77" s="309">
        <f t="shared" si="78"/>
        <v>46266</v>
      </c>
      <c r="CF77" s="309">
        <f t="shared" si="78"/>
        <v>46296</v>
      </c>
      <c r="CG77" s="309">
        <f t="shared" si="78"/>
        <v>46327</v>
      </c>
      <c r="CH77" s="310">
        <f t="shared" si="78"/>
        <v>46357</v>
      </c>
      <c r="CJ77" s="259" t="s">
        <v>105</v>
      </c>
    </row>
    <row r="78" spans="1:88" ht="15.75" customHeight="1" x14ac:dyDescent="0.3">
      <c r="A78" s="648"/>
      <c r="B78" s="14" t="str">
        <f>B59</f>
        <v>Air Comp</v>
      </c>
      <c r="C78" s="437">
        <f>'2M - SGS'!C78</f>
        <v>8.5109000000000004E-2</v>
      </c>
      <c r="D78" s="437">
        <f>'2M - SGS'!D78</f>
        <v>7.7715000000000006E-2</v>
      </c>
      <c r="E78" s="437">
        <f>'2M - SGS'!E78</f>
        <v>8.6136000000000004E-2</v>
      </c>
      <c r="F78" s="437">
        <f>'2M - SGS'!F78</f>
        <v>7.9796000000000006E-2</v>
      </c>
      <c r="G78" s="437">
        <f>'2M - SGS'!G78</f>
        <v>8.5334999999999994E-2</v>
      </c>
      <c r="H78" s="437">
        <f>'2M - SGS'!H78</f>
        <v>8.1994999999999998E-2</v>
      </c>
      <c r="I78" s="437">
        <f>'2M - SGS'!I78</f>
        <v>8.4098999999999993E-2</v>
      </c>
      <c r="J78" s="437">
        <f>'2M - SGS'!J78</f>
        <v>8.4198999999999996E-2</v>
      </c>
      <c r="K78" s="437">
        <f>'2M - SGS'!K78</f>
        <v>8.2512000000000002E-2</v>
      </c>
      <c r="L78" s="437">
        <f>'2M - SGS'!L78</f>
        <v>8.5277000000000006E-2</v>
      </c>
      <c r="M78" s="437">
        <f>'2M - SGS'!M78</f>
        <v>8.2588999999999996E-2</v>
      </c>
      <c r="N78" s="437">
        <f>'2M - SGS'!N78</f>
        <v>8.5237999999999994E-2</v>
      </c>
      <c r="O78" s="437">
        <f>'2M - SGS'!O78</f>
        <v>8.5109000000000004E-2</v>
      </c>
      <c r="P78" s="437">
        <f>'2M - SGS'!P78</f>
        <v>7.7715000000000006E-2</v>
      </c>
      <c r="Q78" s="437">
        <f>'2M - SGS'!Q78</f>
        <v>8.6136000000000004E-2</v>
      </c>
      <c r="R78" s="437">
        <f>'2M - SGS'!R78</f>
        <v>7.9796000000000006E-2</v>
      </c>
      <c r="S78" s="437">
        <f>'2M - SGS'!S78</f>
        <v>8.5334999999999994E-2</v>
      </c>
      <c r="T78" s="437">
        <f>'2M - SGS'!T78</f>
        <v>8.1994999999999998E-2</v>
      </c>
      <c r="U78" s="437">
        <f>'2M - SGS'!U78</f>
        <v>8.4098999999999993E-2</v>
      </c>
      <c r="V78" s="437">
        <f>'2M - SGS'!V78</f>
        <v>8.4198999999999996E-2</v>
      </c>
      <c r="W78" s="437">
        <f>'2M - SGS'!W78</f>
        <v>8.2512000000000002E-2</v>
      </c>
      <c r="X78" s="437">
        <f>'2M - SGS'!X78</f>
        <v>8.5277000000000006E-2</v>
      </c>
      <c r="Y78" s="437">
        <f>'2M - SGS'!Y78</f>
        <v>8.2588999999999996E-2</v>
      </c>
      <c r="Z78" s="437">
        <f>'2M - SGS'!Z78</f>
        <v>8.5237999999999994E-2</v>
      </c>
      <c r="AA78" s="437">
        <f>'2M - SGS'!AA78</f>
        <v>8.5109000000000004E-2</v>
      </c>
      <c r="AB78" s="437">
        <f>'2M - SGS'!AB78</f>
        <v>7.7715000000000006E-2</v>
      </c>
      <c r="AC78" s="437">
        <f>'2M - SGS'!AC78</f>
        <v>8.6136000000000004E-2</v>
      </c>
      <c r="AD78" s="437">
        <f>'2M - SGS'!AD78</f>
        <v>7.9796000000000006E-2</v>
      </c>
      <c r="AE78" s="437">
        <f>'2M - SGS'!AE78</f>
        <v>8.5334999999999994E-2</v>
      </c>
      <c r="AF78" s="437">
        <f>'2M - SGS'!AF78</f>
        <v>8.1994999999999998E-2</v>
      </c>
      <c r="AG78" s="437">
        <f>'2M - SGS'!AG78</f>
        <v>8.4098999999999993E-2</v>
      </c>
      <c r="AH78" s="437">
        <f>'2M - SGS'!AH78</f>
        <v>8.4198999999999996E-2</v>
      </c>
      <c r="AI78" s="437">
        <f>'2M - SGS'!AI78</f>
        <v>8.2512000000000002E-2</v>
      </c>
      <c r="AJ78" s="437">
        <f>'2M - SGS'!AJ78</f>
        <v>8.5277000000000006E-2</v>
      </c>
      <c r="AK78" s="437">
        <f>'2M - SGS'!AK78</f>
        <v>8.2588999999999996E-2</v>
      </c>
      <c r="AL78" s="437">
        <f>'2M - SGS'!AL78</f>
        <v>8.5237999999999994E-2</v>
      </c>
      <c r="AM78" s="437">
        <f>'2M - SGS'!AM78</f>
        <v>8.5109000000000004E-2</v>
      </c>
      <c r="AN78" s="437">
        <f>'2M - SGS'!AN78</f>
        <v>7.7715000000000006E-2</v>
      </c>
      <c r="AO78" s="437">
        <f>'2M - SGS'!AO78</f>
        <v>8.6136000000000004E-2</v>
      </c>
      <c r="AP78" s="437">
        <f>'2M - SGS'!AP78</f>
        <v>7.9796000000000006E-2</v>
      </c>
      <c r="AQ78" s="437">
        <f>'2M - SGS'!AQ78</f>
        <v>8.5334999999999994E-2</v>
      </c>
      <c r="AR78" s="437">
        <f>'2M - SGS'!AR78</f>
        <v>8.1994999999999998E-2</v>
      </c>
      <c r="AS78" s="437">
        <f>'2M - SGS'!AS78</f>
        <v>8.4098999999999993E-2</v>
      </c>
      <c r="AT78" s="437">
        <f>'2M - SGS'!AT78</f>
        <v>8.4198999999999996E-2</v>
      </c>
      <c r="AU78" s="437">
        <f>'2M - SGS'!AU78</f>
        <v>8.2512000000000002E-2</v>
      </c>
      <c r="AV78" s="437">
        <f>'2M - SGS'!AV78</f>
        <v>8.5277000000000006E-2</v>
      </c>
      <c r="AW78" s="437">
        <f>'2M - SGS'!AW78</f>
        <v>8.2588999999999996E-2</v>
      </c>
      <c r="AX78" s="437">
        <f>'2M - SGS'!AX78</f>
        <v>8.5237999999999994E-2</v>
      </c>
      <c r="AY78" s="437">
        <f>'2M - SGS'!AY78</f>
        <v>8.5109000000000004E-2</v>
      </c>
      <c r="AZ78" s="437">
        <f>'2M - SGS'!AZ78</f>
        <v>7.7715000000000006E-2</v>
      </c>
      <c r="BA78" s="437">
        <f>'2M - SGS'!BA78</f>
        <v>8.6136000000000004E-2</v>
      </c>
      <c r="BB78" s="437">
        <f>'2M - SGS'!BB78</f>
        <v>7.9796000000000006E-2</v>
      </c>
      <c r="BC78" s="437">
        <f>'2M - SGS'!BC78</f>
        <v>8.5334999999999994E-2</v>
      </c>
      <c r="BD78" s="437">
        <f>'2M - SGS'!BD78</f>
        <v>8.1994999999999998E-2</v>
      </c>
      <c r="BE78" s="437">
        <f>'2M - SGS'!BE78</f>
        <v>8.4098999999999993E-2</v>
      </c>
      <c r="BF78" s="437">
        <f>'2M - SGS'!BF78</f>
        <v>8.4198999999999996E-2</v>
      </c>
      <c r="BG78" s="437">
        <f>'2M - SGS'!BG78</f>
        <v>8.2512000000000002E-2</v>
      </c>
      <c r="BH78" s="437">
        <f>'2M - SGS'!BH78</f>
        <v>8.5277000000000006E-2</v>
      </c>
      <c r="BI78" s="437">
        <f>'2M - SGS'!BI78</f>
        <v>8.2588999999999996E-2</v>
      </c>
      <c r="BJ78" s="437">
        <f>'2M - SGS'!BJ78</f>
        <v>8.5237999999999994E-2</v>
      </c>
      <c r="BK78" s="437">
        <f>'2M - SGS'!BK78</f>
        <v>8.5109000000000004E-2</v>
      </c>
      <c r="BL78" s="437">
        <f>'2M - SGS'!BL78</f>
        <v>7.7715000000000006E-2</v>
      </c>
      <c r="BM78" s="437">
        <f>'2M - SGS'!BM78</f>
        <v>8.6136000000000004E-2</v>
      </c>
      <c r="BN78" s="437">
        <f>'2M - SGS'!BN78</f>
        <v>7.9796000000000006E-2</v>
      </c>
      <c r="BO78" s="437">
        <f>'2M - SGS'!BO78</f>
        <v>8.5334999999999994E-2</v>
      </c>
      <c r="BP78" s="437">
        <f>'2M - SGS'!BP78</f>
        <v>8.1994999999999998E-2</v>
      </c>
      <c r="BQ78" s="437">
        <f>'2M - SGS'!BQ78</f>
        <v>8.4098999999999993E-2</v>
      </c>
      <c r="BR78" s="437">
        <f>'2M - SGS'!BR78</f>
        <v>8.4198999999999996E-2</v>
      </c>
      <c r="BS78" s="437">
        <f>'2M - SGS'!BS78</f>
        <v>8.2512000000000002E-2</v>
      </c>
      <c r="BT78" s="437">
        <f>'2M - SGS'!BT78</f>
        <v>8.5277000000000006E-2</v>
      </c>
      <c r="BU78" s="437">
        <f>'2M - SGS'!BU78</f>
        <v>8.2588999999999996E-2</v>
      </c>
      <c r="BV78" s="437">
        <f>'2M - SGS'!BV78</f>
        <v>8.5237999999999994E-2</v>
      </c>
      <c r="BW78" s="437">
        <f>'2M - SGS'!BW78</f>
        <v>8.5109000000000004E-2</v>
      </c>
      <c r="BX78" s="437">
        <f>'2M - SGS'!BX78</f>
        <v>7.7715000000000006E-2</v>
      </c>
      <c r="BY78" s="437">
        <f>'2M - SGS'!BY78</f>
        <v>8.6136000000000004E-2</v>
      </c>
      <c r="BZ78" s="437">
        <f>'2M - SGS'!BZ78</f>
        <v>7.9796000000000006E-2</v>
      </c>
      <c r="CA78" s="437">
        <f>'2M - SGS'!CA78</f>
        <v>8.5334999999999994E-2</v>
      </c>
      <c r="CB78" s="437">
        <f>'2M - SGS'!CB78</f>
        <v>8.1994999999999998E-2</v>
      </c>
      <c r="CC78" s="437">
        <f>'2M - SGS'!CC78</f>
        <v>8.4098999999999993E-2</v>
      </c>
      <c r="CD78" s="437">
        <f>'2M - SGS'!CD78</f>
        <v>8.4198999999999996E-2</v>
      </c>
      <c r="CE78" s="437">
        <f>'2M - SGS'!CE78</f>
        <v>8.2512000000000002E-2</v>
      </c>
      <c r="CF78" s="437">
        <f>'2M - SGS'!CF78</f>
        <v>8.5277000000000006E-2</v>
      </c>
      <c r="CG78" s="437">
        <f>'2M - SGS'!CG78</f>
        <v>8.2588999999999996E-2</v>
      </c>
      <c r="CH78" s="438">
        <f>'2M - SGS'!CH78</f>
        <v>8.5237999999999994E-2</v>
      </c>
      <c r="CJ78" s="278">
        <f>SUM(C78:N78)</f>
        <v>1.0000000000000002</v>
      </c>
    </row>
    <row r="79" spans="1:88" ht="15.6" x14ac:dyDescent="0.3">
      <c r="A79" s="648"/>
      <c r="B79" s="14" t="str">
        <f t="shared" ref="B79:B90" si="79">B60</f>
        <v>Building Shell</v>
      </c>
      <c r="C79" s="437">
        <f>'2M - SGS'!C79</f>
        <v>0.107824</v>
      </c>
      <c r="D79" s="437">
        <f>'2M - SGS'!D79</f>
        <v>9.1051999999999994E-2</v>
      </c>
      <c r="E79" s="437">
        <f>'2M - SGS'!E79</f>
        <v>7.1135000000000004E-2</v>
      </c>
      <c r="F79" s="437">
        <f>'2M - SGS'!F79</f>
        <v>4.1179E-2</v>
      </c>
      <c r="G79" s="437">
        <f>'2M - SGS'!G79</f>
        <v>4.4423999999999998E-2</v>
      </c>
      <c r="H79" s="437">
        <f>'2M - SGS'!H79</f>
        <v>0.106128</v>
      </c>
      <c r="I79" s="437">
        <f>'2M - SGS'!I79</f>
        <v>0.14288100000000001</v>
      </c>
      <c r="J79" s="437">
        <f>'2M - SGS'!J79</f>
        <v>0.133494</v>
      </c>
      <c r="K79" s="437">
        <f>'2M - SGS'!K79</f>
        <v>5.781E-2</v>
      </c>
      <c r="L79" s="437">
        <f>'2M - SGS'!L79</f>
        <v>3.8018000000000003E-2</v>
      </c>
      <c r="M79" s="437">
        <f>'2M - SGS'!M79</f>
        <v>6.2103999999999999E-2</v>
      </c>
      <c r="N79" s="437">
        <f>'2M - SGS'!N79</f>
        <v>0.10395</v>
      </c>
      <c r="O79" s="437">
        <f>'2M - SGS'!O79</f>
        <v>0.107824</v>
      </c>
      <c r="P79" s="437">
        <f>'2M - SGS'!P79</f>
        <v>9.1051999999999994E-2</v>
      </c>
      <c r="Q79" s="437">
        <f>'2M - SGS'!Q79</f>
        <v>7.1135000000000004E-2</v>
      </c>
      <c r="R79" s="437">
        <f>'2M - SGS'!R79</f>
        <v>4.1179E-2</v>
      </c>
      <c r="S79" s="437">
        <f>'2M - SGS'!S79</f>
        <v>4.4423999999999998E-2</v>
      </c>
      <c r="T79" s="437">
        <f>'2M - SGS'!T79</f>
        <v>0.106128</v>
      </c>
      <c r="U79" s="437">
        <f>'2M - SGS'!U79</f>
        <v>0.14288100000000001</v>
      </c>
      <c r="V79" s="437">
        <f>'2M - SGS'!V79</f>
        <v>0.133494</v>
      </c>
      <c r="W79" s="437">
        <f>'2M - SGS'!W79</f>
        <v>5.781E-2</v>
      </c>
      <c r="X79" s="437">
        <f>'2M - SGS'!X79</f>
        <v>3.8018000000000003E-2</v>
      </c>
      <c r="Y79" s="437">
        <f>'2M - SGS'!Y79</f>
        <v>6.2103999999999999E-2</v>
      </c>
      <c r="Z79" s="437">
        <f>'2M - SGS'!Z79</f>
        <v>0.10395</v>
      </c>
      <c r="AA79" s="437">
        <f>'2M - SGS'!AA79</f>
        <v>0.107824</v>
      </c>
      <c r="AB79" s="437">
        <f>'2M - SGS'!AB79</f>
        <v>9.1051999999999994E-2</v>
      </c>
      <c r="AC79" s="437">
        <f>'2M - SGS'!AC79</f>
        <v>7.1135000000000004E-2</v>
      </c>
      <c r="AD79" s="437">
        <f>'2M - SGS'!AD79</f>
        <v>4.1179E-2</v>
      </c>
      <c r="AE79" s="437">
        <f>'2M - SGS'!AE79</f>
        <v>4.4423999999999998E-2</v>
      </c>
      <c r="AF79" s="437">
        <f>'2M - SGS'!AF79</f>
        <v>0.106128</v>
      </c>
      <c r="AG79" s="437">
        <f>'2M - SGS'!AG79</f>
        <v>0.14288100000000001</v>
      </c>
      <c r="AH79" s="437">
        <f>'2M - SGS'!AH79</f>
        <v>0.133494</v>
      </c>
      <c r="AI79" s="437">
        <f>'2M - SGS'!AI79</f>
        <v>5.781E-2</v>
      </c>
      <c r="AJ79" s="437">
        <f>'2M - SGS'!AJ79</f>
        <v>3.8018000000000003E-2</v>
      </c>
      <c r="AK79" s="437">
        <f>'2M - SGS'!AK79</f>
        <v>6.2103999999999999E-2</v>
      </c>
      <c r="AL79" s="437">
        <f>'2M - SGS'!AL79</f>
        <v>0.10395</v>
      </c>
      <c r="AM79" s="437">
        <f>'2M - SGS'!AM79</f>
        <v>0.107824</v>
      </c>
      <c r="AN79" s="437">
        <f>'2M - SGS'!AN79</f>
        <v>9.1051999999999994E-2</v>
      </c>
      <c r="AO79" s="437">
        <f>'2M - SGS'!AO79</f>
        <v>7.1135000000000004E-2</v>
      </c>
      <c r="AP79" s="437">
        <f>'2M - SGS'!AP79</f>
        <v>4.1179E-2</v>
      </c>
      <c r="AQ79" s="437">
        <f>'2M - SGS'!AQ79</f>
        <v>4.4423999999999998E-2</v>
      </c>
      <c r="AR79" s="437">
        <f>'2M - SGS'!AR79</f>
        <v>0.106128</v>
      </c>
      <c r="AS79" s="437">
        <f>'2M - SGS'!AS79</f>
        <v>0.14288100000000001</v>
      </c>
      <c r="AT79" s="437">
        <f>'2M - SGS'!AT79</f>
        <v>0.133494</v>
      </c>
      <c r="AU79" s="437">
        <f>'2M - SGS'!AU79</f>
        <v>5.781E-2</v>
      </c>
      <c r="AV79" s="437">
        <f>'2M - SGS'!AV79</f>
        <v>3.8018000000000003E-2</v>
      </c>
      <c r="AW79" s="437">
        <f>'2M - SGS'!AW79</f>
        <v>6.2103999999999999E-2</v>
      </c>
      <c r="AX79" s="437">
        <f>'2M - SGS'!AX79</f>
        <v>0.10395</v>
      </c>
      <c r="AY79" s="437">
        <f>'2M - SGS'!AY79</f>
        <v>0.107824</v>
      </c>
      <c r="AZ79" s="437">
        <f>'2M - SGS'!AZ79</f>
        <v>9.1051999999999994E-2</v>
      </c>
      <c r="BA79" s="437">
        <f>'2M - SGS'!BA79</f>
        <v>7.1135000000000004E-2</v>
      </c>
      <c r="BB79" s="437">
        <f>'2M - SGS'!BB79</f>
        <v>4.1179E-2</v>
      </c>
      <c r="BC79" s="437">
        <f>'2M - SGS'!BC79</f>
        <v>4.4423999999999998E-2</v>
      </c>
      <c r="BD79" s="437">
        <f>'2M - SGS'!BD79</f>
        <v>0.106128</v>
      </c>
      <c r="BE79" s="437">
        <f>'2M - SGS'!BE79</f>
        <v>0.14288100000000001</v>
      </c>
      <c r="BF79" s="437">
        <f>'2M - SGS'!BF79</f>
        <v>0.133494</v>
      </c>
      <c r="BG79" s="437">
        <f>'2M - SGS'!BG79</f>
        <v>5.781E-2</v>
      </c>
      <c r="BH79" s="437">
        <f>'2M - SGS'!BH79</f>
        <v>3.8018000000000003E-2</v>
      </c>
      <c r="BI79" s="437">
        <f>'2M - SGS'!BI79</f>
        <v>6.2103999999999999E-2</v>
      </c>
      <c r="BJ79" s="437">
        <f>'2M - SGS'!BJ79</f>
        <v>0.10395</v>
      </c>
      <c r="BK79" s="437">
        <f>'2M - SGS'!BK79</f>
        <v>0.107824</v>
      </c>
      <c r="BL79" s="437">
        <f>'2M - SGS'!BL79</f>
        <v>9.1051999999999994E-2</v>
      </c>
      <c r="BM79" s="437">
        <f>'2M - SGS'!BM79</f>
        <v>7.1135000000000004E-2</v>
      </c>
      <c r="BN79" s="437">
        <f>'2M - SGS'!BN79</f>
        <v>4.1179E-2</v>
      </c>
      <c r="BO79" s="437">
        <f>'2M - SGS'!BO79</f>
        <v>4.4423999999999998E-2</v>
      </c>
      <c r="BP79" s="437">
        <f>'2M - SGS'!BP79</f>
        <v>0.106128</v>
      </c>
      <c r="BQ79" s="437">
        <f>'2M - SGS'!BQ79</f>
        <v>0.14288100000000001</v>
      </c>
      <c r="BR79" s="437">
        <f>'2M - SGS'!BR79</f>
        <v>0.133494</v>
      </c>
      <c r="BS79" s="437">
        <f>'2M - SGS'!BS79</f>
        <v>5.781E-2</v>
      </c>
      <c r="BT79" s="437">
        <f>'2M - SGS'!BT79</f>
        <v>3.8018000000000003E-2</v>
      </c>
      <c r="BU79" s="437">
        <f>'2M - SGS'!BU79</f>
        <v>6.2103999999999999E-2</v>
      </c>
      <c r="BV79" s="437">
        <f>'2M - SGS'!BV79</f>
        <v>0.10395</v>
      </c>
      <c r="BW79" s="437">
        <f>'2M - SGS'!BW79</f>
        <v>0.107824</v>
      </c>
      <c r="BX79" s="437">
        <f>'2M - SGS'!BX79</f>
        <v>9.1051999999999994E-2</v>
      </c>
      <c r="BY79" s="437">
        <f>'2M - SGS'!BY79</f>
        <v>7.1135000000000004E-2</v>
      </c>
      <c r="BZ79" s="437">
        <f>'2M - SGS'!BZ79</f>
        <v>4.1179E-2</v>
      </c>
      <c r="CA79" s="437">
        <f>'2M - SGS'!CA79</f>
        <v>4.4423999999999998E-2</v>
      </c>
      <c r="CB79" s="437">
        <f>'2M - SGS'!CB79</f>
        <v>0.106128</v>
      </c>
      <c r="CC79" s="437">
        <f>'2M - SGS'!CC79</f>
        <v>0.14288100000000001</v>
      </c>
      <c r="CD79" s="437">
        <f>'2M - SGS'!CD79</f>
        <v>0.133494</v>
      </c>
      <c r="CE79" s="437">
        <f>'2M - SGS'!CE79</f>
        <v>5.781E-2</v>
      </c>
      <c r="CF79" s="437">
        <f>'2M - SGS'!CF79</f>
        <v>3.8018000000000003E-2</v>
      </c>
      <c r="CG79" s="437">
        <f>'2M - SGS'!CG79</f>
        <v>6.2103999999999999E-2</v>
      </c>
      <c r="CH79" s="438">
        <f>'2M - SGS'!CH79</f>
        <v>0.10395</v>
      </c>
      <c r="CJ79" s="278">
        <f t="shared" ref="CJ79:CJ90" si="80">SUM(C79:N79)</f>
        <v>0.99999900000000008</v>
      </c>
    </row>
    <row r="80" spans="1:88" ht="15.6" x14ac:dyDescent="0.3">
      <c r="A80" s="648"/>
      <c r="B80" s="14" t="str">
        <f t="shared" si="79"/>
        <v>Cooking</v>
      </c>
      <c r="C80" s="437">
        <f>'2M - SGS'!C80</f>
        <v>8.6096000000000006E-2</v>
      </c>
      <c r="D80" s="437">
        <f>'2M - SGS'!D80</f>
        <v>7.8608999999999998E-2</v>
      </c>
      <c r="E80" s="437">
        <f>'2M - SGS'!E80</f>
        <v>8.1547999999999995E-2</v>
      </c>
      <c r="F80" s="437">
        <f>'2M - SGS'!F80</f>
        <v>7.2947999999999999E-2</v>
      </c>
      <c r="G80" s="437">
        <f>'2M - SGS'!G80</f>
        <v>8.6277000000000006E-2</v>
      </c>
      <c r="H80" s="437">
        <f>'2M - SGS'!H80</f>
        <v>8.3294000000000007E-2</v>
      </c>
      <c r="I80" s="437">
        <f>'2M - SGS'!I80</f>
        <v>8.5859000000000005E-2</v>
      </c>
      <c r="J80" s="437">
        <f>'2M - SGS'!J80</f>
        <v>8.5885000000000003E-2</v>
      </c>
      <c r="K80" s="437">
        <f>'2M - SGS'!K80</f>
        <v>8.3474999999999994E-2</v>
      </c>
      <c r="L80" s="437">
        <f>'2M - SGS'!L80</f>
        <v>8.6262000000000005E-2</v>
      </c>
      <c r="M80" s="437">
        <f>'2M - SGS'!M80</f>
        <v>8.3496000000000001E-2</v>
      </c>
      <c r="N80" s="437">
        <f>'2M - SGS'!N80</f>
        <v>8.6250999999999994E-2</v>
      </c>
      <c r="O80" s="437">
        <f>'2M - SGS'!O80</f>
        <v>8.6096000000000006E-2</v>
      </c>
      <c r="P80" s="437">
        <f>'2M - SGS'!P80</f>
        <v>7.8608999999999998E-2</v>
      </c>
      <c r="Q80" s="437">
        <f>'2M - SGS'!Q80</f>
        <v>8.1547999999999995E-2</v>
      </c>
      <c r="R80" s="437">
        <f>'2M - SGS'!R80</f>
        <v>7.2947999999999999E-2</v>
      </c>
      <c r="S80" s="437">
        <f>'2M - SGS'!S80</f>
        <v>8.6277000000000006E-2</v>
      </c>
      <c r="T80" s="437">
        <f>'2M - SGS'!T80</f>
        <v>8.3294000000000007E-2</v>
      </c>
      <c r="U80" s="437">
        <f>'2M - SGS'!U80</f>
        <v>8.5859000000000005E-2</v>
      </c>
      <c r="V80" s="437">
        <f>'2M - SGS'!V80</f>
        <v>8.5885000000000003E-2</v>
      </c>
      <c r="W80" s="437">
        <f>'2M - SGS'!W80</f>
        <v>8.3474999999999994E-2</v>
      </c>
      <c r="X80" s="437">
        <f>'2M - SGS'!X80</f>
        <v>8.6262000000000005E-2</v>
      </c>
      <c r="Y80" s="437">
        <f>'2M - SGS'!Y80</f>
        <v>8.3496000000000001E-2</v>
      </c>
      <c r="Z80" s="437">
        <f>'2M - SGS'!Z80</f>
        <v>8.6250999999999994E-2</v>
      </c>
      <c r="AA80" s="437">
        <f>'2M - SGS'!AA80</f>
        <v>8.6096000000000006E-2</v>
      </c>
      <c r="AB80" s="437">
        <f>'2M - SGS'!AB80</f>
        <v>7.8608999999999998E-2</v>
      </c>
      <c r="AC80" s="437">
        <f>'2M - SGS'!AC80</f>
        <v>8.1547999999999995E-2</v>
      </c>
      <c r="AD80" s="437">
        <f>'2M - SGS'!AD80</f>
        <v>7.2947999999999999E-2</v>
      </c>
      <c r="AE80" s="437">
        <f>'2M - SGS'!AE80</f>
        <v>8.6277000000000006E-2</v>
      </c>
      <c r="AF80" s="437">
        <f>'2M - SGS'!AF80</f>
        <v>8.3294000000000007E-2</v>
      </c>
      <c r="AG80" s="437">
        <f>'2M - SGS'!AG80</f>
        <v>8.5859000000000005E-2</v>
      </c>
      <c r="AH80" s="437">
        <f>'2M - SGS'!AH80</f>
        <v>8.5885000000000003E-2</v>
      </c>
      <c r="AI80" s="437">
        <f>'2M - SGS'!AI80</f>
        <v>8.3474999999999994E-2</v>
      </c>
      <c r="AJ80" s="437">
        <f>'2M - SGS'!AJ80</f>
        <v>8.6262000000000005E-2</v>
      </c>
      <c r="AK80" s="437">
        <f>'2M - SGS'!AK80</f>
        <v>8.3496000000000001E-2</v>
      </c>
      <c r="AL80" s="437">
        <f>'2M - SGS'!AL80</f>
        <v>8.6250999999999994E-2</v>
      </c>
      <c r="AM80" s="437">
        <f>'2M - SGS'!AM80</f>
        <v>8.6096000000000006E-2</v>
      </c>
      <c r="AN80" s="437">
        <f>'2M - SGS'!AN80</f>
        <v>7.8608999999999998E-2</v>
      </c>
      <c r="AO80" s="437">
        <f>'2M - SGS'!AO80</f>
        <v>8.1547999999999995E-2</v>
      </c>
      <c r="AP80" s="437">
        <f>'2M - SGS'!AP80</f>
        <v>7.2947999999999999E-2</v>
      </c>
      <c r="AQ80" s="437">
        <f>'2M - SGS'!AQ80</f>
        <v>8.6277000000000006E-2</v>
      </c>
      <c r="AR80" s="437">
        <f>'2M - SGS'!AR80</f>
        <v>8.3294000000000007E-2</v>
      </c>
      <c r="AS80" s="437">
        <f>'2M - SGS'!AS80</f>
        <v>8.5859000000000005E-2</v>
      </c>
      <c r="AT80" s="437">
        <f>'2M - SGS'!AT80</f>
        <v>8.5885000000000003E-2</v>
      </c>
      <c r="AU80" s="437">
        <f>'2M - SGS'!AU80</f>
        <v>8.3474999999999994E-2</v>
      </c>
      <c r="AV80" s="437">
        <f>'2M - SGS'!AV80</f>
        <v>8.6262000000000005E-2</v>
      </c>
      <c r="AW80" s="437">
        <f>'2M - SGS'!AW80</f>
        <v>8.3496000000000001E-2</v>
      </c>
      <c r="AX80" s="437">
        <f>'2M - SGS'!AX80</f>
        <v>8.6250999999999994E-2</v>
      </c>
      <c r="AY80" s="437">
        <f>'2M - SGS'!AY80</f>
        <v>8.6096000000000006E-2</v>
      </c>
      <c r="AZ80" s="437">
        <f>'2M - SGS'!AZ80</f>
        <v>7.8608999999999998E-2</v>
      </c>
      <c r="BA80" s="437">
        <f>'2M - SGS'!BA80</f>
        <v>8.1547999999999995E-2</v>
      </c>
      <c r="BB80" s="437">
        <f>'2M - SGS'!BB80</f>
        <v>7.2947999999999999E-2</v>
      </c>
      <c r="BC80" s="437">
        <f>'2M - SGS'!BC80</f>
        <v>8.6277000000000006E-2</v>
      </c>
      <c r="BD80" s="437">
        <f>'2M - SGS'!BD80</f>
        <v>8.3294000000000007E-2</v>
      </c>
      <c r="BE80" s="437">
        <f>'2M - SGS'!BE80</f>
        <v>8.5859000000000005E-2</v>
      </c>
      <c r="BF80" s="437">
        <f>'2M - SGS'!BF80</f>
        <v>8.5885000000000003E-2</v>
      </c>
      <c r="BG80" s="437">
        <f>'2M - SGS'!BG80</f>
        <v>8.3474999999999994E-2</v>
      </c>
      <c r="BH80" s="437">
        <f>'2M - SGS'!BH80</f>
        <v>8.6262000000000005E-2</v>
      </c>
      <c r="BI80" s="437">
        <f>'2M - SGS'!BI80</f>
        <v>8.3496000000000001E-2</v>
      </c>
      <c r="BJ80" s="437">
        <f>'2M - SGS'!BJ80</f>
        <v>8.6250999999999994E-2</v>
      </c>
      <c r="BK80" s="437">
        <f>'2M - SGS'!BK80</f>
        <v>8.6096000000000006E-2</v>
      </c>
      <c r="BL80" s="437">
        <f>'2M - SGS'!BL80</f>
        <v>7.8608999999999998E-2</v>
      </c>
      <c r="BM80" s="437">
        <f>'2M - SGS'!BM80</f>
        <v>8.1547999999999995E-2</v>
      </c>
      <c r="BN80" s="437">
        <f>'2M - SGS'!BN80</f>
        <v>7.2947999999999999E-2</v>
      </c>
      <c r="BO80" s="437">
        <f>'2M - SGS'!BO80</f>
        <v>8.6277000000000006E-2</v>
      </c>
      <c r="BP80" s="437">
        <f>'2M - SGS'!BP80</f>
        <v>8.3294000000000007E-2</v>
      </c>
      <c r="BQ80" s="437">
        <f>'2M - SGS'!BQ80</f>
        <v>8.5859000000000005E-2</v>
      </c>
      <c r="BR80" s="437">
        <f>'2M - SGS'!BR80</f>
        <v>8.5885000000000003E-2</v>
      </c>
      <c r="BS80" s="437">
        <f>'2M - SGS'!BS80</f>
        <v>8.3474999999999994E-2</v>
      </c>
      <c r="BT80" s="437">
        <f>'2M - SGS'!BT80</f>
        <v>8.6262000000000005E-2</v>
      </c>
      <c r="BU80" s="437">
        <f>'2M - SGS'!BU80</f>
        <v>8.3496000000000001E-2</v>
      </c>
      <c r="BV80" s="437">
        <f>'2M - SGS'!BV80</f>
        <v>8.6250999999999994E-2</v>
      </c>
      <c r="BW80" s="437">
        <f>'2M - SGS'!BW80</f>
        <v>8.6096000000000006E-2</v>
      </c>
      <c r="BX80" s="437">
        <f>'2M - SGS'!BX80</f>
        <v>7.8608999999999998E-2</v>
      </c>
      <c r="BY80" s="437">
        <f>'2M - SGS'!BY80</f>
        <v>8.1547999999999995E-2</v>
      </c>
      <c r="BZ80" s="437">
        <f>'2M - SGS'!BZ80</f>
        <v>7.2947999999999999E-2</v>
      </c>
      <c r="CA80" s="437">
        <f>'2M - SGS'!CA80</f>
        <v>8.6277000000000006E-2</v>
      </c>
      <c r="CB80" s="437">
        <f>'2M - SGS'!CB80</f>
        <v>8.3294000000000007E-2</v>
      </c>
      <c r="CC80" s="437">
        <f>'2M - SGS'!CC80</f>
        <v>8.5859000000000005E-2</v>
      </c>
      <c r="CD80" s="437">
        <f>'2M - SGS'!CD80</f>
        <v>8.5885000000000003E-2</v>
      </c>
      <c r="CE80" s="437">
        <f>'2M - SGS'!CE80</f>
        <v>8.3474999999999994E-2</v>
      </c>
      <c r="CF80" s="437">
        <f>'2M - SGS'!CF80</f>
        <v>8.6262000000000005E-2</v>
      </c>
      <c r="CG80" s="437">
        <f>'2M - SGS'!CG80</f>
        <v>8.3496000000000001E-2</v>
      </c>
      <c r="CH80" s="438">
        <f>'2M - SGS'!CH80</f>
        <v>8.6250999999999994E-2</v>
      </c>
      <c r="CJ80" s="278">
        <f t="shared" si="80"/>
        <v>0.99999999999999989</v>
      </c>
    </row>
    <row r="81" spans="1:88" ht="15.6" x14ac:dyDescent="0.3">
      <c r="A81" s="648"/>
      <c r="B81" s="14" t="str">
        <f t="shared" si="79"/>
        <v>Cooling</v>
      </c>
      <c r="C81" s="437">
        <f>'2M - SGS'!C81</f>
        <v>6.0000000000000002E-6</v>
      </c>
      <c r="D81" s="437">
        <f>'2M - SGS'!D81</f>
        <v>2.4699999999999999E-4</v>
      </c>
      <c r="E81" s="437">
        <f>'2M - SGS'!E81</f>
        <v>7.2360000000000002E-3</v>
      </c>
      <c r="F81" s="437">
        <f>'2M - SGS'!F81</f>
        <v>2.1690999999999998E-2</v>
      </c>
      <c r="G81" s="437">
        <f>'2M - SGS'!G81</f>
        <v>6.2979999999999994E-2</v>
      </c>
      <c r="H81" s="437">
        <f>'2M - SGS'!H81</f>
        <v>0.21317</v>
      </c>
      <c r="I81" s="437">
        <f>'2M - SGS'!I81</f>
        <v>0.29002899999999998</v>
      </c>
      <c r="J81" s="437">
        <f>'2M - SGS'!J81</f>
        <v>0.270206</v>
      </c>
      <c r="K81" s="437">
        <f>'2M - SGS'!K81</f>
        <v>0.108695</v>
      </c>
      <c r="L81" s="437">
        <f>'2M - SGS'!L81</f>
        <v>1.9643000000000001E-2</v>
      </c>
      <c r="M81" s="437">
        <f>'2M - SGS'!M81</f>
        <v>6.0299999999999998E-3</v>
      </c>
      <c r="N81" s="437">
        <f>'2M - SGS'!N81</f>
        <v>6.3999999999999997E-5</v>
      </c>
      <c r="O81" s="437">
        <f>'2M - SGS'!O81</f>
        <v>6.0000000000000002E-6</v>
      </c>
      <c r="P81" s="437">
        <f>'2M - SGS'!P81</f>
        <v>2.4699999999999999E-4</v>
      </c>
      <c r="Q81" s="437">
        <f>'2M - SGS'!Q81</f>
        <v>7.2360000000000002E-3</v>
      </c>
      <c r="R81" s="437">
        <f>'2M - SGS'!R81</f>
        <v>2.1690999999999998E-2</v>
      </c>
      <c r="S81" s="437">
        <f>'2M - SGS'!S81</f>
        <v>6.2979999999999994E-2</v>
      </c>
      <c r="T81" s="437">
        <f>'2M - SGS'!T81</f>
        <v>0.21317</v>
      </c>
      <c r="U81" s="437">
        <f>'2M - SGS'!U81</f>
        <v>0.29002899999999998</v>
      </c>
      <c r="V81" s="437">
        <f>'2M - SGS'!V81</f>
        <v>0.270206</v>
      </c>
      <c r="W81" s="437">
        <f>'2M - SGS'!W81</f>
        <v>0.108695</v>
      </c>
      <c r="X81" s="437">
        <f>'2M - SGS'!X81</f>
        <v>1.9643000000000001E-2</v>
      </c>
      <c r="Y81" s="437">
        <f>'2M - SGS'!Y81</f>
        <v>6.0299999999999998E-3</v>
      </c>
      <c r="Z81" s="437">
        <f>'2M - SGS'!Z81</f>
        <v>6.3999999999999997E-5</v>
      </c>
      <c r="AA81" s="437">
        <f>'2M - SGS'!AA81</f>
        <v>6.0000000000000002E-6</v>
      </c>
      <c r="AB81" s="437">
        <f>'2M - SGS'!AB81</f>
        <v>2.4699999999999999E-4</v>
      </c>
      <c r="AC81" s="437">
        <f>'2M - SGS'!AC81</f>
        <v>7.2360000000000002E-3</v>
      </c>
      <c r="AD81" s="437">
        <f>'2M - SGS'!AD81</f>
        <v>2.1690999999999998E-2</v>
      </c>
      <c r="AE81" s="437">
        <f>'2M - SGS'!AE81</f>
        <v>6.2979999999999994E-2</v>
      </c>
      <c r="AF81" s="437">
        <f>'2M - SGS'!AF81</f>
        <v>0.21317</v>
      </c>
      <c r="AG81" s="437">
        <f>'2M - SGS'!AG81</f>
        <v>0.29002899999999998</v>
      </c>
      <c r="AH81" s="437">
        <f>'2M - SGS'!AH81</f>
        <v>0.270206</v>
      </c>
      <c r="AI81" s="437">
        <f>'2M - SGS'!AI81</f>
        <v>0.108695</v>
      </c>
      <c r="AJ81" s="437">
        <f>'2M - SGS'!AJ81</f>
        <v>1.9643000000000001E-2</v>
      </c>
      <c r="AK81" s="437">
        <f>'2M - SGS'!AK81</f>
        <v>6.0299999999999998E-3</v>
      </c>
      <c r="AL81" s="437">
        <f>'2M - SGS'!AL81</f>
        <v>6.3999999999999997E-5</v>
      </c>
      <c r="AM81" s="437">
        <f>'2M - SGS'!AM81</f>
        <v>6.0000000000000002E-6</v>
      </c>
      <c r="AN81" s="437">
        <f>'2M - SGS'!AN81</f>
        <v>2.4699999999999999E-4</v>
      </c>
      <c r="AO81" s="437">
        <f>'2M - SGS'!AO81</f>
        <v>7.2360000000000002E-3</v>
      </c>
      <c r="AP81" s="437">
        <f>'2M - SGS'!AP81</f>
        <v>2.1690999999999998E-2</v>
      </c>
      <c r="AQ81" s="437">
        <f>'2M - SGS'!AQ81</f>
        <v>6.2979999999999994E-2</v>
      </c>
      <c r="AR81" s="437">
        <f>'2M - SGS'!AR81</f>
        <v>0.21317</v>
      </c>
      <c r="AS81" s="437">
        <f>'2M - SGS'!AS81</f>
        <v>0.29002899999999998</v>
      </c>
      <c r="AT81" s="437">
        <f>'2M - SGS'!AT81</f>
        <v>0.270206</v>
      </c>
      <c r="AU81" s="437">
        <f>'2M - SGS'!AU81</f>
        <v>0.108695</v>
      </c>
      <c r="AV81" s="437">
        <f>'2M - SGS'!AV81</f>
        <v>1.9643000000000001E-2</v>
      </c>
      <c r="AW81" s="437">
        <f>'2M - SGS'!AW81</f>
        <v>6.0299999999999998E-3</v>
      </c>
      <c r="AX81" s="437">
        <f>'2M - SGS'!AX81</f>
        <v>6.3999999999999997E-5</v>
      </c>
      <c r="AY81" s="437">
        <f>'2M - SGS'!AY81</f>
        <v>6.0000000000000002E-6</v>
      </c>
      <c r="AZ81" s="437">
        <f>'2M - SGS'!AZ81</f>
        <v>2.4699999999999999E-4</v>
      </c>
      <c r="BA81" s="437">
        <f>'2M - SGS'!BA81</f>
        <v>7.2360000000000002E-3</v>
      </c>
      <c r="BB81" s="437">
        <f>'2M - SGS'!BB81</f>
        <v>2.1690999999999998E-2</v>
      </c>
      <c r="BC81" s="437">
        <f>'2M - SGS'!BC81</f>
        <v>6.2979999999999994E-2</v>
      </c>
      <c r="BD81" s="437">
        <f>'2M - SGS'!BD81</f>
        <v>0.21317</v>
      </c>
      <c r="BE81" s="437">
        <f>'2M - SGS'!BE81</f>
        <v>0.29002899999999998</v>
      </c>
      <c r="BF81" s="437">
        <f>'2M - SGS'!BF81</f>
        <v>0.270206</v>
      </c>
      <c r="BG81" s="437">
        <f>'2M - SGS'!BG81</f>
        <v>0.108695</v>
      </c>
      <c r="BH81" s="437">
        <f>'2M - SGS'!BH81</f>
        <v>1.9643000000000001E-2</v>
      </c>
      <c r="BI81" s="437">
        <f>'2M - SGS'!BI81</f>
        <v>6.0299999999999998E-3</v>
      </c>
      <c r="BJ81" s="437">
        <f>'2M - SGS'!BJ81</f>
        <v>6.3999999999999997E-5</v>
      </c>
      <c r="BK81" s="437">
        <f>'2M - SGS'!BK81</f>
        <v>6.0000000000000002E-6</v>
      </c>
      <c r="BL81" s="437">
        <f>'2M - SGS'!BL81</f>
        <v>2.4699999999999999E-4</v>
      </c>
      <c r="BM81" s="437">
        <f>'2M - SGS'!BM81</f>
        <v>7.2360000000000002E-3</v>
      </c>
      <c r="BN81" s="437">
        <f>'2M - SGS'!BN81</f>
        <v>2.1690999999999998E-2</v>
      </c>
      <c r="BO81" s="437">
        <f>'2M - SGS'!BO81</f>
        <v>6.2979999999999994E-2</v>
      </c>
      <c r="BP81" s="437">
        <f>'2M - SGS'!BP81</f>
        <v>0.21317</v>
      </c>
      <c r="BQ81" s="437">
        <f>'2M - SGS'!BQ81</f>
        <v>0.29002899999999998</v>
      </c>
      <c r="BR81" s="437">
        <f>'2M - SGS'!BR81</f>
        <v>0.270206</v>
      </c>
      <c r="BS81" s="437">
        <f>'2M - SGS'!BS81</f>
        <v>0.108695</v>
      </c>
      <c r="BT81" s="437">
        <f>'2M - SGS'!BT81</f>
        <v>1.9643000000000001E-2</v>
      </c>
      <c r="BU81" s="437">
        <f>'2M - SGS'!BU81</f>
        <v>6.0299999999999998E-3</v>
      </c>
      <c r="BV81" s="437">
        <f>'2M - SGS'!BV81</f>
        <v>6.3999999999999997E-5</v>
      </c>
      <c r="BW81" s="437">
        <f>'2M - SGS'!BW81</f>
        <v>6.0000000000000002E-6</v>
      </c>
      <c r="BX81" s="437">
        <f>'2M - SGS'!BX81</f>
        <v>2.4699999999999999E-4</v>
      </c>
      <c r="BY81" s="437">
        <f>'2M - SGS'!BY81</f>
        <v>7.2360000000000002E-3</v>
      </c>
      <c r="BZ81" s="437">
        <f>'2M - SGS'!BZ81</f>
        <v>2.1690999999999998E-2</v>
      </c>
      <c r="CA81" s="437">
        <f>'2M - SGS'!CA81</f>
        <v>6.2979999999999994E-2</v>
      </c>
      <c r="CB81" s="437">
        <f>'2M - SGS'!CB81</f>
        <v>0.21317</v>
      </c>
      <c r="CC81" s="437">
        <f>'2M - SGS'!CC81</f>
        <v>0.29002899999999998</v>
      </c>
      <c r="CD81" s="437">
        <f>'2M - SGS'!CD81</f>
        <v>0.270206</v>
      </c>
      <c r="CE81" s="437">
        <f>'2M - SGS'!CE81</f>
        <v>0.108695</v>
      </c>
      <c r="CF81" s="437">
        <f>'2M - SGS'!CF81</f>
        <v>1.9643000000000001E-2</v>
      </c>
      <c r="CG81" s="437">
        <f>'2M - SGS'!CG81</f>
        <v>6.0299999999999998E-3</v>
      </c>
      <c r="CH81" s="438">
        <f>'2M - SGS'!CH81</f>
        <v>6.3999999999999997E-5</v>
      </c>
      <c r="CJ81" s="278">
        <f t="shared" si="80"/>
        <v>0.9999969999999998</v>
      </c>
    </row>
    <row r="82" spans="1:88" ht="15.6" x14ac:dyDescent="0.3">
      <c r="A82" s="648"/>
      <c r="B82" s="14" t="str">
        <f t="shared" si="79"/>
        <v>Ext Lighting</v>
      </c>
      <c r="C82" s="437">
        <f>'2M - SGS'!C82</f>
        <v>0.106265</v>
      </c>
      <c r="D82" s="437">
        <f>'2M - SGS'!D82</f>
        <v>8.2161999999999999E-2</v>
      </c>
      <c r="E82" s="437">
        <f>'2M - SGS'!E82</f>
        <v>7.0887000000000006E-2</v>
      </c>
      <c r="F82" s="437">
        <f>'2M - SGS'!F82</f>
        <v>6.8145999999999998E-2</v>
      </c>
      <c r="G82" s="437">
        <f>'2M - SGS'!G82</f>
        <v>8.1852999999999995E-2</v>
      </c>
      <c r="H82" s="437">
        <f>'2M - SGS'!H82</f>
        <v>6.7163E-2</v>
      </c>
      <c r="I82" s="437">
        <f>'2M - SGS'!I82</f>
        <v>8.6751999999999996E-2</v>
      </c>
      <c r="J82" s="437">
        <f>'2M - SGS'!J82</f>
        <v>6.9401000000000004E-2</v>
      </c>
      <c r="K82" s="437">
        <f>'2M - SGS'!K82</f>
        <v>8.2907999999999996E-2</v>
      </c>
      <c r="L82" s="437">
        <f>'2M - SGS'!L82</f>
        <v>0.100507</v>
      </c>
      <c r="M82" s="437">
        <f>'2M - SGS'!M82</f>
        <v>8.7251999999999996E-2</v>
      </c>
      <c r="N82" s="437">
        <f>'2M - SGS'!N82</f>
        <v>9.6703999999999998E-2</v>
      </c>
      <c r="O82" s="437">
        <f>'2M - SGS'!O82</f>
        <v>0.106265</v>
      </c>
      <c r="P82" s="437">
        <f>'2M - SGS'!P82</f>
        <v>8.2161999999999999E-2</v>
      </c>
      <c r="Q82" s="437">
        <f>'2M - SGS'!Q82</f>
        <v>7.0887000000000006E-2</v>
      </c>
      <c r="R82" s="437">
        <f>'2M - SGS'!R82</f>
        <v>6.8145999999999998E-2</v>
      </c>
      <c r="S82" s="437">
        <f>'2M - SGS'!S82</f>
        <v>8.1852999999999995E-2</v>
      </c>
      <c r="T82" s="437">
        <f>'2M - SGS'!T82</f>
        <v>6.7163E-2</v>
      </c>
      <c r="U82" s="437">
        <f>'2M - SGS'!U82</f>
        <v>8.6751999999999996E-2</v>
      </c>
      <c r="V82" s="437">
        <f>'2M - SGS'!V82</f>
        <v>6.9401000000000004E-2</v>
      </c>
      <c r="W82" s="437">
        <f>'2M - SGS'!W82</f>
        <v>8.2907999999999996E-2</v>
      </c>
      <c r="X82" s="437">
        <f>'2M - SGS'!X82</f>
        <v>0.100507</v>
      </c>
      <c r="Y82" s="437">
        <f>'2M - SGS'!Y82</f>
        <v>8.7251999999999996E-2</v>
      </c>
      <c r="Z82" s="437">
        <f>'2M - SGS'!Z82</f>
        <v>9.6703999999999998E-2</v>
      </c>
      <c r="AA82" s="437">
        <f>'2M - SGS'!AA82</f>
        <v>0.106265</v>
      </c>
      <c r="AB82" s="437">
        <f>'2M - SGS'!AB82</f>
        <v>8.2161999999999999E-2</v>
      </c>
      <c r="AC82" s="437">
        <f>'2M - SGS'!AC82</f>
        <v>7.0887000000000006E-2</v>
      </c>
      <c r="AD82" s="437">
        <f>'2M - SGS'!AD82</f>
        <v>6.8145999999999998E-2</v>
      </c>
      <c r="AE82" s="437">
        <f>'2M - SGS'!AE82</f>
        <v>8.1852999999999995E-2</v>
      </c>
      <c r="AF82" s="437">
        <f>'2M - SGS'!AF82</f>
        <v>6.7163E-2</v>
      </c>
      <c r="AG82" s="437">
        <f>'2M - SGS'!AG82</f>
        <v>8.6751999999999996E-2</v>
      </c>
      <c r="AH82" s="437">
        <f>'2M - SGS'!AH82</f>
        <v>6.9401000000000004E-2</v>
      </c>
      <c r="AI82" s="437">
        <f>'2M - SGS'!AI82</f>
        <v>8.2907999999999996E-2</v>
      </c>
      <c r="AJ82" s="437">
        <f>'2M - SGS'!AJ82</f>
        <v>0.100507</v>
      </c>
      <c r="AK82" s="437">
        <f>'2M - SGS'!AK82</f>
        <v>8.7251999999999996E-2</v>
      </c>
      <c r="AL82" s="437">
        <f>'2M - SGS'!AL82</f>
        <v>9.6703999999999998E-2</v>
      </c>
      <c r="AM82" s="437">
        <f>'2M - SGS'!AM82</f>
        <v>0.106265</v>
      </c>
      <c r="AN82" s="437">
        <f>'2M - SGS'!AN82</f>
        <v>8.2161999999999999E-2</v>
      </c>
      <c r="AO82" s="437">
        <f>'2M - SGS'!AO82</f>
        <v>7.0887000000000006E-2</v>
      </c>
      <c r="AP82" s="437">
        <f>'2M - SGS'!AP82</f>
        <v>6.8145999999999998E-2</v>
      </c>
      <c r="AQ82" s="437">
        <f>'2M - SGS'!AQ82</f>
        <v>8.1852999999999995E-2</v>
      </c>
      <c r="AR82" s="437">
        <f>'2M - SGS'!AR82</f>
        <v>6.7163E-2</v>
      </c>
      <c r="AS82" s="437">
        <f>'2M - SGS'!AS82</f>
        <v>8.6751999999999996E-2</v>
      </c>
      <c r="AT82" s="437">
        <f>'2M - SGS'!AT82</f>
        <v>6.9401000000000004E-2</v>
      </c>
      <c r="AU82" s="437">
        <f>'2M - SGS'!AU82</f>
        <v>8.2907999999999996E-2</v>
      </c>
      <c r="AV82" s="437">
        <f>'2M - SGS'!AV82</f>
        <v>0.100507</v>
      </c>
      <c r="AW82" s="437">
        <f>'2M - SGS'!AW82</f>
        <v>8.7251999999999996E-2</v>
      </c>
      <c r="AX82" s="437">
        <f>'2M - SGS'!AX82</f>
        <v>9.6703999999999998E-2</v>
      </c>
      <c r="AY82" s="437">
        <f>'2M - SGS'!AY82</f>
        <v>0.106265</v>
      </c>
      <c r="AZ82" s="437">
        <f>'2M - SGS'!AZ82</f>
        <v>8.2161999999999999E-2</v>
      </c>
      <c r="BA82" s="437">
        <f>'2M - SGS'!BA82</f>
        <v>7.0887000000000006E-2</v>
      </c>
      <c r="BB82" s="437">
        <f>'2M - SGS'!BB82</f>
        <v>6.8145999999999998E-2</v>
      </c>
      <c r="BC82" s="437">
        <f>'2M - SGS'!BC82</f>
        <v>8.1852999999999995E-2</v>
      </c>
      <c r="BD82" s="437">
        <f>'2M - SGS'!BD82</f>
        <v>6.7163E-2</v>
      </c>
      <c r="BE82" s="437">
        <f>'2M - SGS'!BE82</f>
        <v>8.6751999999999996E-2</v>
      </c>
      <c r="BF82" s="437">
        <f>'2M - SGS'!BF82</f>
        <v>6.9401000000000004E-2</v>
      </c>
      <c r="BG82" s="437">
        <f>'2M - SGS'!BG82</f>
        <v>8.2907999999999996E-2</v>
      </c>
      <c r="BH82" s="437">
        <f>'2M - SGS'!BH82</f>
        <v>0.100507</v>
      </c>
      <c r="BI82" s="437">
        <f>'2M - SGS'!BI82</f>
        <v>8.7251999999999996E-2</v>
      </c>
      <c r="BJ82" s="437">
        <f>'2M - SGS'!BJ82</f>
        <v>9.6703999999999998E-2</v>
      </c>
      <c r="BK82" s="437">
        <f>'2M - SGS'!BK82</f>
        <v>0.106265</v>
      </c>
      <c r="BL82" s="437">
        <f>'2M - SGS'!BL82</f>
        <v>8.2161999999999999E-2</v>
      </c>
      <c r="BM82" s="437">
        <f>'2M - SGS'!BM82</f>
        <v>7.0887000000000006E-2</v>
      </c>
      <c r="BN82" s="437">
        <f>'2M - SGS'!BN82</f>
        <v>6.8145999999999998E-2</v>
      </c>
      <c r="BO82" s="437">
        <f>'2M - SGS'!BO82</f>
        <v>8.1852999999999995E-2</v>
      </c>
      <c r="BP82" s="437">
        <f>'2M - SGS'!BP82</f>
        <v>6.7163E-2</v>
      </c>
      <c r="BQ82" s="437">
        <f>'2M - SGS'!BQ82</f>
        <v>8.6751999999999996E-2</v>
      </c>
      <c r="BR82" s="437">
        <f>'2M - SGS'!BR82</f>
        <v>6.9401000000000004E-2</v>
      </c>
      <c r="BS82" s="437">
        <f>'2M - SGS'!BS82</f>
        <v>8.2907999999999996E-2</v>
      </c>
      <c r="BT82" s="437">
        <f>'2M - SGS'!BT82</f>
        <v>0.100507</v>
      </c>
      <c r="BU82" s="437">
        <f>'2M - SGS'!BU82</f>
        <v>8.7251999999999996E-2</v>
      </c>
      <c r="BV82" s="437">
        <f>'2M - SGS'!BV82</f>
        <v>9.6703999999999998E-2</v>
      </c>
      <c r="BW82" s="437">
        <f>'2M - SGS'!BW82</f>
        <v>0.106265</v>
      </c>
      <c r="BX82" s="437">
        <f>'2M - SGS'!BX82</f>
        <v>8.2161999999999999E-2</v>
      </c>
      <c r="BY82" s="437">
        <f>'2M - SGS'!BY82</f>
        <v>7.0887000000000006E-2</v>
      </c>
      <c r="BZ82" s="437">
        <f>'2M - SGS'!BZ82</f>
        <v>6.8145999999999998E-2</v>
      </c>
      <c r="CA82" s="437">
        <f>'2M - SGS'!CA82</f>
        <v>8.1852999999999995E-2</v>
      </c>
      <c r="CB82" s="437">
        <f>'2M - SGS'!CB82</f>
        <v>6.7163E-2</v>
      </c>
      <c r="CC82" s="437">
        <f>'2M - SGS'!CC82</f>
        <v>8.6751999999999996E-2</v>
      </c>
      <c r="CD82" s="437">
        <f>'2M - SGS'!CD82</f>
        <v>6.9401000000000004E-2</v>
      </c>
      <c r="CE82" s="437">
        <f>'2M - SGS'!CE82</f>
        <v>8.2907999999999996E-2</v>
      </c>
      <c r="CF82" s="437">
        <f>'2M - SGS'!CF82</f>
        <v>0.100507</v>
      </c>
      <c r="CG82" s="437">
        <f>'2M - SGS'!CG82</f>
        <v>8.7251999999999996E-2</v>
      </c>
      <c r="CH82" s="438">
        <f>'2M - SGS'!CH82</f>
        <v>9.6703999999999998E-2</v>
      </c>
      <c r="CJ82" s="278">
        <f t="shared" si="80"/>
        <v>1</v>
      </c>
    </row>
    <row r="83" spans="1:88" ht="15.6" x14ac:dyDescent="0.3">
      <c r="A83" s="648"/>
      <c r="B83" s="14" t="str">
        <f t="shared" si="79"/>
        <v>Heating</v>
      </c>
      <c r="C83" s="437">
        <f>'2M - SGS'!C83</f>
        <v>0.210397</v>
      </c>
      <c r="D83" s="437">
        <f>'2M - SGS'!D83</f>
        <v>0.17743600000000001</v>
      </c>
      <c r="E83" s="437">
        <f>'2M - SGS'!E83</f>
        <v>0.13192400000000001</v>
      </c>
      <c r="F83" s="437">
        <f>'2M - SGS'!F83</f>
        <v>5.9718E-2</v>
      </c>
      <c r="G83" s="437">
        <f>'2M - SGS'!G83</f>
        <v>2.6769000000000001E-2</v>
      </c>
      <c r="H83" s="437">
        <f>'2M - SGS'!H83</f>
        <v>4.2950000000000002E-3</v>
      </c>
      <c r="I83" s="437">
        <f>'2M - SGS'!I83</f>
        <v>2.895E-3</v>
      </c>
      <c r="J83" s="437">
        <f>'2M - SGS'!J83</f>
        <v>3.4320000000000002E-3</v>
      </c>
      <c r="K83" s="437">
        <f>'2M - SGS'!K83</f>
        <v>9.4020000000000006E-3</v>
      </c>
      <c r="L83" s="437">
        <f>'2M - SGS'!L83</f>
        <v>5.5496999999999998E-2</v>
      </c>
      <c r="M83" s="437">
        <f>'2M - SGS'!M83</f>
        <v>0.115452</v>
      </c>
      <c r="N83" s="437">
        <f>'2M - SGS'!N83</f>
        <v>0.20278099999999999</v>
      </c>
      <c r="O83" s="437">
        <f>'2M - SGS'!O83</f>
        <v>0.210397</v>
      </c>
      <c r="P83" s="437">
        <f>'2M - SGS'!P83</f>
        <v>0.17743600000000001</v>
      </c>
      <c r="Q83" s="437">
        <f>'2M - SGS'!Q83</f>
        <v>0.13192400000000001</v>
      </c>
      <c r="R83" s="437">
        <f>'2M - SGS'!R83</f>
        <v>5.9718E-2</v>
      </c>
      <c r="S83" s="437">
        <f>'2M - SGS'!S83</f>
        <v>2.6769000000000001E-2</v>
      </c>
      <c r="T83" s="437">
        <f>'2M - SGS'!T83</f>
        <v>4.2950000000000002E-3</v>
      </c>
      <c r="U83" s="437">
        <f>'2M - SGS'!U83</f>
        <v>2.895E-3</v>
      </c>
      <c r="V83" s="437">
        <f>'2M - SGS'!V83</f>
        <v>3.4320000000000002E-3</v>
      </c>
      <c r="W83" s="437">
        <f>'2M - SGS'!W83</f>
        <v>9.4020000000000006E-3</v>
      </c>
      <c r="X83" s="437">
        <f>'2M - SGS'!X83</f>
        <v>5.5496999999999998E-2</v>
      </c>
      <c r="Y83" s="437">
        <f>'2M - SGS'!Y83</f>
        <v>0.115452</v>
      </c>
      <c r="Z83" s="437">
        <f>'2M - SGS'!Z83</f>
        <v>0.20278099999999999</v>
      </c>
      <c r="AA83" s="437">
        <f>'2M - SGS'!AA83</f>
        <v>0.210397</v>
      </c>
      <c r="AB83" s="437">
        <f>'2M - SGS'!AB83</f>
        <v>0.17743600000000001</v>
      </c>
      <c r="AC83" s="437">
        <f>'2M - SGS'!AC83</f>
        <v>0.13192400000000001</v>
      </c>
      <c r="AD83" s="437">
        <f>'2M - SGS'!AD83</f>
        <v>5.9718E-2</v>
      </c>
      <c r="AE83" s="437">
        <f>'2M - SGS'!AE83</f>
        <v>2.6769000000000001E-2</v>
      </c>
      <c r="AF83" s="437">
        <f>'2M - SGS'!AF83</f>
        <v>4.2950000000000002E-3</v>
      </c>
      <c r="AG83" s="437">
        <f>'2M - SGS'!AG83</f>
        <v>2.895E-3</v>
      </c>
      <c r="AH83" s="437">
        <f>'2M - SGS'!AH83</f>
        <v>3.4320000000000002E-3</v>
      </c>
      <c r="AI83" s="437">
        <f>'2M - SGS'!AI83</f>
        <v>9.4020000000000006E-3</v>
      </c>
      <c r="AJ83" s="437">
        <f>'2M - SGS'!AJ83</f>
        <v>5.5496999999999998E-2</v>
      </c>
      <c r="AK83" s="437">
        <f>'2M - SGS'!AK83</f>
        <v>0.115452</v>
      </c>
      <c r="AL83" s="437">
        <f>'2M - SGS'!AL83</f>
        <v>0.20278099999999999</v>
      </c>
      <c r="AM83" s="437">
        <f>'2M - SGS'!AM83</f>
        <v>0.210397</v>
      </c>
      <c r="AN83" s="437">
        <f>'2M - SGS'!AN83</f>
        <v>0.17743600000000001</v>
      </c>
      <c r="AO83" s="437">
        <f>'2M - SGS'!AO83</f>
        <v>0.13192400000000001</v>
      </c>
      <c r="AP83" s="437">
        <f>'2M - SGS'!AP83</f>
        <v>5.9718E-2</v>
      </c>
      <c r="AQ83" s="437">
        <f>'2M - SGS'!AQ83</f>
        <v>2.6769000000000001E-2</v>
      </c>
      <c r="AR83" s="437">
        <f>'2M - SGS'!AR83</f>
        <v>4.2950000000000002E-3</v>
      </c>
      <c r="AS83" s="437">
        <f>'2M - SGS'!AS83</f>
        <v>2.895E-3</v>
      </c>
      <c r="AT83" s="437">
        <f>'2M - SGS'!AT83</f>
        <v>3.4320000000000002E-3</v>
      </c>
      <c r="AU83" s="437">
        <f>'2M - SGS'!AU83</f>
        <v>9.4020000000000006E-3</v>
      </c>
      <c r="AV83" s="437">
        <f>'2M - SGS'!AV83</f>
        <v>5.5496999999999998E-2</v>
      </c>
      <c r="AW83" s="437">
        <f>'2M - SGS'!AW83</f>
        <v>0.115452</v>
      </c>
      <c r="AX83" s="437">
        <f>'2M - SGS'!AX83</f>
        <v>0.20278099999999999</v>
      </c>
      <c r="AY83" s="437">
        <f>'2M - SGS'!AY83</f>
        <v>0.210397</v>
      </c>
      <c r="AZ83" s="437">
        <f>'2M - SGS'!AZ83</f>
        <v>0.17743600000000001</v>
      </c>
      <c r="BA83" s="437">
        <f>'2M - SGS'!BA83</f>
        <v>0.13192400000000001</v>
      </c>
      <c r="BB83" s="437">
        <f>'2M - SGS'!BB83</f>
        <v>5.9718E-2</v>
      </c>
      <c r="BC83" s="437">
        <f>'2M - SGS'!BC83</f>
        <v>2.6769000000000001E-2</v>
      </c>
      <c r="BD83" s="437">
        <f>'2M - SGS'!BD83</f>
        <v>4.2950000000000002E-3</v>
      </c>
      <c r="BE83" s="437">
        <f>'2M - SGS'!BE83</f>
        <v>2.895E-3</v>
      </c>
      <c r="BF83" s="437">
        <f>'2M - SGS'!BF83</f>
        <v>3.4320000000000002E-3</v>
      </c>
      <c r="BG83" s="437">
        <f>'2M - SGS'!BG83</f>
        <v>9.4020000000000006E-3</v>
      </c>
      <c r="BH83" s="437">
        <f>'2M - SGS'!BH83</f>
        <v>5.5496999999999998E-2</v>
      </c>
      <c r="BI83" s="437">
        <f>'2M - SGS'!BI83</f>
        <v>0.115452</v>
      </c>
      <c r="BJ83" s="437">
        <f>'2M - SGS'!BJ83</f>
        <v>0.20278099999999999</v>
      </c>
      <c r="BK83" s="437">
        <f>'2M - SGS'!BK83</f>
        <v>0.210397</v>
      </c>
      <c r="BL83" s="437">
        <f>'2M - SGS'!BL83</f>
        <v>0.17743600000000001</v>
      </c>
      <c r="BM83" s="437">
        <f>'2M - SGS'!BM83</f>
        <v>0.13192400000000001</v>
      </c>
      <c r="BN83" s="437">
        <f>'2M - SGS'!BN83</f>
        <v>5.9718E-2</v>
      </c>
      <c r="BO83" s="437">
        <f>'2M - SGS'!BO83</f>
        <v>2.6769000000000001E-2</v>
      </c>
      <c r="BP83" s="437">
        <f>'2M - SGS'!BP83</f>
        <v>4.2950000000000002E-3</v>
      </c>
      <c r="BQ83" s="437">
        <f>'2M - SGS'!BQ83</f>
        <v>2.895E-3</v>
      </c>
      <c r="BR83" s="437">
        <f>'2M - SGS'!BR83</f>
        <v>3.4320000000000002E-3</v>
      </c>
      <c r="BS83" s="437">
        <f>'2M - SGS'!BS83</f>
        <v>9.4020000000000006E-3</v>
      </c>
      <c r="BT83" s="437">
        <f>'2M - SGS'!BT83</f>
        <v>5.5496999999999998E-2</v>
      </c>
      <c r="BU83" s="437">
        <f>'2M - SGS'!BU83</f>
        <v>0.115452</v>
      </c>
      <c r="BV83" s="437">
        <f>'2M - SGS'!BV83</f>
        <v>0.20278099999999999</v>
      </c>
      <c r="BW83" s="437">
        <f>'2M - SGS'!BW83</f>
        <v>0.210397</v>
      </c>
      <c r="BX83" s="437">
        <f>'2M - SGS'!BX83</f>
        <v>0.17743600000000001</v>
      </c>
      <c r="BY83" s="437">
        <f>'2M - SGS'!BY83</f>
        <v>0.13192400000000001</v>
      </c>
      <c r="BZ83" s="437">
        <f>'2M - SGS'!BZ83</f>
        <v>5.9718E-2</v>
      </c>
      <c r="CA83" s="437">
        <f>'2M - SGS'!CA83</f>
        <v>2.6769000000000001E-2</v>
      </c>
      <c r="CB83" s="437">
        <f>'2M - SGS'!CB83</f>
        <v>4.2950000000000002E-3</v>
      </c>
      <c r="CC83" s="437">
        <f>'2M - SGS'!CC83</f>
        <v>2.895E-3</v>
      </c>
      <c r="CD83" s="437">
        <f>'2M - SGS'!CD83</f>
        <v>3.4320000000000002E-3</v>
      </c>
      <c r="CE83" s="437">
        <f>'2M - SGS'!CE83</f>
        <v>9.4020000000000006E-3</v>
      </c>
      <c r="CF83" s="437">
        <f>'2M - SGS'!CF83</f>
        <v>5.5496999999999998E-2</v>
      </c>
      <c r="CG83" s="437">
        <f>'2M - SGS'!CG83</f>
        <v>0.115452</v>
      </c>
      <c r="CH83" s="438">
        <f>'2M - SGS'!CH83</f>
        <v>0.20278099999999999</v>
      </c>
      <c r="CJ83" s="278">
        <f t="shared" si="80"/>
        <v>0.99999800000000016</v>
      </c>
    </row>
    <row r="84" spans="1:88" ht="15.6" x14ac:dyDescent="0.3">
      <c r="A84" s="648"/>
      <c r="B84" s="14" t="str">
        <f t="shared" si="79"/>
        <v>HVAC</v>
      </c>
      <c r="C84" s="437">
        <f>'2M - SGS'!C84</f>
        <v>0.107824</v>
      </c>
      <c r="D84" s="437">
        <f>'2M - SGS'!D84</f>
        <v>9.1051999999999994E-2</v>
      </c>
      <c r="E84" s="437">
        <f>'2M - SGS'!E84</f>
        <v>7.1135000000000004E-2</v>
      </c>
      <c r="F84" s="437">
        <f>'2M - SGS'!F84</f>
        <v>4.1179E-2</v>
      </c>
      <c r="G84" s="437">
        <f>'2M - SGS'!G84</f>
        <v>4.4423999999999998E-2</v>
      </c>
      <c r="H84" s="437">
        <f>'2M - SGS'!H84</f>
        <v>0.106128</v>
      </c>
      <c r="I84" s="437">
        <f>'2M - SGS'!I84</f>
        <v>0.14288100000000001</v>
      </c>
      <c r="J84" s="437">
        <f>'2M - SGS'!J84</f>
        <v>0.133494</v>
      </c>
      <c r="K84" s="437">
        <f>'2M - SGS'!K84</f>
        <v>5.781E-2</v>
      </c>
      <c r="L84" s="437">
        <f>'2M - SGS'!L84</f>
        <v>3.8018000000000003E-2</v>
      </c>
      <c r="M84" s="437">
        <f>'2M - SGS'!M84</f>
        <v>6.2103999999999999E-2</v>
      </c>
      <c r="N84" s="437">
        <f>'2M - SGS'!N84</f>
        <v>0.10395</v>
      </c>
      <c r="O84" s="437">
        <f>'2M - SGS'!O84</f>
        <v>0.107824</v>
      </c>
      <c r="P84" s="437">
        <f>'2M - SGS'!P84</f>
        <v>9.1051999999999994E-2</v>
      </c>
      <c r="Q84" s="437">
        <f>'2M - SGS'!Q84</f>
        <v>7.1135000000000004E-2</v>
      </c>
      <c r="R84" s="437">
        <f>'2M - SGS'!R84</f>
        <v>4.1179E-2</v>
      </c>
      <c r="S84" s="437">
        <f>'2M - SGS'!S84</f>
        <v>4.4423999999999998E-2</v>
      </c>
      <c r="T84" s="437">
        <f>'2M - SGS'!T84</f>
        <v>0.106128</v>
      </c>
      <c r="U84" s="437">
        <f>'2M - SGS'!U84</f>
        <v>0.14288100000000001</v>
      </c>
      <c r="V84" s="437">
        <f>'2M - SGS'!V84</f>
        <v>0.133494</v>
      </c>
      <c r="W84" s="437">
        <f>'2M - SGS'!W84</f>
        <v>5.781E-2</v>
      </c>
      <c r="X84" s="437">
        <f>'2M - SGS'!X84</f>
        <v>3.8018000000000003E-2</v>
      </c>
      <c r="Y84" s="437">
        <f>'2M - SGS'!Y84</f>
        <v>6.2103999999999999E-2</v>
      </c>
      <c r="Z84" s="437">
        <f>'2M - SGS'!Z84</f>
        <v>0.10395</v>
      </c>
      <c r="AA84" s="437">
        <f>'2M - SGS'!AA84</f>
        <v>0.107824</v>
      </c>
      <c r="AB84" s="437">
        <f>'2M - SGS'!AB84</f>
        <v>9.1051999999999994E-2</v>
      </c>
      <c r="AC84" s="437">
        <f>'2M - SGS'!AC84</f>
        <v>7.1135000000000004E-2</v>
      </c>
      <c r="AD84" s="437">
        <f>'2M - SGS'!AD84</f>
        <v>4.1179E-2</v>
      </c>
      <c r="AE84" s="437">
        <f>'2M - SGS'!AE84</f>
        <v>4.4423999999999998E-2</v>
      </c>
      <c r="AF84" s="437">
        <f>'2M - SGS'!AF84</f>
        <v>0.106128</v>
      </c>
      <c r="AG84" s="437">
        <f>'2M - SGS'!AG84</f>
        <v>0.14288100000000001</v>
      </c>
      <c r="AH84" s="437">
        <f>'2M - SGS'!AH84</f>
        <v>0.133494</v>
      </c>
      <c r="AI84" s="437">
        <f>'2M - SGS'!AI84</f>
        <v>5.781E-2</v>
      </c>
      <c r="AJ84" s="437">
        <f>'2M - SGS'!AJ84</f>
        <v>3.8018000000000003E-2</v>
      </c>
      <c r="AK84" s="437">
        <f>'2M - SGS'!AK84</f>
        <v>6.2103999999999999E-2</v>
      </c>
      <c r="AL84" s="437">
        <f>'2M - SGS'!AL84</f>
        <v>0.10395</v>
      </c>
      <c r="AM84" s="437">
        <f>'2M - SGS'!AM84</f>
        <v>0.107824</v>
      </c>
      <c r="AN84" s="437">
        <f>'2M - SGS'!AN84</f>
        <v>9.1051999999999994E-2</v>
      </c>
      <c r="AO84" s="437">
        <f>'2M - SGS'!AO84</f>
        <v>7.1135000000000004E-2</v>
      </c>
      <c r="AP84" s="437">
        <f>'2M - SGS'!AP84</f>
        <v>4.1179E-2</v>
      </c>
      <c r="AQ84" s="437">
        <f>'2M - SGS'!AQ84</f>
        <v>4.4423999999999998E-2</v>
      </c>
      <c r="AR84" s="437">
        <f>'2M - SGS'!AR84</f>
        <v>0.106128</v>
      </c>
      <c r="AS84" s="437">
        <f>'2M - SGS'!AS84</f>
        <v>0.14288100000000001</v>
      </c>
      <c r="AT84" s="437">
        <f>'2M - SGS'!AT84</f>
        <v>0.133494</v>
      </c>
      <c r="AU84" s="437">
        <f>'2M - SGS'!AU84</f>
        <v>5.781E-2</v>
      </c>
      <c r="AV84" s="437">
        <f>'2M - SGS'!AV84</f>
        <v>3.8018000000000003E-2</v>
      </c>
      <c r="AW84" s="437">
        <f>'2M - SGS'!AW84</f>
        <v>6.2103999999999999E-2</v>
      </c>
      <c r="AX84" s="437">
        <f>'2M - SGS'!AX84</f>
        <v>0.10395</v>
      </c>
      <c r="AY84" s="437">
        <f>'2M - SGS'!AY84</f>
        <v>0.107824</v>
      </c>
      <c r="AZ84" s="437">
        <f>'2M - SGS'!AZ84</f>
        <v>9.1051999999999994E-2</v>
      </c>
      <c r="BA84" s="437">
        <f>'2M - SGS'!BA84</f>
        <v>7.1135000000000004E-2</v>
      </c>
      <c r="BB84" s="437">
        <f>'2M - SGS'!BB84</f>
        <v>4.1179E-2</v>
      </c>
      <c r="BC84" s="437">
        <f>'2M - SGS'!BC84</f>
        <v>4.4423999999999998E-2</v>
      </c>
      <c r="BD84" s="437">
        <f>'2M - SGS'!BD84</f>
        <v>0.106128</v>
      </c>
      <c r="BE84" s="437">
        <f>'2M - SGS'!BE84</f>
        <v>0.14288100000000001</v>
      </c>
      <c r="BF84" s="437">
        <f>'2M - SGS'!BF84</f>
        <v>0.133494</v>
      </c>
      <c r="BG84" s="437">
        <f>'2M - SGS'!BG84</f>
        <v>5.781E-2</v>
      </c>
      <c r="BH84" s="437">
        <f>'2M - SGS'!BH84</f>
        <v>3.8018000000000003E-2</v>
      </c>
      <c r="BI84" s="437">
        <f>'2M - SGS'!BI84</f>
        <v>6.2103999999999999E-2</v>
      </c>
      <c r="BJ84" s="437">
        <f>'2M - SGS'!BJ84</f>
        <v>0.10395</v>
      </c>
      <c r="BK84" s="437">
        <f>'2M - SGS'!BK84</f>
        <v>0.107824</v>
      </c>
      <c r="BL84" s="437">
        <f>'2M - SGS'!BL84</f>
        <v>9.1051999999999994E-2</v>
      </c>
      <c r="BM84" s="437">
        <f>'2M - SGS'!BM84</f>
        <v>7.1135000000000004E-2</v>
      </c>
      <c r="BN84" s="437">
        <f>'2M - SGS'!BN84</f>
        <v>4.1179E-2</v>
      </c>
      <c r="BO84" s="437">
        <f>'2M - SGS'!BO84</f>
        <v>4.4423999999999998E-2</v>
      </c>
      <c r="BP84" s="437">
        <f>'2M - SGS'!BP84</f>
        <v>0.106128</v>
      </c>
      <c r="BQ84" s="437">
        <f>'2M - SGS'!BQ84</f>
        <v>0.14288100000000001</v>
      </c>
      <c r="BR84" s="437">
        <f>'2M - SGS'!BR84</f>
        <v>0.133494</v>
      </c>
      <c r="BS84" s="437">
        <f>'2M - SGS'!BS84</f>
        <v>5.781E-2</v>
      </c>
      <c r="BT84" s="437">
        <f>'2M - SGS'!BT84</f>
        <v>3.8018000000000003E-2</v>
      </c>
      <c r="BU84" s="437">
        <f>'2M - SGS'!BU84</f>
        <v>6.2103999999999999E-2</v>
      </c>
      <c r="BV84" s="437">
        <f>'2M - SGS'!BV84</f>
        <v>0.10395</v>
      </c>
      <c r="BW84" s="437">
        <f>'2M - SGS'!BW84</f>
        <v>0.107824</v>
      </c>
      <c r="BX84" s="437">
        <f>'2M - SGS'!BX84</f>
        <v>9.1051999999999994E-2</v>
      </c>
      <c r="BY84" s="437">
        <f>'2M - SGS'!BY84</f>
        <v>7.1135000000000004E-2</v>
      </c>
      <c r="BZ84" s="437">
        <f>'2M - SGS'!BZ84</f>
        <v>4.1179E-2</v>
      </c>
      <c r="CA84" s="437">
        <f>'2M - SGS'!CA84</f>
        <v>4.4423999999999998E-2</v>
      </c>
      <c r="CB84" s="437">
        <f>'2M - SGS'!CB84</f>
        <v>0.106128</v>
      </c>
      <c r="CC84" s="437">
        <f>'2M - SGS'!CC84</f>
        <v>0.14288100000000001</v>
      </c>
      <c r="CD84" s="437">
        <f>'2M - SGS'!CD84</f>
        <v>0.133494</v>
      </c>
      <c r="CE84" s="437">
        <f>'2M - SGS'!CE84</f>
        <v>5.781E-2</v>
      </c>
      <c r="CF84" s="437">
        <f>'2M - SGS'!CF84</f>
        <v>3.8018000000000003E-2</v>
      </c>
      <c r="CG84" s="437">
        <f>'2M - SGS'!CG84</f>
        <v>6.2103999999999999E-2</v>
      </c>
      <c r="CH84" s="438">
        <f>'2M - SGS'!CH84</f>
        <v>0.10395</v>
      </c>
      <c r="CJ84" s="278">
        <f t="shared" si="80"/>
        <v>0.99999900000000008</v>
      </c>
    </row>
    <row r="85" spans="1:88" ht="15.6" x14ac:dyDescent="0.3">
      <c r="A85" s="648"/>
      <c r="B85" s="14" t="str">
        <f t="shared" si="79"/>
        <v>Lighting</v>
      </c>
      <c r="C85" s="437">
        <f>'2M - SGS'!C85</f>
        <v>9.3563999999999994E-2</v>
      </c>
      <c r="D85" s="437">
        <f>'2M - SGS'!D85</f>
        <v>7.2162000000000004E-2</v>
      </c>
      <c r="E85" s="437">
        <f>'2M - SGS'!E85</f>
        <v>7.8372999999999998E-2</v>
      </c>
      <c r="F85" s="437">
        <f>'2M - SGS'!F85</f>
        <v>7.6534000000000005E-2</v>
      </c>
      <c r="G85" s="437">
        <f>'2M - SGS'!G85</f>
        <v>9.4246999999999997E-2</v>
      </c>
      <c r="H85" s="437">
        <f>'2M - SGS'!H85</f>
        <v>7.5599E-2</v>
      </c>
      <c r="I85" s="437">
        <f>'2M - SGS'!I85</f>
        <v>9.6199999999999994E-2</v>
      </c>
      <c r="J85" s="437">
        <f>'2M - SGS'!J85</f>
        <v>7.7077999999999994E-2</v>
      </c>
      <c r="K85" s="437">
        <f>'2M - SGS'!K85</f>
        <v>8.1374000000000002E-2</v>
      </c>
      <c r="L85" s="437">
        <f>'2M - SGS'!L85</f>
        <v>9.4072000000000003E-2</v>
      </c>
      <c r="M85" s="437">
        <f>'2M - SGS'!M85</f>
        <v>7.6706999999999997E-2</v>
      </c>
      <c r="N85" s="437">
        <f>'2M - SGS'!N85</f>
        <v>8.4089999999999998E-2</v>
      </c>
      <c r="O85" s="437">
        <f>'2M - SGS'!O85</f>
        <v>9.3563999999999994E-2</v>
      </c>
      <c r="P85" s="437">
        <f>'2M - SGS'!P85</f>
        <v>7.2162000000000004E-2</v>
      </c>
      <c r="Q85" s="437">
        <f>'2M - SGS'!Q85</f>
        <v>7.8372999999999998E-2</v>
      </c>
      <c r="R85" s="437">
        <f>'2M - SGS'!R85</f>
        <v>7.6534000000000005E-2</v>
      </c>
      <c r="S85" s="437">
        <f>'2M - SGS'!S85</f>
        <v>9.4246999999999997E-2</v>
      </c>
      <c r="T85" s="437">
        <f>'2M - SGS'!T85</f>
        <v>7.5599E-2</v>
      </c>
      <c r="U85" s="437">
        <f>'2M - SGS'!U85</f>
        <v>9.6199999999999994E-2</v>
      </c>
      <c r="V85" s="437">
        <f>'2M - SGS'!V85</f>
        <v>7.7077999999999994E-2</v>
      </c>
      <c r="W85" s="437">
        <f>'2M - SGS'!W85</f>
        <v>8.1374000000000002E-2</v>
      </c>
      <c r="X85" s="437">
        <f>'2M - SGS'!X85</f>
        <v>9.4072000000000003E-2</v>
      </c>
      <c r="Y85" s="437">
        <f>'2M - SGS'!Y85</f>
        <v>7.6706999999999997E-2</v>
      </c>
      <c r="Z85" s="437">
        <f>'2M - SGS'!Z85</f>
        <v>8.4089999999999998E-2</v>
      </c>
      <c r="AA85" s="437">
        <f>'2M - SGS'!AA85</f>
        <v>9.3563999999999994E-2</v>
      </c>
      <c r="AB85" s="437">
        <f>'2M - SGS'!AB85</f>
        <v>7.2162000000000004E-2</v>
      </c>
      <c r="AC85" s="437">
        <f>'2M - SGS'!AC85</f>
        <v>7.8372999999999998E-2</v>
      </c>
      <c r="AD85" s="437">
        <f>'2M - SGS'!AD85</f>
        <v>7.6534000000000005E-2</v>
      </c>
      <c r="AE85" s="437">
        <f>'2M - SGS'!AE85</f>
        <v>9.4246999999999997E-2</v>
      </c>
      <c r="AF85" s="437">
        <f>'2M - SGS'!AF85</f>
        <v>7.5599E-2</v>
      </c>
      <c r="AG85" s="437">
        <f>'2M - SGS'!AG85</f>
        <v>9.6199999999999994E-2</v>
      </c>
      <c r="AH85" s="437">
        <f>'2M - SGS'!AH85</f>
        <v>7.7077999999999994E-2</v>
      </c>
      <c r="AI85" s="437">
        <f>'2M - SGS'!AI85</f>
        <v>8.1374000000000002E-2</v>
      </c>
      <c r="AJ85" s="437">
        <f>'2M - SGS'!AJ85</f>
        <v>9.4072000000000003E-2</v>
      </c>
      <c r="AK85" s="437">
        <f>'2M - SGS'!AK85</f>
        <v>7.6706999999999997E-2</v>
      </c>
      <c r="AL85" s="437">
        <f>'2M - SGS'!AL85</f>
        <v>8.4089999999999998E-2</v>
      </c>
      <c r="AM85" s="437">
        <f>'2M - SGS'!AM85</f>
        <v>9.3563999999999994E-2</v>
      </c>
      <c r="AN85" s="437">
        <f>'2M - SGS'!AN85</f>
        <v>7.2162000000000004E-2</v>
      </c>
      <c r="AO85" s="437">
        <f>'2M - SGS'!AO85</f>
        <v>7.8372999999999998E-2</v>
      </c>
      <c r="AP85" s="437">
        <f>'2M - SGS'!AP85</f>
        <v>7.6534000000000005E-2</v>
      </c>
      <c r="AQ85" s="437">
        <f>'2M - SGS'!AQ85</f>
        <v>9.4246999999999997E-2</v>
      </c>
      <c r="AR85" s="437">
        <f>'2M - SGS'!AR85</f>
        <v>7.5599E-2</v>
      </c>
      <c r="AS85" s="437">
        <f>'2M - SGS'!AS85</f>
        <v>9.6199999999999994E-2</v>
      </c>
      <c r="AT85" s="437">
        <f>'2M - SGS'!AT85</f>
        <v>7.7077999999999994E-2</v>
      </c>
      <c r="AU85" s="437">
        <f>'2M - SGS'!AU85</f>
        <v>8.1374000000000002E-2</v>
      </c>
      <c r="AV85" s="437">
        <f>'2M - SGS'!AV85</f>
        <v>9.4072000000000003E-2</v>
      </c>
      <c r="AW85" s="437">
        <f>'2M - SGS'!AW85</f>
        <v>7.6706999999999997E-2</v>
      </c>
      <c r="AX85" s="437">
        <f>'2M - SGS'!AX85</f>
        <v>8.4089999999999998E-2</v>
      </c>
      <c r="AY85" s="437">
        <f>'2M - SGS'!AY85</f>
        <v>9.3563999999999994E-2</v>
      </c>
      <c r="AZ85" s="437">
        <f>'2M - SGS'!AZ85</f>
        <v>7.2162000000000004E-2</v>
      </c>
      <c r="BA85" s="437">
        <f>'2M - SGS'!BA85</f>
        <v>7.8372999999999998E-2</v>
      </c>
      <c r="BB85" s="437">
        <f>'2M - SGS'!BB85</f>
        <v>7.6534000000000005E-2</v>
      </c>
      <c r="BC85" s="437">
        <f>'2M - SGS'!BC85</f>
        <v>9.4246999999999997E-2</v>
      </c>
      <c r="BD85" s="437">
        <f>'2M - SGS'!BD85</f>
        <v>7.5599E-2</v>
      </c>
      <c r="BE85" s="437">
        <f>'2M - SGS'!BE85</f>
        <v>9.6199999999999994E-2</v>
      </c>
      <c r="BF85" s="437">
        <f>'2M - SGS'!BF85</f>
        <v>7.7077999999999994E-2</v>
      </c>
      <c r="BG85" s="437">
        <f>'2M - SGS'!BG85</f>
        <v>8.1374000000000002E-2</v>
      </c>
      <c r="BH85" s="437">
        <f>'2M - SGS'!BH85</f>
        <v>9.4072000000000003E-2</v>
      </c>
      <c r="BI85" s="437">
        <f>'2M - SGS'!BI85</f>
        <v>7.6706999999999997E-2</v>
      </c>
      <c r="BJ85" s="437">
        <f>'2M - SGS'!BJ85</f>
        <v>8.4089999999999998E-2</v>
      </c>
      <c r="BK85" s="437">
        <f>'2M - SGS'!BK85</f>
        <v>9.3563999999999994E-2</v>
      </c>
      <c r="BL85" s="437">
        <f>'2M - SGS'!BL85</f>
        <v>7.2162000000000004E-2</v>
      </c>
      <c r="BM85" s="437">
        <f>'2M - SGS'!BM85</f>
        <v>7.8372999999999998E-2</v>
      </c>
      <c r="BN85" s="437">
        <f>'2M - SGS'!BN85</f>
        <v>7.6534000000000005E-2</v>
      </c>
      <c r="BO85" s="437">
        <f>'2M - SGS'!BO85</f>
        <v>9.4246999999999997E-2</v>
      </c>
      <c r="BP85" s="437">
        <f>'2M - SGS'!BP85</f>
        <v>7.5599E-2</v>
      </c>
      <c r="BQ85" s="437">
        <f>'2M - SGS'!BQ85</f>
        <v>9.6199999999999994E-2</v>
      </c>
      <c r="BR85" s="437">
        <f>'2M - SGS'!BR85</f>
        <v>7.7077999999999994E-2</v>
      </c>
      <c r="BS85" s="437">
        <f>'2M - SGS'!BS85</f>
        <v>8.1374000000000002E-2</v>
      </c>
      <c r="BT85" s="437">
        <f>'2M - SGS'!BT85</f>
        <v>9.4072000000000003E-2</v>
      </c>
      <c r="BU85" s="437">
        <f>'2M - SGS'!BU85</f>
        <v>7.6706999999999997E-2</v>
      </c>
      <c r="BV85" s="437">
        <f>'2M - SGS'!BV85</f>
        <v>8.4089999999999998E-2</v>
      </c>
      <c r="BW85" s="437">
        <f>'2M - SGS'!BW85</f>
        <v>9.3563999999999994E-2</v>
      </c>
      <c r="BX85" s="437">
        <f>'2M - SGS'!BX85</f>
        <v>7.2162000000000004E-2</v>
      </c>
      <c r="BY85" s="437">
        <f>'2M - SGS'!BY85</f>
        <v>7.8372999999999998E-2</v>
      </c>
      <c r="BZ85" s="437">
        <f>'2M - SGS'!BZ85</f>
        <v>7.6534000000000005E-2</v>
      </c>
      <c r="CA85" s="437">
        <f>'2M - SGS'!CA85</f>
        <v>9.4246999999999997E-2</v>
      </c>
      <c r="CB85" s="437">
        <f>'2M - SGS'!CB85</f>
        <v>7.5599E-2</v>
      </c>
      <c r="CC85" s="437">
        <f>'2M - SGS'!CC85</f>
        <v>9.6199999999999994E-2</v>
      </c>
      <c r="CD85" s="437">
        <f>'2M - SGS'!CD85</f>
        <v>7.7077999999999994E-2</v>
      </c>
      <c r="CE85" s="437">
        <f>'2M - SGS'!CE85</f>
        <v>8.1374000000000002E-2</v>
      </c>
      <c r="CF85" s="437">
        <f>'2M - SGS'!CF85</f>
        <v>9.4072000000000003E-2</v>
      </c>
      <c r="CG85" s="437">
        <f>'2M - SGS'!CG85</f>
        <v>7.6706999999999997E-2</v>
      </c>
      <c r="CH85" s="438">
        <f>'2M - SGS'!CH85</f>
        <v>8.4089999999999998E-2</v>
      </c>
      <c r="CJ85" s="278">
        <f t="shared" si="80"/>
        <v>1</v>
      </c>
    </row>
    <row r="86" spans="1:88" ht="15.6" x14ac:dyDescent="0.3">
      <c r="A86" s="648"/>
      <c r="B86" s="14" t="str">
        <f t="shared" si="79"/>
        <v>Miscellaneous</v>
      </c>
      <c r="C86" s="437">
        <f>'2M - SGS'!C86</f>
        <v>8.5109000000000004E-2</v>
      </c>
      <c r="D86" s="437">
        <f>'2M - SGS'!D86</f>
        <v>7.7715000000000006E-2</v>
      </c>
      <c r="E86" s="437">
        <f>'2M - SGS'!E86</f>
        <v>8.6136000000000004E-2</v>
      </c>
      <c r="F86" s="437">
        <f>'2M - SGS'!F86</f>
        <v>7.9796000000000006E-2</v>
      </c>
      <c r="G86" s="437">
        <f>'2M - SGS'!G86</f>
        <v>8.5334999999999994E-2</v>
      </c>
      <c r="H86" s="437">
        <f>'2M - SGS'!H86</f>
        <v>8.1994999999999998E-2</v>
      </c>
      <c r="I86" s="437">
        <f>'2M - SGS'!I86</f>
        <v>8.4098999999999993E-2</v>
      </c>
      <c r="J86" s="437">
        <f>'2M - SGS'!J86</f>
        <v>8.4198999999999996E-2</v>
      </c>
      <c r="K86" s="437">
        <f>'2M - SGS'!K86</f>
        <v>8.2512000000000002E-2</v>
      </c>
      <c r="L86" s="437">
        <f>'2M - SGS'!L86</f>
        <v>8.5277000000000006E-2</v>
      </c>
      <c r="M86" s="437">
        <f>'2M - SGS'!M86</f>
        <v>8.2588999999999996E-2</v>
      </c>
      <c r="N86" s="437">
        <f>'2M - SGS'!N86</f>
        <v>8.5237999999999994E-2</v>
      </c>
      <c r="O86" s="437">
        <f>'2M - SGS'!O86</f>
        <v>8.5109000000000004E-2</v>
      </c>
      <c r="P86" s="437">
        <f>'2M - SGS'!P86</f>
        <v>7.7715000000000006E-2</v>
      </c>
      <c r="Q86" s="437">
        <f>'2M - SGS'!Q86</f>
        <v>8.6136000000000004E-2</v>
      </c>
      <c r="R86" s="437">
        <f>'2M - SGS'!R86</f>
        <v>7.9796000000000006E-2</v>
      </c>
      <c r="S86" s="437">
        <f>'2M - SGS'!S86</f>
        <v>8.5334999999999994E-2</v>
      </c>
      <c r="T86" s="437">
        <f>'2M - SGS'!T86</f>
        <v>8.1994999999999998E-2</v>
      </c>
      <c r="U86" s="437">
        <f>'2M - SGS'!U86</f>
        <v>8.4098999999999993E-2</v>
      </c>
      <c r="V86" s="437">
        <f>'2M - SGS'!V86</f>
        <v>8.4198999999999996E-2</v>
      </c>
      <c r="W86" s="437">
        <f>'2M - SGS'!W86</f>
        <v>8.2512000000000002E-2</v>
      </c>
      <c r="X86" s="437">
        <f>'2M - SGS'!X86</f>
        <v>8.5277000000000006E-2</v>
      </c>
      <c r="Y86" s="437">
        <f>'2M - SGS'!Y86</f>
        <v>8.2588999999999996E-2</v>
      </c>
      <c r="Z86" s="437">
        <f>'2M - SGS'!Z86</f>
        <v>8.5237999999999994E-2</v>
      </c>
      <c r="AA86" s="437">
        <f>'2M - SGS'!AA86</f>
        <v>8.5109000000000004E-2</v>
      </c>
      <c r="AB86" s="437">
        <f>'2M - SGS'!AB86</f>
        <v>7.7715000000000006E-2</v>
      </c>
      <c r="AC86" s="437">
        <f>'2M - SGS'!AC86</f>
        <v>8.6136000000000004E-2</v>
      </c>
      <c r="AD86" s="437">
        <f>'2M - SGS'!AD86</f>
        <v>7.9796000000000006E-2</v>
      </c>
      <c r="AE86" s="437">
        <f>'2M - SGS'!AE86</f>
        <v>8.5334999999999994E-2</v>
      </c>
      <c r="AF86" s="437">
        <f>'2M - SGS'!AF86</f>
        <v>8.1994999999999998E-2</v>
      </c>
      <c r="AG86" s="437">
        <f>'2M - SGS'!AG86</f>
        <v>8.4098999999999993E-2</v>
      </c>
      <c r="AH86" s="437">
        <f>'2M - SGS'!AH86</f>
        <v>8.4198999999999996E-2</v>
      </c>
      <c r="AI86" s="437">
        <f>'2M - SGS'!AI86</f>
        <v>8.2512000000000002E-2</v>
      </c>
      <c r="AJ86" s="437">
        <f>'2M - SGS'!AJ86</f>
        <v>8.5277000000000006E-2</v>
      </c>
      <c r="AK86" s="437">
        <f>'2M - SGS'!AK86</f>
        <v>8.2588999999999996E-2</v>
      </c>
      <c r="AL86" s="437">
        <f>'2M - SGS'!AL86</f>
        <v>8.5237999999999994E-2</v>
      </c>
      <c r="AM86" s="437">
        <f>'2M - SGS'!AM86</f>
        <v>8.5109000000000004E-2</v>
      </c>
      <c r="AN86" s="437">
        <f>'2M - SGS'!AN86</f>
        <v>7.7715000000000006E-2</v>
      </c>
      <c r="AO86" s="437">
        <f>'2M - SGS'!AO86</f>
        <v>8.6136000000000004E-2</v>
      </c>
      <c r="AP86" s="437">
        <f>'2M - SGS'!AP86</f>
        <v>7.9796000000000006E-2</v>
      </c>
      <c r="AQ86" s="437">
        <f>'2M - SGS'!AQ86</f>
        <v>8.5334999999999994E-2</v>
      </c>
      <c r="AR86" s="437">
        <f>'2M - SGS'!AR86</f>
        <v>8.1994999999999998E-2</v>
      </c>
      <c r="AS86" s="437">
        <f>'2M - SGS'!AS86</f>
        <v>8.4098999999999993E-2</v>
      </c>
      <c r="AT86" s="437">
        <f>'2M - SGS'!AT86</f>
        <v>8.4198999999999996E-2</v>
      </c>
      <c r="AU86" s="437">
        <f>'2M - SGS'!AU86</f>
        <v>8.2512000000000002E-2</v>
      </c>
      <c r="AV86" s="437">
        <f>'2M - SGS'!AV86</f>
        <v>8.5277000000000006E-2</v>
      </c>
      <c r="AW86" s="437">
        <f>'2M - SGS'!AW86</f>
        <v>8.2588999999999996E-2</v>
      </c>
      <c r="AX86" s="437">
        <f>'2M - SGS'!AX86</f>
        <v>8.5237999999999994E-2</v>
      </c>
      <c r="AY86" s="437">
        <f>'2M - SGS'!AY86</f>
        <v>8.5109000000000004E-2</v>
      </c>
      <c r="AZ86" s="437">
        <f>'2M - SGS'!AZ86</f>
        <v>7.7715000000000006E-2</v>
      </c>
      <c r="BA86" s="437">
        <f>'2M - SGS'!BA86</f>
        <v>8.6136000000000004E-2</v>
      </c>
      <c r="BB86" s="437">
        <f>'2M - SGS'!BB86</f>
        <v>7.9796000000000006E-2</v>
      </c>
      <c r="BC86" s="437">
        <f>'2M - SGS'!BC86</f>
        <v>8.5334999999999994E-2</v>
      </c>
      <c r="BD86" s="437">
        <f>'2M - SGS'!BD86</f>
        <v>8.1994999999999998E-2</v>
      </c>
      <c r="BE86" s="437">
        <f>'2M - SGS'!BE86</f>
        <v>8.4098999999999993E-2</v>
      </c>
      <c r="BF86" s="437">
        <f>'2M - SGS'!BF86</f>
        <v>8.4198999999999996E-2</v>
      </c>
      <c r="BG86" s="437">
        <f>'2M - SGS'!BG86</f>
        <v>8.2512000000000002E-2</v>
      </c>
      <c r="BH86" s="437">
        <f>'2M - SGS'!BH86</f>
        <v>8.5277000000000006E-2</v>
      </c>
      <c r="BI86" s="437">
        <f>'2M - SGS'!BI86</f>
        <v>8.2588999999999996E-2</v>
      </c>
      <c r="BJ86" s="437">
        <f>'2M - SGS'!BJ86</f>
        <v>8.5237999999999994E-2</v>
      </c>
      <c r="BK86" s="437">
        <f>'2M - SGS'!BK86</f>
        <v>8.5109000000000004E-2</v>
      </c>
      <c r="BL86" s="437">
        <f>'2M - SGS'!BL86</f>
        <v>7.7715000000000006E-2</v>
      </c>
      <c r="BM86" s="437">
        <f>'2M - SGS'!BM86</f>
        <v>8.6136000000000004E-2</v>
      </c>
      <c r="BN86" s="437">
        <f>'2M - SGS'!BN86</f>
        <v>7.9796000000000006E-2</v>
      </c>
      <c r="BO86" s="437">
        <f>'2M - SGS'!BO86</f>
        <v>8.5334999999999994E-2</v>
      </c>
      <c r="BP86" s="437">
        <f>'2M - SGS'!BP86</f>
        <v>8.1994999999999998E-2</v>
      </c>
      <c r="BQ86" s="437">
        <f>'2M - SGS'!BQ86</f>
        <v>8.4098999999999993E-2</v>
      </c>
      <c r="BR86" s="437">
        <f>'2M - SGS'!BR86</f>
        <v>8.4198999999999996E-2</v>
      </c>
      <c r="BS86" s="437">
        <f>'2M - SGS'!BS86</f>
        <v>8.2512000000000002E-2</v>
      </c>
      <c r="BT86" s="437">
        <f>'2M - SGS'!BT86</f>
        <v>8.5277000000000006E-2</v>
      </c>
      <c r="BU86" s="437">
        <f>'2M - SGS'!BU86</f>
        <v>8.2588999999999996E-2</v>
      </c>
      <c r="BV86" s="437">
        <f>'2M - SGS'!BV86</f>
        <v>8.5237999999999994E-2</v>
      </c>
      <c r="BW86" s="437">
        <f>'2M - SGS'!BW86</f>
        <v>8.5109000000000004E-2</v>
      </c>
      <c r="BX86" s="437">
        <f>'2M - SGS'!BX86</f>
        <v>7.7715000000000006E-2</v>
      </c>
      <c r="BY86" s="437">
        <f>'2M - SGS'!BY86</f>
        <v>8.6136000000000004E-2</v>
      </c>
      <c r="BZ86" s="437">
        <f>'2M - SGS'!BZ86</f>
        <v>7.9796000000000006E-2</v>
      </c>
      <c r="CA86" s="437">
        <f>'2M - SGS'!CA86</f>
        <v>8.5334999999999994E-2</v>
      </c>
      <c r="CB86" s="437">
        <f>'2M - SGS'!CB86</f>
        <v>8.1994999999999998E-2</v>
      </c>
      <c r="CC86" s="437">
        <f>'2M - SGS'!CC86</f>
        <v>8.4098999999999993E-2</v>
      </c>
      <c r="CD86" s="437">
        <f>'2M - SGS'!CD86</f>
        <v>8.4198999999999996E-2</v>
      </c>
      <c r="CE86" s="437">
        <f>'2M - SGS'!CE86</f>
        <v>8.2512000000000002E-2</v>
      </c>
      <c r="CF86" s="437">
        <f>'2M - SGS'!CF86</f>
        <v>8.5277000000000006E-2</v>
      </c>
      <c r="CG86" s="437">
        <f>'2M - SGS'!CG86</f>
        <v>8.2588999999999996E-2</v>
      </c>
      <c r="CH86" s="438">
        <f>'2M - SGS'!CH86</f>
        <v>8.5237999999999994E-2</v>
      </c>
      <c r="CJ86" s="278">
        <f t="shared" si="80"/>
        <v>1.0000000000000002</v>
      </c>
    </row>
    <row r="87" spans="1:88" ht="15.6" x14ac:dyDescent="0.3">
      <c r="A87" s="648"/>
      <c r="B87" s="14" t="str">
        <f t="shared" si="79"/>
        <v>Motors</v>
      </c>
      <c r="C87" s="437">
        <f>'2M - SGS'!C87</f>
        <v>8.5109000000000004E-2</v>
      </c>
      <c r="D87" s="437">
        <f>'2M - SGS'!D87</f>
        <v>7.7715000000000006E-2</v>
      </c>
      <c r="E87" s="437">
        <f>'2M - SGS'!E87</f>
        <v>8.6136000000000004E-2</v>
      </c>
      <c r="F87" s="437">
        <f>'2M - SGS'!F87</f>
        <v>7.9796000000000006E-2</v>
      </c>
      <c r="G87" s="437">
        <f>'2M - SGS'!G87</f>
        <v>8.5334999999999994E-2</v>
      </c>
      <c r="H87" s="437">
        <f>'2M - SGS'!H87</f>
        <v>8.1994999999999998E-2</v>
      </c>
      <c r="I87" s="437">
        <f>'2M - SGS'!I87</f>
        <v>8.4098999999999993E-2</v>
      </c>
      <c r="J87" s="437">
        <f>'2M - SGS'!J87</f>
        <v>8.4198999999999996E-2</v>
      </c>
      <c r="K87" s="437">
        <f>'2M - SGS'!K87</f>
        <v>8.2512000000000002E-2</v>
      </c>
      <c r="L87" s="437">
        <f>'2M - SGS'!L87</f>
        <v>8.5277000000000006E-2</v>
      </c>
      <c r="M87" s="437">
        <f>'2M - SGS'!M87</f>
        <v>8.2588999999999996E-2</v>
      </c>
      <c r="N87" s="437">
        <f>'2M - SGS'!N87</f>
        <v>8.5237999999999994E-2</v>
      </c>
      <c r="O87" s="437">
        <f>'2M - SGS'!O87</f>
        <v>8.5109000000000004E-2</v>
      </c>
      <c r="P87" s="437">
        <f>'2M - SGS'!P87</f>
        <v>7.7715000000000006E-2</v>
      </c>
      <c r="Q87" s="437">
        <f>'2M - SGS'!Q87</f>
        <v>8.6136000000000004E-2</v>
      </c>
      <c r="R87" s="437">
        <f>'2M - SGS'!R87</f>
        <v>7.9796000000000006E-2</v>
      </c>
      <c r="S87" s="437">
        <f>'2M - SGS'!S87</f>
        <v>8.5334999999999994E-2</v>
      </c>
      <c r="T87" s="437">
        <f>'2M - SGS'!T87</f>
        <v>8.1994999999999998E-2</v>
      </c>
      <c r="U87" s="437">
        <f>'2M - SGS'!U87</f>
        <v>8.4098999999999993E-2</v>
      </c>
      <c r="V87" s="437">
        <f>'2M - SGS'!V87</f>
        <v>8.4198999999999996E-2</v>
      </c>
      <c r="W87" s="437">
        <f>'2M - SGS'!W87</f>
        <v>8.2512000000000002E-2</v>
      </c>
      <c r="X87" s="437">
        <f>'2M - SGS'!X87</f>
        <v>8.5277000000000006E-2</v>
      </c>
      <c r="Y87" s="437">
        <f>'2M - SGS'!Y87</f>
        <v>8.2588999999999996E-2</v>
      </c>
      <c r="Z87" s="437">
        <f>'2M - SGS'!Z87</f>
        <v>8.5237999999999994E-2</v>
      </c>
      <c r="AA87" s="437">
        <f>'2M - SGS'!AA87</f>
        <v>8.5109000000000004E-2</v>
      </c>
      <c r="AB87" s="437">
        <f>'2M - SGS'!AB87</f>
        <v>7.7715000000000006E-2</v>
      </c>
      <c r="AC87" s="437">
        <f>'2M - SGS'!AC87</f>
        <v>8.6136000000000004E-2</v>
      </c>
      <c r="AD87" s="437">
        <f>'2M - SGS'!AD87</f>
        <v>7.9796000000000006E-2</v>
      </c>
      <c r="AE87" s="437">
        <f>'2M - SGS'!AE87</f>
        <v>8.5334999999999994E-2</v>
      </c>
      <c r="AF87" s="437">
        <f>'2M - SGS'!AF87</f>
        <v>8.1994999999999998E-2</v>
      </c>
      <c r="AG87" s="437">
        <f>'2M - SGS'!AG87</f>
        <v>8.4098999999999993E-2</v>
      </c>
      <c r="AH87" s="437">
        <f>'2M - SGS'!AH87</f>
        <v>8.4198999999999996E-2</v>
      </c>
      <c r="AI87" s="437">
        <f>'2M - SGS'!AI87</f>
        <v>8.2512000000000002E-2</v>
      </c>
      <c r="AJ87" s="437">
        <f>'2M - SGS'!AJ87</f>
        <v>8.5277000000000006E-2</v>
      </c>
      <c r="AK87" s="437">
        <f>'2M - SGS'!AK87</f>
        <v>8.2588999999999996E-2</v>
      </c>
      <c r="AL87" s="437">
        <f>'2M - SGS'!AL87</f>
        <v>8.5237999999999994E-2</v>
      </c>
      <c r="AM87" s="437">
        <f>'2M - SGS'!AM87</f>
        <v>8.5109000000000004E-2</v>
      </c>
      <c r="AN87" s="437">
        <f>'2M - SGS'!AN87</f>
        <v>7.7715000000000006E-2</v>
      </c>
      <c r="AO87" s="437">
        <f>'2M - SGS'!AO87</f>
        <v>8.6136000000000004E-2</v>
      </c>
      <c r="AP87" s="437">
        <f>'2M - SGS'!AP87</f>
        <v>7.9796000000000006E-2</v>
      </c>
      <c r="AQ87" s="437">
        <f>'2M - SGS'!AQ87</f>
        <v>8.5334999999999994E-2</v>
      </c>
      <c r="AR87" s="437">
        <f>'2M - SGS'!AR87</f>
        <v>8.1994999999999998E-2</v>
      </c>
      <c r="AS87" s="437">
        <f>'2M - SGS'!AS87</f>
        <v>8.4098999999999993E-2</v>
      </c>
      <c r="AT87" s="437">
        <f>'2M - SGS'!AT87</f>
        <v>8.4198999999999996E-2</v>
      </c>
      <c r="AU87" s="437">
        <f>'2M - SGS'!AU87</f>
        <v>8.2512000000000002E-2</v>
      </c>
      <c r="AV87" s="437">
        <f>'2M - SGS'!AV87</f>
        <v>8.5277000000000006E-2</v>
      </c>
      <c r="AW87" s="437">
        <f>'2M - SGS'!AW87</f>
        <v>8.2588999999999996E-2</v>
      </c>
      <c r="AX87" s="437">
        <f>'2M - SGS'!AX87</f>
        <v>8.5237999999999994E-2</v>
      </c>
      <c r="AY87" s="437">
        <f>'2M - SGS'!AY87</f>
        <v>8.5109000000000004E-2</v>
      </c>
      <c r="AZ87" s="437">
        <f>'2M - SGS'!AZ87</f>
        <v>7.7715000000000006E-2</v>
      </c>
      <c r="BA87" s="437">
        <f>'2M - SGS'!BA87</f>
        <v>8.6136000000000004E-2</v>
      </c>
      <c r="BB87" s="437">
        <f>'2M - SGS'!BB87</f>
        <v>7.9796000000000006E-2</v>
      </c>
      <c r="BC87" s="437">
        <f>'2M - SGS'!BC87</f>
        <v>8.5334999999999994E-2</v>
      </c>
      <c r="BD87" s="437">
        <f>'2M - SGS'!BD87</f>
        <v>8.1994999999999998E-2</v>
      </c>
      <c r="BE87" s="437">
        <f>'2M - SGS'!BE87</f>
        <v>8.4098999999999993E-2</v>
      </c>
      <c r="BF87" s="437">
        <f>'2M - SGS'!BF87</f>
        <v>8.4198999999999996E-2</v>
      </c>
      <c r="BG87" s="437">
        <f>'2M - SGS'!BG87</f>
        <v>8.2512000000000002E-2</v>
      </c>
      <c r="BH87" s="437">
        <f>'2M - SGS'!BH87</f>
        <v>8.5277000000000006E-2</v>
      </c>
      <c r="BI87" s="437">
        <f>'2M - SGS'!BI87</f>
        <v>8.2588999999999996E-2</v>
      </c>
      <c r="BJ87" s="437">
        <f>'2M - SGS'!BJ87</f>
        <v>8.5237999999999994E-2</v>
      </c>
      <c r="BK87" s="437">
        <f>'2M - SGS'!BK87</f>
        <v>8.5109000000000004E-2</v>
      </c>
      <c r="BL87" s="437">
        <f>'2M - SGS'!BL87</f>
        <v>7.7715000000000006E-2</v>
      </c>
      <c r="BM87" s="437">
        <f>'2M - SGS'!BM87</f>
        <v>8.6136000000000004E-2</v>
      </c>
      <c r="BN87" s="437">
        <f>'2M - SGS'!BN87</f>
        <v>7.9796000000000006E-2</v>
      </c>
      <c r="BO87" s="437">
        <f>'2M - SGS'!BO87</f>
        <v>8.5334999999999994E-2</v>
      </c>
      <c r="BP87" s="437">
        <f>'2M - SGS'!BP87</f>
        <v>8.1994999999999998E-2</v>
      </c>
      <c r="BQ87" s="437">
        <f>'2M - SGS'!BQ87</f>
        <v>8.4098999999999993E-2</v>
      </c>
      <c r="BR87" s="437">
        <f>'2M - SGS'!BR87</f>
        <v>8.4198999999999996E-2</v>
      </c>
      <c r="BS87" s="437">
        <f>'2M - SGS'!BS87</f>
        <v>8.2512000000000002E-2</v>
      </c>
      <c r="BT87" s="437">
        <f>'2M - SGS'!BT87</f>
        <v>8.5277000000000006E-2</v>
      </c>
      <c r="BU87" s="437">
        <f>'2M - SGS'!BU87</f>
        <v>8.2588999999999996E-2</v>
      </c>
      <c r="BV87" s="437">
        <f>'2M - SGS'!BV87</f>
        <v>8.5237999999999994E-2</v>
      </c>
      <c r="BW87" s="437">
        <f>'2M - SGS'!BW87</f>
        <v>8.5109000000000004E-2</v>
      </c>
      <c r="BX87" s="437">
        <f>'2M - SGS'!BX87</f>
        <v>7.7715000000000006E-2</v>
      </c>
      <c r="BY87" s="437">
        <f>'2M - SGS'!BY87</f>
        <v>8.6136000000000004E-2</v>
      </c>
      <c r="BZ87" s="437">
        <f>'2M - SGS'!BZ87</f>
        <v>7.9796000000000006E-2</v>
      </c>
      <c r="CA87" s="437">
        <f>'2M - SGS'!CA87</f>
        <v>8.5334999999999994E-2</v>
      </c>
      <c r="CB87" s="437">
        <f>'2M - SGS'!CB87</f>
        <v>8.1994999999999998E-2</v>
      </c>
      <c r="CC87" s="437">
        <f>'2M - SGS'!CC87</f>
        <v>8.4098999999999993E-2</v>
      </c>
      <c r="CD87" s="437">
        <f>'2M - SGS'!CD87</f>
        <v>8.4198999999999996E-2</v>
      </c>
      <c r="CE87" s="437">
        <f>'2M - SGS'!CE87</f>
        <v>8.2512000000000002E-2</v>
      </c>
      <c r="CF87" s="437">
        <f>'2M - SGS'!CF87</f>
        <v>8.5277000000000006E-2</v>
      </c>
      <c r="CG87" s="437">
        <f>'2M - SGS'!CG87</f>
        <v>8.2588999999999996E-2</v>
      </c>
      <c r="CH87" s="438">
        <f>'2M - SGS'!CH87</f>
        <v>8.5237999999999994E-2</v>
      </c>
      <c r="CJ87" s="278">
        <f t="shared" si="80"/>
        <v>1.0000000000000002</v>
      </c>
    </row>
    <row r="88" spans="1:88" ht="15.6" x14ac:dyDescent="0.3">
      <c r="A88" s="648"/>
      <c r="B88" s="14" t="str">
        <f t="shared" si="79"/>
        <v>Process</v>
      </c>
      <c r="C88" s="437">
        <f>'2M - SGS'!C88</f>
        <v>8.5109000000000004E-2</v>
      </c>
      <c r="D88" s="437">
        <f>'2M - SGS'!D88</f>
        <v>7.7715000000000006E-2</v>
      </c>
      <c r="E88" s="437">
        <f>'2M - SGS'!E88</f>
        <v>8.6136000000000004E-2</v>
      </c>
      <c r="F88" s="437">
        <f>'2M - SGS'!F88</f>
        <v>7.9796000000000006E-2</v>
      </c>
      <c r="G88" s="437">
        <f>'2M - SGS'!G88</f>
        <v>8.5334999999999994E-2</v>
      </c>
      <c r="H88" s="437">
        <f>'2M - SGS'!H88</f>
        <v>8.1994999999999998E-2</v>
      </c>
      <c r="I88" s="437">
        <f>'2M - SGS'!I88</f>
        <v>8.4098999999999993E-2</v>
      </c>
      <c r="J88" s="437">
        <f>'2M - SGS'!J88</f>
        <v>8.4198999999999996E-2</v>
      </c>
      <c r="K88" s="437">
        <f>'2M - SGS'!K88</f>
        <v>8.2512000000000002E-2</v>
      </c>
      <c r="L88" s="437">
        <f>'2M - SGS'!L88</f>
        <v>8.5277000000000006E-2</v>
      </c>
      <c r="M88" s="437">
        <f>'2M - SGS'!M88</f>
        <v>8.2588999999999996E-2</v>
      </c>
      <c r="N88" s="437">
        <f>'2M - SGS'!N88</f>
        <v>8.5237999999999994E-2</v>
      </c>
      <c r="O88" s="437">
        <f>'2M - SGS'!O88</f>
        <v>8.5109000000000004E-2</v>
      </c>
      <c r="P88" s="437">
        <f>'2M - SGS'!P88</f>
        <v>7.7715000000000006E-2</v>
      </c>
      <c r="Q88" s="437">
        <f>'2M - SGS'!Q88</f>
        <v>8.6136000000000004E-2</v>
      </c>
      <c r="R88" s="437">
        <f>'2M - SGS'!R88</f>
        <v>7.9796000000000006E-2</v>
      </c>
      <c r="S88" s="437">
        <f>'2M - SGS'!S88</f>
        <v>8.5334999999999994E-2</v>
      </c>
      <c r="T88" s="437">
        <f>'2M - SGS'!T88</f>
        <v>8.1994999999999998E-2</v>
      </c>
      <c r="U88" s="437">
        <f>'2M - SGS'!U88</f>
        <v>8.4098999999999993E-2</v>
      </c>
      <c r="V88" s="437">
        <f>'2M - SGS'!V88</f>
        <v>8.4198999999999996E-2</v>
      </c>
      <c r="W88" s="437">
        <f>'2M - SGS'!W88</f>
        <v>8.2512000000000002E-2</v>
      </c>
      <c r="X88" s="437">
        <f>'2M - SGS'!X88</f>
        <v>8.5277000000000006E-2</v>
      </c>
      <c r="Y88" s="437">
        <f>'2M - SGS'!Y88</f>
        <v>8.2588999999999996E-2</v>
      </c>
      <c r="Z88" s="437">
        <f>'2M - SGS'!Z88</f>
        <v>8.5237999999999994E-2</v>
      </c>
      <c r="AA88" s="437">
        <f>'2M - SGS'!AA88</f>
        <v>8.5109000000000004E-2</v>
      </c>
      <c r="AB88" s="437">
        <f>'2M - SGS'!AB88</f>
        <v>7.7715000000000006E-2</v>
      </c>
      <c r="AC88" s="437">
        <f>'2M - SGS'!AC88</f>
        <v>8.6136000000000004E-2</v>
      </c>
      <c r="AD88" s="437">
        <f>'2M - SGS'!AD88</f>
        <v>7.9796000000000006E-2</v>
      </c>
      <c r="AE88" s="437">
        <f>'2M - SGS'!AE88</f>
        <v>8.5334999999999994E-2</v>
      </c>
      <c r="AF88" s="437">
        <f>'2M - SGS'!AF88</f>
        <v>8.1994999999999998E-2</v>
      </c>
      <c r="AG88" s="437">
        <f>'2M - SGS'!AG88</f>
        <v>8.4098999999999993E-2</v>
      </c>
      <c r="AH88" s="437">
        <f>'2M - SGS'!AH88</f>
        <v>8.4198999999999996E-2</v>
      </c>
      <c r="AI88" s="437">
        <f>'2M - SGS'!AI88</f>
        <v>8.2512000000000002E-2</v>
      </c>
      <c r="AJ88" s="437">
        <f>'2M - SGS'!AJ88</f>
        <v>8.5277000000000006E-2</v>
      </c>
      <c r="AK88" s="437">
        <f>'2M - SGS'!AK88</f>
        <v>8.2588999999999996E-2</v>
      </c>
      <c r="AL88" s="437">
        <f>'2M - SGS'!AL88</f>
        <v>8.5237999999999994E-2</v>
      </c>
      <c r="AM88" s="437">
        <f>'2M - SGS'!AM88</f>
        <v>8.5109000000000004E-2</v>
      </c>
      <c r="AN88" s="437">
        <f>'2M - SGS'!AN88</f>
        <v>7.7715000000000006E-2</v>
      </c>
      <c r="AO88" s="437">
        <f>'2M - SGS'!AO88</f>
        <v>8.6136000000000004E-2</v>
      </c>
      <c r="AP88" s="437">
        <f>'2M - SGS'!AP88</f>
        <v>7.9796000000000006E-2</v>
      </c>
      <c r="AQ88" s="437">
        <f>'2M - SGS'!AQ88</f>
        <v>8.5334999999999994E-2</v>
      </c>
      <c r="AR88" s="437">
        <f>'2M - SGS'!AR88</f>
        <v>8.1994999999999998E-2</v>
      </c>
      <c r="AS88" s="437">
        <f>'2M - SGS'!AS88</f>
        <v>8.4098999999999993E-2</v>
      </c>
      <c r="AT88" s="437">
        <f>'2M - SGS'!AT88</f>
        <v>8.4198999999999996E-2</v>
      </c>
      <c r="AU88" s="437">
        <f>'2M - SGS'!AU88</f>
        <v>8.2512000000000002E-2</v>
      </c>
      <c r="AV88" s="437">
        <f>'2M - SGS'!AV88</f>
        <v>8.5277000000000006E-2</v>
      </c>
      <c r="AW88" s="437">
        <f>'2M - SGS'!AW88</f>
        <v>8.2588999999999996E-2</v>
      </c>
      <c r="AX88" s="437">
        <f>'2M - SGS'!AX88</f>
        <v>8.5237999999999994E-2</v>
      </c>
      <c r="AY88" s="437">
        <f>'2M - SGS'!AY88</f>
        <v>8.5109000000000004E-2</v>
      </c>
      <c r="AZ88" s="437">
        <f>'2M - SGS'!AZ88</f>
        <v>7.7715000000000006E-2</v>
      </c>
      <c r="BA88" s="437">
        <f>'2M - SGS'!BA88</f>
        <v>8.6136000000000004E-2</v>
      </c>
      <c r="BB88" s="437">
        <f>'2M - SGS'!BB88</f>
        <v>7.9796000000000006E-2</v>
      </c>
      <c r="BC88" s="437">
        <f>'2M - SGS'!BC88</f>
        <v>8.5334999999999994E-2</v>
      </c>
      <c r="BD88" s="437">
        <f>'2M - SGS'!BD88</f>
        <v>8.1994999999999998E-2</v>
      </c>
      <c r="BE88" s="437">
        <f>'2M - SGS'!BE88</f>
        <v>8.4098999999999993E-2</v>
      </c>
      <c r="BF88" s="437">
        <f>'2M - SGS'!BF88</f>
        <v>8.4198999999999996E-2</v>
      </c>
      <c r="BG88" s="437">
        <f>'2M - SGS'!BG88</f>
        <v>8.2512000000000002E-2</v>
      </c>
      <c r="BH88" s="437">
        <f>'2M - SGS'!BH88</f>
        <v>8.5277000000000006E-2</v>
      </c>
      <c r="BI88" s="437">
        <f>'2M - SGS'!BI88</f>
        <v>8.2588999999999996E-2</v>
      </c>
      <c r="BJ88" s="437">
        <f>'2M - SGS'!BJ88</f>
        <v>8.5237999999999994E-2</v>
      </c>
      <c r="BK88" s="437">
        <f>'2M - SGS'!BK88</f>
        <v>8.5109000000000004E-2</v>
      </c>
      <c r="BL88" s="437">
        <f>'2M - SGS'!BL88</f>
        <v>7.7715000000000006E-2</v>
      </c>
      <c r="BM88" s="437">
        <f>'2M - SGS'!BM88</f>
        <v>8.6136000000000004E-2</v>
      </c>
      <c r="BN88" s="437">
        <f>'2M - SGS'!BN88</f>
        <v>7.9796000000000006E-2</v>
      </c>
      <c r="BO88" s="437">
        <f>'2M - SGS'!BO88</f>
        <v>8.5334999999999994E-2</v>
      </c>
      <c r="BP88" s="437">
        <f>'2M - SGS'!BP88</f>
        <v>8.1994999999999998E-2</v>
      </c>
      <c r="BQ88" s="437">
        <f>'2M - SGS'!BQ88</f>
        <v>8.4098999999999993E-2</v>
      </c>
      <c r="BR88" s="437">
        <f>'2M - SGS'!BR88</f>
        <v>8.4198999999999996E-2</v>
      </c>
      <c r="BS88" s="437">
        <f>'2M - SGS'!BS88</f>
        <v>8.2512000000000002E-2</v>
      </c>
      <c r="BT88" s="437">
        <f>'2M - SGS'!BT88</f>
        <v>8.5277000000000006E-2</v>
      </c>
      <c r="BU88" s="437">
        <f>'2M - SGS'!BU88</f>
        <v>8.2588999999999996E-2</v>
      </c>
      <c r="BV88" s="437">
        <f>'2M - SGS'!BV88</f>
        <v>8.5237999999999994E-2</v>
      </c>
      <c r="BW88" s="437">
        <f>'2M - SGS'!BW88</f>
        <v>8.5109000000000004E-2</v>
      </c>
      <c r="BX88" s="437">
        <f>'2M - SGS'!BX88</f>
        <v>7.7715000000000006E-2</v>
      </c>
      <c r="BY88" s="437">
        <f>'2M - SGS'!BY88</f>
        <v>8.6136000000000004E-2</v>
      </c>
      <c r="BZ88" s="437">
        <f>'2M - SGS'!BZ88</f>
        <v>7.9796000000000006E-2</v>
      </c>
      <c r="CA88" s="437">
        <f>'2M - SGS'!CA88</f>
        <v>8.5334999999999994E-2</v>
      </c>
      <c r="CB88" s="437">
        <f>'2M - SGS'!CB88</f>
        <v>8.1994999999999998E-2</v>
      </c>
      <c r="CC88" s="437">
        <f>'2M - SGS'!CC88</f>
        <v>8.4098999999999993E-2</v>
      </c>
      <c r="CD88" s="437">
        <f>'2M - SGS'!CD88</f>
        <v>8.4198999999999996E-2</v>
      </c>
      <c r="CE88" s="437">
        <f>'2M - SGS'!CE88</f>
        <v>8.2512000000000002E-2</v>
      </c>
      <c r="CF88" s="437">
        <f>'2M - SGS'!CF88</f>
        <v>8.5277000000000006E-2</v>
      </c>
      <c r="CG88" s="437">
        <f>'2M - SGS'!CG88</f>
        <v>8.2588999999999996E-2</v>
      </c>
      <c r="CH88" s="438">
        <f>'2M - SGS'!CH88</f>
        <v>8.5237999999999994E-2</v>
      </c>
      <c r="CJ88" s="278">
        <f t="shared" si="80"/>
        <v>1.0000000000000002</v>
      </c>
    </row>
    <row r="89" spans="1:88" ht="15.6" x14ac:dyDescent="0.3">
      <c r="A89" s="648"/>
      <c r="B89" s="14" t="str">
        <f t="shared" si="79"/>
        <v>Refrigeration</v>
      </c>
      <c r="C89" s="437">
        <f>'2M - SGS'!C89</f>
        <v>8.3486000000000005E-2</v>
      </c>
      <c r="D89" s="437">
        <f>'2M - SGS'!D89</f>
        <v>7.6158000000000003E-2</v>
      </c>
      <c r="E89" s="437">
        <f>'2M - SGS'!E89</f>
        <v>8.3346000000000003E-2</v>
      </c>
      <c r="F89" s="437">
        <f>'2M - SGS'!F89</f>
        <v>8.0782999999999994E-2</v>
      </c>
      <c r="G89" s="437">
        <f>'2M - SGS'!G89</f>
        <v>8.5133E-2</v>
      </c>
      <c r="H89" s="437">
        <f>'2M - SGS'!H89</f>
        <v>8.4294999999999995E-2</v>
      </c>
      <c r="I89" s="437">
        <f>'2M - SGS'!I89</f>
        <v>8.7456999999999993E-2</v>
      </c>
      <c r="J89" s="437">
        <f>'2M - SGS'!J89</f>
        <v>8.7230000000000002E-2</v>
      </c>
      <c r="K89" s="437">
        <f>'2M - SGS'!K89</f>
        <v>8.3319000000000004E-2</v>
      </c>
      <c r="L89" s="437">
        <f>'2M - SGS'!L89</f>
        <v>8.4562999999999999E-2</v>
      </c>
      <c r="M89" s="437">
        <f>'2M - SGS'!M89</f>
        <v>8.1112000000000004E-2</v>
      </c>
      <c r="N89" s="437">
        <f>'2M - SGS'!N89</f>
        <v>8.3118999999999998E-2</v>
      </c>
      <c r="O89" s="437">
        <f>'2M - SGS'!O89</f>
        <v>8.3486000000000005E-2</v>
      </c>
      <c r="P89" s="437">
        <f>'2M - SGS'!P89</f>
        <v>7.6158000000000003E-2</v>
      </c>
      <c r="Q89" s="437">
        <f>'2M - SGS'!Q89</f>
        <v>8.3346000000000003E-2</v>
      </c>
      <c r="R89" s="437">
        <f>'2M - SGS'!R89</f>
        <v>8.0782999999999994E-2</v>
      </c>
      <c r="S89" s="437">
        <f>'2M - SGS'!S89</f>
        <v>8.5133E-2</v>
      </c>
      <c r="T89" s="437">
        <f>'2M - SGS'!T89</f>
        <v>8.4294999999999995E-2</v>
      </c>
      <c r="U89" s="437">
        <f>'2M - SGS'!U89</f>
        <v>8.7456999999999993E-2</v>
      </c>
      <c r="V89" s="437">
        <f>'2M - SGS'!V89</f>
        <v>8.7230000000000002E-2</v>
      </c>
      <c r="W89" s="437">
        <f>'2M - SGS'!W89</f>
        <v>8.3319000000000004E-2</v>
      </c>
      <c r="X89" s="437">
        <f>'2M - SGS'!X89</f>
        <v>8.4562999999999999E-2</v>
      </c>
      <c r="Y89" s="437">
        <f>'2M - SGS'!Y89</f>
        <v>8.1112000000000004E-2</v>
      </c>
      <c r="Z89" s="437">
        <f>'2M - SGS'!Z89</f>
        <v>8.3118999999999998E-2</v>
      </c>
      <c r="AA89" s="437">
        <f>'2M - SGS'!AA89</f>
        <v>8.3486000000000005E-2</v>
      </c>
      <c r="AB89" s="437">
        <f>'2M - SGS'!AB89</f>
        <v>7.6158000000000003E-2</v>
      </c>
      <c r="AC89" s="437">
        <f>'2M - SGS'!AC89</f>
        <v>8.3346000000000003E-2</v>
      </c>
      <c r="AD89" s="437">
        <f>'2M - SGS'!AD89</f>
        <v>8.0782999999999994E-2</v>
      </c>
      <c r="AE89" s="437">
        <f>'2M - SGS'!AE89</f>
        <v>8.5133E-2</v>
      </c>
      <c r="AF89" s="437">
        <f>'2M - SGS'!AF89</f>
        <v>8.4294999999999995E-2</v>
      </c>
      <c r="AG89" s="437">
        <f>'2M - SGS'!AG89</f>
        <v>8.7456999999999993E-2</v>
      </c>
      <c r="AH89" s="437">
        <f>'2M - SGS'!AH89</f>
        <v>8.7230000000000002E-2</v>
      </c>
      <c r="AI89" s="437">
        <f>'2M - SGS'!AI89</f>
        <v>8.3319000000000004E-2</v>
      </c>
      <c r="AJ89" s="437">
        <f>'2M - SGS'!AJ89</f>
        <v>8.4562999999999999E-2</v>
      </c>
      <c r="AK89" s="437">
        <f>'2M - SGS'!AK89</f>
        <v>8.1112000000000004E-2</v>
      </c>
      <c r="AL89" s="437">
        <f>'2M - SGS'!AL89</f>
        <v>8.3118999999999998E-2</v>
      </c>
      <c r="AM89" s="437">
        <f>'2M - SGS'!AM89</f>
        <v>8.3486000000000005E-2</v>
      </c>
      <c r="AN89" s="437">
        <f>'2M - SGS'!AN89</f>
        <v>7.6158000000000003E-2</v>
      </c>
      <c r="AO89" s="437">
        <f>'2M - SGS'!AO89</f>
        <v>8.3346000000000003E-2</v>
      </c>
      <c r="AP89" s="437">
        <f>'2M - SGS'!AP89</f>
        <v>8.0782999999999994E-2</v>
      </c>
      <c r="AQ89" s="437">
        <f>'2M - SGS'!AQ89</f>
        <v>8.5133E-2</v>
      </c>
      <c r="AR89" s="437">
        <f>'2M - SGS'!AR89</f>
        <v>8.4294999999999995E-2</v>
      </c>
      <c r="AS89" s="437">
        <f>'2M - SGS'!AS89</f>
        <v>8.7456999999999993E-2</v>
      </c>
      <c r="AT89" s="437">
        <f>'2M - SGS'!AT89</f>
        <v>8.7230000000000002E-2</v>
      </c>
      <c r="AU89" s="437">
        <f>'2M - SGS'!AU89</f>
        <v>8.3319000000000004E-2</v>
      </c>
      <c r="AV89" s="437">
        <f>'2M - SGS'!AV89</f>
        <v>8.4562999999999999E-2</v>
      </c>
      <c r="AW89" s="437">
        <f>'2M - SGS'!AW89</f>
        <v>8.1112000000000004E-2</v>
      </c>
      <c r="AX89" s="437">
        <f>'2M - SGS'!AX89</f>
        <v>8.3118999999999998E-2</v>
      </c>
      <c r="AY89" s="437">
        <f>'2M - SGS'!AY89</f>
        <v>8.3486000000000005E-2</v>
      </c>
      <c r="AZ89" s="437">
        <f>'2M - SGS'!AZ89</f>
        <v>7.6158000000000003E-2</v>
      </c>
      <c r="BA89" s="437">
        <f>'2M - SGS'!BA89</f>
        <v>8.3346000000000003E-2</v>
      </c>
      <c r="BB89" s="437">
        <f>'2M - SGS'!BB89</f>
        <v>8.0782999999999994E-2</v>
      </c>
      <c r="BC89" s="437">
        <f>'2M - SGS'!BC89</f>
        <v>8.5133E-2</v>
      </c>
      <c r="BD89" s="437">
        <f>'2M - SGS'!BD89</f>
        <v>8.4294999999999995E-2</v>
      </c>
      <c r="BE89" s="437">
        <f>'2M - SGS'!BE89</f>
        <v>8.7456999999999993E-2</v>
      </c>
      <c r="BF89" s="437">
        <f>'2M - SGS'!BF89</f>
        <v>8.7230000000000002E-2</v>
      </c>
      <c r="BG89" s="437">
        <f>'2M - SGS'!BG89</f>
        <v>8.3319000000000004E-2</v>
      </c>
      <c r="BH89" s="437">
        <f>'2M - SGS'!BH89</f>
        <v>8.4562999999999999E-2</v>
      </c>
      <c r="BI89" s="437">
        <f>'2M - SGS'!BI89</f>
        <v>8.1112000000000004E-2</v>
      </c>
      <c r="BJ89" s="437">
        <f>'2M - SGS'!BJ89</f>
        <v>8.3118999999999998E-2</v>
      </c>
      <c r="BK89" s="437">
        <f>'2M - SGS'!BK89</f>
        <v>8.3486000000000005E-2</v>
      </c>
      <c r="BL89" s="437">
        <f>'2M - SGS'!BL89</f>
        <v>7.6158000000000003E-2</v>
      </c>
      <c r="BM89" s="437">
        <f>'2M - SGS'!BM89</f>
        <v>8.3346000000000003E-2</v>
      </c>
      <c r="BN89" s="437">
        <f>'2M - SGS'!BN89</f>
        <v>8.0782999999999994E-2</v>
      </c>
      <c r="BO89" s="437">
        <f>'2M - SGS'!BO89</f>
        <v>8.5133E-2</v>
      </c>
      <c r="BP89" s="437">
        <f>'2M - SGS'!BP89</f>
        <v>8.4294999999999995E-2</v>
      </c>
      <c r="BQ89" s="437">
        <f>'2M - SGS'!BQ89</f>
        <v>8.7456999999999993E-2</v>
      </c>
      <c r="BR89" s="437">
        <f>'2M - SGS'!BR89</f>
        <v>8.7230000000000002E-2</v>
      </c>
      <c r="BS89" s="437">
        <f>'2M - SGS'!BS89</f>
        <v>8.3319000000000004E-2</v>
      </c>
      <c r="BT89" s="437">
        <f>'2M - SGS'!BT89</f>
        <v>8.4562999999999999E-2</v>
      </c>
      <c r="BU89" s="437">
        <f>'2M - SGS'!BU89</f>
        <v>8.1112000000000004E-2</v>
      </c>
      <c r="BV89" s="437">
        <f>'2M - SGS'!BV89</f>
        <v>8.3118999999999998E-2</v>
      </c>
      <c r="BW89" s="437">
        <f>'2M - SGS'!BW89</f>
        <v>8.3486000000000005E-2</v>
      </c>
      <c r="BX89" s="437">
        <f>'2M - SGS'!BX89</f>
        <v>7.6158000000000003E-2</v>
      </c>
      <c r="BY89" s="437">
        <f>'2M - SGS'!BY89</f>
        <v>8.3346000000000003E-2</v>
      </c>
      <c r="BZ89" s="437">
        <f>'2M - SGS'!BZ89</f>
        <v>8.0782999999999994E-2</v>
      </c>
      <c r="CA89" s="437">
        <f>'2M - SGS'!CA89</f>
        <v>8.5133E-2</v>
      </c>
      <c r="CB89" s="437">
        <f>'2M - SGS'!CB89</f>
        <v>8.4294999999999995E-2</v>
      </c>
      <c r="CC89" s="437">
        <f>'2M - SGS'!CC89</f>
        <v>8.7456999999999993E-2</v>
      </c>
      <c r="CD89" s="437">
        <f>'2M - SGS'!CD89</f>
        <v>8.7230000000000002E-2</v>
      </c>
      <c r="CE89" s="437">
        <f>'2M - SGS'!CE89</f>
        <v>8.3319000000000004E-2</v>
      </c>
      <c r="CF89" s="437">
        <f>'2M - SGS'!CF89</f>
        <v>8.4562999999999999E-2</v>
      </c>
      <c r="CG89" s="437">
        <f>'2M - SGS'!CG89</f>
        <v>8.1112000000000004E-2</v>
      </c>
      <c r="CH89" s="438">
        <f>'2M - SGS'!CH89</f>
        <v>8.3118999999999998E-2</v>
      </c>
      <c r="CJ89" s="278">
        <f t="shared" si="80"/>
        <v>1.0000010000000001</v>
      </c>
    </row>
    <row r="90" spans="1:88" ht="16.2" thickBot="1" x14ac:dyDescent="0.35">
      <c r="A90" s="649"/>
      <c r="B90" s="15" t="str">
        <f t="shared" si="79"/>
        <v>Water Heating</v>
      </c>
      <c r="C90" s="439">
        <f>'2M - SGS'!C90</f>
        <v>0.108255</v>
      </c>
      <c r="D90" s="439">
        <f>'2M - SGS'!D90</f>
        <v>9.1078000000000006E-2</v>
      </c>
      <c r="E90" s="439">
        <f>'2M - SGS'!E90</f>
        <v>8.5239999999999996E-2</v>
      </c>
      <c r="F90" s="439">
        <f>'2M - SGS'!F90</f>
        <v>7.2980000000000003E-2</v>
      </c>
      <c r="G90" s="439">
        <f>'2M - SGS'!G90</f>
        <v>7.9849000000000003E-2</v>
      </c>
      <c r="H90" s="439">
        <f>'2M - SGS'!H90</f>
        <v>7.2720999999999994E-2</v>
      </c>
      <c r="I90" s="439">
        <f>'2M - SGS'!I90</f>
        <v>7.4929999999999997E-2</v>
      </c>
      <c r="J90" s="439">
        <f>'2M - SGS'!J90</f>
        <v>7.5861999999999999E-2</v>
      </c>
      <c r="K90" s="439">
        <f>'2M - SGS'!K90</f>
        <v>7.5733999999999996E-2</v>
      </c>
      <c r="L90" s="439">
        <f>'2M - SGS'!L90</f>
        <v>8.2808000000000007E-2</v>
      </c>
      <c r="M90" s="439">
        <f>'2M - SGS'!M90</f>
        <v>8.6345000000000005E-2</v>
      </c>
      <c r="N90" s="439">
        <f>'2M - SGS'!N90</f>
        <v>9.4200000000000006E-2</v>
      </c>
      <c r="O90" s="439">
        <f>'2M - SGS'!O90</f>
        <v>0.108255</v>
      </c>
      <c r="P90" s="439">
        <f>'2M - SGS'!P90</f>
        <v>9.1078000000000006E-2</v>
      </c>
      <c r="Q90" s="439">
        <f>'2M - SGS'!Q90</f>
        <v>8.5239999999999996E-2</v>
      </c>
      <c r="R90" s="439">
        <f>'2M - SGS'!R90</f>
        <v>7.2980000000000003E-2</v>
      </c>
      <c r="S90" s="439">
        <f>'2M - SGS'!S90</f>
        <v>7.9849000000000003E-2</v>
      </c>
      <c r="T90" s="439">
        <f>'2M - SGS'!T90</f>
        <v>7.2720999999999994E-2</v>
      </c>
      <c r="U90" s="439">
        <f>'2M - SGS'!U90</f>
        <v>7.4929999999999997E-2</v>
      </c>
      <c r="V90" s="439">
        <f>'2M - SGS'!V90</f>
        <v>7.5861999999999999E-2</v>
      </c>
      <c r="W90" s="439">
        <f>'2M - SGS'!W90</f>
        <v>7.5733999999999996E-2</v>
      </c>
      <c r="X90" s="439">
        <f>'2M - SGS'!X90</f>
        <v>8.2808000000000007E-2</v>
      </c>
      <c r="Y90" s="439">
        <f>'2M - SGS'!Y90</f>
        <v>8.6345000000000005E-2</v>
      </c>
      <c r="Z90" s="439">
        <f>'2M - SGS'!Z90</f>
        <v>9.4200000000000006E-2</v>
      </c>
      <c r="AA90" s="439">
        <f>'2M - SGS'!AA90</f>
        <v>0.108255</v>
      </c>
      <c r="AB90" s="439">
        <f>'2M - SGS'!AB90</f>
        <v>9.1078000000000006E-2</v>
      </c>
      <c r="AC90" s="439">
        <f>'2M - SGS'!AC90</f>
        <v>8.5239999999999996E-2</v>
      </c>
      <c r="AD90" s="439">
        <f>'2M - SGS'!AD90</f>
        <v>7.2980000000000003E-2</v>
      </c>
      <c r="AE90" s="439">
        <f>'2M - SGS'!AE90</f>
        <v>7.9849000000000003E-2</v>
      </c>
      <c r="AF90" s="439">
        <f>'2M - SGS'!AF90</f>
        <v>7.2720999999999994E-2</v>
      </c>
      <c r="AG90" s="439">
        <f>'2M - SGS'!AG90</f>
        <v>7.4929999999999997E-2</v>
      </c>
      <c r="AH90" s="439">
        <f>'2M - SGS'!AH90</f>
        <v>7.5861999999999999E-2</v>
      </c>
      <c r="AI90" s="439">
        <f>'2M - SGS'!AI90</f>
        <v>7.5733999999999996E-2</v>
      </c>
      <c r="AJ90" s="439">
        <f>'2M - SGS'!AJ90</f>
        <v>8.2808000000000007E-2</v>
      </c>
      <c r="AK90" s="439">
        <f>'2M - SGS'!AK90</f>
        <v>8.6345000000000005E-2</v>
      </c>
      <c r="AL90" s="439">
        <f>'2M - SGS'!AL90</f>
        <v>9.4200000000000006E-2</v>
      </c>
      <c r="AM90" s="439">
        <f>'2M - SGS'!AM90</f>
        <v>0.108255</v>
      </c>
      <c r="AN90" s="439">
        <f>'2M - SGS'!AN90</f>
        <v>9.1078000000000006E-2</v>
      </c>
      <c r="AO90" s="439">
        <f>'2M - SGS'!AO90</f>
        <v>8.5239999999999996E-2</v>
      </c>
      <c r="AP90" s="439">
        <f>'2M - SGS'!AP90</f>
        <v>7.2980000000000003E-2</v>
      </c>
      <c r="AQ90" s="439">
        <f>'2M - SGS'!AQ90</f>
        <v>7.9849000000000003E-2</v>
      </c>
      <c r="AR90" s="439">
        <f>'2M - SGS'!AR90</f>
        <v>7.2720999999999994E-2</v>
      </c>
      <c r="AS90" s="439">
        <f>'2M - SGS'!AS90</f>
        <v>7.4929999999999997E-2</v>
      </c>
      <c r="AT90" s="439">
        <f>'2M - SGS'!AT90</f>
        <v>7.5861999999999999E-2</v>
      </c>
      <c r="AU90" s="439">
        <f>'2M - SGS'!AU90</f>
        <v>7.5733999999999996E-2</v>
      </c>
      <c r="AV90" s="439">
        <f>'2M - SGS'!AV90</f>
        <v>8.2808000000000007E-2</v>
      </c>
      <c r="AW90" s="439">
        <f>'2M - SGS'!AW90</f>
        <v>8.6345000000000005E-2</v>
      </c>
      <c r="AX90" s="439">
        <f>'2M - SGS'!AX90</f>
        <v>9.4200000000000006E-2</v>
      </c>
      <c r="AY90" s="439">
        <f>'2M - SGS'!AY90</f>
        <v>0.108255</v>
      </c>
      <c r="AZ90" s="439">
        <f>'2M - SGS'!AZ90</f>
        <v>9.1078000000000006E-2</v>
      </c>
      <c r="BA90" s="439">
        <f>'2M - SGS'!BA90</f>
        <v>8.5239999999999996E-2</v>
      </c>
      <c r="BB90" s="439">
        <f>'2M - SGS'!BB90</f>
        <v>7.2980000000000003E-2</v>
      </c>
      <c r="BC90" s="439">
        <f>'2M - SGS'!BC90</f>
        <v>7.9849000000000003E-2</v>
      </c>
      <c r="BD90" s="439">
        <f>'2M - SGS'!BD90</f>
        <v>7.2720999999999994E-2</v>
      </c>
      <c r="BE90" s="439">
        <f>'2M - SGS'!BE90</f>
        <v>7.4929999999999997E-2</v>
      </c>
      <c r="BF90" s="439">
        <f>'2M - SGS'!BF90</f>
        <v>7.5861999999999999E-2</v>
      </c>
      <c r="BG90" s="439">
        <f>'2M - SGS'!BG90</f>
        <v>7.5733999999999996E-2</v>
      </c>
      <c r="BH90" s="439">
        <f>'2M - SGS'!BH90</f>
        <v>8.2808000000000007E-2</v>
      </c>
      <c r="BI90" s="439">
        <f>'2M - SGS'!BI90</f>
        <v>8.6345000000000005E-2</v>
      </c>
      <c r="BJ90" s="439">
        <f>'2M - SGS'!BJ90</f>
        <v>9.4200000000000006E-2</v>
      </c>
      <c r="BK90" s="439">
        <f>'2M - SGS'!BK90</f>
        <v>0.108255</v>
      </c>
      <c r="BL90" s="439">
        <f>'2M - SGS'!BL90</f>
        <v>9.1078000000000006E-2</v>
      </c>
      <c r="BM90" s="439">
        <f>'2M - SGS'!BM90</f>
        <v>8.5239999999999996E-2</v>
      </c>
      <c r="BN90" s="439">
        <f>'2M - SGS'!BN90</f>
        <v>7.2980000000000003E-2</v>
      </c>
      <c r="BO90" s="439">
        <f>'2M - SGS'!BO90</f>
        <v>7.9849000000000003E-2</v>
      </c>
      <c r="BP90" s="439">
        <f>'2M - SGS'!BP90</f>
        <v>7.2720999999999994E-2</v>
      </c>
      <c r="BQ90" s="439">
        <f>'2M - SGS'!BQ90</f>
        <v>7.4929999999999997E-2</v>
      </c>
      <c r="BR90" s="439">
        <f>'2M - SGS'!BR90</f>
        <v>7.5861999999999999E-2</v>
      </c>
      <c r="BS90" s="439">
        <f>'2M - SGS'!BS90</f>
        <v>7.5733999999999996E-2</v>
      </c>
      <c r="BT90" s="439">
        <f>'2M - SGS'!BT90</f>
        <v>8.2808000000000007E-2</v>
      </c>
      <c r="BU90" s="439">
        <f>'2M - SGS'!BU90</f>
        <v>8.6345000000000005E-2</v>
      </c>
      <c r="BV90" s="439">
        <f>'2M - SGS'!BV90</f>
        <v>9.4200000000000006E-2</v>
      </c>
      <c r="BW90" s="439">
        <f>'2M - SGS'!BW90</f>
        <v>0.108255</v>
      </c>
      <c r="BX90" s="439">
        <f>'2M - SGS'!BX90</f>
        <v>9.1078000000000006E-2</v>
      </c>
      <c r="BY90" s="439">
        <f>'2M - SGS'!BY90</f>
        <v>8.5239999999999996E-2</v>
      </c>
      <c r="BZ90" s="439">
        <f>'2M - SGS'!BZ90</f>
        <v>7.2980000000000003E-2</v>
      </c>
      <c r="CA90" s="439">
        <f>'2M - SGS'!CA90</f>
        <v>7.9849000000000003E-2</v>
      </c>
      <c r="CB90" s="439">
        <f>'2M - SGS'!CB90</f>
        <v>7.2720999999999994E-2</v>
      </c>
      <c r="CC90" s="439">
        <f>'2M - SGS'!CC90</f>
        <v>7.4929999999999997E-2</v>
      </c>
      <c r="CD90" s="439">
        <f>'2M - SGS'!CD90</f>
        <v>7.5861999999999999E-2</v>
      </c>
      <c r="CE90" s="439">
        <f>'2M - SGS'!CE90</f>
        <v>7.5733999999999996E-2</v>
      </c>
      <c r="CF90" s="439">
        <f>'2M - SGS'!CF90</f>
        <v>8.2808000000000007E-2</v>
      </c>
      <c r="CG90" s="439">
        <f>'2M - SGS'!CG90</f>
        <v>8.6345000000000005E-2</v>
      </c>
      <c r="CH90" s="440">
        <f>'2M - SGS'!CH90</f>
        <v>9.4200000000000006E-2</v>
      </c>
      <c r="CJ90" s="278">
        <f t="shared" si="80"/>
        <v>1.0000020000000001</v>
      </c>
    </row>
    <row r="91" spans="1:88" ht="15" thickBot="1" x14ac:dyDescent="0.35">
      <c r="CJ91" s="259" t="s">
        <v>225</v>
      </c>
    </row>
    <row r="92" spans="1:88" ht="15" customHeight="1" x14ac:dyDescent="0.3">
      <c r="A92" s="672" t="s">
        <v>241</v>
      </c>
      <c r="B92" s="321" t="s">
        <v>55</v>
      </c>
      <c r="C92" s="248">
        <f>C77</f>
        <v>43831</v>
      </c>
      <c r="D92" s="248">
        <f t="shared" ref="D92:N92" si="81">D77</f>
        <v>43862</v>
      </c>
      <c r="E92" s="248">
        <f t="shared" si="81"/>
        <v>43891</v>
      </c>
      <c r="F92" s="248">
        <f t="shared" si="81"/>
        <v>43922</v>
      </c>
      <c r="G92" s="248">
        <f t="shared" si="81"/>
        <v>43952</v>
      </c>
      <c r="H92" s="248">
        <f t="shared" si="81"/>
        <v>43983</v>
      </c>
      <c r="I92" s="248">
        <f t="shared" si="81"/>
        <v>44013</v>
      </c>
      <c r="J92" s="248">
        <f t="shared" si="81"/>
        <v>44044</v>
      </c>
      <c r="K92" s="248">
        <f t="shared" si="81"/>
        <v>44075</v>
      </c>
      <c r="L92" s="248">
        <f t="shared" si="81"/>
        <v>44105</v>
      </c>
      <c r="M92" s="248">
        <f t="shared" si="81"/>
        <v>44136</v>
      </c>
      <c r="N92" s="248">
        <f t="shared" si="81"/>
        <v>44166</v>
      </c>
      <c r="O92" s="248">
        <f t="shared" ref="O92:BO92" si="82">O77</f>
        <v>44197</v>
      </c>
      <c r="P92" s="248">
        <f t="shared" si="82"/>
        <v>44228</v>
      </c>
      <c r="Q92" s="248">
        <f t="shared" si="82"/>
        <v>44256</v>
      </c>
      <c r="R92" s="248">
        <f t="shared" si="82"/>
        <v>44287</v>
      </c>
      <c r="S92" s="248">
        <f t="shared" si="82"/>
        <v>44317</v>
      </c>
      <c r="T92" s="248">
        <f t="shared" si="82"/>
        <v>44348</v>
      </c>
      <c r="U92" s="248">
        <f t="shared" si="82"/>
        <v>44378</v>
      </c>
      <c r="V92" s="248">
        <f t="shared" si="82"/>
        <v>44409</v>
      </c>
      <c r="W92" s="248">
        <f t="shared" si="82"/>
        <v>44440</v>
      </c>
      <c r="X92" s="248">
        <f t="shared" si="82"/>
        <v>44470</v>
      </c>
      <c r="Y92" s="248">
        <f t="shared" si="82"/>
        <v>44501</v>
      </c>
      <c r="Z92" s="248">
        <f t="shared" si="82"/>
        <v>44531</v>
      </c>
      <c r="AA92" s="248">
        <f t="shared" si="82"/>
        <v>44562</v>
      </c>
      <c r="AB92" s="248">
        <f t="shared" si="82"/>
        <v>44593</v>
      </c>
      <c r="AC92" s="248">
        <f t="shared" si="82"/>
        <v>44621</v>
      </c>
      <c r="AD92" s="248">
        <f t="shared" si="82"/>
        <v>44652</v>
      </c>
      <c r="AE92" s="248">
        <f t="shared" si="82"/>
        <v>44682</v>
      </c>
      <c r="AF92" s="248">
        <f t="shared" si="82"/>
        <v>44713</v>
      </c>
      <c r="AG92" s="248">
        <f t="shared" si="82"/>
        <v>44743</v>
      </c>
      <c r="AH92" s="248">
        <f t="shared" si="82"/>
        <v>44774</v>
      </c>
      <c r="AI92" s="248">
        <f t="shared" si="82"/>
        <v>44805</v>
      </c>
      <c r="AJ92" s="248">
        <f t="shared" si="82"/>
        <v>44835</v>
      </c>
      <c r="AK92" s="248">
        <f t="shared" si="82"/>
        <v>44866</v>
      </c>
      <c r="AL92" s="248">
        <f t="shared" si="82"/>
        <v>44896</v>
      </c>
      <c r="AM92" s="248">
        <f t="shared" si="82"/>
        <v>44927</v>
      </c>
      <c r="AN92" s="248">
        <f t="shared" si="82"/>
        <v>44958</v>
      </c>
      <c r="AO92" s="248">
        <f t="shared" si="82"/>
        <v>44986</v>
      </c>
      <c r="AP92" s="248">
        <f t="shared" si="82"/>
        <v>45017</v>
      </c>
      <c r="AQ92" s="248">
        <f t="shared" si="82"/>
        <v>45047</v>
      </c>
      <c r="AR92" s="248">
        <f t="shared" si="82"/>
        <v>45078</v>
      </c>
      <c r="AS92" s="248">
        <f t="shared" si="82"/>
        <v>45108</v>
      </c>
      <c r="AT92" s="248">
        <f t="shared" si="82"/>
        <v>45139</v>
      </c>
      <c r="AU92" s="248">
        <f t="shared" si="82"/>
        <v>45170</v>
      </c>
      <c r="AV92" s="248">
        <f t="shared" si="82"/>
        <v>45200</v>
      </c>
      <c r="AW92" s="248">
        <f t="shared" si="82"/>
        <v>45231</v>
      </c>
      <c r="AX92" s="248">
        <f t="shared" si="82"/>
        <v>45261</v>
      </c>
      <c r="AY92" s="248">
        <f t="shared" si="82"/>
        <v>45292</v>
      </c>
      <c r="AZ92" s="248">
        <f t="shared" si="82"/>
        <v>45323</v>
      </c>
      <c r="BA92" s="248">
        <f t="shared" si="82"/>
        <v>45352</v>
      </c>
      <c r="BB92" s="248">
        <f t="shared" si="82"/>
        <v>45383</v>
      </c>
      <c r="BC92" s="248">
        <f t="shared" si="82"/>
        <v>45413</v>
      </c>
      <c r="BD92" s="248">
        <f t="shared" si="82"/>
        <v>45444</v>
      </c>
      <c r="BE92" s="248">
        <f t="shared" si="82"/>
        <v>45474</v>
      </c>
      <c r="BF92" s="248">
        <f t="shared" si="82"/>
        <v>45505</v>
      </c>
      <c r="BG92" s="248">
        <f t="shared" si="82"/>
        <v>45536</v>
      </c>
      <c r="BH92" s="248">
        <f t="shared" si="82"/>
        <v>45566</v>
      </c>
      <c r="BI92" s="248">
        <f t="shared" si="82"/>
        <v>45597</v>
      </c>
      <c r="BJ92" s="248">
        <f t="shared" si="82"/>
        <v>45627</v>
      </c>
      <c r="BK92" s="248">
        <f t="shared" si="82"/>
        <v>45658</v>
      </c>
      <c r="BL92" s="248">
        <f t="shared" si="82"/>
        <v>45689</v>
      </c>
      <c r="BM92" s="248">
        <f t="shared" si="82"/>
        <v>45717</v>
      </c>
      <c r="BN92" s="248">
        <f t="shared" si="82"/>
        <v>45748</v>
      </c>
      <c r="BO92" s="248">
        <f t="shared" si="82"/>
        <v>45778</v>
      </c>
      <c r="BP92" s="248">
        <f t="shared" ref="BP92:CH92" si="83">BP77</f>
        <v>45809</v>
      </c>
      <c r="BQ92" s="248">
        <f t="shared" si="83"/>
        <v>45839</v>
      </c>
      <c r="BR92" s="248">
        <f t="shared" si="83"/>
        <v>45870</v>
      </c>
      <c r="BS92" s="248">
        <f t="shared" si="83"/>
        <v>45901</v>
      </c>
      <c r="BT92" s="248">
        <f t="shared" si="83"/>
        <v>45931</v>
      </c>
      <c r="BU92" s="248">
        <f t="shared" si="83"/>
        <v>45962</v>
      </c>
      <c r="BV92" s="248">
        <f t="shared" si="83"/>
        <v>45992</v>
      </c>
      <c r="BW92" s="248">
        <f t="shared" si="83"/>
        <v>46023</v>
      </c>
      <c r="BX92" s="248">
        <f t="shared" si="83"/>
        <v>46054</v>
      </c>
      <c r="BY92" s="248">
        <f t="shared" si="83"/>
        <v>46082</v>
      </c>
      <c r="BZ92" s="248">
        <f t="shared" si="83"/>
        <v>46113</v>
      </c>
      <c r="CA92" s="248">
        <f t="shared" si="83"/>
        <v>46143</v>
      </c>
      <c r="CB92" s="248">
        <f t="shared" si="83"/>
        <v>46174</v>
      </c>
      <c r="CC92" s="248">
        <f t="shared" si="83"/>
        <v>46204</v>
      </c>
      <c r="CD92" s="248">
        <f t="shared" si="83"/>
        <v>46235</v>
      </c>
      <c r="CE92" s="248">
        <f t="shared" si="83"/>
        <v>46266</v>
      </c>
      <c r="CF92" s="248">
        <f t="shared" si="83"/>
        <v>46296</v>
      </c>
      <c r="CG92" s="248">
        <f t="shared" si="83"/>
        <v>46327</v>
      </c>
      <c r="CH92" s="319">
        <f t="shared" si="83"/>
        <v>46357</v>
      </c>
    </row>
    <row r="93" spans="1:88" x14ac:dyDescent="0.3">
      <c r="A93" s="673"/>
      <c r="B93" s="11" t="s">
        <v>229</v>
      </c>
      <c r="C93" s="419">
        <v>2.8837000000000002E-2</v>
      </c>
      <c r="D93" s="419">
        <v>3.0424E-2</v>
      </c>
      <c r="E93" s="419">
        <v>2.7962999999999998E-2</v>
      </c>
      <c r="F93" s="420">
        <v>3.3774999999999999E-2</v>
      </c>
      <c r="G93" s="420">
        <v>3.6714999999999998E-2</v>
      </c>
      <c r="H93" s="420">
        <v>6.8380999999999997E-2</v>
      </c>
      <c r="I93" s="420">
        <v>6.6040000000000001E-2</v>
      </c>
      <c r="J93" s="420">
        <v>6.8090999999999999E-2</v>
      </c>
      <c r="K93" s="420">
        <v>6.6092999999999999E-2</v>
      </c>
      <c r="L93" s="420">
        <v>3.5712000000000001E-2</v>
      </c>
      <c r="M93" s="420">
        <v>3.6135E-2</v>
      </c>
      <c r="N93" s="420">
        <v>3.3574E-2</v>
      </c>
      <c r="O93" s="420">
        <v>3.2899999999999999E-2</v>
      </c>
      <c r="P93" s="420">
        <v>3.3628999999999999E-2</v>
      </c>
      <c r="Q93" s="420">
        <v>3.4622E-2</v>
      </c>
      <c r="R93" s="420">
        <v>3.3774999999999999E-2</v>
      </c>
      <c r="S93" s="420">
        <v>3.6714999999999998E-2</v>
      </c>
      <c r="T93" s="420">
        <v>6.8380999999999997E-2</v>
      </c>
      <c r="U93" s="420">
        <v>6.6040000000000001E-2</v>
      </c>
      <c r="V93" s="420">
        <v>6.8090999999999999E-2</v>
      </c>
      <c r="W93" s="420">
        <v>6.6092999999999999E-2</v>
      </c>
      <c r="X93" s="420">
        <v>3.5712000000000001E-2</v>
      </c>
      <c r="Y93" s="420">
        <v>3.6135E-2</v>
      </c>
      <c r="Z93" s="420">
        <v>3.3574E-2</v>
      </c>
      <c r="AA93" s="420">
        <v>3.2899999999999999E-2</v>
      </c>
      <c r="AB93" s="420">
        <v>3.3628999999999999E-2</v>
      </c>
      <c r="AC93" s="420">
        <v>3.4622E-2</v>
      </c>
      <c r="AD93" s="420">
        <v>3.3774999999999999E-2</v>
      </c>
      <c r="AE93" s="420">
        <v>3.6714999999999998E-2</v>
      </c>
      <c r="AF93" s="420">
        <v>6.8380999999999997E-2</v>
      </c>
      <c r="AG93" s="420">
        <v>6.6040000000000001E-2</v>
      </c>
      <c r="AH93" s="420">
        <v>6.8090999999999999E-2</v>
      </c>
      <c r="AI93" s="420">
        <v>6.6092999999999999E-2</v>
      </c>
      <c r="AJ93" s="420">
        <v>3.5712000000000001E-2</v>
      </c>
      <c r="AK93" s="420">
        <v>3.6135E-2</v>
      </c>
      <c r="AL93" s="420">
        <v>3.3574E-2</v>
      </c>
      <c r="AM93" s="420">
        <v>3.2899999999999999E-2</v>
      </c>
      <c r="AN93" s="420">
        <v>3.3628999999999999E-2</v>
      </c>
      <c r="AO93" s="420">
        <v>3.4622E-2</v>
      </c>
      <c r="AP93" s="420">
        <v>3.3774999999999999E-2</v>
      </c>
      <c r="AQ93" s="420">
        <v>3.6714999999999998E-2</v>
      </c>
      <c r="AR93" s="420">
        <v>6.8380999999999997E-2</v>
      </c>
      <c r="AS93" s="420">
        <v>6.6040000000000001E-2</v>
      </c>
      <c r="AT93" s="420">
        <v>6.8090999999999999E-2</v>
      </c>
      <c r="AU93" s="420">
        <v>6.6092999999999999E-2</v>
      </c>
      <c r="AV93" s="420">
        <v>3.5712000000000001E-2</v>
      </c>
      <c r="AW93" s="420">
        <v>3.6135E-2</v>
      </c>
      <c r="AX93" s="420">
        <v>3.3574E-2</v>
      </c>
      <c r="AY93" s="420">
        <v>3.2899999999999999E-2</v>
      </c>
      <c r="AZ93" s="420">
        <v>3.3628999999999999E-2</v>
      </c>
      <c r="BA93" s="420">
        <v>3.4622E-2</v>
      </c>
      <c r="BB93" s="420">
        <v>3.3774999999999999E-2</v>
      </c>
      <c r="BC93" s="420">
        <v>3.6714999999999998E-2</v>
      </c>
      <c r="BD93" s="420">
        <v>6.8380999999999997E-2</v>
      </c>
      <c r="BE93" s="420">
        <v>6.6040000000000001E-2</v>
      </c>
      <c r="BF93" s="420">
        <v>6.8090999999999999E-2</v>
      </c>
      <c r="BG93" s="420">
        <v>6.6092999999999999E-2</v>
      </c>
      <c r="BH93" s="420">
        <v>3.5712000000000001E-2</v>
      </c>
      <c r="BI93" s="420">
        <v>3.6135E-2</v>
      </c>
      <c r="BJ93" s="420">
        <v>3.3574E-2</v>
      </c>
      <c r="BK93" s="420">
        <v>3.2899999999999999E-2</v>
      </c>
      <c r="BL93" s="420">
        <v>3.3628999999999999E-2</v>
      </c>
      <c r="BM93" s="420">
        <v>3.4622E-2</v>
      </c>
      <c r="BN93" s="420">
        <v>3.3774999999999999E-2</v>
      </c>
      <c r="BO93" s="420">
        <v>3.6714999999999998E-2</v>
      </c>
      <c r="BP93" s="420">
        <v>6.8380999999999997E-2</v>
      </c>
      <c r="BQ93" s="420">
        <v>6.6040000000000001E-2</v>
      </c>
      <c r="BR93" s="420">
        <v>6.8090999999999999E-2</v>
      </c>
      <c r="BS93" s="420">
        <v>6.6092999999999999E-2</v>
      </c>
      <c r="BT93" s="420">
        <v>3.5712000000000001E-2</v>
      </c>
      <c r="BU93" s="420">
        <v>3.6135E-2</v>
      </c>
      <c r="BV93" s="420">
        <v>3.3574E-2</v>
      </c>
      <c r="BW93" s="420">
        <v>3.2899999999999999E-2</v>
      </c>
      <c r="BX93" s="420">
        <v>3.3628999999999999E-2</v>
      </c>
      <c r="BY93" s="420">
        <v>3.4622E-2</v>
      </c>
      <c r="BZ93" s="420">
        <v>3.3774999999999999E-2</v>
      </c>
      <c r="CA93" s="420">
        <v>3.6714999999999998E-2</v>
      </c>
      <c r="CB93" s="420">
        <v>6.8380999999999997E-2</v>
      </c>
      <c r="CC93" s="420">
        <v>6.6040000000000001E-2</v>
      </c>
      <c r="CD93" s="420">
        <v>6.8090999999999999E-2</v>
      </c>
      <c r="CE93" s="420">
        <v>6.6092999999999999E-2</v>
      </c>
      <c r="CF93" s="420">
        <v>3.5712000000000001E-2</v>
      </c>
      <c r="CG93" s="420">
        <v>3.6135E-2</v>
      </c>
      <c r="CH93" s="421">
        <v>3.3574E-2</v>
      </c>
      <c r="CJ93" s="259" t="s">
        <v>227</v>
      </c>
    </row>
    <row r="94" spans="1:88" x14ac:dyDescent="0.3">
      <c r="A94" s="673"/>
      <c r="B94" s="11" t="s">
        <v>128</v>
      </c>
      <c r="C94" s="419">
        <v>3.0917E-2</v>
      </c>
      <c r="D94" s="419">
        <v>3.3917999999999997E-2</v>
      </c>
      <c r="E94" s="419">
        <v>3.1923E-2</v>
      </c>
      <c r="F94" s="420">
        <v>3.4112999999999997E-2</v>
      </c>
      <c r="G94" s="420">
        <v>4.2518E-2</v>
      </c>
      <c r="H94" s="420">
        <v>8.4876999999999994E-2</v>
      </c>
      <c r="I94" s="420">
        <v>7.9538999999999999E-2</v>
      </c>
      <c r="J94" s="420">
        <v>8.3308999999999994E-2</v>
      </c>
      <c r="K94" s="420">
        <v>8.3042000000000005E-2</v>
      </c>
      <c r="L94" s="420">
        <v>3.5901000000000002E-2</v>
      </c>
      <c r="M94" s="420">
        <v>3.8133E-2</v>
      </c>
      <c r="N94" s="420">
        <v>3.4439999999999998E-2</v>
      </c>
      <c r="O94" s="420">
        <v>3.4639999999999997E-2</v>
      </c>
      <c r="P94" s="420">
        <v>3.6375999999999999E-2</v>
      </c>
      <c r="Q94" s="420">
        <v>3.8793000000000001E-2</v>
      </c>
      <c r="R94" s="420">
        <v>3.4112999999999997E-2</v>
      </c>
      <c r="S94" s="420">
        <v>4.2518E-2</v>
      </c>
      <c r="T94" s="420">
        <v>8.4876999999999994E-2</v>
      </c>
      <c r="U94" s="420">
        <v>7.9538999999999999E-2</v>
      </c>
      <c r="V94" s="420">
        <v>8.3308999999999994E-2</v>
      </c>
      <c r="W94" s="420">
        <v>8.3042000000000005E-2</v>
      </c>
      <c r="X94" s="420">
        <v>3.5901000000000002E-2</v>
      </c>
      <c r="Y94" s="420">
        <v>3.8133E-2</v>
      </c>
      <c r="Z94" s="420">
        <v>3.4439999999999998E-2</v>
      </c>
      <c r="AA94" s="420">
        <v>3.4639999999999997E-2</v>
      </c>
      <c r="AB94" s="420">
        <v>3.6375999999999999E-2</v>
      </c>
      <c r="AC94" s="420">
        <v>3.8793000000000001E-2</v>
      </c>
      <c r="AD94" s="420">
        <v>3.4112999999999997E-2</v>
      </c>
      <c r="AE94" s="420">
        <v>4.2518E-2</v>
      </c>
      <c r="AF94" s="420">
        <v>8.4876999999999994E-2</v>
      </c>
      <c r="AG94" s="420">
        <v>7.9538999999999999E-2</v>
      </c>
      <c r="AH94" s="420">
        <v>8.3308999999999994E-2</v>
      </c>
      <c r="AI94" s="420">
        <v>8.3042000000000005E-2</v>
      </c>
      <c r="AJ94" s="420">
        <v>3.5901000000000002E-2</v>
      </c>
      <c r="AK94" s="420">
        <v>3.8133E-2</v>
      </c>
      <c r="AL94" s="420">
        <v>3.4439999999999998E-2</v>
      </c>
      <c r="AM94" s="420">
        <v>3.4639999999999997E-2</v>
      </c>
      <c r="AN94" s="420">
        <v>3.6375999999999999E-2</v>
      </c>
      <c r="AO94" s="420">
        <v>3.8793000000000001E-2</v>
      </c>
      <c r="AP94" s="420">
        <v>3.4112999999999997E-2</v>
      </c>
      <c r="AQ94" s="420">
        <v>4.2518E-2</v>
      </c>
      <c r="AR94" s="420">
        <v>8.4876999999999994E-2</v>
      </c>
      <c r="AS94" s="420">
        <v>7.9538999999999999E-2</v>
      </c>
      <c r="AT94" s="420">
        <v>8.3308999999999994E-2</v>
      </c>
      <c r="AU94" s="420">
        <v>8.3042000000000005E-2</v>
      </c>
      <c r="AV94" s="420">
        <v>3.5901000000000002E-2</v>
      </c>
      <c r="AW94" s="420">
        <v>3.8133E-2</v>
      </c>
      <c r="AX94" s="420">
        <v>3.4439999999999998E-2</v>
      </c>
      <c r="AY94" s="420">
        <v>3.4639999999999997E-2</v>
      </c>
      <c r="AZ94" s="420">
        <v>3.6375999999999999E-2</v>
      </c>
      <c r="BA94" s="420">
        <v>3.8793000000000001E-2</v>
      </c>
      <c r="BB94" s="420">
        <v>3.4112999999999997E-2</v>
      </c>
      <c r="BC94" s="420">
        <v>4.2518E-2</v>
      </c>
      <c r="BD94" s="420">
        <v>8.4876999999999994E-2</v>
      </c>
      <c r="BE94" s="420">
        <v>7.9538999999999999E-2</v>
      </c>
      <c r="BF94" s="420">
        <v>8.3308999999999994E-2</v>
      </c>
      <c r="BG94" s="420">
        <v>8.3042000000000005E-2</v>
      </c>
      <c r="BH94" s="420">
        <v>3.5901000000000002E-2</v>
      </c>
      <c r="BI94" s="420">
        <v>3.8133E-2</v>
      </c>
      <c r="BJ94" s="420">
        <v>3.4439999999999998E-2</v>
      </c>
      <c r="BK94" s="420">
        <v>3.4639999999999997E-2</v>
      </c>
      <c r="BL94" s="420">
        <v>3.6375999999999999E-2</v>
      </c>
      <c r="BM94" s="420">
        <v>3.8793000000000001E-2</v>
      </c>
      <c r="BN94" s="420">
        <v>3.4112999999999997E-2</v>
      </c>
      <c r="BO94" s="420">
        <v>4.2518E-2</v>
      </c>
      <c r="BP94" s="420">
        <v>8.4876999999999994E-2</v>
      </c>
      <c r="BQ94" s="420">
        <v>7.9538999999999999E-2</v>
      </c>
      <c r="BR94" s="420">
        <v>8.3308999999999994E-2</v>
      </c>
      <c r="BS94" s="420">
        <v>8.3042000000000005E-2</v>
      </c>
      <c r="BT94" s="420">
        <v>3.5901000000000002E-2</v>
      </c>
      <c r="BU94" s="420">
        <v>3.8133E-2</v>
      </c>
      <c r="BV94" s="420">
        <v>3.4439999999999998E-2</v>
      </c>
      <c r="BW94" s="420">
        <v>3.4639999999999997E-2</v>
      </c>
      <c r="BX94" s="420">
        <v>3.6375999999999999E-2</v>
      </c>
      <c r="BY94" s="420">
        <v>3.8793000000000001E-2</v>
      </c>
      <c r="BZ94" s="420">
        <v>3.4112999999999997E-2</v>
      </c>
      <c r="CA94" s="420">
        <v>4.2518E-2</v>
      </c>
      <c r="CB94" s="420">
        <v>8.4876999999999994E-2</v>
      </c>
      <c r="CC94" s="420">
        <v>7.9538999999999999E-2</v>
      </c>
      <c r="CD94" s="420">
        <v>8.3308999999999994E-2</v>
      </c>
      <c r="CE94" s="420">
        <v>8.3042000000000005E-2</v>
      </c>
      <c r="CF94" s="420">
        <v>3.5901000000000002E-2</v>
      </c>
      <c r="CG94" s="420">
        <v>3.8133E-2</v>
      </c>
      <c r="CH94" s="421">
        <v>3.4439999999999998E-2</v>
      </c>
      <c r="CJ94" s="259" t="s">
        <v>228</v>
      </c>
    </row>
    <row r="95" spans="1:88" x14ac:dyDescent="0.3">
      <c r="A95" s="673"/>
      <c r="B95" s="11" t="s">
        <v>230</v>
      </c>
      <c r="C95" s="419">
        <v>2.9335E-2</v>
      </c>
      <c r="D95" s="419">
        <v>3.0443999999999999E-2</v>
      </c>
      <c r="E95" s="419">
        <v>2.7954E-2</v>
      </c>
      <c r="F95" s="420">
        <v>3.6261000000000002E-2</v>
      </c>
      <c r="G95" s="420">
        <v>3.8356000000000001E-2</v>
      </c>
      <c r="H95" s="420">
        <v>7.3451000000000002E-2</v>
      </c>
      <c r="I95" s="420">
        <v>7.0691000000000004E-2</v>
      </c>
      <c r="J95" s="420">
        <v>7.3116E-2</v>
      </c>
      <c r="K95" s="420">
        <v>7.0167999999999994E-2</v>
      </c>
      <c r="L95" s="420">
        <v>3.7338000000000003E-2</v>
      </c>
      <c r="M95" s="420">
        <v>3.6955000000000002E-2</v>
      </c>
      <c r="N95" s="420">
        <v>3.4236999999999997E-2</v>
      </c>
      <c r="O95" s="420">
        <v>3.3316999999999999E-2</v>
      </c>
      <c r="P95" s="420">
        <v>3.3644E-2</v>
      </c>
      <c r="Q95" s="420">
        <v>3.4612999999999998E-2</v>
      </c>
      <c r="R95" s="420">
        <v>3.6261000000000002E-2</v>
      </c>
      <c r="S95" s="420">
        <v>3.8356000000000001E-2</v>
      </c>
      <c r="T95" s="420">
        <v>7.3451000000000002E-2</v>
      </c>
      <c r="U95" s="420">
        <v>7.0691000000000004E-2</v>
      </c>
      <c r="V95" s="420">
        <v>7.3116E-2</v>
      </c>
      <c r="W95" s="420">
        <v>7.0167999999999994E-2</v>
      </c>
      <c r="X95" s="420">
        <v>3.7338000000000003E-2</v>
      </c>
      <c r="Y95" s="420">
        <v>3.6955000000000002E-2</v>
      </c>
      <c r="Z95" s="420">
        <v>3.4236999999999997E-2</v>
      </c>
      <c r="AA95" s="420">
        <v>3.3316999999999999E-2</v>
      </c>
      <c r="AB95" s="420">
        <v>3.3644E-2</v>
      </c>
      <c r="AC95" s="420">
        <v>3.4612999999999998E-2</v>
      </c>
      <c r="AD95" s="420">
        <v>3.6261000000000002E-2</v>
      </c>
      <c r="AE95" s="420">
        <v>3.8356000000000001E-2</v>
      </c>
      <c r="AF95" s="420">
        <v>7.3451000000000002E-2</v>
      </c>
      <c r="AG95" s="420">
        <v>7.0691000000000004E-2</v>
      </c>
      <c r="AH95" s="420">
        <v>7.3116E-2</v>
      </c>
      <c r="AI95" s="420">
        <v>7.0167999999999994E-2</v>
      </c>
      <c r="AJ95" s="420">
        <v>3.7338000000000003E-2</v>
      </c>
      <c r="AK95" s="420">
        <v>3.6955000000000002E-2</v>
      </c>
      <c r="AL95" s="420">
        <v>3.4236999999999997E-2</v>
      </c>
      <c r="AM95" s="420">
        <v>3.3316999999999999E-2</v>
      </c>
      <c r="AN95" s="420">
        <v>3.3644E-2</v>
      </c>
      <c r="AO95" s="420">
        <v>3.4612999999999998E-2</v>
      </c>
      <c r="AP95" s="420">
        <v>3.6261000000000002E-2</v>
      </c>
      <c r="AQ95" s="420">
        <v>3.8356000000000001E-2</v>
      </c>
      <c r="AR95" s="420">
        <v>7.3451000000000002E-2</v>
      </c>
      <c r="AS95" s="420">
        <v>7.0691000000000004E-2</v>
      </c>
      <c r="AT95" s="420">
        <v>7.3116E-2</v>
      </c>
      <c r="AU95" s="420">
        <v>7.0167999999999994E-2</v>
      </c>
      <c r="AV95" s="420">
        <v>3.7338000000000003E-2</v>
      </c>
      <c r="AW95" s="420">
        <v>3.6955000000000002E-2</v>
      </c>
      <c r="AX95" s="420">
        <v>3.4236999999999997E-2</v>
      </c>
      <c r="AY95" s="420">
        <v>3.3316999999999999E-2</v>
      </c>
      <c r="AZ95" s="420">
        <v>3.3644E-2</v>
      </c>
      <c r="BA95" s="420">
        <v>3.4612999999999998E-2</v>
      </c>
      <c r="BB95" s="420">
        <v>3.6261000000000002E-2</v>
      </c>
      <c r="BC95" s="420">
        <v>3.8356000000000001E-2</v>
      </c>
      <c r="BD95" s="420">
        <v>7.3451000000000002E-2</v>
      </c>
      <c r="BE95" s="420">
        <v>7.0691000000000004E-2</v>
      </c>
      <c r="BF95" s="420">
        <v>7.3116E-2</v>
      </c>
      <c r="BG95" s="420">
        <v>7.0167999999999994E-2</v>
      </c>
      <c r="BH95" s="420">
        <v>3.7338000000000003E-2</v>
      </c>
      <c r="BI95" s="420">
        <v>3.6955000000000002E-2</v>
      </c>
      <c r="BJ95" s="420">
        <v>3.4236999999999997E-2</v>
      </c>
      <c r="BK95" s="420">
        <v>3.3316999999999999E-2</v>
      </c>
      <c r="BL95" s="420">
        <v>3.3644E-2</v>
      </c>
      <c r="BM95" s="420">
        <v>3.4612999999999998E-2</v>
      </c>
      <c r="BN95" s="420">
        <v>3.6261000000000002E-2</v>
      </c>
      <c r="BO95" s="420">
        <v>3.8356000000000001E-2</v>
      </c>
      <c r="BP95" s="420">
        <v>7.3451000000000002E-2</v>
      </c>
      <c r="BQ95" s="420">
        <v>7.0691000000000004E-2</v>
      </c>
      <c r="BR95" s="420">
        <v>7.3116E-2</v>
      </c>
      <c r="BS95" s="420">
        <v>7.0167999999999994E-2</v>
      </c>
      <c r="BT95" s="420">
        <v>3.7338000000000003E-2</v>
      </c>
      <c r="BU95" s="420">
        <v>3.6955000000000002E-2</v>
      </c>
      <c r="BV95" s="420">
        <v>3.4236999999999997E-2</v>
      </c>
      <c r="BW95" s="420">
        <v>3.3316999999999999E-2</v>
      </c>
      <c r="BX95" s="420">
        <v>3.3644E-2</v>
      </c>
      <c r="BY95" s="420">
        <v>3.4612999999999998E-2</v>
      </c>
      <c r="BZ95" s="420">
        <v>3.6261000000000002E-2</v>
      </c>
      <c r="CA95" s="420">
        <v>3.8356000000000001E-2</v>
      </c>
      <c r="CB95" s="420">
        <v>7.3451000000000002E-2</v>
      </c>
      <c r="CC95" s="420">
        <v>7.0691000000000004E-2</v>
      </c>
      <c r="CD95" s="420">
        <v>7.3116E-2</v>
      </c>
      <c r="CE95" s="420">
        <v>7.0167999999999994E-2</v>
      </c>
      <c r="CF95" s="420">
        <v>3.7338000000000003E-2</v>
      </c>
      <c r="CG95" s="420">
        <v>3.6955000000000002E-2</v>
      </c>
      <c r="CH95" s="421">
        <v>3.4236999999999997E-2</v>
      </c>
    </row>
    <row r="96" spans="1:88" x14ac:dyDescent="0.3">
      <c r="A96" s="673"/>
      <c r="B96" s="11" t="s">
        <v>129</v>
      </c>
      <c r="C96" s="419">
        <v>2.0434000000000001E-2</v>
      </c>
      <c r="D96" s="419">
        <v>2.1371000000000001E-2</v>
      </c>
      <c r="E96" s="419">
        <v>2.0813999999999999E-2</v>
      </c>
      <c r="F96" s="420">
        <v>3.7753000000000002E-2</v>
      </c>
      <c r="G96" s="420">
        <v>4.9020000000000001E-2</v>
      </c>
      <c r="H96" s="420">
        <v>8.5724999999999996E-2</v>
      </c>
      <c r="I96" s="420">
        <v>7.9927999999999999E-2</v>
      </c>
      <c r="J96" s="420">
        <v>8.3828E-2</v>
      </c>
      <c r="K96" s="420">
        <v>8.6550000000000002E-2</v>
      </c>
      <c r="L96" s="420">
        <v>3.8226999999999997E-2</v>
      </c>
      <c r="M96" s="420">
        <v>2.7736E-2</v>
      </c>
      <c r="N96" s="420">
        <v>2.6527999999999999E-2</v>
      </c>
      <c r="O96" s="420">
        <v>2.5860999999999999E-2</v>
      </c>
      <c r="P96" s="420">
        <v>2.6527999999999999E-2</v>
      </c>
      <c r="Q96" s="420">
        <v>2.7113000000000002E-2</v>
      </c>
      <c r="R96" s="420">
        <v>3.7753000000000002E-2</v>
      </c>
      <c r="S96" s="420">
        <v>4.9020000000000001E-2</v>
      </c>
      <c r="T96" s="420">
        <v>8.5724999999999996E-2</v>
      </c>
      <c r="U96" s="420">
        <v>7.9927999999999999E-2</v>
      </c>
      <c r="V96" s="420">
        <v>8.3828E-2</v>
      </c>
      <c r="W96" s="420">
        <v>8.6550000000000002E-2</v>
      </c>
      <c r="X96" s="420">
        <v>3.8226999999999997E-2</v>
      </c>
      <c r="Y96" s="420">
        <v>2.7736E-2</v>
      </c>
      <c r="Z96" s="420">
        <v>2.6527999999999999E-2</v>
      </c>
      <c r="AA96" s="420">
        <v>2.5860999999999999E-2</v>
      </c>
      <c r="AB96" s="420">
        <v>2.6527999999999999E-2</v>
      </c>
      <c r="AC96" s="420">
        <v>2.7113000000000002E-2</v>
      </c>
      <c r="AD96" s="420">
        <v>3.7753000000000002E-2</v>
      </c>
      <c r="AE96" s="420">
        <v>4.9020000000000001E-2</v>
      </c>
      <c r="AF96" s="420">
        <v>8.5724999999999996E-2</v>
      </c>
      <c r="AG96" s="420">
        <v>7.9927999999999999E-2</v>
      </c>
      <c r="AH96" s="420">
        <v>8.3828E-2</v>
      </c>
      <c r="AI96" s="420">
        <v>8.6550000000000002E-2</v>
      </c>
      <c r="AJ96" s="420">
        <v>3.8226999999999997E-2</v>
      </c>
      <c r="AK96" s="420">
        <v>2.7736E-2</v>
      </c>
      <c r="AL96" s="420">
        <v>2.6527999999999999E-2</v>
      </c>
      <c r="AM96" s="420">
        <v>2.5860999999999999E-2</v>
      </c>
      <c r="AN96" s="420">
        <v>2.6527999999999999E-2</v>
      </c>
      <c r="AO96" s="420">
        <v>2.7113000000000002E-2</v>
      </c>
      <c r="AP96" s="420">
        <v>3.7753000000000002E-2</v>
      </c>
      <c r="AQ96" s="420">
        <v>4.9020000000000001E-2</v>
      </c>
      <c r="AR96" s="420">
        <v>8.5724999999999996E-2</v>
      </c>
      <c r="AS96" s="420">
        <v>7.9927999999999999E-2</v>
      </c>
      <c r="AT96" s="420">
        <v>8.3828E-2</v>
      </c>
      <c r="AU96" s="420">
        <v>8.6550000000000002E-2</v>
      </c>
      <c r="AV96" s="420">
        <v>3.8226999999999997E-2</v>
      </c>
      <c r="AW96" s="420">
        <v>2.7736E-2</v>
      </c>
      <c r="AX96" s="420">
        <v>2.6527999999999999E-2</v>
      </c>
      <c r="AY96" s="420">
        <v>2.5860999999999999E-2</v>
      </c>
      <c r="AZ96" s="420">
        <v>2.6527999999999999E-2</v>
      </c>
      <c r="BA96" s="420">
        <v>2.7113000000000002E-2</v>
      </c>
      <c r="BB96" s="420">
        <v>3.7753000000000002E-2</v>
      </c>
      <c r="BC96" s="420">
        <v>4.9020000000000001E-2</v>
      </c>
      <c r="BD96" s="420">
        <v>8.5724999999999996E-2</v>
      </c>
      <c r="BE96" s="420">
        <v>7.9927999999999999E-2</v>
      </c>
      <c r="BF96" s="420">
        <v>8.3828E-2</v>
      </c>
      <c r="BG96" s="420">
        <v>8.6550000000000002E-2</v>
      </c>
      <c r="BH96" s="420">
        <v>3.8226999999999997E-2</v>
      </c>
      <c r="BI96" s="420">
        <v>2.7736E-2</v>
      </c>
      <c r="BJ96" s="420">
        <v>2.6527999999999999E-2</v>
      </c>
      <c r="BK96" s="420">
        <v>2.5860999999999999E-2</v>
      </c>
      <c r="BL96" s="420">
        <v>2.6527999999999999E-2</v>
      </c>
      <c r="BM96" s="420">
        <v>2.7113000000000002E-2</v>
      </c>
      <c r="BN96" s="420">
        <v>3.7753000000000002E-2</v>
      </c>
      <c r="BO96" s="420">
        <v>4.9020000000000001E-2</v>
      </c>
      <c r="BP96" s="420">
        <v>8.5724999999999996E-2</v>
      </c>
      <c r="BQ96" s="420">
        <v>7.9927999999999999E-2</v>
      </c>
      <c r="BR96" s="420">
        <v>8.3828E-2</v>
      </c>
      <c r="BS96" s="420">
        <v>8.6550000000000002E-2</v>
      </c>
      <c r="BT96" s="420">
        <v>3.8226999999999997E-2</v>
      </c>
      <c r="BU96" s="420">
        <v>2.7736E-2</v>
      </c>
      <c r="BV96" s="420">
        <v>2.6527999999999999E-2</v>
      </c>
      <c r="BW96" s="420">
        <v>2.5860999999999999E-2</v>
      </c>
      <c r="BX96" s="420">
        <v>2.6527999999999999E-2</v>
      </c>
      <c r="BY96" s="420">
        <v>2.7113000000000002E-2</v>
      </c>
      <c r="BZ96" s="420">
        <v>3.7753000000000002E-2</v>
      </c>
      <c r="CA96" s="420">
        <v>4.9020000000000001E-2</v>
      </c>
      <c r="CB96" s="420">
        <v>8.5724999999999996E-2</v>
      </c>
      <c r="CC96" s="420">
        <v>7.9927999999999999E-2</v>
      </c>
      <c r="CD96" s="420">
        <v>8.3828E-2</v>
      </c>
      <c r="CE96" s="420">
        <v>8.6550000000000002E-2</v>
      </c>
      <c r="CF96" s="420">
        <v>3.8226999999999997E-2</v>
      </c>
      <c r="CG96" s="420">
        <v>2.7736E-2</v>
      </c>
      <c r="CH96" s="421">
        <v>2.6527999999999999E-2</v>
      </c>
    </row>
    <row r="97" spans="1:86" x14ac:dyDescent="0.3">
      <c r="A97" s="673"/>
      <c r="B97" s="11" t="s">
        <v>231</v>
      </c>
      <c r="C97" s="419">
        <v>2.0459000000000001E-2</v>
      </c>
      <c r="D97" s="419">
        <v>2.1388999999999998E-2</v>
      </c>
      <c r="E97" s="419">
        <v>2.0832E-2</v>
      </c>
      <c r="F97" s="420">
        <v>2.8126000000000002E-2</v>
      </c>
      <c r="G97" s="420">
        <v>2.8292999999999999E-2</v>
      </c>
      <c r="H97" s="420">
        <v>4.5440000000000001E-2</v>
      </c>
      <c r="I97" s="420">
        <v>4.4248999999999997E-2</v>
      </c>
      <c r="J97" s="420">
        <v>4.5360999999999999E-2</v>
      </c>
      <c r="K97" s="420">
        <v>4.5532000000000003E-2</v>
      </c>
      <c r="L97" s="420">
        <v>2.7123000000000001E-2</v>
      </c>
      <c r="M97" s="420">
        <v>2.7875E-2</v>
      </c>
      <c r="N97" s="420">
        <v>2.6683999999999999E-2</v>
      </c>
      <c r="O97" s="420">
        <v>2.5881000000000001E-2</v>
      </c>
      <c r="P97" s="420">
        <v>2.6544000000000002E-2</v>
      </c>
      <c r="Q97" s="420">
        <v>2.7130999999999999E-2</v>
      </c>
      <c r="R97" s="420">
        <v>2.8126000000000002E-2</v>
      </c>
      <c r="S97" s="420">
        <v>2.8292999999999999E-2</v>
      </c>
      <c r="T97" s="420">
        <v>4.5440000000000001E-2</v>
      </c>
      <c r="U97" s="420">
        <v>4.4248999999999997E-2</v>
      </c>
      <c r="V97" s="420">
        <v>4.5360999999999999E-2</v>
      </c>
      <c r="W97" s="420">
        <v>4.5532000000000003E-2</v>
      </c>
      <c r="X97" s="420">
        <v>2.7123000000000001E-2</v>
      </c>
      <c r="Y97" s="420">
        <v>2.7875E-2</v>
      </c>
      <c r="Z97" s="420">
        <v>2.6683999999999999E-2</v>
      </c>
      <c r="AA97" s="420">
        <v>2.5881000000000001E-2</v>
      </c>
      <c r="AB97" s="420">
        <v>2.6544000000000002E-2</v>
      </c>
      <c r="AC97" s="420">
        <v>2.7130999999999999E-2</v>
      </c>
      <c r="AD97" s="420">
        <v>2.8126000000000002E-2</v>
      </c>
      <c r="AE97" s="420">
        <v>2.8292999999999999E-2</v>
      </c>
      <c r="AF97" s="420">
        <v>4.5440000000000001E-2</v>
      </c>
      <c r="AG97" s="420">
        <v>4.4248999999999997E-2</v>
      </c>
      <c r="AH97" s="420">
        <v>4.5360999999999999E-2</v>
      </c>
      <c r="AI97" s="420">
        <v>4.5532000000000003E-2</v>
      </c>
      <c r="AJ97" s="420">
        <v>2.7123000000000001E-2</v>
      </c>
      <c r="AK97" s="420">
        <v>2.7875E-2</v>
      </c>
      <c r="AL97" s="420">
        <v>2.6683999999999999E-2</v>
      </c>
      <c r="AM97" s="420">
        <v>2.5881000000000001E-2</v>
      </c>
      <c r="AN97" s="420">
        <v>2.6544000000000002E-2</v>
      </c>
      <c r="AO97" s="420">
        <v>2.7130999999999999E-2</v>
      </c>
      <c r="AP97" s="420">
        <v>2.8126000000000002E-2</v>
      </c>
      <c r="AQ97" s="420">
        <v>2.8292999999999999E-2</v>
      </c>
      <c r="AR97" s="420">
        <v>4.5440000000000001E-2</v>
      </c>
      <c r="AS97" s="420">
        <v>4.4248999999999997E-2</v>
      </c>
      <c r="AT97" s="420">
        <v>4.5360999999999999E-2</v>
      </c>
      <c r="AU97" s="420">
        <v>4.5532000000000003E-2</v>
      </c>
      <c r="AV97" s="420">
        <v>2.7123000000000001E-2</v>
      </c>
      <c r="AW97" s="420">
        <v>2.7875E-2</v>
      </c>
      <c r="AX97" s="420">
        <v>2.6683999999999999E-2</v>
      </c>
      <c r="AY97" s="420">
        <v>2.5881000000000001E-2</v>
      </c>
      <c r="AZ97" s="420">
        <v>2.6544000000000002E-2</v>
      </c>
      <c r="BA97" s="420">
        <v>2.7130999999999999E-2</v>
      </c>
      <c r="BB97" s="420">
        <v>2.8126000000000002E-2</v>
      </c>
      <c r="BC97" s="420">
        <v>2.8292999999999999E-2</v>
      </c>
      <c r="BD97" s="420">
        <v>4.5440000000000001E-2</v>
      </c>
      <c r="BE97" s="420">
        <v>4.4248999999999997E-2</v>
      </c>
      <c r="BF97" s="420">
        <v>4.5360999999999999E-2</v>
      </c>
      <c r="BG97" s="420">
        <v>4.5532000000000003E-2</v>
      </c>
      <c r="BH97" s="420">
        <v>2.7123000000000001E-2</v>
      </c>
      <c r="BI97" s="420">
        <v>2.7875E-2</v>
      </c>
      <c r="BJ97" s="420">
        <v>2.6683999999999999E-2</v>
      </c>
      <c r="BK97" s="420">
        <v>2.5881000000000001E-2</v>
      </c>
      <c r="BL97" s="420">
        <v>2.6544000000000002E-2</v>
      </c>
      <c r="BM97" s="420">
        <v>2.7130999999999999E-2</v>
      </c>
      <c r="BN97" s="420">
        <v>2.8126000000000002E-2</v>
      </c>
      <c r="BO97" s="420">
        <v>2.8292999999999999E-2</v>
      </c>
      <c r="BP97" s="420">
        <v>4.5440000000000001E-2</v>
      </c>
      <c r="BQ97" s="420">
        <v>4.4248999999999997E-2</v>
      </c>
      <c r="BR97" s="420">
        <v>4.5360999999999999E-2</v>
      </c>
      <c r="BS97" s="420">
        <v>4.5532000000000003E-2</v>
      </c>
      <c r="BT97" s="420">
        <v>2.7123000000000001E-2</v>
      </c>
      <c r="BU97" s="420">
        <v>2.7875E-2</v>
      </c>
      <c r="BV97" s="420">
        <v>2.6683999999999999E-2</v>
      </c>
      <c r="BW97" s="420">
        <v>2.5881000000000001E-2</v>
      </c>
      <c r="BX97" s="420">
        <v>2.6544000000000002E-2</v>
      </c>
      <c r="BY97" s="420">
        <v>2.7130999999999999E-2</v>
      </c>
      <c r="BZ97" s="420">
        <v>2.8126000000000002E-2</v>
      </c>
      <c r="CA97" s="420">
        <v>2.8292999999999999E-2</v>
      </c>
      <c r="CB97" s="420">
        <v>4.5440000000000001E-2</v>
      </c>
      <c r="CC97" s="420">
        <v>4.4248999999999997E-2</v>
      </c>
      <c r="CD97" s="420">
        <v>4.5360999999999999E-2</v>
      </c>
      <c r="CE97" s="420">
        <v>4.5532000000000003E-2</v>
      </c>
      <c r="CF97" s="420">
        <v>2.7123000000000001E-2</v>
      </c>
      <c r="CG97" s="420">
        <v>2.7875E-2</v>
      </c>
      <c r="CH97" s="421">
        <v>2.6683999999999999E-2</v>
      </c>
    </row>
    <row r="98" spans="1:86" x14ac:dyDescent="0.3">
      <c r="A98" s="673"/>
      <c r="B98" s="11" t="s">
        <v>131</v>
      </c>
      <c r="C98" s="419">
        <v>3.0918000000000001E-2</v>
      </c>
      <c r="D98" s="419">
        <v>3.3936000000000001E-2</v>
      </c>
      <c r="E98" s="419">
        <v>3.2333000000000001E-2</v>
      </c>
      <c r="F98" s="420">
        <v>3.6452999999999999E-2</v>
      </c>
      <c r="G98" s="420">
        <v>3.5632999999999998E-2</v>
      </c>
      <c r="H98" s="420">
        <v>4.5009E-2</v>
      </c>
      <c r="I98" s="420">
        <v>4.3836E-2</v>
      </c>
      <c r="J98" s="420">
        <v>4.4943999999999998E-2</v>
      </c>
      <c r="K98" s="420">
        <v>6.8141999999999994E-2</v>
      </c>
      <c r="L98" s="420">
        <v>3.7690000000000001E-2</v>
      </c>
      <c r="M98" s="420">
        <v>3.8654000000000001E-2</v>
      </c>
      <c r="N98" s="420">
        <v>3.4444000000000002E-2</v>
      </c>
      <c r="O98" s="420">
        <v>3.4639999999999997E-2</v>
      </c>
      <c r="P98" s="420">
        <v>3.6391E-2</v>
      </c>
      <c r="Q98" s="420">
        <v>3.9224000000000002E-2</v>
      </c>
      <c r="R98" s="420">
        <v>3.6452999999999999E-2</v>
      </c>
      <c r="S98" s="420">
        <v>3.5632999999999998E-2</v>
      </c>
      <c r="T98" s="420">
        <v>4.5009E-2</v>
      </c>
      <c r="U98" s="420">
        <v>4.3836E-2</v>
      </c>
      <c r="V98" s="420">
        <v>4.4943999999999998E-2</v>
      </c>
      <c r="W98" s="420">
        <v>6.8141999999999994E-2</v>
      </c>
      <c r="X98" s="420">
        <v>3.7690000000000001E-2</v>
      </c>
      <c r="Y98" s="420">
        <v>3.8654000000000001E-2</v>
      </c>
      <c r="Z98" s="420">
        <v>3.4444000000000002E-2</v>
      </c>
      <c r="AA98" s="420">
        <v>3.4639999999999997E-2</v>
      </c>
      <c r="AB98" s="420">
        <v>3.6391E-2</v>
      </c>
      <c r="AC98" s="420">
        <v>3.9224000000000002E-2</v>
      </c>
      <c r="AD98" s="420">
        <v>3.6452999999999999E-2</v>
      </c>
      <c r="AE98" s="420">
        <v>3.5632999999999998E-2</v>
      </c>
      <c r="AF98" s="420">
        <v>4.5009E-2</v>
      </c>
      <c r="AG98" s="420">
        <v>4.3836E-2</v>
      </c>
      <c r="AH98" s="420">
        <v>4.4943999999999998E-2</v>
      </c>
      <c r="AI98" s="420">
        <v>6.8141999999999994E-2</v>
      </c>
      <c r="AJ98" s="420">
        <v>3.7690000000000001E-2</v>
      </c>
      <c r="AK98" s="420">
        <v>3.8654000000000001E-2</v>
      </c>
      <c r="AL98" s="420">
        <v>3.4444000000000002E-2</v>
      </c>
      <c r="AM98" s="420">
        <v>3.4639999999999997E-2</v>
      </c>
      <c r="AN98" s="420">
        <v>3.6391E-2</v>
      </c>
      <c r="AO98" s="420">
        <v>3.9224000000000002E-2</v>
      </c>
      <c r="AP98" s="420">
        <v>3.6452999999999999E-2</v>
      </c>
      <c r="AQ98" s="420">
        <v>3.5632999999999998E-2</v>
      </c>
      <c r="AR98" s="420">
        <v>4.5009E-2</v>
      </c>
      <c r="AS98" s="420">
        <v>4.3836E-2</v>
      </c>
      <c r="AT98" s="420">
        <v>4.4943999999999998E-2</v>
      </c>
      <c r="AU98" s="420">
        <v>6.8141999999999994E-2</v>
      </c>
      <c r="AV98" s="420">
        <v>3.7690000000000001E-2</v>
      </c>
      <c r="AW98" s="420">
        <v>3.8654000000000001E-2</v>
      </c>
      <c r="AX98" s="420">
        <v>3.4444000000000002E-2</v>
      </c>
      <c r="AY98" s="420">
        <v>3.4639999999999997E-2</v>
      </c>
      <c r="AZ98" s="420">
        <v>3.6391E-2</v>
      </c>
      <c r="BA98" s="420">
        <v>3.9224000000000002E-2</v>
      </c>
      <c r="BB98" s="420">
        <v>3.6452999999999999E-2</v>
      </c>
      <c r="BC98" s="420">
        <v>3.5632999999999998E-2</v>
      </c>
      <c r="BD98" s="420">
        <v>4.5009E-2</v>
      </c>
      <c r="BE98" s="420">
        <v>4.3836E-2</v>
      </c>
      <c r="BF98" s="420">
        <v>4.4943999999999998E-2</v>
      </c>
      <c r="BG98" s="420">
        <v>6.8141999999999994E-2</v>
      </c>
      <c r="BH98" s="420">
        <v>3.7690000000000001E-2</v>
      </c>
      <c r="BI98" s="420">
        <v>3.8654000000000001E-2</v>
      </c>
      <c r="BJ98" s="420">
        <v>3.4444000000000002E-2</v>
      </c>
      <c r="BK98" s="420">
        <v>3.4639999999999997E-2</v>
      </c>
      <c r="BL98" s="420">
        <v>3.6391E-2</v>
      </c>
      <c r="BM98" s="420">
        <v>3.9224000000000002E-2</v>
      </c>
      <c r="BN98" s="420">
        <v>3.6452999999999999E-2</v>
      </c>
      <c r="BO98" s="420">
        <v>3.5632999999999998E-2</v>
      </c>
      <c r="BP98" s="420">
        <v>4.5009E-2</v>
      </c>
      <c r="BQ98" s="420">
        <v>4.3836E-2</v>
      </c>
      <c r="BR98" s="420">
        <v>4.4943999999999998E-2</v>
      </c>
      <c r="BS98" s="420">
        <v>6.8141999999999994E-2</v>
      </c>
      <c r="BT98" s="420">
        <v>3.7690000000000001E-2</v>
      </c>
      <c r="BU98" s="420">
        <v>3.8654000000000001E-2</v>
      </c>
      <c r="BV98" s="420">
        <v>3.4444000000000002E-2</v>
      </c>
      <c r="BW98" s="420">
        <v>3.4639999999999997E-2</v>
      </c>
      <c r="BX98" s="420">
        <v>3.6391E-2</v>
      </c>
      <c r="BY98" s="420">
        <v>3.9224000000000002E-2</v>
      </c>
      <c r="BZ98" s="420">
        <v>3.6452999999999999E-2</v>
      </c>
      <c r="CA98" s="420">
        <v>3.5632999999999998E-2</v>
      </c>
      <c r="CB98" s="420">
        <v>4.5009E-2</v>
      </c>
      <c r="CC98" s="420">
        <v>4.3836E-2</v>
      </c>
      <c r="CD98" s="420">
        <v>4.4943999999999998E-2</v>
      </c>
      <c r="CE98" s="420">
        <v>6.8141999999999994E-2</v>
      </c>
      <c r="CF98" s="420">
        <v>3.7690000000000001E-2</v>
      </c>
      <c r="CG98" s="420">
        <v>3.8654000000000001E-2</v>
      </c>
      <c r="CH98" s="421">
        <v>3.4444000000000002E-2</v>
      </c>
    </row>
    <row r="99" spans="1:86" x14ac:dyDescent="0.3">
      <c r="A99" s="673"/>
      <c r="B99" s="11" t="s">
        <v>132</v>
      </c>
      <c r="C99" s="419">
        <v>3.0917E-2</v>
      </c>
      <c r="D99" s="419">
        <v>3.3917999999999997E-2</v>
      </c>
      <c r="E99" s="419">
        <v>3.1923E-2</v>
      </c>
      <c r="F99" s="420">
        <v>3.4112999999999997E-2</v>
      </c>
      <c r="G99" s="420">
        <v>4.2518E-2</v>
      </c>
      <c r="H99" s="420">
        <v>8.4876999999999994E-2</v>
      </c>
      <c r="I99" s="420">
        <v>7.9538999999999999E-2</v>
      </c>
      <c r="J99" s="420">
        <v>8.3308999999999994E-2</v>
      </c>
      <c r="K99" s="420">
        <v>8.3042000000000005E-2</v>
      </c>
      <c r="L99" s="420">
        <v>3.5901000000000002E-2</v>
      </c>
      <c r="M99" s="420">
        <v>3.8133E-2</v>
      </c>
      <c r="N99" s="420">
        <v>3.4439999999999998E-2</v>
      </c>
      <c r="O99" s="420">
        <v>3.4639999999999997E-2</v>
      </c>
      <c r="P99" s="420">
        <v>3.6375999999999999E-2</v>
      </c>
      <c r="Q99" s="420">
        <v>3.8793000000000001E-2</v>
      </c>
      <c r="R99" s="420">
        <v>3.4112999999999997E-2</v>
      </c>
      <c r="S99" s="420">
        <v>4.2518E-2</v>
      </c>
      <c r="T99" s="420">
        <v>8.4876999999999994E-2</v>
      </c>
      <c r="U99" s="420">
        <v>7.9538999999999999E-2</v>
      </c>
      <c r="V99" s="420">
        <v>8.3308999999999994E-2</v>
      </c>
      <c r="W99" s="420">
        <v>8.3042000000000005E-2</v>
      </c>
      <c r="X99" s="420">
        <v>3.5901000000000002E-2</v>
      </c>
      <c r="Y99" s="420">
        <v>3.8133E-2</v>
      </c>
      <c r="Z99" s="420">
        <v>3.4439999999999998E-2</v>
      </c>
      <c r="AA99" s="420">
        <v>3.4639999999999997E-2</v>
      </c>
      <c r="AB99" s="420">
        <v>3.6375999999999999E-2</v>
      </c>
      <c r="AC99" s="420">
        <v>3.8793000000000001E-2</v>
      </c>
      <c r="AD99" s="420">
        <v>3.4112999999999997E-2</v>
      </c>
      <c r="AE99" s="420">
        <v>4.2518E-2</v>
      </c>
      <c r="AF99" s="420">
        <v>8.4876999999999994E-2</v>
      </c>
      <c r="AG99" s="420">
        <v>7.9538999999999999E-2</v>
      </c>
      <c r="AH99" s="420">
        <v>8.3308999999999994E-2</v>
      </c>
      <c r="AI99" s="420">
        <v>8.3042000000000005E-2</v>
      </c>
      <c r="AJ99" s="420">
        <v>3.5901000000000002E-2</v>
      </c>
      <c r="AK99" s="420">
        <v>3.8133E-2</v>
      </c>
      <c r="AL99" s="420">
        <v>3.4439999999999998E-2</v>
      </c>
      <c r="AM99" s="420">
        <v>3.4639999999999997E-2</v>
      </c>
      <c r="AN99" s="420">
        <v>3.6375999999999999E-2</v>
      </c>
      <c r="AO99" s="420">
        <v>3.8793000000000001E-2</v>
      </c>
      <c r="AP99" s="420">
        <v>3.4112999999999997E-2</v>
      </c>
      <c r="AQ99" s="420">
        <v>4.2518E-2</v>
      </c>
      <c r="AR99" s="420">
        <v>8.4876999999999994E-2</v>
      </c>
      <c r="AS99" s="420">
        <v>7.9538999999999999E-2</v>
      </c>
      <c r="AT99" s="420">
        <v>8.3308999999999994E-2</v>
      </c>
      <c r="AU99" s="420">
        <v>8.3042000000000005E-2</v>
      </c>
      <c r="AV99" s="420">
        <v>3.5901000000000002E-2</v>
      </c>
      <c r="AW99" s="420">
        <v>3.8133E-2</v>
      </c>
      <c r="AX99" s="420">
        <v>3.4439999999999998E-2</v>
      </c>
      <c r="AY99" s="420">
        <v>3.4639999999999997E-2</v>
      </c>
      <c r="AZ99" s="420">
        <v>3.6375999999999999E-2</v>
      </c>
      <c r="BA99" s="420">
        <v>3.8793000000000001E-2</v>
      </c>
      <c r="BB99" s="420">
        <v>3.4112999999999997E-2</v>
      </c>
      <c r="BC99" s="420">
        <v>4.2518E-2</v>
      </c>
      <c r="BD99" s="420">
        <v>8.4876999999999994E-2</v>
      </c>
      <c r="BE99" s="420">
        <v>7.9538999999999999E-2</v>
      </c>
      <c r="BF99" s="420">
        <v>8.3308999999999994E-2</v>
      </c>
      <c r="BG99" s="420">
        <v>8.3042000000000005E-2</v>
      </c>
      <c r="BH99" s="420">
        <v>3.5901000000000002E-2</v>
      </c>
      <c r="BI99" s="420">
        <v>3.8133E-2</v>
      </c>
      <c r="BJ99" s="420">
        <v>3.4439999999999998E-2</v>
      </c>
      <c r="BK99" s="420">
        <v>3.4639999999999997E-2</v>
      </c>
      <c r="BL99" s="420">
        <v>3.6375999999999999E-2</v>
      </c>
      <c r="BM99" s="420">
        <v>3.8793000000000001E-2</v>
      </c>
      <c r="BN99" s="420">
        <v>3.4112999999999997E-2</v>
      </c>
      <c r="BO99" s="420">
        <v>4.2518E-2</v>
      </c>
      <c r="BP99" s="420">
        <v>8.4876999999999994E-2</v>
      </c>
      <c r="BQ99" s="420">
        <v>7.9538999999999999E-2</v>
      </c>
      <c r="BR99" s="420">
        <v>8.3308999999999994E-2</v>
      </c>
      <c r="BS99" s="420">
        <v>8.3042000000000005E-2</v>
      </c>
      <c r="BT99" s="420">
        <v>3.5901000000000002E-2</v>
      </c>
      <c r="BU99" s="420">
        <v>3.8133E-2</v>
      </c>
      <c r="BV99" s="420">
        <v>3.4439999999999998E-2</v>
      </c>
      <c r="BW99" s="420">
        <v>3.4639999999999997E-2</v>
      </c>
      <c r="BX99" s="420">
        <v>3.6375999999999999E-2</v>
      </c>
      <c r="BY99" s="420">
        <v>3.8793000000000001E-2</v>
      </c>
      <c r="BZ99" s="420">
        <v>3.4112999999999997E-2</v>
      </c>
      <c r="CA99" s="420">
        <v>4.2518E-2</v>
      </c>
      <c r="CB99" s="420">
        <v>8.4876999999999994E-2</v>
      </c>
      <c r="CC99" s="420">
        <v>7.9538999999999999E-2</v>
      </c>
      <c r="CD99" s="420">
        <v>8.3308999999999994E-2</v>
      </c>
      <c r="CE99" s="420">
        <v>8.3042000000000005E-2</v>
      </c>
      <c r="CF99" s="420">
        <v>3.5901000000000002E-2</v>
      </c>
      <c r="CG99" s="420">
        <v>3.8133E-2</v>
      </c>
      <c r="CH99" s="421">
        <v>3.4439999999999998E-2</v>
      </c>
    </row>
    <row r="100" spans="1:86" x14ac:dyDescent="0.3">
      <c r="A100" s="673"/>
      <c r="B100" s="11" t="s">
        <v>133</v>
      </c>
      <c r="C100" s="419">
        <v>3.0336999999999999E-2</v>
      </c>
      <c r="D100" s="419">
        <v>3.1578000000000002E-2</v>
      </c>
      <c r="E100" s="419">
        <v>2.9073000000000002E-2</v>
      </c>
      <c r="F100" s="420">
        <v>3.5679000000000002E-2</v>
      </c>
      <c r="G100" s="420">
        <v>3.8559999999999997E-2</v>
      </c>
      <c r="H100" s="420">
        <v>7.2455000000000006E-2</v>
      </c>
      <c r="I100" s="420">
        <v>6.9884000000000002E-2</v>
      </c>
      <c r="J100" s="420">
        <v>7.2040999999999994E-2</v>
      </c>
      <c r="K100" s="420">
        <v>6.7956000000000003E-2</v>
      </c>
      <c r="L100" s="420">
        <v>3.7663000000000002E-2</v>
      </c>
      <c r="M100" s="420">
        <v>3.7125999999999999E-2</v>
      </c>
      <c r="N100" s="420">
        <v>3.3944000000000002E-2</v>
      </c>
      <c r="O100" s="420">
        <v>3.4153999999999997E-2</v>
      </c>
      <c r="P100" s="420">
        <v>3.4536999999999998E-2</v>
      </c>
      <c r="Q100" s="420">
        <v>3.5791000000000003E-2</v>
      </c>
      <c r="R100" s="420">
        <v>3.5679000000000002E-2</v>
      </c>
      <c r="S100" s="420">
        <v>3.8559999999999997E-2</v>
      </c>
      <c r="T100" s="420">
        <v>7.2455000000000006E-2</v>
      </c>
      <c r="U100" s="420">
        <v>6.9884000000000002E-2</v>
      </c>
      <c r="V100" s="420">
        <v>7.2040999999999994E-2</v>
      </c>
      <c r="W100" s="420">
        <v>6.7956000000000003E-2</v>
      </c>
      <c r="X100" s="420">
        <v>3.7663000000000002E-2</v>
      </c>
      <c r="Y100" s="420">
        <v>3.7125999999999999E-2</v>
      </c>
      <c r="Z100" s="420">
        <v>3.3944000000000002E-2</v>
      </c>
      <c r="AA100" s="420">
        <v>3.4153999999999997E-2</v>
      </c>
      <c r="AB100" s="420">
        <v>3.4536999999999998E-2</v>
      </c>
      <c r="AC100" s="420">
        <v>3.5791000000000003E-2</v>
      </c>
      <c r="AD100" s="420">
        <v>3.5679000000000002E-2</v>
      </c>
      <c r="AE100" s="420">
        <v>3.8559999999999997E-2</v>
      </c>
      <c r="AF100" s="420">
        <v>7.2455000000000006E-2</v>
      </c>
      <c r="AG100" s="420">
        <v>6.9884000000000002E-2</v>
      </c>
      <c r="AH100" s="420">
        <v>7.2040999999999994E-2</v>
      </c>
      <c r="AI100" s="420">
        <v>6.7956000000000003E-2</v>
      </c>
      <c r="AJ100" s="420">
        <v>3.7663000000000002E-2</v>
      </c>
      <c r="AK100" s="420">
        <v>3.7125999999999999E-2</v>
      </c>
      <c r="AL100" s="420">
        <v>3.3944000000000002E-2</v>
      </c>
      <c r="AM100" s="420">
        <v>3.4153999999999997E-2</v>
      </c>
      <c r="AN100" s="420">
        <v>3.4536999999999998E-2</v>
      </c>
      <c r="AO100" s="420">
        <v>3.5791000000000003E-2</v>
      </c>
      <c r="AP100" s="420">
        <v>3.5679000000000002E-2</v>
      </c>
      <c r="AQ100" s="420">
        <v>3.8559999999999997E-2</v>
      </c>
      <c r="AR100" s="420">
        <v>7.2455000000000006E-2</v>
      </c>
      <c r="AS100" s="420">
        <v>6.9884000000000002E-2</v>
      </c>
      <c r="AT100" s="420">
        <v>7.2040999999999994E-2</v>
      </c>
      <c r="AU100" s="420">
        <v>6.7956000000000003E-2</v>
      </c>
      <c r="AV100" s="420">
        <v>3.7663000000000002E-2</v>
      </c>
      <c r="AW100" s="420">
        <v>3.7125999999999999E-2</v>
      </c>
      <c r="AX100" s="420">
        <v>3.3944000000000002E-2</v>
      </c>
      <c r="AY100" s="420">
        <v>3.4153999999999997E-2</v>
      </c>
      <c r="AZ100" s="420">
        <v>3.4536999999999998E-2</v>
      </c>
      <c r="BA100" s="420">
        <v>3.5791000000000003E-2</v>
      </c>
      <c r="BB100" s="420">
        <v>3.5679000000000002E-2</v>
      </c>
      <c r="BC100" s="420">
        <v>3.8559999999999997E-2</v>
      </c>
      <c r="BD100" s="420">
        <v>7.2455000000000006E-2</v>
      </c>
      <c r="BE100" s="420">
        <v>6.9884000000000002E-2</v>
      </c>
      <c r="BF100" s="420">
        <v>7.2040999999999994E-2</v>
      </c>
      <c r="BG100" s="420">
        <v>6.7956000000000003E-2</v>
      </c>
      <c r="BH100" s="420">
        <v>3.7663000000000002E-2</v>
      </c>
      <c r="BI100" s="420">
        <v>3.7125999999999999E-2</v>
      </c>
      <c r="BJ100" s="420">
        <v>3.3944000000000002E-2</v>
      </c>
      <c r="BK100" s="420">
        <v>3.4153999999999997E-2</v>
      </c>
      <c r="BL100" s="420">
        <v>3.4536999999999998E-2</v>
      </c>
      <c r="BM100" s="420">
        <v>3.5791000000000003E-2</v>
      </c>
      <c r="BN100" s="420">
        <v>3.5679000000000002E-2</v>
      </c>
      <c r="BO100" s="420">
        <v>3.8559999999999997E-2</v>
      </c>
      <c r="BP100" s="420">
        <v>7.2455000000000006E-2</v>
      </c>
      <c r="BQ100" s="420">
        <v>6.9884000000000002E-2</v>
      </c>
      <c r="BR100" s="420">
        <v>7.2040999999999994E-2</v>
      </c>
      <c r="BS100" s="420">
        <v>6.7956000000000003E-2</v>
      </c>
      <c r="BT100" s="420">
        <v>3.7663000000000002E-2</v>
      </c>
      <c r="BU100" s="420">
        <v>3.7125999999999999E-2</v>
      </c>
      <c r="BV100" s="420">
        <v>3.3944000000000002E-2</v>
      </c>
      <c r="BW100" s="420">
        <v>3.4153999999999997E-2</v>
      </c>
      <c r="BX100" s="420">
        <v>3.4536999999999998E-2</v>
      </c>
      <c r="BY100" s="420">
        <v>3.5791000000000003E-2</v>
      </c>
      <c r="BZ100" s="420">
        <v>3.5679000000000002E-2</v>
      </c>
      <c r="CA100" s="420">
        <v>3.8559999999999997E-2</v>
      </c>
      <c r="CB100" s="420">
        <v>7.2455000000000006E-2</v>
      </c>
      <c r="CC100" s="420">
        <v>6.9884000000000002E-2</v>
      </c>
      <c r="CD100" s="420">
        <v>7.2040999999999994E-2</v>
      </c>
      <c r="CE100" s="420">
        <v>6.7956000000000003E-2</v>
      </c>
      <c r="CF100" s="420">
        <v>3.7663000000000002E-2</v>
      </c>
      <c r="CG100" s="420">
        <v>3.7125999999999999E-2</v>
      </c>
      <c r="CH100" s="421">
        <v>3.3944000000000002E-2</v>
      </c>
    </row>
    <row r="101" spans="1:86" x14ac:dyDescent="0.3">
      <c r="A101" s="673"/>
      <c r="B101" s="11" t="s">
        <v>134</v>
      </c>
      <c r="C101" s="419">
        <v>2.8837000000000002E-2</v>
      </c>
      <c r="D101" s="419">
        <v>3.0424E-2</v>
      </c>
      <c r="E101" s="419">
        <v>2.7962999999999998E-2</v>
      </c>
      <c r="F101" s="420">
        <v>3.3774999999999999E-2</v>
      </c>
      <c r="G101" s="420">
        <v>3.6714999999999998E-2</v>
      </c>
      <c r="H101" s="420">
        <v>6.8380999999999997E-2</v>
      </c>
      <c r="I101" s="420">
        <v>6.6040000000000001E-2</v>
      </c>
      <c r="J101" s="420">
        <v>6.8090999999999999E-2</v>
      </c>
      <c r="K101" s="420">
        <v>6.6092999999999999E-2</v>
      </c>
      <c r="L101" s="420">
        <v>3.5712000000000001E-2</v>
      </c>
      <c r="M101" s="420">
        <v>3.6135E-2</v>
      </c>
      <c r="N101" s="420">
        <v>3.3574E-2</v>
      </c>
      <c r="O101" s="420">
        <v>3.2899999999999999E-2</v>
      </c>
      <c r="P101" s="420">
        <v>3.3628999999999999E-2</v>
      </c>
      <c r="Q101" s="420">
        <v>3.4622E-2</v>
      </c>
      <c r="R101" s="420">
        <v>3.3774999999999999E-2</v>
      </c>
      <c r="S101" s="420">
        <v>3.6714999999999998E-2</v>
      </c>
      <c r="T101" s="420">
        <v>6.8380999999999997E-2</v>
      </c>
      <c r="U101" s="420">
        <v>6.6040000000000001E-2</v>
      </c>
      <c r="V101" s="420">
        <v>6.8090999999999999E-2</v>
      </c>
      <c r="W101" s="420">
        <v>6.6092999999999999E-2</v>
      </c>
      <c r="X101" s="420">
        <v>3.5712000000000001E-2</v>
      </c>
      <c r="Y101" s="420">
        <v>3.6135E-2</v>
      </c>
      <c r="Z101" s="420">
        <v>3.3574E-2</v>
      </c>
      <c r="AA101" s="420">
        <v>3.2899999999999999E-2</v>
      </c>
      <c r="AB101" s="420">
        <v>3.3628999999999999E-2</v>
      </c>
      <c r="AC101" s="420">
        <v>3.4622E-2</v>
      </c>
      <c r="AD101" s="420">
        <v>3.3774999999999999E-2</v>
      </c>
      <c r="AE101" s="420">
        <v>3.6714999999999998E-2</v>
      </c>
      <c r="AF101" s="420">
        <v>6.8380999999999997E-2</v>
      </c>
      <c r="AG101" s="420">
        <v>6.6040000000000001E-2</v>
      </c>
      <c r="AH101" s="420">
        <v>6.8090999999999999E-2</v>
      </c>
      <c r="AI101" s="420">
        <v>6.6092999999999999E-2</v>
      </c>
      <c r="AJ101" s="420">
        <v>3.5712000000000001E-2</v>
      </c>
      <c r="AK101" s="420">
        <v>3.6135E-2</v>
      </c>
      <c r="AL101" s="420">
        <v>3.3574E-2</v>
      </c>
      <c r="AM101" s="420">
        <v>3.2899999999999999E-2</v>
      </c>
      <c r="AN101" s="420">
        <v>3.3628999999999999E-2</v>
      </c>
      <c r="AO101" s="420">
        <v>3.4622E-2</v>
      </c>
      <c r="AP101" s="420">
        <v>3.3774999999999999E-2</v>
      </c>
      <c r="AQ101" s="420">
        <v>3.6714999999999998E-2</v>
      </c>
      <c r="AR101" s="420">
        <v>6.8380999999999997E-2</v>
      </c>
      <c r="AS101" s="420">
        <v>6.6040000000000001E-2</v>
      </c>
      <c r="AT101" s="420">
        <v>6.8090999999999999E-2</v>
      </c>
      <c r="AU101" s="420">
        <v>6.6092999999999999E-2</v>
      </c>
      <c r="AV101" s="420">
        <v>3.5712000000000001E-2</v>
      </c>
      <c r="AW101" s="420">
        <v>3.6135E-2</v>
      </c>
      <c r="AX101" s="420">
        <v>3.3574E-2</v>
      </c>
      <c r="AY101" s="420">
        <v>3.2899999999999999E-2</v>
      </c>
      <c r="AZ101" s="420">
        <v>3.3628999999999999E-2</v>
      </c>
      <c r="BA101" s="420">
        <v>3.4622E-2</v>
      </c>
      <c r="BB101" s="420">
        <v>3.3774999999999999E-2</v>
      </c>
      <c r="BC101" s="420">
        <v>3.6714999999999998E-2</v>
      </c>
      <c r="BD101" s="420">
        <v>6.8380999999999997E-2</v>
      </c>
      <c r="BE101" s="420">
        <v>6.6040000000000001E-2</v>
      </c>
      <c r="BF101" s="420">
        <v>6.8090999999999999E-2</v>
      </c>
      <c r="BG101" s="420">
        <v>6.6092999999999999E-2</v>
      </c>
      <c r="BH101" s="420">
        <v>3.5712000000000001E-2</v>
      </c>
      <c r="BI101" s="420">
        <v>3.6135E-2</v>
      </c>
      <c r="BJ101" s="420">
        <v>3.3574E-2</v>
      </c>
      <c r="BK101" s="420">
        <v>3.2899999999999999E-2</v>
      </c>
      <c r="BL101" s="420">
        <v>3.3628999999999999E-2</v>
      </c>
      <c r="BM101" s="420">
        <v>3.4622E-2</v>
      </c>
      <c r="BN101" s="420">
        <v>3.3774999999999999E-2</v>
      </c>
      <c r="BO101" s="420">
        <v>3.6714999999999998E-2</v>
      </c>
      <c r="BP101" s="420">
        <v>6.8380999999999997E-2</v>
      </c>
      <c r="BQ101" s="420">
        <v>6.6040000000000001E-2</v>
      </c>
      <c r="BR101" s="420">
        <v>6.8090999999999999E-2</v>
      </c>
      <c r="BS101" s="420">
        <v>6.6092999999999999E-2</v>
      </c>
      <c r="BT101" s="420">
        <v>3.5712000000000001E-2</v>
      </c>
      <c r="BU101" s="420">
        <v>3.6135E-2</v>
      </c>
      <c r="BV101" s="420">
        <v>3.3574E-2</v>
      </c>
      <c r="BW101" s="420">
        <v>3.2899999999999999E-2</v>
      </c>
      <c r="BX101" s="420">
        <v>3.3628999999999999E-2</v>
      </c>
      <c r="BY101" s="420">
        <v>3.4622E-2</v>
      </c>
      <c r="BZ101" s="420">
        <v>3.3774999999999999E-2</v>
      </c>
      <c r="CA101" s="420">
        <v>3.6714999999999998E-2</v>
      </c>
      <c r="CB101" s="420">
        <v>6.8380999999999997E-2</v>
      </c>
      <c r="CC101" s="420">
        <v>6.6040000000000001E-2</v>
      </c>
      <c r="CD101" s="420">
        <v>6.8090999999999999E-2</v>
      </c>
      <c r="CE101" s="420">
        <v>6.6092999999999999E-2</v>
      </c>
      <c r="CF101" s="420">
        <v>3.5712000000000001E-2</v>
      </c>
      <c r="CG101" s="420">
        <v>3.6135E-2</v>
      </c>
      <c r="CH101" s="421">
        <v>3.3574E-2</v>
      </c>
    </row>
    <row r="102" spans="1:86" x14ac:dyDescent="0.3">
      <c r="A102" s="673"/>
      <c r="B102" s="11" t="s">
        <v>232</v>
      </c>
      <c r="C102" s="419">
        <v>2.8837000000000002E-2</v>
      </c>
      <c r="D102" s="419">
        <v>3.0424E-2</v>
      </c>
      <c r="E102" s="419">
        <v>2.7962999999999998E-2</v>
      </c>
      <c r="F102" s="420">
        <v>3.3774999999999999E-2</v>
      </c>
      <c r="G102" s="420">
        <v>3.6714999999999998E-2</v>
      </c>
      <c r="H102" s="420">
        <v>6.8380999999999997E-2</v>
      </c>
      <c r="I102" s="420">
        <v>6.6040000000000001E-2</v>
      </c>
      <c r="J102" s="420">
        <v>6.8090999999999999E-2</v>
      </c>
      <c r="K102" s="420">
        <v>6.6092999999999999E-2</v>
      </c>
      <c r="L102" s="420">
        <v>3.5712000000000001E-2</v>
      </c>
      <c r="M102" s="420">
        <v>3.6135E-2</v>
      </c>
      <c r="N102" s="420">
        <v>3.3574E-2</v>
      </c>
      <c r="O102" s="420">
        <v>3.2899999999999999E-2</v>
      </c>
      <c r="P102" s="420">
        <v>3.3628999999999999E-2</v>
      </c>
      <c r="Q102" s="420">
        <v>3.4622E-2</v>
      </c>
      <c r="R102" s="420">
        <v>3.3774999999999999E-2</v>
      </c>
      <c r="S102" s="420">
        <v>3.6714999999999998E-2</v>
      </c>
      <c r="T102" s="420">
        <v>6.8380999999999997E-2</v>
      </c>
      <c r="U102" s="420">
        <v>6.6040000000000001E-2</v>
      </c>
      <c r="V102" s="420">
        <v>6.8090999999999999E-2</v>
      </c>
      <c r="W102" s="420">
        <v>6.6092999999999999E-2</v>
      </c>
      <c r="X102" s="420">
        <v>3.5712000000000001E-2</v>
      </c>
      <c r="Y102" s="420">
        <v>3.6135E-2</v>
      </c>
      <c r="Z102" s="420">
        <v>3.3574E-2</v>
      </c>
      <c r="AA102" s="420">
        <v>3.2899999999999999E-2</v>
      </c>
      <c r="AB102" s="420">
        <v>3.3628999999999999E-2</v>
      </c>
      <c r="AC102" s="420">
        <v>3.4622E-2</v>
      </c>
      <c r="AD102" s="420">
        <v>3.3774999999999999E-2</v>
      </c>
      <c r="AE102" s="420">
        <v>3.6714999999999998E-2</v>
      </c>
      <c r="AF102" s="420">
        <v>6.8380999999999997E-2</v>
      </c>
      <c r="AG102" s="420">
        <v>6.6040000000000001E-2</v>
      </c>
      <c r="AH102" s="420">
        <v>6.8090999999999999E-2</v>
      </c>
      <c r="AI102" s="420">
        <v>6.6092999999999999E-2</v>
      </c>
      <c r="AJ102" s="420">
        <v>3.5712000000000001E-2</v>
      </c>
      <c r="AK102" s="420">
        <v>3.6135E-2</v>
      </c>
      <c r="AL102" s="420">
        <v>3.3574E-2</v>
      </c>
      <c r="AM102" s="420">
        <v>3.2899999999999999E-2</v>
      </c>
      <c r="AN102" s="420">
        <v>3.3628999999999999E-2</v>
      </c>
      <c r="AO102" s="420">
        <v>3.4622E-2</v>
      </c>
      <c r="AP102" s="420">
        <v>3.3774999999999999E-2</v>
      </c>
      <c r="AQ102" s="420">
        <v>3.6714999999999998E-2</v>
      </c>
      <c r="AR102" s="420">
        <v>6.8380999999999997E-2</v>
      </c>
      <c r="AS102" s="420">
        <v>6.6040000000000001E-2</v>
      </c>
      <c r="AT102" s="420">
        <v>6.8090999999999999E-2</v>
      </c>
      <c r="AU102" s="420">
        <v>6.6092999999999999E-2</v>
      </c>
      <c r="AV102" s="420">
        <v>3.5712000000000001E-2</v>
      </c>
      <c r="AW102" s="420">
        <v>3.6135E-2</v>
      </c>
      <c r="AX102" s="420">
        <v>3.3574E-2</v>
      </c>
      <c r="AY102" s="420">
        <v>3.2899999999999999E-2</v>
      </c>
      <c r="AZ102" s="420">
        <v>3.3628999999999999E-2</v>
      </c>
      <c r="BA102" s="420">
        <v>3.4622E-2</v>
      </c>
      <c r="BB102" s="420">
        <v>3.3774999999999999E-2</v>
      </c>
      <c r="BC102" s="420">
        <v>3.6714999999999998E-2</v>
      </c>
      <c r="BD102" s="420">
        <v>6.8380999999999997E-2</v>
      </c>
      <c r="BE102" s="420">
        <v>6.6040000000000001E-2</v>
      </c>
      <c r="BF102" s="420">
        <v>6.8090999999999999E-2</v>
      </c>
      <c r="BG102" s="420">
        <v>6.6092999999999999E-2</v>
      </c>
      <c r="BH102" s="420">
        <v>3.5712000000000001E-2</v>
      </c>
      <c r="BI102" s="420">
        <v>3.6135E-2</v>
      </c>
      <c r="BJ102" s="420">
        <v>3.3574E-2</v>
      </c>
      <c r="BK102" s="420">
        <v>3.2899999999999999E-2</v>
      </c>
      <c r="BL102" s="420">
        <v>3.3628999999999999E-2</v>
      </c>
      <c r="BM102" s="420">
        <v>3.4622E-2</v>
      </c>
      <c r="BN102" s="420">
        <v>3.3774999999999999E-2</v>
      </c>
      <c r="BO102" s="420">
        <v>3.6714999999999998E-2</v>
      </c>
      <c r="BP102" s="420">
        <v>6.8380999999999997E-2</v>
      </c>
      <c r="BQ102" s="420">
        <v>6.6040000000000001E-2</v>
      </c>
      <c r="BR102" s="420">
        <v>6.8090999999999999E-2</v>
      </c>
      <c r="BS102" s="420">
        <v>6.6092999999999999E-2</v>
      </c>
      <c r="BT102" s="420">
        <v>3.5712000000000001E-2</v>
      </c>
      <c r="BU102" s="420">
        <v>3.6135E-2</v>
      </c>
      <c r="BV102" s="420">
        <v>3.3574E-2</v>
      </c>
      <c r="BW102" s="420">
        <v>3.2899999999999999E-2</v>
      </c>
      <c r="BX102" s="420">
        <v>3.3628999999999999E-2</v>
      </c>
      <c r="BY102" s="420">
        <v>3.4622E-2</v>
      </c>
      <c r="BZ102" s="420">
        <v>3.3774999999999999E-2</v>
      </c>
      <c r="CA102" s="420">
        <v>3.6714999999999998E-2</v>
      </c>
      <c r="CB102" s="420">
        <v>6.8380999999999997E-2</v>
      </c>
      <c r="CC102" s="420">
        <v>6.6040000000000001E-2</v>
      </c>
      <c r="CD102" s="420">
        <v>6.8090999999999999E-2</v>
      </c>
      <c r="CE102" s="420">
        <v>6.6092999999999999E-2</v>
      </c>
      <c r="CF102" s="420">
        <v>3.5712000000000001E-2</v>
      </c>
      <c r="CG102" s="420">
        <v>3.6135E-2</v>
      </c>
      <c r="CH102" s="421">
        <v>3.3574E-2</v>
      </c>
    </row>
    <row r="103" spans="1:86" x14ac:dyDescent="0.3">
      <c r="A103" s="673"/>
      <c r="B103" s="11" t="s">
        <v>233</v>
      </c>
      <c r="C103" s="419">
        <v>2.8837000000000002E-2</v>
      </c>
      <c r="D103" s="419">
        <v>3.0424E-2</v>
      </c>
      <c r="E103" s="419">
        <v>2.7962999999999998E-2</v>
      </c>
      <c r="F103" s="420">
        <v>3.3774999999999999E-2</v>
      </c>
      <c r="G103" s="420">
        <v>3.6714999999999998E-2</v>
      </c>
      <c r="H103" s="420">
        <v>6.8380999999999997E-2</v>
      </c>
      <c r="I103" s="420">
        <v>6.6040000000000001E-2</v>
      </c>
      <c r="J103" s="420">
        <v>6.8090999999999999E-2</v>
      </c>
      <c r="K103" s="420">
        <v>6.6092999999999999E-2</v>
      </c>
      <c r="L103" s="420">
        <v>3.5712000000000001E-2</v>
      </c>
      <c r="M103" s="420">
        <v>3.6135E-2</v>
      </c>
      <c r="N103" s="420">
        <v>3.3574E-2</v>
      </c>
      <c r="O103" s="420">
        <v>3.2899999999999999E-2</v>
      </c>
      <c r="P103" s="420">
        <v>3.3628999999999999E-2</v>
      </c>
      <c r="Q103" s="420">
        <v>3.4622E-2</v>
      </c>
      <c r="R103" s="420">
        <v>3.3774999999999999E-2</v>
      </c>
      <c r="S103" s="420">
        <v>3.6714999999999998E-2</v>
      </c>
      <c r="T103" s="420">
        <v>6.8380999999999997E-2</v>
      </c>
      <c r="U103" s="420">
        <v>6.6040000000000001E-2</v>
      </c>
      <c r="V103" s="420">
        <v>6.8090999999999999E-2</v>
      </c>
      <c r="W103" s="420">
        <v>6.6092999999999999E-2</v>
      </c>
      <c r="X103" s="420">
        <v>3.5712000000000001E-2</v>
      </c>
      <c r="Y103" s="420">
        <v>3.6135E-2</v>
      </c>
      <c r="Z103" s="420">
        <v>3.3574E-2</v>
      </c>
      <c r="AA103" s="420">
        <v>3.2899999999999999E-2</v>
      </c>
      <c r="AB103" s="420">
        <v>3.3628999999999999E-2</v>
      </c>
      <c r="AC103" s="420">
        <v>3.4622E-2</v>
      </c>
      <c r="AD103" s="420">
        <v>3.3774999999999999E-2</v>
      </c>
      <c r="AE103" s="420">
        <v>3.6714999999999998E-2</v>
      </c>
      <c r="AF103" s="420">
        <v>6.8380999999999997E-2</v>
      </c>
      <c r="AG103" s="420">
        <v>6.6040000000000001E-2</v>
      </c>
      <c r="AH103" s="420">
        <v>6.8090999999999999E-2</v>
      </c>
      <c r="AI103" s="420">
        <v>6.6092999999999999E-2</v>
      </c>
      <c r="AJ103" s="420">
        <v>3.5712000000000001E-2</v>
      </c>
      <c r="AK103" s="420">
        <v>3.6135E-2</v>
      </c>
      <c r="AL103" s="420">
        <v>3.3574E-2</v>
      </c>
      <c r="AM103" s="420">
        <v>3.2899999999999999E-2</v>
      </c>
      <c r="AN103" s="420">
        <v>3.3628999999999999E-2</v>
      </c>
      <c r="AO103" s="420">
        <v>3.4622E-2</v>
      </c>
      <c r="AP103" s="420">
        <v>3.3774999999999999E-2</v>
      </c>
      <c r="AQ103" s="420">
        <v>3.6714999999999998E-2</v>
      </c>
      <c r="AR103" s="420">
        <v>6.8380999999999997E-2</v>
      </c>
      <c r="AS103" s="420">
        <v>6.6040000000000001E-2</v>
      </c>
      <c r="AT103" s="420">
        <v>6.8090999999999999E-2</v>
      </c>
      <c r="AU103" s="420">
        <v>6.6092999999999999E-2</v>
      </c>
      <c r="AV103" s="420">
        <v>3.5712000000000001E-2</v>
      </c>
      <c r="AW103" s="420">
        <v>3.6135E-2</v>
      </c>
      <c r="AX103" s="420">
        <v>3.3574E-2</v>
      </c>
      <c r="AY103" s="420">
        <v>3.2899999999999999E-2</v>
      </c>
      <c r="AZ103" s="420">
        <v>3.3628999999999999E-2</v>
      </c>
      <c r="BA103" s="420">
        <v>3.4622E-2</v>
      </c>
      <c r="BB103" s="420">
        <v>3.3774999999999999E-2</v>
      </c>
      <c r="BC103" s="420">
        <v>3.6714999999999998E-2</v>
      </c>
      <c r="BD103" s="420">
        <v>6.8380999999999997E-2</v>
      </c>
      <c r="BE103" s="420">
        <v>6.6040000000000001E-2</v>
      </c>
      <c r="BF103" s="420">
        <v>6.8090999999999999E-2</v>
      </c>
      <c r="BG103" s="420">
        <v>6.6092999999999999E-2</v>
      </c>
      <c r="BH103" s="420">
        <v>3.5712000000000001E-2</v>
      </c>
      <c r="BI103" s="420">
        <v>3.6135E-2</v>
      </c>
      <c r="BJ103" s="420">
        <v>3.3574E-2</v>
      </c>
      <c r="BK103" s="420">
        <v>3.2899999999999999E-2</v>
      </c>
      <c r="BL103" s="420">
        <v>3.3628999999999999E-2</v>
      </c>
      <c r="BM103" s="420">
        <v>3.4622E-2</v>
      </c>
      <c r="BN103" s="420">
        <v>3.3774999999999999E-2</v>
      </c>
      <c r="BO103" s="420">
        <v>3.6714999999999998E-2</v>
      </c>
      <c r="BP103" s="420">
        <v>6.8380999999999997E-2</v>
      </c>
      <c r="BQ103" s="420">
        <v>6.6040000000000001E-2</v>
      </c>
      <c r="BR103" s="420">
        <v>6.8090999999999999E-2</v>
      </c>
      <c r="BS103" s="420">
        <v>6.6092999999999999E-2</v>
      </c>
      <c r="BT103" s="420">
        <v>3.5712000000000001E-2</v>
      </c>
      <c r="BU103" s="420">
        <v>3.6135E-2</v>
      </c>
      <c r="BV103" s="420">
        <v>3.3574E-2</v>
      </c>
      <c r="BW103" s="420">
        <v>3.2899999999999999E-2</v>
      </c>
      <c r="BX103" s="420">
        <v>3.3628999999999999E-2</v>
      </c>
      <c r="BY103" s="420">
        <v>3.4622E-2</v>
      </c>
      <c r="BZ103" s="420">
        <v>3.3774999999999999E-2</v>
      </c>
      <c r="CA103" s="420">
        <v>3.6714999999999998E-2</v>
      </c>
      <c r="CB103" s="420">
        <v>6.8380999999999997E-2</v>
      </c>
      <c r="CC103" s="420">
        <v>6.6040000000000001E-2</v>
      </c>
      <c r="CD103" s="420">
        <v>6.8090999999999999E-2</v>
      </c>
      <c r="CE103" s="420">
        <v>6.6092999999999999E-2</v>
      </c>
      <c r="CF103" s="420">
        <v>3.5712000000000001E-2</v>
      </c>
      <c r="CG103" s="420">
        <v>3.6135E-2</v>
      </c>
      <c r="CH103" s="421">
        <v>3.3574E-2</v>
      </c>
    </row>
    <row r="104" spans="1:86" x14ac:dyDescent="0.3">
      <c r="A104" s="673"/>
      <c r="B104" s="11" t="s">
        <v>136</v>
      </c>
      <c r="C104" s="419">
        <v>2.7470999999999999E-2</v>
      </c>
      <c r="D104" s="419">
        <v>2.8761999999999999E-2</v>
      </c>
      <c r="E104" s="419">
        <v>2.6634999999999999E-2</v>
      </c>
      <c r="F104" s="420">
        <v>3.3493000000000002E-2</v>
      </c>
      <c r="G104" s="420">
        <v>3.5507999999999998E-2</v>
      </c>
      <c r="H104" s="420">
        <v>6.5448999999999993E-2</v>
      </c>
      <c r="I104" s="420">
        <v>6.3149999999999998E-2</v>
      </c>
      <c r="J104" s="420">
        <v>6.5251000000000003E-2</v>
      </c>
      <c r="K104" s="420">
        <v>6.3331999999999999E-2</v>
      </c>
      <c r="L104" s="420">
        <v>3.4426999999999999E-2</v>
      </c>
      <c r="M104" s="420">
        <v>3.4855999999999998E-2</v>
      </c>
      <c r="N104" s="420">
        <v>3.2490999999999999E-2</v>
      </c>
      <c r="O104" s="420">
        <v>3.1757000000000001E-2</v>
      </c>
      <c r="P104" s="420">
        <v>3.2323999999999999E-2</v>
      </c>
      <c r="Q104" s="420">
        <v>3.3225999999999999E-2</v>
      </c>
      <c r="R104" s="420">
        <v>3.3493000000000002E-2</v>
      </c>
      <c r="S104" s="420">
        <v>3.5507999999999998E-2</v>
      </c>
      <c r="T104" s="420">
        <v>6.5448999999999993E-2</v>
      </c>
      <c r="U104" s="420">
        <v>6.3149999999999998E-2</v>
      </c>
      <c r="V104" s="420">
        <v>6.5251000000000003E-2</v>
      </c>
      <c r="W104" s="420">
        <v>6.3331999999999999E-2</v>
      </c>
      <c r="X104" s="420">
        <v>3.4426999999999999E-2</v>
      </c>
      <c r="Y104" s="420">
        <v>3.4855999999999998E-2</v>
      </c>
      <c r="Z104" s="420">
        <v>3.2490999999999999E-2</v>
      </c>
      <c r="AA104" s="420">
        <v>3.1757000000000001E-2</v>
      </c>
      <c r="AB104" s="420">
        <v>3.2323999999999999E-2</v>
      </c>
      <c r="AC104" s="420">
        <v>3.3225999999999999E-2</v>
      </c>
      <c r="AD104" s="420">
        <v>3.3493000000000002E-2</v>
      </c>
      <c r="AE104" s="420">
        <v>3.5507999999999998E-2</v>
      </c>
      <c r="AF104" s="420">
        <v>6.5448999999999993E-2</v>
      </c>
      <c r="AG104" s="420">
        <v>6.3149999999999998E-2</v>
      </c>
      <c r="AH104" s="420">
        <v>6.5251000000000003E-2</v>
      </c>
      <c r="AI104" s="420">
        <v>6.3331999999999999E-2</v>
      </c>
      <c r="AJ104" s="420">
        <v>3.4426999999999999E-2</v>
      </c>
      <c r="AK104" s="420">
        <v>3.4855999999999998E-2</v>
      </c>
      <c r="AL104" s="420">
        <v>3.2490999999999999E-2</v>
      </c>
      <c r="AM104" s="420">
        <v>3.1757000000000001E-2</v>
      </c>
      <c r="AN104" s="420">
        <v>3.2323999999999999E-2</v>
      </c>
      <c r="AO104" s="420">
        <v>3.3225999999999999E-2</v>
      </c>
      <c r="AP104" s="420">
        <v>3.3493000000000002E-2</v>
      </c>
      <c r="AQ104" s="420">
        <v>3.5507999999999998E-2</v>
      </c>
      <c r="AR104" s="420">
        <v>6.5448999999999993E-2</v>
      </c>
      <c r="AS104" s="420">
        <v>6.3149999999999998E-2</v>
      </c>
      <c r="AT104" s="420">
        <v>6.5251000000000003E-2</v>
      </c>
      <c r="AU104" s="420">
        <v>6.3331999999999999E-2</v>
      </c>
      <c r="AV104" s="420">
        <v>3.4426999999999999E-2</v>
      </c>
      <c r="AW104" s="420">
        <v>3.4855999999999998E-2</v>
      </c>
      <c r="AX104" s="420">
        <v>3.2490999999999999E-2</v>
      </c>
      <c r="AY104" s="420">
        <v>3.1757000000000001E-2</v>
      </c>
      <c r="AZ104" s="420">
        <v>3.2323999999999999E-2</v>
      </c>
      <c r="BA104" s="420">
        <v>3.3225999999999999E-2</v>
      </c>
      <c r="BB104" s="420">
        <v>3.3493000000000002E-2</v>
      </c>
      <c r="BC104" s="420">
        <v>3.5507999999999998E-2</v>
      </c>
      <c r="BD104" s="420">
        <v>6.5448999999999993E-2</v>
      </c>
      <c r="BE104" s="420">
        <v>6.3149999999999998E-2</v>
      </c>
      <c r="BF104" s="420">
        <v>6.5251000000000003E-2</v>
      </c>
      <c r="BG104" s="420">
        <v>6.3331999999999999E-2</v>
      </c>
      <c r="BH104" s="420">
        <v>3.4426999999999999E-2</v>
      </c>
      <c r="BI104" s="420">
        <v>3.4855999999999998E-2</v>
      </c>
      <c r="BJ104" s="420">
        <v>3.2490999999999999E-2</v>
      </c>
      <c r="BK104" s="420">
        <v>3.1757000000000001E-2</v>
      </c>
      <c r="BL104" s="420">
        <v>3.2323999999999999E-2</v>
      </c>
      <c r="BM104" s="420">
        <v>3.3225999999999999E-2</v>
      </c>
      <c r="BN104" s="420">
        <v>3.3493000000000002E-2</v>
      </c>
      <c r="BO104" s="420">
        <v>3.5507999999999998E-2</v>
      </c>
      <c r="BP104" s="420">
        <v>6.5448999999999993E-2</v>
      </c>
      <c r="BQ104" s="420">
        <v>6.3149999999999998E-2</v>
      </c>
      <c r="BR104" s="420">
        <v>6.5251000000000003E-2</v>
      </c>
      <c r="BS104" s="420">
        <v>6.3331999999999999E-2</v>
      </c>
      <c r="BT104" s="420">
        <v>3.4426999999999999E-2</v>
      </c>
      <c r="BU104" s="420">
        <v>3.4855999999999998E-2</v>
      </c>
      <c r="BV104" s="420">
        <v>3.2490999999999999E-2</v>
      </c>
      <c r="BW104" s="420">
        <v>3.1757000000000001E-2</v>
      </c>
      <c r="BX104" s="420">
        <v>3.2323999999999999E-2</v>
      </c>
      <c r="BY104" s="420">
        <v>3.3225999999999999E-2</v>
      </c>
      <c r="BZ104" s="420">
        <v>3.3493000000000002E-2</v>
      </c>
      <c r="CA104" s="420">
        <v>3.5507999999999998E-2</v>
      </c>
      <c r="CB104" s="420">
        <v>6.5448999999999993E-2</v>
      </c>
      <c r="CC104" s="420">
        <v>6.3149999999999998E-2</v>
      </c>
      <c r="CD104" s="420">
        <v>6.5251000000000003E-2</v>
      </c>
      <c r="CE104" s="420">
        <v>6.3331999999999999E-2</v>
      </c>
      <c r="CF104" s="420">
        <v>3.4426999999999999E-2</v>
      </c>
      <c r="CG104" s="420">
        <v>3.4855999999999998E-2</v>
      </c>
      <c r="CH104" s="421">
        <v>3.2490999999999999E-2</v>
      </c>
    </row>
    <row r="105" spans="1:86" ht="15" thickBot="1" x14ac:dyDescent="0.35">
      <c r="A105" s="674"/>
      <c r="B105" s="16" t="s">
        <v>137</v>
      </c>
      <c r="C105" s="417">
        <v>2.8913999999999999E-2</v>
      </c>
      <c r="D105" s="417">
        <v>2.9624000000000001E-2</v>
      </c>
      <c r="E105" s="417">
        <v>2.69E-2</v>
      </c>
      <c r="F105" s="418">
        <v>3.6944999999999999E-2</v>
      </c>
      <c r="G105" s="418">
        <v>3.9467000000000002E-2</v>
      </c>
      <c r="H105" s="418">
        <v>7.3371000000000006E-2</v>
      </c>
      <c r="I105" s="418">
        <v>7.0692000000000005E-2</v>
      </c>
      <c r="J105" s="418">
        <v>7.3050000000000004E-2</v>
      </c>
      <c r="K105" s="418">
        <v>6.9253999999999996E-2</v>
      </c>
      <c r="L105" s="418">
        <v>3.8316000000000003E-2</v>
      </c>
      <c r="M105" s="418">
        <v>3.8210000000000001E-2</v>
      </c>
      <c r="N105" s="418">
        <v>3.5223999999999998E-2</v>
      </c>
      <c r="O105" s="418">
        <v>3.3896000000000003E-2</v>
      </c>
      <c r="P105" s="418">
        <v>3.3889000000000002E-2</v>
      </c>
      <c r="Q105" s="418">
        <v>3.4446999999999998E-2</v>
      </c>
      <c r="R105" s="418">
        <v>3.6944999999999999E-2</v>
      </c>
      <c r="S105" s="418">
        <v>3.9467000000000002E-2</v>
      </c>
      <c r="T105" s="418">
        <v>7.3371000000000006E-2</v>
      </c>
      <c r="U105" s="418">
        <v>7.0692000000000005E-2</v>
      </c>
      <c r="V105" s="418">
        <v>7.3050000000000004E-2</v>
      </c>
      <c r="W105" s="418">
        <v>6.9253999999999996E-2</v>
      </c>
      <c r="X105" s="418">
        <v>3.8316000000000003E-2</v>
      </c>
      <c r="Y105" s="418">
        <v>3.8210000000000001E-2</v>
      </c>
      <c r="Z105" s="418">
        <v>3.5223999999999998E-2</v>
      </c>
      <c r="AA105" s="418">
        <v>3.3896000000000003E-2</v>
      </c>
      <c r="AB105" s="418">
        <v>3.3889000000000002E-2</v>
      </c>
      <c r="AC105" s="418">
        <v>3.4446999999999998E-2</v>
      </c>
      <c r="AD105" s="418">
        <v>3.6944999999999999E-2</v>
      </c>
      <c r="AE105" s="418">
        <v>3.9467000000000002E-2</v>
      </c>
      <c r="AF105" s="418">
        <v>7.3371000000000006E-2</v>
      </c>
      <c r="AG105" s="418">
        <v>7.0692000000000005E-2</v>
      </c>
      <c r="AH105" s="418">
        <v>7.3050000000000004E-2</v>
      </c>
      <c r="AI105" s="418">
        <v>6.9253999999999996E-2</v>
      </c>
      <c r="AJ105" s="418">
        <v>3.8316000000000003E-2</v>
      </c>
      <c r="AK105" s="418">
        <v>3.8210000000000001E-2</v>
      </c>
      <c r="AL105" s="418">
        <v>3.5223999999999998E-2</v>
      </c>
      <c r="AM105" s="418">
        <v>3.3896000000000003E-2</v>
      </c>
      <c r="AN105" s="418">
        <v>3.3889000000000002E-2</v>
      </c>
      <c r="AO105" s="418">
        <v>3.4446999999999998E-2</v>
      </c>
      <c r="AP105" s="418">
        <v>3.6944999999999999E-2</v>
      </c>
      <c r="AQ105" s="418">
        <v>3.9467000000000002E-2</v>
      </c>
      <c r="AR105" s="418">
        <v>7.3371000000000006E-2</v>
      </c>
      <c r="AS105" s="418">
        <v>7.0692000000000005E-2</v>
      </c>
      <c r="AT105" s="418">
        <v>7.3050000000000004E-2</v>
      </c>
      <c r="AU105" s="418">
        <v>6.9253999999999996E-2</v>
      </c>
      <c r="AV105" s="418">
        <v>3.8316000000000003E-2</v>
      </c>
      <c r="AW105" s="418">
        <v>3.8210000000000001E-2</v>
      </c>
      <c r="AX105" s="418">
        <v>3.5223999999999998E-2</v>
      </c>
      <c r="AY105" s="418">
        <v>3.3896000000000003E-2</v>
      </c>
      <c r="AZ105" s="418">
        <v>3.3889000000000002E-2</v>
      </c>
      <c r="BA105" s="418">
        <v>3.4446999999999998E-2</v>
      </c>
      <c r="BB105" s="418">
        <v>3.6944999999999999E-2</v>
      </c>
      <c r="BC105" s="418">
        <v>3.9467000000000002E-2</v>
      </c>
      <c r="BD105" s="418">
        <v>7.3371000000000006E-2</v>
      </c>
      <c r="BE105" s="418">
        <v>7.0692000000000005E-2</v>
      </c>
      <c r="BF105" s="418">
        <v>7.3050000000000004E-2</v>
      </c>
      <c r="BG105" s="418">
        <v>6.9253999999999996E-2</v>
      </c>
      <c r="BH105" s="418">
        <v>3.8316000000000003E-2</v>
      </c>
      <c r="BI105" s="418">
        <v>3.8210000000000001E-2</v>
      </c>
      <c r="BJ105" s="418">
        <v>3.5223999999999998E-2</v>
      </c>
      <c r="BK105" s="418">
        <v>3.3896000000000003E-2</v>
      </c>
      <c r="BL105" s="418">
        <v>3.3889000000000002E-2</v>
      </c>
      <c r="BM105" s="418">
        <v>3.4446999999999998E-2</v>
      </c>
      <c r="BN105" s="418">
        <v>3.6944999999999999E-2</v>
      </c>
      <c r="BO105" s="418">
        <v>3.9467000000000002E-2</v>
      </c>
      <c r="BP105" s="418">
        <v>7.3371000000000006E-2</v>
      </c>
      <c r="BQ105" s="418">
        <v>7.0692000000000005E-2</v>
      </c>
      <c r="BR105" s="418">
        <v>7.3050000000000004E-2</v>
      </c>
      <c r="BS105" s="418">
        <v>6.9253999999999996E-2</v>
      </c>
      <c r="BT105" s="418">
        <v>3.8316000000000003E-2</v>
      </c>
      <c r="BU105" s="418">
        <v>3.8210000000000001E-2</v>
      </c>
      <c r="BV105" s="418">
        <v>3.5223999999999998E-2</v>
      </c>
      <c r="BW105" s="418">
        <v>3.3896000000000003E-2</v>
      </c>
      <c r="BX105" s="418">
        <v>3.3889000000000002E-2</v>
      </c>
      <c r="BY105" s="418">
        <v>3.4446999999999998E-2</v>
      </c>
      <c r="BZ105" s="418">
        <v>3.6944999999999999E-2</v>
      </c>
      <c r="CA105" s="418">
        <v>3.9467000000000002E-2</v>
      </c>
      <c r="CB105" s="418">
        <v>7.3371000000000006E-2</v>
      </c>
      <c r="CC105" s="418">
        <v>7.0692000000000005E-2</v>
      </c>
      <c r="CD105" s="418">
        <v>7.3050000000000004E-2</v>
      </c>
      <c r="CE105" s="418">
        <v>6.9253999999999996E-2</v>
      </c>
      <c r="CF105" s="418">
        <v>3.8316000000000003E-2</v>
      </c>
      <c r="CG105" s="418">
        <v>3.8210000000000001E-2</v>
      </c>
      <c r="CH105" s="422">
        <v>3.5223999999999998E-2</v>
      </c>
    </row>
    <row r="106" spans="1:86" ht="15" thickBot="1" x14ac:dyDescent="0.35"/>
    <row r="107" spans="1:86" ht="15" customHeight="1" x14ac:dyDescent="0.3">
      <c r="A107" s="658" t="s">
        <v>242</v>
      </c>
      <c r="B107" s="660" t="s">
        <v>243</v>
      </c>
      <c r="C107" s="661"/>
      <c r="D107" s="661"/>
      <c r="E107" s="661"/>
      <c r="F107" s="661"/>
      <c r="G107" s="661"/>
      <c r="H107" s="661"/>
      <c r="I107" s="661"/>
      <c r="J107" s="661"/>
      <c r="K107" s="661"/>
      <c r="L107" s="661"/>
      <c r="M107" s="661"/>
      <c r="N107" s="661"/>
      <c r="O107" s="670" t="s">
        <v>243</v>
      </c>
      <c r="P107" s="662"/>
      <c r="Q107" s="662"/>
      <c r="R107" s="662"/>
      <c r="S107" s="662"/>
      <c r="T107" s="662"/>
      <c r="U107" s="662"/>
      <c r="V107" s="662"/>
      <c r="W107" s="662"/>
      <c r="X107" s="662"/>
      <c r="Y107" s="662"/>
      <c r="Z107" s="671"/>
      <c r="AA107" s="662" t="s">
        <v>243</v>
      </c>
      <c r="AB107" s="662"/>
      <c r="AC107" s="662"/>
      <c r="AD107" s="662"/>
      <c r="AE107" s="662"/>
      <c r="AF107" s="662"/>
      <c r="AG107" s="662"/>
      <c r="AH107" s="662"/>
      <c r="AI107" s="662"/>
      <c r="AJ107" s="662"/>
      <c r="AK107" s="662"/>
      <c r="AL107" s="662"/>
      <c r="AM107" s="670" t="s">
        <v>243</v>
      </c>
      <c r="AN107" s="662"/>
      <c r="AO107" s="662"/>
      <c r="AP107" s="662"/>
      <c r="AQ107" s="662"/>
      <c r="AR107" s="662"/>
      <c r="AS107" s="662"/>
      <c r="AT107" s="662"/>
      <c r="AU107" s="662"/>
      <c r="AV107" s="662"/>
      <c r="AW107" s="662"/>
      <c r="AX107" s="671"/>
      <c r="AY107" s="662" t="s">
        <v>243</v>
      </c>
      <c r="AZ107" s="662"/>
      <c r="BA107" s="662"/>
      <c r="BB107" s="662"/>
      <c r="BC107" s="662"/>
      <c r="BD107" s="662"/>
      <c r="BE107" s="662"/>
      <c r="BF107" s="662"/>
      <c r="BG107" s="662"/>
      <c r="BH107" s="662"/>
      <c r="BI107" s="662"/>
      <c r="BJ107" s="662"/>
      <c r="BK107" s="670" t="s">
        <v>243</v>
      </c>
      <c r="BL107" s="662"/>
      <c r="BM107" s="662"/>
      <c r="BN107" s="662"/>
      <c r="BO107" s="662"/>
      <c r="BP107" s="662"/>
      <c r="BQ107" s="662"/>
      <c r="BR107" s="662"/>
      <c r="BS107" s="662"/>
      <c r="BT107" s="662"/>
      <c r="BU107" s="662"/>
      <c r="BV107" s="671"/>
      <c r="BW107" s="662" t="s">
        <v>243</v>
      </c>
      <c r="BX107" s="662"/>
      <c r="BY107" s="662"/>
      <c r="BZ107" s="662"/>
      <c r="CA107" s="662"/>
      <c r="CB107" s="662"/>
      <c r="CC107" s="662"/>
      <c r="CD107" s="662"/>
      <c r="CE107" s="662"/>
      <c r="CF107" s="662"/>
      <c r="CG107" s="662"/>
      <c r="CH107" s="663"/>
    </row>
    <row r="108" spans="1:86" ht="15" thickBot="1" x14ac:dyDescent="0.35">
      <c r="A108" s="659"/>
      <c r="B108" s="664" t="s">
        <v>244</v>
      </c>
      <c r="C108" s="665"/>
      <c r="D108" s="665"/>
      <c r="E108" s="665"/>
      <c r="F108" s="665"/>
      <c r="G108" s="665"/>
      <c r="H108" s="665"/>
      <c r="I108" s="665"/>
      <c r="J108" s="665"/>
      <c r="K108" s="665"/>
      <c r="L108" s="665"/>
      <c r="M108" s="665"/>
      <c r="N108" s="665"/>
      <c r="O108" s="666" t="s">
        <v>244</v>
      </c>
      <c r="P108" s="667"/>
      <c r="Q108" s="667"/>
      <c r="R108" s="667"/>
      <c r="S108" s="667"/>
      <c r="T108" s="667"/>
      <c r="U108" s="667"/>
      <c r="V108" s="667"/>
      <c r="W108" s="667"/>
      <c r="X108" s="667"/>
      <c r="Y108" s="667"/>
      <c r="Z108" s="668"/>
      <c r="AA108" s="667" t="s">
        <v>244</v>
      </c>
      <c r="AB108" s="667"/>
      <c r="AC108" s="667"/>
      <c r="AD108" s="667"/>
      <c r="AE108" s="667"/>
      <c r="AF108" s="667"/>
      <c r="AG108" s="667"/>
      <c r="AH108" s="667"/>
      <c r="AI108" s="667"/>
      <c r="AJ108" s="667"/>
      <c r="AK108" s="667"/>
      <c r="AL108" s="667"/>
      <c r="AM108" s="666" t="s">
        <v>244</v>
      </c>
      <c r="AN108" s="667"/>
      <c r="AO108" s="667"/>
      <c r="AP108" s="667"/>
      <c r="AQ108" s="667"/>
      <c r="AR108" s="667"/>
      <c r="AS108" s="667"/>
      <c r="AT108" s="667"/>
      <c r="AU108" s="667"/>
      <c r="AV108" s="667"/>
      <c r="AW108" s="667"/>
      <c r="AX108" s="668"/>
      <c r="AY108" s="667" t="s">
        <v>244</v>
      </c>
      <c r="AZ108" s="667"/>
      <c r="BA108" s="667"/>
      <c r="BB108" s="667"/>
      <c r="BC108" s="667"/>
      <c r="BD108" s="667"/>
      <c r="BE108" s="667"/>
      <c r="BF108" s="667"/>
      <c r="BG108" s="667"/>
      <c r="BH108" s="667"/>
      <c r="BI108" s="667"/>
      <c r="BJ108" s="667"/>
      <c r="BK108" s="666" t="s">
        <v>244</v>
      </c>
      <c r="BL108" s="667"/>
      <c r="BM108" s="667"/>
      <c r="BN108" s="667"/>
      <c r="BO108" s="667"/>
      <c r="BP108" s="667"/>
      <c r="BQ108" s="667"/>
      <c r="BR108" s="667"/>
      <c r="BS108" s="667"/>
      <c r="BT108" s="667"/>
      <c r="BU108" s="667"/>
      <c r="BV108" s="668"/>
      <c r="BW108" s="667" t="s">
        <v>244</v>
      </c>
      <c r="BX108" s="667"/>
      <c r="BY108" s="667"/>
      <c r="BZ108" s="667"/>
      <c r="CA108" s="667"/>
      <c r="CB108" s="667"/>
      <c r="CC108" s="667"/>
      <c r="CD108" s="667"/>
      <c r="CE108" s="667"/>
      <c r="CF108" s="667"/>
      <c r="CG108" s="667"/>
      <c r="CH108" s="669"/>
    </row>
    <row r="109" spans="1:86" ht="15.6" x14ac:dyDescent="0.3">
      <c r="A109" s="655"/>
      <c r="B109" s="322" t="s">
        <v>245</v>
      </c>
      <c r="C109" s="323">
        <f>C77</f>
        <v>43831</v>
      </c>
      <c r="D109" s="323">
        <f t="shared" ref="D109:BO109" si="84">D77</f>
        <v>43862</v>
      </c>
      <c r="E109" s="323">
        <f t="shared" si="84"/>
        <v>43891</v>
      </c>
      <c r="F109" s="323">
        <f t="shared" si="84"/>
        <v>43922</v>
      </c>
      <c r="G109" s="323">
        <f t="shared" si="84"/>
        <v>43952</v>
      </c>
      <c r="H109" s="323">
        <f t="shared" si="84"/>
        <v>43983</v>
      </c>
      <c r="I109" s="323">
        <f t="shared" si="84"/>
        <v>44013</v>
      </c>
      <c r="J109" s="323">
        <f t="shared" si="84"/>
        <v>44044</v>
      </c>
      <c r="K109" s="323">
        <f t="shared" si="84"/>
        <v>44075</v>
      </c>
      <c r="L109" s="323">
        <f t="shared" si="84"/>
        <v>44105</v>
      </c>
      <c r="M109" s="323">
        <f t="shared" si="84"/>
        <v>44136</v>
      </c>
      <c r="N109" s="323">
        <f t="shared" si="84"/>
        <v>44166</v>
      </c>
      <c r="O109" s="323">
        <f t="shared" si="84"/>
        <v>44197</v>
      </c>
      <c r="P109" s="323">
        <f t="shared" si="84"/>
        <v>44228</v>
      </c>
      <c r="Q109" s="323">
        <f t="shared" si="84"/>
        <v>44256</v>
      </c>
      <c r="R109" s="323">
        <f t="shared" si="84"/>
        <v>44287</v>
      </c>
      <c r="S109" s="323">
        <f t="shared" si="84"/>
        <v>44317</v>
      </c>
      <c r="T109" s="323">
        <f t="shared" si="84"/>
        <v>44348</v>
      </c>
      <c r="U109" s="323">
        <f t="shared" si="84"/>
        <v>44378</v>
      </c>
      <c r="V109" s="323">
        <f t="shared" si="84"/>
        <v>44409</v>
      </c>
      <c r="W109" s="323">
        <f t="shared" si="84"/>
        <v>44440</v>
      </c>
      <c r="X109" s="323">
        <f t="shared" si="84"/>
        <v>44470</v>
      </c>
      <c r="Y109" s="323">
        <f t="shared" si="84"/>
        <v>44501</v>
      </c>
      <c r="Z109" s="323">
        <f t="shared" si="84"/>
        <v>44531</v>
      </c>
      <c r="AA109" s="323">
        <f t="shared" si="84"/>
        <v>44562</v>
      </c>
      <c r="AB109" s="323">
        <f t="shared" si="84"/>
        <v>44593</v>
      </c>
      <c r="AC109" s="323">
        <f t="shared" si="84"/>
        <v>44621</v>
      </c>
      <c r="AD109" s="323">
        <f t="shared" si="84"/>
        <v>44652</v>
      </c>
      <c r="AE109" s="323">
        <f t="shared" si="84"/>
        <v>44682</v>
      </c>
      <c r="AF109" s="323">
        <f t="shared" si="84"/>
        <v>44713</v>
      </c>
      <c r="AG109" s="323">
        <f t="shared" si="84"/>
        <v>44743</v>
      </c>
      <c r="AH109" s="323">
        <f t="shared" si="84"/>
        <v>44774</v>
      </c>
      <c r="AI109" s="323">
        <f t="shared" si="84"/>
        <v>44805</v>
      </c>
      <c r="AJ109" s="323">
        <f t="shared" si="84"/>
        <v>44835</v>
      </c>
      <c r="AK109" s="323">
        <f t="shared" si="84"/>
        <v>44866</v>
      </c>
      <c r="AL109" s="323">
        <f t="shared" si="84"/>
        <v>44896</v>
      </c>
      <c r="AM109" s="323">
        <f t="shared" si="84"/>
        <v>44927</v>
      </c>
      <c r="AN109" s="323">
        <f t="shared" si="84"/>
        <v>44958</v>
      </c>
      <c r="AO109" s="323">
        <f t="shared" si="84"/>
        <v>44986</v>
      </c>
      <c r="AP109" s="323">
        <f t="shared" si="84"/>
        <v>45017</v>
      </c>
      <c r="AQ109" s="323">
        <f t="shared" si="84"/>
        <v>45047</v>
      </c>
      <c r="AR109" s="323">
        <f t="shared" si="84"/>
        <v>45078</v>
      </c>
      <c r="AS109" s="323">
        <f t="shared" si="84"/>
        <v>45108</v>
      </c>
      <c r="AT109" s="323">
        <f t="shared" si="84"/>
        <v>45139</v>
      </c>
      <c r="AU109" s="323">
        <f t="shared" si="84"/>
        <v>45170</v>
      </c>
      <c r="AV109" s="323">
        <f t="shared" si="84"/>
        <v>45200</v>
      </c>
      <c r="AW109" s="323">
        <f t="shared" si="84"/>
        <v>45231</v>
      </c>
      <c r="AX109" s="323">
        <f t="shared" si="84"/>
        <v>45261</v>
      </c>
      <c r="AY109" s="323">
        <f t="shared" si="84"/>
        <v>45292</v>
      </c>
      <c r="AZ109" s="323">
        <f t="shared" si="84"/>
        <v>45323</v>
      </c>
      <c r="BA109" s="323">
        <f t="shared" si="84"/>
        <v>45352</v>
      </c>
      <c r="BB109" s="323">
        <f t="shared" si="84"/>
        <v>45383</v>
      </c>
      <c r="BC109" s="323">
        <f t="shared" si="84"/>
        <v>45413</v>
      </c>
      <c r="BD109" s="323">
        <f t="shared" si="84"/>
        <v>45444</v>
      </c>
      <c r="BE109" s="323">
        <f t="shared" si="84"/>
        <v>45474</v>
      </c>
      <c r="BF109" s="323">
        <f t="shared" si="84"/>
        <v>45505</v>
      </c>
      <c r="BG109" s="323">
        <f t="shared" si="84"/>
        <v>45536</v>
      </c>
      <c r="BH109" s="323">
        <f t="shared" si="84"/>
        <v>45566</v>
      </c>
      <c r="BI109" s="323">
        <f t="shared" si="84"/>
        <v>45597</v>
      </c>
      <c r="BJ109" s="323">
        <f t="shared" si="84"/>
        <v>45627</v>
      </c>
      <c r="BK109" s="323">
        <f t="shared" si="84"/>
        <v>45658</v>
      </c>
      <c r="BL109" s="323">
        <f t="shared" si="84"/>
        <v>45689</v>
      </c>
      <c r="BM109" s="323">
        <f t="shared" si="84"/>
        <v>45717</v>
      </c>
      <c r="BN109" s="323">
        <f t="shared" si="84"/>
        <v>45748</v>
      </c>
      <c r="BO109" s="323">
        <f t="shared" si="84"/>
        <v>45778</v>
      </c>
      <c r="BP109" s="323">
        <f t="shared" ref="BP109:CH109" si="85">BP77</f>
        <v>45809</v>
      </c>
      <c r="BQ109" s="323">
        <f t="shared" si="85"/>
        <v>45839</v>
      </c>
      <c r="BR109" s="323">
        <f t="shared" si="85"/>
        <v>45870</v>
      </c>
      <c r="BS109" s="323">
        <f t="shared" si="85"/>
        <v>45901</v>
      </c>
      <c r="BT109" s="323">
        <f t="shared" si="85"/>
        <v>45931</v>
      </c>
      <c r="BU109" s="323">
        <f t="shared" si="85"/>
        <v>45962</v>
      </c>
      <c r="BV109" s="323">
        <f t="shared" si="85"/>
        <v>45992</v>
      </c>
      <c r="BW109" s="323">
        <f t="shared" si="85"/>
        <v>46023</v>
      </c>
      <c r="BX109" s="323">
        <f t="shared" si="85"/>
        <v>46054</v>
      </c>
      <c r="BY109" s="323">
        <f t="shared" si="85"/>
        <v>46082</v>
      </c>
      <c r="BZ109" s="323">
        <f t="shared" si="85"/>
        <v>46113</v>
      </c>
      <c r="CA109" s="323">
        <f t="shared" si="85"/>
        <v>46143</v>
      </c>
      <c r="CB109" s="323">
        <f t="shared" si="85"/>
        <v>46174</v>
      </c>
      <c r="CC109" s="323">
        <f t="shared" si="85"/>
        <v>46204</v>
      </c>
      <c r="CD109" s="323">
        <f t="shared" si="85"/>
        <v>46235</v>
      </c>
      <c r="CE109" s="323">
        <f t="shared" si="85"/>
        <v>46266</v>
      </c>
      <c r="CF109" s="323">
        <f t="shared" si="85"/>
        <v>46296</v>
      </c>
      <c r="CG109" s="323">
        <f t="shared" si="85"/>
        <v>46327</v>
      </c>
      <c r="CH109" s="324">
        <f t="shared" si="85"/>
        <v>46357</v>
      </c>
    </row>
    <row r="110" spans="1:86" x14ac:dyDescent="0.3">
      <c r="A110" s="655"/>
      <c r="B110" s="325" t="s">
        <v>229</v>
      </c>
      <c r="C110" s="125">
        <v>2.6199E-2</v>
      </c>
      <c r="D110" s="125">
        <v>2.7446999999999999E-2</v>
      </c>
      <c r="E110" s="125">
        <v>2.5529999999999997E-2</v>
      </c>
      <c r="F110" s="425">
        <v>3.1083464351229287E-2</v>
      </c>
      <c r="G110" s="425">
        <v>3.30671550853395E-2</v>
      </c>
      <c r="H110" s="425">
        <v>5.898198580192094E-2</v>
      </c>
      <c r="I110" s="425">
        <v>5.7406322354516301E-2</v>
      </c>
      <c r="J110" s="425">
        <v>5.8854176634972645E-2</v>
      </c>
      <c r="K110" s="425">
        <v>5.7598349214851484E-2</v>
      </c>
      <c r="L110" s="425">
        <v>3.2066354392640169E-2</v>
      </c>
      <c r="M110" s="425">
        <v>3.2516302023050919E-2</v>
      </c>
      <c r="N110" s="425">
        <v>3.0728329424068494E-2</v>
      </c>
      <c r="O110" s="425">
        <v>3.0047435906328628E-2</v>
      </c>
      <c r="P110" s="425">
        <v>3.0682951773254422E-2</v>
      </c>
      <c r="Q110" s="425">
        <v>3.1521241016378376E-2</v>
      </c>
      <c r="R110" s="425">
        <v>3.1083464351229287E-2</v>
      </c>
      <c r="S110" s="425">
        <v>3.30671550853395E-2</v>
      </c>
      <c r="T110" s="425">
        <v>5.898198580192094E-2</v>
      </c>
      <c r="U110" s="425">
        <v>5.7406322354516301E-2</v>
      </c>
      <c r="V110" s="425">
        <v>5.8854176634972645E-2</v>
      </c>
      <c r="W110" s="425">
        <v>5.7598349214851484E-2</v>
      </c>
      <c r="X110" s="425">
        <v>3.2066354392640169E-2</v>
      </c>
      <c r="Y110" s="425">
        <v>3.2516302023050919E-2</v>
      </c>
      <c r="Z110" s="425">
        <v>3.0728329424068494E-2</v>
      </c>
      <c r="AA110" s="425">
        <v>3.0047435906328628E-2</v>
      </c>
      <c r="AB110" s="425">
        <v>3.0682951773254422E-2</v>
      </c>
      <c r="AC110" s="425">
        <v>3.1521241016378376E-2</v>
      </c>
      <c r="AD110" s="425">
        <v>3.1083464351229287E-2</v>
      </c>
      <c r="AE110" s="425">
        <v>3.30671550853395E-2</v>
      </c>
      <c r="AF110" s="425">
        <v>5.898198580192094E-2</v>
      </c>
      <c r="AG110" s="425">
        <v>5.7406322354516301E-2</v>
      </c>
      <c r="AH110" s="425">
        <v>5.8854176634972645E-2</v>
      </c>
      <c r="AI110" s="425">
        <v>5.7598349214851484E-2</v>
      </c>
      <c r="AJ110" s="425">
        <v>3.2066354392640169E-2</v>
      </c>
      <c r="AK110" s="425">
        <v>3.2516302023050919E-2</v>
      </c>
      <c r="AL110" s="425">
        <v>3.0728329424068494E-2</v>
      </c>
      <c r="AM110" s="425">
        <v>3.0047435906328628E-2</v>
      </c>
      <c r="AN110" s="425">
        <v>3.0682951773254422E-2</v>
      </c>
      <c r="AO110" s="425">
        <v>3.1521241016378376E-2</v>
      </c>
      <c r="AP110" s="425">
        <v>3.1083464351229287E-2</v>
      </c>
      <c r="AQ110" s="425">
        <v>3.30671550853395E-2</v>
      </c>
      <c r="AR110" s="425">
        <v>5.898198580192094E-2</v>
      </c>
      <c r="AS110" s="425">
        <v>5.7406322354516301E-2</v>
      </c>
      <c r="AT110" s="425">
        <v>5.8854176634972645E-2</v>
      </c>
      <c r="AU110" s="425">
        <v>5.7598349214851484E-2</v>
      </c>
      <c r="AV110" s="425">
        <v>3.2066354392640169E-2</v>
      </c>
      <c r="AW110" s="425">
        <v>3.2516302023050919E-2</v>
      </c>
      <c r="AX110" s="425">
        <v>3.0728329424068494E-2</v>
      </c>
      <c r="AY110" s="425">
        <v>3.0047435906328628E-2</v>
      </c>
      <c r="AZ110" s="425">
        <v>3.0682951773254422E-2</v>
      </c>
      <c r="BA110" s="425">
        <v>3.1521241016378376E-2</v>
      </c>
      <c r="BB110" s="425">
        <v>3.1083464351229287E-2</v>
      </c>
      <c r="BC110" s="425">
        <v>3.30671550853395E-2</v>
      </c>
      <c r="BD110" s="425">
        <v>5.898198580192094E-2</v>
      </c>
      <c r="BE110" s="425">
        <v>5.7406322354516301E-2</v>
      </c>
      <c r="BF110" s="425">
        <v>5.8854176634972645E-2</v>
      </c>
      <c r="BG110" s="425">
        <v>5.7598349214851484E-2</v>
      </c>
      <c r="BH110" s="425">
        <v>3.2066354392640169E-2</v>
      </c>
      <c r="BI110" s="425">
        <v>3.2516302023050919E-2</v>
      </c>
      <c r="BJ110" s="425">
        <v>3.0728329424068494E-2</v>
      </c>
      <c r="BK110" s="425">
        <v>3.0047435906328628E-2</v>
      </c>
      <c r="BL110" s="425">
        <v>3.0682951773254422E-2</v>
      </c>
      <c r="BM110" s="425">
        <v>3.1521241016378376E-2</v>
      </c>
      <c r="BN110" s="425">
        <v>3.1083464351229287E-2</v>
      </c>
      <c r="BO110" s="425">
        <v>3.30671550853395E-2</v>
      </c>
      <c r="BP110" s="425">
        <v>5.898198580192094E-2</v>
      </c>
      <c r="BQ110" s="425">
        <v>5.7406322354516301E-2</v>
      </c>
      <c r="BR110" s="425">
        <v>5.8854176634972645E-2</v>
      </c>
      <c r="BS110" s="425">
        <v>5.7598349214851484E-2</v>
      </c>
      <c r="BT110" s="425">
        <v>3.2066354392640169E-2</v>
      </c>
      <c r="BU110" s="425">
        <v>3.2516302023050919E-2</v>
      </c>
      <c r="BV110" s="425">
        <v>3.0728329424068494E-2</v>
      </c>
      <c r="BW110" s="425">
        <v>3.0047435906328628E-2</v>
      </c>
      <c r="BX110" s="425">
        <v>3.0682951773254422E-2</v>
      </c>
      <c r="BY110" s="425">
        <v>3.1521241016378376E-2</v>
      </c>
      <c r="BZ110" s="425">
        <v>3.1083464351229287E-2</v>
      </c>
      <c r="CA110" s="425">
        <v>3.30671550853395E-2</v>
      </c>
      <c r="CB110" s="425">
        <v>5.898198580192094E-2</v>
      </c>
      <c r="CC110" s="425">
        <v>5.7406322354516301E-2</v>
      </c>
      <c r="CD110" s="425">
        <v>5.8854176634972645E-2</v>
      </c>
      <c r="CE110" s="425">
        <v>5.7598349214851484E-2</v>
      </c>
      <c r="CF110" s="425">
        <v>3.2066354392640169E-2</v>
      </c>
      <c r="CG110" s="425">
        <v>3.2516302023050919E-2</v>
      </c>
      <c r="CH110" s="425">
        <v>3.0728329424068494E-2</v>
      </c>
    </row>
    <row r="111" spans="1:86" x14ac:dyDescent="0.3">
      <c r="A111" s="655"/>
      <c r="B111" s="325" t="s">
        <v>128</v>
      </c>
      <c r="C111" s="125">
        <v>2.7577000000000001E-2</v>
      </c>
      <c r="D111" s="125">
        <v>2.9746000000000002E-2</v>
      </c>
      <c r="E111" s="125">
        <v>2.7931999999999998E-2</v>
      </c>
      <c r="F111" s="425">
        <v>3.1287121412679954E-2</v>
      </c>
      <c r="G111" s="425">
        <v>3.6500600077863397E-2</v>
      </c>
      <c r="H111" s="425">
        <v>6.9150929119490973E-2</v>
      </c>
      <c r="I111" s="425">
        <v>6.5867332180788413E-2</v>
      </c>
      <c r="J111" s="425">
        <v>6.8271763685987169E-2</v>
      </c>
      <c r="K111" s="425">
        <v>6.7981341517486346E-2</v>
      </c>
      <c r="L111" s="425">
        <v>3.2177869568350823E-2</v>
      </c>
      <c r="M111" s="425">
        <v>3.3675250196518916E-2</v>
      </c>
      <c r="N111" s="425">
        <v>3.1249280141862588E-2</v>
      </c>
      <c r="O111" s="425">
        <v>3.1088718298159661E-2</v>
      </c>
      <c r="P111" s="425">
        <v>3.2310141385779451E-2</v>
      </c>
      <c r="Q111" s="425">
        <v>3.4009812477182967E-2</v>
      </c>
      <c r="R111" s="425">
        <v>3.1287121412679954E-2</v>
      </c>
      <c r="S111" s="425">
        <v>3.6500600077863397E-2</v>
      </c>
      <c r="T111" s="425">
        <v>6.9150929119490973E-2</v>
      </c>
      <c r="U111" s="425">
        <v>6.5867332180788413E-2</v>
      </c>
      <c r="V111" s="425">
        <v>6.8271763685987169E-2</v>
      </c>
      <c r="W111" s="425">
        <v>6.7981341517486346E-2</v>
      </c>
      <c r="X111" s="425">
        <v>3.2177869568350823E-2</v>
      </c>
      <c r="Y111" s="425">
        <v>3.3675250196518916E-2</v>
      </c>
      <c r="Z111" s="425">
        <v>3.1249280141862588E-2</v>
      </c>
      <c r="AA111" s="425">
        <v>3.1088718298159661E-2</v>
      </c>
      <c r="AB111" s="425">
        <v>3.2310141385779451E-2</v>
      </c>
      <c r="AC111" s="425">
        <v>3.4009812477182967E-2</v>
      </c>
      <c r="AD111" s="425">
        <v>3.1287121412679954E-2</v>
      </c>
      <c r="AE111" s="425">
        <v>3.6500600077863397E-2</v>
      </c>
      <c r="AF111" s="425">
        <v>6.9150929119490973E-2</v>
      </c>
      <c r="AG111" s="425">
        <v>6.5867332180788413E-2</v>
      </c>
      <c r="AH111" s="425">
        <v>6.8271763685987169E-2</v>
      </c>
      <c r="AI111" s="425">
        <v>6.7981341517486346E-2</v>
      </c>
      <c r="AJ111" s="425">
        <v>3.2177869568350823E-2</v>
      </c>
      <c r="AK111" s="425">
        <v>3.3675250196518916E-2</v>
      </c>
      <c r="AL111" s="425">
        <v>3.1249280141862588E-2</v>
      </c>
      <c r="AM111" s="425">
        <v>3.1088718298159661E-2</v>
      </c>
      <c r="AN111" s="425">
        <v>3.2310141385779451E-2</v>
      </c>
      <c r="AO111" s="425">
        <v>3.4009812477182967E-2</v>
      </c>
      <c r="AP111" s="425">
        <v>3.1287121412679954E-2</v>
      </c>
      <c r="AQ111" s="425">
        <v>3.6500600077863397E-2</v>
      </c>
      <c r="AR111" s="425">
        <v>6.9150929119490973E-2</v>
      </c>
      <c r="AS111" s="425">
        <v>6.5867332180788413E-2</v>
      </c>
      <c r="AT111" s="425">
        <v>6.8271763685987169E-2</v>
      </c>
      <c r="AU111" s="425">
        <v>6.7981341517486346E-2</v>
      </c>
      <c r="AV111" s="425">
        <v>3.2177869568350823E-2</v>
      </c>
      <c r="AW111" s="425">
        <v>3.3675250196518916E-2</v>
      </c>
      <c r="AX111" s="425">
        <v>3.1249280141862588E-2</v>
      </c>
      <c r="AY111" s="425">
        <v>3.1088718298159661E-2</v>
      </c>
      <c r="AZ111" s="425">
        <v>3.2310141385779451E-2</v>
      </c>
      <c r="BA111" s="425">
        <v>3.4009812477182967E-2</v>
      </c>
      <c r="BB111" s="425">
        <v>3.1287121412679954E-2</v>
      </c>
      <c r="BC111" s="425">
        <v>3.6500600077863397E-2</v>
      </c>
      <c r="BD111" s="425">
        <v>6.9150929119490973E-2</v>
      </c>
      <c r="BE111" s="425">
        <v>6.5867332180788413E-2</v>
      </c>
      <c r="BF111" s="425">
        <v>6.8271763685987169E-2</v>
      </c>
      <c r="BG111" s="425">
        <v>6.7981341517486346E-2</v>
      </c>
      <c r="BH111" s="425">
        <v>3.2177869568350823E-2</v>
      </c>
      <c r="BI111" s="425">
        <v>3.3675250196518916E-2</v>
      </c>
      <c r="BJ111" s="425">
        <v>3.1249280141862588E-2</v>
      </c>
      <c r="BK111" s="425">
        <v>3.1088718298159661E-2</v>
      </c>
      <c r="BL111" s="425">
        <v>3.2310141385779451E-2</v>
      </c>
      <c r="BM111" s="425">
        <v>3.4009812477182967E-2</v>
      </c>
      <c r="BN111" s="425">
        <v>3.1287121412679954E-2</v>
      </c>
      <c r="BO111" s="425">
        <v>3.6500600077863397E-2</v>
      </c>
      <c r="BP111" s="425">
        <v>6.9150929119490973E-2</v>
      </c>
      <c r="BQ111" s="425">
        <v>6.5867332180788413E-2</v>
      </c>
      <c r="BR111" s="425">
        <v>6.8271763685987169E-2</v>
      </c>
      <c r="BS111" s="425">
        <v>6.7981341517486346E-2</v>
      </c>
      <c r="BT111" s="425">
        <v>3.2177869568350823E-2</v>
      </c>
      <c r="BU111" s="425">
        <v>3.3675250196518916E-2</v>
      </c>
      <c r="BV111" s="425">
        <v>3.1249280141862588E-2</v>
      </c>
      <c r="BW111" s="425">
        <v>3.1088718298159661E-2</v>
      </c>
      <c r="BX111" s="425">
        <v>3.2310141385779451E-2</v>
      </c>
      <c r="BY111" s="425">
        <v>3.4009812477182967E-2</v>
      </c>
      <c r="BZ111" s="425">
        <v>3.1287121412679954E-2</v>
      </c>
      <c r="CA111" s="425">
        <v>3.6500600077863397E-2</v>
      </c>
      <c r="CB111" s="425">
        <v>6.9150929119490973E-2</v>
      </c>
      <c r="CC111" s="425">
        <v>6.5867332180788413E-2</v>
      </c>
      <c r="CD111" s="425">
        <v>6.8271763685987169E-2</v>
      </c>
      <c r="CE111" s="425">
        <v>6.7981341517486346E-2</v>
      </c>
      <c r="CF111" s="425">
        <v>3.2177869568350823E-2</v>
      </c>
      <c r="CG111" s="425">
        <v>3.3675250196518916E-2</v>
      </c>
      <c r="CH111" s="425">
        <v>3.1249280141862588E-2</v>
      </c>
    </row>
    <row r="112" spans="1:86" x14ac:dyDescent="0.3">
      <c r="A112" s="655"/>
      <c r="B112" s="325" t="s">
        <v>230</v>
      </c>
      <c r="C112" s="125">
        <v>2.6529E-2</v>
      </c>
      <c r="D112" s="125">
        <v>2.7459999999999998E-2</v>
      </c>
      <c r="E112" s="125">
        <v>2.5524000000000002E-2</v>
      </c>
      <c r="F112" s="425">
        <v>3.2581147788740064E-2</v>
      </c>
      <c r="G112" s="425">
        <v>3.4030484753869335E-2</v>
      </c>
      <c r="H112" s="425">
        <v>6.2083116741552077E-2</v>
      </c>
      <c r="I112" s="425">
        <v>6.0306053609823676E-2</v>
      </c>
      <c r="J112" s="425">
        <v>6.1941044573503183E-2</v>
      </c>
      <c r="K112" s="425">
        <v>6.0070705003849423E-2</v>
      </c>
      <c r="L112" s="425">
        <v>3.3029966213668778E-2</v>
      </c>
      <c r="M112" s="425">
        <v>3.2990619582801396E-2</v>
      </c>
      <c r="N112" s="425">
        <v>3.1126386353450688E-2</v>
      </c>
      <c r="O112" s="425">
        <v>3.029705946816429E-2</v>
      </c>
      <c r="P112" s="425">
        <v>3.0692206516073458E-2</v>
      </c>
      <c r="Q112" s="425">
        <v>3.1515990769204173E-2</v>
      </c>
      <c r="R112" s="425">
        <v>3.2581147788740064E-2</v>
      </c>
      <c r="S112" s="425">
        <v>3.4030484753869335E-2</v>
      </c>
      <c r="T112" s="425">
        <v>6.2083116741552077E-2</v>
      </c>
      <c r="U112" s="425">
        <v>6.0306053609823676E-2</v>
      </c>
      <c r="V112" s="425">
        <v>6.1941044573503183E-2</v>
      </c>
      <c r="W112" s="425">
        <v>6.0070705003849423E-2</v>
      </c>
      <c r="X112" s="425">
        <v>3.3029966213668778E-2</v>
      </c>
      <c r="Y112" s="425">
        <v>3.2990619582801396E-2</v>
      </c>
      <c r="Z112" s="425">
        <v>3.1126386353450688E-2</v>
      </c>
      <c r="AA112" s="425">
        <v>3.029705946816429E-2</v>
      </c>
      <c r="AB112" s="425">
        <v>3.0692206516073458E-2</v>
      </c>
      <c r="AC112" s="425">
        <v>3.1515990769204173E-2</v>
      </c>
      <c r="AD112" s="425">
        <v>3.2581147788740064E-2</v>
      </c>
      <c r="AE112" s="425">
        <v>3.4030484753869335E-2</v>
      </c>
      <c r="AF112" s="425">
        <v>6.2083116741552077E-2</v>
      </c>
      <c r="AG112" s="425">
        <v>6.0306053609823676E-2</v>
      </c>
      <c r="AH112" s="425">
        <v>6.1941044573503183E-2</v>
      </c>
      <c r="AI112" s="425">
        <v>6.0070705003849423E-2</v>
      </c>
      <c r="AJ112" s="425">
        <v>3.3029966213668778E-2</v>
      </c>
      <c r="AK112" s="425">
        <v>3.2990619582801396E-2</v>
      </c>
      <c r="AL112" s="425">
        <v>3.1126386353450688E-2</v>
      </c>
      <c r="AM112" s="425">
        <v>3.029705946816429E-2</v>
      </c>
      <c r="AN112" s="425">
        <v>3.0692206516073458E-2</v>
      </c>
      <c r="AO112" s="425">
        <v>3.1515990769204173E-2</v>
      </c>
      <c r="AP112" s="425">
        <v>3.2581147788740064E-2</v>
      </c>
      <c r="AQ112" s="425">
        <v>3.4030484753869335E-2</v>
      </c>
      <c r="AR112" s="425">
        <v>6.2083116741552077E-2</v>
      </c>
      <c r="AS112" s="425">
        <v>6.0306053609823676E-2</v>
      </c>
      <c r="AT112" s="425">
        <v>6.1941044573503183E-2</v>
      </c>
      <c r="AU112" s="425">
        <v>6.0070705003849423E-2</v>
      </c>
      <c r="AV112" s="425">
        <v>3.3029966213668778E-2</v>
      </c>
      <c r="AW112" s="425">
        <v>3.2990619582801396E-2</v>
      </c>
      <c r="AX112" s="425">
        <v>3.1126386353450688E-2</v>
      </c>
      <c r="AY112" s="425">
        <v>3.029705946816429E-2</v>
      </c>
      <c r="AZ112" s="425">
        <v>3.0692206516073458E-2</v>
      </c>
      <c r="BA112" s="425">
        <v>3.1515990769204173E-2</v>
      </c>
      <c r="BB112" s="425">
        <v>3.2581147788740064E-2</v>
      </c>
      <c r="BC112" s="425">
        <v>3.4030484753869335E-2</v>
      </c>
      <c r="BD112" s="425">
        <v>6.2083116741552077E-2</v>
      </c>
      <c r="BE112" s="425">
        <v>6.0306053609823676E-2</v>
      </c>
      <c r="BF112" s="425">
        <v>6.1941044573503183E-2</v>
      </c>
      <c r="BG112" s="425">
        <v>6.0070705003849423E-2</v>
      </c>
      <c r="BH112" s="425">
        <v>3.3029966213668778E-2</v>
      </c>
      <c r="BI112" s="425">
        <v>3.2990619582801396E-2</v>
      </c>
      <c r="BJ112" s="425">
        <v>3.1126386353450688E-2</v>
      </c>
      <c r="BK112" s="425">
        <v>3.029705946816429E-2</v>
      </c>
      <c r="BL112" s="425">
        <v>3.0692206516073458E-2</v>
      </c>
      <c r="BM112" s="425">
        <v>3.1515990769204173E-2</v>
      </c>
      <c r="BN112" s="425">
        <v>3.2581147788740064E-2</v>
      </c>
      <c r="BO112" s="425">
        <v>3.4030484753869335E-2</v>
      </c>
      <c r="BP112" s="425">
        <v>6.2083116741552077E-2</v>
      </c>
      <c r="BQ112" s="425">
        <v>6.0306053609823676E-2</v>
      </c>
      <c r="BR112" s="425">
        <v>6.1941044573503183E-2</v>
      </c>
      <c r="BS112" s="425">
        <v>6.0070705003849423E-2</v>
      </c>
      <c r="BT112" s="425">
        <v>3.3029966213668778E-2</v>
      </c>
      <c r="BU112" s="425">
        <v>3.2990619582801396E-2</v>
      </c>
      <c r="BV112" s="425">
        <v>3.1126386353450688E-2</v>
      </c>
      <c r="BW112" s="425">
        <v>3.029705946816429E-2</v>
      </c>
      <c r="BX112" s="425">
        <v>3.0692206516073458E-2</v>
      </c>
      <c r="BY112" s="425">
        <v>3.1515990769204173E-2</v>
      </c>
      <c r="BZ112" s="425">
        <v>3.2581147788740064E-2</v>
      </c>
      <c r="CA112" s="425">
        <v>3.4030484753869335E-2</v>
      </c>
      <c r="CB112" s="425">
        <v>6.2083116741552077E-2</v>
      </c>
      <c r="CC112" s="425">
        <v>6.0306053609823676E-2</v>
      </c>
      <c r="CD112" s="425">
        <v>6.1941044573503183E-2</v>
      </c>
      <c r="CE112" s="425">
        <v>6.0070705003849423E-2</v>
      </c>
      <c r="CF112" s="425">
        <v>3.3029966213668778E-2</v>
      </c>
      <c r="CG112" s="425">
        <v>3.2990619582801396E-2</v>
      </c>
      <c r="CH112" s="425">
        <v>3.1126386353450688E-2</v>
      </c>
    </row>
    <row r="113" spans="1:86" x14ac:dyDescent="0.3">
      <c r="A113" s="655"/>
      <c r="B113" s="325" t="s">
        <v>129</v>
      </c>
      <c r="C113" s="125">
        <v>2.0434000000000001E-2</v>
      </c>
      <c r="D113" s="125">
        <v>2.1371000000000001E-2</v>
      </c>
      <c r="E113" s="125">
        <v>2.0813999999999999E-2</v>
      </c>
      <c r="F113" s="425">
        <v>3.3484101029381416E-2</v>
      </c>
      <c r="G113" s="425">
        <v>4.0432631701588333E-2</v>
      </c>
      <c r="H113" s="425">
        <v>6.9679419701354439E-2</v>
      </c>
      <c r="I113" s="425">
        <v>6.6112062017944839E-2</v>
      </c>
      <c r="J113" s="425">
        <v>6.8596251305118663E-2</v>
      </c>
      <c r="K113" s="425">
        <v>7.0159702602657775E-2</v>
      </c>
      <c r="L113" s="425">
        <v>3.3559498265374979E-2</v>
      </c>
      <c r="M113" s="425">
        <v>2.7735911412729124E-2</v>
      </c>
      <c r="N113" s="425">
        <v>2.652823729934119E-2</v>
      </c>
      <c r="O113" s="425">
        <v>2.5860572795162531E-2</v>
      </c>
      <c r="P113" s="425">
        <v>2.652833230827558E-2</v>
      </c>
      <c r="Q113" s="425">
        <v>2.7112651173639406E-2</v>
      </c>
      <c r="R113" s="425">
        <v>3.3484101029381416E-2</v>
      </c>
      <c r="S113" s="425">
        <v>4.0432631701588333E-2</v>
      </c>
      <c r="T113" s="425">
        <v>6.9679419701354439E-2</v>
      </c>
      <c r="U113" s="425">
        <v>6.6112062017944839E-2</v>
      </c>
      <c r="V113" s="425">
        <v>6.8596251305118663E-2</v>
      </c>
      <c r="W113" s="425">
        <v>7.0159702602657775E-2</v>
      </c>
      <c r="X113" s="425">
        <v>3.3559498265374979E-2</v>
      </c>
      <c r="Y113" s="425">
        <v>2.7735911412729124E-2</v>
      </c>
      <c r="Z113" s="425">
        <v>2.652823729934119E-2</v>
      </c>
      <c r="AA113" s="425">
        <v>2.5860572795162531E-2</v>
      </c>
      <c r="AB113" s="425">
        <v>2.652833230827558E-2</v>
      </c>
      <c r="AC113" s="425">
        <v>2.7112651173639406E-2</v>
      </c>
      <c r="AD113" s="425">
        <v>3.3484101029381416E-2</v>
      </c>
      <c r="AE113" s="425">
        <v>4.0432631701588333E-2</v>
      </c>
      <c r="AF113" s="425">
        <v>6.9679419701354439E-2</v>
      </c>
      <c r="AG113" s="425">
        <v>6.6112062017944839E-2</v>
      </c>
      <c r="AH113" s="425">
        <v>6.8596251305118663E-2</v>
      </c>
      <c r="AI113" s="425">
        <v>7.0159702602657775E-2</v>
      </c>
      <c r="AJ113" s="425">
        <v>3.3559498265374979E-2</v>
      </c>
      <c r="AK113" s="425">
        <v>2.7735911412729124E-2</v>
      </c>
      <c r="AL113" s="425">
        <v>2.652823729934119E-2</v>
      </c>
      <c r="AM113" s="425">
        <v>2.5860572795162531E-2</v>
      </c>
      <c r="AN113" s="425">
        <v>2.652833230827558E-2</v>
      </c>
      <c r="AO113" s="425">
        <v>2.7112651173639406E-2</v>
      </c>
      <c r="AP113" s="425">
        <v>3.3484101029381416E-2</v>
      </c>
      <c r="AQ113" s="425">
        <v>4.0432631701588333E-2</v>
      </c>
      <c r="AR113" s="425">
        <v>6.9679419701354439E-2</v>
      </c>
      <c r="AS113" s="425">
        <v>6.6112062017944839E-2</v>
      </c>
      <c r="AT113" s="425">
        <v>6.8596251305118663E-2</v>
      </c>
      <c r="AU113" s="425">
        <v>7.0159702602657775E-2</v>
      </c>
      <c r="AV113" s="425">
        <v>3.3559498265374979E-2</v>
      </c>
      <c r="AW113" s="425">
        <v>2.7735911412729124E-2</v>
      </c>
      <c r="AX113" s="425">
        <v>2.652823729934119E-2</v>
      </c>
      <c r="AY113" s="425">
        <v>2.5860572795162531E-2</v>
      </c>
      <c r="AZ113" s="425">
        <v>2.652833230827558E-2</v>
      </c>
      <c r="BA113" s="425">
        <v>2.7112651173639406E-2</v>
      </c>
      <c r="BB113" s="425">
        <v>3.3484101029381416E-2</v>
      </c>
      <c r="BC113" s="425">
        <v>4.0432631701588333E-2</v>
      </c>
      <c r="BD113" s="425">
        <v>6.9679419701354439E-2</v>
      </c>
      <c r="BE113" s="425">
        <v>6.6112062017944839E-2</v>
      </c>
      <c r="BF113" s="425">
        <v>6.8596251305118663E-2</v>
      </c>
      <c r="BG113" s="425">
        <v>7.0159702602657775E-2</v>
      </c>
      <c r="BH113" s="425">
        <v>3.3559498265374979E-2</v>
      </c>
      <c r="BI113" s="425">
        <v>2.7735911412729124E-2</v>
      </c>
      <c r="BJ113" s="425">
        <v>2.652823729934119E-2</v>
      </c>
      <c r="BK113" s="425">
        <v>2.5860572795162531E-2</v>
      </c>
      <c r="BL113" s="425">
        <v>2.652833230827558E-2</v>
      </c>
      <c r="BM113" s="425">
        <v>2.7112651173639406E-2</v>
      </c>
      <c r="BN113" s="425">
        <v>3.3484101029381416E-2</v>
      </c>
      <c r="BO113" s="425">
        <v>4.0432631701588333E-2</v>
      </c>
      <c r="BP113" s="425">
        <v>6.9679419701354439E-2</v>
      </c>
      <c r="BQ113" s="425">
        <v>6.6112062017944839E-2</v>
      </c>
      <c r="BR113" s="425">
        <v>6.8596251305118663E-2</v>
      </c>
      <c r="BS113" s="425">
        <v>7.0159702602657775E-2</v>
      </c>
      <c r="BT113" s="425">
        <v>3.3559498265374979E-2</v>
      </c>
      <c r="BU113" s="425">
        <v>2.7735911412729124E-2</v>
      </c>
      <c r="BV113" s="425">
        <v>2.652823729934119E-2</v>
      </c>
      <c r="BW113" s="425">
        <v>2.5860572795162531E-2</v>
      </c>
      <c r="BX113" s="425">
        <v>2.652833230827558E-2</v>
      </c>
      <c r="BY113" s="425">
        <v>2.7112651173639406E-2</v>
      </c>
      <c r="BZ113" s="425">
        <v>3.3484101029381416E-2</v>
      </c>
      <c r="CA113" s="425">
        <v>4.0432631701588333E-2</v>
      </c>
      <c r="CB113" s="425">
        <v>6.9679419701354439E-2</v>
      </c>
      <c r="CC113" s="425">
        <v>6.6112062017944839E-2</v>
      </c>
      <c r="CD113" s="425">
        <v>6.8596251305118663E-2</v>
      </c>
      <c r="CE113" s="425">
        <v>7.0159702602657775E-2</v>
      </c>
      <c r="CF113" s="425">
        <v>3.3559498265374979E-2</v>
      </c>
      <c r="CG113" s="425">
        <v>2.7735911412729124E-2</v>
      </c>
      <c r="CH113" s="425">
        <v>2.652823729934119E-2</v>
      </c>
    </row>
    <row r="114" spans="1:86" x14ac:dyDescent="0.3">
      <c r="A114" s="655"/>
      <c r="B114" s="325" t="s">
        <v>231</v>
      </c>
      <c r="C114" s="125">
        <v>2.0459000000000001E-2</v>
      </c>
      <c r="D114" s="125">
        <v>2.1388999999999998E-2</v>
      </c>
      <c r="E114" s="125">
        <v>2.0832E-2</v>
      </c>
      <c r="F114" s="425">
        <v>2.7725410801511231E-2</v>
      </c>
      <c r="G114" s="425">
        <v>2.8220949986221516E-2</v>
      </c>
      <c r="H114" s="425">
        <v>4.5273461784829723E-2</v>
      </c>
      <c r="I114" s="425">
        <v>4.4087893556852581E-2</v>
      </c>
      <c r="J114" s="425">
        <v>4.5194738620845686E-2</v>
      </c>
      <c r="K114" s="425">
        <v>4.5363470113842473E-2</v>
      </c>
      <c r="L114" s="425">
        <v>2.7061998455206474E-2</v>
      </c>
      <c r="M114" s="425">
        <v>2.7817778730303621E-2</v>
      </c>
      <c r="N114" s="425">
        <v>2.6627275382035749E-2</v>
      </c>
      <c r="O114" s="425">
        <v>2.5875926900525859E-2</v>
      </c>
      <c r="P114" s="425">
        <v>2.6540537748047474E-2</v>
      </c>
      <c r="Q114" s="425">
        <v>2.7127079018739036E-2</v>
      </c>
      <c r="R114" s="425">
        <v>2.7725410801511231E-2</v>
      </c>
      <c r="S114" s="425">
        <v>2.8220949986221516E-2</v>
      </c>
      <c r="T114" s="425">
        <v>4.5273461784829723E-2</v>
      </c>
      <c r="U114" s="425">
        <v>4.4087893556852581E-2</v>
      </c>
      <c r="V114" s="425">
        <v>4.5194738620845686E-2</v>
      </c>
      <c r="W114" s="425">
        <v>4.5363470113842473E-2</v>
      </c>
      <c r="X114" s="425">
        <v>2.7061998455206474E-2</v>
      </c>
      <c r="Y114" s="425">
        <v>2.7817778730303621E-2</v>
      </c>
      <c r="Z114" s="425">
        <v>2.6627275382035749E-2</v>
      </c>
      <c r="AA114" s="425">
        <v>2.5875926900525859E-2</v>
      </c>
      <c r="AB114" s="425">
        <v>2.6540537748047474E-2</v>
      </c>
      <c r="AC114" s="425">
        <v>2.7127079018739036E-2</v>
      </c>
      <c r="AD114" s="425">
        <v>2.7725410801511231E-2</v>
      </c>
      <c r="AE114" s="425">
        <v>2.8220949986221516E-2</v>
      </c>
      <c r="AF114" s="425">
        <v>4.5273461784829723E-2</v>
      </c>
      <c r="AG114" s="425">
        <v>4.4087893556852581E-2</v>
      </c>
      <c r="AH114" s="425">
        <v>4.5194738620845686E-2</v>
      </c>
      <c r="AI114" s="425">
        <v>4.5363470113842473E-2</v>
      </c>
      <c r="AJ114" s="425">
        <v>2.7061998455206474E-2</v>
      </c>
      <c r="AK114" s="425">
        <v>2.7817778730303621E-2</v>
      </c>
      <c r="AL114" s="425">
        <v>2.6627275382035749E-2</v>
      </c>
      <c r="AM114" s="425">
        <v>2.5875926900525859E-2</v>
      </c>
      <c r="AN114" s="425">
        <v>2.6540537748047474E-2</v>
      </c>
      <c r="AO114" s="425">
        <v>2.7127079018739036E-2</v>
      </c>
      <c r="AP114" s="425">
        <v>2.7725410801511231E-2</v>
      </c>
      <c r="AQ114" s="425">
        <v>2.8220949986221516E-2</v>
      </c>
      <c r="AR114" s="425">
        <v>4.5273461784829723E-2</v>
      </c>
      <c r="AS114" s="425">
        <v>4.4087893556852581E-2</v>
      </c>
      <c r="AT114" s="425">
        <v>4.5194738620845686E-2</v>
      </c>
      <c r="AU114" s="425">
        <v>4.5363470113842473E-2</v>
      </c>
      <c r="AV114" s="425">
        <v>2.7061998455206474E-2</v>
      </c>
      <c r="AW114" s="425">
        <v>2.7817778730303621E-2</v>
      </c>
      <c r="AX114" s="425">
        <v>2.6627275382035749E-2</v>
      </c>
      <c r="AY114" s="425">
        <v>2.5875926900525859E-2</v>
      </c>
      <c r="AZ114" s="425">
        <v>2.6540537748047474E-2</v>
      </c>
      <c r="BA114" s="425">
        <v>2.7127079018739036E-2</v>
      </c>
      <c r="BB114" s="425">
        <v>2.7725410801511231E-2</v>
      </c>
      <c r="BC114" s="425">
        <v>2.8220949986221516E-2</v>
      </c>
      <c r="BD114" s="425">
        <v>4.5273461784829723E-2</v>
      </c>
      <c r="BE114" s="425">
        <v>4.4087893556852581E-2</v>
      </c>
      <c r="BF114" s="425">
        <v>4.5194738620845686E-2</v>
      </c>
      <c r="BG114" s="425">
        <v>4.5363470113842473E-2</v>
      </c>
      <c r="BH114" s="425">
        <v>2.7061998455206474E-2</v>
      </c>
      <c r="BI114" s="425">
        <v>2.7817778730303621E-2</v>
      </c>
      <c r="BJ114" s="425">
        <v>2.6627275382035749E-2</v>
      </c>
      <c r="BK114" s="425">
        <v>2.5875926900525859E-2</v>
      </c>
      <c r="BL114" s="425">
        <v>2.6540537748047474E-2</v>
      </c>
      <c r="BM114" s="425">
        <v>2.7127079018739036E-2</v>
      </c>
      <c r="BN114" s="425">
        <v>2.7725410801511231E-2</v>
      </c>
      <c r="BO114" s="425">
        <v>2.8220949986221516E-2</v>
      </c>
      <c r="BP114" s="425">
        <v>4.5273461784829723E-2</v>
      </c>
      <c r="BQ114" s="425">
        <v>4.4087893556852581E-2</v>
      </c>
      <c r="BR114" s="425">
        <v>4.5194738620845686E-2</v>
      </c>
      <c r="BS114" s="425">
        <v>4.5363470113842473E-2</v>
      </c>
      <c r="BT114" s="425">
        <v>2.7061998455206474E-2</v>
      </c>
      <c r="BU114" s="425">
        <v>2.7817778730303621E-2</v>
      </c>
      <c r="BV114" s="425">
        <v>2.6627275382035749E-2</v>
      </c>
      <c r="BW114" s="425">
        <v>2.5875926900525859E-2</v>
      </c>
      <c r="BX114" s="425">
        <v>2.6540537748047474E-2</v>
      </c>
      <c r="BY114" s="425">
        <v>2.7127079018739036E-2</v>
      </c>
      <c r="BZ114" s="425">
        <v>2.7725410801511231E-2</v>
      </c>
      <c r="CA114" s="425">
        <v>2.8220949986221516E-2</v>
      </c>
      <c r="CB114" s="425">
        <v>4.5273461784829723E-2</v>
      </c>
      <c r="CC114" s="425">
        <v>4.4087893556852581E-2</v>
      </c>
      <c r="CD114" s="425">
        <v>4.5194738620845686E-2</v>
      </c>
      <c r="CE114" s="425">
        <v>4.5363470113842473E-2</v>
      </c>
      <c r="CF114" s="425">
        <v>2.7061998455206474E-2</v>
      </c>
      <c r="CG114" s="425">
        <v>2.7817778730303621E-2</v>
      </c>
      <c r="CH114" s="425">
        <v>2.6627275382035749E-2</v>
      </c>
    </row>
    <row r="115" spans="1:86" x14ac:dyDescent="0.3">
      <c r="A115" s="655"/>
      <c r="B115" s="326" t="s">
        <v>131</v>
      </c>
      <c r="C115" s="125">
        <v>2.7577999999999998E-2</v>
      </c>
      <c r="D115" s="125">
        <v>2.9758E-2</v>
      </c>
      <c r="E115" s="125">
        <v>2.8181999999999999E-2</v>
      </c>
      <c r="F115" s="425">
        <v>3.2696885174976473E-2</v>
      </c>
      <c r="G115" s="425">
        <v>3.2435026940329049E-2</v>
      </c>
      <c r="H115" s="425">
        <v>4.500936747919055E-2</v>
      </c>
      <c r="I115" s="425">
        <v>4.3836302091463192E-2</v>
      </c>
      <c r="J115" s="425">
        <v>4.4944202522712556E-2</v>
      </c>
      <c r="K115" s="425">
        <v>5.8840155056961316E-2</v>
      </c>
      <c r="L115" s="425">
        <v>3.3240009191326289E-2</v>
      </c>
      <c r="M115" s="425">
        <v>3.3978256055586256E-2</v>
      </c>
      <c r="N115" s="425">
        <v>3.1251062077392665E-2</v>
      </c>
      <c r="O115" s="425">
        <v>3.108900830684997E-2</v>
      </c>
      <c r="P115" s="425">
        <v>3.2318880451583896E-2</v>
      </c>
      <c r="Q115" s="425">
        <v>3.4268850536707036E-2</v>
      </c>
      <c r="R115" s="425">
        <v>3.2696885174976473E-2</v>
      </c>
      <c r="S115" s="425">
        <v>3.2435026940329049E-2</v>
      </c>
      <c r="T115" s="425">
        <v>4.500936747919055E-2</v>
      </c>
      <c r="U115" s="425">
        <v>4.3836302091463192E-2</v>
      </c>
      <c r="V115" s="425">
        <v>4.4944202522712556E-2</v>
      </c>
      <c r="W115" s="425">
        <v>5.8840155056961316E-2</v>
      </c>
      <c r="X115" s="425">
        <v>3.3240009191326289E-2</v>
      </c>
      <c r="Y115" s="425">
        <v>3.3978256055586256E-2</v>
      </c>
      <c r="Z115" s="425">
        <v>3.1251062077392665E-2</v>
      </c>
      <c r="AA115" s="425">
        <v>3.108900830684997E-2</v>
      </c>
      <c r="AB115" s="425">
        <v>3.2318880451583896E-2</v>
      </c>
      <c r="AC115" s="425">
        <v>3.4268850536707036E-2</v>
      </c>
      <c r="AD115" s="425">
        <v>3.2696885174976473E-2</v>
      </c>
      <c r="AE115" s="425">
        <v>3.2435026940329049E-2</v>
      </c>
      <c r="AF115" s="425">
        <v>4.500936747919055E-2</v>
      </c>
      <c r="AG115" s="425">
        <v>4.3836302091463192E-2</v>
      </c>
      <c r="AH115" s="425">
        <v>4.4944202522712556E-2</v>
      </c>
      <c r="AI115" s="425">
        <v>5.8840155056961316E-2</v>
      </c>
      <c r="AJ115" s="425">
        <v>3.3240009191326289E-2</v>
      </c>
      <c r="AK115" s="425">
        <v>3.3978256055586256E-2</v>
      </c>
      <c r="AL115" s="425">
        <v>3.1251062077392665E-2</v>
      </c>
      <c r="AM115" s="425">
        <v>3.108900830684997E-2</v>
      </c>
      <c r="AN115" s="425">
        <v>3.2318880451583896E-2</v>
      </c>
      <c r="AO115" s="425">
        <v>3.4268850536707036E-2</v>
      </c>
      <c r="AP115" s="425">
        <v>3.2696885174976473E-2</v>
      </c>
      <c r="AQ115" s="425">
        <v>3.2435026940329049E-2</v>
      </c>
      <c r="AR115" s="425">
        <v>4.500936747919055E-2</v>
      </c>
      <c r="AS115" s="425">
        <v>4.3836302091463192E-2</v>
      </c>
      <c r="AT115" s="425">
        <v>4.4944202522712556E-2</v>
      </c>
      <c r="AU115" s="425">
        <v>5.8840155056961316E-2</v>
      </c>
      <c r="AV115" s="425">
        <v>3.3240009191326289E-2</v>
      </c>
      <c r="AW115" s="425">
        <v>3.3978256055586256E-2</v>
      </c>
      <c r="AX115" s="425">
        <v>3.1251062077392665E-2</v>
      </c>
      <c r="AY115" s="425">
        <v>3.108900830684997E-2</v>
      </c>
      <c r="AZ115" s="425">
        <v>3.2318880451583896E-2</v>
      </c>
      <c r="BA115" s="425">
        <v>3.4268850536707036E-2</v>
      </c>
      <c r="BB115" s="425">
        <v>3.2696885174976473E-2</v>
      </c>
      <c r="BC115" s="425">
        <v>3.2435026940329049E-2</v>
      </c>
      <c r="BD115" s="425">
        <v>4.500936747919055E-2</v>
      </c>
      <c r="BE115" s="425">
        <v>4.3836302091463192E-2</v>
      </c>
      <c r="BF115" s="425">
        <v>4.4944202522712556E-2</v>
      </c>
      <c r="BG115" s="425">
        <v>5.8840155056961316E-2</v>
      </c>
      <c r="BH115" s="425">
        <v>3.3240009191326289E-2</v>
      </c>
      <c r="BI115" s="425">
        <v>3.3978256055586256E-2</v>
      </c>
      <c r="BJ115" s="425">
        <v>3.1251062077392665E-2</v>
      </c>
      <c r="BK115" s="425">
        <v>3.108900830684997E-2</v>
      </c>
      <c r="BL115" s="425">
        <v>3.2318880451583896E-2</v>
      </c>
      <c r="BM115" s="425">
        <v>3.4268850536707036E-2</v>
      </c>
      <c r="BN115" s="425">
        <v>3.2696885174976473E-2</v>
      </c>
      <c r="BO115" s="425">
        <v>3.2435026940329049E-2</v>
      </c>
      <c r="BP115" s="425">
        <v>4.500936747919055E-2</v>
      </c>
      <c r="BQ115" s="425">
        <v>4.3836302091463192E-2</v>
      </c>
      <c r="BR115" s="425">
        <v>4.4944202522712556E-2</v>
      </c>
      <c r="BS115" s="425">
        <v>5.8840155056961316E-2</v>
      </c>
      <c r="BT115" s="425">
        <v>3.3240009191326289E-2</v>
      </c>
      <c r="BU115" s="425">
        <v>3.3978256055586256E-2</v>
      </c>
      <c r="BV115" s="425">
        <v>3.1251062077392665E-2</v>
      </c>
      <c r="BW115" s="425">
        <v>3.108900830684997E-2</v>
      </c>
      <c r="BX115" s="425">
        <v>3.2318880451583896E-2</v>
      </c>
      <c r="BY115" s="425">
        <v>3.4268850536707036E-2</v>
      </c>
      <c r="BZ115" s="425">
        <v>3.2696885174976473E-2</v>
      </c>
      <c r="CA115" s="425">
        <v>3.2435026940329049E-2</v>
      </c>
      <c r="CB115" s="425">
        <v>4.500936747919055E-2</v>
      </c>
      <c r="CC115" s="425">
        <v>4.3836302091463192E-2</v>
      </c>
      <c r="CD115" s="425">
        <v>4.4944202522712556E-2</v>
      </c>
      <c r="CE115" s="425">
        <v>5.8840155056961316E-2</v>
      </c>
      <c r="CF115" s="425">
        <v>3.3240009191326289E-2</v>
      </c>
      <c r="CG115" s="425">
        <v>3.3978256055586256E-2</v>
      </c>
      <c r="CH115" s="425">
        <v>3.1251062077392665E-2</v>
      </c>
    </row>
    <row r="116" spans="1:86" x14ac:dyDescent="0.3">
      <c r="A116" s="655"/>
      <c r="B116" s="326" t="s">
        <v>132</v>
      </c>
      <c r="C116" s="125">
        <v>2.7577000000000001E-2</v>
      </c>
      <c r="D116" s="125">
        <v>2.9746000000000002E-2</v>
      </c>
      <c r="E116" s="125">
        <v>2.7931999999999998E-2</v>
      </c>
      <c r="F116" s="425">
        <v>3.1287121412679954E-2</v>
      </c>
      <c r="G116" s="425">
        <v>3.6500600077863397E-2</v>
      </c>
      <c r="H116" s="425">
        <v>6.9150929119490973E-2</v>
      </c>
      <c r="I116" s="425">
        <v>6.5867332180788413E-2</v>
      </c>
      <c r="J116" s="425">
        <v>6.8271763685987169E-2</v>
      </c>
      <c r="K116" s="425">
        <v>6.7981341517486346E-2</v>
      </c>
      <c r="L116" s="425">
        <v>3.2177869568350823E-2</v>
      </c>
      <c r="M116" s="425">
        <v>3.3675250196518916E-2</v>
      </c>
      <c r="N116" s="425">
        <v>3.1249280141862588E-2</v>
      </c>
      <c r="O116" s="425">
        <v>3.1088718298159661E-2</v>
      </c>
      <c r="P116" s="425">
        <v>3.2310141385779451E-2</v>
      </c>
      <c r="Q116" s="425">
        <v>3.4009812477182967E-2</v>
      </c>
      <c r="R116" s="425">
        <v>3.1287121412679954E-2</v>
      </c>
      <c r="S116" s="425">
        <v>3.6500600077863397E-2</v>
      </c>
      <c r="T116" s="425">
        <v>6.9150929119490973E-2</v>
      </c>
      <c r="U116" s="425">
        <v>6.5867332180788413E-2</v>
      </c>
      <c r="V116" s="425">
        <v>6.8271763685987169E-2</v>
      </c>
      <c r="W116" s="425">
        <v>6.7981341517486346E-2</v>
      </c>
      <c r="X116" s="425">
        <v>3.2177869568350823E-2</v>
      </c>
      <c r="Y116" s="425">
        <v>3.3675250196518916E-2</v>
      </c>
      <c r="Z116" s="425">
        <v>3.1249280141862588E-2</v>
      </c>
      <c r="AA116" s="425">
        <v>3.1088718298159661E-2</v>
      </c>
      <c r="AB116" s="425">
        <v>3.2310141385779451E-2</v>
      </c>
      <c r="AC116" s="425">
        <v>3.4009812477182967E-2</v>
      </c>
      <c r="AD116" s="425">
        <v>3.1287121412679954E-2</v>
      </c>
      <c r="AE116" s="425">
        <v>3.6500600077863397E-2</v>
      </c>
      <c r="AF116" s="425">
        <v>6.9150929119490973E-2</v>
      </c>
      <c r="AG116" s="425">
        <v>6.5867332180788413E-2</v>
      </c>
      <c r="AH116" s="425">
        <v>6.8271763685987169E-2</v>
      </c>
      <c r="AI116" s="425">
        <v>6.7981341517486346E-2</v>
      </c>
      <c r="AJ116" s="425">
        <v>3.2177869568350823E-2</v>
      </c>
      <c r="AK116" s="425">
        <v>3.3675250196518916E-2</v>
      </c>
      <c r="AL116" s="425">
        <v>3.1249280141862588E-2</v>
      </c>
      <c r="AM116" s="425">
        <v>3.1088718298159661E-2</v>
      </c>
      <c r="AN116" s="425">
        <v>3.2310141385779451E-2</v>
      </c>
      <c r="AO116" s="425">
        <v>3.4009812477182967E-2</v>
      </c>
      <c r="AP116" s="425">
        <v>3.1287121412679954E-2</v>
      </c>
      <c r="AQ116" s="425">
        <v>3.6500600077863397E-2</v>
      </c>
      <c r="AR116" s="425">
        <v>6.9150929119490973E-2</v>
      </c>
      <c r="AS116" s="425">
        <v>6.5867332180788413E-2</v>
      </c>
      <c r="AT116" s="425">
        <v>6.8271763685987169E-2</v>
      </c>
      <c r="AU116" s="425">
        <v>6.7981341517486346E-2</v>
      </c>
      <c r="AV116" s="425">
        <v>3.2177869568350823E-2</v>
      </c>
      <c r="AW116" s="425">
        <v>3.3675250196518916E-2</v>
      </c>
      <c r="AX116" s="425">
        <v>3.1249280141862588E-2</v>
      </c>
      <c r="AY116" s="425">
        <v>3.1088718298159661E-2</v>
      </c>
      <c r="AZ116" s="425">
        <v>3.2310141385779451E-2</v>
      </c>
      <c r="BA116" s="425">
        <v>3.4009812477182967E-2</v>
      </c>
      <c r="BB116" s="425">
        <v>3.1287121412679954E-2</v>
      </c>
      <c r="BC116" s="425">
        <v>3.6500600077863397E-2</v>
      </c>
      <c r="BD116" s="425">
        <v>6.9150929119490973E-2</v>
      </c>
      <c r="BE116" s="425">
        <v>6.5867332180788413E-2</v>
      </c>
      <c r="BF116" s="425">
        <v>6.8271763685987169E-2</v>
      </c>
      <c r="BG116" s="425">
        <v>6.7981341517486346E-2</v>
      </c>
      <c r="BH116" s="425">
        <v>3.2177869568350823E-2</v>
      </c>
      <c r="BI116" s="425">
        <v>3.3675250196518916E-2</v>
      </c>
      <c r="BJ116" s="425">
        <v>3.1249280141862588E-2</v>
      </c>
      <c r="BK116" s="425">
        <v>3.1088718298159661E-2</v>
      </c>
      <c r="BL116" s="425">
        <v>3.2310141385779451E-2</v>
      </c>
      <c r="BM116" s="425">
        <v>3.4009812477182967E-2</v>
      </c>
      <c r="BN116" s="425">
        <v>3.1287121412679954E-2</v>
      </c>
      <c r="BO116" s="425">
        <v>3.6500600077863397E-2</v>
      </c>
      <c r="BP116" s="425">
        <v>6.9150929119490973E-2</v>
      </c>
      <c r="BQ116" s="425">
        <v>6.5867332180788413E-2</v>
      </c>
      <c r="BR116" s="425">
        <v>6.8271763685987169E-2</v>
      </c>
      <c r="BS116" s="425">
        <v>6.7981341517486346E-2</v>
      </c>
      <c r="BT116" s="425">
        <v>3.2177869568350823E-2</v>
      </c>
      <c r="BU116" s="425">
        <v>3.3675250196518916E-2</v>
      </c>
      <c r="BV116" s="425">
        <v>3.1249280141862588E-2</v>
      </c>
      <c r="BW116" s="425">
        <v>3.1088718298159661E-2</v>
      </c>
      <c r="BX116" s="425">
        <v>3.2310141385779451E-2</v>
      </c>
      <c r="BY116" s="425">
        <v>3.4009812477182967E-2</v>
      </c>
      <c r="BZ116" s="425">
        <v>3.1287121412679954E-2</v>
      </c>
      <c r="CA116" s="425">
        <v>3.6500600077863397E-2</v>
      </c>
      <c r="CB116" s="425">
        <v>6.9150929119490973E-2</v>
      </c>
      <c r="CC116" s="425">
        <v>6.5867332180788413E-2</v>
      </c>
      <c r="CD116" s="425">
        <v>6.8271763685987169E-2</v>
      </c>
      <c r="CE116" s="425">
        <v>6.7981341517486346E-2</v>
      </c>
      <c r="CF116" s="425">
        <v>3.2177869568350823E-2</v>
      </c>
      <c r="CG116" s="425">
        <v>3.3675250196518916E-2</v>
      </c>
      <c r="CH116" s="425">
        <v>3.1249280141862588E-2</v>
      </c>
    </row>
    <row r="117" spans="1:86" x14ac:dyDescent="0.3">
      <c r="A117" s="655"/>
      <c r="B117" s="326" t="s">
        <v>133</v>
      </c>
      <c r="C117" s="125">
        <v>2.7192999999999998E-2</v>
      </c>
      <c r="D117" s="125">
        <v>2.8205000000000001E-2</v>
      </c>
      <c r="E117" s="125">
        <v>2.6200999999999999E-2</v>
      </c>
      <c r="F117" s="425">
        <v>3.2229392176094822E-2</v>
      </c>
      <c r="G117" s="425">
        <v>3.4150535545563028E-2</v>
      </c>
      <c r="H117" s="425">
        <v>6.1472124203911391E-2</v>
      </c>
      <c r="I117" s="425">
        <v>5.980062225002921E-2</v>
      </c>
      <c r="J117" s="425">
        <v>6.127920395300715E-2</v>
      </c>
      <c r="K117" s="425">
        <v>5.8726988781891254E-2</v>
      </c>
      <c r="L117" s="425">
        <v>3.3224194412387956E-2</v>
      </c>
      <c r="M117" s="425">
        <v>3.3089948772374186E-2</v>
      </c>
      <c r="N117" s="425">
        <v>3.0950461741892941E-2</v>
      </c>
      <c r="O117" s="425">
        <v>3.0797422272452961E-2</v>
      </c>
      <c r="P117" s="425">
        <v>3.1219753394793454E-2</v>
      </c>
      <c r="Q117" s="425">
        <v>3.2215924669279007E-2</v>
      </c>
      <c r="R117" s="425">
        <v>3.2229392176094822E-2</v>
      </c>
      <c r="S117" s="425">
        <v>3.4150535545563028E-2</v>
      </c>
      <c r="T117" s="425">
        <v>6.1472124203911391E-2</v>
      </c>
      <c r="U117" s="425">
        <v>5.980062225002921E-2</v>
      </c>
      <c r="V117" s="425">
        <v>6.127920395300715E-2</v>
      </c>
      <c r="W117" s="425">
        <v>5.8726988781891254E-2</v>
      </c>
      <c r="X117" s="425">
        <v>3.3224194412387956E-2</v>
      </c>
      <c r="Y117" s="425">
        <v>3.3089948772374186E-2</v>
      </c>
      <c r="Z117" s="425">
        <v>3.0950461741892941E-2</v>
      </c>
      <c r="AA117" s="425">
        <v>3.0797422272452961E-2</v>
      </c>
      <c r="AB117" s="425">
        <v>3.1219753394793454E-2</v>
      </c>
      <c r="AC117" s="425">
        <v>3.2215924669279007E-2</v>
      </c>
      <c r="AD117" s="425">
        <v>3.2229392176094822E-2</v>
      </c>
      <c r="AE117" s="425">
        <v>3.4150535545563028E-2</v>
      </c>
      <c r="AF117" s="425">
        <v>6.1472124203911391E-2</v>
      </c>
      <c r="AG117" s="425">
        <v>5.980062225002921E-2</v>
      </c>
      <c r="AH117" s="425">
        <v>6.127920395300715E-2</v>
      </c>
      <c r="AI117" s="425">
        <v>5.8726988781891254E-2</v>
      </c>
      <c r="AJ117" s="425">
        <v>3.3224194412387956E-2</v>
      </c>
      <c r="AK117" s="425">
        <v>3.3089948772374186E-2</v>
      </c>
      <c r="AL117" s="425">
        <v>3.0950461741892941E-2</v>
      </c>
      <c r="AM117" s="425">
        <v>3.0797422272452961E-2</v>
      </c>
      <c r="AN117" s="425">
        <v>3.1219753394793454E-2</v>
      </c>
      <c r="AO117" s="425">
        <v>3.2215924669279007E-2</v>
      </c>
      <c r="AP117" s="425">
        <v>3.2229392176094822E-2</v>
      </c>
      <c r="AQ117" s="425">
        <v>3.4150535545563028E-2</v>
      </c>
      <c r="AR117" s="425">
        <v>6.1472124203911391E-2</v>
      </c>
      <c r="AS117" s="425">
        <v>5.980062225002921E-2</v>
      </c>
      <c r="AT117" s="425">
        <v>6.127920395300715E-2</v>
      </c>
      <c r="AU117" s="425">
        <v>5.8726988781891254E-2</v>
      </c>
      <c r="AV117" s="425">
        <v>3.3224194412387956E-2</v>
      </c>
      <c r="AW117" s="425">
        <v>3.3089948772374186E-2</v>
      </c>
      <c r="AX117" s="425">
        <v>3.0950461741892941E-2</v>
      </c>
      <c r="AY117" s="425">
        <v>3.0797422272452961E-2</v>
      </c>
      <c r="AZ117" s="425">
        <v>3.1219753394793454E-2</v>
      </c>
      <c r="BA117" s="425">
        <v>3.2215924669279007E-2</v>
      </c>
      <c r="BB117" s="425">
        <v>3.2229392176094822E-2</v>
      </c>
      <c r="BC117" s="425">
        <v>3.4150535545563028E-2</v>
      </c>
      <c r="BD117" s="425">
        <v>6.1472124203911391E-2</v>
      </c>
      <c r="BE117" s="425">
        <v>5.980062225002921E-2</v>
      </c>
      <c r="BF117" s="425">
        <v>6.127920395300715E-2</v>
      </c>
      <c r="BG117" s="425">
        <v>5.8726988781891254E-2</v>
      </c>
      <c r="BH117" s="425">
        <v>3.3224194412387956E-2</v>
      </c>
      <c r="BI117" s="425">
        <v>3.3089948772374186E-2</v>
      </c>
      <c r="BJ117" s="425">
        <v>3.0950461741892941E-2</v>
      </c>
      <c r="BK117" s="425">
        <v>3.0797422272452961E-2</v>
      </c>
      <c r="BL117" s="425">
        <v>3.1219753394793454E-2</v>
      </c>
      <c r="BM117" s="425">
        <v>3.2215924669279007E-2</v>
      </c>
      <c r="BN117" s="425">
        <v>3.2229392176094822E-2</v>
      </c>
      <c r="BO117" s="425">
        <v>3.4150535545563028E-2</v>
      </c>
      <c r="BP117" s="425">
        <v>6.1472124203911391E-2</v>
      </c>
      <c r="BQ117" s="425">
        <v>5.980062225002921E-2</v>
      </c>
      <c r="BR117" s="425">
        <v>6.127920395300715E-2</v>
      </c>
      <c r="BS117" s="425">
        <v>5.8726988781891254E-2</v>
      </c>
      <c r="BT117" s="425">
        <v>3.3224194412387956E-2</v>
      </c>
      <c r="BU117" s="425">
        <v>3.3089948772374186E-2</v>
      </c>
      <c r="BV117" s="425">
        <v>3.0950461741892941E-2</v>
      </c>
      <c r="BW117" s="425">
        <v>3.0797422272452961E-2</v>
      </c>
      <c r="BX117" s="425">
        <v>3.1219753394793454E-2</v>
      </c>
      <c r="BY117" s="425">
        <v>3.2215924669279007E-2</v>
      </c>
      <c r="BZ117" s="425">
        <v>3.2229392176094822E-2</v>
      </c>
      <c r="CA117" s="425">
        <v>3.4150535545563028E-2</v>
      </c>
      <c r="CB117" s="425">
        <v>6.1472124203911391E-2</v>
      </c>
      <c r="CC117" s="425">
        <v>5.980062225002921E-2</v>
      </c>
      <c r="CD117" s="425">
        <v>6.127920395300715E-2</v>
      </c>
      <c r="CE117" s="425">
        <v>5.8726988781891254E-2</v>
      </c>
      <c r="CF117" s="425">
        <v>3.3224194412387956E-2</v>
      </c>
      <c r="CG117" s="425">
        <v>3.3089948772374186E-2</v>
      </c>
      <c r="CH117" s="425">
        <v>3.0950461741892941E-2</v>
      </c>
    </row>
    <row r="118" spans="1:86" x14ac:dyDescent="0.3">
      <c r="A118" s="655"/>
      <c r="B118" s="326" t="s">
        <v>134</v>
      </c>
      <c r="C118" s="125">
        <v>2.6199E-2</v>
      </c>
      <c r="D118" s="125">
        <v>2.7446999999999999E-2</v>
      </c>
      <c r="E118" s="125">
        <v>2.5529999999999997E-2</v>
      </c>
      <c r="F118" s="425">
        <v>3.1083464351229287E-2</v>
      </c>
      <c r="G118" s="425">
        <v>3.30671550853395E-2</v>
      </c>
      <c r="H118" s="425">
        <v>5.898198580192094E-2</v>
      </c>
      <c r="I118" s="425">
        <v>5.7406322354516301E-2</v>
      </c>
      <c r="J118" s="425">
        <v>5.8854176634972645E-2</v>
      </c>
      <c r="K118" s="425">
        <v>5.7598349214851484E-2</v>
      </c>
      <c r="L118" s="425">
        <v>3.2066354392640169E-2</v>
      </c>
      <c r="M118" s="425">
        <v>3.2516302023050919E-2</v>
      </c>
      <c r="N118" s="425">
        <v>3.0728329424068494E-2</v>
      </c>
      <c r="O118" s="425">
        <v>3.0047435906328628E-2</v>
      </c>
      <c r="P118" s="425">
        <v>3.0682951773254422E-2</v>
      </c>
      <c r="Q118" s="425">
        <v>3.1521241016378376E-2</v>
      </c>
      <c r="R118" s="425">
        <v>3.1083464351229287E-2</v>
      </c>
      <c r="S118" s="425">
        <v>3.30671550853395E-2</v>
      </c>
      <c r="T118" s="425">
        <v>5.898198580192094E-2</v>
      </c>
      <c r="U118" s="425">
        <v>5.7406322354516301E-2</v>
      </c>
      <c r="V118" s="425">
        <v>5.8854176634972645E-2</v>
      </c>
      <c r="W118" s="425">
        <v>5.7598349214851484E-2</v>
      </c>
      <c r="X118" s="425">
        <v>3.2066354392640169E-2</v>
      </c>
      <c r="Y118" s="425">
        <v>3.2516302023050919E-2</v>
      </c>
      <c r="Z118" s="425">
        <v>3.0728329424068494E-2</v>
      </c>
      <c r="AA118" s="425">
        <v>3.0047435906328628E-2</v>
      </c>
      <c r="AB118" s="425">
        <v>3.0682951773254422E-2</v>
      </c>
      <c r="AC118" s="425">
        <v>3.1521241016378376E-2</v>
      </c>
      <c r="AD118" s="425">
        <v>3.1083464351229287E-2</v>
      </c>
      <c r="AE118" s="425">
        <v>3.30671550853395E-2</v>
      </c>
      <c r="AF118" s="425">
        <v>5.898198580192094E-2</v>
      </c>
      <c r="AG118" s="425">
        <v>5.7406322354516301E-2</v>
      </c>
      <c r="AH118" s="425">
        <v>5.8854176634972645E-2</v>
      </c>
      <c r="AI118" s="425">
        <v>5.7598349214851484E-2</v>
      </c>
      <c r="AJ118" s="425">
        <v>3.2066354392640169E-2</v>
      </c>
      <c r="AK118" s="425">
        <v>3.2516302023050919E-2</v>
      </c>
      <c r="AL118" s="425">
        <v>3.0728329424068494E-2</v>
      </c>
      <c r="AM118" s="425">
        <v>3.0047435906328628E-2</v>
      </c>
      <c r="AN118" s="425">
        <v>3.0682951773254422E-2</v>
      </c>
      <c r="AO118" s="425">
        <v>3.1521241016378376E-2</v>
      </c>
      <c r="AP118" s="425">
        <v>3.1083464351229287E-2</v>
      </c>
      <c r="AQ118" s="425">
        <v>3.30671550853395E-2</v>
      </c>
      <c r="AR118" s="425">
        <v>5.898198580192094E-2</v>
      </c>
      <c r="AS118" s="425">
        <v>5.7406322354516301E-2</v>
      </c>
      <c r="AT118" s="425">
        <v>5.8854176634972645E-2</v>
      </c>
      <c r="AU118" s="425">
        <v>5.7598349214851484E-2</v>
      </c>
      <c r="AV118" s="425">
        <v>3.2066354392640169E-2</v>
      </c>
      <c r="AW118" s="425">
        <v>3.2516302023050919E-2</v>
      </c>
      <c r="AX118" s="425">
        <v>3.0728329424068494E-2</v>
      </c>
      <c r="AY118" s="425">
        <v>3.0047435906328628E-2</v>
      </c>
      <c r="AZ118" s="425">
        <v>3.0682951773254422E-2</v>
      </c>
      <c r="BA118" s="425">
        <v>3.1521241016378376E-2</v>
      </c>
      <c r="BB118" s="425">
        <v>3.1083464351229287E-2</v>
      </c>
      <c r="BC118" s="425">
        <v>3.30671550853395E-2</v>
      </c>
      <c r="BD118" s="425">
        <v>5.898198580192094E-2</v>
      </c>
      <c r="BE118" s="425">
        <v>5.7406322354516301E-2</v>
      </c>
      <c r="BF118" s="425">
        <v>5.8854176634972645E-2</v>
      </c>
      <c r="BG118" s="425">
        <v>5.7598349214851484E-2</v>
      </c>
      <c r="BH118" s="425">
        <v>3.2066354392640169E-2</v>
      </c>
      <c r="BI118" s="425">
        <v>3.2516302023050919E-2</v>
      </c>
      <c r="BJ118" s="425">
        <v>3.0728329424068494E-2</v>
      </c>
      <c r="BK118" s="425">
        <v>3.0047435906328628E-2</v>
      </c>
      <c r="BL118" s="425">
        <v>3.0682951773254422E-2</v>
      </c>
      <c r="BM118" s="425">
        <v>3.1521241016378376E-2</v>
      </c>
      <c r="BN118" s="425">
        <v>3.1083464351229287E-2</v>
      </c>
      <c r="BO118" s="425">
        <v>3.30671550853395E-2</v>
      </c>
      <c r="BP118" s="425">
        <v>5.898198580192094E-2</v>
      </c>
      <c r="BQ118" s="425">
        <v>5.7406322354516301E-2</v>
      </c>
      <c r="BR118" s="425">
        <v>5.8854176634972645E-2</v>
      </c>
      <c r="BS118" s="425">
        <v>5.7598349214851484E-2</v>
      </c>
      <c r="BT118" s="425">
        <v>3.2066354392640169E-2</v>
      </c>
      <c r="BU118" s="425">
        <v>3.2516302023050919E-2</v>
      </c>
      <c r="BV118" s="425">
        <v>3.0728329424068494E-2</v>
      </c>
      <c r="BW118" s="425">
        <v>3.0047435906328628E-2</v>
      </c>
      <c r="BX118" s="425">
        <v>3.0682951773254422E-2</v>
      </c>
      <c r="BY118" s="425">
        <v>3.1521241016378376E-2</v>
      </c>
      <c r="BZ118" s="425">
        <v>3.1083464351229287E-2</v>
      </c>
      <c r="CA118" s="425">
        <v>3.30671550853395E-2</v>
      </c>
      <c r="CB118" s="425">
        <v>5.898198580192094E-2</v>
      </c>
      <c r="CC118" s="425">
        <v>5.7406322354516301E-2</v>
      </c>
      <c r="CD118" s="425">
        <v>5.8854176634972645E-2</v>
      </c>
      <c r="CE118" s="425">
        <v>5.7598349214851484E-2</v>
      </c>
      <c r="CF118" s="425">
        <v>3.2066354392640169E-2</v>
      </c>
      <c r="CG118" s="425">
        <v>3.2516302023050919E-2</v>
      </c>
      <c r="CH118" s="425">
        <v>3.0728329424068494E-2</v>
      </c>
    </row>
    <row r="119" spans="1:86" x14ac:dyDescent="0.3">
      <c r="A119" s="655"/>
      <c r="B119" s="326" t="s">
        <v>232</v>
      </c>
      <c r="C119" s="125">
        <v>2.6199E-2</v>
      </c>
      <c r="D119" s="125">
        <v>2.7446999999999999E-2</v>
      </c>
      <c r="E119" s="125">
        <v>2.5529999999999997E-2</v>
      </c>
      <c r="F119" s="425">
        <v>3.1083464351229287E-2</v>
      </c>
      <c r="G119" s="425">
        <v>3.30671550853395E-2</v>
      </c>
      <c r="H119" s="425">
        <v>5.898198580192094E-2</v>
      </c>
      <c r="I119" s="425">
        <v>5.7406322354516301E-2</v>
      </c>
      <c r="J119" s="425">
        <v>5.8854176634972645E-2</v>
      </c>
      <c r="K119" s="425">
        <v>5.7598349214851484E-2</v>
      </c>
      <c r="L119" s="425">
        <v>3.2066354392640169E-2</v>
      </c>
      <c r="M119" s="425">
        <v>3.2516302023050919E-2</v>
      </c>
      <c r="N119" s="425">
        <v>3.0728329424068494E-2</v>
      </c>
      <c r="O119" s="425">
        <v>3.0047435906328628E-2</v>
      </c>
      <c r="P119" s="425">
        <v>3.0682951773254422E-2</v>
      </c>
      <c r="Q119" s="425">
        <v>3.1521241016378376E-2</v>
      </c>
      <c r="R119" s="425">
        <v>3.1083464351229287E-2</v>
      </c>
      <c r="S119" s="425">
        <v>3.30671550853395E-2</v>
      </c>
      <c r="T119" s="425">
        <v>5.898198580192094E-2</v>
      </c>
      <c r="U119" s="425">
        <v>5.7406322354516301E-2</v>
      </c>
      <c r="V119" s="425">
        <v>5.8854176634972645E-2</v>
      </c>
      <c r="W119" s="425">
        <v>5.7598349214851484E-2</v>
      </c>
      <c r="X119" s="425">
        <v>3.2066354392640169E-2</v>
      </c>
      <c r="Y119" s="425">
        <v>3.2516302023050919E-2</v>
      </c>
      <c r="Z119" s="425">
        <v>3.0728329424068494E-2</v>
      </c>
      <c r="AA119" s="425">
        <v>3.0047435906328628E-2</v>
      </c>
      <c r="AB119" s="425">
        <v>3.0682951773254422E-2</v>
      </c>
      <c r="AC119" s="425">
        <v>3.1521241016378376E-2</v>
      </c>
      <c r="AD119" s="425">
        <v>3.1083464351229287E-2</v>
      </c>
      <c r="AE119" s="425">
        <v>3.30671550853395E-2</v>
      </c>
      <c r="AF119" s="425">
        <v>5.898198580192094E-2</v>
      </c>
      <c r="AG119" s="425">
        <v>5.7406322354516301E-2</v>
      </c>
      <c r="AH119" s="425">
        <v>5.8854176634972645E-2</v>
      </c>
      <c r="AI119" s="425">
        <v>5.7598349214851484E-2</v>
      </c>
      <c r="AJ119" s="425">
        <v>3.2066354392640169E-2</v>
      </c>
      <c r="AK119" s="425">
        <v>3.2516302023050919E-2</v>
      </c>
      <c r="AL119" s="425">
        <v>3.0728329424068494E-2</v>
      </c>
      <c r="AM119" s="425">
        <v>3.0047435906328628E-2</v>
      </c>
      <c r="AN119" s="425">
        <v>3.0682951773254422E-2</v>
      </c>
      <c r="AO119" s="425">
        <v>3.1521241016378376E-2</v>
      </c>
      <c r="AP119" s="425">
        <v>3.1083464351229287E-2</v>
      </c>
      <c r="AQ119" s="425">
        <v>3.30671550853395E-2</v>
      </c>
      <c r="AR119" s="425">
        <v>5.898198580192094E-2</v>
      </c>
      <c r="AS119" s="425">
        <v>5.7406322354516301E-2</v>
      </c>
      <c r="AT119" s="425">
        <v>5.8854176634972645E-2</v>
      </c>
      <c r="AU119" s="425">
        <v>5.7598349214851484E-2</v>
      </c>
      <c r="AV119" s="425">
        <v>3.2066354392640169E-2</v>
      </c>
      <c r="AW119" s="425">
        <v>3.2516302023050919E-2</v>
      </c>
      <c r="AX119" s="425">
        <v>3.0728329424068494E-2</v>
      </c>
      <c r="AY119" s="425">
        <v>3.0047435906328628E-2</v>
      </c>
      <c r="AZ119" s="425">
        <v>3.0682951773254422E-2</v>
      </c>
      <c r="BA119" s="425">
        <v>3.1521241016378376E-2</v>
      </c>
      <c r="BB119" s="425">
        <v>3.1083464351229287E-2</v>
      </c>
      <c r="BC119" s="425">
        <v>3.30671550853395E-2</v>
      </c>
      <c r="BD119" s="425">
        <v>5.898198580192094E-2</v>
      </c>
      <c r="BE119" s="425">
        <v>5.7406322354516301E-2</v>
      </c>
      <c r="BF119" s="425">
        <v>5.8854176634972645E-2</v>
      </c>
      <c r="BG119" s="425">
        <v>5.7598349214851484E-2</v>
      </c>
      <c r="BH119" s="425">
        <v>3.2066354392640169E-2</v>
      </c>
      <c r="BI119" s="425">
        <v>3.2516302023050919E-2</v>
      </c>
      <c r="BJ119" s="425">
        <v>3.0728329424068494E-2</v>
      </c>
      <c r="BK119" s="425">
        <v>3.0047435906328628E-2</v>
      </c>
      <c r="BL119" s="425">
        <v>3.0682951773254422E-2</v>
      </c>
      <c r="BM119" s="425">
        <v>3.1521241016378376E-2</v>
      </c>
      <c r="BN119" s="425">
        <v>3.1083464351229287E-2</v>
      </c>
      <c r="BO119" s="425">
        <v>3.30671550853395E-2</v>
      </c>
      <c r="BP119" s="425">
        <v>5.898198580192094E-2</v>
      </c>
      <c r="BQ119" s="425">
        <v>5.7406322354516301E-2</v>
      </c>
      <c r="BR119" s="425">
        <v>5.8854176634972645E-2</v>
      </c>
      <c r="BS119" s="425">
        <v>5.7598349214851484E-2</v>
      </c>
      <c r="BT119" s="425">
        <v>3.2066354392640169E-2</v>
      </c>
      <c r="BU119" s="425">
        <v>3.2516302023050919E-2</v>
      </c>
      <c r="BV119" s="425">
        <v>3.0728329424068494E-2</v>
      </c>
      <c r="BW119" s="425">
        <v>3.0047435906328628E-2</v>
      </c>
      <c r="BX119" s="425">
        <v>3.0682951773254422E-2</v>
      </c>
      <c r="BY119" s="425">
        <v>3.1521241016378376E-2</v>
      </c>
      <c r="BZ119" s="425">
        <v>3.1083464351229287E-2</v>
      </c>
      <c r="CA119" s="425">
        <v>3.30671550853395E-2</v>
      </c>
      <c r="CB119" s="425">
        <v>5.898198580192094E-2</v>
      </c>
      <c r="CC119" s="425">
        <v>5.7406322354516301E-2</v>
      </c>
      <c r="CD119" s="425">
        <v>5.8854176634972645E-2</v>
      </c>
      <c r="CE119" s="425">
        <v>5.7598349214851484E-2</v>
      </c>
      <c r="CF119" s="425">
        <v>3.2066354392640169E-2</v>
      </c>
      <c r="CG119" s="425">
        <v>3.2516302023050919E-2</v>
      </c>
      <c r="CH119" s="425">
        <v>3.0728329424068494E-2</v>
      </c>
    </row>
    <row r="120" spans="1:86" x14ac:dyDescent="0.3">
      <c r="A120" s="655"/>
      <c r="B120" s="326" t="s">
        <v>233</v>
      </c>
      <c r="C120" s="125">
        <v>2.6199E-2</v>
      </c>
      <c r="D120" s="125">
        <v>2.7446999999999999E-2</v>
      </c>
      <c r="E120" s="125">
        <v>2.5529999999999997E-2</v>
      </c>
      <c r="F120" s="425">
        <v>3.1083464351229287E-2</v>
      </c>
      <c r="G120" s="425">
        <v>3.30671550853395E-2</v>
      </c>
      <c r="H120" s="425">
        <v>5.898198580192094E-2</v>
      </c>
      <c r="I120" s="425">
        <v>5.7406322354516301E-2</v>
      </c>
      <c r="J120" s="425">
        <v>5.8854176634972645E-2</v>
      </c>
      <c r="K120" s="425">
        <v>5.7598349214851484E-2</v>
      </c>
      <c r="L120" s="425">
        <v>3.2066354392640169E-2</v>
      </c>
      <c r="M120" s="425">
        <v>3.2516302023050919E-2</v>
      </c>
      <c r="N120" s="425">
        <v>3.0728329424068494E-2</v>
      </c>
      <c r="O120" s="425">
        <v>3.0047435906328628E-2</v>
      </c>
      <c r="P120" s="425">
        <v>3.0682951773254422E-2</v>
      </c>
      <c r="Q120" s="425">
        <v>3.1521241016378376E-2</v>
      </c>
      <c r="R120" s="425">
        <v>3.1083464351229287E-2</v>
      </c>
      <c r="S120" s="425">
        <v>3.30671550853395E-2</v>
      </c>
      <c r="T120" s="425">
        <v>5.898198580192094E-2</v>
      </c>
      <c r="U120" s="425">
        <v>5.7406322354516301E-2</v>
      </c>
      <c r="V120" s="425">
        <v>5.8854176634972645E-2</v>
      </c>
      <c r="W120" s="425">
        <v>5.7598349214851484E-2</v>
      </c>
      <c r="X120" s="425">
        <v>3.2066354392640169E-2</v>
      </c>
      <c r="Y120" s="425">
        <v>3.2516302023050919E-2</v>
      </c>
      <c r="Z120" s="425">
        <v>3.0728329424068494E-2</v>
      </c>
      <c r="AA120" s="425">
        <v>3.0047435906328628E-2</v>
      </c>
      <c r="AB120" s="425">
        <v>3.0682951773254422E-2</v>
      </c>
      <c r="AC120" s="425">
        <v>3.1521241016378376E-2</v>
      </c>
      <c r="AD120" s="425">
        <v>3.1083464351229287E-2</v>
      </c>
      <c r="AE120" s="425">
        <v>3.30671550853395E-2</v>
      </c>
      <c r="AF120" s="425">
        <v>5.898198580192094E-2</v>
      </c>
      <c r="AG120" s="425">
        <v>5.7406322354516301E-2</v>
      </c>
      <c r="AH120" s="425">
        <v>5.8854176634972645E-2</v>
      </c>
      <c r="AI120" s="425">
        <v>5.7598349214851484E-2</v>
      </c>
      <c r="AJ120" s="425">
        <v>3.2066354392640169E-2</v>
      </c>
      <c r="AK120" s="425">
        <v>3.2516302023050919E-2</v>
      </c>
      <c r="AL120" s="425">
        <v>3.0728329424068494E-2</v>
      </c>
      <c r="AM120" s="425">
        <v>3.0047435906328628E-2</v>
      </c>
      <c r="AN120" s="425">
        <v>3.0682951773254422E-2</v>
      </c>
      <c r="AO120" s="425">
        <v>3.1521241016378376E-2</v>
      </c>
      <c r="AP120" s="425">
        <v>3.1083464351229287E-2</v>
      </c>
      <c r="AQ120" s="425">
        <v>3.30671550853395E-2</v>
      </c>
      <c r="AR120" s="425">
        <v>5.898198580192094E-2</v>
      </c>
      <c r="AS120" s="425">
        <v>5.7406322354516301E-2</v>
      </c>
      <c r="AT120" s="425">
        <v>5.8854176634972645E-2</v>
      </c>
      <c r="AU120" s="425">
        <v>5.7598349214851484E-2</v>
      </c>
      <c r="AV120" s="425">
        <v>3.2066354392640169E-2</v>
      </c>
      <c r="AW120" s="425">
        <v>3.2516302023050919E-2</v>
      </c>
      <c r="AX120" s="425">
        <v>3.0728329424068494E-2</v>
      </c>
      <c r="AY120" s="425">
        <v>3.0047435906328628E-2</v>
      </c>
      <c r="AZ120" s="425">
        <v>3.0682951773254422E-2</v>
      </c>
      <c r="BA120" s="425">
        <v>3.1521241016378376E-2</v>
      </c>
      <c r="BB120" s="425">
        <v>3.1083464351229287E-2</v>
      </c>
      <c r="BC120" s="425">
        <v>3.30671550853395E-2</v>
      </c>
      <c r="BD120" s="425">
        <v>5.898198580192094E-2</v>
      </c>
      <c r="BE120" s="425">
        <v>5.7406322354516301E-2</v>
      </c>
      <c r="BF120" s="425">
        <v>5.8854176634972645E-2</v>
      </c>
      <c r="BG120" s="425">
        <v>5.7598349214851484E-2</v>
      </c>
      <c r="BH120" s="425">
        <v>3.2066354392640169E-2</v>
      </c>
      <c r="BI120" s="425">
        <v>3.2516302023050919E-2</v>
      </c>
      <c r="BJ120" s="425">
        <v>3.0728329424068494E-2</v>
      </c>
      <c r="BK120" s="425">
        <v>3.0047435906328628E-2</v>
      </c>
      <c r="BL120" s="425">
        <v>3.0682951773254422E-2</v>
      </c>
      <c r="BM120" s="425">
        <v>3.1521241016378376E-2</v>
      </c>
      <c r="BN120" s="425">
        <v>3.1083464351229287E-2</v>
      </c>
      <c r="BO120" s="425">
        <v>3.30671550853395E-2</v>
      </c>
      <c r="BP120" s="425">
        <v>5.898198580192094E-2</v>
      </c>
      <c r="BQ120" s="425">
        <v>5.7406322354516301E-2</v>
      </c>
      <c r="BR120" s="425">
        <v>5.8854176634972645E-2</v>
      </c>
      <c r="BS120" s="425">
        <v>5.7598349214851484E-2</v>
      </c>
      <c r="BT120" s="425">
        <v>3.2066354392640169E-2</v>
      </c>
      <c r="BU120" s="425">
        <v>3.2516302023050919E-2</v>
      </c>
      <c r="BV120" s="425">
        <v>3.0728329424068494E-2</v>
      </c>
      <c r="BW120" s="425">
        <v>3.0047435906328628E-2</v>
      </c>
      <c r="BX120" s="425">
        <v>3.0682951773254422E-2</v>
      </c>
      <c r="BY120" s="425">
        <v>3.1521241016378376E-2</v>
      </c>
      <c r="BZ120" s="425">
        <v>3.1083464351229287E-2</v>
      </c>
      <c r="CA120" s="425">
        <v>3.30671550853395E-2</v>
      </c>
      <c r="CB120" s="425">
        <v>5.898198580192094E-2</v>
      </c>
      <c r="CC120" s="425">
        <v>5.7406322354516301E-2</v>
      </c>
      <c r="CD120" s="425">
        <v>5.8854176634972645E-2</v>
      </c>
      <c r="CE120" s="425">
        <v>5.7598349214851484E-2</v>
      </c>
      <c r="CF120" s="425">
        <v>3.2066354392640169E-2</v>
      </c>
      <c r="CG120" s="425">
        <v>3.2516302023050919E-2</v>
      </c>
      <c r="CH120" s="425">
        <v>3.0728329424068494E-2</v>
      </c>
    </row>
    <row r="121" spans="1:86" x14ac:dyDescent="0.3">
      <c r="A121" s="655"/>
      <c r="B121" s="326" t="s">
        <v>136</v>
      </c>
      <c r="C121" s="125">
        <v>2.5294999999999998E-2</v>
      </c>
      <c r="D121" s="125">
        <v>2.6356999999999998E-2</v>
      </c>
      <c r="E121" s="125">
        <v>2.4728E-2</v>
      </c>
      <c r="F121" s="425">
        <v>3.0913889558165635E-2</v>
      </c>
      <c r="G121" s="425">
        <v>3.2361737819521917E-2</v>
      </c>
      <c r="H121" s="425">
        <v>5.7200797399378348E-2</v>
      </c>
      <c r="I121" s="425">
        <v>5.561483381777961E-2</v>
      </c>
      <c r="J121" s="425">
        <v>5.7118172868544495E-2</v>
      </c>
      <c r="K121" s="425">
        <v>5.5929828386218315E-2</v>
      </c>
      <c r="L121" s="425">
        <v>3.1307587547243554E-2</v>
      </c>
      <c r="M121" s="425">
        <v>3.1778355335990688E-2</v>
      </c>
      <c r="N121" s="425">
        <v>3.0077842757225165E-2</v>
      </c>
      <c r="O121" s="425">
        <v>2.9364297074451706E-2</v>
      </c>
      <c r="P121" s="425">
        <v>2.9913555412812067E-2</v>
      </c>
      <c r="Q121" s="425">
        <v>3.0693897157094273E-2</v>
      </c>
      <c r="R121" s="425">
        <v>3.0913889558165635E-2</v>
      </c>
      <c r="S121" s="425">
        <v>3.2361737819521917E-2</v>
      </c>
      <c r="T121" s="425">
        <v>5.7200797399378348E-2</v>
      </c>
      <c r="U121" s="425">
        <v>5.561483381777961E-2</v>
      </c>
      <c r="V121" s="425">
        <v>5.7118172868544495E-2</v>
      </c>
      <c r="W121" s="425">
        <v>5.5929828386218315E-2</v>
      </c>
      <c r="X121" s="425">
        <v>3.1307587547243554E-2</v>
      </c>
      <c r="Y121" s="425">
        <v>3.1778355335990688E-2</v>
      </c>
      <c r="Z121" s="425">
        <v>3.0077842757225165E-2</v>
      </c>
      <c r="AA121" s="425">
        <v>2.9364297074451706E-2</v>
      </c>
      <c r="AB121" s="425">
        <v>2.9913555412812067E-2</v>
      </c>
      <c r="AC121" s="425">
        <v>3.0693897157094273E-2</v>
      </c>
      <c r="AD121" s="425">
        <v>3.0913889558165635E-2</v>
      </c>
      <c r="AE121" s="425">
        <v>3.2361737819521917E-2</v>
      </c>
      <c r="AF121" s="425">
        <v>5.7200797399378348E-2</v>
      </c>
      <c r="AG121" s="425">
        <v>5.561483381777961E-2</v>
      </c>
      <c r="AH121" s="425">
        <v>5.7118172868544495E-2</v>
      </c>
      <c r="AI121" s="425">
        <v>5.5929828386218315E-2</v>
      </c>
      <c r="AJ121" s="425">
        <v>3.1307587547243554E-2</v>
      </c>
      <c r="AK121" s="425">
        <v>3.1778355335990688E-2</v>
      </c>
      <c r="AL121" s="425">
        <v>3.0077842757225165E-2</v>
      </c>
      <c r="AM121" s="425">
        <v>2.9364297074451706E-2</v>
      </c>
      <c r="AN121" s="425">
        <v>2.9913555412812067E-2</v>
      </c>
      <c r="AO121" s="425">
        <v>3.0693897157094273E-2</v>
      </c>
      <c r="AP121" s="425">
        <v>3.0913889558165635E-2</v>
      </c>
      <c r="AQ121" s="425">
        <v>3.2361737819521917E-2</v>
      </c>
      <c r="AR121" s="425">
        <v>5.7200797399378348E-2</v>
      </c>
      <c r="AS121" s="425">
        <v>5.561483381777961E-2</v>
      </c>
      <c r="AT121" s="425">
        <v>5.7118172868544495E-2</v>
      </c>
      <c r="AU121" s="425">
        <v>5.5929828386218315E-2</v>
      </c>
      <c r="AV121" s="425">
        <v>3.1307587547243554E-2</v>
      </c>
      <c r="AW121" s="425">
        <v>3.1778355335990688E-2</v>
      </c>
      <c r="AX121" s="425">
        <v>3.0077842757225165E-2</v>
      </c>
      <c r="AY121" s="425">
        <v>2.9364297074451706E-2</v>
      </c>
      <c r="AZ121" s="425">
        <v>2.9913555412812067E-2</v>
      </c>
      <c r="BA121" s="425">
        <v>3.0693897157094273E-2</v>
      </c>
      <c r="BB121" s="425">
        <v>3.0913889558165635E-2</v>
      </c>
      <c r="BC121" s="425">
        <v>3.2361737819521917E-2</v>
      </c>
      <c r="BD121" s="425">
        <v>5.7200797399378348E-2</v>
      </c>
      <c r="BE121" s="425">
        <v>5.561483381777961E-2</v>
      </c>
      <c r="BF121" s="425">
        <v>5.7118172868544495E-2</v>
      </c>
      <c r="BG121" s="425">
        <v>5.5929828386218315E-2</v>
      </c>
      <c r="BH121" s="425">
        <v>3.1307587547243554E-2</v>
      </c>
      <c r="BI121" s="425">
        <v>3.1778355335990688E-2</v>
      </c>
      <c r="BJ121" s="425">
        <v>3.0077842757225165E-2</v>
      </c>
      <c r="BK121" s="425">
        <v>2.9364297074451706E-2</v>
      </c>
      <c r="BL121" s="425">
        <v>2.9913555412812067E-2</v>
      </c>
      <c r="BM121" s="425">
        <v>3.0693897157094273E-2</v>
      </c>
      <c r="BN121" s="425">
        <v>3.0913889558165635E-2</v>
      </c>
      <c r="BO121" s="425">
        <v>3.2361737819521917E-2</v>
      </c>
      <c r="BP121" s="425">
        <v>5.7200797399378348E-2</v>
      </c>
      <c r="BQ121" s="425">
        <v>5.561483381777961E-2</v>
      </c>
      <c r="BR121" s="425">
        <v>5.7118172868544495E-2</v>
      </c>
      <c r="BS121" s="425">
        <v>5.5929828386218315E-2</v>
      </c>
      <c r="BT121" s="425">
        <v>3.1307587547243554E-2</v>
      </c>
      <c r="BU121" s="425">
        <v>3.1778355335990688E-2</v>
      </c>
      <c r="BV121" s="425">
        <v>3.0077842757225165E-2</v>
      </c>
      <c r="BW121" s="425">
        <v>2.9364297074451706E-2</v>
      </c>
      <c r="BX121" s="425">
        <v>2.9913555412812067E-2</v>
      </c>
      <c r="BY121" s="425">
        <v>3.0693897157094273E-2</v>
      </c>
      <c r="BZ121" s="425">
        <v>3.0913889558165635E-2</v>
      </c>
      <c r="CA121" s="425">
        <v>3.2361737819521917E-2</v>
      </c>
      <c r="CB121" s="425">
        <v>5.7200797399378348E-2</v>
      </c>
      <c r="CC121" s="425">
        <v>5.561483381777961E-2</v>
      </c>
      <c r="CD121" s="425">
        <v>5.7118172868544495E-2</v>
      </c>
      <c r="CE121" s="425">
        <v>5.5929828386218315E-2</v>
      </c>
      <c r="CF121" s="425">
        <v>3.1307587547243554E-2</v>
      </c>
      <c r="CG121" s="425">
        <v>3.1778355335990688E-2</v>
      </c>
      <c r="CH121" s="425">
        <v>3.0077842757225165E-2</v>
      </c>
    </row>
    <row r="122" spans="1:86" ht="15" thickBot="1" x14ac:dyDescent="0.35">
      <c r="A122" s="656"/>
      <c r="B122" s="327" t="s">
        <v>137</v>
      </c>
      <c r="C122" s="126">
        <v>2.6249999999999999E-2</v>
      </c>
      <c r="D122" s="126">
        <v>2.6922000000000001E-2</v>
      </c>
      <c r="E122" s="126">
        <v>2.4888E-2</v>
      </c>
      <c r="F122" s="425">
        <v>3.349236331787657E-2</v>
      </c>
      <c r="G122" s="425">
        <v>3.5292013748440362E-2</v>
      </c>
      <c r="H122" s="425">
        <v>6.2033911329458021E-2</v>
      </c>
      <c r="I122" s="425">
        <v>6.0306201724596678E-2</v>
      </c>
      <c r="J122" s="425">
        <v>6.1900404553814445E-2</v>
      </c>
      <c r="K122" s="425">
        <v>5.9514655708048605E-2</v>
      </c>
      <c r="L122" s="425">
        <v>3.4153693100780286E-2</v>
      </c>
      <c r="M122" s="425">
        <v>3.4295547748655897E-2</v>
      </c>
      <c r="N122" s="425">
        <v>3.2150655678149544E-2</v>
      </c>
      <c r="O122" s="425">
        <v>3.1017221923380616E-2</v>
      </c>
      <c r="P122" s="425">
        <v>3.1200685692449472E-2</v>
      </c>
      <c r="Q122" s="425">
        <v>3.1801403442750183E-2</v>
      </c>
      <c r="R122" s="425">
        <v>3.349236331787657E-2</v>
      </c>
      <c r="S122" s="425">
        <v>3.5292013748440362E-2</v>
      </c>
      <c r="T122" s="425">
        <v>6.2033911329458021E-2</v>
      </c>
      <c r="U122" s="425">
        <v>6.0306201724596678E-2</v>
      </c>
      <c r="V122" s="425">
        <v>6.1900404553814445E-2</v>
      </c>
      <c r="W122" s="425">
        <v>5.9514655708048605E-2</v>
      </c>
      <c r="X122" s="425">
        <v>3.4153693100780286E-2</v>
      </c>
      <c r="Y122" s="425">
        <v>3.4295547748655897E-2</v>
      </c>
      <c r="Z122" s="425">
        <v>3.2150655678149544E-2</v>
      </c>
      <c r="AA122" s="425">
        <v>3.1017221923380616E-2</v>
      </c>
      <c r="AB122" s="425">
        <v>3.1200685692449472E-2</v>
      </c>
      <c r="AC122" s="425">
        <v>3.1801403442750183E-2</v>
      </c>
      <c r="AD122" s="425">
        <v>3.349236331787657E-2</v>
      </c>
      <c r="AE122" s="425">
        <v>3.5292013748440362E-2</v>
      </c>
      <c r="AF122" s="425">
        <v>6.2033911329458021E-2</v>
      </c>
      <c r="AG122" s="425">
        <v>6.0306201724596678E-2</v>
      </c>
      <c r="AH122" s="425">
        <v>6.1900404553814445E-2</v>
      </c>
      <c r="AI122" s="425">
        <v>5.9514655708048605E-2</v>
      </c>
      <c r="AJ122" s="425">
        <v>3.4153693100780286E-2</v>
      </c>
      <c r="AK122" s="425">
        <v>3.4295547748655897E-2</v>
      </c>
      <c r="AL122" s="425">
        <v>3.2150655678149544E-2</v>
      </c>
      <c r="AM122" s="425">
        <v>3.1017221923380616E-2</v>
      </c>
      <c r="AN122" s="425">
        <v>3.1200685692449472E-2</v>
      </c>
      <c r="AO122" s="425">
        <v>3.1801403442750183E-2</v>
      </c>
      <c r="AP122" s="425">
        <v>3.349236331787657E-2</v>
      </c>
      <c r="AQ122" s="425">
        <v>3.5292013748440362E-2</v>
      </c>
      <c r="AR122" s="425">
        <v>6.2033911329458021E-2</v>
      </c>
      <c r="AS122" s="425">
        <v>6.0306201724596678E-2</v>
      </c>
      <c r="AT122" s="425">
        <v>6.1900404553814445E-2</v>
      </c>
      <c r="AU122" s="425">
        <v>5.9514655708048605E-2</v>
      </c>
      <c r="AV122" s="425">
        <v>3.4153693100780286E-2</v>
      </c>
      <c r="AW122" s="425">
        <v>3.4295547748655897E-2</v>
      </c>
      <c r="AX122" s="425">
        <v>3.2150655678149544E-2</v>
      </c>
      <c r="AY122" s="425">
        <v>3.1017221923380616E-2</v>
      </c>
      <c r="AZ122" s="425">
        <v>3.1200685692449472E-2</v>
      </c>
      <c r="BA122" s="425">
        <v>3.1801403442750183E-2</v>
      </c>
      <c r="BB122" s="425">
        <v>3.349236331787657E-2</v>
      </c>
      <c r="BC122" s="425">
        <v>3.5292013748440362E-2</v>
      </c>
      <c r="BD122" s="425">
        <v>6.2033911329458021E-2</v>
      </c>
      <c r="BE122" s="425">
        <v>6.0306201724596678E-2</v>
      </c>
      <c r="BF122" s="425">
        <v>6.1900404553814445E-2</v>
      </c>
      <c r="BG122" s="425">
        <v>5.9514655708048605E-2</v>
      </c>
      <c r="BH122" s="425">
        <v>3.4153693100780286E-2</v>
      </c>
      <c r="BI122" s="425">
        <v>3.4295547748655897E-2</v>
      </c>
      <c r="BJ122" s="425">
        <v>3.2150655678149544E-2</v>
      </c>
      <c r="BK122" s="425">
        <v>3.1017221923380616E-2</v>
      </c>
      <c r="BL122" s="425">
        <v>3.1200685692449472E-2</v>
      </c>
      <c r="BM122" s="425">
        <v>3.1801403442750183E-2</v>
      </c>
      <c r="BN122" s="425">
        <v>3.349236331787657E-2</v>
      </c>
      <c r="BO122" s="425">
        <v>3.5292013748440362E-2</v>
      </c>
      <c r="BP122" s="425">
        <v>6.2033911329458021E-2</v>
      </c>
      <c r="BQ122" s="425">
        <v>6.0306201724596678E-2</v>
      </c>
      <c r="BR122" s="425">
        <v>6.1900404553814445E-2</v>
      </c>
      <c r="BS122" s="425">
        <v>5.9514655708048605E-2</v>
      </c>
      <c r="BT122" s="425">
        <v>3.4153693100780286E-2</v>
      </c>
      <c r="BU122" s="425">
        <v>3.4295547748655897E-2</v>
      </c>
      <c r="BV122" s="425">
        <v>3.2150655678149544E-2</v>
      </c>
      <c r="BW122" s="425">
        <v>3.1017221923380616E-2</v>
      </c>
      <c r="BX122" s="425">
        <v>3.1200685692449472E-2</v>
      </c>
      <c r="BY122" s="425">
        <v>3.1801403442750183E-2</v>
      </c>
      <c r="BZ122" s="425">
        <v>3.349236331787657E-2</v>
      </c>
      <c r="CA122" s="425">
        <v>3.5292013748440362E-2</v>
      </c>
      <c r="CB122" s="425">
        <v>6.2033911329458021E-2</v>
      </c>
      <c r="CC122" s="425">
        <v>6.0306201724596678E-2</v>
      </c>
      <c r="CD122" s="425">
        <v>6.1900404553814445E-2</v>
      </c>
      <c r="CE122" s="425">
        <v>5.9514655708048605E-2</v>
      </c>
      <c r="CF122" s="425">
        <v>3.4153693100780286E-2</v>
      </c>
      <c r="CG122" s="425">
        <v>3.4295547748655897E-2</v>
      </c>
      <c r="CH122" s="425">
        <v>3.2150655678149544E-2</v>
      </c>
    </row>
    <row r="123" spans="1:86" x14ac:dyDescent="0.3">
      <c r="A123" s="127"/>
      <c r="B123" s="127"/>
      <c r="C123" s="128"/>
      <c r="D123" s="128"/>
      <c r="E123" s="128"/>
      <c r="F123" s="128"/>
      <c r="G123" s="128"/>
      <c r="H123" s="128"/>
      <c r="I123" s="128"/>
      <c r="J123" s="128"/>
      <c r="K123" s="128"/>
      <c r="L123" s="128"/>
      <c r="M123" s="128"/>
      <c r="N123" s="128"/>
      <c r="O123" s="129"/>
    </row>
    <row r="124" spans="1:86" ht="15" thickBot="1" x14ac:dyDescent="0.35"/>
    <row r="125" spans="1:86" ht="15" thickBot="1" x14ac:dyDescent="0.35">
      <c r="C125" s="657" t="s">
        <v>246</v>
      </c>
      <c r="D125" s="651"/>
      <c r="E125" s="651"/>
      <c r="F125" s="651"/>
      <c r="G125" s="651"/>
      <c r="H125" s="651"/>
      <c r="I125" s="651"/>
      <c r="J125" s="651"/>
      <c r="K125" s="651"/>
      <c r="L125" s="651"/>
      <c r="M125" s="651"/>
      <c r="N125" s="652"/>
      <c r="O125" s="650" t="s">
        <v>246</v>
      </c>
      <c r="P125" s="651"/>
      <c r="Q125" s="651"/>
      <c r="R125" s="651"/>
      <c r="S125" s="651"/>
      <c r="T125" s="651"/>
      <c r="U125" s="651"/>
      <c r="V125" s="651"/>
      <c r="W125" s="651"/>
      <c r="X125" s="651"/>
      <c r="Y125" s="651"/>
      <c r="Z125" s="652"/>
      <c r="AA125" s="650" t="s">
        <v>246</v>
      </c>
      <c r="AB125" s="651"/>
      <c r="AC125" s="651"/>
      <c r="AD125" s="651"/>
      <c r="AE125" s="651"/>
      <c r="AF125" s="651"/>
      <c r="AG125" s="651"/>
      <c r="AH125" s="651"/>
      <c r="AI125" s="651"/>
      <c r="AJ125" s="651"/>
      <c r="AK125" s="651"/>
      <c r="AL125" s="652"/>
      <c r="AM125" s="650" t="s">
        <v>246</v>
      </c>
      <c r="AN125" s="651"/>
      <c r="AO125" s="651"/>
      <c r="AP125" s="651"/>
      <c r="AQ125" s="651"/>
      <c r="AR125" s="651"/>
      <c r="AS125" s="651"/>
      <c r="AT125" s="651"/>
      <c r="AU125" s="651"/>
      <c r="AV125" s="651"/>
      <c r="AW125" s="651"/>
      <c r="AX125" s="652"/>
      <c r="AY125" s="650" t="s">
        <v>246</v>
      </c>
      <c r="AZ125" s="651"/>
      <c r="BA125" s="651"/>
      <c r="BB125" s="651"/>
      <c r="BC125" s="651"/>
      <c r="BD125" s="651"/>
      <c r="BE125" s="651"/>
      <c r="BF125" s="651"/>
      <c r="BG125" s="651"/>
      <c r="BH125" s="651"/>
      <c r="BI125" s="651"/>
      <c r="BJ125" s="652"/>
      <c r="BK125" s="650" t="s">
        <v>246</v>
      </c>
      <c r="BL125" s="651"/>
      <c r="BM125" s="651"/>
      <c r="BN125" s="651"/>
      <c r="BO125" s="651"/>
      <c r="BP125" s="651"/>
      <c r="BQ125" s="651"/>
      <c r="BR125" s="651"/>
      <c r="BS125" s="651"/>
      <c r="BT125" s="651"/>
      <c r="BU125" s="651"/>
      <c r="BV125" s="652"/>
      <c r="BW125" s="650" t="s">
        <v>246</v>
      </c>
      <c r="BX125" s="651"/>
      <c r="BY125" s="651"/>
      <c r="BZ125" s="651"/>
      <c r="CA125" s="651"/>
      <c r="CB125" s="651"/>
      <c r="CC125" s="651"/>
      <c r="CD125" s="651"/>
      <c r="CE125" s="651"/>
      <c r="CF125" s="651"/>
      <c r="CG125" s="651"/>
      <c r="CH125" s="653"/>
    </row>
    <row r="126" spans="1:86" ht="15" customHeight="1" x14ac:dyDescent="0.3">
      <c r="A126" s="654" t="s">
        <v>247</v>
      </c>
      <c r="B126" s="322" t="s">
        <v>245</v>
      </c>
      <c r="C126" s="323">
        <f>C77</f>
        <v>43831</v>
      </c>
      <c r="D126" s="323">
        <f t="shared" ref="D126:BO126" si="86">D77</f>
        <v>43862</v>
      </c>
      <c r="E126" s="323">
        <f t="shared" si="86"/>
        <v>43891</v>
      </c>
      <c r="F126" s="323">
        <f t="shared" si="86"/>
        <v>43922</v>
      </c>
      <c r="G126" s="323">
        <f t="shared" si="86"/>
        <v>43952</v>
      </c>
      <c r="H126" s="323">
        <f t="shared" si="86"/>
        <v>43983</v>
      </c>
      <c r="I126" s="323">
        <f t="shared" si="86"/>
        <v>44013</v>
      </c>
      <c r="J126" s="323">
        <f t="shared" si="86"/>
        <v>44044</v>
      </c>
      <c r="K126" s="323">
        <f t="shared" si="86"/>
        <v>44075</v>
      </c>
      <c r="L126" s="323">
        <f t="shared" si="86"/>
        <v>44105</v>
      </c>
      <c r="M126" s="323">
        <f t="shared" si="86"/>
        <v>44136</v>
      </c>
      <c r="N126" s="323">
        <f t="shared" si="86"/>
        <v>44166</v>
      </c>
      <c r="O126" s="323">
        <f t="shared" si="86"/>
        <v>44197</v>
      </c>
      <c r="P126" s="323">
        <f t="shared" si="86"/>
        <v>44228</v>
      </c>
      <c r="Q126" s="323">
        <f t="shared" si="86"/>
        <v>44256</v>
      </c>
      <c r="R126" s="323">
        <f t="shared" si="86"/>
        <v>44287</v>
      </c>
      <c r="S126" s="323">
        <f t="shared" si="86"/>
        <v>44317</v>
      </c>
      <c r="T126" s="323">
        <f t="shared" si="86"/>
        <v>44348</v>
      </c>
      <c r="U126" s="323">
        <f t="shared" si="86"/>
        <v>44378</v>
      </c>
      <c r="V126" s="323">
        <f t="shared" si="86"/>
        <v>44409</v>
      </c>
      <c r="W126" s="323">
        <f t="shared" si="86"/>
        <v>44440</v>
      </c>
      <c r="X126" s="323">
        <f t="shared" si="86"/>
        <v>44470</v>
      </c>
      <c r="Y126" s="323">
        <f t="shared" si="86"/>
        <v>44501</v>
      </c>
      <c r="Z126" s="323">
        <f t="shared" si="86"/>
        <v>44531</v>
      </c>
      <c r="AA126" s="323">
        <f t="shared" si="86"/>
        <v>44562</v>
      </c>
      <c r="AB126" s="323">
        <f t="shared" si="86"/>
        <v>44593</v>
      </c>
      <c r="AC126" s="323">
        <f t="shared" si="86"/>
        <v>44621</v>
      </c>
      <c r="AD126" s="323">
        <f t="shared" si="86"/>
        <v>44652</v>
      </c>
      <c r="AE126" s="323">
        <f t="shared" si="86"/>
        <v>44682</v>
      </c>
      <c r="AF126" s="323">
        <f t="shared" si="86"/>
        <v>44713</v>
      </c>
      <c r="AG126" s="323">
        <f t="shared" si="86"/>
        <v>44743</v>
      </c>
      <c r="AH126" s="323">
        <f t="shared" si="86"/>
        <v>44774</v>
      </c>
      <c r="AI126" s="323">
        <f t="shared" si="86"/>
        <v>44805</v>
      </c>
      <c r="AJ126" s="323">
        <f t="shared" si="86"/>
        <v>44835</v>
      </c>
      <c r="AK126" s="323">
        <f t="shared" si="86"/>
        <v>44866</v>
      </c>
      <c r="AL126" s="323">
        <f t="shared" si="86"/>
        <v>44896</v>
      </c>
      <c r="AM126" s="323">
        <f t="shared" si="86"/>
        <v>44927</v>
      </c>
      <c r="AN126" s="323">
        <f t="shared" si="86"/>
        <v>44958</v>
      </c>
      <c r="AO126" s="323">
        <f t="shared" si="86"/>
        <v>44986</v>
      </c>
      <c r="AP126" s="323">
        <f t="shared" si="86"/>
        <v>45017</v>
      </c>
      <c r="AQ126" s="323">
        <f t="shared" si="86"/>
        <v>45047</v>
      </c>
      <c r="AR126" s="323">
        <f t="shared" si="86"/>
        <v>45078</v>
      </c>
      <c r="AS126" s="323">
        <f t="shared" si="86"/>
        <v>45108</v>
      </c>
      <c r="AT126" s="323">
        <f t="shared" si="86"/>
        <v>45139</v>
      </c>
      <c r="AU126" s="323">
        <f t="shared" si="86"/>
        <v>45170</v>
      </c>
      <c r="AV126" s="323">
        <f t="shared" si="86"/>
        <v>45200</v>
      </c>
      <c r="AW126" s="323">
        <f t="shared" si="86"/>
        <v>45231</v>
      </c>
      <c r="AX126" s="323">
        <f t="shared" si="86"/>
        <v>45261</v>
      </c>
      <c r="AY126" s="323">
        <f t="shared" si="86"/>
        <v>45292</v>
      </c>
      <c r="AZ126" s="323">
        <f t="shared" si="86"/>
        <v>45323</v>
      </c>
      <c r="BA126" s="323">
        <f t="shared" si="86"/>
        <v>45352</v>
      </c>
      <c r="BB126" s="323">
        <f t="shared" si="86"/>
        <v>45383</v>
      </c>
      <c r="BC126" s="323">
        <f t="shared" si="86"/>
        <v>45413</v>
      </c>
      <c r="BD126" s="323">
        <f t="shared" si="86"/>
        <v>45444</v>
      </c>
      <c r="BE126" s="323">
        <f t="shared" si="86"/>
        <v>45474</v>
      </c>
      <c r="BF126" s="323">
        <f t="shared" si="86"/>
        <v>45505</v>
      </c>
      <c r="BG126" s="323">
        <f t="shared" si="86"/>
        <v>45536</v>
      </c>
      <c r="BH126" s="323">
        <f t="shared" si="86"/>
        <v>45566</v>
      </c>
      <c r="BI126" s="323">
        <f t="shared" si="86"/>
        <v>45597</v>
      </c>
      <c r="BJ126" s="323">
        <f t="shared" si="86"/>
        <v>45627</v>
      </c>
      <c r="BK126" s="323">
        <f t="shared" si="86"/>
        <v>45658</v>
      </c>
      <c r="BL126" s="323">
        <f t="shared" si="86"/>
        <v>45689</v>
      </c>
      <c r="BM126" s="323">
        <f t="shared" si="86"/>
        <v>45717</v>
      </c>
      <c r="BN126" s="323">
        <f t="shared" si="86"/>
        <v>45748</v>
      </c>
      <c r="BO126" s="323">
        <f t="shared" si="86"/>
        <v>45778</v>
      </c>
      <c r="BP126" s="323">
        <f t="shared" ref="BP126:CH126" si="87">BP77</f>
        <v>45809</v>
      </c>
      <c r="BQ126" s="323">
        <f t="shared" si="87"/>
        <v>45839</v>
      </c>
      <c r="BR126" s="323">
        <f t="shared" si="87"/>
        <v>45870</v>
      </c>
      <c r="BS126" s="323">
        <f t="shared" si="87"/>
        <v>45901</v>
      </c>
      <c r="BT126" s="323">
        <f t="shared" si="87"/>
        <v>45931</v>
      </c>
      <c r="BU126" s="323">
        <f t="shared" si="87"/>
        <v>45962</v>
      </c>
      <c r="BV126" s="323">
        <f t="shared" si="87"/>
        <v>45992</v>
      </c>
      <c r="BW126" s="323">
        <f t="shared" si="87"/>
        <v>46023</v>
      </c>
      <c r="BX126" s="323">
        <f t="shared" si="87"/>
        <v>46054</v>
      </c>
      <c r="BY126" s="323">
        <f t="shared" si="87"/>
        <v>46082</v>
      </c>
      <c r="BZ126" s="323">
        <f t="shared" si="87"/>
        <v>46113</v>
      </c>
      <c r="CA126" s="323">
        <f t="shared" si="87"/>
        <v>46143</v>
      </c>
      <c r="CB126" s="323">
        <f t="shared" si="87"/>
        <v>46174</v>
      </c>
      <c r="CC126" s="323">
        <f t="shared" si="87"/>
        <v>46204</v>
      </c>
      <c r="CD126" s="323">
        <f t="shared" si="87"/>
        <v>46235</v>
      </c>
      <c r="CE126" s="323">
        <f t="shared" si="87"/>
        <v>46266</v>
      </c>
      <c r="CF126" s="323">
        <f t="shared" si="87"/>
        <v>46296</v>
      </c>
      <c r="CG126" s="323">
        <f t="shared" si="87"/>
        <v>46327</v>
      </c>
      <c r="CH126" s="324">
        <f t="shared" si="87"/>
        <v>46357</v>
      </c>
    </row>
    <row r="127" spans="1:86" ht="15" customHeight="1" x14ac:dyDescent="0.3">
      <c r="A127" s="655"/>
      <c r="B127" s="325" t="s">
        <v>229</v>
      </c>
      <c r="C127" s="130">
        <v>2.6380000000000002E-3</v>
      </c>
      <c r="D127" s="130">
        <v>2.977E-3</v>
      </c>
      <c r="E127" s="130">
        <v>2.4329999999999998E-3</v>
      </c>
      <c r="F127" s="426">
        <v>2.6919999999999999E-3</v>
      </c>
      <c r="G127" s="426">
        <v>3.6480000000000002E-3</v>
      </c>
      <c r="H127" s="426">
        <v>9.3989999999999994E-3</v>
      </c>
      <c r="I127" s="426">
        <v>8.6339999999999993E-3</v>
      </c>
      <c r="J127" s="426">
        <v>9.2370000000000004E-3</v>
      </c>
      <c r="K127" s="426">
        <v>8.4950000000000008E-3</v>
      </c>
      <c r="L127" s="426">
        <v>3.6459999999999999E-3</v>
      </c>
      <c r="M127" s="426">
        <v>3.6189999999999998E-3</v>
      </c>
      <c r="N127" s="426">
        <v>2.846E-3</v>
      </c>
      <c r="O127" s="426">
        <v>2.8530000000000001E-3</v>
      </c>
      <c r="P127" s="426">
        <v>2.9459999999999998E-3</v>
      </c>
      <c r="Q127" s="426">
        <v>3.101E-3</v>
      </c>
      <c r="R127" s="426">
        <v>2.6919999999999999E-3</v>
      </c>
      <c r="S127" s="426">
        <v>3.6480000000000002E-3</v>
      </c>
      <c r="T127" s="426">
        <v>9.3989999999999994E-3</v>
      </c>
      <c r="U127" s="426">
        <v>8.6339999999999993E-3</v>
      </c>
      <c r="V127" s="426">
        <v>9.2370000000000004E-3</v>
      </c>
      <c r="W127" s="426">
        <v>8.4950000000000008E-3</v>
      </c>
      <c r="X127" s="426">
        <v>3.6459999999999999E-3</v>
      </c>
      <c r="Y127" s="426">
        <v>3.6189999999999998E-3</v>
      </c>
      <c r="Z127" s="426">
        <v>2.846E-3</v>
      </c>
      <c r="AA127" s="426">
        <v>2.8530000000000001E-3</v>
      </c>
      <c r="AB127" s="426">
        <v>2.9459999999999998E-3</v>
      </c>
      <c r="AC127" s="426">
        <v>3.101E-3</v>
      </c>
      <c r="AD127" s="426">
        <v>2.6919999999999999E-3</v>
      </c>
      <c r="AE127" s="426">
        <v>3.6480000000000002E-3</v>
      </c>
      <c r="AF127" s="426">
        <v>9.3989999999999994E-3</v>
      </c>
      <c r="AG127" s="426">
        <v>8.6339999999999993E-3</v>
      </c>
      <c r="AH127" s="426">
        <v>9.2370000000000004E-3</v>
      </c>
      <c r="AI127" s="426">
        <v>8.4950000000000008E-3</v>
      </c>
      <c r="AJ127" s="426">
        <v>3.6459999999999999E-3</v>
      </c>
      <c r="AK127" s="426">
        <v>3.6189999999999998E-3</v>
      </c>
      <c r="AL127" s="426">
        <v>2.846E-3</v>
      </c>
      <c r="AM127" s="426">
        <v>2.8530000000000001E-3</v>
      </c>
      <c r="AN127" s="426">
        <v>2.9459999999999998E-3</v>
      </c>
      <c r="AO127" s="426">
        <v>3.101E-3</v>
      </c>
      <c r="AP127" s="426">
        <v>2.6919999999999999E-3</v>
      </c>
      <c r="AQ127" s="426">
        <v>3.6480000000000002E-3</v>
      </c>
      <c r="AR127" s="426">
        <v>9.3989999999999994E-3</v>
      </c>
      <c r="AS127" s="426">
        <v>8.6339999999999993E-3</v>
      </c>
      <c r="AT127" s="426">
        <v>9.2370000000000004E-3</v>
      </c>
      <c r="AU127" s="426">
        <v>8.4950000000000008E-3</v>
      </c>
      <c r="AV127" s="426">
        <v>3.6459999999999999E-3</v>
      </c>
      <c r="AW127" s="426">
        <v>3.6189999999999998E-3</v>
      </c>
      <c r="AX127" s="426">
        <v>2.846E-3</v>
      </c>
      <c r="AY127" s="426">
        <v>2.8530000000000001E-3</v>
      </c>
      <c r="AZ127" s="426">
        <v>2.9459999999999998E-3</v>
      </c>
      <c r="BA127" s="426">
        <v>3.101E-3</v>
      </c>
      <c r="BB127" s="426">
        <v>2.6919999999999999E-3</v>
      </c>
      <c r="BC127" s="426">
        <v>3.6480000000000002E-3</v>
      </c>
      <c r="BD127" s="426">
        <v>9.3989999999999994E-3</v>
      </c>
      <c r="BE127" s="426">
        <v>8.6339999999999993E-3</v>
      </c>
      <c r="BF127" s="426">
        <v>9.2370000000000004E-3</v>
      </c>
      <c r="BG127" s="426">
        <v>8.4950000000000008E-3</v>
      </c>
      <c r="BH127" s="426">
        <v>3.6459999999999999E-3</v>
      </c>
      <c r="BI127" s="426">
        <v>3.6189999999999998E-3</v>
      </c>
      <c r="BJ127" s="426">
        <v>2.846E-3</v>
      </c>
      <c r="BK127" s="426">
        <v>2.8530000000000001E-3</v>
      </c>
      <c r="BL127" s="426">
        <v>2.9459999999999998E-3</v>
      </c>
      <c r="BM127" s="426">
        <v>3.101E-3</v>
      </c>
      <c r="BN127" s="426">
        <v>2.6919999999999999E-3</v>
      </c>
      <c r="BO127" s="426">
        <v>3.6480000000000002E-3</v>
      </c>
      <c r="BP127" s="426">
        <v>9.3989999999999994E-3</v>
      </c>
      <c r="BQ127" s="426">
        <v>8.6339999999999993E-3</v>
      </c>
      <c r="BR127" s="426">
        <v>9.2370000000000004E-3</v>
      </c>
      <c r="BS127" s="426">
        <v>8.4950000000000008E-3</v>
      </c>
      <c r="BT127" s="426">
        <v>3.6459999999999999E-3</v>
      </c>
      <c r="BU127" s="426">
        <v>3.6189999999999998E-3</v>
      </c>
      <c r="BV127" s="426">
        <v>2.846E-3</v>
      </c>
      <c r="BW127" s="426">
        <v>2.8530000000000001E-3</v>
      </c>
      <c r="BX127" s="426">
        <v>2.9459999999999998E-3</v>
      </c>
      <c r="BY127" s="426">
        <v>3.101E-3</v>
      </c>
      <c r="BZ127" s="426">
        <v>2.6919999999999999E-3</v>
      </c>
      <c r="CA127" s="426">
        <v>3.6480000000000002E-3</v>
      </c>
      <c r="CB127" s="426">
        <v>9.3989999999999994E-3</v>
      </c>
      <c r="CC127" s="426">
        <v>8.6339999999999993E-3</v>
      </c>
      <c r="CD127" s="426">
        <v>9.2370000000000004E-3</v>
      </c>
      <c r="CE127" s="426">
        <v>8.4950000000000008E-3</v>
      </c>
      <c r="CF127" s="426">
        <v>3.6459999999999999E-3</v>
      </c>
      <c r="CG127" s="426">
        <v>3.6189999999999998E-3</v>
      </c>
      <c r="CH127" s="426">
        <v>2.846E-3</v>
      </c>
    </row>
    <row r="128" spans="1:86" x14ac:dyDescent="0.3">
      <c r="A128" s="655"/>
      <c r="B128" s="325" t="s">
        <v>128</v>
      </c>
      <c r="C128" s="130">
        <v>3.3400000000000001E-3</v>
      </c>
      <c r="D128" s="130">
        <v>4.1720000000000004E-3</v>
      </c>
      <c r="E128" s="130">
        <v>3.9909999999999998E-3</v>
      </c>
      <c r="F128" s="426">
        <v>2.826E-3</v>
      </c>
      <c r="G128" s="426">
        <v>6.0169999999999998E-3</v>
      </c>
      <c r="H128" s="426">
        <v>1.5726E-2</v>
      </c>
      <c r="I128" s="426">
        <v>1.3672E-2</v>
      </c>
      <c r="J128" s="426">
        <v>1.5037E-2</v>
      </c>
      <c r="K128" s="426">
        <v>1.5061E-2</v>
      </c>
      <c r="L128" s="426">
        <v>3.7230000000000002E-3</v>
      </c>
      <c r="M128" s="426">
        <v>4.4580000000000002E-3</v>
      </c>
      <c r="N128" s="426">
        <v>3.1909999999999998E-3</v>
      </c>
      <c r="O128" s="426">
        <v>3.5509999999999999E-3</v>
      </c>
      <c r="P128" s="426">
        <v>4.0660000000000002E-3</v>
      </c>
      <c r="Q128" s="426">
        <v>4.7829999999999999E-3</v>
      </c>
      <c r="R128" s="426">
        <v>2.826E-3</v>
      </c>
      <c r="S128" s="426">
        <v>6.0169999999999998E-3</v>
      </c>
      <c r="T128" s="426">
        <v>1.5726E-2</v>
      </c>
      <c r="U128" s="426">
        <v>1.3672E-2</v>
      </c>
      <c r="V128" s="426">
        <v>1.5037E-2</v>
      </c>
      <c r="W128" s="426">
        <v>1.5061E-2</v>
      </c>
      <c r="X128" s="426">
        <v>3.7230000000000002E-3</v>
      </c>
      <c r="Y128" s="426">
        <v>4.4580000000000002E-3</v>
      </c>
      <c r="Z128" s="426">
        <v>3.1909999999999998E-3</v>
      </c>
      <c r="AA128" s="426">
        <v>3.5509999999999999E-3</v>
      </c>
      <c r="AB128" s="426">
        <v>4.0660000000000002E-3</v>
      </c>
      <c r="AC128" s="426">
        <v>4.7829999999999999E-3</v>
      </c>
      <c r="AD128" s="426">
        <v>2.826E-3</v>
      </c>
      <c r="AE128" s="426">
        <v>6.0169999999999998E-3</v>
      </c>
      <c r="AF128" s="426">
        <v>1.5726E-2</v>
      </c>
      <c r="AG128" s="426">
        <v>1.3672E-2</v>
      </c>
      <c r="AH128" s="426">
        <v>1.5037E-2</v>
      </c>
      <c r="AI128" s="426">
        <v>1.5061E-2</v>
      </c>
      <c r="AJ128" s="426">
        <v>3.7230000000000002E-3</v>
      </c>
      <c r="AK128" s="426">
        <v>4.4580000000000002E-3</v>
      </c>
      <c r="AL128" s="426">
        <v>3.1909999999999998E-3</v>
      </c>
      <c r="AM128" s="426">
        <v>3.5509999999999999E-3</v>
      </c>
      <c r="AN128" s="426">
        <v>4.0660000000000002E-3</v>
      </c>
      <c r="AO128" s="426">
        <v>4.7829999999999999E-3</v>
      </c>
      <c r="AP128" s="426">
        <v>2.826E-3</v>
      </c>
      <c r="AQ128" s="426">
        <v>6.0169999999999998E-3</v>
      </c>
      <c r="AR128" s="426">
        <v>1.5726E-2</v>
      </c>
      <c r="AS128" s="426">
        <v>1.3672E-2</v>
      </c>
      <c r="AT128" s="426">
        <v>1.5037E-2</v>
      </c>
      <c r="AU128" s="426">
        <v>1.5061E-2</v>
      </c>
      <c r="AV128" s="426">
        <v>3.7230000000000002E-3</v>
      </c>
      <c r="AW128" s="426">
        <v>4.4580000000000002E-3</v>
      </c>
      <c r="AX128" s="426">
        <v>3.1909999999999998E-3</v>
      </c>
      <c r="AY128" s="426">
        <v>3.5509999999999999E-3</v>
      </c>
      <c r="AZ128" s="426">
        <v>4.0660000000000002E-3</v>
      </c>
      <c r="BA128" s="426">
        <v>4.7829999999999999E-3</v>
      </c>
      <c r="BB128" s="426">
        <v>2.826E-3</v>
      </c>
      <c r="BC128" s="426">
        <v>6.0169999999999998E-3</v>
      </c>
      <c r="BD128" s="426">
        <v>1.5726E-2</v>
      </c>
      <c r="BE128" s="426">
        <v>1.3672E-2</v>
      </c>
      <c r="BF128" s="426">
        <v>1.5037E-2</v>
      </c>
      <c r="BG128" s="426">
        <v>1.5061E-2</v>
      </c>
      <c r="BH128" s="426">
        <v>3.7230000000000002E-3</v>
      </c>
      <c r="BI128" s="426">
        <v>4.4580000000000002E-3</v>
      </c>
      <c r="BJ128" s="426">
        <v>3.1909999999999998E-3</v>
      </c>
      <c r="BK128" s="426">
        <v>3.5509999999999999E-3</v>
      </c>
      <c r="BL128" s="426">
        <v>4.0660000000000002E-3</v>
      </c>
      <c r="BM128" s="426">
        <v>4.7829999999999999E-3</v>
      </c>
      <c r="BN128" s="426">
        <v>2.826E-3</v>
      </c>
      <c r="BO128" s="426">
        <v>6.0169999999999998E-3</v>
      </c>
      <c r="BP128" s="426">
        <v>1.5726E-2</v>
      </c>
      <c r="BQ128" s="426">
        <v>1.3672E-2</v>
      </c>
      <c r="BR128" s="426">
        <v>1.5037E-2</v>
      </c>
      <c r="BS128" s="426">
        <v>1.5061E-2</v>
      </c>
      <c r="BT128" s="426">
        <v>3.7230000000000002E-3</v>
      </c>
      <c r="BU128" s="426">
        <v>4.4580000000000002E-3</v>
      </c>
      <c r="BV128" s="426">
        <v>3.1909999999999998E-3</v>
      </c>
      <c r="BW128" s="426">
        <v>3.5509999999999999E-3</v>
      </c>
      <c r="BX128" s="426">
        <v>4.0660000000000002E-3</v>
      </c>
      <c r="BY128" s="426">
        <v>4.7829999999999999E-3</v>
      </c>
      <c r="BZ128" s="426">
        <v>2.826E-3</v>
      </c>
      <c r="CA128" s="426">
        <v>6.0169999999999998E-3</v>
      </c>
      <c r="CB128" s="426">
        <v>1.5726E-2</v>
      </c>
      <c r="CC128" s="426">
        <v>1.3672E-2</v>
      </c>
      <c r="CD128" s="426">
        <v>1.5037E-2</v>
      </c>
      <c r="CE128" s="426">
        <v>1.5061E-2</v>
      </c>
      <c r="CF128" s="426">
        <v>3.7230000000000002E-3</v>
      </c>
      <c r="CG128" s="426">
        <v>4.4580000000000002E-3</v>
      </c>
      <c r="CH128" s="426">
        <v>3.1909999999999998E-3</v>
      </c>
    </row>
    <row r="129" spans="1:86" x14ac:dyDescent="0.3">
      <c r="A129" s="655"/>
      <c r="B129" s="325" t="s">
        <v>230</v>
      </c>
      <c r="C129" s="130">
        <v>2.8059999999999999E-3</v>
      </c>
      <c r="D129" s="130">
        <v>2.9840000000000001E-3</v>
      </c>
      <c r="E129" s="130">
        <v>2.4299999999999999E-3</v>
      </c>
      <c r="F129" s="426">
        <v>3.6800000000000001E-3</v>
      </c>
      <c r="G129" s="426">
        <v>4.326E-3</v>
      </c>
      <c r="H129" s="426">
        <v>1.1368E-2</v>
      </c>
      <c r="I129" s="426">
        <v>1.0385E-2</v>
      </c>
      <c r="J129" s="426">
        <v>1.1174999999999999E-2</v>
      </c>
      <c r="K129" s="426">
        <v>1.0097E-2</v>
      </c>
      <c r="L129" s="426">
        <v>4.3080000000000002E-3</v>
      </c>
      <c r="M129" s="426">
        <v>3.9639999999999996E-3</v>
      </c>
      <c r="N129" s="426">
        <v>3.1110000000000001E-3</v>
      </c>
      <c r="O129" s="426">
        <v>3.0200000000000001E-3</v>
      </c>
      <c r="P129" s="426">
        <v>2.9520000000000002E-3</v>
      </c>
      <c r="Q129" s="426">
        <v>3.0969999999999999E-3</v>
      </c>
      <c r="R129" s="426">
        <v>3.6800000000000001E-3</v>
      </c>
      <c r="S129" s="426">
        <v>4.326E-3</v>
      </c>
      <c r="T129" s="426">
        <v>1.1368E-2</v>
      </c>
      <c r="U129" s="426">
        <v>1.0385E-2</v>
      </c>
      <c r="V129" s="426">
        <v>1.1174999999999999E-2</v>
      </c>
      <c r="W129" s="426">
        <v>1.0097E-2</v>
      </c>
      <c r="X129" s="426">
        <v>4.3080000000000002E-3</v>
      </c>
      <c r="Y129" s="426">
        <v>3.9639999999999996E-3</v>
      </c>
      <c r="Z129" s="426">
        <v>3.1110000000000001E-3</v>
      </c>
      <c r="AA129" s="426">
        <v>3.0200000000000001E-3</v>
      </c>
      <c r="AB129" s="426">
        <v>2.9520000000000002E-3</v>
      </c>
      <c r="AC129" s="426">
        <v>3.0969999999999999E-3</v>
      </c>
      <c r="AD129" s="426">
        <v>3.6800000000000001E-3</v>
      </c>
      <c r="AE129" s="426">
        <v>4.326E-3</v>
      </c>
      <c r="AF129" s="426">
        <v>1.1368E-2</v>
      </c>
      <c r="AG129" s="426">
        <v>1.0385E-2</v>
      </c>
      <c r="AH129" s="426">
        <v>1.1174999999999999E-2</v>
      </c>
      <c r="AI129" s="426">
        <v>1.0097E-2</v>
      </c>
      <c r="AJ129" s="426">
        <v>4.3080000000000002E-3</v>
      </c>
      <c r="AK129" s="426">
        <v>3.9639999999999996E-3</v>
      </c>
      <c r="AL129" s="426">
        <v>3.1110000000000001E-3</v>
      </c>
      <c r="AM129" s="426">
        <v>3.0200000000000001E-3</v>
      </c>
      <c r="AN129" s="426">
        <v>2.9520000000000002E-3</v>
      </c>
      <c r="AO129" s="426">
        <v>3.0969999999999999E-3</v>
      </c>
      <c r="AP129" s="426">
        <v>3.6800000000000001E-3</v>
      </c>
      <c r="AQ129" s="426">
        <v>4.326E-3</v>
      </c>
      <c r="AR129" s="426">
        <v>1.1368E-2</v>
      </c>
      <c r="AS129" s="426">
        <v>1.0385E-2</v>
      </c>
      <c r="AT129" s="426">
        <v>1.1174999999999999E-2</v>
      </c>
      <c r="AU129" s="426">
        <v>1.0097E-2</v>
      </c>
      <c r="AV129" s="426">
        <v>4.3080000000000002E-3</v>
      </c>
      <c r="AW129" s="426">
        <v>3.9639999999999996E-3</v>
      </c>
      <c r="AX129" s="426">
        <v>3.1110000000000001E-3</v>
      </c>
      <c r="AY129" s="426">
        <v>3.0200000000000001E-3</v>
      </c>
      <c r="AZ129" s="426">
        <v>2.9520000000000002E-3</v>
      </c>
      <c r="BA129" s="426">
        <v>3.0969999999999999E-3</v>
      </c>
      <c r="BB129" s="426">
        <v>3.6800000000000001E-3</v>
      </c>
      <c r="BC129" s="426">
        <v>4.326E-3</v>
      </c>
      <c r="BD129" s="426">
        <v>1.1368E-2</v>
      </c>
      <c r="BE129" s="426">
        <v>1.0385E-2</v>
      </c>
      <c r="BF129" s="426">
        <v>1.1174999999999999E-2</v>
      </c>
      <c r="BG129" s="426">
        <v>1.0097E-2</v>
      </c>
      <c r="BH129" s="426">
        <v>4.3080000000000002E-3</v>
      </c>
      <c r="BI129" s="426">
        <v>3.9639999999999996E-3</v>
      </c>
      <c r="BJ129" s="426">
        <v>3.1110000000000001E-3</v>
      </c>
      <c r="BK129" s="426">
        <v>3.0200000000000001E-3</v>
      </c>
      <c r="BL129" s="426">
        <v>2.9520000000000002E-3</v>
      </c>
      <c r="BM129" s="426">
        <v>3.0969999999999999E-3</v>
      </c>
      <c r="BN129" s="426">
        <v>3.6800000000000001E-3</v>
      </c>
      <c r="BO129" s="426">
        <v>4.326E-3</v>
      </c>
      <c r="BP129" s="426">
        <v>1.1368E-2</v>
      </c>
      <c r="BQ129" s="426">
        <v>1.0385E-2</v>
      </c>
      <c r="BR129" s="426">
        <v>1.1174999999999999E-2</v>
      </c>
      <c r="BS129" s="426">
        <v>1.0097E-2</v>
      </c>
      <c r="BT129" s="426">
        <v>4.3080000000000002E-3</v>
      </c>
      <c r="BU129" s="426">
        <v>3.9639999999999996E-3</v>
      </c>
      <c r="BV129" s="426">
        <v>3.1110000000000001E-3</v>
      </c>
      <c r="BW129" s="426">
        <v>3.0200000000000001E-3</v>
      </c>
      <c r="BX129" s="426">
        <v>2.9520000000000002E-3</v>
      </c>
      <c r="BY129" s="426">
        <v>3.0969999999999999E-3</v>
      </c>
      <c r="BZ129" s="426">
        <v>3.6800000000000001E-3</v>
      </c>
      <c r="CA129" s="426">
        <v>4.326E-3</v>
      </c>
      <c r="CB129" s="426">
        <v>1.1368E-2</v>
      </c>
      <c r="CC129" s="426">
        <v>1.0385E-2</v>
      </c>
      <c r="CD129" s="426">
        <v>1.1174999999999999E-2</v>
      </c>
      <c r="CE129" s="426">
        <v>1.0097E-2</v>
      </c>
      <c r="CF129" s="426">
        <v>4.3080000000000002E-3</v>
      </c>
      <c r="CG129" s="426">
        <v>3.9639999999999996E-3</v>
      </c>
      <c r="CH129" s="426">
        <v>3.1110000000000001E-3</v>
      </c>
    </row>
    <row r="130" spans="1:86" x14ac:dyDescent="0.3">
      <c r="A130" s="655"/>
      <c r="B130" s="325" t="s">
        <v>129</v>
      </c>
      <c r="C130" s="130">
        <v>0</v>
      </c>
      <c r="D130" s="130">
        <v>0</v>
      </c>
      <c r="E130" s="130">
        <v>0</v>
      </c>
      <c r="F130" s="426">
        <v>4.2690000000000002E-3</v>
      </c>
      <c r="G130" s="426">
        <v>8.5869999999999991E-3</v>
      </c>
      <c r="H130" s="426">
        <v>1.6046000000000001E-2</v>
      </c>
      <c r="I130" s="426">
        <v>1.3816E-2</v>
      </c>
      <c r="J130" s="426">
        <v>1.5232000000000001E-2</v>
      </c>
      <c r="K130" s="426">
        <v>1.6389999999999998E-2</v>
      </c>
      <c r="L130" s="426">
        <v>4.6680000000000003E-3</v>
      </c>
      <c r="M130" s="426">
        <v>0</v>
      </c>
      <c r="N130" s="426">
        <v>0</v>
      </c>
      <c r="O130" s="426">
        <v>0</v>
      </c>
      <c r="P130" s="426">
        <v>0</v>
      </c>
      <c r="Q130" s="426">
        <v>0</v>
      </c>
      <c r="R130" s="426">
        <v>4.2690000000000002E-3</v>
      </c>
      <c r="S130" s="426">
        <v>8.5869999999999991E-3</v>
      </c>
      <c r="T130" s="426">
        <v>1.6046000000000001E-2</v>
      </c>
      <c r="U130" s="426">
        <v>1.3816E-2</v>
      </c>
      <c r="V130" s="426">
        <v>1.5232000000000001E-2</v>
      </c>
      <c r="W130" s="426">
        <v>1.6389999999999998E-2</v>
      </c>
      <c r="X130" s="426">
        <v>4.6680000000000003E-3</v>
      </c>
      <c r="Y130" s="426">
        <v>0</v>
      </c>
      <c r="Z130" s="426">
        <v>0</v>
      </c>
      <c r="AA130" s="426">
        <v>0</v>
      </c>
      <c r="AB130" s="426">
        <v>0</v>
      </c>
      <c r="AC130" s="426">
        <v>0</v>
      </c>
      <c r="AD130" s="426">
        <v>4.2690000000000002E-3</v>
      </c>
      <c r="AE130" s="426">
        <v>8.5869999999999991E-3</v>
      </c>
      <c r="AF130" s="426">
        <v>1.6046000000000001E-2</v>
      </c>
      <c r="AG130" s="426">
        <v>1.3816E-2</v>
      </c>
      <c r="AH130" s="426">
        <v>1.5232000000000001E-2</v>
      </c>
      <c r="AI130" s="426">
        <v>1.6389999999999998E-2</v>
      </c>
      <c r="AJ130" s="426">
        <v>4.6680000000000003E-3</v>
      </c>
      <c r="AK130" s="426">
        <v>0</v>
      </c>
      <c r="AL130" s="426">
        <v>0</v>
      </c>
      <c r="AM130" s="426">
        <v>0</v>
      </c>
      <c r="AN130" s="426">
        <v>0</v>
      </c>
      <c r="AO130" s="426">
        <v>0</v>
      </c>
      <c r="AP130" s="426">
        <v>4.2690000000000002E-3</v>
      </c>
      <c r="AQ130" s="426">
        <v>8.5869999999999991E-3</v>
      </c>
      <c r="AR130" s="426">
        <v>1.6046000000000001E-2</v>
      </c>
      <c r="AS130" s="426">
        <v>1.3816E-2</v>
      </c>
      <c r="AT130" s="426">
        <v>1.5232000000000001E-2</v>
      </c>
      <c r="AU130" s="426">
        <v>1.6389999999999998E-2</v>
      </c>
      <c r="AV130" s="426">
        <v>4.6680000000000003E-3</v>
      </c>
      <c r="AW130" s="426">
        <v>0</v>
      </c>
      <c r="AX130" s="426">
        <v>0</v>
      </c>
      <c r="AY130" s="426">
        <v>0</v>
      </c>
      <c r="AZ130" s="426">
        <v>0</v>
      </c>
      <c r="BA130" s="426">
        <v>0</v>
      </c>
      <c r="BB130" s="426">
        <v>4.2690000000000002E-3</v>
      </c>
      <c r="BC130" s="426">
        <v>8.5869999999999991E-3</v>
      </c>
      <c r="BD130" s="426">
        <v>1.6046000000000001E-2</v>
      </c>
      <c r="BE130" s="426">
        <v>1.3816E-2</v>
      </c>
      <c r="BF130" s="426">
        <v>1.5232000000000001E-2</v>
      </c>
      <c r="BG130" s="426">
        <v>1.6389999999999998E-2</v>
      </c>
      <c r="BH130" s="426">
        <v>4.6680000000000003E-3</v>
      </c>
      <c r="BI130" s="426">
        <v>0</v>
      </c>
      <c r="BJ130" s="426">
        <v>0</v>
      </c>
      <c r="BK130" s="426">
        <v>0</v>
      </c>
      <c r="BL130" s="426">
        <v>0</v>
      </c>
      <c r="BM130" s="426">
        <v>0</v>
      </c>
      <c r="BN130" s="426">
        <v>4.2690000000000002E-3</v>
      </c>
      <c r="BO130" s="426">
        <v>8.5869999999999991E-3</v>
      </c>
      <c r="BP130" s="426">
        <v>1.6046000000000001E-2</v>
      </c>
      <c r="BQ130" s="426">
        <v>1.3816E-2</v>
      </c>
      <c r="BR130" s="426">
        <v>1.5232000000000001E-2</v>
      </c>
      <c r="BS130" s="426">
        <v>1.6389999999999998E-2</v>
      </c>
      <c r="BT130" s="426">
        <v>4.6680000000000003E-3</v>
      </c>
      <c r="BU130" s="426">
        <v>0</v>
      </c>
      <c r="BV130" s="426">
        <v>0</v>
      </c>
      <c r="BW130" s="426">
        <v>0</v>
      </c>
      <c r="BX130" s="426">
        <v>0</v>
      </c>
      <c r="BY130" s="426">
        <v>0</v>
      </c>
      <c r="BZ130" s="426">
        <v>4.2690000000000002E-3</v>
      </c>
      <c r="CA130" s="426">
        <v>8.5869999999999991E-3</v>
      </c>
      <c r="CB130" s="426">
        <v>1.6046000000000001E-2</v>
      </c>
      <c r="CC130" s="426">
        <v>1.3816E-2</v>
      </c>
      <c r="CD130" s="426">
        <v>1.5232000000000001E-2</v>
      </c>
      <c r="CE130" s="426">
        <v>1.6389999999999998E-2</v>
      </c>
      <c r="CF130" s="426">
        <v>4.6680000000000003E-3</v>
      </c>
      <c r="CG130" s="426">
        <v>0</v>
      </c>
      <c r="CH130" s="426">
        <v>0</v>
      </c>
    </row>
    <row r="131" spans="1:86" x14ac:dyDescent="0.3">
      <c r="A131" s="655"/>
      <c r="B131" s="325" t="s">
        <v>231</v>
      </c>
      <c r="C131" s="130">
        <v>0</v>
      </c>
      <c r="D131" s="130">
        <v>0</v>
      </c>
      <c r="E131" s="130">
        <v>0</v>
      </c>
      <c r="F131" s="426">
        <v>4.0099999999999999E-4</v>
      </c>
      <c r="G131" s="426">
        <v>7.2000000000000002E-5</v>
      </c>
      <c r="H131" s="426">
        <v>1.6699999999999999E-4</v>
      </c>
      <c r="I131" s="426">
        <v>1.6100000000000001E-4</v>
      </c>
      <c r="J131" s="426">
        <v>1.66E-4</v>
      </c>
      <c r="K131" s="426">
        <v>1.6899999999999999E-4</v>
      </c>
      <c r="L131" s="426">
        <v>6.0999999999999999E-5</v>
      </c>
      <c r="M131" s="426">
        <v>5.7000000000000003E-5</v>
      </c>
      <c r="N131" s="426">
        <v>5.7000000000000003E-5</v>
      </c>
      <c r="O131" s="426">
        <v>5.0000000000000004E-6</v>
      </c>
      <c r="P131" s="426">
        <v>3.0000000000000001E-6</v>
      </c>
      <c r="Q131" s="426">
        <v>3.9999999999999998E-6</v>
      </c>
      <c r="R131" s="426">
        <v>4.0099999999999999E-4</v>
      </c>
      <c r="S131" s="426">
        <v>7.2000000000000002E-5</v>
      </c>
      <c r="T131" s="426">
        <v>1.6699999999999999E-4</v>
      </c>
      <c r="U131" s="426">
        <v>1.6100000000000001E-4</v>
      </c>
      <c r="V131" s="426">
        <v>1.66E-4</v>
      </c>
      <c r="W131" s="426">
        <v>1.6899999999999999E-4</v>
      </c>
      <c r="X131" s="426">
        <v>6.0999999999999999E-5</v>
      </c>
      <c r="Y131" s="426">
        <v>5.7000000000000003E-5</v>
      </c>
      <c r="Z131" s="426">
        <v>5.7000000000000003E-5</v>
      </c>
      <c r="AA131" s="426">
        <v>5.0000000000000004E-6</v>
      </c>
      <c r="AB131" s="426">
        <v>3.0000000000000001E-6</v>
      </c>
      <c r="AC131" s="426">
        <v>3.9999999999999998E-6</v>
      </c>
      <c r="AD131" s="426">
        <v>4.0099999999999999E-4</v>
      </c>
      <c r="AE131" s="426">
        <v>7.2000000000000002E-5</v>
      </c>
      <c r="AF131" s="426">
        <v>1.6699999999999999E-4</v>
      </c>
      <c r="AG131" s="426">
        <v>1.6100000000000001E-4</v>
      </c>
      <c r="AH131" s="426">
        <v>1.66E-4</v>
      </c>
      <c r="AI131" s="426">
        <v>1.6899999999999999E-4</v>
      </c>
      <c r="AJ131" s="426">
        <v>6.0999999999999999E-5</v>
      </c>
      <c r="AK131" s="426">
        <v>5.7000000000000003E-5</v>
      </c>
      <c r="AL131" s="426">
        <v>5.7000000000000003E-5</v>
      </c>
      <c r="AM131" s="426">
        <v>5.0000000000000004E-6</v>
      </c>
      <c r="AN131" s="426">
        <v>3.0000000000000001E-6</v>
      </c>
      <c r="AO131" s="426">
        <v>3.9999999999999998E-6</v>
      </c>
      <c r="AP131" s="426">
        <v>4.0099999999999999E-4</v>
      </c>
      <c r="AQ131" s="426">
        <v>7.2000000000000002E-5</v>
      </c>
      <c r="AR131" s="426">
        <v>1.6699999999999999E-4</v>
      </c>
      <c r="AS131" s="426">
        <v>1.6100000000000001E-4</v>
      </c>
      <c r="AT131" s="426">
        <v>1.66E-4</v>
      </c>
      <c r="AU131" s="426">
        <v>1.6899999999999999E-4</v>
      </c>
      <c r="AV131" s="426">
        <v>6.0999999999999999E-5</v>
      </c>
      <c r="AW131" s="426">
        <v>5.7000000000000003E-5</v>
      </c>
      <c r="AX131" s="426">
        <v>5.7000000000000003E-5</v>
      </c>
      <c r="AY131" s="426">
        <v>5.0000000000000004E-6</v>
      </c>
      <c r="AZ131" s="426">
        <v>3.0000000000000001E-6</v>
      </c>
      <c r="BA131" s="426">
        <v>3.9999999999999998E-6</v>
      </c>
      <c r="BB131" s="426">
        <v>4.0099999999999999E-4</v>
      </c>
      <c r="BC131" s="426">
        <v>7.2000000000000002E-5</v>
      </c>
      <c r="BD131" s="426">
        <v>1.6699999999999999E-4</v>
      </c>
      <c r="BE131" s="426">
        <v>1.6100000000000001E-4</v>
      </c>
      <c r="BF131" s="426">
        <v>1.66E-4</v>
      </c>
      <c r="BG131" s="426">
        <v>1.6899999999999999E-4</v>
      </c>
      <c r="BH131" s="426">
        <v>6.0999999999999999E-5</v>
      </c>
      <c r="BI131" s="426">
        <v>5.7000000000000003E-5</v>
      </c>
      <c r="BJ131" s="426">
        <v>5.7000000000000003E-5</v>
      </c>
      <c r="BK131" s="426">
        <v>5.0000000000000004E-6</v>
      </c>
      <c r="BL131" s="426">
        <v>3.0000000000000001E-6</v>
      </c>
      <c r="BM131" s="426">
        <v>3.9999999999999998E-6</v>
      </c>
      <c r="BN131" s="426">
        <v>4.0099999999999999E-4</v>
      </c>
      <c r="BO131" s="426">
        <v>7.2000000000000002E-5</v>
      </c>
      <c r="BP131" s="426">
        <v>1.6699999999999999E-4</v>
      </c>
      <c r="BQ131" s="426">
        <v>1.6100000000000001E-4</v>
      </c>
      <c r="BR131" s="426">
        <v>1.66E-4</v>
      </c>
      <c r="BS131" s="426">
        <v>1.6899999999999999E-4</v>
      </c>
      <c r="BT131" s="426">
        <v>6.0999999999999999E-5</v>
      </c>
      <c r="BU131" s="426">
        <v>5.7000000000000003E-5</v>
      </c>
      <c r="BV131" s="426">
        <v>5.7000000000000003E-5</v>
      </c>
      <c r="BW131" s="426">
        <v>5.0000000000000004E-6</v>
      </c>
      <c r="BX131" s="426">
        <v>3.0000000000000001E-6</v>
      </c>
      <c r="BY131" s="426">
        <v>3.9999999999999998E-6</v>
      </c>
      <c r="BZ131" s="426">
        <v>4.0099999999999999E-4</v>
      </c>
      <c r="CA131" s="426">
        <v>7.2000000000000002E-5</v>
      </c>
      <c r="CB131" s="426">
        <v>1.6699999999999999E-4</v>
      </c>
      <c r="CC131" s="426">
        <v>1.6100000000000001E-4</v>
      </c>
      <c r="CD131" s="426">
        <v>1.66E-4</v>
      </c>
      <c r="CE131" s="426">
        <v>1.6899999999999999E-4</v>
      </c>
      <c r="CF131" s="426">
        <v>6.0999999999999999E-5</v>
      </c>
      <c r="CG131" s="426">
        <v>5.7000000000000003E-5</v>
      </c>
      <c r="CH131" s="426">
        <v>5.7000000000000003E-5</v>
      </c>
    </row>
    <row r="132" spans="1:86" x14ac:dyDescent="0.3">
      <c r="A132" s="655"/>
      <c r="B132" s="326" t="s">
        <v>131</v>
      </c>
      <c r="C132" s="130">
        <v>3.3400000000000001E-3</v>
      </c>
      <c r="D132" s="130">
        <v>4.1780000000000003E-3</v>
      </c>
      <c r="E132" s="130">
        <v>4.1510000000000002E-3</v>
      </c>
      <c r="F132" s="426">
        <v>3.7559999999999998E-3</v>
      </c>
      <c r="G132" s="426">
        <v>3.1979999999999999E-3</v>
      </c>
      <c r="H132" s="426">
        <v>0</v>
      </c>
      <c r="I132" s="426">
        <v>0</v>
      </c>
      <c r="J132" s="426">
        <v>0</v>
      </c>
      <c r="K132" s="426">
        <v>9.3019999999999995E-3</v>
      </c>
      <c r="L132" s="426">
        <v>4.45E-3</v>
      </c>
      <c r="M132" s="426">
        <v>4.6759999999999996E-3</v>
      </c>
      <c r="N132" s="426">
        <v>3.1930000000000001E-3</v>
      </c>
      <c r="O132" s="426">
        <v>3.5509999999999999E-3</v>
      </c>
      <c r="P132" s="426">
        <v>4.0720000000000001E-3</v>
      </c>
      <c r="Q132" s="426">
        <v>4.9550000000000002E-3</v>
      </c>
      <c r="R132" s="426">
        <v>3.7559999999999998E-3</v>
      </c>
      <c r="S132" s="426">
        <v>3.1979999999999999E-3</v>
      </c>
      <c r="T132" s="426">
        <v>0</v>
      </c>
      <c r="U132" s="426">
        <v>0</v>
      </c>
      <c r="V132" s="426">
        <v>0</v>
      </c>
      <c r="W132" s="426">
        <v>9.3019999999999995E-3</v>
      </c>
      <c r="X132" s="426">
        <v>4.45E-3</v>
      </c>
      <c r="Y132" s="426">
        <v>4.6759999999999996E-3</v>
      </c>
      <c r="Z132" s="426">
        <v>3.1930000000000001E-3</v>
      </c>
      <c r="AA132" s="426">
        <v>3.5509999999999999E-3</v>
      </c>
      <c r="AB132" s="426">
        <v>4.0720000000000001E-3</v>
      </c>
      <c r="AC132" s="426">
        <v>4.9550000000000002E-3</v>
      </c>
      <c r="AD132" s="426">
        <v>3.7559999999999998E-3</v>
      </c>
      <c r="AE132" s="426">
        <v>3.1979999999999999E-3</v>
      </c>
      <c r="AF132" s="426">
        <v>0</v>
      </c>
      <c r="AG132" s="426">
        <v>0</v>
      </c>
      <c r="AH132" s="426">
        <v>0</v>
      </c>
      <c r="AI132" s="426">
        <v>9.3019999999999995E-3</v>
      </c>
      <c r="AJ132" s="426">
        <v>4.45E-3</v>
      </c>
      <c r="AK132" s="426">
        <v>4.6759999999999996E-3</v>
      </c>
      <c r="AL132" s="426">
        <v>3.1930000000000001E-3</v>
      </c>
      <c r="AM132" s="426">
        <v>3.5509999999999999E-3</v>
      </c>
      <c r="AN132" s="426">
        <v>4.0720000000000001E-3</v>
      </c>
      <c r="AO132" s="426">
        <v>4.9550000000000002E-3</v>
      </c>
      <c r="AP132" s="426">
        <v>3.7559999999999998E-3</v>
      </c>
      <c r="AQ132" s="426">
        <v>3.1979999999999999E-3</v>
      </c>
      <c r="AR132" s="426">
        <v>0</v>
      </c>
      <c r="AS132" s="426">
        <v>0</v>
      </c>
      <c r="AT132" s="426">
        <v>0</v>
      </c>
      <c r="AU132" s="426">
        <v>9.3019999999999995E-3</v>
      </c>
      <c r="AV132" s="426">
        <v>4.45E-3</v>
      </c>
      <c r="AW132" s="426">
        <v>4.6759999999999996E-3</v>
      </c>
      <c r="AX132" s="426">
        <v>3.1930000000000001E-3</v>
      </c>
      <c r="AY132" s="426">
        <v>3.5509999999999999E-3</v>
      </c>
      <c r="AZ132" s="426">
        <v>4.0720000000000001E-3</v>
      </c>
      <c r="BA132" s="426">
        <v>4.9550000000000002E-3</v>
      </c>
      <c r="BB132" s="426">
        <v>3.7559999999999998E-3</v>
      </c>
      <c r="BC132" s="426">
        <v>3.1979999999999999E-3</v>
      </c>
      <c r="BD132" s="426">
        <v>0</v>
      </c>
      <c r="BE132" s="426">
        <v>0</v>
      </c>
      <c r="BF132" s="426">
        <v>0</v>
      </c>
      <c r="BG132" s="426">
        <v>9.3019999999999995E-3</v>
      </c>
      <c r="BH132" s="426">
        <v>4.45E-3</v>
      </c>
      <c r="BI132" s="426">
        <v>4.6759999999999996E-3</v>
      </c>
      <c r="BJ132" s="426">
        <v>3.1930000000000001E-3</v>
      </c>
      <c r="BK132" s="426">
        <v>3.5509999999999999E-3</v>
      </c>
      <c r="BL132" s="426">
        <v>4.0720000000000001E-3</v>
      </c>
      <c r="BM132" s="426">
        <v>4.9550000000000002E-3</v>
      </c>
      <c r="BN132" s="426">
        <v>3.7559999999999998E-3</v>
      </c>
      <c r="BO132" s="426">
        <v>3.1979999999999999E-3</v>
      </c>
      <c r="BP132" s="426">
        <v>0</v>
      </c>
      <c r="BQ132" s="426">
        <v>0</v>
      </c>
      <c r="BR132" s="426">
        <v>0</v>
      </c>
      <c r="BS132" s="426">
        <v>9.3019999999999995E-3</v>
      </c>
      <c r="BT132" s="426">
        <v>4.45E-3</v>
      </c>
      <c r="BU132" s="426">
        <v>4.6759999999999996E-3</v>
      </c>
      <c r="BV132" s="426">
        <v>3.1930000000000001E-3</v>
      </c>
      <c r="BW132" s="426">
        <v>3.5509999999999999E-3</v>
      </c>
      <c r="BX132" s="426">
        <v>4.0720000000000001E-3</v>
      </c>
      <c r="BY132" s="426">
        <v>4.9550000000000002E-3</v>
      </c>
      <c r="BZ132" s="426">
        <v>3.7559999999999998E-3</v>
      </c>
      <c r="CA132" s="426">
        <v>3.1979999999999999E-3</v>
      </c>
      <c r="CB132" s="426">
        <v>0</v>
      </c>
      <c r="CC132" s="426">
        <v>0</v>
      </c>
      <c r="CD132" s="426">
        <v>0</v>
      </c>
      <c r="CE132" s="426">
        <v>9.3019999999999995E-3</v>
      </c>
      <c r="CF132" s="426">
        <v>4.45E-3</v>
      </c>
      <c r="CG132" s="426">
        <v>4.6759999999999996E-3</v>
      </c>
      <c r="CH132" s="426">
        <v>3.1930000000000001E-3</v>
      </c>
    </row>
    <row r="133" spans="1:86" x14ac:dyDescent="0.3">
      <c r="A133" s="655"/>
      <c r="B133" s="326" t="s">
        <v>132</v>
      </c>
      <c r="C133" s="130">
        <v>3.3400000000000001E-3</v>
      </c>
      <c r="D133" s="130">
        <v>4.1720000000000004E-3</v>
      </c>
      <c r="E133" s="130">
        <v>3.9909999999999998E-3</v>
      </c>
      <c r="F133" s="426">
        <v>2.826E-3</v>
      </c>
      <c r="G133" s="426">
        <v>6.0169999999999998E-3</v>
      </c>
      <c r="H133" s="426">
        <v>1.5726E-2</v>
      </c>
      <c r="I133" s="426">
        <v>1.3672E-2</v>
      </c>
      <c r="J133" s="426">
        <v>1.5037E-2</v>
      </c>
      <c r="K133" s="426">
        <v>1.5061E-2</v>
      </c>
      <c r="L133" s="426">
        <v>3.7230000000000002E-3</v>
      </c>
      <c r="M133" s="426">
        <v>4.4580000000000002E-3</v>
      </c>
      <c r="N133" s="426">
        <v>3.1909999999999998E-3</v>
      </c>
      <c r="O133" s="426">
        <v>3.5509999999999999E-3</v>
      </c>
      <c r="P133" s="426">
        <v>4.0660000000000002E-3</v>
      </c>
      <c r="Q133" s="426">
        <v>4.7829999999999999E-3</v>
      </c>
      <c r="R133" s="426">
        <v>2.826E-3</v>
      </c>
      <c r="S133" s="426">
        <v>6.0169999999999998E-3</v>
      </c>
      <c r="T133" s="426">
        <v>1.5726E-2</v>
      </c>
      <c r="U133" s="426">
        <v>1.3672E-2</v>
      </c>
      <c r="V133" s="426">
        <v>1.5037E-2</v>
      </c>
      <c r="W133" s="426">
        <v>1.5061E-2</v>
      </c>
      <c r="X133" s="426">
        <v>3.7230000000000002E-3</v>
      </c>
      <c r="Y133" s="426">
        <v>4.4580000000000002E-3</v>
      </c>
      <c r="Z133" s="426">
        <v>3.1909999999999998E-3</v>
      </c>
      <c r="AA133" s="426">
        <v>3.5509999999999999E-3</v>
      </c>
      <c r="AB133" s="426">
        <v>4.0660000000000002E-3</v>
      </c>
      <c r="AC133" s="426">
        <v>4.7829999999999999E-3</v>
      </c>
      <c r="AD133" s="426">
        <v>2.826E-3</v>
      </c>
      <c r="AE133" s="426">
        <v>6.0169999999999998E-3</v>
      </c>
      <c r="AF133" s="426">
        <v>1.5726E-2</v>
      </c>
      <c r="AG133" s="426">
        <v>1.3672E-2</v>
      </c>
      <c r="AH133" s="426">
        <v>1.5037E-2</v>
      </c>
      <c r="AI133" s="426">
        <v>1.5061E-2</v>
      </c>
      <c r="AJ133" s="426">
        <v>3.7230000000000002E-3</v>
      </c>
      <c r="AK133" s="426">
        <v>4.4580000000000002E-3</v>
      </c>
      <c r="AL133" s="426">
        <v>3.1909999999999998E-3</v>
      </c>
      <c r="AM133" s="426">
        <v>3.5509999999999999E-3</v>
      </c>
      <c r="AN133" s="426">
        <v>4.0660000000000002E-3</v>
      </c>
      <c r="AO133" s="426">
        <v>4.7829999999999999E-3</v>
      </c>
      <c r="AP133" s="426">
        <v>2.826E-3</v>
      </c>
      <c r="AQ133" s="426">
        <v>6.0169999999999998E-3</v>
      </c>
      <c r="AR133" s="426">
        <v>1.5726E-2</v>
      </c>
      <c r="AS133" s="426">
        <v>1.3672E-2</v>
      </c>
      <c r="AT133" s="426">
        <v>1.5037E-2</v>
      </c>
      <c r="AU133" s="426">
        <v>1.5061E-2</v>
      </c>
      <c r="AV133" s="426">
        <v>3.7230000000000002E-3</v>
      </c>
      <c r="AW133" s="426">
        <v>4.4580000000000002E-3</v>
      </c>
      <c r="AX133" s="426">
        <v>3.1909999999999998E-3</v>
      </c>
      <c r="AY133" s="426">
        <v>3.5509999999999999E-3</v>
      </c>
      <c r="AZ133" s="426">
        <v>4.0660000000000002E-3</v>
      </c>
      <c r="BA133" s="426">
        <v>4.7829999999999999E-3</v>
      </c>
      <c r="BB133" s="426">
        <v>2.826E-3</v>
      </c>
      <c r="BC133" s="426">
        <v>6.0169999999999998E-3</v>
      </c>
      <c r="BD133" s="426">
        <v>1.5726E-2</v>
      </c>
      <c r="BE133" s="426">
        <v>1.3672E-2</v>
      </c>
      <c r="BF133" s="426">
        <v>1.5037E-2</v>
      </c>
      <c r="BG133" s="426">
        <v>1.5061E-2</v>
      </c>
      <c r="BH133" s="426">
        <v>3.7230000000000002E-3</v>
      </c>
      <c r="BI133" s="426">
        <v>4.4580000000000002E-3</v>
      </c>
      <c r="BJ133" s="426">
        <v>3.1909999999999998E-3</v>
      </c>
      <c r="BK133" s="426">
        <v>3.5509999999999999E-3</v>
      </c>
      <c r="BL133" s="426">
        <v>4.0660000000000002E-3</v>
      </c>
      <c r="BM133" s="426">
        <v>4.7829999999999999E-3</v>
      </c>
      <c r="BN133" s="426">
        <v>2.826E-3</v>
      </c>
      <c r="BO133" s="426">
        <v>6.0169999999999998E-3</v>
      </c>
      <c r="BP133" s="426">
        <v>1.5726E-2</v>
      </c>
      <c r="BQ133" s="426">
        <v>1.3672E-2</v>
      </c>
      <c r="BR133" s="426">
        <v>1.5037E-2</v>
      </c>
      <c r="BS133" s="426">
        <v>1.5061E-2</v>
      </c>
      <c r="BT133" s="426">
        <v>3.7230000000000002E-3</v>
      </c>
      <c r="BU133" s="426">
        <v>4.4580000000000002E-3</v>
      </c>
      <c r="BV133" s="426">
        <v>3.1909999999999998E-3</v>
      </c>
      <c r="BW133" s="426">
        <v>3.5509999999999999E-3</v>
      </c>
      <c r="BX133" s="426">
        <v>4.0660000000000002E-3</v>
      </c>
      <c r="BY133" s="426">
        <v>4.7829999999999999E-3</v>
      </c>
      <c r="BZ133" s="426">
        <v>2.826E-3</v>
      </c>
      <c r="CA133" s="426">
        <v>6.0169999999999998E-3</v>
      </c>
      <c r="CB133" s="426">
        <v>1.5726E-2</v>
      </c>
      <c r="CC133" s="426">
        <v>1.3672E-2</v>
      </c>
      <c r="CD133" s="426">
        <v>1.5037E-2</v>
      </c>
      <c r="CE133" s="426">
        <v>1.5061E-2</v>
      </c>
      <c r="CF133" s="426">
        <v>3.7230000000000002E-3</v>
      </c>
      <c r="CG133" s="426">
        <v>4.4580000000000002E-3</v>
      </c>
      <c r="CH133" s="426">
        <v>3.1909999999999998E-3</v>
      </c>
    </row>
    <row r="134" spans="1:86" x14ac:dyDescent="0.3">
      <c r="A134" s="655"/>
      <c r="B134" s="326" t="s">
        <v>133</v>
      </c>
      <c r="C134" s="130">
        <v>3.1440000000000001E-3</v>
      </c>
      <c r="D134" s="130">
        <v>3.3730000000000001E-3</v>
      </c>
      <c r="E134" s="130">
        <v>2.872E-3</v>
      </c>
      <c r="F134" s="426">
        <v>3.4499999999999999E-3</v>
      </c>
      <c r="G134" s="426">
        <v>4.4089999999999997E-3</v>
      </c>
      <c r="H134" s="426">
        <v>1.0983E-2</v>
      </c>
      <c r="I134" s="426">
        <v>1.0083E-2</v>
      </c>
      <c r="J134" s="426">
        <v>1.0762000000000001E-2</v>
      </c>
      <c r="K134" s="426">
        <v>9.2289999999999994E-3</v>
      </c>
      <c r="L134" s="426">
        <v>4.4390000000000002E-3</v>
      </c>
      <c r="M134" s="426">
        <v>4.0359999999999997E-3</v>
      </c>
      <c r="N134" s="426">
        <v>2.9940000000000001E-3</v>
      </c>
      <c r="O134" s="426">
        <v>3.3570000000000002E-3</v>
      </c>
      <c r="P134" s="426">
        <v>3.3170000000000001E-3</v>
      </c>
      <c r="Q134" s="426">
        <v>3.5750000000000001E-3</v>
      </c>
      <c r="R134" s="426">
        <v>3.4499999999999999E-3</v>
      </c>
      <c r="S134" s="426">
        <v>4.4089999999999997E-3</v>
      </c>
      <c r="T134" s="426">
        <v>1.0983E-2</v>
      </c>
      <c r="U134" s="426">
        <v>1.0083E-2</v>
      </c>
      <c r="V134" s="426">
        <v>1.0762000000000001E-2</v>
      </c>
      <c r="W134" s="426">
        <v>9.2289999999999994E-3</v>
      </c>
      <c r="X134" s="426">
        <v>4.4390000000000002E-3</v>
      </c>
      <c r="Y134" s="426">
        <v>4.0359999999999997E-3</v>
      </c>
      <c r="Z134" s="426">
        <v>2.9940000000000001E-3</v>
      </c>
      <c r="AA134" s="426">
        <v>3.3570000000000002E-3</v>
      </c>
      <c r="AB134" s="426">
        <v>3.3170000000000001E-3</v>
      </c>
      <c r="AC134" s="426">
        <v>3.5750000000000001E-3</v>
      </c>
      <c r="AD134" s="426">
        <v>3.4499999999999999E-3</v>
      </c>
      <c r="AE134" s="426">
        <v>4.4089999999999997E-3</v>
      </c>
      <c r="AF134" s="426">
        <v>1.0983E-2</v>
      </c>
      <c r="AG134" s="426">
        <v>1.0083E-2</v>
      </c>
      <c r="AH134" s="426">
        <v>1.0762000000000001E-2</v>
      </c>
      <c r="AI134" s="426">
        <v>9.2289999999999994E-3</v>
      </c>
      <c r="AJ134" s="426">
        <v>4.4390000000000002E-3</v>
      </c>
      <c r="AK134" s="426">
        <v>4.0359999999999997E-3</v>
      </c>
      <c r="AL134" s="426">
        <v>2.9940000000000001E-3</v>
      </c>
      <c r="AM134" s="426">
        <v>3.3570000000000002E-3</v>
      </c>
      <c r="AN134" s="426">
        <v>3.3170000000000001E-3</v>
      </c>
      <c r="AO134" s="426">
        <v>3.5750000000000001E-3</v>
      </c>
      <c r="AP134" s="426">
        <v>3.4499999999999999E-3</v>
      </c>
      <c r="AQ134" s="426">
        <v>4.4089999999999997E-3</v>
      </c>
      <c r="AR134" s="426">
        <v>1.0983E-2</v>
      </c>
      <c r="AS134" s="426">
        <v>1.0083E-2</v>
      </c>
      <c r="AT134" s="426">
        <v>1.0762000000000001E-2</v>
      </c>
      <c r="AU134" s="426">
        <v>9.2289999999999994E-3</v>
      </c>
      <c r="AV134" s="426">
        <v>4.4390000000000002E-3</v>
      </c>
      <c r="AW134" s="426">
        <v>4.0359999999999997E-3</v>
      </c>
      <c r="AX134" s="426">
        <v>2.9940000000000001E-3</v>
      </c>
      <c r="AY134" s="426">
        <v>3.3570000000000002E-3</v>
      </c>
      <c r="AZ134" s="426">
        <v>3.3170000000000001E-3</v>
      </c>
      <c r="BA134" s="426">
        <v>3.5750000000000001E-3</v>
      </c>
      <c r="BB134" s="426">
        <v>3.4499999999999999E-3</v>
      </c>
      <c r="BC134" s="426">
        <v>4.4089999999999997E-3</v>
      </c>
      <c r="BD134" s="426">
        <v>1.0983E-2</v>
      </c>
      <c r="BE134" s="426">
        <v>1.0083E-2</v>
      </c>
      <c r="BF134" s="426">
        <v>1.0762000000000001E-2</v>
      </c>
      <c r="BG134" s="426">
        <v>9.2289999999999994E-3</v>
      </c>
      <c r="BH134" s="426">
        <v>4.4390000000000002E-3</v>
      </c>
      <c r="BI134" s="426">
        <v>4.0359999999999997E-3</v>
      </c>
      <c r="BJ134" s="426">
        <v>2.9940000000000001E-3</v>
      </c>
      <c r="BK134" s="426">
        <v>3.3570000000000002E-3</v>
      </c>
      <c r="BL134" s="426">
        <v>3.3170000000000001E-3</v>
      </c>
      <c r="BM134" s="426">
        <v>3.5750000000000001E-3</v>
      </c>
      <c r="BN134" s="426">
        <v>3.4499999999999999E-3</v>
      </c>
      <c r="BO134" s="426">
        <v>4.4089999999999997E-3</v>
      </c>
      <c r="BP134" s="426">
        <v>1.0983E-2</v>
      </c>
      <c r="BQ134" s="426">
        <v>1.0083E-2</v>
      </c>
      <c r="BR134" s="426">
        <v>1.0762000000000001E-2</v>
      </c>
      <c r="BS134" s="426">
        <v>9.2289999999999994E-3</v>
      </c>
      <c r="BT134" s="426">
        <v>4.4390000000000002E-3</v>
      </c>
      <c r="BU134" s="426">
        <v>4.0359999999999997E-3</v>
      </c>
      <c r="BV134" s="426">
        <v>2.9940000000000001E-3</v>
      </c>
      <c r="BW134" s="426">
        <v>3.3570000000000002E-3</v>
      </c>
      <c r="BX134" s="426">
        <v>3.3170000000000001E-3</v>
      </c>
      <c r="BY134" s="426">
        <v>3.5750000000000001E-3</v>
      </c>
      <c r="BZ134" s="426">
        <v>3.4499999999999999E-3</v>
      </c>
      <c r="CA134" s="426">
        <v>4.4089999999999997E-3</v>
      </c>
      <c r="CB134" s="426">
        <v>1.0983E-2</v>
      </c>
      <c r="CC134" s="426">
        <v>1.0083E-2</v>
      </c>
      <c r="CD134" s="426">
        <v>1.0762000000000001E-2</v>
      </c>
      <c r="CE134" s="426">
        <v>9.2289999999999994E-3</v>
      </c>
      <c r="CF134" s="426">
        <v>4.4390000000000002E-3</v>
      </c>
      <c r="CG134" s="426">
        <v>4.0359999999999997E-3</v>
      </c>
      <c r="CH134" s="426">
        <v>2.9940000000000001E-3</v>
      </c>
    </row>
    <row r="135" spans="1:86" x14ac:dyDescent="0.3">
      <c r="A135" s="655"/>
      <c r="B135" s="326" t="s">
        <v>134</v>
      </c>
      <c r="C135" s="130">
        <v>2.6380000000000002E-3</v>
      </c>
      <c r="D135" s="130">
        <v>2.977E-3</v>
      </c>
      <c r="E135" s="130">
        <v>2.4329999999999998E-3</v>
      </c>
      <c r="F135" s="426">
        <v>2.6919999999999999E-3</v>
      </c>
      <c r="G135" s="426">
        <v>3.6480000000000002E-3</v>
      </c>
      <c r="H135" s="426">
        <v>9.3989999999999994E-3</v>
      </c>
      <c r="I135" s="426">
        <v>8.6339999999999993E-3</v>
      </c>
      <c r="J135" s="426">
        <v>9.2370000000000004E-3</v>
      </c>
      <c r="K135" s="426">
        <v>8.4950000000000008E-3</v>
      </c>
      <c r="L135" s="426">
        <v>3.6459999999999999E-3</v>
      </c>
      <c r="M135" s="426">
        <v>3.6189999999999998E-3</v>
      </c>
      <c r="N135" s="426">
        <v>2.846E-3</v>
      </c>
      <c r="O135" s="426">
        <v>2.8530000000000001E-3</v>
      </c>
      <c r="P135" s="426">
        <v>2.9459999999999998E-3</v>
      </c>
      <c r="Q135" s="426">
        <v>3.101E-3</v>
      </c>
      <c r="R135" s="426">
        <v>2.6919999999999999E-3</v>
      </c>
      <c r="S135" s="426">
        <v>3.6480000000000002E-3</v>
      </c>
      <c r="T135" s="426">
        <v>9.3989999999999994E-3</v>
      </c>
      <c r="U135" s="426">
        <v>8.6339999999999993E-3</v>
      </c>
      <c r="V135" s="426">
        <v>9.2370000000000004E-3</v>
      </c>
      <c r="W135" s="426">
        <v>8.4950000000000008E-3</v>
      </c>
      <c r="X135" s="426">
        <v>3.6459999999999999E-3</v>
      </c>
      <c r="Y135" s="426">
        <v>3.6189999999999998E-3</v>
      </c>
      <c r="Z135" s="426">
        <v>2.846E-3</v>
      </c>
      <c r="AA135" s="426">
        <v>2.8530000000000001E-3</v>
      </c>
      <c r="AB135" s="426">
        <v>2.9459999999999998E-3</v>
      </c>
      <c r="AC135" s="426">
        <v>3.101E-3</v>
      </c>
      <c r="AD135" s="426">
        <v>2.6919999999999999E-3</v>
      </c>
      <c r="AE135" s="426">
        <v>3.6480000000000002E-3</v>
      </c>
      <c r="AF135" s="426">
        <v>9.3989999999999994E-3</v>
      </c>
      <c r="AG135" s="426">
        <v>8.6339999999999993E-3</v>
      </c>
      <c r="AH135" s="426">
        <v>9.2370000000000004E-3</v>
      </c>
      <c r="AI135" s="426">
        <v>8.4950000000000008E-3</v>
      </c>
      <c r="AJ135" s="426">
        <v>3.6459999999999999E-3</v>
      </c>
      <c r="AK135" s="426">
        <v>3.6189999999999998E-3</v>
      </c>
      <c r="AL135" s="426">
        <v>2.846E-3</v>
      </c>
      <c r="AM135" s="426">
        <v>2.8530000000000001E-3</v>
      </c>
      <c r="AN135" s="426">
        <v>2.9459999999999998E-3</v>
      </c>
      <c r="AO135" s="426">
        <v>3.101E-3</v>
      </c>
      <c r="AP135" s="426">
        <v>2.6919999999999999E-3</v>
      </c>
      <c r="AQ135" s="426">
        <v>3.6480000000000002E-3</v>
      </c>
      <c r="AR135" s="426">
        <v>9.3989999999999994E-3</v>
      </c>
      <c r="AS135" s="426">
        <v>8.6339999999999993E-3</v>
      </c>
      <c r="AT135" s="426">
        <v>9.2370000000000004E-3</v>
      </c>
      <c r="AU135" s="426">
        <v>8.4950000000000008E-3</v>
      </c>
      <c r="AV135" s="426">
        <v>3.6459999999999999E-3</v>
      </c>
      <c r="AW135" s="426">
        <v>3.6189999999999998E-3</v>
      </c>
      <c r="AX135" s="426">
        <v>2.846E-3</v>
      </c>
      <c r="AY135" s="426">
        <v>2.8530000000000001E-3</v>
      </c>
      <c r="AZ135" s="426">
        <v>2.9459999999999998E-3</v>
      </c>
      <c r="BA135" s="426">
        <v>3.101E-3</v>
      </c>
      <c r="BB135" s="426">
        <v>2.6919999999999999E-3</v>
      </c>
      <c r="BC135" s="426">
        <v>3.6480000000000002E-3</v>
      </c>
      <c r="BD135" s="426">
        <v>9.3989999999999994E-3</v>
      </c>
      <c r="BE135" s="426">
        <v>8.6339999999999993E-3</v>
      </c>
      <c r="BF135" s="426">
        <v>9.2370000000000004E-3</v>
      </c>
      <c r="BG135" s="426">
        <v>8.4950000000000008E-3</v>
      </c>
      <c r="BH135" s="426">
        <v>3.6459999999999999E-3</v>
      </c>
      <c r="BI135" s="426">
        <v>3.6189999999999998E-3</v>
      </c>
      <c r="BJ135" s="426">
        <v>2.846E-3</v>
      </c>
      <c r="BK135" s="426">
        <v>2.8530000000000001E-3</v>
      </c>
      <c r="BL135" s="426">
        <v>2.9459999999999998E-3</v>
      </c>
      <c r="BM135" s="426">
        <v>3.101E-3</v>
      </c>
      <c r="BN135" s="426">
        <v>2.6919999999999999E-3</v>
      </c>
      <c r="BO135" s="426">
        <v>3.6480000000000002E-3</v>
      </c>
      <c r="BP135" s="426">
        <v>9.3989999999999994E-3</v>
      </c>
      <c r="BQ135" s="426">
        <v>8.6339999999999993E-3</v>
      </c>
      <c r="BR135" s="426">
        <v>9.2370000000000004E-3</v>
      </c>
      <c r="BS135" s="426">
        <v>8.4950000000000008E-3</v>
      </c>
      <c r="BT135" s="426">
        <v>3.6459999999999999E-3</v>
      </c>
      <c r="BU135" s="426">
        <v>3.6189999999999998E-3</v>
      </c>
      <c r="BV135" s="426">
        <v>2.846E-3</v>
      </c>
      <c r="BW135" s="426">
        <v>2.8530000000000001E-3</v>
      </c>
      <c r="BX135" s="426">
        <v>2.9459999999999998E-3</v>
      </c>
      <c r="BY135" s="426">
        <v>3.101E-3</v>
      </c>
      <c r="BZ135" s="426">
        <v>2.6919999999999999E-3</v>
      </c>
      <c r="CA135" s="426">
        <v>3.6480000000000002E-3</v>
      </c>
      <c r="CB135" s="426">
        <v>9.3989999999999994E-3</v>
      </c>
      <c r="CC135" s="426">
        <v>8.6339999999999993E-3</v>
      </c>
      <c r="CD135" s="426">
        <v>9.2370000000000004E-3</v>
      </c>
      <c r="CE135" s="426">
        <v>8.4950000000000008E-3</v>
      </c>
      <c r="CF135" s="426">
        <v>3.6459999999999999E-3</v>
      </c>
      <c r="CG135" s="426">
        <v>3.6189999999999998E-3</v>
      </c>
      <c r="CH135" s="426">
        <v>2.846E-3</v>
      </c>
    </row>
    <row r="136" spans="1:86" x14ac:dyDescent="0.3">
      <c r="A136" s="655"/>
      <c r="B136" s="326" t="s">
        <v>232</v>
      </c>
      <c r="C136" s="130">
        <v>2.6380000000000002E-3</v>
      </c>
      <c r="D136" s="130">
        <v>2.977E-3</v>
      </c>
      <c r="E136" s="130">
        <v>2.4329999999999998E-3</v>
      </c>
      <c r="F136" s="426">
        <v>2.6919999999999999E-3</v>
      </c>
      <c r="G136" s="426">
        <v>3.6480000000000002E-3</v>
      </c>
      <c r="H136" s="426">
        <v>9.3989999999999994E-3</v>
      </c>
      <c r="I136" s="426">
        <v>8.6339999999999993E-3</v>
      </c>
      <c r="J136" s="426">
        <v>9.2370000000000004E-3</v>
      </c>
      <c r="K136" s="426">
        <v>8.4950000000000008E-3</v>
      </c>
      <c r="L136" s="426">
        <v>3.6459999999999999E-3</v>
      </c>
      <c r="M136" s="426">
        <v>3.6189999999999998E-3</v>
      </c>
      <c r="N136" s="426">
        <v>2.846E-3</v>
      </c>
      <c r="O136" s="426">
        <v>2.8530000000000001E-3</v>
      </c>
      <c r="P136" s="426">
        <v>2.9459999999999998E-3</v>
      </c>
      <c r="Q136" s="426">
        <v>3.101E-3</v>
      </c>
      <c r="R136" s="426">
        <v>2.6919999999999999E-3</v>
      </c>
      <c r="S136" s="426">
        <v>3.6480000000000002E-3</v>
      </c>
      <c r="T136" s="426">
        <v>9.3989999999999994E-3</v>
      </c>
      <c r="U136" s="426">
        <v>8.6339999999999993E-3</v>
      </c>
      <c r="V136" s="426">
        <v>9.2370000000000004E-3</v>
      </c>
      <c r="W136" s="426">
        <v>8.4950000000000008E-3</v>
      </c>
      <c r="X136" s="426">
        <v>3.6459999999999999E-3</v>
      </c>
      <c r="Y136" s="426">
        <v>3.6189999999999998E-3</v>
      </c>
      <c r="Z136" s="426">
        <v>2.846E-3</v>
      </c>
      <c r="AA136" s="426">
        <v>2.8530000000000001E-3</v>
      </c>
      <c r="AB136" s="426">
        <v>2.9459999999999998E-3</v>
      </c>
      <c r="AC136" s="426">
        <v>3.101E-3</v>
      </c>
      <c r="AD136" s="426">
        <v>2.6919999999999999E-3</v>
      </c>
      <c r="AE136" s="426">
        <v>3.6480000000000002E-3</v>
      </c>
      <c r="AF136" s="426">
        <v>9.3989999999999994E-3</v>
      </c>
      <c r="AG136" s="426">
        <v>8.6339999999999993E-3</v>
      </c>
      <c r="AH136" s="426">
        <v>9.2370000000000004E-3</v>
      </c>
      <c r="AI136" s="426">
        <v>8.4950000000000008E-3</v>
      </c>
      <c r="AJ136" s="426">
        <v>3.6459999999999999E-3</v>
      </c>
      <c r="AK136" s="426">
        <v>3.6189999999999998E-3</v>
      </c>
      <c r="AL136" s="426">
        <v>2.846E-3</v>
      </c>
      <c r="AM136" s="426">
        <v>2.8530000000000001E-3</v>
      </c>
      <c r="AN136" s="426">
        <v>2.9459999999999998E-3</v>
      </c>
      <c r="AO136" s="426">
        <v>3.101E-3</v>
      </c>
      <c r="AP136" s="426">
        <v>2.6919999999999999E-3</v>
      </c>
      <c r="AQ136" s="426">
        <v>3.6480000000000002E-3</v>
      </c>
      <c r="AR136" s="426">
        <v>9.3989999999999994E-3</v>
      </c>
      <c r="AS136" s="426">
        <v>8.6339999999999993E-3</v>
      </c>
      <c r="AT136" s="426">
        <v>9.2370000000000004E-3</v>
      </c>
      <c r="AU136" s="426">
        <v>8.4950000000000008E-3</v>
      </c>
      <c r="AV136" s="426">
        <v>3.6459999999999999E-3</v>
      </c>
      <c r="AW136" s="426">
        <v>3.6189999999999998E-3</v>
      </c>
      <c r="AX136" s="426">
        <v>2.846E-3</v>
      </c>
      <c r="AY136" s="426">
        <v>2.8530000000000001E-3</v>
      </c>
      <c r="AZ136" s="426">
        <v>2.9459999999999998E-3</v>
      </c>
      <c r="BA136" s="426">
        <v>3.101E-3</v>
      </c>
      <c r="BB136" s="426">
        <v>2.6919999999999999E-3</v>
      </c>
      <c r="BC136" s="426">
        <v>3.6480000000000002E-3</v>
      </c>
      <c r="BD136" s="426">
        <v>9.3989999999999994E-3</v>
      </c>
      <c r="BE136" s="426">
        <v>8.6339999999999993E-3</v>
      </c>
      <c r="BF136" s="426">
        <v>9.2370000000000004E-3</v>
      </c>
      <c r="BG136" s="426">
        <v>8.4950000000000008E-3</v>
      </c>
      <c r="BH136" s="426">
        <v>3.6459999999999999E-3</v>
      </c>
      <c r="BI136" s="426">
        <v>3.6189999999999998E-3</v>
      </c>
      <c r="BJ136" s="426">
        <v>2.846E-3</v>
      </c>
      <c r="BK136" s="426">
        <v>2.8530000000000001E-3</v>
      </c>
      <c r="BL136" s="426">
        <v>2.9459999999999998E-3</v>
      </c>
      <c r="BM136" s="426">
        <v>3.101E-3</v>
      </c>
      <c r="BN136" s="426">
        <v>2.6919999999999999E-3</v>
      </c>
      <c r="BO136" s="426">
        <v>3.6480000000000002E-3</v>
      </c>
      <c r="BP136" s="426">
        <v>9.3989999999999994E-3</v>
      </c>
      <c r="BQ136" s="426">
        <v>8.6339999999999993E-3</v>
      </c>
      <c r="BR136" s="426">
        <v>9.2370000000000004E-3</v>
      </c>
      <c r="BS136" s="426">
        <v>8.4950000000000008E-3</v>
      </c>
      <c r="BT136" s="426">
        <v>3.6459999999999999E-3</v>
      </c>
      <c r="BU136" s="426">
        <v>3.6189999999999998E-3</v>
      </c>
      <c r="BV136" s="426">
        <v>2.846E-3</v>
      </c>
      <c r="BW136" s="426">
        <v>2.8530000000000001E-3</v>
      </c>
      <c r="BX136" s="426">
        <v>2.9459999999999998E-3</v>
      </c>
      <c r="BY136" s="426">
        <v>3.101E-3</v>
      </c>
      <c r="BZ136" s="426">
        <v>2.6919999999999999E-3</v>
      </c>
      <c r="CA136" s="426">
        <v>3.6480000000000002E-3</v>
      </c>
      <c r="CB136" s="426">
        <v>9.3989999999999994E-3</v>
      </c>
      <c r="CC136" s="426">
        <v>8.6339999999999993E-3</v>
      </c>
      <c r="CD136" s="426">
        <v>9.2370000000000004E-3</v>
      </c>
      <c r="CE136" s="426">
        <v>8.4950000000000008E-3</v>
      </c>
      <c r="CF136" s="426">
        <v>3.6459999999999999E-3</v>
      </c>
      <c r="CG136" s="426">
        <v>3.6189999999999998E-3</v>
      </c>
      <c r="CH136" s="426">
        <v>2.846E-3</v>
      </c>
    </row>
    <row r="137" spans="1:86" x14ac:dyDescent="0.3">
      <c r="A137" s="655"/>
      <c r="B137" s="326" t="s">
        <v>233</v>
      </c>
      <c r="C137" s="130">
        <v>2.6380000000000002E-3</v>
      </c>
      <c r="D137" s="130">
        <v>2.977E-3</v>
      </c>
      <c r="E137" s="130">
        <v>2.4329999999999998E-3</v>
      </c>
      <c r="F137" s="426">
        <v>2.6919999999999999E-3</v>
      </c>
      <c r="G137" s="426">
        <v>3.6480000000000002E-3</v>
      </c>
      <c r="H137" s="426">
        <v>9.3989999999999994E-3</v>
      </c>
      <c r="I137" s="426">
        <v>8.6339999999999993E-3</v>
      </c>
      <c r="J137" s="426">
        <v>9.2370000000000004E-3</v>
      </c>
      <c r="K137" s="426">
        <v>8.4950000000000008E-3</v>
      </c>
      <c r="L137" s="426">
        <v>3.6459999999999999E-3</v>
      </c>
      <c r="M137" s="426">
        <v>3.6189999999999998E-3</v>
      </c>
      <c r="N137" s="426">
        <v>2.846E-3</v>
      </c>
      <c r="O137" s="426">
        <v>2.8530000000000001E-3</v>
      </c>
      <c r="P137" s="426">
        <v>2.9459999999999998E-3</v>
      </c>
      <c r="Q137" s="426">
        <v>3.101E-3</v>
      </c>
      <c r="R137" s="426">
        <v>2.6919999999999999E-3</v>
      </c>
      <c r="S137" s="426">
        <v>3.6480000000000002E-3</v>
      </c>
      <c r="T137" s="426">
        <v>9.3989999999999994E-3</v>
      </c>
      <c r="U137" s="426">
        <v>8.6339999999999993E-3</v>
      </c>
      <c r="V137" s="426">
        <v>9.2370000000000004E-3</v>
      </c>
      <c r="W137" s="426">
        <v>8.4950000000000008E-3</v>
      </c>
      <c r="X137" s="426">
        <v>3.6459999999999999E-3</v>
      </c>
      <c r="Y137" s="426">
        <v>3.6189999999999998E-3</v>
      </c>
      <c r="Z137" s="426">
        <v>2.846E-3</v>
      </c>
      <c r="AA137" s="426">
        <v>2.8530000000000001E-3</v>
      </c>
      <c r="AB137" s="426">
        <v>2.9459999999999998E-3</v>
      </c>
      <c r="AC137" s="426">
        <v>3.101E-3</v>
      </c>
      <c r="AD137" s="426">
        <v>2.6919999999999999E-3</v>
      </c>
      <c r="AE137" s="426">
        <v>3.6480000000000002E-3</v>
      </c>
      <c r="AF137" s="426">
        <v>9.3989999999999994E-3</v>
      </c>
      <c r="AG137" s="426">
        <v>8.6339999999999993E-3</v>
      </c>
      <c r="AH137" s="426">
        <v>9.2370000000000004E-3</v>
      </c>
      <c r="AI137" s="426">
        <v>8.4950000000000008E-3</v>
      </c>
      <c r="AJ137" s="426">
        <v>3.6459999999999999E-3</v>
      </c>
      <c r="AK137" s="426">
        <v>3.6189999999999998E-3</v>
      </c>
      <c r="AL137" s="426">
        <v>2.846E-3</v>
      </c>
      <c r="AM137" s="426">
        <v>2.8530000000000001E-3</v>
      </c>
      <c r="AN137" s="426">
        <v>2.9459999999999998E-3</v>
      </c>
      <c r="AO137" s="426">
        <v>3.101E-3</v>
      </c>
      <c r="AP137" s="426">
        <v>2.6919999999999999E-3</v>
      </c>
      <c r="AQ137" s="426">
        <v>3.6480000000000002E-3</v>
      </c>
      <c r="AR137" s="426">
        <v>9.3989999999999994E-3</v>
      </c>
      <c r="AS137" s="426">
        <v>8.6339999999999993E-3</v>
      </c>
      <c r="AT137" s="426">
        <v>9.2370000000000004E-3</v>
      </c>
      <c r="AU137" s="426">
        <v>8.4950000000000008E-3</v>
      </c>
      <c r="AV137" s="426">
        <v>3.6459999999999999E-3</v>
      </c>
      <c r="AW137" s="426">
        <v>3.6189999999999998E-3</v>
      </c>
      <c r="AX137" s="426">
        <v>2.846E-3</v>
      </c>
      <c r="AY137" s="426">
        <v>2.8530000000000001E-3</v>
      </c>
      <c r="AZ137" s="426">
        <v>2.9459999999999998E-3</v>
      </c>
      <c r="BA137" s="426">
        <v>3.101E-3</v>
      </c>
      <c r="BB137" s="426">
        <v>2.6919999999999999E-3</v>
      </c>
      <c r="BC137" s="426">
        <v>3.6480000000000002E-3</v>
      </c>
      <c r="BD137" s="426">
        <v>9.3989999999999994E-3</v>
      </c>
      <c r="BE137" s="426">
        <v>8.6339999999999993E-3</v>
      </c>
      <c r="BF137" s="426">
        <v>9.2370000000000004E-3</v>
      </c>
      <c r="BG137" s="426">
        <v>8.4950000000000008E-3</v>
      </c>
      <c r="BH137" s="426">
        <v>3.6459999999999999E-3</v>
      </c>
      <c r="BI137" s="426">
        <v>3.6189999999999998E-3</v>
      </c>
      <c r="BJ137" s="426">
        <v>2.846E-3</v>
      </c>
      <c r="BK137" s="426">
        <v>2.8530000000000001E-3</v>
      </c>
      <c r="BL137" s="426">
        <v>2.9459999999999998E-3</v>
      </c>
      <c r="BM137" s="426">
        <v>3.101E-3</v>
      </c>
      <c r="BN137" s="426">
        <v>2.6919999999999999E-3</v>
      </c>
      <c r="BO137" s="426">
        <v>3.6480000000000002E-3</v>
      </c>
      <c r="BP137" s="426">
        <v>9.3989999999999994E-3</v>
      </c>
      <c r="BQ137" s="426">
        <v>8.6339999999999993E-3</v>
      </c>
      <c r="BR137" s="426">
        <v>9.2370000000000004E-3</v>
      </c>
      <c r="BS137" s="426">
        <v>8.4950000000000008E-3</v>
      </c>
      <c r="BT137" s="426">
        <v>3.6459999999999999E-3</v>
      </c>
      <c r="BU137" s="426">
        <v>3.6189999999999998E-3</v>
      </c>
      <c r="BV137" s="426">
        <v>2.846E-3</v>
      </c>
      <c r="BW137" s="426">
        <v>2.8530000000000001E-3</v>
      </c>
      <c r="BX137" s="426">
        <v>2.9459999999999998E-3</v>
      </c>
      <c r="BY137" s="426">
        <v>3.101E-3</v>
      </c>
      <c r="BZ137" s="426">
        <v>2.6919999999999999E-3</v>
      </c>
      <c r="CA137" s="426">
        <v>3.6480000000000002E-3</v>
      </c>
      <c r="CB137" s="426">
        <v>9.3989999999999994E-3</v>
      </c>
      <c r="CC137" s="426">
        <v>8.6339999999999993E-3</v>
      </c>
      <c r="CD137" s="426">
        <v>9.2370000000000004E-3</v>
      </c>
      <c r="CE137" s="426">
        <v>8.4950000000000008E-3</v>
      </c>
      <c r="CF137" s="426">
        <v>3.6459999999999999E-3</v>
      </c>
      <c r="CG137" s="426">
        <v>3.6189999999999998E-3</v>
      </c>
      <c r="CH137" s="426">
        <v>2.846E-3</v>
      </c>
    </row>
    <row r="138" spans="1:86" x14ac:dyDescent="0.3">
      <c r="A138" s="655"/>
      <c r="B138" s="326" t="s">
        <v>136</v>
      </c>
      <c r="C138" s="130">
        <v>2.176E-3</v>
      </c>
      <c r="D138" s="130">
        <v>2.405E-3</v>
      </c>
      <c r="E138" s="130">
        <v>1.9070000000000001E-3</v>
      </c>
      <c r="F138" s="426">
        <v>2.5790000000000001E-3</v>
      </c>
      <c r="G138" s="426">
        <v>3.1459999999999999E-3</v>
      </c>
      <c r="H138" s="426">
        <v>8.2480000000000001E-3</v>
      </c>
      <c r="I138" s="426">
        <v>7.535E-3</v>
      </c>
      <c r="J138" s="426">
        <v>8.1329999999999996E-3</v>
      </c>
      <c r="K138" s="426">
        <v>7.4019999999999997E-3</v>
      </c>
      <c r="L138" s="426">
        <v>3.1189999999999998E-3</v>
      </c>
      <c r="M138" s="426">
        <v>3.078E-3</v>
      </c>
      <c r="N138" s="426">
        <v>2.4130000000000002E-3</v>
      </c>
      <c r="O138" s="426">
        <v>2.3930000000000002E-3</v>
      </c>
      <c r="P138" s="426">
        <v>2.4099999999999998E-3</v>
      </c>
      <c r="Q138" s="426">
        <v>2.532E-3</v>
      </c>
      <c r="R138" s="426">
        <v>2.5790000000000001E-3</v>
      </c>
      <c r="S138" s="426">
        <v>3.1459999999999999E-3</v>
      </c>
      <c r="T138" s="426">
        <v>8.2480000000000001E-3</v>
      </c>
      <c r="U138" s="426">
        <v>7.535E-3</v>
      </c>
      <c r="V138" s="426">
        <v>8.1329999999999996E-3</v>
      </c>
      <c r="W138" s="426">
        <v>7.4019999999999997E-3</v>
      </c>
      <c r="X138" s="426">
        <v>3.1189999999999998E-3</v>
      </c>
      <c r="Y138" s="426">
        <v>3.078E-3</v>
      </c>
      <c r="Z138" s="426">
        <v>2.4130000000000002E-3</v>
      </c>
      <c r="AA138" s="426">
        <v>2.3930000000000002E-3</v>
      </c>
      <c r="AB138" s="426">
        <v>2.4099999999999998E-3</v>
      </c>
      <c r="AC138" s="426">
        <v>2.532E-3</v>
      </c>
      <c r="AD138" s="426">
        <v>2.5790000000000001E-3</v>
      </c>
      <c r="AE138" s="426">
        <v>3.1459999999999999E-3</v>
      </c>
      <c r="AF138" s="426">
        <v>8.2480000000000001E-3</v>
      </c>
      <c r="AG138" s="426">
        <v>7.535E-3</v>
      </c>
      <c r="AH138" s="426">
        <v>8.1329999999999996E-3</v>
      </c>
      <c r="AI138" s="426">
        <v>7.4019999999999997E-3</v>
      </c>
      <c r="AJ138" s="426">
        <v>3.1189999999999998E-3</v>
      </c>
      <c r="AK138" s="426">
        <v>3.078E-3</v>
      </c>
      <c r="AL138" s="426">
        <v>2.4130000000000002E-3</v>
      </c>
      <c r="AM138" s="426">
        <v>2.3930000000000002E-3</v>
      </c>
      <c r="AN138" s="426">
        <v>2.4099999999999998E-3</v>
      </c>
      <c r="AO138" s="426">
        <v>2.532E-3</v>
      </c>
      <c r="AP138" s="426">
        <v>2.5790000000000001E-3</v>
      </c>
      <c r="AQ138" s="426">
        <v>3.1459999999999999E-3</v>
      </c>
      <c r="AR138" s="426">
        <v>8.2480000000000001E-3</v>
      </c>
      <c r="AS138" s="426">
        <v>7.535E-3</v>
      </c>
      <c r="AT138" s="426">
        <v>8.1329999999999996E-3</v>
      </c>
      <c r="AU138" s="426">
        <v>7.4019999999999997E-3</v>
      </c>
      <c r="AV138" s="426">
        <v>3.1189999999999998E-3</v>
      </c>
      <c r="AW138" s="426">
        <v>3.078E-3</v>
      </c>
      <c r="AX138" s="426">
        <v>2.4130000000000002E-3</v>
      </c>
      <c r="AY138" s="426">
        <v>2.3930000000000002E-3</v>
      </c>
      <c r="AZ138" s="426">
        <v>2.4099999999999998E-3</v>
      </c>
      <c r="BA138" s="426">
        <v>2.532E-3</v>
      </c>
      <c r="BB138" s="426">
        <v>2.5790000000000001E-3</v>
      </c>
      <c r="BC138" s="426">
        <v>3.1459999999999999E-3</v>
      </c>
      <c r="BD138" s="426">
        <v>8.2480000000000001E-3</v>
      </c>
      <c r="BE138" s="426">
        <v>7.535E-3</v>
      </c>
      <c r="BF138" s="426">
        <v>8.1329999999999996E-3</v>
      </c>
      <c r="BG138" s="426">
        <v>7.4019999999999997E-3</v>
      </c>
      <c r="BH138" s="426">
        <v>3.1189999999999998E-3</v>
      </c>
      <c r="BI138" s="426">
        <v>3.078E-3</v>
      </c>
      <c r="BJ138" s="426">
        <v>2.4130000000000002E-3</v>
      </c>
      <c r="BK138" s="426">
        <v>2.3930000000000002E-3</v>
      </c>
      <c r="BL138" s="426">
        <v>2.4099999999999998E-3</v>
      </c>
      <c r="BM138" s="426">
        <v>2.532E-3</v>
      </c>
      <c r="BN138" s="426">
        <v>2.5790000000000001E-3</v>
      </c>
      <c r="BO138" s="426">
        <v>3.1459999999999999E-3</v>
      </c>
      <c r="BP138" s="426">
        <v>8.2480000000000001E-3</v>
      </c>
      <c r="BQ138" s="426">
        <v>7.535E-3</v>
      </c>
      <c r="BR138" s="426">
        <v>8.1329999999999996E-3</v>
      </c>
      <c r="BS138" s="426">
        <v>7.4019999999999997E-3</v>
      </c>
      <c r="BT138" s="426">
        <v>3.1189999999999998E-3</v>
      </c>
      <c r="BU138" s="426">
        <v>3.078E-3</v>
      </c>
      <c r="BV138" s="426">
        <v>2.4130000000000002E-3</v>
      </c>
      <c r="BW138" s="426">
        <v>2.3930000000000002E-3</v>
      </c>
      <c r="BX138" s="426">
        <v>2.4099999999999998E-3</v>
      </c>
      <c r="BY138" s="426">
        <v>2.532E-3</v>
      </c>
      <c r="BZ138" s="426">
        <v>2.5790000000000001E-3</v>
      </c>
      <c r="CA138" s="426">
        <v>3.1459999999999999E-3</v>
      </c>
      <c r="CB138" s="426">
        <v>8.2480000000000001E-3</v>
      </c>
      <c r="CC138" s="426">
        <v>7.535E-3</v>
      </c>
      <c r="CD138" s="426">
        <v>8.1329999999999996E-3</v>
      </c>
      <c r="CE138" s="426">
        <v>7.4019999999999997E-3</v>
      </c>
      <c r="CF138" s="426">
        <v>3.1189999999999998E-3</v>
      </c>
      <c r="CG138" s="426">
        <v>3.078E-3</v>
      </c>
      <c r="CH138" s="426">
        <v>2.4130000000000002E-3</v>
      </c>
    </row>
    <row r="139" spans="1:86" ht="15" thickBot="1" x14ac:dyDescent="0.35">
      <c r="A139" s="656"/>
      <c r="B139" s="327" t="s">
        <v>137</v>
      </c>
      <c r="C139" s="131">
        <v>2.6640000000000001E-3</v>
      </c>
      <c r="D139" s="131">
        <v>2.702E-3</v>
      </c>
      <c r="E139" s="131">
        <v>2.0119999999999999E-3</v>
      </c>
      <c r="F139" s="427">
        <v>3.4529999999999999E-3</v>
      </c>
      <c r="G139" s="427">
        <v>4.1749999999999999E-3</v>
      </c>
      <c r="H139" s="427">
        <v>1.1337E-2</v>
      </c>
      <c r="I139" s="427">
        <v>1.0385999999999999E-2</v>
      </c>
      <c r="J139" s="427">
        <v>1.115E-2</v>
      </c>
      <c r="K139" s="427">
        <v>9.7389999999999994E-3</v>
      </c>
      <c r="L139" s="427">
        <v>4.1619999999999999E-3</v>
      </c>
      <c r="M139" s="427">
        <v>3.9139999999999999E-3</v>
      </c>
      <c r="N139" s="427">
        <v>3.0730000000000002E-3</v>
      </c>
      <c r="O139" s="427">
        <v>2.879E-3</v>
      </c>
      <c r="P139" s="427">
        <v>2.6879999999999999E-3</v>
      </c>
      <c r="Q139" s="427">
        <v>2.6459999999999999E-3</v>
      </c>
      <c r="R139" s="427">
        <v>3.4529999999999999E-3</v>
      </c>
      <c r="S139" s="427">
        <v>4.1749999999999999E-3</v>
      </c>
      <c r="T139" s="427">
        <v>1.1337E-2</v>
      </c>
      <c r="U139" s="427">
        <v>1.0385999999999999E-2</v>
      </c>
      <c r="V139" s="427">
        <v>1.115E-2</v>
      </c>
      <c r="W139" s="427">
        <v>9.7389999999999994E-3</v>
      </c>
      <c r="X139" s="427">
        <v>4.1619999999999999E-3</v>
      </c>
      <c r="Y139" s="427">
        <v>3.9139999999999999E-3</v>
      </c>
      <c r="Z139" s="427">
        <v>3.0730000000000002E-3</v>
      </c>
      <c r="AA139" s="427">
        <v>2.879E-3</v>
      </c>
      <c r="AB139" s="427">
        <v>2.6879999999999999E-3</v>
      </c>
      <c r="AC139" s="427">
        <v>2.6459999999999999E-3</v>
      </c>
      <c r="AD139" s="427">
        <v>3.4529999999999999E-3</v>
      </c>
      <c r="AE139" s="427">
        <v>4.1749999999999999E-3</v>
      </c>
      <c r="AF139" s="427">
        <v>1.1337E-2</v>
      </c>
      <c r="AG139" s="427">
        <v>1.0385999999999999E-2</v>
      </c>
      <c r="AH139" s="427">
        <v>1.115E-2</v>
      </c>
      <c r="AI139" s="427">
        <v>9.7389999999999994E-3</v>
      </c>
      <c r="AJ139" s="427">
        <v>4.1619999999999999E-3</v>
      </c>
      <c r="AK139" s="427">
        <v>3.9139999999999999E-3</v>
      </c>
      <c r="AL139" s="427">
        <v>3.0730000000000002E-3</v>
      </c>
      <c r="AM139" s="427">
        <v>2.879E-3</v>
      </c>
      <c r="AN139" s="427">
        <v>2.6879999999999999E-3</v>
      </c>
      <c r="AO139" s="427">
        <v>2.6459999999999999E-3</v>
      </c>
      <c r="AP139" s="427">
        <v>3.4529999999999999E-3</v>
      </c>
      <c r="AQ139" s="427">
        <v>4.1749999999999999E-3</v>
      </c>
      <c r="AR139" s="427">
        <v>1.1337E-2</v>
      </c>
      <c r="AS139" s="427">
        <v>1.0385999999999999E-2</v>
      </c>
      <c r="AT139" s="427">
        <v>1.115E-2</v>
      </c>
      <c r="AU139" s="427">
        <v>9.7389999999999994E-3</v>
      </c>
      <c r="AV139" s="427">
        <v>4.1619999999999999E-3</v>
      </c>
      <c r="AW139" s="427">
        <v>3.9139999999999999E-3</v>
      </c>
      <c r="AX139" s="427">
        <v>3.0730000000000002E-3</v>
      </c>
      <c r="AY139" s="427">
        <v>2.879E-3</v>
      </c>
      <c r="AZ139" s="427">
        <v>2.6879999999999999E-3</v>
      </c>
      <c r="BA139" s="427">
        <v>2.6459999999999999E-3</v>
      </c>
      <c r="BB139" s="427">
        <v>3.4529999999999999E-3</v>
      </c>
      <c r="BC139" s="427">
        <v>4.1749999999999999E-3</v>
      </c>
      <c r="BD139" s="427">
        <v>1.1337E-2</v>
      </c>
      <c r="BE139" s="427">
        <v>1.0385999999999999E-2</v>
      </c>
      <c r="BF139" s="427">
        <v>1.115E-2</v>
      </c>
      <c r="BG139" s="427">
        <v>9.7389999999999994E-3</v>
      </c>
      <c r="BH139" s="427">
        <v>4.1619999999999999E-3</v>
      </c>
      <c r="BI139" s="427">
        <v>3.9139999999999999E-3</v>
      </c>
      <c r="BJ139" s="427">
        <v>3.0730000000000002E-3</v>
      </c>
      <c r="BK139" s="427">
        <v>2.879E-3</v>
      </c>
      <c r="BL139" s="427">
        <v>2.6879999999999999E-3</v>
      </c>
      <c r="BM139" s="427">
        <v>2.6459999999999999E-3</v>
      </c>
      <c r="BN139" s="427">
        <v>3.4529999999999999E-3</v>
      </c>
      <c r="BO139" s="427">
        <v>4.1749999999999999E-3</v>
      </c>
      <c r="BP139" s="427">
        <v>1.1337E-2</v>
      </c>
      <c r="BQ139" s="427">
        <v>1.0385999999999999E-2</v>
      </c>
      <c r="BR139" s="427">
        <v>1.115E-2</v>
      </c>
      <c r="BS139" s="427">
        <v>9.7389999999999994E-3</v>
      </c>
      <c r="BT139" s="427">
        <v>4.1619999999999999E-3</v>
      </c>
      <c r="BU139" s="427">
        <v>3.9139999999999999E-3</v>
      </c>
      <c r="BV139" s="427">
        <v>3.0730000000000002E-3</v>
      </c>
      <c r="BW139" s="427">
        <v>2.879E-3</v>
      </c>
      <c r="BX139" s="427">
        <v>2.6879999999999999E-3</v>
      </c>
      <c r="BY139" s="427">
        <v>2.6459999999999999E-3</v>
      </c>
      <c r="BZ139" s="427">
        <v>3.4529999999999999E-3</v>
      </c>
      <c r="CA139" s="427">
        <v>4.1749999999999999E-3</v>
      </c>
      <c r="CB139" s="427">
        <v>1.1337E-2</v>
      </c>
      <c r="CC139" s="427">
        <v>1.0385999999999999E-2</v>
      </c>
      <c r="CD139" s="427">
        <v>1.115E-2</v>
      </c>
      <c r="CE139" s="427">
        <v>9.7389999999999994E-3</v>
      </c>
      <c r="CF139" s="427">
        <v>4.1619999999999999E-3</v>
      </c>
      <c r="CG139" s="427">
        <v>3.9139999999999999E-3</v>
      </c>
      <c r="CH139" s="427">
        <v>3.0730000000000002E-3</v>
      </c>
    </row>
    <row r="140" spans="1:86" ht="14.25" customHeight="1" x14ac:dyDescent="0.3">
      <c r="A140" s="127"/>
      <c r="B140" s="127"/>
      <c r="C140" s="132"/>
      <c r="D140" s="132"/>
      <c r="E140" s="132"/>
      <c r="F140" s="132"/>
      <c r="G140" s="132"/>
      <c r="H140" s="132"/>
      <c r="I140" s="132"/>
      <c r="J140" s="132"/>
      <c r="K140" s="132"/>
      <c r="L140" s="132"/>
      <c r="M140" s="132"/>
      <c r="N140" s="132"/>
    </row>
    <row r="141" spans="1:86" ht="15" thickBot="1" x14ac:dyDescent="0.35">
      <c r="A141" s="279" t="s">
        <v>118</v>
      </c>
      <c r="B141" s="127"/>
      <c r="C141" s="132"/>
      <c r="D141" s="132"/>
      <c r="E141" s="132"/>
      <c r="F141" s="132"/>
      <c r="G141" s="132"/>
      <c r="H141" s="132"/>
      <c r="I141" s="132"/>
      <c r="J141" s="132"/>
      <c r="K141" s="132"/>
      <c r="L141" s="132"/>
      <c r="M141" s="132"/>
      <c r="N141" s="132"/>
    </row>
    <row r="142" spans="1:86" ht="15.6" x14ac:dyDescent="0.3">
      <c r="A142" s="644" t="s">
        <v>248</v>
      </c>
      <c r="B142" s="328" t="s">
        <v>245</v>
      </c>
      <c r="C142" s="323">
        <v>43831</v>
      </c>
      <c r="D142" s="323">
        <v>43862</v>
      </c>
      <c r="E142" s="323">
        <v>43891</v>
      </c>
      <c r="F142" s="323">
        <v>43922</v>
      </c>
      <c r="G142" s="323">
        <v>43952</v>
      </c>
      <c r="H142" s="323">
        <v>43983</v>
      </c>
      <c r="I142" s="323">
        <v>44013</v>
      </c>
      <c r="J142" s="323">
        <v>44044</v>
      </c>
      <c r="K142" s="323">
        <v>44075</v>
      </c>
      <c r="L142" s="323">
        <v>44105</v>
      </c>
      <c r="M142" s="323">
        <v>44136</v>
      </c>
      <c r="N142" s="323">
        <v>44166</v>
      </c>
      <c r="O142" s="323">
        <v>44197</v>
      </c>
      <c r="P142" s="323">
        <v>44228</v>
      </c>
      <c r="Q142" s="323">
        <v>44256</v>
      </c>
      <c r="R142" s="323">
        <v>44287</v>
      </c>
      <c r="S142" s="323">
        <v>44317</v>
      </c>
      <c r="T142" s="323">
        <v>44348</v>
      </c>
      <c r="U142" s="323">
        <v>44378</v>
      </c>
      <c r="V142" s="323">
        <v>44409</v>
      </c>
      <c r="W142" s="323">
        <v>44440</v>
      </c>
      <c r="X142" s="323">
        <v>44470</v>
      </c>
      <c r="Y142" s="323">
        <v>44501</v>
      </c>
      <c r="Z142" s="323">
        <v>44531</v>
      </c>
      <c r="AA142" s="323">
        <v>44562</v>
      </c>
      <c r="AB142" s="323">
        <v>44593</v>
      </c>
      <c r="AC142" s="323">
        <v>44621</v>
      </c>
      <c r="AD142" s="323">
        <v>44652</v>
      </c>
      <c r="AE142" s="323">
        <v>44682</v>
      </c>
      <c r="AF142" s="323">
        <v>44713</v>
      </c>
      <c r="AG142" s="323">
        <v>44743</v>
      </c>
      <c r="AH142" s="323">
        <v>44774</v>
      </c>
      <c r="AI142" s="323">
        <v>44805</v>
      </c>
      <c r="AJ142" s="323">
        <v>44835</v>
      </c>
      <c r="AK142" s="323">
        <v>44866</v>
      </c>
      <c r="AL142" s="323">
        <v>44896</v>
      </c>
      <c r="AM142" s="323">
        <v>44927</v>
      </c>
      <c r="AN142" s="323">
        <v>44958</v>
      </c>
      <c r="AO142" s="323">
        <v>44986</v>
      </c>
      <c r="AP142" s="323">
        <v>45017</v>
      </c>
      <c r="AQ142" s="323">
        <v>45047</v>
      </c>
      <c r="AR142" s="323">
        <v>45078</v>
      </c>
      <c r="AS142" s="323">
        <v>45108</v>
      </c>
      <c r="AT142" s="323">
        <v>45139</v>
      </c>
      <c r="AU142" s="323">
        <v>45170</v>
      </c>
      <c r="AV142" s="323">
        <v>45200</v>
      </c>
      <c r="AW142" s="323">
        <v>45231</v>
      </c>
      <c r="AX142" s="323">
        <v>45261</v>
      </c>
      <c r="AY142" s="323">
        <v>45292</v>
      </c>
      <c r="AZ142" s="323">
        <v>45323</v>
      </c>
      <c r="BA142" s="323">
        <v>45352</v>
      </c>
      <c r="BB142" s="323">
        <v>45383</v>
      </c>
      <c r="BC142" s="323">
        <v>45413</v>
      </c>
      <c r="BD142" s="323">
        <v>45444</v>
      </c>
      <c r="BE142" s="323">
        <v>45474</v>
      </c>
      <c r="BF142" s="323">
        <v>45505</v>
      </c>
      <c r="BG142" s="323">
        <v>45536</v>
      </c>
      <c r="BH142" s="323">
        <v>45566</v>
      </c>
      <c r="BI142" s="323">
        <v>45597</v>
      </c>
      <c r="BJ142" s="323">
        <v>45627</v>
      </c>
      <c r="BK142" s="323">
        <v>45658</v>
      </c>
      <c r="BL142" s="323">
        <v>45689</v>
      </c>
      <c r="BM142" s="323">
        <v>45717</v>
      </c>
      <c r="BN142" s="323">
        <v>45748</v>
      </c>
      <c r="BO142" s="323">
        <v>45778</v>
      </c>
      <c r="BP142" s="323">
        <v>45809</v>
      </c>
      <c r="BQ142" s="323">
        <v>45839</v>
      </c>
      <c r="BR142" s="323">
        <v>45870</v>
      </c>
      <c r="BS142" s="323">
        <v>45901</v>
      </c>
      <c r="BT142" s="323">
        <v>45931</v>
      </c>
      <c r="BU142" s="323">
        <v>45962</v>
      </c>
      <c r="BV142" s="323">
        <v>45992</v>
      </c>
      <c r="BW142" s="323">
        <v>46023</v>
      </c>
      <c r="BX142" s="323">
        <v>46054</v>
      </c>
      <c r="BY142" s="323">
        <v>46082</v>
      </c>
      <c r="BZ142" s="323">
        <v>46113</v>
      </c>
      <c r="CA142" s="323">
        <v>46143</v>
      </c>
      <c r="CB142" s="323">
        <v>46174</v>
      </c>
      <c r="CC142" s="323">
        <v>46204</v>
      </c>
      <c r="CD142" s="323">
        <v>46235</v>
      </c>
      <c r="CE142" s="323">
        <v>46266</v>
      </c>
      <c r="CF142" s="323">
        <v>46296</v>
      </c>
      <c r="CG142" s="323">
        <v>46327</v>
      </c>
      <c r="CH142" s="324">
        <v>46357</v>
      </c>
    </row>
    <row r="143" spans="1:86" x14ac:dyDescent="0.3">
      <c r="A143" s="645"/>
      <c r="B143" s="325" t="s">
        <v>229</v>
      </c>
      <c r="C143" s="30">
        <f>IF(C23=0,0,((C5*0.5)-C41)*C78*C110*C$2)</f>
        <v>0</v>
      </c>
      <c r="D143" s="30">
        <f>IF(D23=0,0,((D5*0.5)+C23-D41)*D78*D110*D$2)</f>
        <v>59.394919137765754</v>
      </c>
      <c r="E143" s="30">
        <f t="shared" ref="E143:BP143" si="88">IF(E23=0,0,((E5*0.5)+D23-E41)*E78*E110*E$2)</f>
        <v>122.46587005082399</v>
      </c>
      <c r="F143" s="30">
        <f t="shared" si="88"/>
        <v>226.04723066480605</v>
      </c>
      <c r="G143" s="30">
        <f t="shared" si="88"/>
        <v>357.18487632760957</v>
      </c>
      <c r="H143" s="30">
        <f t="shared" si="88"/>
        <v>612.17529251348719</v>
      </c>
      <c r="I143" s="30">
        <f t="shared" si="88"/>
        <v>611.11028654784161</v>
      </c>
      <c r="J143" s="30">
        <f t="shared" si="88"/>
        <v>627.26818234646009</v>
      </c>
      <c r="K143" s="30">
        <f t="shared" si="88"/>
        <v>601.5838761250742</v>
      </c>
      <c r="L143" s="30">
        <f t="shared" si="88"/>
        <v>346.13900319912113</v>
      </c>
      <c r="M143" s="30">
        <f t="shared" si="88"/>
        <v>590.33268934294006</v>
      </c>
      <c r="N143" s="30">
        <f t="shared" si="88"/>
        <v>3469.2081072007272</v>
      </c>
      <c r="O143" s="30">
        <f t="shared" si="88"/>
        <v>5973.7994737975669</v>
      </c>
      <c r="P143" s="30">
        <f t="shared" si="88"/>
        <v>5570.1863395009404</v>
      </c>
      <c r="Q143" s="30">
        <f t="shared" si="88"/>
        <v>6342.4308775435256</v>
      </c>
      <c r="R143" s="30">
        <f t="shared" si="88"/>
        <v>5793.997094295406</v>
      </c>
      <c r="S143" s="30">
        <f t="shared" si="88"/>
        <v>6591.6138886116987</v>
      </c>
      <c r="T143" s="30">
        <f t="shared" si="88"/>
        <v>11297.29568027883</v>
      </c>
      <c r="U143" s="30">
        <f t="shared" si="88"/>
        <v>11277.641689922964</v>
      </c>
      <c r="V143" s="30">
        <f t="shared" si="88"/>
        <v>11575.825116533744</v>
      </c>
      <c r="W143" s="30">
        <f t="shared" si="88"/>
        <v>11101.837999976882</v>
      </c>
      <c r="X143" s="30">
        <f t="shared" si="88"/>
        <v>6387.7695056294651</v>
      </c>
      <c r="Y143" s="30">
        <f t="shared" si="88"/>
        <v>6273.2282784687523</v>
      </c>
      <c r="Z143" s="30">
        <f t="shared" si="88"/>
        <v>6118.4291606704028</v>
      </c>
      <c r="AA143" s="30">
        <f t="shared" si="88"/>
        <v>5973.7994737975669</v>
      </c>
      <c r="AB143" s="30">
        <f t="shared" si="88"/>
        <v>5570.1863395009404</v>
      </c>
      <c r="AC143" s="30">
        <f t="shared" si="88"/>
        <v>6342.4308775435256</v>
      </c>
      <c r="AD143" s="30">
        <f t="shared" si="88"/>
        <v>5793.997094295406</v>
      </c>
      <c r="AE143" s="30">
        <f t="shared" si="88"/>
        <v>6591.6138886116987</v>
      </c>
      <c r="AF143" s="30">
        <f t="shared" si="88"/>
        <v>11297.29568027883</v>
      </c>
      <c r="AG143" s="30">
        <f t="shared" si="88"/>
        <v>11277.641689922964</v>
      </c>
      <c r="AH143" s="30">
        <f t="shared" si="88"/>
        <v>11575.825116533744</v>
      </c>
      <c r="AI143" s="30">
        <f t="shared" si="88"/>
        <v>11101.837999976882</v>
      </c>
      <c r="AJ143" s="30">
        <f t="shared" si="88"/>
        <v>6387.7695056294651</v>
      </c>
      <c r="AK143" s="30">
        <f t="shared" si="88"/>
        <v>6273.2282784687523</v>
      </c>
      <c r="AL143" s="30">
        <f t="shared" si="88"/>
        <v>6118.4291606704028</v>
      </c>
      <c r="AM143" s="30">
        <f t="shared" si="88"/>
        <v>5973.7994737975669</v>
      </c>
      <c r="AN143" s="30">
        <f t="shared" si="88"/>
        <v>5570.1863395009404</v>
      </c>
      <c r="AO143" s="30">
        <f t="shared" si="88"/>
        <v>6342.4308775435256</v>
      </c>
      <c r="AP143" s="30">
        <f t="shared" si="88"/>
        <v>5793.997094295406</v>
      </c>
      <c r="AQ143" s="30">
        <f t="shared" si="88"/>
        <v>6591.6138886116987</v>
      </c>
      <c r="AR143" s="30">
        <f t="shared" si="88"/>
        <v>11297.29568027883</v>
      </c>
      <c r="AS143" s="30">
        <f t="shared" si="88"/>
        <v>11277.641689922964</v>
      </c>
      <c r="AT143" s="30">
        <f t="shared" si="88"/>
        <v>11575.825116533744</v>
      </c>
      <c r="AU143" s="30">
        <f t="shared" si="88"/>
        <v>11101.837999976882</v>
      </c>
      <c r="AV143" s="30">
        <f t="shared" si="88"/>
        <v>6387.7695056294651</v>
      </c>
      <c r="AW143" s="30">
        <f t="shared" si="88"/>
        <v>6273.2282784687523</v>
      </c>
      <c r="AX143" s="30">
        <f t="shared" si="88"/>
        <v>6118.4291606704028</v>
      </c>
      <c r="AY143" s="30">
        <f t="shared" si="88"/>
        <v>5973.7994737975669</v>
      </c>
      <c r="AZ143" s="30">
        <f t="shared" si="88"/>
        <v>5570.1863395009404</v>
      </c>
      <c r="BA143" s="30">
        <f t="shared" si="88"/>
        <v>6342.4308775435256</v>
      </c>
      <c r="BB143" s="30">
        <f t="shared" si="88"/>
        <v>5793.997094295406</v>
      </c>
      <c r="BC143" s="30">
        <f t="shared" si="88"/>
        <v>6591.6138886116987</v>
      </c>
      <c r="BD143" s="30">
        <f t="shared" si="88"/>
        <v>11297.29568027883</v>
      </c>
      <c r="BE143" s="30">
        <f t="shared" si="88"/>
        <v>11277.641689922964</v>
      </c>
      <c r="BF143" s="30">
        <f t="shared" si="88"/>
        <v>11575.825116533744</v>
      </c>
      <c r="BG143" s="30">
        <f t="shared" si="88"/>
        <v>11101.837999976882</v>
      </c>
      <c r="BH143" s="30">
        <f t="shared" si="88"/>
        <v>6387.7695056294651</v>
      </c>
      <c r="BI143" s="30">
        <f t="shared" si="88"/>
        <v>6273.2282784687523</v>
      </c>
      <c r="BJ143" s="30">
        <f t="shared" si="88"/>
        <v>6118.4291606704028</v>
      </c>
      <c r="BK143" s="30">
        <f t="shared" si="88"/>
        <v>5973.7994737975669</v>
      </c>
      <c r="BL143" s="30">
        <f t="shared" si="88"/>
        <v>5570.1863395009404</v>
      </c>
      <c r="BM143" s="30">
        <f t="shared" si="88"/>
        <v>6342.4308775435256</v>
      </c>
      <c r="BN143" s="30">
        <f t="shared" si="88"/>
        <v>5793.997094295406</v>
      </c>
      <c r="BO143" s="30">
        <f t="shared" si="88"/>
        <v>6591.6138886116987</v>
      </c>
      <c r="BP143" s="30">
        <f t="shared" si="88"/>
        <v>11297.29568027883</v>
      </c>
      <c r="BQ143" s="30">
        <f t="shared" ref="BQ143:CH143" si="89">IF(BQ23=0,0,((BQ5*0.5)+BP23-BQ41)*BQ78*BQ110*BQ$2)</f>
        <v>11277.641689922964</v>
      </c>
      <c r="BR143" s="30">
        <f t="shared" si="89"/>
        <v>11575.825116533744</v>
      </c>
      <c r="BS143" s="30">
        <f t="shared" si="89"/>
        <v>11101.837999976882</v>
      </c>
      <c r="BT143" s="30">
        <f t="shared" si="89"/>
        <v>6387.7695056294651</v>
      </c>
      <c r="BU143" s="30">
        <f t="shared" si="89"/>
        <v>6273.2282784687523</v>
      </c>
      <c r="BV143" s="30">
        <f t="shared" si="89"/>
        <v>6118.4291606704028</v>
      </c>
      <c r="BW143" s="30">
        <f t="shared" si="89"/>
        <v>5973.7994737975669</v>
      </c>
      <c r="BX143" s="30">
        <f t="shared" si="89"/>
        <v>5570.1863395009404</v>
      </c>
      <c r="BY143" s="30">
        <f t="shared" si="89"/>
        <v>6342.4308775435256</v>
      </c>
      <c r="BZ143" s="30">
        <f t="shared" si="89"/>
        <v>5793.997094295406</v>
      </c>
      <c r="CA143" s="30">
        <f t="shared" si="89"/>
        <v>6591.6138886116987</v>
      </c>
      <c r="CB143" s="30">
        <f t="shared" si="89"/>
        <v>11297.29568027883</v>
      </c>
      <c r="CC143" s="30">
        <f t="shared" si="89"/>
        <v>11277.641689922964</v>
      </c>
      <c r="CD143" s="30">
        <f t="shared" si="89"/>
        <v>11575.825116533744</v>
      </c>
      <c r="CE143" s="30">
        <f t="shared" si="89"/>
        <v>11101.837999976882</v>
      </c>
      <c r="CF143" s="30">
        <f t="shared" si="89"/>
        <v>6387.7695056294651</v>
      </c>
      <c r="CG143" s="30">
        <f t="shared" si="89"/>
        <v>6273.2282784687523</v>
      </c>
      <c r="CH143" s="34">
        <f t="shared" si="89"/>
        <v>6118.4291606704028</v>
      </c>
    </row>
    <row r="144" spans="1:86" x14ac:dyDescent="0.3">
      <c r="A144" s="645"/>
      <c r="B144" s="325" t="s">
        <v>128</v>
      </c>
      <c r="C144" s="30">
        <f t="shared" ref="C144:C155" si="90">IF(C24=0,0,((C6*0.5)-C42)*C79*C111*C$2)</f>
        <v>0</v>
      </c>
      <c r="D144" s="30">
        <f t="shared" ref="D144:M155" si="91">IF(D24=0,0,((D6*0.5)+C24-D42)*D79*D111*D$2)</f>
        <v>0</v>
      </c>
      <c r="E144" s="30">
        <f t="shared" si="91"/>
        <v>0</v>
      </c>
      <c r="F144" s="30">
        <f t="shared" si="91"/>
        <v>0</v>
      </c>
      <c r="G144" s="30">
        <f t="shared" si="91"/>
        <v>0</v>
      </c>
      <c r="H144" s="30">
        <f t="shared" si="91"/>
        <v>145.30537325460014</v>
      </c>
      <c r="I144" s="30">
        <f t="shared" si="91"/>
        <v>372.6732537073961</v>
      </c>
      <c r="J144" s="30">
        <f t="shared" si="91"/>
        <v>360.89971496692539</v>
      </c>
      <c r="K144" s="30">
        <f t="shared" si="91"/>
        <v>155.62392708236428</v>
      </c>
      <c r="L144" s="30">
        <f t="shared" si="91"/>
        <v>56.97009749486881</v>
      </c>
      <c r="M144" s="30">
        <f t="shared" si="91"/>
        <v>111.97141042992722</v>
      </c>
      <c r="N144" s="30">
        <f t="shared" ref="N144:BY144" si="92">IF(N24=0,0,((N6*0.5)+M24-N42)*N79*N111*N$2)</f>
        <v>207.43378101040386</v>
      </c>
      <c r="O144" s="30">
        <f t="shared" si="92"/>
        <v>248.64644373604639</v>
      </c>
      <c r="P144" s="30">
        <f t="shared" si="92"/>
        <v>218.21889063303922</v>
      </c>
      <c r="Q144" s="30">
        <f t="shared" si="92"/>
        <v>179.45334940042676</v>
      </c>
      <c r="R144" s="30">
        <f t="shared" si="92"/>
        <v>95.566437951127483</v>
      </c>
      <c r="S144" s="30">
        <f t="shared" si="92"/>
        <v>120.27674329961525</v>
      </c>
      <c r="T144" s="30">
        <f t="shared" si="92"/>
        <v>544.367257064672</v>
      </c>
      <c r="U144" s="30">
        <f t="shared" si="92"/>
        <v>698.08539201986889</v>
      </c>
      <c r="V144" s="30">
        <f t="shared" si="92"/>
        <v>676.03139344245631</v>
      </c>
      <c r="W144" s="30">
        <f t="shared" si="92"/>
        <v>291.51217336960099</v>
      </c>
      <c r="X144" s="30">
        <f t="shared" si="92"/>
        <v>90.742460013455997</v>
      </c>
      <c r="Y144" s="30">
        <f t="shared" si="92"/>
        <v>155.12950248583903</v>
      </c>
      <c r="Z144" s="30">
        <f t="shared" si="92"/>
        <v>240.95087430156806</v>
      </c>
      <c r="AA144" s="30">
        <f t="shared" si="92"/>
        <v>248.64644373604639</v>
      </c>
      <c r="AB144" s="30">
        <f t="shared" si="92"/>
        <v>218.21889063303922</v>
      </c>
      <c r="AC144" s="30">
        <f t="shared" si="92"/>
        <v>179.45334940042676</v>
      </c>
      <c r="AD144" s="30">
        <f t="shared" si="92"/>
        <v>95.566437951127483</v>
      </c>
      <c r="AE144" s="30">
        <f t="shared" si="92"/>
        <v>120.27674329961525</v>
      </c>
      <c r="AF144" s="30">
        <f t="shared" si="92"/>
        <v>544.367257064672</v>
      </c>
      <c r="AG144" s="30">
        <f t="shared" si="92"/>
        <v>698.08539201986889</v>
      </c>
      <c r="AH144" s="30">
        <f t="shared" si="92"/>
        <v>676.03139344245631</v>
      </c>
      <c r="AI144" s="30">
        <f t="shared" si="92"/>
        <v>291.51217336960099</v>
      </c>
      <c r="AJ144" s="30">
        <f t="shared" si="92"/>
        <v>90.742460013455997</v>
      </c>
      <c r="AK144" s="30">
        <f t="shared" si="92"/>
        <v>155.12950248583903</v>
      </c>
      <c r="AL144" s="30">
        <f t="shared" si="92"/>
        <v>240.95087430156806</v>
      </c>
      <c r="AM144" s="30">
        <f t="shared" si="92"/>
        <v>248.64644373604639</v>
      </c>
      <c r="AN144" s="30">
        <f t="shared" si="92"/>
        <v>218.21889063303922</v>
      </c>
      <c r="AO144" s="30">
        <f t="shared" si="92"/>
        <v>179.45334940042676</v>
      </c>
      <c r="AP144" s="30">
        <f t="shared" si="92"/>
        <v>95.566437951127483</v>
      </c>
      <c r="AQ144" s="30">
        <f t="shared" si="92"/>
        <v>120.27674329961525</v>
      </c>
      <c r="AR144" s="30">
        <f t="shared" si="92"/>
        <v>544.367257064672</v>
      </c>
      <c r="AS144" s="30">
        <f t="shared" si="92"/>
        <v>698.08539201986889</v>
      </c>
      <c r="AT144" s="30">
        <f t="shared" si="92"/>
        <v>676.03139344245631</v>
      </c>
      <c r="AU144" s="30">
        <f t="shared" si="92"/>
        <v>291.51217336960099</v>
      </c>
      <c r="AV144" s="30">
        <f t="shared" si="92"/>
        <v>90.742460013455997</v>
      </c>
      <c r="AW144" s="30">
        <f t="shared" si="92"/>
        <v>155.12950248583903</v>
      </c>
      <c r="AX144" s="30">
        <f t="shared" si="92"/>
        <v>240.95087430156806</v>
      </c>
      <c r="AY144" s="30">
        <f t="shared" si="92"/>
        <v>248.64644373604639</v>
      </c>
      <c r="AZ144" s="30">
        <f t="shared" si="92"/>
        <v>218.21889063303922</v>
      </c>
      <c r="BA144" s="30">
        <f t="shared" si="92"/>
        <v>179.45334940042676</v>
      </c>
      <c r="BB144" s="30">
        <f t="shared" si="92"/>
        <v>95.566437951127483</v>
      </c>
      <c r="BC144" s="30">
        <f t="shared" si="92"/>
        <v>120.27674329961525</v>
      </c>
      <c r="BD144" s="30">
        <f t="shared" si="92"/>
        <v>544.367257064672</v>
      </c>
      <c r="BE144" s="30">
        <f t="shared" si="92"/>
        <v>698.08539201986889</v>
      </c>
      <c r="BF144" s="30">
        <f t="shared" si="92"/>
        <v>676.03139344245631</v>
      </c>
      <c r="BG144" s="30">
        <f t="shared" si="92"/>
        <v>291.51217336960099</v>
      </c>
      <c r="BH144" s="30">
        <f t="shared" si="92"/>
        <v>90.742460013455997</v>
      </c>
      <c r="BI144" s="30">
        <f t="shared" si="92"/>
        <v>155.12950248583903</v>
      </c>
      <c r="BJ144" s="30">
        <f t="shared" si="92"/>
        <v>240.95087430156806</v>
      </c>
      <c r="BK144" s="30">
        <f t="shared" si="92"/>
        <v>248.64644373604639</v>
      </c>
      <c r="BL144" s="30">
        <f t="shared" si="92"/>
        <v>218.21889063303922</v>
      </c>
      <c r="BM144" s="30">
        <f t="shared" si="92"/>
        <v>179.45334940042676</v>
      </c>
      <c r="BN144" s="30">
        <f t="shared" si="92"/>
        <v>95.566437951127483</v>
      </c>
      <c r="BO144" s="30">
        <f t="shared" si="92"/>
        <v>120.27674329961525</v>
      </c>
      <c r="BP144" s="30">
        <f t="shared" si="92"/>
        <v>544.367257064672</v>
      </c>
      <c r="BQ144" s="30">
        <f t="shared" si="92"/>
        <v>698.08539201986889</v>
      </c>
      <c r="BR144" s="30">
        <f t="shared" si="92"/>
        <v>676.03139344245631</v>
      </c>
      <c r="BS144" s="30">
        <f t="shared" si="92"/>
        <v>291.51217336960099</v>
      </c>
      <c r="BT144" s="30">
        <f t="shared" si="92"/>
        <v>90.742460013455997</v>
      </c>
      <c r="BU144" s="30">
        <f t="shared" si="92"/>
        <v>155.12950248583903</v>
      </c>
      <c r="BV144" s="30">
        <f t="shared" si="92"/>
        <v>240.95087430156806</v>
      </c>
      <c r="BW144" s="30">
        <f t="shared" si="92"/>
        <v>248.64644373604639</v>
      </c>
      <c r="BX144" s="30">
        <f t="shared" si="92"/>
        <v>218.21889063303922</v>
      </c>
      <c r="BY144" s="30">
        <f t="shared" si="92"/>
        <v>179.45334940042676</v>
      </c>
      <c r="BZ144" s="30">
        <f t="shared" ref="BZ144:CH144" si="93">IF(BZ24=0,0,((BZ6*0.5)+BY24-BZ42)*BZ79*BZ111*BZ$2)</f>
        <v>95.566437951127483</v>
      </c>
      <c r="CA144" s="30">
        <f t="shared" si="93"/>
        <v>120.27674329961525</v>
      </c>
      <c r="CB144" s="30">
        <f t="shared" si="93"/>
        <v>544.367257064672</v>
      </c>
      <c r="CC144" s="30">
        <f t="shared" si="93"/>
        <v>698.08539201986889</v>
      </c>
      <c r="CD144" s="30">
        <f t="shared" si="93"/>
        <v>676.03139344245631</v>
      </c>
      <c r="CE144" s="30">
        <f t="shared" si="93"/>
        <v>291.51217336960099</v>
      </c>
      <c r="CF144" s="30">
        <f t="shared" si="93"/>
        <v>90.742460013455997</v>
      </c>
      <c r="CG144" s="30">
        <f t="shared" si="93"/>
        <v>155.12950248583903</v>
      </c>
      <c r="CH144" s="34">
        <f t="shared" si="93"/>
        <v>240.95087430156806</v>
      </c>
    </row>
    <row r="145" spans="1:86" x14ac:dyDescent="0.3">
      <c r="A145" s="645"/>
      <c r="B145" s="325" t="s">
        <v>230</v>
      </c>
      <c r="C145" s="30">
        <f t="shared" si="90"/>
        <v>0</v>
      </c>
      <c r="D145" s="30">
        <f t="shared" si="91"/>
        <v>0</v>
      </c>
      <c r="E145" s="30">
        <f t="shared" si="91"/>
        <v>0</v>
      </c>
      <c r="F145" s="30">
        <f t="shared" si="91"/>
        <v>0</v>
      </c>
      <c r="G145" s="30">
        <f t="shared" si="91"/>
        <v>0</v>
      </c>
      <c r="H145" s="30">
        <f t="shared" si="91"/>
        <v>0</v>
      </c>
      <c r="I145" s="30">
        <f t="shared" si="91"/>
        <v>0</v>
      </c>
      <c r="J145" s="30">
        <f t="shared" si="91"/>
        <v>10.033953243478354</v>
      </c>
      <c r="K145" s="30">
        <f t="shared" si="91"/>
        <v>18.915829042570618</v>
      </c>
      <c r="L145" s="30">
        <f t="shared" si="91"/>
        <v>10.748153895798284</v>
      </c>
      <c r="M145" s="30">
        <f t="shared" si="91"/>
        <v>10.391120138001833</v>
      </c>
      <c r="N145" s="30">
        <f t="shared" ref="N145:BY145" si="94">IF(N25=0,0,((N7*0.5)+M25-N43)*N80*N112*N$2)</f>
        <v>15.191138576421025</v>
      </c>
      <c r="O145" s="30">
        <f t="shared" si="94"/>
        <v>19.679754360968957</v>
      </c>
      <c r="P145" s="30">
        <f t="shared" si="94"/>
        <v>18.20273315649132</v>
      </c>
      <c r="Q145" s="30">
        <f t="shared" si="94"/>
        <v>19.390120058632981</v>
      </c>
      <c r="R145" s="30">
        <f t="shared" si="94"/>
        <v>17.931473905470202</v>
      </c>
      <c r="S145" s="30">
        <f t="shared" si="94"/>
        <v>22.151308745058572</v>
      </c>
      <c r="T145" s="30">
        <f t="shared" si="94"/>
        <v>39.014266784245137</v>
      </c>
      <c r="U145" s="30">
        <f t="shared" si="94"/>
        <v>39.064561585220993</v>
      </c>
      <c r="V145" s="30">
        <f t="shared" si="94"/>
        <v>40.135812973913417</v>
      </c>
      <c r="W145" s="30">
        <f t="shared" si="94"/>
        <v>37.831658085141235</v>
      </c>
      <c r="X145" s="30">
        <f t="shared" si="94"/>
        <v>21.496307791596568</v>
      </c>
      <c r="Y145" s="30">
        <f t="shared" si="94"/>
        <v>20.782240276003666</v>
      </c>
      <c r="Z145" s="30">
        <f t="shared" si="94"/>
        <v>20.25485143522803</v>
      </c>
      <c r="AA145" s="30">
        <f t="shared" si="94"/>
        <v>19.679754360968957</v>
      </c>
      <c r="AB145" s="30">
        <f t="shared" si="94"/>
        <v>18.20273315649132</v>
      </c>
      <c r="AC145" s="30">
        <f t="shared" si="94"/>
        <v>19.390120058632981</v>
      </c>
      <c r="AD145" s="30">
        <f t="shared" si="94"/>
        <v>17.931473905470202</v>
      </c>
      <c r="AE145" s="30">
        <f t="shared" si="94"/>
        <v>22.151308745058572</v>
      </c>
      <c r="AF145" s="30">
        <f t="shared" si="94"/>
        <v>39.014266784245137</v>
      </c>
      <c r="AG145" s="30">
        <f t="shared" si="94"/>
        <v>39.064561585220993</v>
      </c>
      <c r="AH145" s="30">
        <f t="shared" si="94"/>
        <v>40.135812973913417</v>
      </c>
      <c r="AI145" s="30">
        <f t="shared" si="94"/>
        <v>37.831658085141235</v>
      </c>
      <c r="AJ145" s="30">
        <f t="shared" si="94"/>
        <v>21.496307791596568</v>
      </c>
      <c r="AK145" s="30">
        <f t="shared" si="94"/>
        <v>20.782240276003666</v>
      </c>
      <c r="AL145" s="30">
        <f t="shared" si="94"/>
        <v>20.25485143522803</v>
      </c>
      <c r="AM145" s="30">
        <f t="shared" si="94"/>
        <v>19.679754360968957</v>
      </c>
      <c r="AN145" s="30">
        <f t="shared" si="94"/>
        <v>18.20273315649132</v>
      </c>
      <c r="AO145" s="30">
        <f t="shared" si="94"/>
        <v>19.390120058632981</v>
      </c>
      <c r="AP145" s="30">
        <f t="shared" si="94"/>
        <v>17.931473905470202</v>
      </c>
      <c r="AQ145" s="30">
        <f t="shared" si="94"/>
        <v>22.151308745058572</v>
      </c>
      <c r="AR145" s="30">
        <f t="shared" si="94"/>
        <v>39.014266784245137</v>
      </c>
      <c r="AS145" s="30">
        <f t="shared" si="94"/>
        <v>39.064561585220993</v>
      </c>
      <c r="AT145" s="30">
        <f t="shared" si="94"/>
        <v>40.135812973913417</v>
      </c>
      <c r="AU145" s="30">
        <f t="shared" si="94"/>
        <v>37.831658085141235</v>
      </c>
      <c r="AV145" s="30">
        <f t="shared" si="94"/>
        <v>21.496307791596568</v>
      </c>
      <c r="AW145" s="30">
        <f t="shared" si="94"/>
        <v>20.782240276003666</v>
      </c>
      <c r="AX145" s="30">
        <f t="shared" si="94"/>
        <v>20.25485143522803</v>
      </c>
      <c r="AY145" s="30">
        <f t="shared" si="94"/>
        <v>19.679754360968957</v>
      </c>
      <c r="AZ145" s="30">
        <f t="shared" si="94"/>
        <v>18.20273315649132</v>
      </c>
      <c r="BA145" s="30">
        <f t="shared" si="94"/>
        <v>19.390120058632981</v>
      </c>
      <c r="BB145" s="30">
        <f t="shared" si="94"/>
        <v>17.931473905470202</v>
      </c>
      <c r="BC145" s="30">
        <f t="shared" si="94"/>
        <v>22.151308745058572</v>
      </c>
      <c r="BD145" s="30">
        <f t="shared" si="94"/>
        <v>39.014266784245137</v>
      </c>
      <c r="BE145" s="30">
        <f t="shared" si="94"/>
        <v>39.064561585220993</v>
      </c>
      <c r="BF145" s="30">
        <f t="shared" si="94"/>
        <v>40.135812973913417</v>
      </c>
      <c r="BG145" s="30">
        <f t="shared" si="94"/>
        <v>37.831658085141235</v>
      </c>
      <c r="BH145" s="30">
        <f t="shared" si="94"/>
        <v>21.496307791596568</v>
      </c>
      <c r="BI145" s="30">
        <f t="shared" si="94"/>
        <v>20.782240276003666</v>
      </c>
      <c r="BJ145" s="30">
        <f t="shared" si="94"/>
        <v>20.25485143522803</v>
      </c>
      <c r="BK145" s="30">
        <f t="shared" si="94"/>
        <v>19.679754360968957</v>
      </c>
      <c r="BL145" s="30">
        <f t="shared" si="94"/>
        <v>18.20273315649132</v>
      </c>
      <c r="BM145" s="30">
        <f t="shared" si="94"/>
        <v>19.390120058632981</v>
      </c>
      <c r="BN145" s="30">
        <f t="shared" si="94"/>
        <v>17.931473905470202</v>
      </c>
      <c r="BO145" s="30">
        <f t="shared" si="94"/>
        <v>22.151308745058572</v>
      </c>
      <c r="BP145" s="30">
        <f t="shared" si="94"/>
        <v>39.014266784245137</v>
      </c>
      <c r="BQ145" s="30">
        <f t="shared" si="94"/>
        <v>39.064561585220993</v>
      </c>
      <c r="BR145" s="30">
        <f t="shared" si="94"/>
        <v>40.135812973913417</v>
      </c>
      <c r="BS145" s="30">
        <f t="shared" si="94"/>
        <v>37.831658085141235</v>
      </c>
      <c r="BT145" s="30">
        <f t="shared" si="94"/>
        <v>21.496307791596568</v>
      </c>
      <c r="BU145" s="30">
        <f t="shared" si="94"/>
        <v>20.782240276003666</v>
      </c>
      <c r="BV145" s="30">
        <f t="shared" si="94"/>
        <v>20.25485143522803</v>
      </c>
      <c r="BW145" s="30">
        <f t="shared" si="94"/>
        <v>19.679754360968957</v>
      </c>
      <c r="BX145" s="30">
        <f t="shared" si="94"/>
        <v>18.20273315649132</v>
      </c>
      <c r="BY145" s="30">
        <f t="shared" si="94"/>
        <v>19.390120058632981</v>
      </c>
      <c r="BZ145" s="30">
        <f t="shared" ref="BZ145:CH145" si="95">IF(BZ25=0,0,((BZ7*0.5)+BY25-BZ43)*BZ80*BZ112*BZ$2)</f>
        <v>17.931473905470202</v>
      </c>
      <c r="CA145" s="30">
        <f t="shared" si="95"/>
        <v>22.151308745058572</v>
      </c>
      <c r="CB145" s="30">
        <f t="shared" si="95"/>
        <v>39.014266784245137</v>
      </c>
      <c r="CC145" s="30">
        <f t="shared" si="95"/>
        <v>39.064561585220993</v>
      </c>
      <c r="CD145" s="30">
        <f t="shared" si="95"/>
        <v>40.135812973913417</v>
      </c>
      <c r="CE145" s="30">
        <f t="shared" si="95"/>
        <v>37.831658085141235</v>
      </c>
      <c r="CF145" s="30">
        <f t="shared" si="95"/>
        <v>21.496307791596568</v>
      </c>
      <c r="CG145" s="30">
        <f t="shared" si="95"/>
        <v>20.782240276003666</v>
      </c>
      <c r="CH145" s="34">
        <f t="shared" si="95"/>
        <v>20.25485143522803</v>
      </c>
    </row>
    <row r="146" spans="1:86" x14ac:dyDescent="0.3">
      <c r="A146" s="645"/>
      <c r="B146" s="325" t="s">
        <v>129</v>
      </c>
      <c r="C146" s="30">
        <f t="shared" si="90"/>
        <v>1.0422798987600001E-2</v>
      </c>
      <c r="D146" s="30">
        <f t="shared" si="91"/>
        <v>0.89749392156060004</v>
      </c>
      <c r="E146" s="30">
        <f t="shared" si="91"/>
        <v>27.994400809075799</v>
      </c>
      <c r="F146" s="30">
        <f t="shared" si="91"/>
        <v>172.07868988985391</v>
      </c>
      <c r="G146" s="30">
        <f t="shared" si="91"/>
        <v>784.51255569565546</v>
      </c>
      <c r="H146" s="30">
        <f t="shared" si="91"/>
        <v>8899.0084466202716</v>
      </c>
      <c r="I146" s="30">
        <f t="shared" si="91"/>
        <v>17540.513938708729</v>
      </c>
      <c r="J146" s="30">
        <f t="shared" si="91"/>
        <v>23842.233337419766</v>
      </c>
      <c r="K146" s="30">
        <f t="shared" si="91"/>
        <v>14102.554197409629</v>
      </c>
      <c r="L146" s="30">
        <f t="shared" si="91"/>
        <v>1873.1939021607664</v>
      </c>
      <c r="M146" s="30">
        <f t="shared" si="91"/>
        <v>687.64968255406541</v>
      </c>
      <c r="N146" s="30">
        <f t="shared" ref="N146:BY146" si="96">IF(N26=0,0,((N8*0.5)+M26-N44)*N81*N113*N$2)</f>
        <v>9.2750054672256095</v>
      </c>
      <c r="O146" s="30">
        <f t="shared" si="96"/>
        <v>0.97514263286220271</v>
      </c>
      <c r="P146" s="30">
        <f t="shared" si="96"/>
        <v>41.1799349296925</v>
      </c>
      <c r="Q146" s="30">
        <f t="shared" si="96"/>
        <v>1232.9608831195378</v>
      </c>
      <c r="R146" s="30">
        <f t="shared" si="96"/>
        <v>4564.5395207013016</v>
      </c>
      <c r="S146" s="30">
        <f t="shared" si="96"/>
        <v>16003.442722538719</v>
      </c>
      <c r="T146" s="30">
        <f t="shared" si="96"/>
        <v>93348.934244869059</v>
      </c>
      <c r="U146" s="30">
        <f t="shared" si="96"/>
        <v>120503.83869398212</v>
      </c>
      <c r="V146" s="30">
        <f t="shared" si="96"/>
        <v>116486.10527268705</v>
      </c>
      <c r="W146" s="30">
        <f t="shared" si="96"/>
        <v>47926.538150771266</v>
      </c>
      <c r="X146" s="30">
        <f t="shared" si="96"/>
        <v>4142.876905100934</v>
      </c>
      <c r="Y146" s="30">
        <f t="shared" si="96"/>
        <v>1051.0866191380455</v>
      </c>
      <c r="Z146" s="30">
        <f t="shared" si="96"/>
        <v>10.67006638310785</v>
      </c>
      <c r="AA146" s="30">
        <f t="shared" si="96"/>
        <v>0.97514263286220271</v>
      </c>
      <c r="AB146" s="30">
        <f t="shared" si="96"/>
        <v>41.1799349296925</v>
      </c>
      <c r="AC146" s="30">
        <f t="shared" si="96"/>
        <v>1232.9608831195378</v>
      </c>
      <c r="AD146" s="30">
        <f t="shared" si="96"/>
        <v>4564.5395207013016</v>
      </c>
      <c r="AE146" s="30">
        <f t="shared" si="96"/>
        <v>16003.442722538719</v>
      </c>
      <c r="AF146" s="30">
        <f t="shared" si="96"/>
        <v>93348.934244869059</v>
      </c>
      <c r="AG146" s="30">
        <f t="shared" si="96"/>
        <v>120503.83869398212</v>
      </c>
      <c r="AH146" s="30">
        <f t="shared" si="96"/>
        <v>116486.10527268705</v>
      </c>
      <c r="AI146" s="30">
        <f t="shared" si="96"/>
        <v>47926.538150771266</v>
      </c>
      <c r="AJ146" s="30">
        <f t="shared" si="96"/>
        <v>4142.876905100934</v>
      </c>
      <c r="AK146" s="30">
        <f t="shared" si="96"/>
        <v>1051.0866191380455</v>
      </c>
      <c r="AL146" s="30">
        <f t="shared" si="96"/>
        <v>10.67006638310785</v>
      </c>
      <c r="AM146" s="30">
        <f t="shared" si="96"/>
        <v>0.97514263286220271</v>
      </c>
      <c r="AN146" s="30">
        <f t="shared" si="96"/>
        <v>41.1799349296925</v>
      </c>
      <c r="AO146" s="30">
        <f t="shared" si="96"/>
        <v>1232.9608831195378</v>
      </c>
      <c r="AP146" s="30">
        <f t="shared" si="96"/>
        <v>4564.5395207013016</v>
      </c>
      <c r="AQ146" s="30">
        <f t="shared" si="96"/>
        <v>16003.442722538719</v>
      </c>
      <c r="AR146" s="30">
        <f t="shared" si="96"/>
        <v>93348.934244869059</v>
      </c>
      <c r="AS146" s="30">
        <f t="shared" si="96"/>
        <v>120503.83869398212</v>
      </c>
      <c r="AT146" s="30">
        <f t="shared" si="96"/>
        <v>116486.10527268705</v>
      </c>
      <c r="AU146" s="30">
        <f t="shared" si="96"/>
        <v>47926.538150771266</v>
      </c>
      <c r="AV146" s="30">
        <f t="shared" si="96"/>
        <v>4142.876905100934</v>
      </c>
      <c r="AW146" s="30">
        <f t="shared" si="96"/>
        <v>1051.0866191380455</v>
      </c>
      <c r="AX146" s="30">
        <f t="shared" si="96"/>
        <v>10.67006638310785</v>
      </c>
      <c r="AY146" s="30">
        <f t="shared" si="96"/>
        <v>0.97514263286220271</v>
      </c>
      <c r="AZ146" s="30">
        <f t="shared" si="96"/>
        <v>41.1799349296925</v>
      </c>
      <c r="BA146" s="30">
        <f t="shared" si="96"/>
        <v>1232.9608831195378</v>
      </c>
      <c r="BB146" s="30">
        <f t="shared" si="96"/>
        <v>4564.5395207013016</v>
      </c>
      <c r="BC146" s="30">
        <f t="shared" si="96"/>
        <v>16003.442722538719</v>
      </c>
      <c r="BD146" s="30">
        <f t="shared" si="96"/>
        <v>93348.934244869059</v>
      </c>
      <c r="BE146" s="30">
        <f t="shared" si="96"/>
        <v>120503.83869398212</v>
      </c>
      <c r="BF146" s="30">
        <f t="shared" si="96"/>
        <v>116486.10527268705</v>
      </c>
      <c r="BG146" s="30">
        <f t="shared" si="96"/>
        <v>47926.538150771266</v>
      </c>
      <c r="BH146" s="30">
        <f t="shared" si="96"/>
        <v>4142.876905100934</v>
      </c>
      <c r="BI146" s="30">
        <f t="shared" si="96"/>
        <v>1051.0866191380455</v>
      </c>
      <c r="BJ146" s="30">
        <f t="shared" si="96"/>
        <v>10.67006638310785</v>
      </c>
      <c r="BK146" s="30">
        <f t="shared" si="96"/>
        <v>0.97514263286220271</v>
      </c>
      <c r="BL146" s="30">
        <f t="shared" si="96"/>
        <v>41.1799349296925</v>
      </c>
      <c r="BM146" s="30">
        <f t="shared" si="96"/>
        <v>1232.9608831195378</v>
      </c>
      <c r="BN146" s="30">
        <f t="shared" si="96"/>
        <v>4564.5395207013016</v>
      </c>
      <c r="BO146" s="30">
        <f t="shared" si="96"/>
        <v>16003.442722538719</v>
      </c>
      <c r="BP146" s="30">
        <f t="shared" si="96"/>
        <v>93348.934244869059</v>
      </c>
      <c r="BQ146" s="30">
        <f t="shared" si="96"/>
        <v>120503.83869398212</v>
      </c>
      <c r="BR146" s="30">
        <f t="shared" si="96"/>
        <v>116486.10527268705</v>
      </c>
      <c r="BS146" s="30">
        <f t="shared" si="96"/>
        <v>47926.538150771266</v>
      </c>
      <c r="BT146" s="30">
        <f t="shared" si="96"/>
        <v>4142.876905100934</v>
      </c>
      <c r="BU146" s="30">
        <f t="shared" si="96"/>
        <v>1051.0866191380455</v>
      </c>
      <c r="BV146" s="30">
        <f t="shared" si="96"/>
        <v>10.67006638310785</v>
      </c>
      <c r="BW146" s="30">
        <f t="shared" si="96"/>
        <v>0.97514263286220271</v>
      </c>
      <c r="BX146" s="30">
        <f t="shared" si="96"/>
        <v>41.1799349296925</v>
      </c>
      <c r="BY146" s="30">
        <f t="shared" si="96"/>
        <v>1232.9608831195378</v>
      </c>
      <c r="BZ146" s="30">
        <f t="shared" ref="BZ146:CH146" si="97">IF(BZ26=0,0,((BZ8*0.5)+BY26-BZ44)*BZ81*BZ113*BZ$2)</f>
        <v>4564.5395207013016</v>
      </c>
      <c r="CA146" s="30">
        <f t="shared" si="97"/>
        <v>16003.442722538719</v>
      </c>
      <c r="CB146" s="30">
        <f t="shared" si="97"/>
        <v>93348.934244869059</v>
      </c>
      <c r="CC146" s="30">
        <f t="shared" si="97"/>
        <v>120503.83869398212</v>
      </c>
      <c r="CD146" s="30">
        <f t="shared" si="97"/>
        <v>116486.10527268705</v>
      </c>
      <c r="CE146" s="30">
        <f t="shared" si="97"/>
        <v>47926.538150771266</v>
      </c>
      <c r="CF146" s="30">
        <f t="shared" si="97"/>
        <v>4142.876905100934</v>
      </c>
      <c r="CG146" s="30">
        <f t="shared" si="97"/>
        <v>1051.0866191380455</v>
      </c>
      <c r="CH146" s="34">
        <f t="shared" si="97"/>
        <v>10.67006638310785</v>
      </c>
    </row>
    <row r="147" spans="1:86" x14ac:dyDescent="0.3">
      <c r="A147" s="645"/>
      <c r="B147" s="325" t="s">
        <v>231</v>
      </c>
      <c r="C147" s="30">
        <f t="shared" si="90"/>
        <v>0</v>
      </c>
      <c r="D147" s="30">
        <f t="shared" si="91"/>
        <v>0</v>
      </c>
      <c r="E147" s="30">
        <f t="shared" si="91"/>
        <v>0</v>
      </c>
      <c r="F147" s="30">
        <f t="shared" si="91"/>
        <v>0</v>
      </c>
      <c r="G147" s="30">
        <f t="shared" si="91"/>
        <v>0</v>
      </c>
      <c r="H147" s="30">
        <f t="shared" si="91"/>
        <v>0</v>
      </c>
      <c r="I147" s="30">
        <f t="shared" si="91"/>
        <v>0</v>
      </c>
      <c r="J147" s="30">
        <f t="shared" si="91"/>
        <v>0</v>
      </c>
      <c r="K147" s="30">
        <f t="shared" si="91"/>
        <v>0</v>
      </c>
      <c r="L147" s="30">
        <f t="shared" si="91"/>
        <v>171.28181170496049</v>
      </c>
      <c r="M147" s="30">
        <f t="shared" si="91"/>
        <v>697.75334160558418</v>
      </c>
      <c r="N147" s="30">
        <f t="shared" ref="N147:BY147" si="98">IF(N27=0,0,((N9*0.5)+M27-N45)*N82*N114*N$2)</f>
        <v>1429.1735998096599</v>
      </c>
      <c r="O147" s="30">
        <f t="shared" si="98"/>
        <v>1817.6766504399529</v>
      </c>
      <c r="P147" s="30">
        <f t="shared" si="98"/>
        <v>1441.4885154175031</v>
      </c>
      <c r="Q147" s="30">
        <f t="shared" si="98"/>
        <v>1271.1596410779005</v>
      </c>
      <c r="R147" s="30">
        <f t="shared" si="98"/>
        <v>1248.9608491446711</v>
      </c>
      <c r="S147" s="30">
        <f t="shared" si="98"/>
        <v>1526.9917712557258</v>
      </c>
      <c r="T147" s="30">
        <f t="shared" si="98"/>
        <v>2010.0379476296732</v>
      </c>
      <c r="U147" s="30">
        <f t="shared" si="98"/>
        <v>2528.3041156353161</v>
      </c>
      <c r="V147" s="30">
        <f t="shared" si="98"/>
        <v>2073.4046754981605</v>
      </c>
      <c r="W147" s="30">
        <f t="shared" si="98"/>
        <v>2486.1834654218919</v>
      </c>
      <c r="X147" s="30">
        <f t="shared" si="98"/>
        <v>1797.9873887257522</v>
      </c>
      <c r="Y147" s="30">
        <f t="shared" si="98"/>
        <v>1604.4578234562689</v>
      </c>
      <c r="Z147" s="30">
        <f t="shared" si="98"/>
        <v>1702.1649141401401</v>
      </c>
      <c r="AA147" s="30">
        <f t="shared" si="98"/>
        <v>1817.6766504399529</v>
      </c>
      <c r="AB147" s="30">
        <f t="shared" si="98"/>
        <v>1441.4885154175031</v>
      </c>
      <c r="AC147" s="30">
        <f t="shared" si="98"/>
        <v>1271.1596410779005</v>
      </c>
      <c r="AD147" s="30">
        <f t="shared" si="98"/>
        <v>1248.9608491446711</v>
      </c>
      <c r="AE147" s="30">
        <f t="shared" si="98"/>
        <v>1526.9917712557258</v>
      </c>
      <c r="AF147" s="30">
        <f t="shared" si="98"/>
        <v>2010.0379476296732</v>
      </c>
      <c r="AG147" s="30">
        <f t="shared" si="98"/>
        <v>2528.3041156353161</v>
      </c>
      <c r="AH147" s="30">
        <f t="shared" si="98"/>
        <v>2073.4046754981605</v>
      </c>
      <c r="AI147" s="30">
        <f t="shared" si="98"/>
        <v>2486.1834654218919</v>
      </c>
      <c r="AJ147" s="30">
        <f t="shared" si="98"/>
        <v>1797.9873887257522</v>
      </c>
      <c r="AK147" s="30">
        <f t="shared" si="98"/>
        <v>1604.4578234562689</v>
      </c>
      <c r="AL147" s="30">
        <f t="shared" si="98"/>
        <v>1702.1649141401401</v>
      </c>
      <c r="AM147" s="30">
        <f t="shared" si="98"/>
        <v>1817.6766504399529</v>
      </c>
      <c r="AN147" s="30">
        <f t="shared" si="98"/>
        <v>1441.4885154175031</v>
      </c>
      <c r="AO147" s="30">
        <f t="shared" si="98"/>
        <v>1271.1596410779005</v>
      </c>
      <c r="AP147" s="30">
        <f t="shared" si="98"/>
        <v>1248.9608491446711</v>
      </c>
      <c r="AQ147" s="30">
        <f t="shared" si="98"/>
        <v>1526.9917712557258</v>
      </c>
      <c r="AR147" s="30">
        <f t="shared" si="98"/>
        <v>2010.0379476296732</v>
      </c>
      <c r="AS147" s="30">
        <f t="shared" si="98"/>
        <v>2528.3041156353161</v>
      </c>
      <c r="AT147" s="30">
        <f t="shared" si="98"/>
        <v>2073.4046754981605</v>
      </c>
      <c r="AU147" s="30">
        <f t="shared" si="98"/>
        <v>2486.1834654218919</v>
      </c>
      <c r="AV147" s="30">
        <f t="shared" si="98"/>
        <v>1797.9873887257522</v>
      </c>
      <c r="AW147" s="30">
        <f t="shared" si="98"/>
        <v>1604.4578234562689</v>
      </c>
      <c r="AX147" s="30">
        <f t="shared" si="98"/>
        <v>1702.1649141401401</v>
      </c>
      <c r="AY147" s="30">
        <f t="shared" si="98"/>
        <v>1817.6766504399529</v>
      </c>
      <c r="AZ147" s="30">
        <f t="shared" si="98"/>
        <v>1441.4885154175031</v>
      </c>
      <c r="BA147" s="30">
        <f t="shared" si="98"/>
        <v>1271.1596410779005</v>
      </c>
      <c r="BB147" s="30">
        <f t="shared" si="98"/>
        <v>1248.9608491446711</v>
      </c>
      <c r="BC147" s="30">
        <f t="shared" si="98"/>
        <v>1526.9917712557258</v>
      </c>
      <c r="BD147" s="30">
        <f t="shared" si="98"/>
        <v>2010.0379476296732</v>
      </c>
      <c r="BE147" s="30">
        <f t="shared" si="98"/>
        <v>2528.3041156353161</v>
      </c>
      <c r="BF147" s="30">
        <f t="shared" si="98"/>
        <v>2073.4046754981605</v>
      </c>
      <c r="BG147" s="30">
        <f t="shared" si="98"/>
        <v>2486.1834654218919</v>
      </c>
      <c r="BH147" s="30">
        <f t="shared" si="98"/>
        <v>1797.9873887257522</v>
      </c>
      <c r="BI147" s="30">
        <f t="shared" si="98"/>
        <v>1604.4578234562689</v>
      </c>
      <c r="BJ147" s="30">
        <f t="shared" si="98"/>
        <v>1702.1649141401401</v>
      </c>
      <c r="BK147" s="30">
        <f t="shared" si="98"/>
        <v>1817.6766504399529</v>
      </c>
      <c r="BL147" s="30">
        <f t="shared" si="98"/>
        <v>1441.4885154175031</v>
      </c>
      <c r="BM147" s="30">
        <f t="shared" si="98"/>
        <v>1271.1596410779005</v>
      </c>
      <c r="BN147" s="30">
        <f t="shared" si="98"/>
        <v>1248.9608491446711</v>
      </c>
      <c r="BO147" s="30">
        <f t="shared" si="98"/>
        <v>1526.9917712557258</v>
      </c>
      <c r="BP147" s="30">
        <f t="shared" si="98"/>
        <v>2010.0379476296732</v>
      </c>
      <c r="BQ147" s="30">
        <f t="shared" si="98"/>
        <v>2528.3041156353161</v>
      </c>
      <c r="BR147" s="30">
        <f t="shared" si="98"/>
        <v>2073.4046754981605</v>
      </c>
      <c r="BS147" s="30">
        <f t="shared" si="98"/>
        <v>2486.1834654218919</v>
      </c>
      <c r="BT147" s="30">
        <f t="shared" si="98"/>
        <v>1797.9873887257522</v>
      </c>
      <c r="BU147" s="30">
        <f t="shared" si="98"/>
        <v>1604.4578234562689</v>
      </c>
      <c r="BV147" s="30">
        <f t="shared" si="98"/>
        <v>1702.1649141401401</v>
      </c>
      <c r="BW147" s="30">
        <f t="shared" si="98"/>
        <v>1817.6766504399529</v>
      </c>
      <c r="BX147" s="30">
        <f t="shared" si="98"/>
        <v>1441.4885154175031</v>
      </c>
      <c r="BY147" s="30">
        <f t="shared" si="98"/>
        <v>1271.1596410779005</v>
      </c>
      <c r="BZ147" s="30">
        <f t="shared" ref="BZ147:CH147" si="99">IF(BZ27=0,0,((BZ9*0.5)+BY27-BZ45)*BZ82*BZ114*BZ$2)</f>
        <v>1248.9608491446711</v>
      </c>
      <c r="CA147" s="30">
        <f t="shared" si="99"/>
        <v>1526.9917712557258</v>
      </c>
      <c r="CB147" s="30">
        <f t="shared" si="99"/>
        <v>2010.0379476296732</v>
      </c>
      <c r="CC147" s="30">
        <f t="shared" si="99"/>
        <v>2528.3041156353161</v>
      </c>
      <c r="CD147" s="30">
        <f t="shared" si="99"/>
        <v>2073.4046754981605</v>
      </c>
      <c r="CE147" s="30">
        <f t="shared" si="99"/>
        <v>2486.1834654218919</v>
      </c>
      <c r="CF147" s="30">
        <f t="shared" si="99"/>
        <v>1797.9873887257522</v>
      </c>
      <c r="CG147" s="30">
        <f t="shared" si="99"/>
        <v>1604.4578234562689</v>
      </c>
      <c r="CH147" s="34">
        <f t="shared" si="99"/>
        <v>1702.1649141401401</v>
      </c>
    </row>
    <row r="148" spans="1:86" x14ac:dyDescent="0.3">
      <c r="A148" s="645"/>
      <c r="B148" s="326" t="s">
        <v>131</v>
      </c>
      <c r="C148" s="30">
        <f t="shared" si="90"/>
        <v>0</v>
      </c>
      <c r="D148" s="30">
        <f t="shared" si="91"/>
        <v>0</v>
      </c>
      <c r="E148" s="30">
        <f t="shared" si="91"/>
        <v>0</v>
      </c>
      <c r="F148" s="30">
        <f t="shared" si="91"/>
        <v>0</v>
      </c>
      <c r="G148" s="30">
        <f t="shared" si="91"/>
        <v>0</v>
      </c>
      <c r="H148" s="30">
        <f t="shared" si="91"/>
        <v>0</v>
      </c>
      <c r="I148" s="30">
        <f t="shared" si="91"/>
        <v>0</v>
      </c>
      <c r="J148" s="30">
        <f t="shared" si="91"/>
        <v>0</v>
      </c>
      <c r="K148" s="30">
        <f t="shared" si="91"/>
        <v>0</v>
      </c>
      <c r="L148" s="30">
        <f t="shared" si="91"/>
        <v>0</v>
      </c>
      <c r="M148" s="30">
        <f t="shared" si="91"/>
        <v>0</v>
      </c>
      <c r="N148" s="30">
        <f t="shared" ref="N148:BY148" si="100">IF(N28=0,0,((N10*0.5)+M28-N46)*N83*N115*N$2)</f>
        <v>0</v>
      </c>
      <c r="O148" s="30">
        <f t="shared" si="100"/>
        <v>0</v>
      </c>
      <c r="P148" s="30">
        <f t="shared" si="100"/>
        <v>0</v>
      </c>
      <c r="Q148" s="30">
        <f t="shared" si="100"/>
        <v>0</v>
      </c>
      <c r="R148" s="30">
        <f t="shared" si="100"/>
        <v>0</v>
      </c>
      <c r="S148" s="30">
        <f t="shared" si="100"/>
        <v>0</v>
      </c>
      <c r="T148" s="30">
        <f t="shared" si="100"/>
        <v>0</v>
      </c>
      <c r="U148" s="30">
        <f t="shared" si="100"/>
        <v>0</v>
      </c>
      <c r="V148" s="30">
        <f t="shared" si="100"/>
        <v>0</v>
      </c>
      <c r="W148" s="30">
        <f t="shared" si="100"/>
        <v>0</v>
      </c>
      <c r="X148" s="30">
        <f t="shared" si="100"/>
        <v>0</v>
      </c>
      <c r="Y148" s="30">
        <f t="shared" si="100"/>
        <v>0</v>
      </c>
      <c r="Z148" s="30">
        <f t="shared" si="100"/>
        <v>0</v>
      </c>
      <c r="AA148" s="30">
        <f t="shared" si="100"/>
        <v>0</v>
      </c>
      <c r="AB148" s="30">
        <f t="shared" si="100"/>
        <v>0</v>
      </c>
      <c r="AC148" s="30">
        <f t="shared" si="100"/>
        <v>0</v>
      </c>
      <c r="AD148" s="30">
        <f t="shared" si="100"/>
        <v>0</v>
      </c>
      <c r="AE148" s="30">
        <f t="shared" si="100"/>
        <v>0</v>
      </c>
      <c r="AF148" s="30">
        <f t="shared" si="100"/>
        <v>0</v>
      </c>
      <c r="AG148" s="30">
        <f t="shared" si="100"/>
        <v>0</v>
      </c>
      <c r="AH148" s="30">
        <f t="shared" si="100"/>
        <v>0</v>
      </c>
      <c r="AI148" s="30">
        <f t="shared" si="100"/>
        <v>0</v>
      </c>
      <c r="AJ148" s="30">
        <f t="shared" si="100"/>
        <v>0</v>
      </c>
      <c r="AK148" s="30">
        <f t="shared" si="100"/>
        <v>0</v>
      </c>
      <c r="AL148" s="30">
        <f t="shared" si="100"/>
        <v>0</v>
      </c>
      <c r="AM148" s="30">
        <f t="shared" si="100"/>
        <v>0</v>
      </c>
      <c r="AN148" s="30">
        <f t="shared" si="100"/>
        <v>0</v>
      </c>
      <c r="AO148" s="30">
        <f t="shared" si="100"/>
        <v>0</v>
      </c>
      <c r="AP148" s="30">
        <f t="shared" si="100"/>
        <v>0</v>
      </c>
      <c r="AQ148" s="30">
        <f t="shared" si="100"/>
        <v>0</v>
      </c>
      <c r="AR148" s="30">
        <f t="shared" si="100"/>
        <v>0</v>
      </c>
      <c r="AS148" s="30">
        <f t="shared" si="100"/>
        <v>0</v>
      </c>
      <c r="AT148" s="30">
        <f t="shared" si="100"/>
        <v>0</v>
      </c>
      <c r="AU148" s="30">
        <f t="shared" si="100"/>
        <v>0</v>
      </c>
      <c r="AV148" s="30">
        <f t="shared" si="100"/>
        <v>0</v>
      </c>
      <c r="AW148" s="30">
        <f t="shared" si="100"/>
        <v>0</v>
      </c>
      <c r="AX148" s="30">
        <f t="shared" si="100"/>
        <v>0</v>
      </c>
      <c r="AY148" s="30">
        <f t="shared" si="100"/>
        <v>0</v>
      </c>
      <c r="AZ148" s="30">
        <f t="shared" si="100"/>
        <v>0</v>
      </c>
      <c r="BA148" s="30">
        <f t="shared" si="100"/>
        <v>0</v>
      </c>
      <c r="BB148" s="30">
        <f t="shared" si="100"/>
        <v>0</v>
      </c>
      <c r="BC148" s="30">
        <f t="shared" si="100"/>
        <v>0</v>
      </c>
      <c r="BD148" s="30">
        <f t="shared" si="100"/>
        <v>0</v>
      </c>
      <c r="BE148" s="30">
        <f t="shared" si="100"/>
        <v>0</v>
      </c>
      <c r="BF148" s="30">
        <f t="shared" si="100"/>
        <v>0</v>
      </c>
      <c r="BG148" s="30">
        <f t="shared" si="100"/>
        <v>0</v>
      </c>
      <c r="BH148" s="30">
        <f t="shared" si="100"/>
        <v>0</v>
      </c>
      <c r="BI148" s="30">
        <f t="shared" si="100"/>
        <v>0</v>
      </c>
      <c r="BJ148" s="30">
        <f t="shared" si="100"/>
        <v>0</v>
      </c>
      <c r="BK148" s="30">
        <f t="shared" si="100"/>
        <v>0</v>
      </c>
      <c r="BL148" s="30">
        <f t="shared" si="100"/>
        <v>0</v>
      </c>
      <c r="BM148" s="30">
        <f t="shared" si="100"/>
        <v>0</v>
      </c>
      <c r="BN148" s="30">
        <f t="shared" si="100"/>
        <v>0</v>
      </c>
      <c r="BO148" s="30">
        <f t="shared" si="100"/>
        <v>0</v>
      </c>
      <c r="BP148" s="30">
        <f t="shared" si="100"/>
        <v>0</v>
      </c>
      <c r="BQ148" s="30">
        <f t="shared" si="100"/>
        <v>0</v>
      </c>
      <c r="BR148" s="30">
        <f t="shared" si="100"/>
        <v>0</v>
      </c>
      <c r="BS148" s="30">
        <f t="shared" si="100"/>
        <v>0</v>
      </c>
      <c r="BT148" s="30">
        <f t="shared" si="100"/>
        <v>0</v>
      </c>
      <c r="BU148" s="30">
        <f t="shared" si="100"/>
        <v>0</v>
      </c>
      <c r="BV148" s="30">
        <f t="shared" si="100"/>
        <v>0</v>
      </c>
      <c r="BW148" s="30">
        <f t="shared" si="100"/>
        <v>0</v>
      </c>
      <c r="BX148" s="30">
        <f t="shared" si="100"/>
        <v>0</v>
      </c>
      <c r="BY148" s="30">
        <f t="shared" si="100"/>
        <v>0</v>
      </c>
      <c r="BZ148" s="30">
        <f t="shared" ref="BZ148:CH148" si="101">IF(BZ28=0,0,((BZ10*0.5)+BY28-BZ46)*BZ83*BZ115*BZ$2)</f>
        <v>0</v>
      </c>
      <c r="CA148" s="30">
        <f t="shared" si="101"/>
        <v>0</v>
      </c>
      <c r="CB148" s="30">
        <f t="shared" si="101"/>
        <v>0</v>
      </c>
      <c r="CC148" s="30">
        <f t="shared" si="101"/>
        <v>0</v>
      </c>
      <c r="CD148" s="30">
        <f t="shared" si="101"/>
        <v>0</v>
      </c>
      <c r="CE148" s="30">
        <f t="shared" si="101"/>
        <v>0</v>
      </c>
      <c r="CF148" s="30">
        <f t="shared" si="101"/>
        <v>0</v>
      </c>
      <c r="CG148" s="30">
        <f t="shared" si="101"/>
        <v>0</v>
      </c>
      <c r="CH148" s="34">
        <f t="shared" si="101"/>
        <v>0</v>
      </c>
    </row>
    <row r="149" spans="1:86" x14ac:dyDescent="0.3">
      <c r="A149" s="645"/>
      <c r="B149" s="326" t="s">
        <v>132</v>
      </c>
      <c r="C149" s="30">
        <f t="shared" si="90"/>
        <v>0</v>
      </c>
      <c r="D149" s="30">
        <f t="shared" si="91"/>
        <v>47.235880422317592</v>
      </c>
      <c r="E149" s="30">
        <f t="shared" si="91"/>
        <v>81.606026601642995</v>
      </c>
      <c r="F149" s="30">
        <f t="shared" si="91"/>
        <v>197.50535891325137</v>
      </c>
      <c r="G149" s="30">
        <f t="shared" si="91"/>
        <v>986.88442019761692</v>
      </c>
      <c r="H149" s="30">
        <f t="shared" si="91"/>
        <v>8847.920428291698</v>
      </c>
      <c r="I149" s="30">
        <f t="shared" si="91"/>
        <v>14639.645262158372</v>
      </c>
      <c r="J149" s="30">
        <f t="shared" si="91"/>
        <v>17582.186304469309</v>
      </c>
      <c r="K149" s="30">
        <f t="shared" si="91"/>
        <v>10767.935760072671</v>
      </c>
      <c r="L149" s="30">
        <f t="shared" si="91"/>
        <v>4833.9172697368431</v>
      </c>
      <c r="M149" s="30">
        <f t="shared" si="91"/>
        <v>11231.754773205066</v>
      </c>
      <c r="N149" s="30">
        <f t="shared" ref="N149:BY149" si="102">IF(N29=0,0,((N11*0.5)+M29-N47)*N84*N116*N$2)</f>
        <v>28102.966601845143</v>
      </c>
      <c r="O149" s="30">
        <f t="shared" si="102"/>
        <v>37494.42336701489</v>
      </c>
      <c r="P149" s="30">
        <f t="shared" si="102"/>
        <v>32906.127065952263</v>
      </c>
      <c r="Q149" s="30">
        <f t="shared" si="102"/>
        <v>27060.511125552908</v>
      </c>
      <c r="R149" s="30">
        <f t="shared" si="102"/>
        <v>14410.857562961692</v>
      </c>
      <c r="S149" s="30">
        <f t="shared" si="102"/>
        <v>18137.026481138331</v>
      </c>
      <c r="T149" s="30">
        <f t="shared" si="102"/>
        <v>82087.385191765308</v>
      </c>
      <c r="U149" s="30">
        <f t="shared" si="102"/>
        <v>105267.17712684108</v>
      </c>
      <c r="V149" s="30">
        <f t="shared" si="102"/>
        <v>101941.56366874209</v>
      </c>
      <c r="W149" s="30">
        <f t="shared" si="102"/>
        <v>43958.323637081332</v>
      </c>
      <c r="X149" s="30">
        <f t="shared" si="102"/>
        <v>13683.430022110953</v>
      </c>
      <c r="Y149" s="30">
        <f t="shared" si="102"/>
        <v>23392.617869463691</v>
      </c>
      <c r="Z149" s="30">
        <f t="shared" si="102"/>
        <v>36333.976693854769</v>
      </c>
      <c r="AA149" s="30">
        <f t="shared" si="102"/>
        <v>37494.42336701489</v>
      </c>
      <c r="AB149" s="30">
        <f t="shared" si="102"/>
        <v>32906.127065952263</v>
      </c>
      <c r="AC149" s="30">
        <f t="shared" si="102"/>
        <v>27060.511125552908</v>
      </c>
      <c r="AD149" s="30">
        <f t="shared" si="102"/>
        <v>14410.857562961692</v>
      </c>
      <c r="AE149" s="30">
        <f t="shared" si="102"/>
        <v>18137.026481138331</v>
      </c>
      <c r="AF149" s="30">
        <f t="shared" si="102"/>
        <v>82087.385191765308</v>
      </c>
      <c r="AG149" s="30">
        <f t="shared" si="102"/>
        <v>105267.17712684108</v>
      </c>
      <c r="AH149" s="30">
        <f t="shared" si="102"/>
        <v>101941.56366874209</v>
      </c>
      <c r="AI149" s="30">
        <f t="shared" si="102"/>
        <v>43958.323637081332</v>
      </c>
      <c r="AJ149" s="30">
        <f t="shared" si="102"/>
        <v>13683.430022110953</v>
      </c>
      <c r="AK149" s="30">
        <f t="shared" si="102"/>
        <v>23392.617869463691</v>
      </c>
      <c r="AL149" s="30">
        <f t="shared" si="102"/>
        <v>36333.976693854769</v>
      </c>
      <c r="AM149" s="30">
        <f t="shared" si="102"/>
        <v>37494.42336701489</v>
      </c>
      <c r="AN149" s="30">
        <f t="shared" si="102"/>
        <v>32906.127065952263</v>
      </c>
      <c r="AO149" s="30">
        <f t="shared" si="102"/>
        <v>27060.511125552908</v>
      </c>
      <c r="AP149" s="30">
        <f t="shared" si="102"/>
        <v>14410.857562961692</v>
      </c>
      <c r="AQ149" s="30">
        <f t="shared" si="102"/>
        <v>18137.026481138331</v>
      </c>
      <c r="AR149" s="30">
        <f t="shared" si="102"/>
        <v>82087.385191765308</v>
      </c>
      <c r="AS149" s="30">
        <f t="shared" si="102"/>
        <v>105267.17712684108</v>
      </c>
      <c r="AT149" s="30">
        <f t="shared" si="102"/>
        <v>101941.56366874209</v>
      </c>
      <c r="AU149" s="30">
        <f t="shared" si="102"/>
        <v>43958.323637081332</v>
      </c>
      <c r="AV149" s="30">
        <f t="shared" si="102"/>
        <v>13683.430022110953</v>
      </c>
      <c r="AW149" s="30">
        <f t="shared" si="102"/>
        <v>23392.617869463691</v>
      </c>
      <c r="AX149" s="30">
        <f t="shared" si="102"/>
        <v>36333.976693854769</v>
      </c>
      <c r="AY149" s="30">
        <f t="shared" si="102"/>
        <v>37494.42336701489</v>
      </c>
      <c r="AZ149" s="30">
        <f t="shared" si="102"/>
        <v>32906.127065952263</v>
      </c>
      <c r="BA149" s="30">
        <f t="shared" si="102"/>
        <v>27060.511125552908</v>
      </c>
      <c r="BB149" s="30">
        <f t="shared" si="102"/>
        <v>14410.857562961692</v>
      </c>
      <c r="BC149" s="30">
        <f t="shared" si="102"/>
        <v>18137.026481138331</v>
      </c>
      <c r="BD149" s="30">
        <f t="shared" si="102"/>
        <v>82087.385191765308</v>
      </c>
      <c r="BE149" s="30">
        <f t="shared" si="102"/>
        <v>105267.17712684108</v>
      </c>
      <c r="BF149" s="30">
        <f t="shared" si="102"/>
        <v>101941.56366874209</v>
      </c>
      <c r="BG149" s="30">
        <f t="shared" si="102"/>
        <v>43958.323637081332</v>
      </c>
      <c r="BH149" s="30">
        <f t="shared" si="102"/>
        <v>13683.430022110953</v>
      </c>
      <c r="BI149" s="30">
        <f t="shared" si="102"/>
        <v>23392.617869463691</v>
      </c>
      <c r="BJ149" s="30">
        <f t="shared" si="102"/>
        <v>36333.976693854769</v>
      </c>
      <c r="BK149" s="30">
        <f t="shared" si="102"/>
        <v>37494.42336701489</v>
      </c>
      <c r="BL149" s="30">
        <f t="shared" si="102"/>
        <v>32906.127065952263</v>
      </c>
      <c r="BM149" s="30">
        <f t="shared" si="102"/>
        <v>27060.511125552908</v>
      </c>
      <c r="BN149" s="30">
        <f t="shared" si="102"/>
        <v>14410.857562961692</v>
      </c>
      <c r="BO149" s="30">
        <f t="shared" si="102"/>
        <v>18137.026481138331</v>
      </c>
      <c r="BP149" s="30">
        <f t="shared" si="102"/>
        <v>82087.385191765308</v>
      </c>
      <c r="BQ149" s="30">
        <f t="shared" si="102"/>
        <v>105267.17712684108</v>
      </c>
      <c r="BR149" s="30">
        <f t="shared" si="102"/>
        <v>101941.56366874209</v>
      </c>
      <c r="BS149" s="30">
        <f t="shared" si="102"/>
        <v>43958.323637081332</v>
      </c>
      <c r="BT149" s="30">
        <f t="shared" si="102"/>
        <v>13683.430022110953</v>
      </c>
      <c r="BU149" s="30">
        <f t="shared" si="102"/>
        <v>23392.617869463691</v>
      </c>
      <c r="BV149" s="30">
        <f t="shared" si="102"/>
        <v>36333.976693854769</v>
      </c>
      <c r="BW149" s="30">
        <f t="shared" si="102"/>
        <v>37494.42336701489</v>
      </c>
      <c r="BX149" s="30">
        <f t="shared" si="102"/>
        <v>32906.127065952263</v>
      </c>
      <c r="BY149" s="30">
        <f t="shared" si="102"/>
        <v>27060.511125552908</v>
      </c>
      <c r="BZ149" s="30">
        <f t="shared" ref="BZ149:CH149" si="103">IF(BZ29=0,0,((BZ11*0.5)+BY29-BZ47)*BZ84*BZ116*BZ$2)</f>
        <v>14410.857562961692</v>
      </c>
      <c r="CA149" s="30">
        <f t="shared" si="103"/>
        <v>18137.026481138331</v>
      </c>
      <c r="CB149" s="30">
        <f t="shared" si="103"/>
        <v>82087.385191765308</v>
      </c>
      <c r="CC149" s="30">
        <f t="shared" si="103"/>
        <v>105267.17712684108</v>
      </c>
      <c r="CD149" s="30">
        <f t="shared" si="103"/>
        <v>101941.56366874209</v>
      </c>
      <c r="CE149" s="30">
        <f t="shared" si="103"/>
        <v>43958.323637081332</v>
      </c>
      <c r="CF149" s="30">
        <f t="shared" si="103"/>
        <v>13683.430022110953</v>
      </c>
      <c r="CG149" s="30">
        <f t="shared" si="103"/>
        <v>23392.617869463691</v>
      </c>
      <c r="CH149" s="34">
        <f t="shared" si="103"/>
        <v>36333.976693854769</v>
      </c>
    </row>
    <row r="150" spans="1:86" ht="15.75" customHeight="1" x14ac:dyDescent="0.3">
      <c r="A150" s="645"/>
      <c r="B150" s="326" t="s">
        <v>133</v>
      </c>
      <c r="C150" s="30">
        <f t="shared" si="90"/>
        <v>1524.3605267946116</v>
      </c>
      <c r="D150" s="30">
        <f t="shared" si="91"/>
        <v>4414.2307934468336</v>
      </c>
      <c r="E150" s="133">
        <f t="shared" si="91"/>
        <v>8501.8268291445274</v>
      </c>
      <c r="F150" s="30">
        <f t="shared" si="91"/>
        <v>15366.526705067177</v>
      </c>
      <c r="G150" s="30">
        <f t="shared" si="91"/>
        <v>28507.87375846858</v>
      </c>
      <c r="H150" s="30">
        <f t="shared" si="91"/>
        <v>56354.86505819836</v>
      </c>
      <c r="I150" s="30">
        <f t="shared" si="91"/>
        <v>89245.869834524812</v>
      </c>
      <c r="J150" s="30">
        <f t="shared" si="91"/>
        <v>91214.277876530847</v>
      </c>
      <c r="K150" s="30">
        <f t="shared" si="91"/>
        <v>109224.16339225048</v>
      </c>
      <c r="L150" s="30">
        <f t="shared" si="91"/>
        <v>81163.517979683995</v>
      </c>
      <c r="M150" s="134">
        <f t="shared" si="91"/>
        <v>77035.939617019103</v>
      </c>
      <c r="N150" s="30">
        <f t="shared" ref="N150:BY150" si="104">IF(N30=0,0,((N12*0.5)+M30-N48)*N85*N117*N$2)</f>
        <v>106910.91224316985</v>
      </c>
      <c r="O150" s="30">
        <f t="shared" si="104"/>
        <v>141582.40164516203</v>
      </c>
      <c r="P150" s="30">
        <f t="shared" si="104"/>
        <v>110694.01917094037</v>
      </c>
      <c r="Q150" s="30">
        <f t="shared" si="104"/>
        <v>124057.54974185853</v>
      </c>
      <c r="R150" s="30">
        <f t="shared" si="104"/>
        <v>121197.21883562962</v>
      </c>
      <c r="S150" s="30">
        <f t="shared" si="104"/>
        <v>158143.43961675864</v>
      </c>
      <c r="T150" s="30">
        <f t="shared" si="104"/>
        <v>228339.15962943502</v>
      </c>
      <c r="U150" s="30">
        <f t="shared" si="104"/>
        <v>282661.65791380813</v>
      </c>
      <c r="V150" s="30">
        <f t="shared" si="104"/>
        <v>232075.70530247543</v>
      </c>
      <c r="W150" s="30">
        <f t="shared" si="104"/>
        <v>234806.18070562251</v>
      </c>
      <c r="X150" s="30">
        <f t="shared" si="104"/>
        <v>153568.08322629871</v>
      </c>
      <c r="Y150" s="30">
        <f t="shared" si="104"/>
        <v>124714.57743674939</v>
      </c>
      <c r="Z150" s="30">
        <f t="shared" si="104"/>
        <v>127878.52310506262</v>
      </c>
      <c r="AA150" s="30">
        <f t="shared" si="104"/>
        <v>141582.40164516203</v>
      </c>
      <c r="AB150" s="30">
        <f t="shared" si="104"/>
        <v>110694.01917094037</v>
      </c>
      <c r="AC150" s="30">
        <f t="shared" si="104"/>
        <v>124057.54974185853</v>
      </c>
      <c r="AD150" s="30">
        <f t="shared" si="104"/>
        <v>121197.21883562962</v>
      </c>
      <c r="AE150" s="30">
        <f t="shared" si="104"/>
        <v>158143.43961675864</v>
      </c>
      <c r="AF150" s="30">
        <f t="shared" si="104"/>
        <v>228339.15962943502</v>
      </c>
      <c r="AG150" s="30">
        <f t="shared" si="104"/>
        <v>282661.65791380813</v>
      </c>
      <c r="AH150" s="30">
        <f t="shared" si="104"/>
        <v>232075.70530247543</v>
      </c>
      <c r="AI150" s="30">
        <f t="shared" si="104"/>
        <v>234806.18070562251</v>
      </c>
      <c r="AJ150" s="30">
        <f t="shared" si="104"/>
        <v>153568.08322629871</v>
      </c>
      <c r="AK150" s="30">
        <f t="shared" si="104"/>
        <v>124714.57743674939</v>
      </c>
      <c r="AL150" s="30">
        <f t="shared" si="104"/>
        <v>127878.52310506262</v>
      </c>
      <c r="AM150" s="30">
        <f t="shared" si="104"/>
        <v>141582.40164516203</v>
      </c>
      <c r="AN150" s="30">
        <f t="shared" si="104"/>
        <v>110694.01917094037</v>
      </c>
      <c r="AO150" s="30">
        <f t="shared" si="104"/>
        <v>124057.54974185853</v>
      </c>
      <c r="AP150" s="30">
        <f t="shared" si="104"/>
        <v>121197.21883562962</v>
      </c>
      <c r="AQ150" s="30">
        <f t="shared" si="104"/>
        <v>158143.43961675864</v>
      </c>
      <c r="AR150" s="30">
        <f t="shared" si="104"/>
        <v>228339.15962943502</v>
      </c>
      <c r="AS150" s="30">
        <f t="shared" si="104"/>
        <v>282661.65791380813</v>
      </c>
      <c r="AT150" s="30">
        <f t="shared" si="104"/>
        <v>232075.70530247543</v>
      </c>
      <c r="AU150" s="30">
        <f t="shared" si="104"/>
        <v>234806.18070562251</v>
      </c>
      <c r="AV150" s="30">
        <f t="shared" si="104"/>
        <v>153568.08322629871</v>
      </c>
      <c r="AW150" s="30">
        <f t="shared" si="104"/>
        <v>124714.57743674939</v>
      </c>
      <c r="AX150" s="30">
        <f t="shared" si="104"/>
        <v>127878.52310506262</v>
      </c>
      <c r="AY150" s="30">
        <f t="shared" si="104"/>
        <v>141582.40164516203</v>
      </c>
      <c r="AZ150" s="30">
        <f t="shared" si="104"/>
        <v>110694.01917094037</v>
      </c>
      <c r="BA150" s="30">
        <f t="shared" si="104"/>
        <v>124057.54974185853</v>
      </c>
      <c r="BB150" s="30">
        <f t="shared" si="104"/>
        <v>121197.21883562962</v>
      </c>
      <c r="BC150" s="30">
        <f t="shared" si="104"/>
        <v>158143.43961675864</v>
      </c>
      <c r="BD150" s="30">
        <f t="shared" si="104"/>
        <v>228339.15962943502</v>
      </c>
      <c r="BE150" s="30">
        <f t="shared" si="104"/>
        <v>282661.65791380813</v>
      </c>
      <c r="BF150" s="30">
        <f t="shared" si="104"/>
        <v>232075.70530247543</v>
      </c>
      <c r="BG150" s="30">
        <f t="shared" si="104"/>
        <v>234806.18070562251</v>
      </c>
      <c r="BH150" s="30">
        <f t="shared" si="104"/>
        <v>153568.08322629871</v>
      </c>
      <c r="BI150" s="30">
        <f t="shared" si="104"/>
        <v>124714.57743674939</v>
      </c>
      <c r="BJ150" s="30">
        <f t="shared" si="104"/>
        <v>127878.52310506262</v>
      </c>
      <c r="BK150" s="30">
        <f t="shared" si="104"/>
        <v>141582.40164516203</v>
      </c>
      <c r="BL150" s="30">
        <f t="shared" si="104"/>
        <v>110694.01917094037</v>
      </c>
      <c r="BM150" s="30">
        <f t="shared" si="104"/>
        <v>124057.54974185853</v>
      </c>
      <c r="BN150" s="30">
        <f t="shared" si="104"/>
        <v>121197.21883562962</v>
      </c>
      <c r="BO150" s="30">
        <f t="shared" si="104"/>
        <v>158143.43961675864</v>
      </c>
      <c r="BP150" s="30">
        <f t="shared" si="104"/>
        <v>228339.15962943502</v>
      </c>
      <c r="BQ150" s="30">
        <f t="shared" si="104"/>
        <v>282661.65791380813</v>
      </c>
      <c r="BR150" s="30">
        <f t="shared" si="104"/>
        <v>232075.70530247543</v>
      </c>
      <c r="BS150" s="30">
        <f t="shared" si="104"/>
        <v>234806.18070562251</v>
      </c>
      <c r="BT150" s="30">
        <f t="shared" si="104"/>
        <v>153568.08322629871</v>
      </c>
      <c r="BU150" s="30">
        <f t="shared" si="104"/>
        <v>124714.57743674939</v>
      </c>
      <c r="BV150" s="30">
        <f t="shared" si="104"/>
        <v>127878.52310506262</v>
      </c>
      <c r="BW150" s="30">
        <f t="shared" si="104"/>
        <v>141582.40164516203</v>
      </c>
      <c r="BX150" s="30">
        <f t="shared" si="104"/>
        <v>110694.01917094037</v>
      </c>
      <c r="BY150" s="30">
        <f t="shared" si="104"/>
        <v>124057.54974185853</v>
      </c>
      <c r="BZ150" s="30">
        <f t="shared" ref="BZ150:CH150" si="105">IF(BZ30=0,0,((BZ12*0.5)+BY30-BZ48)*BZ85*BZ117*BZ$2)</f>
        <v>121197.21883562962</v>
      </c>
      <c r="CA150" s="30">
        <f t="shared" si="105"/>
        <v>158143.43961675864</v>
      </c>
      <c r="CB150" s="30">
        <f t="shared" si="105"/>
        <v>228339.15962943502</v>
      </c>
      <c r="CC150" s="30">
        <f t="shared" si="105"/>
        <v>282661.65791380813</v>
      </c>
      <c r="CD150" s="30">
        <f t="shared" si="105"/>
        <v>232075.70530247543</v>
      </c>
      <c r="CE150" s="30">
        <f t="shared" si="105"/>
        <v>234806.18070562251</v>
      </c>
      <c r="CF150" s="30">
        <f t="shared" si="105"/>
        <v>153568.08322629871</v>
      </c>
      <c r="CG150" s="30">
        <f t="shared" si="105"/>
        <v>124714.57743674939</v>
      </c>
      <c r="CH150" s="34">
        <f t="shared" si="105"/>
        <v>127878.52310506262</v>
      </c>
    </row>
    <row r="151" spans="1:86" x14ac:dyDescent="0.3">
      <c r="A151" s="645"/>
      <c r="B151" s="326" t="s">
        <v>134</v>
      </c>
      <c r="C151" s="30">
        <f t="shared" si="90"/>
        <v>0</v>
      </c>
      <c r="D151" s="30">
        <f t="shared" si="91"/>
        <v>0</v>
      </c>
      <c r="E151" s="30">
        <f t="shared" si="91"/>
        <v>0</v>
      </c>
      <c r="F151" s="30">
        <f t="shared" si="91"/>
        <v>0</v>
      </c>
      <c r="G151" s="30">
        <f t="shared" si="91"/>
        <v>0</v>
      </c>
      <c r="H151" s="30">
        <f t="shared" si="91"/>
        <v>69.283317642626614</v>
      </c>
      <c r="I151" s="30">
        <f t="shared" si="91"/>
        <v>371.08825671831511</v>
      </c>
      <c r="J151" s="30">
        <f t="shared" si="91"/>
        <v>619.81690067944055</v>
      </c>
      <c r="K151" s="30">
        <f t="shared" si="91"/>
        <v>594.43769681373544</v>
      </c>
      <c r="L151" s="30">
        <f t="shared" si="91"/>
        <v>401.40028484255885</v>
      </c>
      <c r="M151" s="30">
        <f t="shared" si="91"/>
        <v>574.68729974813027</v>
      </c>
      <c r="N151" s="30">
        <f t="shared" ref="N151:BY151" si="106">IF(N31=0,0,((N13*0.5)+M31-N49)*N86*N118*N$2)</f>
        <v>686.33774873276559</v>
      </c>
      <c r="O151" s="30">
        <f t="shared" si="106"/>
        <v>676.62628226709785</v>
      </c>
      <c r="P151" s="30">
        <f t="shared" si="106"/>
        <v>630.91077813423328</v>
      </c>
      <c r="Q151" s="30">
        <f t="shared" si="106"/>
        <v>718.37955793990329</v>
      </c>
      <c r="R151" s="30">
        <f t="shared" si="106"/>
        <v>656.26084882411931</v>
      </c>
      <c r="S151" s="30">
        <f t="shared" si="106"/>
        <v>746.60343373665773</v>
      </c>
      <c r="T151" s="30">
        <f t="shared" si="106"/>
        <v>1279.5955420579021</v>
      </c>
      <c r="U151" s="30">
        <f t="shared" si="106"/>
        <v>1277.3694200589077</v>
      </c>
      <c r="V151" s="30">
        <f t="shared" si="106"/>
        <v>1311.143359787932</v>
      </c>
      <c r="W151" s="30">
        <f t="shared" si="106"/>
        <v>1257.456900788917</v>
      </c>
      <c r="X151" s="30">
        <f t="shared" si="106"/>
        <v>723.51486713456859</v>
      </c>
      <c r="Y151" s="30">
        <f t="shared" si="106"/>
        <v>710.54128055202534</v>
      </c>
      <c r="Z151" s="30">
        <f t="shared" si="106"/>
        <v>693.0078578059921</v>
      </c>
      <c r="AA151" s="30">
        <f t="shared" si="106"/>
        <v>676.62628226709785</v>
      </c>
      <c r="AB151" s="30">
        <f t="shared" si="106"/>
        <v>630.91077813423328</v>
      </c>
      <c r="AC151" s="30">
        <f t="shared" si="106"/>
        <v>718.37955793990329</v>
      </c>
      <c r="AD151" s="30">
        <f t="shared" si="106"/>
        <v>656.26084882411931</v>
      </c>
      <c r="AE151" s="30">
        <f t="shared" si="106"/>
        <v>746.60343373665773</v>
      </c>
      <c r="AF151" s="30">
        <f t="shared" si="106"/>
        <v>1279.5955420579021</v>
      </c>
      <c r="AG151" s="30">
        <f t="shared" si="106"/>
        <v>1277.3694200589077</v>
      </c>
      <c r="AH151" s="30">
        <f t="shared" si="106"/>
        <v>1311.143359787932</v>
      </c>
      <c r="AI151" s="30">
        <f t="shared" si="106"/>
        <v>1257.456900788917</v>
      </c>
      <c r="AJ151" s="30">
        <f t="shared" si="106"/>
        <v>723.51486713456859</v>
      </c>
      <c r="AK151" s="30">
        <f t="shared" si="106"/>
        <v>710.54128055202534</v>
      </c>
      <c r="AL151" s="30">
        <f t="shared" si="106"/>
        <v>693.0078578059921</v>
      </c>
      <c r="AM151" s="30">
        <f t="shared" si="106"/>
        <v>676.62628226709785</v>
      </c>
      <c r="AN151" s="30">
        <f t="shared" si="106"/>
        <v>630.91077813423328</v>
      </c>
      <c r="AO151" s="30">
        <f t="shared" si="106"/>
        <v>718.37955793990329</v>
      </c>
      <c r="AP151" s="30">
        <f t="shared" si="106"/>
        <v>656.26084882411931</v>
      </c>
      <c r="AQ151" s="30">
        <f t="shared" si="106"/>
        <v>746.60343373665773</v>
      </c>
      <c r="AR151" s="30">
        <f t="shared" si="106"/>
        <v>1279.5955420579021</v>
      </c>
      <c r="AS151" s="30">
        <f t="shared" si="106"/>
        <v>1277.3694200589077</v>
      </c>
      <c r="AT151" s="30">
        <f t="shared" si="106"/>
        <v>1311.143359787932</v>
      </c>
      <c r="AU151" s="30">
        <f t="shared" si="106"/>
        <v>1257.456900788917</v>
      </c>
      <c r="AV151" s="30">
        <f t="shared" si="106"/>
        <v>723.51486713456859</v>
      </c>
      <c r="AW151" s="30">
        <f t="shared" si="106"/>
        <v>710.54128055202534</v>
      </c>
      <c r="AX151" s="30">
        <f t="shared" si="106"/>
        <v>693.0078578059921</v>
      </c>
      <c r="AY151" s="30">
        <f t="shared" si="106"/>
        <v>676.62628226709785</v>
      </c>
      <c r="AZ151" s="30">
        <f t="shared" si="106"/>
        <v>630.91077813423328</v>
      </c>
      <c r="BA151" s="30">
        <f t="shared" si="106"/>
        <v>718.37955793990329</v>
      </c>
      <c r="BB151" s="30">
        <f t="shared" si="106"/>
        <v>656.26084882411931</v>
      </c>
      <c r="BC151" s="30">
        <f t="shared" si="106"/>
        <v>746.60343373665773</v>
      </c>
      <c r="BD151" s="30">
        <f t="shared" si="106"/>
        <v>1279.5955420579021</v>
      </c>
      <c r="BE151" s="30">
        <f t="shared" si="106"/>
        <v>1277.3694200589077</v>
      </c>
      <c r="BF151" s="30">
        <f t="shared" si="106"/>
        <v>1311.143359787932</v>
      </c>
      <c r="BG151" s="30">
        <f t="shared" si="106"/>
        <v>1257.456900788917</v>
      </c>
      <c r="BH151" s="30">
        <f t="shared" si="106"/>
        <v>723.51486713456859</v>
      </c>
      <c r="BI151" s="30">
        <f t="shared" si="106"/>
        <v>710.54128055202534</v>
      </c>
      <c r="BJ151" s="30">
        <f t="shared" si="106"/>
        <v>693.0078578059921</v>
      </c>
      <c r="BK151" s="30">
        <f t="shared" si="106"/>
        <v>676.62628226709785</v>
      </c>
      <c r="BL151" s="30">
        <f t="shared" si="106"/>
        <v>630.91077813423328</v>
      </c>
      <c r="BM151" s="30">
        <f t="shared" si="106"/>
        <v>718.37955793990329</v>
      </c>
      <c r="BN151" s="30">
        <f t="shared" si="106"/>
        <v>656.26084882411931</v>
      </c>
      <c r="BO151" s="30">
        <f t="shared" si="106"/>
        <v>746.60343373665773</v>
      </c>
      <c r="BP151" s="30">
        <f t="shared" si="106"/>
        <v>1279.5955420579021</v>
      </c>
      <c r="BQ151" s="30">
        <f t="shared" si="106"/>
        <v>1277.3694200589077</v>
      </c>
      <c r="BR151" s="30">
        <f t="shared" si="106"/>
        <v>1311.143359787932</v>
      </c>
      <c r="BS151" s="30">
        <f t="shared" si="106"/>
        <v>1257.456900788917</v>
      </c>
      <c r="BT151" s="30">
        <f t="shared" si="106"/>
        <v>723.51486713456859</v>
      </c>
      <c r="BU151" s="30">
        <f t="shared" si="106"/>
        <v>710.54128055202534</v>
      </c>
      <c r="BV151" s="30">
        <f t="shared" si="106"/>
        <v>693.0078578059921</v>
      </c>
      <c r="BW151" s="30">
        <f t="shared" si="106"/>
        <v>676.62628226709785</v>
      </c>
      <c r="BX151" s="30">
        <f t="shared" si="106"/>
        <v>630.91077813423328</v>
      </c>
      <c r="BY151" s="30">
        <f t="shared" si="106"/>
        <v>718.37955793990329</v>
      </c>
      <c r="BZ151" s="30">
        <f t="shared" ref="BZ151:CH151" si="107">IF(BZ31=0,0,((BZ13*0.5)+BY31-BZ49)*BZ86*BZ118*BZ$2)</f>
        <v>656.26084882411931</v>
      </c>
      <c r="CA151" s="30">
        <f t="shared" si="107"/>
        <v>746.60343373665773</v>
      </c>
      <c r="CB151" s="30">
        <f t="shared" si="107"/>
        <v>1279.5955420579021</v>
      </c>
      <c r="CC151" s="30">
        <f t="shared" si="107"/>
        <v>1277.3694200589077</v>
      </c>
      <c r="CD151" s="30">
        <f t="shared" si="107"/>
        <v>1311.143359787932</v>
      </c>
      <c r="CE151" s="30">
        <f t="shared" si="107"/>
        <v>1257.456900788917</v>
      </c>
      <c r="CF151" s="30">
        <f t="shared" si="107"/>
        <v>723.51486713456859</v>
      </c>
      <c r="CG151" s="30">
        <f t="shared" si="107"/>
        <v>710.54128055202534</v>
      </c>
      <c r="CH151" s="34">
        <f t="shared" si="107"/>
        <v>693.0078578059921</v>
      </c>
    </row>
    <row r="152" spans="1:86" x14ac:dyDescent="0.3">
      <c r="A152" s="645"/>
      <c r="B152" s="326" t="s">
        <v>232</v>
      </c>
      <c r="C152" s="30">
        <f t="shared" si="90"/>
        <v>0</v>
      </c>
      <c r="D152" s="30">
        <f t="shared" si="91"/>
        <v>0</v>
      </c>
      <c r="E152" s="30">
        <f t="shared" si="91"/>
        <v>0</v>
      </c>
      <c r="F152" s="30">
        <f t="shared" si="91"/>
        <v>161.9648325742516</v>
      </c>
      <c r="G152" s="30">
        <f t="shared" si="91"/>
        <v>415.03352854597966</v>
      </c>
      <c r="H152" s="30">
        <f t="shared" si="91"/>
        <v>791.03592800836577</v>
      </c>
      <c r="I152" s="30">
        <f t="shared" si="91"/>
        <v>789.65975684845182</v>
      </c>
      <c r="J152" s="30">
        <f t="shared" si="91"/>
        <v>1247.3862512786941</v>
      </c>
      <c r="K152" s="30">
        <f t="shared" si="91"/>
        <v>1615.2708253235865</v>
      </c>
      <c r="L152" s="30">
        <f t="shared" si="91"/>
        <v>1295.7486345255425</v>
      </c>
      <c r="M152" s="30">
        <f t="shared" si="91"/>
        <v>1698.0406534483543</v>
      </c>
      <c r="N152" s="30">
        <f t="shared" ref="N152:BY152" si="108">IF(N32=0,0,((N14*0.5)+M32-N50)*N87*N119*N$2)</f>
        <v>1938.0295788894582</v>
      </c>
      <c r="O152" s="30">
        <f t="shared" si="108"/>
        <v>2104.8414491466742</v>
      </c>
      <c r="P152" s="30">
        <f t="shared" si="108"/>
        <v>1962.6301716818346</v>
      </c>
      <c r="Q152" s="30">
        <f t="shared" si="108"/>
        <v>2234.7270707623543</v>
      </c>
      <c r="R152" s="30">
        <f t="shared" si="108"/>
        <v>2041.488887231709</v>
      </c>
      <c r="S152" s="30">
        <f t="shared" si="108"/>
        <v>2322.5255870031488</v>
      </c>
      <c r="T152" s="30">
        <f t="shared" si="108"/>
        <v>3980.5514589863105</v>
      </c>
      <c r="U152" s="30">
        <f t="shared" si="108"/>
        <v>3973.6264636422916</v>
      </c>
      <c r="V152" s="30">
        <f t="shared" si="108"/>
        <v>4078.6900565084184</v>
      </c>
      <c r="W152" s="30">
        <f t="shared" si="108"/>
        <v>3911.6828220563089</v>
      </c>
      <c r="X152" s="30">
        <f t="shared" si="108"/>
        <v>2250.7019330022586</v>
      </c>
      <c r="Y152" s="30">
        <f t="shared" si="108"/>
        <v>2210.3438453862495</v>
      </c>
      <c r="Z152" s="30">
        <f t="shared" si="108"/>
        <v>2155.8010705806241</v>
      </c>
      <c r="AA152" s="30">
        <f t="shared" si="108"/>
        <v>2104.8414491466742</v>
      </c>
      <c r="AB152" s="30">
        <f t="shared" si="108"/>
        <v>1962.6301716818346</v>
      </c>
      <c r="AC152" s="30">
        <f t="shared" si="108"/>
        <v>2234.7270707623543</v>
      </c>
      <c r="AD152" s="30">
        <f t="shared" si="108"/>
        <v>2041.488887231709</v>
      </c>
      <c r="AE152" s="30">
        <f t="shared" si="108"/>
        <v>2322.5255870031488</v>
      </c>
      <c r="AF152" s="30">
        <f t="shared" si="108"/>
        <v>3980.5514589863105</v>
      </c>
      <c r="AG152" s="30">
        <f t="shared" si="108"/>
        <v>3973.6264636422916</v>
      </c>
      <c r="AH152" s="30">
        <f t="shared" si="108"/>
        <v>4078.6900565084184</v>
      </c>
      <c r="AI152" s="30">
        <f t="shared" si="108"/>
        <v>3911.6828220563089</v>
      </c>
      <c r="AJ152" s="30">
        <f t="shared" si="108"/>
        <v>2250.7019330022586</v>
      </c>
      <c r="AK152" s="30">
        <f t="shared" si="108"/>
        <v>2210.3438453862495</v>
      </c>
      <c r="AL152" s="30">
        <f t="shared" si="108"/>
        <v>2155.8010705806241</v>
      </c>
      <c r="AM152" s="30">
        <f t="shared" si="108"/>
        <v>2104.8414491466742</v>
      </c>
      <c r="AN152" s="30">
        <f t="shared" si="108"/>
        <v>1962.6301716818346</v>
      </c>
      <c r="AO152" s="30">
        <f t="shared" si="108"/>
        <v>2234.7270707623543</v>
      </c>
      <c r="AP152" s="30">
        <f t="shared" si="108"/>
        <v>2041.488887231709</v>
      </c>
      <c r="AQ152" s="30">
        <f t="shared" si="108"/>
        <v>2322.5255870031488</v>
      </c>
      <c r="AR152" s="30">
        <f t="shared" si="108"/>
        <v>3980.5514589863105</v>
      </c>
      <c r="AS152" s="30">
        <f t="shared" si="108"/>
        <v>3973.6264636422916</v>
      </c>
      <c r="AT152" s="30">
        <f t="shared" si="108"/>
        <v>4078.6900565084184</v>
      </c>
      <c r="AU152" s="30">
        <f t="shared" si="108"/>
        <v>3911.6828220563089</v>
      </c>
      <c r="AV152" s="30">
        <f t="shared" si="108"/>
        <v>2250.7019330022586</v>
      </c>
      <c r="AW152" s="30">
        <f t="shared" si="108"/>
        <v>2210.3438453862495</v>
      </c>
      <c r="AX152" s="30">
        <f t="shared" si="108"/>
        <v>2155.8010705806241</v>
      </c>
      <c r="AY152" s="30">
        <f t="shared" si="108"/>
        <v>2104.8414491466742</v>
      </c>
      <c r="AZ152" s="30">
        <f t="shared" si="108"/>
        <v>1962.6301716818346</v>
      </c>
      <c r="BA152" s="30">
        <f t="shared" si="108"/>
        <v>2234.7270707623543</v>
      </c>
      <c r="BB152" s="30">
        <f t="shared" si="108"/>
        <v>2041.488887231709</v>
      </c>
      <c r="BC152" s="30">
        <f t="shared" si="108"/>
        <v>2322.5255870031488</v>
      </c>
      <c r="BD152" s="30">
        <f t="shared" si="108"/>
        <v>3980.5514589863105</v>
      </c>
      <c r="BE152" s="30">
        <f t="shared" si="108"/>
        <v>3973.6264636422916</v>
      </c>
      <c r="BF152" s="30">
        <f t="shared" si="108"/>
        <v>4078.6900565084184</v>
      </c>
      <c r="BG152" s="30">
        <f t="shared" si="108"/>
        <v>3911.6828220563089</v>
      </c>
      <c r="BH152" s="30">
        <f t="shared" si="108"/>
        <v>2250.7019330022586</v>
      </c>
      <c r="BI152" s="30">
        <f t="shared" si="108"/>
        <v>2210.3438453862495</v>
      </c>
      <c r="BJ152" s="30">
        <f t="shared" si="108"/>
        <v>2155.8010705806241</v>
      </c>
      <c r="BK152" s="30">
        <f t="shared" si="108"/>
        <v>2104.8414491466742</v>
      </c>
      <c r="BL152" s="30">
        <f t="shared" si="108"/>
        <v>1962.6301716818346</v>
      </c>
      <c r="BM152" s="30">
        <f t="shared" si="108"/>
        <v>2234.7270707623543</v>
      </c>
      <c r="BN152" s="30">
        <f t="shared" si="108"/>
        <v>2041.488887231709</v>
      </c>
      <c r="BO152" s="30">
        <f t="shared" si="108"/>
        <v>2322.5255870031488</v>
      </c>
      <c r="BP152" s="30">
        <f t="shared" si="108"/>
        <v>3980.5514589863105</v>
      </c>
      <c r="BQ152" s="30">
        <f t="shared" si="108"/>
        <v>3973.6264636422916</v>
      </c>
      <c r="BR152" s="30">
        <f t="shared" si="108"/>
        <v>4078.6900565084184</v>
      </c>
      <c r="BS152" s="30">
        <f t="shared" si="108"/>
        <v>3911.6828220563089</v>
      </c>
      <c r="BT152" s="30">
        <f t="shared" si="108"/>
        <v>2250.7019330022586</v>
      </c>
      <c r="BU152" s="30">
        <f t="shared" si="108"/>
        <v>2210.3438453862495</v>
      </c>
      <c r="BV152" s="30">
        <f t="shared" si="108"/>
        <v>2155.8010705806241</v>
      </c>
      <c r="BW152" s="30">
        <f t="shared" si="108"/>
        <v>2104.8414491466742</v>
      </c>
      <c r="BX152" s="30">
        <f t="shared" si="108"/>
        <v>1962.6301716818346</v>
      </c>
      <c r="BY152" s="30">
        <f t="shared" si="108"/>
        <v>2234.7270707623543</v>
      </c>
      <c r="BZ152" s="30">
        <f t="shared" ref="BZ152:CH152" si="109">IF(BZ32=0,0,((BZ14*0.5)+BY32-BZ50)*BZ87*BZ119*BZ$2)</f>
        <v>2041.488887231709</v>
      </c>
      <c r="CA152" s="30">
        <f t="shared" si="109"/>
        <v>2322.5255870031488</v>
      </c>
      <c r="CB152" s="30">
        <f t="shared" si="109"/>
        <v>3980.5514589863105</v>
      </c>
      <c r="CC152" s="30">
        <f t="shared" si="109"/>
        <v>3973.6264636422916</v>
      </c>
      <c r="CD152" s="30">
        <f t="shared" si="109"/>
        <v>4078.6900565084184</v>
      </c>
      <c r="CE152" s="30">
        <f t="shared" si="109"/>
        <v>3911.6828220563089</v>
      </c>
      <c r="CF152" s="30">
        <f t="shared" si="109"/>
        <v>2250.7019330022586</v>
      </c>
      <c r="CG152" s="30">
        <f t="shared" si="109"/>
        <v>2210.3438453862495</v>
      </c>
      <c r="CH152" s="34">
        <f t="shared" si="109"/>
        <v>2155.8010705806241</v>
      </c>
    </row>
    <row r="153" spans="1:86" x14ac:dyDescent="0.3">
      <c r="A153" s="645"/>
      <c r="B153" s="326" t="s">
        <v>233</v>
      </c>
      <c r="C153" s="30">
        <f t="shared" si="90"/>
        <v>0</v>
      </c>
      <c r="D153" s="30">
        <f t="shared" si="91"/>
        <v>0</v>
      </c>
      <c r="E153" s="30">
        <f t="shared" si="91"/>
        <v>0</v>
      </c>
      <c r="F153" s="30">
        <f t="shared" si="91"/>
        <v>0</v>
      </c>
      <c r="G153" s="30">
        <f t="shared" si="91"/>
        <v>0</v>
      </c>
      <c r="H153" s="30">
        <f t="shared" si="91"/>
        <v>0</v>
      </c>
      <c r="I153" s="30">
        <f t="shared" si="91"/>
        <v>0</v>
      </c>
      <c r="J153" s="30">
        <f t="shared" si="91"/>
        <v>0</v>
      </c>
      <c r="K153" s="30">
        <f t="shared" si="91"/>
        <v>0</v>
      </c>
      <c r="L153" s="30">
        <f t="shared" si="91"/>
        <v>0</v>
      </c>
      <c r="M153" s="30">
        <f t="shared" si="91"/>
        <v>0</v>
      </c>
      <c r="N153" s="30">
        <f t="shared" ref="N153:BY153" si="110">IF(N33=0,0,((N15*0.5)+M33-N51)*N88*N120*N$2)</f>
        <v>0</v>
      </c>
      <c r="O153" s="30">
        <f t="shared" si="110"/>
        <v>0</v>
      </c>
      <c r="P153" s="30">
        <f t="shared" si="110"/>
        <v>0</v>
      </c>
      <c r="Q153" s="30">
        <f t="shared" si="110"/>
        <v>0</v>
      </c>
      <c r="R153" s="30">
        <f t="shared" si="110"/>
        <v>0</v>
      </c>
      <c r="S153" s="30">
        <f t="shared" si="110"/>
        <v>0</v>
      </c>
      <c r="T153" s="30">
        <f t="shared" si="110"/>
        <v>0</v>
      </c>
      <c r="U153" s="30">
        <f t="shared" si="110"/>
        <v>0</v>
      </c>
      <c r="V153" s="30">
        <f t="shared" si="110"/>
        <v>0</v>
      </c>
      <c r="W153" s="30">
        <f t="shared" si="110"/>
        <v>0</v>
      </c>
      <c r="X153" s="30">
        <f t="shared" si="110"/>
        <v>0</v>
      </c>
      <c r="Y153" s="30">
        <f t="shared" si="110"/>
        <v>0</v>
      </c>
      <c r="Z153" s="30">
        <f t="shared" si="110"/>
        <v>0</v>
      </c>
      <c r="AA153" s="30">
        <f t="shared" si="110"/>
        <v>0</v>
      </c>
      <c r="AB153" s="30">
        <f t="shared" si="110"/>
        <v>0</v>
      </c>
      <c r="AC153" s="30">
        <f t="shared" si="110"/>
        <v>0</v>
      </c>
      <c r="AD153" s="30">
        <f t="shared" si="110"/>
        <v>0</v>
      </c>
      <c r="AE153" s="30">
        <f t="shared" si="110"/>
        <v>0</v>
      </c>
      <c r="AF153" s="30">
        <f t="shared" si="110"/>
        <v>0</v>
      </c>
      <c r="AG153" s="30">
        <f t="shared" si="110"/>
        <v>0</v>
      </c>
      <c r="AH153" s="30">
        <f t="shared" si="110"/>
        <v>0</v>
      </c>
      <c r="AI153" s="30">
        <f t="shared" si="110"/>
        <v>0</v>
      </c>
      <c r="AJ153" s="30">
        <f t="shared" si="110"/>
        <v>0</v>
      </c>
      <c r="AK153" s="30">
        <f t="shared" si="110"/>
        <v>0</v>
      </c>
      <c r="AL153" s="30">
        <f t="shared" si="110"/>
        <v>0</v>
      </c>
      <c r="AM153" s="30">
        <f t="shared" si="110"/>
        <v>0</v>
      </c>
      <c r="AN153" s="30">
        <f t="shared" si="110"/>
        <v>0</v>
      </c>
      <c r="AO153" s="30">
        <f t="shared" si="110"/>
        <v>0</v>
      </c>
      <c r="AP153" s="30">
        <f t="shared" si="110"/>
        <v>0</v>
      </c>
      <c r="AQ153" s="30">
        <f t="shared" si="110"/>
        <v>0</v>
      </c>
      <c r="AR153" s="30">
        <f t="shared" si="110"/>
        <v>0</v>
      </c>
      <c r="AS153" s="30">
        <f t="shared" si="110"/>
        <v>0</v>
      </c>
      <c r="AT153" s="30">
        <f t="shared" si="110"/>
        <v>0</v>
      </c>
      <c r="AU153" s="30">
        <f t="shared" si="110"/>
        <v>0</v>
      </c>
      <c r="AV153" s="30">
        <f t="shared" si="110"/>
        <v>0</v>
      </c>
      <c r="AW153" s="30">
        <f t="shared" si="110"/>
        <v>0</v>
      </c>
      <c r="AX153" s="30">
        <f t="shared" si="110"/>
        <v>0</v>
      </c>
      <c r="AY153" s="30">
        <f t="shared" si="110"/>
        <v>0</v>
      </c>
      <c r="AZ153" s="30">
        <f t="shared" si="110"/>
        <v>0</v>
      </c>
      <c r="BA153" s="30">
        <f t="shared" si="110"/>
        <v>0</v>
      </c>
      <c r="BB153" s="30">
        <f t="shared" si="110"/>
        <v>0</v>
      </c>
      <c r="BC153" s="30">
        <f t="shared" si="110"/>
        <v>0</v>
      </c>
      <c r="BD153" s="30">
        <f t="shared" si="110"/>
        <v>0</v>
      </c>
      <c r="BE153" s="30">
        <f t="shared" si="110"/>
        <v>0</v>
      </c>
      <c r="BF153" s="30">
        <f t="shared" si="110"/>
        <v>0</v>
      </c>
      <c r="BG153" s="30">
        <f t="shared" si="110"/>
        <v>0</v>
      </c>
      <c r="BH153" s="30">
        <f t="shared" si="110"/>
        <v>0</v>
      </c>
      <c r="BI153" s="30">
        <f t="shared" si="110"/>
        <v>0</v>
      </c>
      <c r="BJ153" s="30">
        <f t="shared" si="110"/>
        <v>0</v>
      </c>
      <c r="BK153" s="30">
        <f t="shared" si="110"/>
        <v>0</v>
      </c>
      <c r="BL153" s="30">
        <f t="shared" si="110"/>
        <v>0</v>
      </c>
      <c r="BM153" s="30">
        <f t="shared" si="110"/>
        <v>0</v>
      </c>
      <c r="BN153" s="30">
        <f t="shared" si="110"/>
        <v>0</v>
      </c>
      <c r="BO153" s="30">
        <f t="shared" si="110"/>
        <v>0</v>
      </c>
      <c r="BP153" s="30">
        <f t="shared" si="110"/>
        <v>0</v>
      </c>
      <c r="BQ153" s="30">
        <f t="shared" si="110"/>
        <v>0</v>
      </c>
      <c r="BR153" s="30">
        <f t="shared" si="110"/>
        <v>0</v>
      </c>
      <c r="BS153" s="30">
        <f t="shared" si="110"/>
        <v>0</v>
      </c>
      <c r="BT153" s="30">
        <f t="shared" si="110"/>
        <v>0</v>
      </c>
      <c r="BU153" s="30">
        <f t="shared" si="110"/>
        <v>0</v>
      </c>
      <c r="BV153" s="30">
        <f t="shared" si="110"/>
        <v>0</v>
      </c>
      <c r="BW153" s="30">
        <f t="shared" si="110"/>
        <v>0</v>
      </c>
      <c r="BX153" s="30">
        <f t="shared" si="110"/>
        <v>0</v>
      </c>
      <c r="BY153" s="30">
        <f t="shared" si="110"/>
        <v>0</v>
      </c>
      <c r="BZ153" s="30">
        <f t="shared" ref="BZ153:CH153" si="111">IF(BZ33=0,0,((BZ15*0.5)+BY33-BZ51)*BZ88*BZ120*BZ$2)</f>
        <v>0</v>
      </c>
      <c r="CA153" s="30">
        <f t="shared" si="111"/>
        <v>0</v>
      </c>
      <c r="CB153" s="30">
        <f t="shared" si="111"/>
        <v>0</v>
      </c>
      <c r="CC153" s="30">
        <f t="shared" si="111"/>
        <v>0</v>
      </c>
      <c r="CD153" s="30">
        <f t="shared" si="111"/>
        <v>0</v>
      </c>
      <c r="CE153" s="30">
        <f t="shared" si="111"/>
        <v>0</v>
      </c>
      <c r="CF153" s="30">
        <f t="shared" si="111"/>
        <v>0</v>
      </c>
      <c r="CG153" s="30">
        <f t="shared" si="111"/>
        <v>0</v>
      </c>
      <c r="CH153" s="34">
        <f t="shared" si="111"/>
        <v>0</v>
      </c>
    </row>
    <row r="154" spans="1:86" ht="15.75" customHeight="1" x14ac:dyDescent="0.3">
      <c r="A154" s="645"/>
      <c r="B154" s="326" t="s">
        <v>136</v>
      </c>
      <c r="C154" s="30">
        <f t="shared" si="90"/>
        <v>72.738358148576239</v>
      </c>
      <c r="D154" s="30">
        <f t="shared" si="91"/>
        <v>138.2791366406295</v>
      </c>
      <c r="E154" s="30">
        <f t="shared" si="91"/>
        <v>141.97729776951599</v>
      </c>
      <c r="F154" s="30">
        <f t="shared" si="91"/>
        <v>208.18781111818407</v>
      </c>
      <c r="G154" s="30">
        <f t="shared" si="91"/>
        <v>1862.209851748881</v>
      </c>
      <c r="H154" s="30">
        <f t="shared" si="91"/>
        <v>6180.3685433482051</v>
      </c>
      <c r="I154" s="30">
        <f t="shared" si="91"/>
        <v>6369.4417209127605</v>
      </c>
      <c r="J154" s="30">
        <f t="shared" si="91"/>
        <v>6524.636593828488</v>
      </c>
      <c r="K154" s="30">
        <f t="shared" si="91"/>
        <v>6102.4423342897981</v>
      </c>
      <c r="L154" s="30">
        <f t="shared" si="91"/>
        <v>3466.9384705586972</v>
      </c>
      <c r="M154" s="30">
        <f t="shared" si="91"/>
        <v>3722.0048783562406</v>
      </c>
      <c r="N154" s="30">
        <f t="shared" ref="N154:BY154" si="112">IF(N34=0,0,((N16*0.5)+M34-N52)*N89*N121*N$2)</f>
        <v>4550.511005632944</v>
      </c>
      <c r="O154" s="30">
        <f t="shared" si="112"/>
        <v>5054.8310319758875</v>
      </c>
      <c r="P154" s="30">
        <f t="shared" si="112"/>
        <v>4697.3935322939478</v>
      </c>
      <c r="Q154" s="30">
        <f t="shared" si="112"/>
        <v>5274.8507467693489</v>
      </c>
      <c r="R154" s="30">
        <f t="shared" si="112"/>
        <v>5149.2859379160809</v>
      </c>
      <c r="S154" s="30">
        <f t="shared" si="112"/>
        <v>5680.7169857676981</v>
      </c>
      <c r="T154" s="30">
        <f t="shared" si="112"/>
        <v>9942.0805716763152</v>
      </c>
      <c r="U154" s="30">
        <f t="shared" si="112"/>
        <v>10029.022370299484</v>
      </c>
      <c r="V154" s="30">
        <f t="shared" si="112"/>
        <v>10273.384893802495</v>
      </c>
      <c r="W154" s="30">
        <f t="shared" si="112"/>
        <v>9608.6177353836611</v>
      </c>
      <c r="X154" s="30">
        <f t="shared" si="112"/>
        <v>5458.8777166332884</v>
      </c>
      <c r="Y154" s="30">
        <f t="shared" si="112"/>
        <v>5314.836480110298</v>
      </c>
      <c r="Z154" s="30">
        <f t="shared" si="112"/>
        <v>5154.9015395107499</v>
      </c>
      <c r="AA154" s="30">
        <f t="shared" si="112"/>
        <v>5054.8310319758875</v>
      </c>
      <c r="AB154" s="30">
        <f t="shared" si="112"/>
        <v>4697.3935322939478</v>
      </c>
      <c r="AC154" s="30">
        <f t="shared" si="112"/>
        <v>5274.8507467693489</v>
      </c>
      <c r="AD154" s="30">
        <f t="shared" si="112"/>
        <v>5149.2859379160809</v>
      </c>
      <c r="AE154" s="30">
        <f t="shared" si="112"/>
        <v>5680.7169857676981</v>
      </c>
      <c r="AF154" s="30">
        <f t="shared" si="112"/>
        <v>9942.0805716763152</v>
      </c>
      <c r="AG154" s="30">
        <f t="shared" si="112"/>
        <v>10029.022370299484</v>
      </c>
      <c r="AH154" s="30">
        <f t="shared" si="112"/>
        <v>10273.384893802495</v>
      </c>
      <c r="AI154" s="30">
        <f t="shared" si="112"/>
        <v>9608.6177353836611</v>
      </c>
      <c r="AJ154" s="30">
        <f t="shared" si="112"/>
        <v>5458.8777166332884</v>
      </c>
      <c r="AK154" s="30">
        <f t="shared" si="112"/>
        <v>5314.836480110298</v>
      </c>
      <c r="AL154" s="30">
        <f t="shared" si="112"/>
        <v>5154.9015395107499</v>
      </c>
      <c r="AM154" s="30">
        <f t="shared" si="112"/>
        <v>5054.8310319758875</v>
      </c>
      <c r="AN154" s="30">
        <f t="shared" si="112"/>
        <v>4697.3935322939478</v>
      </c>
      <c r="AO154" s="30">
        <f t="shared" si="112"/>
        <v>5274.8507467693489</v>
      </c>
      <c r="AP154" s="30">
        <f t="shared" si="112"/>
        <v>5149.2859379160809</v>
      </c>
      <c r="AQ154" s="30">
        <f t="shared" si="112"/>
        <v>5680.7169857676981</v>
      </c>
      <c r="AR154" s="30">
        <f t="shared" si="112"/>
        <v>9942.0805716763152</v>
      </c>
      <c r="AS154" s="30">
        <f t="shared" si="112"/>
        <v>10029.022370299484</v>
      </c>
      <c r="AT154" s="30">
        <f t="shared" si="112"/>
        <v>10273.384893802495</v>
      </c>
      <c r="AU154" s="30">
        <f t="shared" si="112"/>
        <v>9608.6177353836611</v>
      </c>
      <c r="AV154" s="30">
        <f t="shared" si="112"/>
        <v>5458.8777166332884</v>
      </c>
      <c r="AW154" s="30">
        <f t="shared" si="112"/>
        <v>5314.836480110298</v>
      </c>
      <c r="AX154" s="30">
        <f t="shared" si="112"/>
        <v>5154.9015395107499</v>
      </c>
      <c r="AY154" s="30">
        <f t="shared" si="112"/>
        <v>5054.8310319758875</v>
      </c>
      <c r="AZ154" s="30">
        <f t="shared" si="112"/>
        <v>4697.3935322939478</v>
      </c>
      <c r="BA154" s="30">
        <f t="shared" si="112"/>
        <v>5274.8507467693489</v>
      </c>
      <c r="BB154" s="30">
        <f t="shared" si="112"/>
        <v>5149.2859379160809</v>
      </c>
      <c r="BC154" s="30">
        <f t="shared" si="112"/>
        <v>5680.7169857676981</v>
      </c>
      <c r="BD154" s="30">
        <f t="shared" si="112"/>
        <v>9942.0805716763152</v>
      </c>
      <c r="BE154" s="30">
        <f t="shared" si="112"/>
        <v>10029.022370299484</v>
      </c>
      <c r="BF154" s="30">
        <f t="shared" si="112"/>
        <v>10273.384893802495</v>
      </c>
      <c r="BG154" s="30">
        <f t="shared" si="112"/>
        <v>9608.6177353836611</v>
      </c>
      <c r="BH154" s="30">
        <f t="shared" si="112"/>
        <v>5458.8777166332884</v>
      </c>
      <c r="BI154" s="30">
        <f t="shared" si="112"/>
        <v>5314.836480110298</v>
      </c>
      <c r="BJ154" s="30">
        <f t="shared" si="112"/>
        <v>5154.9015395107499</v>
      </c>
      <c r="BK154" s="30">
        <f t="shared" si="112"/>
        <v>5054.8310319758875</v>
      </c>
      <c r="BL154" s="30">
        <f t="shared" si="112"/>
        <v>4697.3935322939478</v>
      </c>
      <c r="BM154" s="30">
        <f t="shared" si="112"/>
        <v>5274.8507467693489</v>
      </c>
      <c r="BN154" s="30">
        <f t="shared" si="112"/>
        <v>5149.2859379160809</v>
      </c>
      <c r="BO154" s="30">
        <f t="shared" si="112"/>
        <v>5680.7169857676981</v>
      </c>
      <c r="BP154" s="30">
        <f t="shared" si="112"/>
        <v>9942.0805716763152</v>
      </c>
      <c r="BQ154" s="30">
        <f t="shared" si="112"/>
        <v>10029.022370299484</v>
      </c>
      <c r="BR154" s="30">
        <f t="shared" si="112"/>
        <v>10273.384893802495</v>
      </c>
      <c r="BS154" s="30">
        <f t="shared" si="112"/>
        <v>9608.6177353836611</v>
      </c>
      <c r="BT154" s="30">
        <f t="shared" si="112"/>
        <v>5458.8777166332884</v>
      </c>
      <c r="BU154" s="30">
        <f t="shared" si="112"/>
        <v>5314.836480110298</v>
      </c>
      <c r="BV154" s="30">
        <f t="shared" si="112"/>
        <v>5154.9015395107499</v>
      </c>
      <c r="BW154" s="30">
        <f t="shared" si="112"/>
        <v>5054.8310319758875</v>
      </c>
      <c r="BX154" s="30">
        <f t="shared" si="112"/>
        <v>4697.3935322939478</v>
      </c>
      <c r="BY154" s="30">
        <f t="shared" si="112"/>
        <v>5274.8507467693489</v>
      </c>
      <c r="BZ154" s="30">
        <f t="shared" ref="BZ154:CH154" si="113">IF(BZ34=0,0,((BZ16*0.5)+BY34-BZ52)*BZ89*BZ121*BZ$2)</f>
        <v>5149.2859379160809</v>
      </c>
      <c r="CA154" s="30">
        <f t="shared" si="113"/>
        <v>5680.7169857676981</v>
      </c>
      <c r="CB154" s="30">
        <f t="shared" si="113"/>
        <v>9942.0805716763152</v>
      </c>
      <c r="CC154" s="30">
        <f t="shared" si="113"/>
        <v>10029.022370299484</v>
      </c>
      <c r="CD154" s="30">
        <f t="shared" si="113"/>
        <v>10273.384893802495</v>
      </c>
      <c r="CE154" s="30">
        <f t="shared" si="113"/>
        <v>9608.6177353836611</v>
      </c>
      <c r="CF154" s="30">
        <f t="shared" si="113"/>
        <v>5458.8777166332884</v>
      </c>
      <c r="CG154" s="30">
        <f t="shared" si="113"/>
        <v>5314.836480110298</v>
      </c>
      <c r="CH154" s="34">
        <f t="shared" si="113"/>
        <v>5154.9015395107499</v>
      </c>
    </row>
    <row r="155" spans="1:86" ht="15.75" customHeight="1" x14ac:dyDescent="0.3">
      <c r="A155" s="645"/>
      <c r="B155" s="326" t="s">
        <v>137</v>
      </c>
      <c r="C155" s="30">
        <f t="shared" si="90"/>
        <v>0</v>
      </c>
      <c r="D155" s="30">
        <f t="shared" si="91"/>
        <v>0</v>
      </c>
      <c r="E155" s="30">
        <f t="shared" si="91"/>
        <v>0</v>
      </c>
      <c r="F155" s="30">
        <f t="shared" si="91"/>
        <v>0</v>
      </c>
      <c r="G155" s="30">
        <f t="shared" si="91"/>
        <v>0</v>
      </c>
      <c r="H155" s="30">
        <f t="shared" si="91"/>
        <v>0</v>
      </c>
      <c r="I155" s="30">
        <f t="shared" si="91"/>
        <v>0</v>
      </c>
      <c r="J155" s="30">
        <f t="shared" si="91"/>
        <v>0</v>
      </c>
      <c r="K155" s="30">
        <f t="shared" si="91"/>
        <v>0</v>
      </c>
      <c r="L155" s="30">
        <f t="shared" si="91"/>
        <v>0</v>
      </c>
      <c r="M155" s="30">
        <f t="shared" si="91"/>
        <v>0</v>
      </c>
      <c r="N155" s="30">
        <f t="shared" ref="N155:BY155" si="114">IF(N35=0,0,((N17*0.5)+M35-N53)*N90*N122*N$2)</f>
        <v>339.91997820023175</v>
      </c>
      <c r="O155" s="30">
        <f t="shared" si="114"/>
        <v>753.73175127453499</v>
      </c>
      <c r="P155" s="30">
        <f t="shared" si="114"/>
        <v>637.88673737891543</v>
      </c>
      <c r="Q155" s="30">
        <f t="shared" si="114"/>
        <v>608.49312573382826</v>
      </c>
      <c r="R155" s="30">
        <f t="shared" si="114"/>
        <v>548.67554222054071</v>
      </c>
      <c r="S155" s="30">
        <f t="shared" si="114"/>
        <v>632.57477556817264</v>
      </c>
      <c r="T155" s="30">
        <f t="shared" si="114"/>
        <v>1012.6397148416324</v>
      </c>
      <c r="U155" s="30">
        <f t="shared" si="114"/>
        <v>1014.3402463045338</v>
      </c>
      <c r="V155" s="30">
        <f t="shared" si="114"/>
        <v>1054.1046381685289</v>
      </c>
      <c r="W155" s="30">
        <f t="shared" si="114"/>
        <v>1011.7676042753405</v>
      </c>
      <c r="X155" s="30">
        <f t="shared" si="114"/>
        <v>634.85700502154702</v>
      </c>
      <c r="Y155" s="30">
        <f t="shared" si="114"/>
        <v>664.72327575701934</v>
      </c>
      <c r="Z155" s="30">
        <f t="shared" si="114"/>
        <v>679.83995640046351</v>
      </c>
      <c r="AA155" s="30">
        <f t="shared" si="114"/>
        <v>753.73175127453499</v>
      </c>
      <c r="AB155" s="30">
        <f t="shared" si="114"/>
        <v>637.88673737891543</v>
      </c>
      <c r="AC155" s="30">
        <f t="shared" si="114"/>
        <v>608.49312573382826</v>
      </c>
      <c r="AD155" s="30">
        <f t="shared" si="114"/>
        <v>548.67554222054071</v>
      </c>
      <c r="AE155" s="30">
        <f t="shared" si="114"/>
        <v>632.57477556817264</v>
      </c>
      <c r="AF155" s="30">
        <f t="shared" si="114"/>
        <v>1012.6397148416324</v>
      </c>
      <c r="AG155" s="30">
        <f t="shared" si="114"/>
        <v>1014.3402463045338</v>
      </c>
      <c r="AH155" s="30">
        <f t="shared" si="114"/>
        <v>1054.1046381685289</v>
      </c>
      <c r="AI155" s="30">
        <f t="shared" si="114"/>
        <v>1011.7676042753405</v>
      </c>
      <c r="AJ155" s="30">
        <f t="shared" si="114"/>
        <v>634.85700502154702</v>
      </c>
      <c r="AK155" s="30">
        <f t="shared" si="114"/>
        <v>664.72327575701934</v>
      </c>
      <c r="AL155" s="30">
        <f t="shared" si="114"/>
        <v>679.83995640046351</v>
      </c>
      <c r="AM155" s="30">
        <f t="shared" si="114"/>
        <v>753.73175127453499</v>
      </c>
      <c r="AN155" s="30">
        <f t="shared" si="114"/>
        <v>637.88673737891543</v>
      </c>
      <c r="AO155" s="30">
        <f t="shared" si="114"/>
        <v>608.49312573382826</v>
      </c>
      <c r="AP155" s="30">
        <f t="shared" si="114"/>
        <v>548.67554222054071</v>
      </c>
      <c r="AQ155" s="30">
        <f t="shared" si="114"/>
        <v>632.57477556817264</v>
      </c>
      <c r="AR155" s="30">
        <f t="shared" si="114"/>
        <v>1012.6397148416324</v>
      </c>
      <c r="AS155" s="30">
        <f t="shared" si="114"/>
        <v>1014.3402463045338</v>
      </c>
      <c r="AT155" s="30">
        <f t="shared" si="114"/>
        <v>1054.1046381685289</v>
      </c>
      <c r="AU155" s="30">
        <f t="shared" si="114"/>
        <v>1011.7676042753405</v>
      </c>
      <c r="AV155" s="30">
        <f t="shared" si="114"/>
        <v>634.85700502154702</v>
      </c>
      <c r="AW155" s="30">
        <f t="shared" si="114"/>
        <v>664.72327575701934</v>
      </c>
      <c r="AX155" s="30">
        <f t="shared" si="114"/>
        <v>679.83995640046351</v>
      </c>
      <c r="AY155" s="30">
        <f t="shared" si="114"/>
        <v>753.73175127453499</v>
      </c>
      <c r="AZ155" s="30">
        <f t="shared" si="114"/>
        <v>637.88673737891543</v>
      </c>
      <c r="BA155" s="30">
        <f t="shared" si="114"/>
        <v>608.49312573382826</v>
      </c>
      <c r="BB155" s="30">
        <f t="shared" si="114"/>
        <v>548.67554222054071</v>
      </c>
      <c r="BC155" s="30">
        <f t="shared" si="114"/>
        <v>632.57477556817264</v>
      </c>
      <c r="BD155" s="30">
        <f t="shared" si="114"/>
        <v>1012.6397148416324</v>
      </c>
      <c r="BE155" s="30">
        <f t="shared" si="114"/>
        <v>1014.3402463045338</v>
      </c>
      <c r="BF155" s="30">
        <f t="shared" si="114"/>
        <v>1054.1046381685289</v>
      </c>
      <c r="BG155" s="30">
        <f t="shared" si="114"/>
        <v>1011.7676042753405</v>
      </c>
      <c r="BH155" s="30">
        <f t="shared" si="114"/>
        <v>634.85700502154702</v>
      </c>
      <c r="BI155" s="30">
        <f t="shared" si="114"/>
        <v>664.72327575701934</v>
      </c>
      <c r="BJ155" s="30">
        <f t="shared" si="114"/>
        <v>679.83995640046351</v>
      </c>
      <c r="BK155" s="30">
        <f t="shared" si="114"/>
        <v>753.73175127453499</v>
      </c>
      <c r="BL155" s="30">
        <f t="shared" si="114"/>
        <v>637.88673737891543</v>
      </c>
      <c r="BM155" s="30">
        <f t="shared" si="114"/>
        <v>608.49312573382826</v>
      </c>
      <c r="BN155" s="30">
        <f t="shared" si="114"/>
        <v>548.67554222054071</v>
      </c>
      <c r="BO155" s="30">
        <f t="shared" si="114"/>
        <v>632.57477556817264</v>
      </c>
      <c r="BP155" s="30">
        <f t="shared" si="114"/>
        <v>1012.6397148416324</v>
      </c>
      <c r="BQ155" s="30">
        <f t="shared" si="114"/>
        <v>1014.3402463045338</v>
      </c>
      <c r="BR155" s="30">
        <f t="shared" si="114"/>
        <v>1054.1046381685289</v>
      </c>
      <c r="BS155" s="30">
        <f t="shared" si="114"/>
        <v>1011.7676042753405</v>
      </c>
      <c r="BT155" s="30">
        <f t="shared" si="114"/>
        <v>634.85700502154702</v>
      </c>
      <c r="BU155" s="30">
        <f t="shared" si="114"/>
        <v>664.72327575701934</v>
      </c>
      <c r="BV155" s="30">
        <f t="shared" si="114"/>
        <v>679.83995640046351</v>
      </c>
      <c r="BW155" s="30">
        <f t="shared" si="114"/>
        <v>753.73175127453499</v>
      </c>
      <c r="BX155" s="30">
        <f t="shared" si="114"/>
        <v>637.88673737891543</v>
      </c>
      <c r="BY155" s="30">
        <f t="shared" si="114"/>
        <v>608.49312573382826</v>
      </c>
      <c r="BZ155" s="30">
        <f t="shared" ref="BZ155:CH155" si="115">IF(BZ35=0,0,((BZ17*0.5)+BY35-BZ53)*BZ90*BZ122*BZ$2)</f>
        <v>548.67554222054071</v>
      </c>
      <c r="CA155" s="30">
        <f t="shared" si="115"/>
        <v>632.57477556817264</v>
      </c>
      <c r="CB155" s="30">
        <f t="shared" si="115"/>
        <v>1012.6397148416324</v>
      </c>
      <c r="CC155" s="30">
        <f t="shared" si="115"/>
        <v>1014.3402463045338</v>
      </c>
      <c r="CD155" s="30">
        <f t="shared" si="115"/>
        <v>1054.1046381685289</v>
      </c>
      <c r="CE155" s="30">
        <f t="shared" si="115"/>
        <v>1011.7676042753405</v>
      </c>
      <c r="CF155" s="30">
        <f t="shared" si="115"/>
        <v>634.85700502154702</v>
      </c>
      <c r="CG155" s="30">
        <f t="shared" si="115"/>
        <v>664.72327575701934</v>
      </c>
      <c r="CH155" s="34">
        <f t="shared" si="115"/>
        <v>679.83995640046351</v>
      </c>
    </row>
    <row r="156" spans="1:86" ht="15.75" customHeight="1" x14ac:dyDescent="0.3">
      <c r="A156" s="645"/>
      <c r="B156" s="14"/>
      <c r="C156" s="3"/>
      <c r="D156" s="3">
        <f t="shared" ref="D156:M156" si="116">IF(D36=0,0,((D18*0.5)+C36-D54)*D91*D123*D$2)</f>
        <v>0</v>
      </c>
      <c r="E156" s="3">
        <f t="shared" si="116"/>
        <v>0</v>
      </c>
      <c r="F156" s="3">
        <f t="shared" si="116"/>
        <v>0</v>
      </c>
      <c r="G156" s="3">
        <f t="shared" si="116"/>
        <v>0</v>
      </c>
      <c r="H156" s="3">
        <f t="shared" si="116"/>
        <v>0</v>
      </c>
      <c r="I156" s="3">
        <f t="shared" si="116"/>
        <v>0</v>
      </c>
      <c r="J156" s="3">
        <f t="shared" si="116"/>
        <v>0</v>
      </c>
      <c r="K156" s="3">
        <f t="shared" si="116"/>
        <v>0</v>
      </c>
      <c r="L156" s="3">
        <f t="shared" si="116"/>
        <v>0</v>
      </c>
      <c r="M156" s="3">
        <f t="shared" si="116"/>
        <v>0</v>
      </c>
      <c r="N156" s="3">
        <f t="shared" ref="N156:BY156" si="117">IF(N36=0,0,((N18*0.5)+M36-N54)*N91*N123*N$2)</f>
        <v>0</v>
      </c>
      <c r="O156" s="3">
        <f t="shared" si="117"/>
        <v>0</v>
      </c>
      <c r="P156" s="3">
        <f t="shared" si="117"/>
        <v>0</v>
      </c>
      <c r="Q156" s="3">
        <f t="shared" si="117"/>
        <v>0</v>
      </c>
      <c r="R156" s="3">
        <f t="shared" si="117"/>
        <v>0</v>
      </c>
      <c r="S156" s="3">
        <f t="shared" si="117"/>
        <v>0</v>
      </c>
      <c r="T156" s="3">
        <f t="shared" si="117"/>
        <v>0</v>
      </c>
      <c r="U156" s="3">
        <f t="shared" si="117"/>
        <v>0</v>
      </c>
      <c r="V156" s="3">
        <f t="shared" si="117"/>
        <v>0</v>
      </c>
      <c r="W156" s="3">
        <f t="shared" si="117"/>
        <v>0</v>
      </c>
      <c r="X156" s="3">
        <f t="shared" si="117"/>
        <v>0</v>
      </c>
      <c r="Y156" s="3">
        <f t="shared" si="117"/>
        <v>0</v>
      </c>
      <c r="Z156" s="3">
        <f t="shared" si="117"/>
        <v>0</v>
      </c>
      <c r="AA156" s="3">
        <f t="shared" si="117"/>
        <v>0</v>
      </c>
      <c r="AB156" s="3">
        <f t="shared" si="117"/>
        <v>0</v>
      </c>
      <c r="AC156" s="3">
        <f t="shared" si="117"/>
        <v>0</v>
      </c>
      <c r="AD156" s="3">
        <f t="shared" si="117"/>
        <v>0</v>
      </c>
      <c r="AE156" s="3">
        <f t="shared" si="117"/>
        <v>0</v>
      </c>
      <c r="AF156" s="3">
        <f t="shared" si="117"/>
        <v>0</v>
      </c>
      <c r="AG156" s="3">
        <f t="shared" si="117"/>
        <v>0</v>
      </c>
      <c r="AH156" s="3">
        <f t="shared" si="117"/>
        <v>0</v>
      </c>
      <c r="AI156" s="3">
        <f t="shared" si="117"/>
        <v>0</v>
      </c>
      <c r="AJ156" s="3">
        <f t="shared" si="117"/>
        <v>0</v>
      </c>
      <c r="AK156" s="3">
        <f t="shared" si="117"/>
        <v>0</v>
      </c>
      <c r="AL156" s="3">
        <f t="shared" si="117"/>
        <v>0</v>
      </c>
      <c r="AM156" s="3">
        <f t="shared" si="117"/>
        <v>0</v>
      </c>
      <c r="AN156" s="3">
        <f t="shared" si="117"/>
        <v>0</v>
      </c>
      <c r="AO156" s="3">
        <f t="shared" si="117"/>
        <v>0</v>
      </c>
      <c r="AP156" s="3">
        <f t="shared" si="117"/>
        <v>0</v>
      </c>
      <c r="AQ156" s="3">
        <f t="shared" si="117"/>
        <v>0</v>
      </c>
      <c r="AR156" s="3">
        <f t="shared" si="117"/>
        <v>0</v>
      </c>
      <c r="AS156" s="3">
        <f t="shared" si="117"/>
        <v>0</v>
      </c>
      <c r="AT156" s="3">
        <f t="shared" si="117"/>
        <v>0</v>
      </c>
      <c r="AU156" s="3">
        <f t="shared" si="117"/>
        <v>0</v>
      </c>
      <c r="AV156" s="3">
        <f t="shared" si="117"/>
        <v>0</v>
      </c>
      <c r="AW156" s="3">
        <f t="shared" si="117"/>
        <v>0</v>
      </c>
      <c r="AX156" s="3">
        <f t="shared" si="117"/>
        <v>0</v>
      </c>
      <c r="AY156" s="3">
        <f t="shared" si="117"/>
        <v>0</v>
      </c>
      <c r="AZ156" s="3">
        <f t="shared" si="117"/>
        <v>0</v>
      </c>
      <c r="BA156" s="3">
        <f t="shared" si="117"/>
        <v>0</v>
      </c>
      <c r="BB156" s="3">
        <f t="shared" si="117"/>
        <v>0</v>
      </c>
      <c r="BC156" s="3">
        <f t="shared" si="117"/>
        <v>0</v>
      </c>
      <c r="BD156" s="3">
        <f t="shared" si="117"/>
        <v>0</v>
      </c>
      <c r="BE156" s="3">
        <f t="shared" si="117"/>
        <v>0</v>
      </c>
      <c r="BF156" s="3">
        <f t="shared" si="117"/>
        <v>0</v>
      </c>
      <c r="BG156" s="3">
        <f t="shared" si="117"/>
        <v>0</v>
      </c>
      <c r="BH156" s="3">
        <f t="shared" si="117"/>
        <v>0</v>
      </c>
      <c r="BI156" s="3">
        <f t="shared" si="117"/>
        <v>0</v>
      </c>
      <c r="BJ156" s="3">
        <f t="shared" si="117"/>
        <v>0</v>
      </c>
      <c r="BK156" s="3">
        <f t="shared" si="117"/>
        <v>0</v>
      </c>
      <c r="BL156" s="3">
        <f t="shared" si="117"/>
        <v>0</v>
      </c>
      <c r="BM156" s="3">
        <f t="shared" si="117"/>
        <v>0</v>
      </c>
      <c r="BN156" s="3">
        <f t="shared" si="117"/>
        <v>0</v>
      </c>
      <c r="BO156" s="3">
        <f t="shared" si="117"/>
        <v>0</v>
      </c>
      <c r="BP156" s="3">
        <f t="shared" si="117"/>
        <v>0</v>
      </c>
      <c r="BQ156" s="3">
        <f t="shared" si="117"/>
        <v>0</v>
      </c>
      <c r="BR156" s="3">
        <f t="shared" si="117"/>
        <v>0</v>
      </c>
      <c r="BS156" s="3">
        <f t="shared" si="117"/>
        <v>0</v>
      </c>
      <c r="BT156" s="3">
        <f t="shared" si="117"/>
        <v>0</v>
      </c>
      <c r="BU156" s="3">
        <f t="shared" si="117"/>
        <v>0</v>
      </c>
      <c r="BV156" s="3">
        <f t="shared" si="117"/>
        <v>0</v>
      </c>
      <c r="BW156" s="3">
        <f t="shared" si="117"/>
        <v>0</v>
      </c>
      <c r="BX156" s="3">
        <f t="shared" si="117"/>
        <v>0</v>
      </c>
      <c r="BY156" s="3">
        <f t="shared" si="117"/>
        <v>0</v>
      </c>
      <c r="BZ156" s="3">
        <f t="shared" ref="BZ156:CH156" si="118">IF(BZ36=0,0,((BZ18*0.5)+BY36-BZ54)*BZ91*BZ123*BZ$2)</f>
        <v>0</v>
      </c>
      <c r="CA156" s="3">
        <f t="shared" si="118"/>
        <v>0</v>
      </c>
      <c r="CB156" s="3">
        <f t="shared" si="118"/>
        <v>0</v>
      </c>
      <c r="CC156" s="3">
        <f t="shared" si="118"/>
        <v>0</v>
      </c>
      <c r="CD156" s="3">
        <f t="shared" si="118"/>
        <v>0</v>
      </c>
      <c r="CE156" s="3">
        <f t="shared" si="118"/>
        <v>0</v>
      </c>
      <c r="CF156" s="3">
        <f t="shared" si="118"/>
        <v>0</v>
      </c>
      <c r="CG156" s="3">
        <f t="shared" si="118"/>
        <v>0</v>
      </c>
      <c r="CH156" s="12">
        <f t="shared" si="118"/>
        <v>0</v>
      </c>
    </row>
    <row r="157" spans="1:86" ht="15.75" customHeight="1" x14ac:dyDescent="0.3">
      <c r="A157" s="645"/>
      <c r="B157" s="318" t="s">
        <v>237</v>
      </c>
      <c r="C157" s="30">
        <f>SUM(C143:C156)</f>
        <v>1597.1093077421754</v>
      </c>
      <c r="D157" s="30">
        <f>SUM(D143:D156)</f>
        <v>4660.0382235691068</v>
      </c>
      <c r="E157" s="134">
        <f t="shared" ref="E157:BP157" si="119">SUM(E143:E156)</f>
        <v>8875.8704243755856</v>
      </c>
      <c r="F157" s="134">
        <f t="shared" si="119"/>
        <v>16332.310628227522</v>
      </c>
      <c r="G157" s="134">
        <f t="shared" si="119"/>
        <v>32913.698990984325</v>
      </c>
      <c r="H157" s="134">
        <f t="shared" si="119"/>
        <v>81899.962387877604</v>
      </c>
      <c r="I157" s="134">
        <f t="shared" si="119"/>
        <v>129940.00231012667</v>
      </c>
      <c r="J157" s="134">
        <f t="shared" si="119"/>
        <v>142028.73911476339</v>
      </c>
      <c r="K157" s="134">
        <f t="shared" si="119"/>
        <v>143182.92783840993</v>
      </c>
      <c r="L157" s="134">
        <f t="shared" si="119"/>
        <v>93619.855607803154</v>
      </c>
      <c r="M157" s="134">
        <f t="shared" si="119"/>
        <v>96360.5254658474</v>
      </c>
      <c r="N157" s="30">
        <f t="shared" si="119"/>
        <v>147658.95878853483</v>
      </c>
      <c r="O157" s="30">
        <f t="shared" si="119"/>
        <v>195727.6329918085</v>
      </c>
      <c r="P157" s="30">
        <f t="shared" si="119"/>
        <v>158818.24387001924</v>
      </c>
      <c r="Q157" s="30">
        <f t="shared" si="119"/>
        <v>168999.90623981692</v>
      </c>
      <c r="R157" s="30">
        <f t="shared" si="119"/>
        <v>155724.78299078174</v>
      </c>
      <c r="S157" s="30">
        <f t="shared" si="119"/>
        <v>209927.36331442351</v>
      </c>
      <c r="T157" s="30">
        <f t="shared" si="119"/>
        <v>433881.06150538893</v>
      </c>
      <c r="U157" s="30">
        <f t="shared" si="119"/>
        <v>539270.12799409986</v>
      </c>
      <c r="V157" s="30">
        <f t="shared" si="119"/>
        <v>481586.09419062024</v>
      </c>
      <c r="W157" s="30">
        <f t="shared" si="119"/>
        <v>356397.93285283283</v>
      </c>
      <c r="X157" s="30">
        <f t="shared" si="119"/>
        <v>188760.33733746249</v>
      </c>
      <c r="Y157" s="30">
        <f t="shared" si="119"/>
        <v>166112.32465184358</v>
      </c>
      <c r="Z157" s="30">
        <f t="shared" si="119"/>
        <v>180988.52009014567</v>
      </c>
      <c r="AA157" s="30">
        <f t="shared" si="119"/>
        <v>195727.6329918085</v>
      </c>
      <c r="AB157" s="30">
        <f t="shared" si="119"/>
        <v>158818.24387001924</v>
      </c>
      <c r="AC157" s="30">
        <f t="shared" si="119"/>
        <v>168999.90623981692</v>
      </c>
      <c r="AD157" s="30">
        <f t="shared" si="119"/>
        <v>155724.78299078174</v>
      </c>
      <c r="AE157" s="30">
        <f t="shared" si="119"/>
        <v>209927.36331442351</v>
      </c>
      <c r="AF157" s="30">
        <f t="shared" si="119"/>
        <v>433881.06150538893</v>
      </c>
      <c r="AG157" s="30">
        <f t="shared" si="119"/>
        <v>539270.12799409986</v>
      </c>
      <c r="AH157" s="30">
        <f t="shared" si="119"/>
        <v>481586.09419062024</v>
      </c>
      <c r="AI157" s="30">
        <f t="shared" si="119"/>
        <v>356397.93285283283</v>
      </c>
      <c r="AJ157" s="30">
        <f t="shared" si="119"/>
        <v>188760.33733746249</v>
      </c>
      <c r="AK157" s="30">
        <f t="shared" si="119"/>
        <v>166112.32465184358</v>
      </c>
      <c r="AL157" s="30">
        <f t="shared" si="119"/>
        <v>180988.52009014567</v>
      </c>
      <c r="AM157" s="30">
        <f t="shared" si="119"/>
        <v>195727.6329918085</v>
      </c>
      <c r="AN157" s="30">
        <f t="shared" si="119"/>
        <v>158818.24387001924</v>
      </c>
      <c r="AO157" s="30">
        <f t="shared" si="119"/>
        <v>168999.90623981692</v>
      </c>
      <c r="AP157" s="30">
        <f t="shared" si="119"/>
        <v>155724.78299078174</v>
      </c>
      <c r="AQ157" s="30">
        <f t="shared" si="119"/>
        <v>209927.36331442351</v>
      </c>
      <c r="AR157" s="30">
        <f t="shared" si="119"/>
        <v>433881.06150538893</v>
      </c>
      <c r="AS157" s="30">
        <f t="shared" si="119"/>
        <v>539270.12799409986</v>
      </c>
      <c r="AT157" s="30">
        <f t="shared" si="119"/>
        <v>481586.09419062024</v>
      </c>
      <c r="AU157" s="30">
        <f t="shared" si="119"/>
        <v>356397.93285283283</v>
      </c>
      <c r="AV157" s="30">
        <f t="shared" si="119"/>
        <v>188760.33733746249</v>
      </c>
      <c r="AW157" s="30">
        <f t="shared" si="119"/>
        <v>166112.32465184358</v>
      </c>
      <c r="AX157" s="30">
        <f t="shared" si="119"/>
        <v>180988.52009014567</v>
      </c>
      <c r="AY157" s="30">
        <f t="shared" si="119"/>
        <v>195727.6329918085</v>
      </c>
      <c r="AZ157" s="30">
        <f t="shared" si="119"/>
        <v>158818.24387001924</v>
      </c>
      <c r="BA157" s="30">
        <f t="shared" si="119"/>
        <v>168999.90623981692</v>
      </c>
      <c r="BB157" s="30">
        <f t="shared" si="119"/>
        <v>155724.78299078174</v>
      </c>
      <c r="BC157" s="30">
        <f t="shared" si="119"/>
        <v>209927.36331442351</v>
      </c>
      <c r="BD157" s="30">
        <f t="shared" si="119"/>
        <v>433881.06150538893</v>
      </c>
      <c r="BE157" s="30">
        <f t="shared" si="119"/>
        <v>539270.12799409986</v>
      </c>
      <c r="BF157" s="30">
        <f t="shared" si="119"/>
        <v>481586.09419062024</v>
      </c>
      <c r="BG157" s="30">
        <f t="shared" si="119"/>
        <v>356397.93285283283</v>
      </c>
      <c r="BH157" s="30">
        <f t="shared" si="119"/>
        <v>188760.33733746249</v>
      </c>
      <c r="BI157" s="30">
        <f t="shared" si="119"/>
        <v>166112.32465184358</v>
      </c>
      <c r="BJ157" s="30">
        <f t="shared" si="119"/>
        <v>180988.52009014567</v>
      </c>
      <c r="BK157" s="30">
        <f t="shared" si="119"/>
        <v>195727.6329918085</v>
      </c>
      <c r="BL157" s="30">
        <f t="shared" si="119"/>
        <v>158818.24387001924</v>
      </c>
      <c r="BM157" s="30">
        <f t="shared" si="119"/>
        <v>168999.90623981692</v>
      </c>
      <c r="BN157" s="30">
        <f t="shared" si="119"/>
        <v>155724.78299078174</v>
      </c>
      <c r="BO157" s="30">
        <f t="shared" si="119"/>
        <v>209927.36331442351</v>
      </c>
      <c r="BP157" s="30">
        <f t="shared" si="119"/>
        <v>433881.06150538893</v>
      </c>
      <c r="BQ157" s="30">
        <f t="shared" ref="BQ157:CH157" si="120">SUM(BQ143:BQ156)</f>
        <v>539270.12799409986</v>
      </c>
      <c r="BR157" s="30">
        <f t="shared" si="120"/>
        <v>481586.09419062024</v>
      </c>
      <c r="BS157" s="30">
        <f t="shared" si="120"/>
        <v>356397.93285283283</v>
      </c>
      <c r="BT157" s="30">
        <f t="shared" si="120"/>
        <v>188760.33733746249</v>
      </c>
      <c r="BU157" s="30">
        <f t="shared" si="120"/>
        <v>166112.32465184358</v>
      </c>
      <c r="BV157" s="30">
        <f t="shared" si="120"/>
        <v>180988.52009014567</v>
      </c>
      <c r="BW157" s="30">
        <f t="shared" si="120"/>
        <v>195727.6329918085</v>
      </c>
      <c r="BX157" s="30">
        <f t="shared" si="120"/>
        <v>158818.24387001924</v>
      </c>
      <c r="BY157" s="30">
        <f t="shared" si="120"/>
        <v>168999.90623981692</v>
      </c>
      <c r="BZ157" s="30">
        <f t="shared" si="120"/>
        <v>155724.78299078174</v>
      </c>
      <c r="CA157" s="30">
        <f t="shared" si="120"/>
        <v>209927.36331442351</v>
      </c>
      <c r="CB157" s="30">
        <f t="shared" si="120"/>
        <v>433881.06150538893</v>
      </c>
      <c r="CC157" s="30">
        <f t="shared" si="120"/>
        <v>539270.12799409986</v>
      </c>
      <c r="CD157" s="30">
        <f t="shared" si="120"/>
        <v>481586.09419062024</v>
      </c>
      <c r="CE157" s="30">
        <f t="shared" si="120"/>
        <v>356397.93285283283</v>
      </c>
      <c r="CF157" s="30">
        <f t="shared" si="120"/>
        <v>188760.33733746249</v>
      </c>
      <c r="CG157" s="30">
        <f t="shared" si="120"/>
        <v>166112.32465184358</v>
      </c>
      <c r="CH157" s="34">
        <f t="shared" si="120"/>
        <v>180988.52009014567</v>
      </c>
    </row>
    <row r="158" spans="1:86" ht="16.5" customHeight="1" thickBot="1" x14ac:dyDescent="0.35">
      <c r="A158" s="646"/>
      <c r="B158" s="170" t="s">
        <v>238</v>
      </c>
      <c r="C158" s="31">
        <f>C157</f>
        <v>1597.1093077421754</v>
      </c>
      <c r="D158" s="31">
        <f>C158+D157</f>
        <v>6257.1475313112824</v>
      </c>
      <c r="E158" s="31">
        <f t="shared" ref="E158:BP158" si="121">D158+E157</f>
        <v>15133.017955686868</v>
      </c>
      <c r="F158" s="31">
        <f t="shared" si="121"/>
        <v>31465.32858391439</v>
      </c>
      <c r="G158" s="31">
        <f t="shared" si="121"/>
        <v>64379.027574898719</v>
      </c>
      <c r="H158" s="31">
        <f t="shared" si="121"/>
        <v>146278.98996277631</v>
      </c>
      <c r="I158" s="31">
        <f t="shared" si="121"/>
        <v>276218.99227290298</v>
      </c>
      <c r="J158" s="31">
        <f t="shared" si="121"/>
        <v>418247.73138766637</v>
      </c>
      <c r="K158" s="31">
        <f t="shared" si="121"/>
        <v>561430.65922607633</v>
      </c>
      <c r="L158" s="31">
        <f t="shared" si="121"/>
        <v>655050.51483387942</v>
      </c>
      <c r="M158" s="31">
        <f t="shared" si="121"/>
        <v>751411.04029972688</v>
      </c>
      <c r="N158" s="31">
        <f t="shared" si="121"/>
        <v>899069.99908826174</v>
      </c>
      <c r="O158" s="31">
        <f t="shared" si="121"/>
        <v>1094797.6320800702</v>
      </c>
      <c r="P158" s="31">
        <f t="shared" si="121"/>
        <v>1253615.8759500894</v>
      </c>
      <c r="Q158" s="31">
        <f t="shared" si="121"/>
        <v>1422615.7821899063</v>
      </c>
      <c r="R158" s="31">
        <f t="shared" si="121"/>
        <v>1578340.5651806882</v>
      </c>
      <c r="S158" s="31">
        <f t="shared" si="121"/>
        <v>1788267.9284951116</v>
      </c>
      <c r="T158" s="31">
        <f t="shared" si="121"/>
        <v>2222148.9900005003</v>
      </c>
      <c r="U158" s="31">
        <f t="shared" si="121"/>
        <v>2761419.1179946</v>
      </c>
      <c r="V158" s="31">
        <f t="shared" si="121"/>
        <v>3243005.2121852203</v>
      </c>
      <c r="W158" s="31">
        <f t="shared" si="121"/>
        <v>3599403.1450380534</v>
      </c>
      <c r="X158" s="31">
        <f t="shared" si="121"/>
        <v>3788163.4823755161</v>
      </c>
      <c r="Y158" s="31">
        <f t="shared" si="121"/>
        <v>3954275.8070273595</v>
      </c>
      <c r="Z158" s="31">
        <f t="shared" si="121"/>
        <v>4135264.327117505</v>
      </c>
      <c r="AA158" s="31">
        <f t="shared" si="121"/>
        <v>4330991.9601093139</v>
      </c>
      <c r="AB158" s="31">
        <f t="shared" si="121"/>
        <v>4489810.2039793329</v>
      </c>
      <c r="AC158" s="31">
        <f t="shared" si="121"/>
        <v>4658810.1102191499</v>
      </c>
      <c r="AD158" s="31">
        <f t="shared" si="121"/>
        <v>4814534.8932099314</v>
      </c>
      <c r="AE158" s="31">
        <f t="shared" si="121"/>
        <v>5024462.2565243552</v>
      </c>
      <c r="AF158" s="31">
        <f t="shared" si="121"/>
        <v>5458343.3180297446</v>
      </c>
      <c r="AG158" s="31">
        <f t="shared" si="121"/>
        <v>5997613.4460238442</v>
      </c>
      <c r="AH158" s="31">
        <f t="shared" si="121"/>
        <v>6479199.5402144641</v>
      </c>
      <c r="AI158" s="31">
        <f t="shared" si="121"/>
        <v>6835597.4730672967</v>
      </c>
      <c r="AJ158" s="31">
        <f t="shared" si="121"/>
        <v>7024357.8104047589</v>
      </c>
      <c r="AK158" s="31">
        <f t="shared" si="121"/>
        <v>7190470.1350566028</v>
      </c>
      <c r="AL158" s="31">
        <f t="shared" si="121"/>
        <v>7371458.6551467488</v>
      </c>
      <c r="AM158" s="31">
        <f t="shared" si="121"/>
        <v>7567186.2881385572</v>
      </c>
      <c r="AN158" s="31">
        <f t="shared" si="121"/>
        <v>7726004.5320085762</v>
      </c>
      <c r="AO158" s="31">
        <f t="shared" si="121"/>
        <v>7895004.4382483931</v>
      </c>
      <c r="AP158" s="31">
        <f t="shared" si="121"/>
        <v>8050729.2212391747</v>
      </c>
      <c r="AQ158" s="31">
        <f t="shared" si="121"/>
        <v>8260656.5845535984</v>
      </c>
      <c r="AR158" s="31">
        <f t="shared" si="121"/>
        <v>8694537.6460589878</v>
      </c>
      <c r="AS158" s="31">
        <f t="shared" si="121"/>
        <v>9233807.7740530875</v>
      </c>
      <c r="AT158" s="31">
        <f t="shared" si="121"/>
        <v>9715393.8682437073</v>
      </c>
      <c r="AU158" s="31">
        <f t="shared" si="121"/>
        <v>10071791.80109654</v>
      </c>
      <c r="AV158" s="31">
        <f t="shared" si="121"/>
        <v>10260552.138434002</v>
      </c>
      <c r="AW158" s="31">
        <f t="shared" si="121"/>
        <v>10426664.463085845</v>
      </c>
      <c r="AX158" s="31">
        <f t="shared" si="121"/>
        <v>10607652.983175991</v>
      </c>
      <c r="AY158" s="31">
        <f t="shared" si="121"/>
        <v>10803380.616167801</v>
      </c>
      <c r="AZ158" s="31">
        <f t="shared" si="121"/>
        <v>10962198.86003782</v>
      </c>
      <c r="BA158" s="31">
        <f t="shared" si="121"/>
        <v>11131198.766277637</v>
      </c>
      <c r="BB158" s="31">
        <f t="shared" si="121"/>
        <v>11286923.549268419</v>
      </c>
      <c r="BC158" s="31">
        <f t="shared" si="121"/>
        <v>11496850.912582843</v>
      </c>
      <c r="BD158" s="31">
        <f t="shared" si="121"/>
        <v>11930731.974088231</v>
      </c>
      <c r="BE158" s="31">
        <f t="shared" si="121"/>
        <v>12470002.102082331</v>
      </c>
      <c r="BF158" s="31">
        <f t="shared" si="121"/>
        <v>12951588.196272951</v>
      </c>
      <c r="BG158" s="31">
        <f t="shared" si="121"/>
        <v>13307986.129125783</v>
      </c>
      <c r="BH158" s="31">
        <f t="shared" si="121"/>
        <v>13496746.466463245</v>
      </c>
      <c r="BI158" s="31">
        <f t="shared" si="121"/>
        <v>13662858.791115088</v>
      </c>
      <c r="BJ158" s="31">
        <f t="shared" si="121"/>
        <v>13843847.311205234</v>
      </c>
      <c r="BK158" s="31">
        <f t="shared" si="121"/>
        <v>14039574.944197044</v>
      </c>
      <c r="BL158" s="31">
        <f t="shared" si="121"/>
        <v>14198393.188067064</v>
      </c>
      <c r="BM158" s="31">
        <f t="shared" si="121"/>
        <v>14367393.094306881</v>
      </c>
      <c r="BN158" s="31">
        <f t="shared" si="121"/>
        <v>14523117.877297662</v>
      </c>
      <c r="BO158" s="31">
        <f t="shared" si="121"/>
        <v>14733045.240612086</v>
      </c>
      <c r="BP158" s="31">
        <f t="shared" si="121"/>
        <v>15166926.302117474</v>
      </c>
      <c r="BQ158" s="31">
        <f t="shared" ref="BQ158:CH158" si="122">BP158+BQ157</f>
        <v>15706196.430111574</v>
      </c>
      <c r="BR158" s="31">
        <f t="shared" si="122"/>
        <v>16187782.524302194</v>
      </c>
      <c r="BS158" s="31">
        <f t="shared" si="122"/>
        <v>16544180.457155026</v>
      </c>
      <c r="BT158" s="31">
        <f t="shared" si="122"/>
        <v>16732940.794492489</v>
      </c>
      <c r="BU158" s="31">
        <f t="shared" si="122"/>
        <v>16899053.119144332</v>
      </c>
      <c r="BV158" s="31">
        <f t="shared" si="122"/>
        <v>17080041.639234476</v>
      </c>
      <c r="BW158" s="31">
        <f t="shared" si="122"/>
        <v>17275769.272226285</v>
      </c>
      <c r="BX158" s="31">
        <f t="shared" si="122"/>
        <v>17434587.516096305</v>
      </c>
      <c r="BY158" s="31">
        <f t="shared" si="122"/>
        <v>17603587.422336124</v>
      </c>
      <c r="BZ158" s="31">
        <f t="shared" si="122"/>
        <v>17759312.205326907</v>
      </c>
      <c r="CA158" s="31">
        <f t="shared" si="122"/>
        <v>17969239.568641331</v>
      </c>
      <c r="CB158" s="31">
        <f t="shared" si="122"/>
        <v>18403120.63014672</v>
      </c>
      <c r="CC158" s="31">
        <f t="shared" si="122"/>
        <v>18942390.758140821</v>
      </c>
      <c r="CD158" s="31">
        <f t="shared" si="122"/>
        <v>19423976.852331441</v>
      </c>
      <c r="CE158" s="31">
        <f t="shared" si="122"/>
        <v>19780374.785184275</v>
      </c>
      <c r="CF158" s="31">
        <f t="shared" si="122"/>
        <v>19969135.122521739</v>
      </c>
      <c r="CG158" s="31">
        <f t="shared" si="122"/>
        <v>20135247.447173584</v>
      </c>
      <c r="CH158" s="35">
        <f t="shared" si="122"/>
        <v>20316235.967263728</v>
      </c>
    </row>
    <row r="159" spans="1:86" x14ac:dyDescent="0.3">
      <c r="A159" s="127"/>
      <c r="B159" s="127"/>
      <c r="C159" s="280"/>
      <c r="D159" s="280"/>
      <c r="E159" s="280"/>
      <c r="F159" s="280"/>
      <c r="G159" s="280"/>
      <c r="H159" s="280"/>
      <c r="I159" s="280"/>
      <c r="J159" s="280"/>
      <c r="K159" s="280"/>
      <c r="L159" s="280"/>
      <c r="M159" s="280"/>
      <c r="N159" s="132"/>
    </row>
    <row r="160" spans="1:86" ht="15" thickBot="1" x14ac:dyDescent="0.35">
      <c r="A160" s="127"/>
      <c r="B160" s="127"/>
      <c r="C160" s="132"/>
      <c r="D160" s="132"/>
      <c r="E160" s="132"/>
      <c r="F160" s="132"/>
      <c r="G160" s="132"/>
      <c r="H160" s="132"/>
      <c r="I160" s="132"/>
      <c r="J160" s="132"/>
      <c r="K160" s="132"/>
      <c r="L160" s="132"/>
      <c r="M160" s="132"/>
      <c r="N160" s="132"/>
    </row>
    <row r="161" spans="1:86" ht="15.6" x14ac:dyDescent="0.3">
      <c r="A161" s="644" t="s">
        <v>249</v>
      </c>
      <c r="B161" s="328" t="s">
        <v>245</v>
      </c>
      <c r="C161" s="323">
        <v>43831</v>
      </c>
      <c r="D161" s="323">
        <v>43862</v>
      </c>
      <c r="E161" s="323">
        <v>43891</v>
      </c>
      <c r="F161" s="323">
        <v>43922</v>
      </c>
      <c r="G161" s="323">
        <v>43952</v>
      </c>
      <c r="H161" s="323">
        <v>43983</v>
      </c>
      <c r="I161" s="323">
        <v>44013</v>
      </c>
      <c r="J161" s="323">
        <v>44044</v>
      </c>
      <c r="K161" s="323">
        <v>44075</v>
      </c>
      <c r="L161" s="323">
        <v>44105</v>
      </c>
      <c r="M161" s="323">
        <v>44136</v>
      </c>
      <c r="N161" s="323">
        <v>44166</v>
      </c>
      <c r="O161" s="323">
        <v>44197</v>
      </c>
      <c r="P161" s="323">
        <v>44228</v>
      </c>
      <c r="Q161" s="323">
        <v>44256</v>
      </c>
      <c r="R161" s="323">
        <v>44287</v>
      </c>
      <c r="S161" s="323">
        <v>44317</v>
      </c>
      <c r="T161" s="323">
        <v>44348</v>
      </c>
      <c r="U161" s="323">
        <v>44378</v>
      </c>
      <c r="V161" s="323">
        <v>44409</v>
      </c>
      <c r="W161" s="323">
        <v>44440</v>
      </c>
      <c r="X161" s="323">
        <v>44470</v>
      </c>
      <c r="Y161" s="323">
        <v>44501</v>
      </c>
      <c r="Z161" s="323">
        <v>44531</v>
      </c>
      <c r="AA161" s="323">
        <v>44562</v>
      </c>
      <c r="AB161" s="323">
        <v>44593</v>
      </c>
      <c r="AC161" s="323">
        <v>44621</v>
      </c>
      <c r="AD161" s="323">
        <v>44652</v>
      </c>
      <c r="AE161" s="323">
        <v>44682</v>
      </c>
      <c r="AF161" s="323">
        <v>44713</v>
      </c>
      <c r="AG161" s="323">
        <v>44743</v>
      </c>
      <c r="AH161" s="323">
        <v>44774</v>
      </c>
      <c r="AI161" s="323">
        <v>44805</v>
      </c>
      <c r="AJ161" s="323">
        <v>44835</v>
      </c>
      <c r="AK161" s="323">
        <v>44866</v>
      </c>
      <c r="AL161" s="323">
        <v>44896</v>
      </c>
      <c r="AM161" s="323">
        <v>44927</v>
      </c>
      <c r="AN161" s="323">
        <v>44958</v>
      </c>
      <c r="AO161" s="323">
        <v>44986</v>
      </c>
      <c r="AP161" s="323">
        <v>45017</v>
      </c>
      <c r="AQ161" s="323">
        <v>45047</v>
      </c>
      <c r="AR161" s="323">
        <v>45078</v>
      </c>
      <c r="AS161" s="323">
        <v>45108</v>
      </c>
      <c r="AT161" s="323">
        <v>45139</v>
      </c>
      <c r="AU161" s="323">
        <v>45170</v>
      </c>
      <c r="AV161" s="323">
        <v>45200</v>
      </c>
      <c r="AW161" s="323">
        <v>45231</v>
      </c>
      <c r="AX161" s="323">
        <v>45261</v>
      </c>
      <c r="AY161" s="323">
        <v>45292</v>
      </c>
      <c r="AZ161" s="323">
        <v>45323</v>
      </c>
      <c r="BA161" s="323">
        <v>45352</v>
      </c>
      <c r="BB161" s="323">
        <v>45383</v>
      </c>
      <c r="BC161" s="323">
        <v>45413</v>
      </c>
      <c r="BD161" s="323">
        <v>45444</v>
      </c>
      <c r="BE161" s="323">
        <v>45474</v>
      </c>
      <c r="BF161" s="323">
        <v>45505</v>
      </c>
      <c r="BG161" s="323">
        <v>45536</v>
      </c>
      <c r="BH161" s="323">
        <v>45566</v>
      </c>
      <c r="BI161" s="323">
        <v>45597</v>
      </c>
      <c r="BJ161" s="323">
        <v>45627</v>
      </c>
      <c r="BK161" s="323">
        <v>45658</v>
      </c>
      <c r="BL161" s="323">
        <v>45689</v>
      </c>
      <c r="BM161" s="323">
        <v>45717</v>
      </c>
      <c r="BN161" s="323">
        <v>45748</v>
      </c>
      <c r="BO161" s="323">
        <v>45778</v>
      </c>
      <c r="BP161" s="323">
        <v>45809</v>
      </c>
      <c r="BQ161" s="323">
        <v>45839</v>
      </c>
      <c r="BR161" s="323">
        <v>45870</v>
      </c>
      <c r="BS161" s="323">
        <v>45901</v>
      </c>
      <c r="BT161" s="323">
        <v>45931</v>
      </c>
      <c r="BU161" s="323">
        <v>45962</v>
      </c>
      <c r="BV161" s="323">
        <v>45992</v>
      </c>
      <c r="BW161" s="323">
        <v>46023</v>
      </c>
      <c r="BX161" s="323">
        <v>46054</v>
      </c>
      <c r="BY161" s="323">
        <v>46082</v>
      </c>
      <c r="BZ161" s="323">
        <v>46113</v>
      </c>
      <c r="CA161" s="323">
        <v>46143</v>
      </c>
      <c r="CB161" s="323">
        <v>46174</v>
      </c>
      <c r="CC161" s="323">
        <v>46204</v>
      </c>
      <c r="CD161" s="323">
        <v>46235</v>
      </c>
      <c r="CE161" s="323">
        <v>46266</v>
      </c>
      <c r="CF161" s="323">
        <v>46296</v>
      </c>
      <c r="CG161" s="323">
        <v>46327</v>
      </c>
      <c r="CH161" s="324">
        <v>46357</v>
      </c>
    </row>
    <row r="162" spans="1:86" x14ac:dyDescent="0.3">
      <c r="A162" s="645"/>
      <c r="B162" s="325" t="s">
        <v>229</v>
      </c>
      <c r="C162" s="30">
        <f>IF(C23=0,0,((C5*0.5)-C41)*C78*C127*C$2)</f>
        <v>0</v>
      </c>
      <c r="D162" s="30">
        <f>IF(D23=0,0,((D5*0.5)+C23-D41)*D78*D127*D$2)</f>
        <v>6.4421858226082511</v>
      </c>
      <c r="E162" s="30">
        <f t="shared" ref="E162:BP163" si="123">IF(E23=0,0,((E5*0.5)+D23-E41)*E78*E127*E$2)</f>
        <v>11.670954243386401</v>
      </c>
      <c r="F162" s="30">
        <f t="shared" si="123"/>
        <v>19.5769409121732</v>
      </c>
      <c r="G162" s="30">
        <f t="shared" si="123"/>
        <v>39.404975283791998</v>
      </c>
      <c r="H162" s="30">
        <f t="shared" si="123"/>
        <v>97.552422084555744</v>
      </c>
      <c r="I162" s="30">
        <f t="shared" si="123"/>
        <v>91.91193578766088</v>
      </c>
      <c r="J162" s="30">
        <f t="shared" si="123"/>
        <v>98.448003720627455</v>
      </c>
      <c r="K162" s="30">
        <f t="shared" si="123"/>
        <v>88.725720395555996</v>
      </c>
      <c r="L162" s="30">
        <f t="shared" si="123"/>
        <v>39.356603816293301</v>
      </c>
      <c r="M162" s="30">
        <f t="shared" si="123"/>
        <v>65.702858868071417</v>
      </c>
      <c r="N162" s="30">
        <f t="shared" si="123"/>
        <v>321.31152126219348</v>
      </c>
      <c r="O162" s="30">
        <f t="shared" si="123"/>
        <v>567.21145697343138</v>
      </c>
      <c r="P162" s="30">
        <f t="shared" si="123"/>
        <v>534.8171544066945</v>
      </c>
      <c r="Q162" s="30">
        <f t="shared" si="123"/>
        <v>623.95633918864678</v>
      </c>
      <c r="R162" s="30">
        <f t="shared" si="123"/>
        <v>501.79220699466163</v>
      </c>
      <c r="S162" s="30">
        <f t="shared" si="123"/>
        <v>727.19311363790393</v>
      </c>
      <c r="T162" s="30">
        <f t="shared" si="123"/>
        <v>1800.2663127609128</v>
      </c>
      <c r="U162" s="30">
        <f t="shared" si="123"/>
        <v>1696.1748176354729</v>
      </c>
      <c r="V162" s="30">
        <f t="shared" si="123"/>
        <v>1816.7936876358256</v>
      </c>
      <c r="W162" s="30">
        <f t="shared" si="123"/>
        <v>1637.3752910523719</v>
      </c>
      <c r="X162" s="30">
        <f t="shared" si="123"/>
        <v>726.3004497595922</v>
      </c>
      <c r="Y162" s="30">
        <f t="shared" si="123"/>
        <v>698.19788005672694</v>
      </c>
      <c r="Z162" s="30">
        <f t="shared" si="123"/>
        <v>566.67738590529746</v>
      </c>
      <c r="AA162" s="30">
        <f t="shared" si="123"/>
        <v>567.21145697343138</v>
      </c>
      <c r="AB162" s="30">
        <f t="shared" si="123"/>
        <v>534.8171544066945</v>
      </c>
      <c r="AC162" s="30">
        <f t="shared" si="123"/>
        <v>623.95633918864678</v>
      </c>
      <c r="AD162" s="30">
        <f t="shared" si="123"/>
        <v>501.79220699466163</v>
      </c>
      <c r="AE162" s="30">
        <f t="shared" si="123"/>
        <v>727.19311363790393</v>
      </c>
      <c r="AF162" s="30">
        <f t="shared" si="123"/>
        <v>1800.2663127609128</v>
      </c>
      <c r="AG162" s="30">
        <f t="shared" si="123"/>
        <v>1696.1748176354729</v>
      </c>
      <c r="AH162" s="30">
        <f t="shared" si="123"/>
        <v>1816.7936876358256</v>
      </c>
      <c r="AI162" s="30">
        <f t="shared" si="123"/>
        <v>1637.3752910523719</v>
      </c>
      <c r="AJ162" s="30">
        <f t="shared" si="123"/>
        <v>726.3004497595922</v>
      </c>
      <c r="AK162" s="30">
        <f t="shared" si="123"/>
        <v>698.19788005672694</v>
      </c>
      <c r="AL162" s="30">
        <f t="shared" si="123"/>
        <v>566.67738590529746</v>
      </c>
      <c r="AM162" s="30">
        <f t="shared" si="123"/>
        <v>567.21145697343138</v>
      </c>
      <c r="AN162" s="30">
        <f t="shared" si="123"/>
        <v>534.8171544066945</v>
      </c>
      <c r="AO162" s="30">
        <f t="shared" si="123"/>
        <v>623.95633918864678</v>
      </c>
      <c r="AP162" s="30">
        <f t="shared" si="123"/>
        <v>501.79220699466163</v>
      </c>
      <c r="AQ162" s="30">
        <f t="shared" si="123"/>
        <v>727.19311363790393</v>
      </c>
      <c r="AR162" s="30">
        <f t="shared" si="123"/>
        <v>1800.2663127609128</v>
      </c>
      <c r="AS162" s="30">
        <f t="shared" si="123"/>
        <v>1696.1748176354729</v>
      </c>
      <c r="AT162" s="30">
        <f t="shared" si="123"/>
        <v>1816.7936876358256</v>
      </c>
      <c r="AU162" s="30">
        <f t="shared" si="123"/>
        <v>1637.3752910523719</v>
      </c>
      <c r="AV162" s="30">
        <f t="shared" si="123"/>
        <v>726.3004497595922</v>
      </c>
      <c r="AW162" s="30">
        <f t="shared" si="123"/>
        <v>698.19788005672694</v>
      </c>
      <c r="AX162" s="30">
        <f t="shared" si="123"/>
        <v>566.67738590529746</v>
      </c>
      <c r="AY162" s="30">
        <f t="shared" si="123"/>
        <v>567.21145697343138</v>
      </c>
      <c r="AZ162" s="30">
        <f t="shared" si="123"/>
        <v>534.8171544066945</v>
      </c>
      <c r="BA162" s="30">
        <f t="shared" si="123"/>
        <v>623.95633918864678</v>
      </c>
      <c r="BB162" s="30">
        <f t="shared" si="123"/>
        <v>501.79220699466163</v>
      </c>
      <c r="BC162" s="30">
        <f t="shared" si="123"/>
        <v>727.19311363790393</v>
      </c>
      <c r="BD162" s="30">
        <f t="shared" si="123"/>
        <v>1800.2663127609128</v>
      </c>
      <c r="BE162" s="30">
        <f t="shared" si="123"/>
        <v>1696.1748176354729</v>
      </c>
      <c r="BF162" s="30">
        <f t="shared" si="123"/>
        <v>1816.7936876358256</v>
      </c>
      <c r="BG162" s="30">
        <f t="shared" si="123"/>
        <v>1637.3752910523719</v>
      </c>
      <c r="BH162" s="30">
        <f t="shared" si="123"/>
        <v>726.3004497595922</v>
      </c>
      <c r="BI162" s="30">
        <f t="shared" si="123"/>
        <v>698.19788005672694</v>
      </c>
      <c r="BJ162" s="30">
        <f t="shared" si="123"/>
        <v>566.67738590529746</v>
      </c>
      <c r="BK162" s="30">
        <f t="shared" si="123"/>
        <v>567.21145697343138</v>
      </c>
      <c r="BL162" s="30">
        <f t="shared" si="123"/>
        <v>534.8171544066945</v>
      </c>
      <c r="BM162" s="30">
        <f t="shared" si="123"/>
        <v>623.95633918864678</v>
      </c>
      <c r="BN162" s="30">
        <f t="shared" si="123"/>
        <v>501.79220699466163</v>
      </c>
      <c r="BO162" s="30">
        <f t="shared" si="123"/>
        <v>727.19311363790393</v>
      </c>
      <c r="BP162" s="30">
        <f t="shared" si="123"/>
        <v>1800.2663127609128</v>
      </c>
      <c r="BQ162" s="30">
        <f t="shared" ref="BQ162:CH166" si="124">IF(BQ23=0,0,((BQ5*0.5)+BP23-BQ41)*BQ78*BQ127*BQ$2)</f>
        <v>1696.1748176354729</v>
      </c>
      <c r="BR162" s="30">
        <f t="shared" si="124"/>
        <v>1816.7936876358256</v>
      </c>
      <c r="BS162" s="30">
        <f t="shared" si="124"/>
        <v>1637.3752910523719</v>
      </c>
      <c r="BT162" s="30">
        <f t="shared" si="124"/>
        <v>726.3004497595922</v>
      </c>
      <c r="BU162" s="30">
        <f t="shared" si="124"/>
        <v>698.19788005672694</v>
      </c>
      <c r="BV162" s="30">
        <f t="shared" si="124"/>
        <v>566.67738590529746</v>
      </c>
      <c r="BW162" s="30">
        <f t="shared" si="124"/>
        <v>567.21145697343138</v>
      </c>
      <c r="BX162" s="30">
        <f t="shared" si="124"/>
        <v>534.8171544066945</v>
      </c>
      <c r="BY162" s="30">
        <f t="shared" si="124"/>
        <v>623.95633918864678</v>
      </c>
      <c r="BZ162" s="30">
        <f t="shared" si="124"/>
        <v>501.79220699466163</v>
      </c>
      <c r="CA162" s="30">
        <f t="shared" si="124"/>
        <v>727.19311363790393</v>
      </c>
      <c r="CB162" s="30">
        <f t="shared" si="124"/>
        <v>1800.2663127609128</v>
      </c>
      <c r="CC162" s="30">
        <f t="shared" si="124"/>
        <v>1696.1748176354729</v>
      </c>
      <c r="CD162" s="30">
        <f t="shared" si="124"/>
        <v>1816.7936876358256</v>
      </c>
      <c r="CE162" s="30">
        <f t="shared" si="124"/>
        <v>1637.3752910523719</v>
      </c>
      <c r="CF162" s="30">
        <f t="shared" si="124"/>
        <v>726.3004497595922</v>
      </c>
      <c r="CG162" s="30">
        <f t="shared" si="124"/>
        <v>698.19788005672694</v>
      </c>
      <c r="CH162" s="34">
        <f t="shared" si="124"/>
        <v>566.67738590529746</v>
      </c>
    </row>
    <row r="163" spans="1:86" x14ac:dyDescent="0.3">
      <c r="A163" s="645"/>
      <c r="B163" s="325" t="s">
        <v>128</v>
      </c>
      <c r="C163" s="30">
        <f t="shared" ref="C163:C174" si="125">IF(C24=0,0,((C6*0.5)-C42)*C79*C128*C$2)</f>
        <v>0</v>
      </c>
      <c r="D163" s="30">
        <f t="shared" ref="D163:S174" si="126">IF(D24=0,0,((D6*0.5)+C24-D42)*D79*D128*D$2)</f>
        <v>0</v>
      </c>
      <c r="E163" s="30">
        <f t="shared" si="126"/>
        <v>0</v>
      </c>
      <c r="F163" s="30">
        <f t="shared" si="126"/>
        <v>0</v>
      </c>
      <c r="G163" s="30">
        <f t="shared" si="126"/>
        <v>0</v>
      </c>
      <c r="H163" s="30">
        <f t="shared" si="126"/>
        <v>33.044708565712803</v>
      </c>
      <c r="I163" s="30">
        <f t="shared" si="126"/>
        <v>77.355322524716399</v>
      </c>
      <c r="J163" s="30">
        <f t="shared" si="126"/>
        <v>79.488923692058094</v>
      </c>
      <c r="K163" s="30">
        <f t="shared" si="126"/>
        <v>34.477871625769495</v>
      </c>
      <c r="L163" s="30">
        <f t="shared" si="126"/>
        <v>6.5914765588462503</v>
      </c>
      <c r="M163" s="30">
        <f t="shared" si="126"/>
        <v>14.823009325353599</v>
      </c>
      <c r="N163" s="30">
        <f t="shared" si="126"/>
        <v>21.181966182877499</v>
      </c>
      <c r="O163" s="30">
        <f t="shared" si="126"/>
        <v>28.400769476526399</v>
      </c>
      <c r="P163" s="30">
        <f t="shared" si="126"/>
        <v>27.461285257775195</v>
      </c>
      <c r="Q163" s="30">
        <f t="shared" si="126"/>
        <v>25.237580205950497</v>
      </c>
      <c r="R163" s="30">
        <f t="shared" si="126"/>
        <v>8.6320102794893998</v>
      </c>
      <c r="S163" s="30">
        <f t="shared" si="126"/>
        <v>19.827212782528797</v>
      </c>
      <c r="T163" s="30">
        <f t="shared" si="123"/>
        <v>123.7976061002208</v>
      </c>
      <c r="U163" s="30">
        <f t="shared" si="123"/>
        <v>144.9007142645352</v>
      </c>
      <c r="V163" s="30">
        <f t="shared" si="123"/>
        <v>148.89734077985577</v>
      </c>
      <c r="W163" s="30">
        <f t="shared" si="123"/>
        <v>64.583380455800992</v>
      </c>
      <c r="X163" s="30">
        <f t="shared" si="123"/>
        <v>10.498960408565402</v>
      </c>
      <c r="Y163" s="30">
        <f t="shared" si="123"/>
        <v>20.5363677491952</v>
      </c>
      <c r="Z163" s="30">
        <f t="shared" si="123"/>
        <v>24.604542453644999</v>
      </c>
      <c r="AA163" s="30">
        <f t="shared" si="123"/>
        <v>28.400769476526399</v>
      </c>
      <c r="AB163" s="30">
        <f t="shared" si="123"/>
        <v>27.461285257775195</v>
      </c>
      <c r="AC163" s="30">
        <f t="shared" si="123"/>
        <v>25.237580205950497</v>
      </c>
      <c r="AD163" s="30">
        <f t="shared" si="123"/>
        <v>8.6320102794893998</v>
      </c>
      <c r="AE163" s="30">
        <f t="shared" si="123"/>
        <v>19.827212782528797</v>
      </c>
      <c r="AF163" s="30">
        <f t="shared" si="123"/>
        <v>123.7976061002208</v>
      </c>
      <c r="AG163" s="30">
        <f t="shared" si="123"/>
        <v>144.9007142645352</v>
      </c>
      <c r="AH163" s="30">
        <f t="shared" si="123"/>
        <v>148.89734077985577</v>
      </c>
      <c r="AI163" s="30">
        <f t="shared" si="123"/>
        <v>64.583380455800992</v>
      </c>
      <c r="AJ163" s="30">
        <f t="shared" si="123"/>
        <v>10.498960408565402</v>
      </c>
      <c r="AK163" s="30">
        <f t="shared" si="123"/>
        <v>20.5363677491952</v>
      </c>
      <c r="AL163" s="30">
        <f t="shared" si="123"/>
        <v>24.604542453644999</v>
      </c>
      <c r="AM163" s="30">
        <f t="shared" si="123"/>
        <v>28.400769476526399</v>
      </c>
      <c r="AN163" s="30">
        <f t="shared" si="123"/>
        <v>27.461285257775195</v>
      </c>
      <c r="AO163" s="30">
        <f t="shared" si="123"/>
        <v>25.237580205950497</v>
      </c>
      <c r="AP163" s="30">
        <f t="shared" si="123"/>
        <v>8.6320102794893998</v>
      </c>
      <c r="AQ163" s="30">
        <f t="shared" si="123"/>
        <v>19.827212782528797</v>
      </c>
      <c r="AR163" s="30">
        <f t="shared" si="123"/>
        <v>123.7976061002208</v>
      </c>
      <c r="AS163" s="30">
        <f t="shared" si="123"/>
        <v>144.9007142645352</v>
      </c>
      <c r="AT163" s="30">
        <f t="shared" si="123"/>
        <v>148.89734077985577</v>
      </c>
      <c r="AU163" s="30">
        <f t="shared" si="123"/>
        <v>64.583380455800992</v>
      </c>
      <c r="AV163" s="30">
        <f t="shared" si="123"/>
        <v>10.498960408565402</v>
      </c>
      <c r="AW163" s="30">
        <f t="shared" si="123"/>
        <v>20.5363677491952</v>
      </c>
      <c r="AX163" s="30">
        <f t="shared" si="123"/>
        <v>24.604542453644999</v>
      </c>
      <c r="AY163" s="30">
        <f t="shared" si="123"/>
        <v>28.400769476526399</v>
      </c>
      <c r="AZ163" s="30">
        <f t="shared" si="123"/>
        <v>27.461285257775195</v>
      </c>
      <c r="BA163" s="30">
        <f t="shared" si="123"/>
        <v>25.237580205950497</v>
      </c>
      <c r="BB163" s="30">
        <f t="shared" si="123"/>
        <v>8.6320102794893998</v>
      </c>
      <c r="BC163" s="30">
        <f t="shared" si="123"/>
        <v>19.827212782528797</v>
      </c>
      <c r="BD163" s="30">
        <f t="shared" si="123"/>
        <v>123.7976061002208</v>
      </c>
      <c r="BE163" s="30">
        <f t="shared" si="123"/>
        <v>144.9007142645352</v>
      </c>
      <c r="BF163" s="30">
        <f t="shared" si="123"/>
        <v>148.89734077985577</v>
      </c>
      <c r="BG163" s="30">
        <f t="shared" si="123"/>
        <v>64.583380455800992</v>
      </c>
      <c r="BH163" s="30">
        <f t="shared" si="123"/>
        <v>10.498960408565402</v>
      </c>
      <c r="BI163" s="30">
        <f t="shared" si="123"/>
        <v>20.5363677491952</v>
      </c>
      <c r="BJ163" s="30">
        <f t="shared" si="123"/>
        <v>24.604542453644999</v>
      </c>
      <c r="BK163" s="30">
        <f t="shared" si="123"/>
        <v>28.400769476526399</v>
      </c>
      <c r="BL163" s="30">
        <f t="shared" si="123"/>
        <v>27.461285257775195</v>
      </c>
      <c r="BM163" s="30">
        <f t="shared" si="123"/>
        <v>25.237580205950497</v>
      </c>
      <c r="BN163" s="30">
        <f t="shared" si="123"/>
        <v>8.6320102794893998</v>
      </c>
      <c r="BO163" s="30">
        <f t="shared" si="123"/>
        <v>19.827212782528797</v>
      </c>
      <c r="BP163" s="30">
        <f t="shared" si="123"/>
        <v>123.7976061002208</v>
      </c>
      <c r="BQ163" s="30">
        <f t="shared" si="124"/>
        <v>144.9007142645352</v>
      </c>
      <c r="BR163" s="30">
        <f t="shared" si="124"/>
        <v>148.89734077985577</v>
      </c>
      <c r="BS163" s="30">
        <f t="shared" si="124"/>
        <v>64.583380455800992</v>
      </c>
      <c r="BT163" s="30">
        <f t="shared" si="124"/>
        <v>10.498960408565402</v>
      </c>
      <c r="BU163" s="30">
        <f t="shared" si="124"/>
        <v>20.5363677491952</v>
      </c>
      <c r="BV163" s="30">
        <f t="shared" si="124"/>
        <v>24.604542453644999</v>
      </c>
      <c r="BW163" s="30">
        <f t="shared" si="124"/>
        <v>28.400769476526399</v>
      </c>
      <c r="BX163" s="30">
        <f t="shared" si="124"/>
        <v>27.461285257775195</v>
      </c>
      <c r="BY163" s="30">
        <f t="shared" si="124"/>
        <v>25.237580205950497</v>
      </c>
      <c r="BZ163" s="30">
        <f t="shared" si="124"/>
        <v>8.6320102794893998</v>
      </c>
      <c r="CA163" s="30">
        <f t="shared" si="124"/>
        <v>19.827212782528797</v>
      </c>
      <c r="CB163" s="30">
        <f t="shared" si="124"/>
        <v>123.7976061002208</v>
      </c>
      <c r="CC163" s="30">
        <f t="shared" si="124"/>
        <v>144.9007142645352</v>
      </c>
      <c r="CD163" s="30">
        <f t="shared" si="124"/>
        <v>148.89734077985577</v>
      </c>
      <c r="CE163" s="30">
        <f t="shared" si="124"/>
        <v>64.583380455800992</v>
      </c>
      <c r="CF163" s="30">
        <f t="shared" si="124"/>
        <v>10.498960408565402</v>
      </c>
      <c r="CG163" s="30">
        <f t="shared" si="124"/>
        <v>20.5363677491952</v>
      </c>
      <c r="CH163" s="34">
        <f t="shared" si="124"/>
        <v>24.604542453644999</v>
      </c>
    </row>
    <row r="164" spans="1:86" x14ac:dyDescent="0.3">
      <c r="A164" s="645"/>
      <c r="B164" s="325" t="s">
        <v>230</v>
      </c>
      <c r="C164" s="30">
        <f t="shared" si="125"/>
        <v>0</v>
      </c>
      <c r="D164" s="30">
        <f t="shared" si="126"/>
        <v>0</v>
      </c>
      <c r="E164" s="30">
        <f t="shared" ref="E164:BP167" si="127">IF(E25=0,0,((E7*0.5)+D25-E43)*E80*E129*E$2)</f>
        <v>0</v>
      </c>
      <c r="F164" s="30">
        <f t="shared" si="127"/>
        <v>0</v>
      </c>
      <c r="G164" s="30">
        <f t="shared" si="127"/>
        <v>0</v>
      </c>
      <c r="H164" s="30">
        <f t="shared" si="127"/>
        <v>0</v>
      </c>
      <c r="I164" s="30">
        <f t="shared" si="127"/>
        <v>0</v>
      </c>
      <c r="J164" s="30">
        <f t="shared" si="127"/>
        <v>1.81026051898125</v>
      </c>
      <c r="K164" s="30">
        <f t="shared" si="127"/>
        <v>3.1794720210224998</v>
      </c>
      <c r="L164" s="30">
        <f t="shared" si="127"/>
        <v>1.4018496623208001</v>
      </c>
      <c r="M164" s="30">
        <f t="shared" si="127"/>
        <v>1.2485488526111999</v>
      </c>
      <c r="N164" s="30">
        <f t="shared" si="127"/>
        <v>1.5183141266254501</v>
      </c>
      <c r="O164" s="30">
        <f t="shared" si="127"/>
        <v>1.9616708424320004</v>
      </c>
      <c r="P164" s="30">
        <f t="shared" si="127"/>
        <v>1.7507528580527998</v>
      </c>
      <c r="Q164" s="30">
        <f t="shared" si="127"/>
        <v>1.9054200853575998</v>
      </c>
      <c r="R164" s="30">
        <f t="shared" si="127"/>
        <v>2.0253376093440001</v>
      </c>
      <c r="S164" s="30">
        <f t="shared" si="127"/>
        <v>2.8159035148691998</v>
      </c>
      <c r="T164" s="30">
        <f t="shared" si="127"/>
        <v>7.1438775641632004</v>
      </c>
      <c r="U164" s="30">
        <f t="shared" si="127"/>
        <v>6.7271102613889999</v>
      </c>
      <c r="V164" s="30">
        <f t="shared" si="127"/>
        <v>7.2410420759249998</v>
      </c>
      <c r="W164" s="30">
        <f t="shared" si="127"/>
        <v>6.3589440420449996</v>
      </c>
      <c r="X164" s="30">
        <f t="shared" si="127"/>
        <v>2.8036993246416002</v>
      </c>
      <c r="Y164" s="30">
        <f t="shared" si="127"/>
        <v>2.4970977052223997</v>
      </c>
      <c r="Z164" s="30">
        <f t="shared" si="127"/>
        <v>2.0244188355006001</v>
      </c>
      <c r="AA164" s="30">
        <f t="shared" si="127"/>
        <v>1.9616708424320004</v>
      </c>
      <c r="AB164" s="30">
        <f t="shared" si="127"/>
        <v>1.7507528580527998</v>
      </c>
      <c r="AC164" s="30">
        <f t="shared" si="127"/>
        <v>1.9054200853575998</v>
      </c>
      <c r="AD164" s="30">
        <f t="shared" si="127"/>
        <v>2.0253376093440001</v>
      </c>
      <c r="AE164" s="30">
        <f t="shared" si="127"/>
        <v>2.8159035148691998</v>
      </c>
      <c r="AF164" s="30">
        <f t="shared" si="127"/>
        <v>7.1438775641632004</v>
      </c>
      <c r="AG164" s="30">
        <f t="shared" si="127"/>
        <v>6.7271102613889999</v>
      </c>
      <c r="AH164" s="30">
        <f t="shared" si="127"/>
        <v>7.2410420759249998</v>
      </c>
      <c r="AI164" s="30">
        <f t="shared" si="127"/>
        <v>6.3589440420449996</v>
      </c>
      <c r="AJ164" s="30">
        <f t="shared" si="127"/>
        <v>2.8036993246416002</v>
      </c>
      <c r="AK164" s="30">
        <f t="shared" si="127"/>
        <v>2.4970977052223997</v>
      </c>
      <c r="AL164" s="30">
        <f t="shared" si="127"/>
        <v>2.0244188355006001</v>
      </c>
      <c r="AM164" s="30">
        <f t="shared" si="127"/>
        <v>1.9616708424320004</v>
      </c>
      <c r="AN164" s="30">
        <f t="shared" si="127"/>
        <v>1.7507528580527998</v>
      </c>
      <c r="AO164" s="30">
        <f t="shared" si="127"/>
        <v>1.9054200853575998</v>
      </c>
      <c r="AP164" s="30">
        <f t="shared" si="127"/>
        <v>2.0253376093440001</v>
      </c>
      <c r="AQ164" s="30">
        <f t="shared" si="127"/>
        <v>2.8159035148691998</v>
      </c>
      <c r="AR164" s="30">
        <f t="shared" si="127"/>
        <v>7.1438775641632004</v>
      </c>
      <c r="AS164" s="30">
        <f t="shared" si="127"/>
        <v>6.7271102613889999</v>
      </c>
      <c r="AT164" s="30">
        <f t="shared" si="127"/>
        <v>7.2410420759249998</v>
      </c>
      <c r="AU164" s="30">
        <f t="shared" si="127"/>
        <v>6.3589440420449996</v>
      </c>
      <c r="AV164" s="30">
        <f t="shared" si="127"/>
        <v>2.8036993246416002</v>
      </c>
      <c r="AW164" s="30">
        <f t="shared" si="127"/>
        <v>2.4970977052223997</v>
      </c>
      <c r="AX164" s="30">
        <f t="shared" si="127"/>
        <v>2.0244188355006001</v>
      </c>
      <c r="AY164" s="30">
        <f t="shared" si="127"/>
        <v>1.9616708424320004</v>
      </c>
      <c r="AZ164" s="30">
        <f t="shared" si="127"/>
        <v>1.7507528580527998</v>
      </c>
      <c r="BA164" s="30">
        <f t="shared" si="127"/>
        <v>1.9054200853575998</v>
      </c>
      <c r="BB164" s="30">
        <f t="shared" si="127"/>
        <v>2.0253376093440001</v>
      </c>
      <c r="BC164" s="30">
        <f t="shared" si="127"/>
        <v>2.8159035148691998</v>
      </c>
      <c r="BD164" s="30">
        <f t="shared" si="127"/>
        <v>7.1438775641632004</v>
      </c>
      <c r="BE164" s="30">
        <f t="shared" si="127"/>
        <v>6.7271102613889999</v>
      </c>
      <c r="BF164" s="30">
        <f t="shared" si="127"/>
        <v>7.2410420759249998</v>
      </c>
      <c r="BG164" s="30">
        <f t="shared" si="127"/>
        <v>6.3589440420449996</v>
      </c>
      <c r="BH164" s="30">
        <f t="shared" si="127"/>
        <v>2.8036993246416002</v>
      </c>
      <c r="BI164" s="30">
        <f t="shared" si="127"/>
        <v>2.4970977052223997</v>
      </c>
      <c r="BJ164" s="30">
        <f t="shared" si="127"/>
        <v>2.0244188355006001</v>
      </c>
      <c r="BK164" s="30">
        <f t="shared" si="127"/>
        <v>1.9616708424320004</v>
      </c>
      <c r="BL164" s="30">
        <f t="shared" si="127"/>
        <v>1.7507528580527998</v>
      </c>
      <c r="BM164" s="30">
        <f t="shared" si="127"/>
        <v>1.9054200853575998</v>
      </c>
      <c r="BN164" s="30">
        <f t="shared" si="127"/>
        <v>2.0253376093440001</v>
      </c>
      <c r="BO164" s="30">
        <f t="shared" si="127"/>
        <v>2.8159035148691998</v>
      </c>
      <c r="BP164" s="30">
        <f t="shared" si="127"/>
        <v>7.1438775641632004</v>
      </c>
      <c r="BQ164" s="30">
        <f t="shared" si="124"/>
        <v>6.7271102613889999</v>
      </c>
      <c r="BR164" s="30">
        <f t="shared" si="124"/>
        <v>7.2410420759249998</v>
      </c>
      <c r="BS164" s="30">
        <f t="shared" si="124"/>
        <v>6.3589440420449996</v>
      </c>
      <c r="BT164" s="30">
        <f t="shared" si="124"/>
        <v>2.8036993246416002</v>
      </c>
      <c r="BU164" s="30">
        <f t="shared" si="124"/>
        <v>2.4970977052223997</v>
      </c>
      <c r="BV164" s="30">
        <f t="shared" si="124"/>
        <v>2.0244188355006001</v>
      </c>
      <c r="BW164" s="30">
        <f t="shared" si="124"/>
        <v>1.9616708424320004</v>
      </c>
      <c r="BX164" s="30">
        <f t="shared" si="124"/>
        <v>1.7507528580527998</v>
      </c>
      <c r="BY164" s="30">
        <f t="shared" si="124"/>
        <v>1.9054200853575998</v>
      </c>
      <c r="BZ164" s="30">
        <f t="shared" si="124"/>
        <v>2.0253376093440001</v>
      </c>
      <c r="CA164" s="30">
        <f t="shared" si="124"/>
        <v>2.8159035148691998</v>
      </c>
      <c r="CB164" s="30">
        <f t="shared" si="124"/>
        <v>7.1438775641632004</v>
      </c>
      <c r="CC164" s="30">
        <f t="shared" si="124"/>
        <v>6.7271102613889999</v>
      </c>
      <c r="CD164" s="30">
        <f t="shared" si="124"/>
        <v>7.2410420759249998</v>
      </c>
      <c r="CE164" s="30">
        <f t="shared" si="124"/>
        <v>6.3589440420449996</v>
      </c>
      <c r="CF164" s="30">
        <f t="shared" si="124"/>
        <v>2.8036993246416002</v>
      </c>
      <c r="CG164" s="30">
        <f t="shared" si="124"/>
        <v>2.4970977052223997</v>
      </c>
      <c r="CH164" s="34">
        <f t="shared" si="124"/>
        <v>2.0244188355006001</v>
      </c>
    </row>
    <row r="165" spans="1:86" x14ac:dyDescent="0.3">
      <c r="A165" s="645"/>
      <c r="B165" s="325" t="s">
        <v>129</v>
      </c>
      <c r="C165" s="30">
        <f t="shared" si="125"/>
        <v>0</v>
      </c>
      <c r="D165" s="30">
        <f t="shared" si="126"/>
        <v>0</v>
      </c>
      <c r="E165" s="30">
        <f t="shared" si="127"/>
        <v>0</v>
      </c>
      <c r="F165" s="30">
        <f t="shared" si="127"/>
        <v>21.938887548308099</v>
      </c>
      <c r="G165" s="30">
        <f t="shared" si="127"/>
        <v>166.61317931214347</v>
      </c>
      <c r="H165" s="30">
        <f t="shared" si="127"/>
        <v>2049.2921747408473</v>
      </c>
      <c r="I165" s="30">
        <f t="shared" si="127"/>
        <v>3665.5904108908499</v>
      </c>
      <c r="J165" s="30">
        <f t="shared" si="127"/>
        <v>5294.2382606333249</v>
      </c>
      <c r="K165" s="30">
        <f t="shared" si="127"/>
        <v>3294.4960528779061</v>
      </c>
      <c r="L165" s="30">
        <f t="shared" si="127"/>
        <v>260.5542271860528</v>
      </c>
      <c r="M165" s="30">
        <f t="shared" si="127"/>
        <v>0</v>
      </c>
      <c r="N165" s="30">
        <f t="shared" si="127"/>
        <v>0</v>
      </c>
      <c r="O165" s="30">
        <f t="shared" si="127"/>
        <v>0</v>
      </c>
      <c r="P165" s="30">
        <f t="shared" si="127"/>
        <v>0</v>
      </c>
      <c r="Q165" s="30">
        <f t="shared" si="127"/>
        <v>0</v>
      </c>
      <c r="R165" s="30">
        <f t="shared" si="127"/>
        <v>581.94840580535197</v>
      </c>
      <c r="S165" s="30">
        <f t="shared" si="127"/>
        <v>3398.7785824250855</v>
      </c>
      <c r="T165" s="30">
        <f t="shared" si="127"/>
        <v>21496.691638837703</v>
      </c>
      <c r="U165" s="30">
        <f t="shared" si="127"/>
        <v>25182.712270329088</v>
      </c>
      <c r="V165" s="30">
        <f t="shared" si="127"/>
        <v>25866.083375625651</v>
      </c>
      <c r="W165" s="30">
        <f t="shared" si="127"/>
        <v>11196.113027157904</v>
      </c>
      <c r="X165" s="30">
        <f t="shared" si="127"/>
        <v>576.25859719613641</v>
      </c>
      <c r="Y165" s="30">
        <f t="shared" si="127"/>
        <v>0</v>
      </c>
      <c r="Z165" s="30">
        <f t="shared" si="127"/>
        <v>0</v>
      </c>
      <c r="AA165" s="30">
        <f t="shared" si="127"/>
        <v>0</v>
      </c>
      <c r="AB165" s="30">
        <f t="shared" si="127"/>
        <v>0</v>
      </c>
      <c r="AC165" s="30">
        <f t="shared" si="127"/>
        <v>0</v>
      </c>
      <c r="AD165" s="30">
        <f t="shared" si="127"/>
        <v>581.94840580535197</v>
      </c>
      <c r="AE165" s="30">
        <f t="shared" si="127"/>
        <v>3398.7785824250855</v>
      </c>
      <c r="AF165" s="30">
        <f t="shared" si="127"/>
        <v>21496.691638837703</v>
      </c>
      <c r="AG165" s="30">
        <f t="shared" si="127"/>
        <v>25182.712270329088</v>
      </c>
      <c r="AH165" s="30">
        <f t="shared" si="127"/>
        <v>25866.083375625651</v>
      </c>
      <c r="AI165" s="30">
        <f t="shared" si="127"/>
        <v>11196.113027157904</v>
      </c>
      <c r="AJ165" s="30">
        <f t="shared" si="127"/>
        <v>576.25859719613641</v>
      </c>
      <c r="AK165" s="30">
        <f t="shared" si="127"/>
        <v>0</v>
      </c>
      <c r="AL165" s="30">
        <f t="shared" si="127"/>
        <v>0</v>
      </c>
      <c r="AM165" s="30">
        <f t="shared" si="127"/>
        <v>0</v>
      </c>
      <c r="AN165" s="30">
        <f t="shared" si="127"/>
        <v>0</v>
      </c>
      <c r="AO165" s="30">
        <f t="shared" si="127"/>
        <v>0</v>
      </c>
      <c r="AP165" s="30">
        <f t="shared" si="127"/>
        <v>581.94840580535197</v>
      </c>
      <c r="AQ165" s="30">
        <f t="shared" si="127"/>
        <v>3398.7785824250855</v>
      </c>
      <c r="AR165" s="30">
        <f t="shared" si="127"/>
        <v>21496.691638837703</v>
      </c>
      <c r="AS165" s="30">
        <f t="shared" si="127"/>
        <v>25182.712270329088</v>
      </c>
      <c r="AT165" s="30">
        <f t="shared" si="127"/>
        <v>25866.083375625651</v>
      </c>
      <c r="AU165" s="30">
        <f t="shared" si="127"/>
        <v>11196.113027157904</v>
      </c>
      <c r="AV165" s="30">
        <f t="shared" si="127"/>
        <v>576.25859719613641</v>
      </c>
      <c r="AW165" s="30">
        <f t="shared" si="127"/>
        <v>0</v>
      </c>
      <c r="AX165" s="30">
        <f t="shared" si="127"/>
        <v>0</v>
      </c>
      <c r="AY165" s="30">
        <f t="shared" si="127"/>
        <v>0</v>
      </c>
      <c r="AZ165" s="30">
        <f t="shared" si="127"/>
        <v>0</v>
      </c>
      <c r="BA165" s="30">
        <f t="shared" si="127"/>
        <v>0</v>
      </c>
      <c r="BB165" s="30">
        <f t="shared" si="127"/>
        <v>581.94840580535197</v>
      </c>
      <c r="BC165" s="30">
        <f t="shared" si="127"/>
        <v>3398.7785824250855</v>
      </c>
      <c r="BD165" s="30">
        <f t="shared" si="127"/>
        <v>21496.691638837703</v>
      </c>
      <c r="BE165" s="30">
        <f t="shared" si="127"/>
        <v>25182.712270329088</v>
      </c>
      <c r="BF165" s="30">
        <f t="shared" si="127"/>
        <v>25866.083375625651</v>
      </c>
      <c r="BG165" s="30">
        <f t="shared" si="127"/>
        <v>11196.113027157904</v>
      </c>
      <c r="BH165" s="30">
        <f t="shared" si="127"/>
        <v>576.25859719613641</v>
      </c>
      <c r="BI165" s="30">
        <f t="shared" si="127"/>
        <v>0</v>
      </c>
      <c r="BJ165" s="30">
        <f t="shared" si="127"/>
        <v>0</v>
      </c>
      <c r="BK165" s="30">
        <f t="shared" si="127"/>
        <v>0</v>
      </c>
      <c r="BL165" s="30">
        <f t="shared" si="127"/>
        <v>0</v>
      </c>
      <c r="BM165" s="30">
        <f t="shared" si="127"/>
        <v>0</v>
      </c>
      <c r="BN165" s="30">
        <f t="shared" si="127"/>
        <v>581.94840580535197</v>
      </c>
      <c r="BO165" s="30">
        <f t="shared" si="127"/>
        <v>3398.7785824250855</v>
      </c>
      <c r="BP165" s="30">
        <f t="shared" si="127"/>
        <v>21496.691638837703</v>
      </c>
      <c r="BQ165" s="30">
        <f t="shared" si="124"/>
        <v>25182.712270329088</v>
      </c>
      <c r="BR165" s="30">
        <f t="shared" si="124"/>
        <v>25866.083375625651</v>
      </c>
      <c r="BS165" s="30">
        <f t="shared" si="124"/>
        <v>11196.113027157904</v>
      </c>
      <c r="BT165" s="30">
        <f t="shared" si="124"/>
        <v>576.25859719613641</v>
      </c>
      <c r="BU165" s="30">
        <f t="shared" si="124"/>
        <v>0</v>
      </c>
      <c r="BV165" s="30">
        <f t="shared" si="124"/>
        <v>0</v>
      </c>
      <c r="BW165" s="30">
        <f t="shared" si="124"/>
        <v>0</v>
      </c>
      <c r="BX165" s="30">
        <f t="shared" si="124"/>
        <v>0</v>
      </c>
      <c r="BY165" s="30">
        <f t="shared" si="124"/>
        <v>0</v>
      </c>
      <c r="BZ165" s="30">
        <f t="shared" si="124"/>
        <v>581.94840580535197</v>
      </c>
      <c r="CA165" s="30">
        <f t="shared" si="124"/>
        <v>3398.7785824250855</v>
      </c>
      <c r="CB165" s="30">
        <f t="shared" si="124"/>
        <v>21496.691638837703</v>
      </c>
      <c r="CC165" s="30">
        <f t="shared" si="124"/>
        <v>25182.712270329088</v>
      </c>
      <c r="CD165" s="30">
        <f t="shared" si="124"/>
        <v>25866.083375625651</v>
      </c>
      <c r="CE165" s="30">
        <f t="shared" si="124"/>
        <v>11196.113027157904</v>
      </c>
      <c r="CF165" s="30">
        <f t="shared" si="124"/>
        <v>576.25859719613641</v>
      </c>
      <c r="CG165" s="30">
        <f t="shared" si="124"/>
        <v>0</v>
      </c>
      <c r="CH165" s="34">
        <f t="shared" si="124"/>
        <v>0</v>
      </c>
    </row>
    <row r="166" spans="1:86" x14ac:dyDescent="0.3">
      <c r="A166" s="645"/>
      <c r="B166" s="325" t="s">
        <v>231</v>
      </c>
      <c r="C166" s="30">
        <f t="shared" si="125"/>
        <v>0</v>
      </c>
      <c r="D166" s="30">
        <f t="shared" si="126"/>
        <v>0</v>
      </c>
      <c r="E166" s="30">
        <f t="shared" si="127"/>
        <v>0</v>
      </c>
      <c r="F166" s="30">
        <f t="shared" si="127"/>
        <v>0</v>
      </c>
      <c r="G166" s="30">
        <f t="shared" si="127"/>
        <v>0</v>
      </c>
      <c r="H166" s="30">
        <f t="shared" si="127"/>
        <v>0</v>
      </c>
      <c r="I166" s="30">
        <f t="shared" si="127"/>
        <v>0</v>
      </c>
      <c r="J166" s="30">
        <f t="shared" si="127"/>
        <v>0</v>
      </c>
      <c r="K166" s="30">
        <f t="shared" si="127"/>
        <v>0</v>
      </c>
      <c r="L166" s="30">
        <f t="shared" si="127"/>
        <v>0.3860834790637</v>
      </c>
      <c r="M166" s="30">
        <f t="shared" si="127"/>
        <v>1.4297309953146</v>
      </c>
      <c r="N166" s="30">
        <f t="shared" si="127"/>
        <v>3.0593778004080003</v>
      </c>
      <c r="O166" s="30">
        <f t="shared" si="127"/>
        <v>0.35122928299875</v>
      </c>
      <c r="P166" s="30">
        <f t="shared" si="127"/>
        <v>0.1629381283569</v>
      </c>
      <c r="Q166" s="30">
        <f t="shared" si="127"/>
        <v>0.18743774664420002</v>
      </c>
      <c r="R166" s="30">
        <f t="shared" si="127"/>
        <v>18.064053373005898</v>
      </c>
      <c r="S166" s="30">
        <f t="shared" si="127"/>
        <v>3.8958081703163994</v>
      </c>
      <c r="T166" s="30">
        <f t="shared" si="127"/>
        <v>7.414417277157149</v>
      </c>
      <c r="U166" s="30">
        <f t="shared" si="127"/>
        <v>9.2328512382288004</v>
      </c>
      <c r="V166" s="30">
        <f t="shared" si="127"/>
        <v>7.6156027589889002</v>
      </c>
      <c r="W166" s="30">
        <f t="shared" si="127"/>
        <v>9.2621883776057992</v>
      </c>
      <c r="X166" s="30">
        <f t="shared" si="127"/>
        <v>4.0528134274270498</v>
      </c>
      <c r="Y166" s="30">
        <f t="shared" si="127"/>
        <v>3.2876131780205999</v>
      </c>
      <c r="Z166" s="30">
        <f t="shared" si="127"/>
        <v>3.6437599684511999</v>
      </c>
      <c r="AA166" s="30">
        <f t="shared" si="127"/>
        <v>0.35122928299875</v>
      </c>
      <c r="AB166" s="30">
        <f t="shared" si="127"/>
        <v>0.1629381283569</v>
      </c>
      <c r="AC166" s="30">
        <f t="shared" si="127"/>
        <v>0.18743774664420002</v>
      </c>
      <c r="AD166" s="30">
        <f t="shared" si="127"/>
        <v>18.064053373005898</v>
      </c>
      <c r="AE166" s="30">
        <f t="shared" si="127"/>
        <v>3.8958081703163994</v>
      </c>
      <c r="AF166" s="30">
        <f t="shared" si="127"/>
        <v>7.414417277157149</v>
      </c>
      <c r="AG166" s="30">
        <f t="shared" si="127"/>
        <v>9.2328512382288004</v>
      </c>
      <c r="AH166" s="30">
        <f t="shared" si="127"/>
        <v>7.6156027589889002</v>
      </c>
      <c r="AI166" s="30">
        <f t="shared" si="127"/>
        <v>9.2621883776057992</v>
      </c>
      <c r="AJ166" s="30">
        <f t="shared" si="127"/>
        <v>4.0528134274270498</v>
      </c>
      <c r="AK166" s="30">
        <f t="shared" si="127"/>
        <v>3.2876131780205999</v>
      </c>
      <c r="AL166" s="30">
        <f t="shared" si="127"/>
        <v>3.6437599684511999</v>
      </c>
      <c r="AM166" s="30">
        <f t="shared" si="127"/>
        <v>0.35122928299875</v>
      </c>
      <c r="AN166" s="30">
        <f t="shared" si="127"/>
        <v>0.1629381283569</v>
      </c>
      <c r="AO166" s="30">
        <f t="shared" si="127"/>
        <v>0.18743774664420002</v>
      </c>
      <c r="AP166" s="30">
        <f t="shared" si="127"/>
        <v>18.064053373005898</v>
      </c>
      <c r="AQ166" s="30">
        <f t="shared" si="127"/>
        <v>3.8958081703163994</v>
      </c>
      <c r="AR166" s="30">
        <f t="shared" si="127"/>
        <v>7.414417277157149</v>
      </c>
      <c r="AS166" s="30">
        <f t="shared" si="127"/>
        <v>9.2328512382288004</v>
      </c>
      <c r="AT166" s="30">
        <f t="shared" si="127"/>
        <v>7.6156027589889002</v>
      </c>
      <c r="AU166" s="30">
        <f t="shared" si="127"/>
        <v>9.2621883776057992</v>
      </c>
      <c r="AV166" s="30">
        <f t="shared" si="127"/>
        <v>4.0528134274270498</v>
      </c>
      <c r="AW166" s="30">
        <f t="shared" si="127"/>
        <v>3.2876131780205999</v>
      </c>
      <c r="AX166" s="30">
        <f t="shared" si="127"/>
        <v>3.6437599684511999</v>
      </c>
      <c r="AY166" s="30">
        <f t="shared" si="127"/>
        <v>0.35122928299875</v>
      </c>
      <c r="AZ166" s="30">
        <f t="shared" si="127"/>
        <v>0.1629381283569</v>
      </c>
      <c r="BA166" s="30">
        <f t="shared" si="127"/>
        <v>0.18743774664420002</v>
      </c>
      <c r="BB166" s="30">
        <f t="shared" si="127"/>
        <v>18.064053373005898</v>
      </c>
      <c r="BC166" s="30">
        <f t="shared" si="127"/>
        <v>3.8958081703163994</v>
      </c>
      <c r="BD166" s="30">
        <f t="shared" si="127"/>
        <v>7.414417277157149</v>
      </c>
      <c r="BE166" s="30">
        <f t="shared" si="127"/>
        <v>9.2328512382288004</v>
      </c>
      <c r="BF166" s="30">
        <f t="shared" si="127"/>
        <v>7.6156027589889002</v>
      </c>
      <c r="BG166" s="30">
        <f t="shared" si="127"/>
        <v>9.2621883776057992</v>
      </c>
      <c r="BH166" s="30">
        <f t="shared" si="127"/>
        <v>4.0528134274270498</v>
      </c>
      <c r="BI166" s="30">
        <f t="shared" si="127"/>
        <v>3.2876131780205999</v>
      </c>
      <c r="BJ166" s="30">
        <f t="shared" si="127"/>
        <v>3.6437599684511999</v>
      </c>
      <c r="BK166" s="30">
        <f t="shared" si="127"/>
        <v>0.35122928299875</v>
      </c>
      <c r="BL166" s="30">
        <f t="shared" si="127"/>
        <v>0.1629381283569</v>
      </c>
      <c r="BM166" s="30">
        <f t="shared" si="127"/>
        <v>0.18743774664420002</v>
      </c>
      <c r="BN166" s="30">
        <f t="shared" si="127"/>
        <v>18.064053373005898</v>
      </c>
      <c r="BO166" s="30">
        <f t="shared" si="127"/>
        <v>3.8958081703163994</v>
      </c>
      <c r="BP166" s="30">
        <f t="shared" si="127"/>
        <v>7.414417277157149</v>
      </c>
      <c r="BQ166" s="30">
        <f t="shared" si="124"/>
        <v>9.2328512382288004</v>
      </c>
      <c r="BR166" s="30">
        <f t="shared" si="124"/>
        <v>7.6156027589889002</v>
      </c>
      <c r="BS166" s="30">
        <f t="shared" si="124"/>
        <v>9.2621883776057992</v>
      </c>
      <c r="BT166" s="30">
        <f t="shared" si="124"/>
        <v>4.0528134274270498</v>
      </c>
      <c r="BU166" s="30">
        <f t="shared" si="124"/>
        <v>3.2876131780205999</v>
      </c>
      <c r="BV166" s="30">
        <f t="shared" si="124"/>
        <v>3.6437599684511999</v>
      </c>
      <c r="BW166" s="30">
        <f t="shared" si="124"/>
        <v>0.35122928299875</v>
      </c>
      <c r="BX166" s="30">
        <f t="shared" si="124"/>
        <v>0.1629381283569</v>
      </c>
      <c r="BY166" s="30">
        <f t="shared" si="124"/>
        <v>0.18743774664420002</v>
      </c>
      <c r="BZ166" s="30">
        <f t="shared" si="124"/>
        <v>18.064053373005898</v>
      </c>
      <c r="CA166" s="30">
        <f t="shared" si="124"/>
        <v>3.8958081703163994</v>
      </c>
      <c r="CB166" s="30">
        <f t="shared" si="124"/>
        <v>7.414417277157149</v>
      </c>
      <c r="CC166" s="30">
        <f t="shared" si="124"/>
        <v>9.2328512382288004</v>
      </c>
      <c r="CD166" s="30">
        <f t="shared" si="124"/>
        <v>7.6156027589889002</v>
      </c>
      <c r="CE166" s="30">
        <f t="shared" si="124"/>
        <v>9.2621883776057992</v>
      </c>
      <c r="CF166" s="30">
        <f t="shared" si="124"/>
        <v>4.0528134274270498</v>
      </c>
      <c r="CG166" s="30">
        <f t="shared" si="124"/>
        <v>3.2876131780205999</v>
      </c>
      <c r="CH166" s="34">
        <f t="shared" si="124"/>
        <v>3.6437599684511999</v>
      </c>
    </row>
    <row r="167" spans="1:86" x14ac:dyDescent="0.3">
      <c r="A167" s="645"/>
      <c r="B167" s="326" t="s">
        <v>131</v>
      </c>
      <c r="C167" s="30">
        <f t="shared" si="125"/>
        <v>0</v>
      </c>
      <c r="D167" s="30">
        <f t="shared" si="126"/>
        <v>0</v>
      </c>
      <c r="E167" s="30">
        <f t="shared" si="127"/>
        <v>0</v>
      </c>
      <c r="F167" s="30">
        <f t="shared" si="127"/>
        <v>0</v>
      </c>
      <c r="G167" s="30">
        <f t="shared" si="127"/>
        <v>0</v>
      </c>
      <c r="H167" s="30">
        <f t="shared" si="127"/>
        <v>0</v>
      </c>
      <c r="I167" s="30">
        <f t="shared" si="127"/>
        <v>0</v>
      </c>
      <c r="J167" s="30">
        <f t="shared" si="127"/>
        <v>0</v>
      </c>
      <c r="K167" s="30">
        <f t="shared" si="127"/>
        <v>0</v>
      </c>
      <c r="L167" s="30">
        <f t="shared" si="127"/>
        <v>0</v>
      </c>
      <c r="M167" s="30">
        <f t="shared" si="127"/>
        <v>0</v>
      </c>
      <c r="N167" s="30">
        <f t="shared" si="127"/>
        <v>0</v>
      </c>
      <c r="O167" s="30">
        <f t="shared" si="127"/>
        <v>0</v>
      </c>
      <c r="P167" s="30">
        <f t="shared" si="127"/>
        <v>0</v>
      </c>
      <c r="Q167" s="30">
        <f t="shared" si="127"/>
        <v>0</v>
      </c>
      <c r="R167" s="30">
        <f t="shared" si="127"/>
        <v>0</v>
      </c>
      <c r="S167" s="30">
        <f t="shared" si="127"/>
        <v>0</v>
      </c>
      <c r="T167" s="30">
        <f t="shared" si="127"/>
        <v>0</v>
      </c>
      <c r="U167" s="30">
        <f t="shared" si="127"/>
        <v>0</v>
      </c>
      <c r="V167" s="30">
        <f t="shared" si="127"/>
        <v>0</v>
      </c>
      <c r="W167" s="30">
        <f t="shared" si="127"/>
        <v>0</v>
      </c>
      <c r="X167" s="30">
        <f t="shared" si="127"/>
        <v>0</v>
      </c>
      <c r="Y167" s="30">
        <f t="shared" si="127"/>
        <v>0</v>
      </c>
      <c r="Z167" s="30">
        <f t="shared" si="127"/>
        <v>0</v>
      </c>
      <c r="AA167" s="30">
        <f t="shared" si="127"/>
        <v>0</v>
      </c>
      <c r="AB167" s="30">
        <f t="shared" si="127"/>
        <v>0</v>
      </c>
      <c r="AC167" s="30">
        <f t="shared" si="127"/>
        <v>0</v>
      </c>
      <c r="AD167" s="30">
        <f t="shared" si="127"/>
        <v>0</v>
      </c>
      <c r="AE167" s="30">
        <f t="shared" si="127"/>
        <v>0</v>
      </c>
      <c r="AF167" s="30">
        <f t="shared" si="127"/>
        <v>0</v>
      </c>
      <c r="AG167" s="30">
        <f t="shared" si="127"/>
        <v>0</v>
      </c>
      <c r="AH167" s="30">
        <f t="shared" si="127"/>
        <v>0</v>
      </c>
      <c r="AI167" s="30">
        <f t="shared" si="127"/>
        <v>0</v>
      </c>
      <c r="AJ167" s="30">
        <f t="shared" si="127"/>
        <v>0</v>
      </c>
      <c r="AK167" s="30">
        <f t="shared" si="127"/>
        <v>0</v>
      </c>
      <c r="AL167" s="30">
        <f t="shared" si="127"/>
        <v>0</v>
      </c>
      <c r="AM167" s="30">
        <f t="shared" si="127"/>
        <v>0</v>
      </c>
      <c r="AN167" s="30">
        <f t="shared" si="127"/>
        <v>0</v>
      </c>
      <c r="AO167" s="30">
        <f t="shared" si="127"/>
        <v>0</v>
      </c>
      <c r="AP167" s="30">
        <f t="shared" si="127"/>
        <v>0</v>
      </c>
      <c r="AQ167" s="30">
        <f t="shared" si="127"/>
        <v>0</v>
      </c>
      <c r="AR167" s="30">
        <f t="shared" si="127"/>
        <v>0</v>
      </c>
      <c r="AS167" s="30">
        <f t="shared" si="127"/>
        <v>0</v>
      </c>
      <c r="AT167" s="30">
        <f t="shared" si="127"/>
        <v>0</v>
      </c>
      <c r="AU167" s="30">
        <f t="shared" si="127"/>
        <v>0</v>
      </c>
      <c r="AV167" s="30">
        <f t="shared" si="127"/>
        <v>0</v>
      </c>
      <c r="AW167" s="30">
        <f t="shared" si="127"/>
        <v>0</v>
      </c>
      <c r="AX167" s="30">
        <f t="shared" si="127"/>
        <v>0</v>
      </c>
      <c r="AY167" s="30">
        <f t="shared" si="127"/>
        <v>0</v>
      </c>
      <c r="AZ167" s="30">
        <f t="shared" si="127"/>
        <v>0</v>
      </c>
      <c r="BA167" s="30">
        <f t="shared" si="127"/>
        <v>0</v>
      </c>
      <c r="BB167" s="30">
        <f t="shared" si="127"/>
        <v>0</v>
      </c>
      <c r="BC167" s="30">
        <f t="shared" si="127"/>
        <v>0</v>
      </c>
      <c r="BD167" s="30">
        <f t="shared" si="127"/>
        <v>0</v>
      </c>
      <c r="BE167" s="30">
        <f t="shared" si="127"/>
        <v>0</v>
      </c>
      <c r="BF167" s="30">
        <f t="shared" si="127"/>
        <v>0</v>
      </c>
      <c r="BG167" s="30">
        <f t="shared" si="127"/>
        <v>0</v>
      </c>
      <c r="BH167" s="30">
        <f t="shared" si="127"/>
        <v>0</v>
      </c>
      <c r="BI167" s="30">
        <f t="shared" si="127"/>
        <v>0</v>
      </c>
      <c r="BJ167" s="30">
        <f t="shared" si="127"/>
        <v>0</v>
      </c>
      <c r="BK167" s="30">
        <f t="shared" si="127"/>
        <v>0</v>
      </c>
      <c r="BL167" s="30">
        <f t="shared" si="127"/>
        <v>0</v>
      </c>
      <c r="BM167" s="30">
        <f t="shared" si="127"/>
        <v>0</v>
      </c>
      <c r="BN167" s="30">
        <f t="shared" si="127"/>
        <v>0</v>
      </c>
      <c r="BO167" s="30">
        <f t="shared" si="127"/>
        <v>0</v>
      </c>
      <c r="BP167" s="30">
        <f t="shared" ref="BP167:CH170" si="128">IF(BP28=0,0,((BP10*0.5)+BO28-BP46)*BP83*BP132*BP$2)</f>
        <v>0</v>
      </c>
      <c r="BQ167" s="30">
        <f t="shared" si="128"/>
        <v>0</v>
      </c>
      <c r="BR167" s="30">
        <f t="shared" si="128"/>
        <v>0</v>
      </c>
      <c r="BS167" s="30">
        <f t="shared" si="128"/>
        <v>0</v>
      </c>
      <c r="BT167" s="30">
        <f t="shared" si="128"/>
        <v>0</v>
      </c>
      <c r="BU167" s="30">
        <f t="shared" si="128"/>
        <v>0</v>
      </c>
      <c r="BV167" s="30">
        <f t="shared" si="128"/>
        <v>0</v>
      </c>
      <c r="BW167" s="30">
        <f t="shared" si="128"/>
        <v>0</v>
      </c>
      <c r="BX167" s="30">
        <f t="shared" si="128"/>
        <v>0</v>
      </c>
      <c r="BY167" s="30">
        <f t="shared" si="128"/>
        <v>0</v>
      </c>
      <c r="BZ167" s="30">
        <f t="shared" si="128"/>
        <v>0</v>
      </c>
      <c r="CA167" s="30">
        <f t="shared" si="128"/>
        <v>0</v>
      </c>
      <c r="CB167" s="30">
        <f t="shared" si="128"/>
        <v>0</v>
      </c>
      <c r="CC167" s="30">
        <f t="shared" si="128"/>
        <v>0</v>
      </c>
      <c r="CD167" s="30">
        <f t="shared" si="128"/>
        <v>0</v>
      </c>
      <c r="CE167" s="30">
        <f t="shared" si="128"/>
        <v>0</v>
      </c>
      <c r="CF167" s="30">
        <f t="shared" si="128"/>
        <v>0</v>
      </c>
      <c r="CG167" s="30">
        <f t="shared" si="128"/>
        <v>0</v>
      </c>
      <c r="CH167" s="34">
        <f t="shared" si="128"/>
        <v>0</v>
      </c>
    </row>
    <row r="168" spans="1:86" x14ac:dyDescent="0.3">
      <c r="A168" s="645"/>
      <c r="B168" s="326" t="s">
        <v>132</v>
      </c>
      <c r="C168" s="30">
        <f t="shared" si="125"/>
        <v>0</v>
      </c>
      <c r="D168" s="30">
        <f t="shared" si="126"/>
        <v>6.6250283440431996</v>
      </c>
      <c r="E168" s="30">
        <f t="shared" ref="E168:BP171" si="129">IF(E29=0,0,((E11*0.5)+D29-E47)*E84*E133*E$2)</f>
        <v>11.660090654702749</v>
      </c>
      <c r="F168" s="30">
        <f t="shared" si="129"/>
        <v>17.839613204640898</v>
      </c>
      <c r="G168" s="30">
        <f t="shared" si="129"/>
        <v>162.68454610778699</v>
      </c>
      <c r="H168" s="30">
        <f t="shared" si="129"/>
        <v>2012.1551283118824</v>
      </c>
      <c r="I168" s="30">
        <f t="shared" si="129"/>
        <v>3038.7329104944101</v>
      </c>
      <c r="J168" s="30">
        <f t="shared" si="129"/>
        <v>3872.5136306178347</v>
      </c>
      <c r="K168" s="30">
        <f t="shared" si="129"/>
        <v>2385.5940006823662</v>
      </c>
      <c r="L168" s="30">
        <f t="shared" si="129"/>
        <v>559.28730635825707</v>
      </c>
      <c r="M168" s="30">
        <f t="shared" si="129"/>
        <v>1486.8831704812144</v>
      </c>
      <c r="N168" s="30">
        <f t="shared" si="129"/>
        <v>2869.7162308821985</v>
      </c>
      <c r="O168" s="30">
        <f t="shared" si="129"/>
        <v>4282.6692338793346</v>
      </c>
      <c r="P168" s="30">
        <f t="shared" si="129"/>
        <v>4141.0005314631408</v>
      </c>
      <c r="Q168" s="30">
        <f t="shared" si="129"/>
        <v>3805.6788698953828</v>
      </c>
      <c r="R168" s="30">
        <f t="shared" si="129"/>
        <v>1301.6564526906204</v>
      </c>
      <c r="S168" s="30">
        <f t="shared" si="129"/>
        <v>2989.8272385717278</v>
      </c>
      <c r="T168" s="30">
        <f t="shared" si="129"/>
        <v>18667.951912765329</v>
      </c>
      <c r="U168" s="30">
        <f t="shared" si="129"/>
        <v>21850.176681331384</v>
      </c>
      <c r="V168" s="30">
        <f t="shared" si="129"/>
        <v>22452.844486885617</v>
      </c>
      <c r="W168" s="30">
        <f t="shared" si="129"/>
        <v>9738.7944621214356</v>
      </c>
      <c r="X168" s="30">
        <f t="shared" si="129"/>
        <v>1583.1815671981428</v>
      </c>
      <c r="Y168" s="30">
        <f t="shared" si="129"/>
        <v>3096.7636425415253</v>
      </c>
      <c r="Z168" s="30">
        <f t="shared" si="129"/>
        <v>3710.2204948001709</v>
      </c>
      <c r="AA168" s="30">
        <f t="shared" si="129"/>
        <v>4282.6692338793346</v>
      </c>
      <c r="AB168" s="30">
        <f t="shared" si="129"/>
        <v>4141.0005314631408</v>
      </c>
      <c r="AC168" s="30">
        <f t="shared" si="129"/>
        <v>3805.6788698953828</v>
      </c>
      <c r="AD168" s="30">
        <f t="shared" si="129"/>
        <v>1301.6564526906204</v>
      </c>
      <c r="AE168" s="30">
        <f t="shared" si="129"/>
        <v>2989.8272385717278</v>
      </c>
      <c r="AF168" s="30">
        <f t="shared" si="129"/>
        <v>18667.951912765329</v>
      </c>
      <c r="AG168" s="30">
        <f t="shared" si="129"/>
        <v>21850.176681331384</v>
      </c>
      <c r="AH168" s="30">
        <f t="shared" si="129"/>
        <v>22452.844486885617</v>
      </c>
      <c r="AI168" s="30">
        <f t="shared" si="129"/>
        <v>9738.7944621214356</v>
      </c>
      <c r="AJ168" s="30">
        <f t="shared" si="129"/>
        <v>1583.1815671981428</v>
      </c>
      <c r="AK168" s="30">
        <f t="shared" si="129"/>
        <v>3096.7636425415253</v>
      </c>
      <c r="AL168" s="30">
        <f t="shared" si="129"/>
        <v>3710.2204948001709</v>
      </c>
      <c r="AM168" s="30">
        <f t="shared" si="129"/>
        <v>4282.6692338793346</v>
      </c>
      <c r="AN168" s="30">
        <f t="shared" si="129"/>
        <v>4141.0005314631408</v>
      </c>
      <c r="AO168" s="30">
        <f t="shared" si="129"/>
        <v>3805.6788698953828</v>
      </c>
      <c r="AP168" s="30">
        <f t="shared" si="129"/>
        <v>1301.6564526906204</v>
      </c>
      <c r="AQ168" s="30">
        <f t="shared" si="129"/>
        <v>2989.8272385717278</v>
      </c>
      <c r="AR168" s="30">
        <f t="shared" si="129"/>
        <v>18667.951912765329</v>
      </c>
      <c r="AS168" s="30">
        <f t="shared" si="129"/>
        <v>21850.176681331384</v>
      </c>
      <c r="AT168" s="30">
        <f t="shared" si="129"/>
        <v>22452.844486885617</v>
      </c>
      <c r="AU168" s="30">
        <f t="shared" si="129"/>
        <v>9738.7944621214356</v>
      </c>
      <c r="AV168" s="30">
        <f t="shared" si="129"/>
        <v>1583.1815671981428</v>
      </c>
      <c r="AW168" s="30">
        <f t="shared" si="129"/>
        <v>3096.7636425415253</v>
      </c>
      <c r="AX168" s="30">
        <f t="shared" si="129"/>
        <v>3710.2204948001709</v>
      </c>
      <c r="AY168" s="30">
        <f t="shared" si="129"/>
        <v>4282.6692338793346</v>
      </c>
      <c r="AZ168" s="30">
        <f t="shared" si="129"/>
        <v>4141.0005314631408</v>
      </c>
      <c r="BA168" s="30">
        <f t="shared" si="129"/>
        <v>3805.6788698953828</v>
      </c>
      <c r="BB168" s="30">
        <f t="shared" si="129"/>
        <v>1301.6564526906204</v>
      </c>
      <c r="BC168" s="30">
        <f t="shared" si="129"/>
        <v>2989.8272385717278</v>
      </c>
      <c r="BD168" s="30">
        <f t="shared" si="129"/>
        <v>18667.951912765329</v>
      </c>
      <c r="BE168" s="30">
        <f t="shared" si="129"/>
        <v>21850.176681331384</v>
      </c>
      <c r="BF168" s="30">
        <f t="shared" si="129"/>
        <v>22452.844486885617</v>
      </c>
      <c r="BG168" s="30">
        <f t="shared" si="129"/>
        <v>9738.7944621214356</v>
      </c>
      <c r="BH168" s="30">
        <f t="shared" si="129"/>
        <v>1583.1815671981428</v>
      </c>
      <c r="BI168" s="30">
        <f t="shared" si="129"/>
        <v>3096.7636425415253</v>
      </c>
      <c r="BJ168" s="30">
        <f t="shared" si="129"/>
        <v>3710.2204948001709</v>
      </c>
      <c r="BK168" s="30">
        <f t="shared" si="129"/>
        <v>4282.6692338793346</v>
      </c>
      <c r="BL168" s="30">
        <f t="shared" si="129"/>
        <v>4141.0005314631408</v>
      </c>
      <c r="BM168" s="30">
        <f t="shared" si="129"/>
        <v>3805.6788698953828</v>
      </c>
      <c r="BN168" s="30">
        <f t="shared" si="129"/>
        <v>1301.6564526906204</v>
      </c>
      <c r="BO168" s="30">
        <f t="shared" si="129"/>
        <v>2989.8272385717278</v>
      </c>
      <c r="BP168" s="30">
        <f t="shared" si="129"/>
        <v>18667.951912765329</v>
      </c>
      <c r="BQ168" s="30">
        <f t="shared" si="128"/>
        <v>21850.176681331384</v>
      </c>
      <c r="BR168" s="30">
        <f t="shared" si="128"/>
        <v>22452.844486885617</v>
      </c>
      <c r="BS168" s="30">
        <f t="shared" si="128"/>
        <v>9738.7944621214356</v>
      </c>
      <c r="BT168" s="30">
        <f t="shared" si="128"/>
        <v>1583.1815671981428</v>
      </c>
      <c r="BU168" s="30">
        <f t="shared" si="128"/>
        <v>3096.7636425415253</v>
      </c>
      <c r="BV168" s="30">
        <f t="shared" si="128"/>
        <v>3710.2204948001709</v>
      </c>
      <c r="BW168" s="30">
        <f t="shared" si="128"/>
        <v>4282.6692338793346</v>
      </c>
      <c r="BX168" s="30">
        <f t="shared" si="128"/>
        <v>4141.0005314631408</v>
      </c>
      <c r="BY168" s="30">
        <f t="shared" si="128"/>
        <v>3805.6788698953828</v>
      </c>
      <c r="BZ168" s="30">
        <f t="shared" si="128"/>
        <v>1301.6564526906204</v>
      </c>
      <c r="CA168" s="30">
        <f t="shared" si="128"/>
        <v>2989.8272385717278</v>
      </c>
      <c r="CB168" s="30">
        <f t="shared" si="128"/>
        <v>18667.951912765329</v>
      </c>
      <c r="CC168" s="30">
        <f t="shared" si="128"/>
        <v>21850.176681331384</v>
      </c>
      <c r="CD168" s="30">
        <f t="shared" si="128"/>
        <v>22452.844486885617</v>
      </c>
      <c r="CE168" s="30">
        <f t="shared" si="128"/>
        <v>9738.7944621214356</v>
      </c>
      <c r="CF168" s="30">
        <f t="shared" si="128"/>
        <v>1583.1815671981428</v>
      </c>
      <c r="CG168" s="30">
        <f t="shared" si="128"/>
        <v>3096.7636425415253</v>
      </c>
      <c r="CH168" s="34">
        <f t="shared" si="128"/>
        <v>3710.2204948001709</v>
      </c>
    </row>
    <row r="169" spans="1:86" ht="15.75" customHeight="1" x14ac:dyDescent="0.3">
      <c r="A169" s="645"/>
      <c r="B169" s="326" t="s">
        <v>133</v>
      </c>
      <c r="C169" s="30">
        <f t="shared" si="125"/>
        <v>176.24350002729597</v>
      </c>
      <c r="D169" s="30">
        <f t="shared" si="126"/>
        <v>527.89223422429245</v>
      </c>
      <c r="E169" s="30">
        <f t="shared" si="129"/>
        <v>931.92040965242097</v>
      </c>
      <c r="F169" s="30">
        <f t="shared" si="129"/>
        <v>1644.9120989567925</v>
      </c>
      <c r="G169" s="30">
        <f t="shared" si="129"/>
        <v>3680.5049582134079</v>
      </c>
      <c r="H169" s="30">
        <f t="shared" si="129"/>
        <v>10068.717991281159</v>
      </c>
      <c r="I169" s="30">
        <f t="shared" si="129"/>
        <v>15047.771606441336</v>
      </c>
      <c r="J169" s="30">
        <f t="shared" si="129"/>
        <v>16019.269102451399</v>
      </c>
      <c r="K169" s="30">
        <f t="shared" si="129"/>
        <v>17164.677175784473</v>
      </c>
      <c r="L169" s="30">
        <f t="shared" si="129"/>
        <v>10844.0509298694</v>
      </c>
      <c r="M169" s="134">
        <f t="shared" si="129"/>
        <v>9396.1176680292865</v>
      </c>
      <c r="N169" s="30">
        <f t="shared" si="129"/>
        <v>10342.05156373456</v>
      </c>
      <c r="O169" s="30">
        <f t="shared" si="129"/>
        <v>15432.854026485797</v>
      </c>
      <c r="P169" s="30">
        <f t="shared" si="129"/>
        <v>11760.889234033566</v>
      </c>
      <c r="Q169" s="30">
        <f t="shared" si="129"/>
        <v>13766.661825791696</v>
      </c>
      <c r="R169" s="30">
        <f t="shared" si="129"/>
        <v>12973.574018968244</v>
      </c>
      <c r="S169" s="30">
        <f t="shared" si="129"/>
        <v>20417.086119777672</v>
      </c>
      <c r="T169" s="30">
        <f t="shared" si="129"/>
        <v>40796.523996652664</v>
      </c>
      <c r="U169" s="30">
        <f t="shared" si="129"/>
        <v>47659.66288492149</v>
      </c>
      <c r="V169" s="30">
        <f t="shared" si="129"/>
        <v>40757.689058437529</v>
      </c>
      <c r="W169" s="30">
        <f t="shared" si="129"/>
        <v>36900.006056506732</v>
      </c>
      <c r="X169" s="30">
        <f t="shared" si="129"/>
        <v>20517.840492390267</v>
      </c>
      <c r="Y169" s="30">
        <f t="shared" si="129"/>
        <v>15211.508425028171</v>
      </c>
      <c r="Z169" s="30">
        <f t="shared" si="129"/>
        <v>12370.3581991582</v>
      </c>
      <c r="AA169" s="30">
        <f t="shared" si="129"/>
        <v>15432.854026485797</v>
      </c>
      <c r="AB169" s="30">
        <f t="shared" si="129"/>
        <v>11760.889234033566</v>
      </c>
      <c r="AC169" s="30">
        <f t="shared" si="129"/>
        <v>13766.661825791696</v>
      </c>
      <c r="AD169" s="30">
        <f t="shared" si="129"/>
        <v>12973.574018968244</v>
      </c>
      <c r="AE169" s="30">
        <f t="shared" si="129"/>
        <v>20417.086119777672</v>
      </c>
      <c r="AF169" s="30">
        <f t="shared" si="129"/>
        <v>40796.523996652664</v>
      </c>
      <c r="AG169" s="30">
        <f t="shared" si="129"/>
        <v>47659.66288492149</v>
      </c>
      <c r="AH169" s="30">
        <f t="shared" si="129"/>
        <v>40757.689058437529</v>
      </c>
      <c r="AI169" s="30">
        <f t="shared" si="129"/>
        <v>36900.006056506732</v>
      </c>
      <c r="AJ169" s="30">
        <f t="shared" si="129"/>
        <v>20517.840492390267</v>
      </c>
      <c r="AK169" s="30">
        <f t="shared" si="129"/>
        <v>15211.508425028171</v>
      </c>
      <c r="AL169" s="30">
        <f t="shared" si="129"/>
        <v>12370.3581991582</v>
      </c>
      <c r="AM169" s="30">
        <f t="shared" si="129"/>
        <v>15432.854026485797</v>
      </c>
      <c r="AN169" s="30">
        <f t="shared" si="129"/>
        <v>11760.889234033566</v>
      </c>
      <c r="AO169" s="30">
        <f t="shared" si="129"/>
        <v>13766.661825791696</v>
      </c>
      <c r="AP169" s="30">
        <f t="shared" si="129"/>
        <v>12973.574018968244</v>
      </c>
      <c r="AQ169" s="30">
        <f t="shared" si="129"/>
        <v>20417.086119777672</v>
      </c>
      <c r="AR169" s="30">
        <f t="shared" si="129"/>
        <v>40796.523996652664</v>
      </c>
      <c r="AS169" s="30">
        <f t="shared" si="129"/>
        <v>47659.66288492149</v>
      </c>
      <c r="AT169" s="30">
        <f t="shared" si="129"/>
        <v>40757.689058437529</v>
      </c>
      <c r="AU169" s="30">
        <f t="shared" si="129"/>
        <v>36900.006056506732</v>
      </c>
      <c r="AV169" s="30">
        <f t="shared" si="129"/>
        <v>20517.840492390267</v>
      </c>
      <c r="AW169" s="30">
        <f t="shared" si="129"/>
        <v>15211.508425028171</v>
      </c>
      <c r="AX169" s="30">
        <f t="shared" si="129"/>
        <v>12370.3581991582</v>
      </c>
      <c r="AY169" s="30">
        <f t="shared" si="129"/>
        <v>15432.854026485797</v>
      </c>
      <c r="AZ169" s="30">
        <f t="shared" si="129"/>
        <v>11760.889234033566</v>
      </c>
      <c r="BA169" s="30">
        <f t="shared" si="129"/>
        <v>13766.661825791696</v>
      </c>
      <c r="BB169" s="30">
        <f t="shared" si="129"/>
        <v>12973.574018968244</v>
      </c>
      <c r="BC169" s="30">
        <f t="shared" si="129"/>
        <v>20417.086119777672</v>
      </c>
      <c r="BD169" s="30">
        <f t="shared" si="129"/>
        <v>40796.523996652664</v>
      </c>
      <c r="BE169" s="30">
        <f t="shared" si="129"/>
        <v>47659.66288492149</v>
      </c>
      <c r="BF169" s="30">
        <f t="shared" si="129"/>
        <v>40757.689058437529</v>
      </c>
      <c r="BG169" s="30">
        <f t="shared" si="129"/>
        <v>36900.006056506732</v>
      </c>
      <c r="BH169" s="30">
        <f t="shared" si="129"/>
        <v>20517.840492390267</v>
      </c>
      <c r="BI169" s="30">
        <f t="shared" si="129"/>
        <v>15211.508425028171</v>
      </c>
      <c r="BJ169" s="30">
        <f t="shared" si="129"/>
        <v>12370.3581991582</v>
      </c>
      <c r="BK169" s="30">
        <f t="shared" si="129"/>
        <v>15432.854026485797</v>
      </c>
      <c r="BL169" s="30">
        <f t="shared" si="129"/>
        <v>11760.889234033566</v>
      </c>
      <c r="BM169" s="30">
        <f t="shared" si="129"/>
        <v>13766.661825791696</v>
      </c>
      <c r="BN169" s="30">
        <f t="shared" si="129"/>
        <v>12973.574018968244</v>
      </c>
      <c r="BO169" s="30">
        <f t="shared" si="129"/>
        <v>20417.086119777672</v>
      </c>
      <c r="BP169" s="30">
        <f t="shared" si="129"/>
        <v>40796.523996652664</v>
      </c>
      <c r="BQ169" s="30">
        <f t="shared" si="128"/>
        <v>47659.66288492149</v>
      </c>
      <c r="BR169" s="30">
        <f t="shared" si="128"/>
        <v>40757.689058437529</v>
      </c>
      <c r="BS169" s="30">
        <f t="shared" si="128"/>
        <v>36900.006056506732</v>
      </c>
      <c r="BT169" s="30">
        <f t="shared" si="128"/>
        <v>20517.840492390267</v>
      </c>
      <c r="BU169" s="30">
        <f t="shared" si="128"/>
        <v>15211.508425028171</v>
      </c>
      <c r="BV169" s="30">
        <f t="shared" si="128"/>
        <v>12370.3581991582</v>
      </c>
      <c r="BW169" s="30">
        <f t="shared" si="128"/>
        <v>15432.854026485797</v>
      </c>
      <c r="BX169" s="30">
        <f t="shared" si="128"/>
        <v>11760.889234033566</v>
      </c>
      <c r="BY169" s="30">
        <f t="shared" si="128"/>
        <v>13766.661825791696</v>
      </c>
      <c r="BZ169" s="30">
        <f t="shared" si="128"/>
        <v>12973.574018968244</v>
      </c>
      <c r="CA169" s="30">
        <f t="shared" si="128"/>
        <v>20417.086119777672</v>
      </c>
      <c r="CB169" s="30">
        <f t="shared" si="128"/>
        <v>40796.523996652664</v>
      </c>
      <c r="CC169" s="30">
        <f t="shared" si="128"/>
        <v>47659.66288492149</v>
      </c>
      <c r="CD169" s="30">
        <f t="shared" si="128"/>
        <v>40757.689058437529</v>
      </c>
      <c r="CE169" s="30">
        <f t="shared" si="128"/>
        <v>36900.006056506732</v>
      </c>
      <c r="CF169" s="30">
        <f t="shared" si="128"/>
        <v>20517.840492390267</v>
      </c>
      <c r="CG169" s="30">
        <f t="shared" si="128"/>
        <v>15211.508425028171</v>
      </c>
      <c r="CH169" s="34">
        <f t="shared" si="128"/>
        <v>12370.3581991582</v>
      </c>
    </row>
    <row r="170" spans="1:86" x14ac:dyDescent="0.3">
      <c r="A170" s="645"/>
      <c r="B170" s="326" t="s">
        <v>134</v>
      </c>
      <c r="C170" s="30">
        <f t="shared" si="125"/>
        <v>0</v>
      </c>
      <c r="D170" s="30">
        <f t="shared" si="126"/>
        <v>0</v>
      </c>
      <c r="E170" s="30">
        <f t="shared" si="129"/>
        <v>0</v>
      </c>
      <c r="F170" s="30">
        <f t="shared" si="129"/>
        <v>0</v>
      </c>
      <c r="G170" s="30">
        <f t="shared" si="129"/>
        <v>0</v>
      </c>
      <c r="H170" s="30">
        <f t="shared" si="129"/>
        <v>11.040555750529499</v>
      </c>
      <c r="I170" s="30">
        <f t="shared" si="129"/>
        <v>55.812249889821892</v>
      </c>
      <c r="J170" s="30">
        <f t="shared" si="129"/>
        <v>97.278545702632499</v>
      </c>
      <c r="K170" s="30">
        <f t="shared" si="129"/>
        <v>87.671752806600011</v>
      </c>
      <c r="L170" s="30">
        <f t="shared" si="129"/>
        <v>45.639907194185803</v>
      </c>
      <c r="M170" s="30">
        <f t="shared" si="129"/>
        <v>63.96155799986451</v>
      </c>
      <c r="N170" s="30">
        <f t="shared" si="129"/>
        <v>63.567309694469799</v>
      </c>
      <c r="O170" s="30">
        <f t="shared" si="129"/>
        <v>64.245574541734655</v>
      </c>
      <c r="P170" s="30">
        <f t="shared" si="129"/>
        <v>60.576412794925488</v>
      </c>
      <c r="Q170" s="30">
        <f t="shared" si="129"/>
        <v>70.6728205280412</v>
      </c>
      <c r="R170" s="30">
        <f t="shared" si="129"/>
        <v>56.835820649594403</v>
      </c>
      <c r="S170" s="30">
        <f t="shared" si="129"/>
        <v>82.366000922735992</v>
      </c>
      <c r="T170" s="30">
        <f t="shared" si="129"/>
        <v>203.90833465987723</v>
      </c>
      <c r="U170" s="30">
        <f t="shared" si="129"/>
        <v>192.11834377195467</v>
      </c>
      <c r="V170" s="30">
        <f t="shared" si="129"/>
        <v>205.78031852312833</v>
      </c>
      <c r="W170" s="30">
        <f t="shared" si="129"/>
        <v>185.45837715514801</v>
      </c>
      <c r="X170" s="30">
        <f t="shared" si="129"/>
        <v>82.264892768043907</v>
      </c>
      <c r="Y170" s="30">
        <f t="shared" si="129"/>
        <v>79.081836935050944</v>
      </c>
      <c r="Z170" s="30">
        <f t="shared" si="129"/>
        <v>64.185082634886598</v>
      </c>
      <c r="AA170" s="30">
        <f t="shared" si="129"/>
        <v>64.245574541734655</v>
      </c>
      <c r="AB170" s="30">
        <f t="shared" si="129"/>
        <v>60.576412794925488</v>
      </c>
      <c r="AC170" s="30">
        <f t="shared" si="129"/>
        <v>70.6728205280412</v>
      </c>
      <c r="AD170" s="30">
        <f t="shared" si="129"/>
        <v>56.835820649594403</v>
      </c>
      <c r="AE170" s="30">
        <f t="shared" si="129"/>
        <v>82.366000922735992</v>
      </c>
      <c r="AF170" s="30">
        <f t="shared" si="129"/>
        <v>203.90833465987723</v>
      </c>
      <c r="AG170" s="30">
        <f t="shared" si="129"/>
        <v>192.11834377195467</v>
      </c>
      <c r="AH170" s="30">
        <f t="shared" si="129"/>
        <v>205.78031852312833</v>
      </c>
      <c r="AI170" s="30">
        <f t="shared" si="129"/>
        <v>185.45837715514801</v>
      </c>
      <c r="AJ170" s="30">
        <f t="shared" si="129"/>
        <v>82.264892768043907</v>
      </c>
      <c r="AK170" s="30">
        <f t="shared" si="129"/>
        <v>79.081836935050944</v>
      </c>
      <c r="AL170" s="30">
        <f t="shared" si="129"/>
        <v>64.185082634886598</v>
      </c>
      <c r="AM170" s="30">
        <f t="shared" si="129"/>
        <v>64.245574541734655</v>
      </c>
      <c r="AN170" s="30">
        <f t="shared" si="129"/>
        <v>60.576412794925488</v>
      </c>
      <c r="AO170" s="30">
        <f t="shared" si="129"/>
        <v>70.6728205280412</v>
      </c>
      <c r="AP170" s="30">
        <f t="shared" si="129"/>
        <v>56.835820649594403</v>
      </c>
      <c r="AQ170" s="30">
        <f t="shared" si="129"/>
        <v>82.366000922735992</v>
      </c>
      <c r="AR170" s="30">
        <f t="shared" si="129"/>
        <v>203.90833465987723</v>
      </c>
      <c r="AS170" s="30">
        <f t="shared" si="129"/>
        <v>192.11834377195467</v>
      </c>
      <c r="AT170" s="30">
        <f t="shared" si="129"/>
        <v>205.78031852312833</v>
      </c>
      <c r="AU170" s="30">
        <f t="shared" si="129"/>
        <v>185.45837715514801</v>
      </c>
      <c r="AV170" s="30">
        <f t="shared" si="129"/>
        <v>82.264892768043907</v>
      </c>
      <c r="AW170" s="30">
        <f t="shared" si="129"/>
        <v>79.081836935050944</v>
      </c>
      <c r="AX170" s="30">
        <f t="shared" si="129"/>
        <v>64.185082634886598</v>
      </c>
      <c r="AY170" s="30">
        <f t="shared" si="129"/>
        <v>64.245574541734655</v>
      </c>
      <c r="AZ170" s="30">
        <f t="shared" si="129"/>
        <v>60.576412794925488</v>
      </c>
      <c r="BA170" s="30">
        <f t="shared" si="129"/>
        <v>70.6728205280412</v>
      </c>
      <c r="BB170" s="30">
        <f t="shared" si="129"/>
        <v>56.835820649594403</v>
      </c>
      <c r="BC170" s="30">
        <f t="shared" si="129"/>
        <v>82.366000922735992</v>
      </c>
      <c r="BD170" s="30">
        <f t="shared" si="129"/>
        <v>203.90833465987723</v>
      </c>
      <c r="BE170" s="30">
        <f t="shared" si="129"/>
        <v>192.11834377195467</v>
      </c>
      <c r="BF170" s="30">
        <f t="shared" si="129"/>
        <v>205.78031852312833</v>
      </c>
      <c r="BG170" s="30">
        <f t="shared" si="129"/>
        <v>185.45837715514801</v>
      </c>
      <c r="BH170" s="30">
        <f t="shared" si="129"/>
        <v>82.264892768043907</v>
      </c>
      <c r="BI170" s="30">
        <f t="shared" si="129"/>
        <v>79.081836935050944</v>
      </c>
      <c r="BJ170" s="30">
        <f t="shared" si="129"/>
        <v>64.185082634886598</v>
      </c>
      <c r="BK170" s="30">
        <f t="shared" si="129"/>
        <v>64.245574541734655</v>
      </c>
      <c r="BL170" s="30">
        <f t="shared" si="129"/>
        <v>60.576412794925488</v>
      </c>
      <c r="BM170" s="30">
        <f t="shared" si="129"/>
        <v>70.6728205280412</v>
      </c>
      <c r="BN170" s="30">
        <f t="shared" si="129"/>
        <v>56.835820649594403</v>
      </c>
      <c r="BO170" s="30">
        <f t="shared" si="129"/>
        <v>82.366000922735992</v>
      </c>
      <c r="BP170" s="30">
        <f t="shared" si="129"/>
        <v>203.90833465987723</v>
      </c>
      <c r="BQ170" s="30">
        <f t="shared" si="128"/>
        <v>192.11834377195467</v>
      </c>
      <c r="BR170" s="30">
        <f t="shared" si="128"/>
        <v>205.78031852312833</v>
      </c>
      <c r="BS170" s="30">
        <f t="shared" si="128"/>
        <v>185.45837715514801</v>
      </c>
      <c r="BT170" s="30">
        <f t="shared" si="128"/>
        <v>82.264892768043907</v>
      </c>
      <c r="BU170" s="30">
        <f t="shared" si="128"/>
        <v>79.081836935050944</v>
      </c>
      <c r="BV170" s="30">
        <f t="shared" si="128"/>
        <v>64.185082634886598</v>
      </c>
      <c r="BW170" s="30">
        <f t="shared" si="128"/>
        <v>64.245574541734655</v>
      </c>
      <c r="BX170" s="30">
        <f t="shared" si="128"/>
        <v>60.576412794925488</v>
      </c>
      <c r="BY170" s="30">
        <f t="shared" si="128"/>
        <v>70.6728205280412</v>
      </c>
      <c r="BZ170" s="30">
        <f t="shared" si="128"/>
        <v>56.835820649594403</v>
      </c>
      <c r="CA170" s="30">
        <f t="shared" si="128"/>
        <v>82.366000922735992</v>
      </c>
      <c r="CB170" s="30">
        <f t="shared" si="128"/>
        <v>203.90833465987723</v>
      </c>
      <c r="CC170" s="30">
        <f t="shared" si="128"/>
        <v>192.11834377195467</v>
      </c>
      <c r="CD170" s="30">
        <f t="shared" si="128"/>
        <v>205.78031852312833</v>
      </c>
      <c r="CE170" s="30">
        <f t="shared" si="128"/>
        <v>185.45837715514801</v>
      </c>
      <c r="CF170" s="30">
        <f t="shared" si="128"/>
        <v>82.264892768043907</v>
      </c>
      <c r="CG170" s="30">
        <f t="shared" si="128"/>
        <v>79.081836935050944</v>
      </c>
      <c r="CH170" s="34">
        <f t="shared" si="128"/>
        <v>64.185082634886598</v>
      </c>
    </row>
    <row r="171" spans="1:86" x14ac:dyDescent="0.3">
      <c r="A171" s="645"/>
      <c r="B171" s="326" t="s">
        <v>232</v>
      </c>
      <c r="C171" s="30">
        <f t="shared" si="125"/>
        <v>0</v>
      </c>
      <c r="D171" s="30">
        <f t="shared" si="126"/>
        <v>0</v>
      </c>
      <c r="E171" s="30">
        <f t="shared" si="129"/>
        <v>0</v>
      </c>
      <c r="F171" s="30">
        <f t="shared" si="129"/>
        <v>14.0270506647256</v>
      </c>
      <c r="G171" s="30">
        <f t="shared" si="129"/>
        <v>45.786893617799997</v>
      </c>
      <c r="H171" s="30">
        <f t="shared" si="129"/>
        <v>126.05453319797324</v>
      </c>
      <c r="I171" s="30">
        <f t="shared" si="129"/>
        <v>118.76605330202189</v>
      </c>
      <c r="J171" s="30">
        <f t="shared" si="129"/>
        <v>195.77381694631626</v>
      </c>
      <c r="K171" s="30">
        <f t="shared" si="129"/>
        <v>238.231231418448</v>
      </c>
      <c r="L171" s="30">
        <f t="shared" si="129"/>
        <v>147.32886263380294</v>
      </c>
      <c r="M171" s="30">
        <f t="shared" si="129"/>
        <v>188.98856089087974</v>
      </c>
      <c r="N171" s="30">
        <f t="shared" si="129"/>
        <v>179.49664966814578</v>
      </c>
      <c r="O171" s="30">
        <f t="shared" si="129"/>
        <v>199.85441264060265</v>
      </c>
      <c r="P171" s="30">
        <f t="shared" si="129"/>
        <v>188.44042543568548</v>
      </c>
      <c r="Q171" s="30">
        <f t="shared" si="129"/>
        <v>219.84821736026518</v>
      </c>
      <c r="R171" s="30">
        <f t="shared" si="129"/>
        <v>176.80423334828239</v>
      </c>
      <c r="S171" s="30">
        <f t="shared" si="129"/>
        <v>256.22323176945599</v>
      </c>
      <c r="T171" s="30">
        <f t="shared" si="129"/>
        <v>634.31576021629724</v>
      </c>
      <c r="U171" s="30">
        <f t="shared" si="129"/>
        <v>597.63958881069857</v>
      </c>
      <c r="V171" s="30">
        <f t="shared" si="129"/>
        <v>640.13910662002036</v>
      </c>
      <c r="W171" s="30">
        <f t="shared" si="129"/>
        <v>576.92183936410811</v>
      </c>
      <c r="X171" s="30">
        <f t="shared" si="129"/>
        <v>255.90870565597189</v>
      </c>
      <c r="Y171" s="30">
        <f t="shared" si="129"/>
        <v>246.00689127509489</v>
      </c>
      <c r="Z171" s="30">
        <f t="shared" si="129"/>
        <v>199.6662350953186</v>
      </c>
      <c r="AA171" s="30">
        <f t="shared" si="129"/>
        <v>199.85441264060265</v>
      </c>
      <c r="AB171" s="30">
        <f t="shared" si="129"/>
        <v>188.44042543568548</v>
      </c>
      <c r="AC171" s="30">
        <f t="shared" si="129"/>
        <v>219.84821736026518</v>
      </c>
      <c r="AD171" s="30">
        <f t="shared" si="129"/>
        <v>176.80423334828239</v>
      </c>
      <c r="AE171" s="30">
        <f t="shared" si="129"/>
        <v>256.22323176945599</v>
      </c>
      <c r="AF171" s="30">
        <f t="shared" si="129"/>
        <v>634.31576021629724</v>
      </c>
      <c r="AG171" s="30">
        <f t="shared" si="129"/>
        <v>597.63958881069857</v>
      </c>
      <c r="AH171" s="30">
        <f t="shared" si="129"/>
        <v>640.13910662002036</v>
      </c>
      <c r="AI171" s="30">
        <f t="shared" si="129"/>
        <v>576.92183936410811</v>
      </c>
      <c r="AJ171" s="30">
        <f t="shared" si="129"/>
        <v>255.90870565597189</v>
      </c>
      <c r="AK171" s="30">
        <f t="shared" si="129"/>
        <v>246.00689127509489</v>
      </c>
      <c r="AL171" s="30">
        <f t="shared" si="129"/>
        <v>199.6662350953186</v>
      </c>
      <c r="AM171" s="30">
        <f t="shared" si="129"/>
        <v>199.85441264060265</v>
      </c>
      <c r="AN171" s="30">
        <f t="shared" si="129"/>
        <v>188.44042543568548</v>
      </c>
      <c r="AO171" s="30">
        <f t="shared" si="129"/>
        <v>219.84821736026518</v>
      </c>
      <c r="AP171" s="30">
        <f t="shared" si="129"/>
        <v>176.80423334828239</v>
      </c>
      <c r="AQ171" s="30">
        <f t="shared" si="129"/>
        <v>256.22323176945599</v>
      </c>
      <c r="AR171" s="30">
        <f t="shared" si="129"/>
        <v>634.31576021629724</v>
      </c>
      <c r="AS171" s="30">
        <f t="shared" si="129"/>
        <v>597.63958881069857</v>
      </c>
      <c r="AT171" s="30">
        <f t="shared" si="129"/>
        <v>640.13910662002036</v>
      </c>
      <c r="AU171" s="30">
        <f t="shared" si="129"/>
        <v>576.92183936410811</v>
      </c>
      <c r="AV171" s="30">
        <f t="shared" si="129"/>
        <v>255.90870565597189</v>
      </c>
      <c r="AW171" s="30">
        <f t="shared" si="129"/>
        <v>246.00689127509489</v>
      </c>
      <c r="AX171" s="30">
        <f t="shared" si="129"/>
        <v>199.6662350953186</v>
      </c>
      <c r="AY171" s="30">
        <f t="shared" si="129"/>
        <v>199.85441264060265</v>
      </c>
      <c r="AZ171" s="30">
        <f t="shared" si="129"/>
        <v>188.44042543568548</v>
      </c>
      <c r="BA171" s="30">
        <f t="shared" si="129"/>
        <v>219.84821736026518</v>
      </c>
      <c r="BB171" s="30">
        <f t="shared" si="129"/>
        <v>176.80423334828239</v>
      </c>
      <c r="BC171" s="30">
        <f t="shared" si="129"/>
        <v>256.22323176945599</v>
      </c>
      <c r="BD171" s="30">
        <f t="shared" si="129"/>
        <v>634.31576021629724</v>
      </c>
      <c r="BE171" s="30">
        <f t="shared" si="129"/>
        <v>597.63958881069857</v>
      </c>
      <c r="BF171" s="30">
        <f t="shared" si="129"/>
        <v>640.13910662002036</v>
      </c>
      <c r="BG171" s="30">
        <f t="shared" si="129"/>
        <v>576.92183936410811</v>
      </c>
      <c r="BH171" s="30">
        <f t="shared" si="129"/>
        <v>255.90870565597189</v>
      </c>
      <c r="BI171" s="30">
        <f t="shared" si="129"/>
        <v>246.00689127509489</v>
      </c>
      <c r="BJ171" s="30">
        <f t="shared" si="129"/>
        <v>199.6662350953186</v>
      </c>
      <c r="BK171" s="30">
        <f t="shared" si="129"/>
        <v>199.85441264060265</v>
      </c>
      <c r="BL171" s="30">
        <f t="shared" si="129"/>
        <v>188.44042543568548</v>
      </c>
      <c r="BM171" s="30">
        <f t="shared" si="129"/>
        <v>219.84821736026518</v>
      </c>
      <c r="BN171" s="30">
        <f t="shared" si="129"/>
        <v>176.80423334828239</v>
      </c>
      <c r="BO171" s="30">
        <f t="shared" si="129"/>
        <v>256.22323176945599</v>
      </c>
      <c r="BP171" s="30">
        <f t="shared" ref="BP171:CH174" si="130">IF(BP32=0,0,((BP14*0.5)+BO32-BP50)*BP87*BP136*BP$2)</f>
        <v>634.31576021629724</v>
      </c>
      <c r="BQ171" s="30">
        <f t="shared" si="130"/>
        <v>597.63958881069857</v>
      </c>
      <c r="BR171" s="30">
        <f t="shared" si="130"/>
        <v>640.13910662002036</v>
      </c>
      <c r="BS171" s="30">
        <f t="shared" si="130"/>
        <v>576.92183936410811</v>
      </c>
      <c r="BT171" s="30">
        <f t="shared" si="130"/>
        <v>255.90870565597189</v>
      </c>
      <c r="BU171" s="30">
        <f t="shared" si="130"/>
        <v>246.00689127509489</v>
      </c>
      <c r="BV171" s="30">
        <f t="shared" si="130"/>
        <v>199.6662350953186</v>
      </c>
      <c r="BW171" s="30">
        <f t="shared" si="130"/>
        <v>199.85441264060265</v>
      </c>
      <c r="BX171" s="30">
        <f t="shared" si="130"/>
        <v>188.44042543568548</v>
      </c>
      <c r="BY171" s="30">
        <f t="shared" si="130"/>
        <v>219.84821736026518</v>
      </c>
      <c r="BZ171" s="30">
        <f t="shared" si="130"/>
        <v>176.80423334828239</v>
      </c>
      <c r="CA171" s="30">
        <f t="shared" si="130"/>
        <v>256.22323176945599</v>
      </c>
      <c r="CB171" s="30">
        <f t="shared" si="130"/>
        <v>634.31576021629724</v>
      </c>
      <c r="CC171" s="30">
        <f t="shared" si="130"/>
        <v>597.63958881069857</v>
      </c>
      <c r="CD171" s="30">
        <f t="shared" si="130"/>
        <v>640.13910662002036</v>
      </c>
      <c r="CE171" s="30">
        <f t="shared" si="130"/>
        <v>576.92183936410811</v>
      </c>
      <c r="CF171" s="30">
        <f t="shared" si="130"/>
        <v>255.90870565597189</v>
      </c>
      <c r="CG171" s="30">
        <f t="shared" si="130"/>
        <v>246.00689127509489</v>
      </c>
      <c r="CH171" s="34">
        <f t="shared" si="130"/>
        <v>199.6662350953186</v>
      </c>
    </row>
    <row r="172" spans="1:86" x14ac:dyDescent="0.3">
      <c r="A172" s="645"/>
      <c r="B172" s="326" t="s">
        <v>233</v>
      </c>
      <c r="C172" s="30">
        <f t="shared" si="125"/>
        <v>0</v>
      </c>
      <c r="D172" s="30">
        <f t="shared" si="126"/>
        <v>0</v>
      </c>
      <c r="E172" s="30">
        <f t="shared" ref="E172:BP174" si="131">IF(E33=0,0,((E15*0.5)+D33-E51)*E88*E137*E$2)</f>
        <v>0</v>
      </c>
      <c r="F172" s="30">
        <f t="shared" si="131"/>
        <v>0</v>
      </c>
      <c r="G172" s="30">
        <f t="shared" si="131"/>
        <v>0</v>
      </c>
      <c r="H172" s="30">
        <f t="shared" si="131"/>
        <v>0</v>
      </c>
      <c r="I172" s="30">
        <f t="shared" si="131"/>
        <v>0</v>
      </c>
      <c r="J172" s="30">
        <f t="shared" si="131"/>
        <v>0</v>
      </c>
      <c r="K172" s="30">
        <f t="shared" si="131"/>
        <v>0</v>
      </c>
      <c r="L172" s="30">
        <f t="shared" si="131"/>
        <v>0</v>
      </c>
      <c r="M172" s="30">
        <f t="shared" si="131"/>
        <v>0</v>
      </c>
      <c r="N172" s="30">
        <f t="shared" si="131"/>
        <v>0</v>
      </c>
      <c r="O172" s="30">
        <f t="shared" si="131"/>
        <v>0</v>
      </c>
      <c r="P172" s="30">
        <f t="shared" si="131"/>
        <v>0</v>
      </c>
      <c r="Q172" s="30">
        <f t="shared" si="131"/>
        <v>0</v>
      </c>
      <c r="R172" s="30">
        <f t="shared" si="131"/>
        <v>0</v>
      </c>
      <c r="S172" s="30">
        <f t="shared" si="131"/>
        <v>0</v>
      </c>
      <c r="T172" s="30">
        <f t="shared" si="131"/>
        <v>0</v>
      </c>
      <c r="U172" s="30">
        <f t="shared" si="131"/>
        <v>0</v>
      </c>
      <c r="V172" s="30">
        <f t="shared" si="131"/>
        <v>0</v>
      </c>
      <c r="W172" s="30">
        <f t="shared" si="131"/>
        <v>0</v>
      </c>
      <c r="X172" s="30">
        <f t="shared" si="131"/>
        <v>0</v>
      </c>
      <c r="Y172" s="30">
        <f t="shared" si="131"/>
        <v>0</v>
      </c>
      <c r="Z172" s="30">
        <f t="shared" si="131"/>
        <v>0</v>
      </c>
      <c r="AA172" s="30">
        <f t="shared" si="131"/>
        <v>0</v>
      </c>
      <c r="AB172" s="30">
        <f t="shared" si="131"/>
        <v>0</v>
      </c>
      <c r="AC172" s="30">
        <f t="shared" si="131"/>
        <v>0</v>
      </c>
      <c r="AD172" s="30">
        <f t="shared" si="131"/>
        <v>0</v>
      </c>
      <c r="AE172" s="30">
        <f t="shared" si="131"/>
        <v>0</v>
      </c>
      <c r="AF172" s="30">
        <f t="shared" si="131"/>
        <v>0</v>
      </c>
      <c r="AG172" s="30">
        <f t="shared" si="131"/>
        <v>0</v>
      </c>
      <c r="AH172" s="30">
        <f t="shared" si="131"/>
        <v>0</v>
      </c>
      <c r="AI172" s="30">
        <f t="shared" si="131"/>
        <v>0</v>
      </c>
      <c r="AJ172" s="30">
        <f t="shared" si="131"/>
        <v>0</v>
      </c>
      <c r="AK172" s="30">
        <f t="shared" si="131"/>
        <v>0</v>
      </c>
      <c r="AL172" s="30">
        <f t="shared" si="131"/>
        <v>0</v>
      </c>
      <c r="AM172" s="30">
        <f t="shared" si="131"/>
        <v>0</v>
      </c>
      <c r="AN172" s="30">
        <f t="shared" si="131"/>
        <v>0</v>
      </c>
      <c r="AO172" s="30">
        <f t="shared" si="131"/>
        <v>0</v>
      </c>
      <c r="AP172" s="30">
        <f t="shared" si="131"/>
        <v>0</v>
      </c>
      <c r="AQ172" s="30">
        <f t="shared" si="131"/>
        <v>0</v>
      </c>
      <c r="AR172" s="30">
        <f t="shared" si="131"/>
        <v>0</v>
      </c>
      <c r="AS172" s="30">
        <f t="shared" si="131"/>
        <v>0</v>
      </c>
      <c r="AT172" s="30">
        <f t="shared" si="131"/>
        <v>0</v>
      </c>
      <c r="AU172" s="30">
        <f t="shared" si="131"/>
        <v>0</v>
      </c>
      <c r="AV172" s="30">
        <f t="shared" si="131"/>
        <v>0</v>
      </c>
      <c r="AW172" s="30">
        <f t="shared" si="131"/>
        <v>0</v>
      </c>
      <c r="AX172" s="30">
        <f t="shared" si="131"/>
        <v>0</v>
      </c>
      <c r="AY172" s="30">
        <f t="shared" si="131"/>
        <v>0</v>
      </c>
      <c r="AZ172" s="30">
        <f t="shared" si="131"/>
        <v>0</v>
      </c>
      <c r="BA172" s="30">
        <f t="shared" si="131"/>
        <v>0</v>
      </c>
      <c r="BB172" s="30">
        <f t="shared" si="131"/>
        <v>0</v>
      </c>
      <c r="BC172" s="30">
        <f t="shared" si="131"/>
        <v>0</v>
      </c>
      <c r="BD172" s="30">
        <f t="shared" si="131"/>
        <v>0</v>
      </c>
      <c r="BE172" s="30">
        <f t="shared" si="131"/>
        <v>0</v>
      </c>
      <c r="BF172" s="30">
        <f t="shared" si="131"/>
        <v>0</v>
      </c>
      <c r="BG172" s="30">
        <f t="shared" si="131"/>
        <v>0</v>
      </c>
      <c r="BH172" s="30">
        <f t="shared" si="131"/>
        <v>0</v>
      </c>
      <c r="BI172" s="30">
        <f t="shared" si="131"/>
        <v>0</v>
      </c>
      <c r="BJ172" s="30">
        <f t="shared" si="131"/>
        <v>0</v>
      </c>
      <c r="BK172" s="30">
        <f t="shared" si="131"/>
        <v>0</v>
      </c>
      <c r="BL172" s="30">
        <f t="shared" si="131"/>
        <v>0</v>
      </c>
      <c r="BM172" s="30">
        <f t="shared" si="131"/>
        <v>0</v>
      </c>
      <c r="BN172" s="30">
        <f t="shared" si="131"/>
        <v>0</v>
      </c>
      <c r="BO172" s="30">
        <f t="shared" si="131"/>
        <v>0</v>
      </c>
      <c r="BP172" s="30">
        <f t="shared" si="131"/>
        <v>0</v>
      </c>
      <c r="BQ172" s="30">
        <f t="shared" si="130"/>
        <v>0</v>
      </c>
      <c r="BR172" s="30">
        <f t="shared" si="130"/>
        <v>0</v>
      </c>
      <c r="BS172" s="30">
        <f t="shared" si="130"/>
        <v>0</v>
      </c>
      <c r="BT172" s="30">
        <f t="shared" si="130"/>
        <v>0</v>
      </c>
      <c r="BU172" s="30">
        <f t="shared" si="130"/>
        <v>0</v>
      </c>
      <c r="BV172" s="30">
        <f t="shared" si="130"/>
        <v>0</v>
      </c>
      <c r="BW172" s="30">
        <f t="shared" si="130"/>
        <v>0</v>
      </c>
      <c r="BX172" s="30">
        <f t="shared" si="130"/>
        <v>0</v>
      </c>
      <c r="BY172" s="30">
        <f t="shared" si="130"/>
        <v>0</v>
      </c>
      <c r="BZ172" s="30">
        <f t="shared" si="130"/>
        <v>0</v>
      </c>
      <c r="CA172" s="30">
        <f t="shared" si="130"/>
        <v>0</v>
      </c>
      <c r="CB172" s="30">
        <f t="shared" si="130"/>
        <v>0</v>
      </c>
      <c r="CC172" s="30">
        <f t="shared" si="130"/>
        <v>0</v>
      </c>
      <c r="CD172" s="30">
        <f t="shared" si="130"/>
        <v>0</v>
      </c>
      <c r="CE172" s="30">
        <f t="shared" si="130"/>
        <v>0</v>
      </c>
      <c r="CF172" s="30">
        <f t="shared" si="130"/>
        <v>0</v>
      </c>
      <c r="CG172" s="30">
        <f t="shared" si="130"/>
        <v>0</v>
      </c>
      <c r="CH172" s="34">
        <f t="shared" si="130"/>
        <v>0</v>
      </c>
    </row>
    <row r="173" spans="1:86" ht="15.75" customHeight="1" x14ac:dyDescent="0.3">
      <c r="A173" s="645"/>
      <c r="B173" s="326" t="s">
        <v>136</v>
      </c>
      <c r="C173" s="30">
        <f t="shared" si="125"/>
        <v>6.2573104301760001</v>
      </c>
      <c r="D173" s="30">
        <f t="shared" si="126"/>
        <v>12.617571181117501</v>
      </c>
      <c r="E173" s="30">
        <f t="shared" si="131"/>
        <v>10.9491550811415</v>
      </c>
      <c r="F173" s="30">
        <f t="shared" si="131"/>
        <v>17.368127160562199</v>
      </c>
      <c r="G173" s="30">
        <f t="shared" si="131"/>
        <v>181.03206404656942</v>
      </c>
      <c r="H173" s="30">
        <f t="shared" si="131"/>
        <v>891.17078892487598</v>
      </c>
      <c r="I173" s="30">
        <f t="shared" si="131"/>
        <v>862.96658773318939</v>
      </c>
      <c r="J173" s="30">
        <f t="shared" si="131"/>
        <v>929.03653518003887</v>
      </c>
      <c r="K173" s="30">
        <f t="shared" si="131"/>
        <v>807.6241151053398</v>
      </c>
      <c r="L173" s="30">
        <f t="shared" si="131"/>
        <v>345.39170651060368</v>
      </c>
      <c r="M173" s="30">
        <f t="shared" si="131"/>
        <v>360.50736088930324</v>
      </c>
      <c r="N173" s="184">
        <f t="shared" si="131"/>
        <v>365.06551168649338</v>
      </c>
      <c r="O173" s="30">
        <f t="shared" si="131"/>
        <v>411.93598569204511</v>
      </c>
      <c r="P173" s="30">
        <f t="shared" si="131"/>
        <v>378.44777247641099</v>
      </c>
      <c r="Q173" s="30">
        <f t="shared" si="131"/>
        <v>435.13282208717641</v>
      </c>
      <c r="R173" s="30">
        <f t="shared" si="131"/>
        <v>429.58063911364962</v>
      </c>
      <c r="S173" s="30">
        <f t="shared" si="131"/>
        <v>552.2427669642741</v>
      </c>
      <c r="T173" s="30">
        <f t="shared" si="131"/>
        <v>1433.586318432642</v>
      </c>
      <c r="U173" s="30">
        <f t="shared" si="131"/>
        <v>1358.7864670746876</v>
      </c>
      <c r="V173" s="30">
        <f t="shared" si="131"/>
        <v>1462.8170885926454</v>
      </c>
      <c r="W173" s="30">
        <f t="shared" si="131"/>
        <v>1271.6468211948829</v>
      </c>
      <c r="X173" s="30">
        <f t="shared" si="131"/>
        <v>543.83748260661764</v>
      </c>
      <c r="Y173" s="30">
        <f t="shared" si="131"/>
        <v>514.78644860050326</v>
      </c>
      <c r="Z173" s="30">
        <f t="shared" si="131"/>
        <v>413.55284404003515</v>
      </c>
      <c r="AA173" s="30">
        <f t="shared" si="131"/>
        <v>411.93598569204511</v>
      </c>
      <c r="AB173" s="30">
        <f t="shared" si="131"/>
        <v>378.44777247641099</v>
      </c>
      <c r="AC173" s="30">
        <f t="shared" si="131"/>
        <v>435.13282208717641</v>
      </c>
      <c r="AD173" s="30">
        <f t="shared" si="131"/>
        <v>429.58063911364962</v>
      </c>
      <c r="AE173" s="30">
        <f t="shared" si="131"/>
        <v>552.2427669642741</v>
      </c>
      <c r="AF173" s="30">
        <f t="shared" si="131"/>
        <v>1433.586318432642</v>
      </c>
      <c r="AG173" s="30">
        <f t="shared" si="131"/>
        <v>1358.7864670746876</v>
      </c>
      <c r="AH173" s="30">
        <f t="shared" si="131"/>
        <v>1462.8170885926454</v>
      </c>
      <c r="AI173" s="30">
        <f t="shared" si="131"/>
        <v>1271.6468211948829</v>
      </c>
      <c r="AJ173" s="30">
        <f t="shared" si="131"/>
        <v>543.83748260661764</v>
      </c>
      <c r="AK173" s="30">
        <f t="shared" si="131"/>
        <v>514.78644860050326</v>
      </c>
      <c r="AL173" s="30">
        <f t="shared" si="131"/>
        <v>413.55284404003515</v>
      </c>
      <c r="AM173" s="30">
        <f t="shared" si="131"/>
        <v>411.93598569204511</v>
      </c>
      <c r="AN173" s="30">
        <f t="shared" si="131"/>
        <v>378.44777247641099</v>
      </c>
      <c r="AO173" s="30">
        <f t="shared" si="131"/>
        <v>435.13282208717641</v>
      </c>
      <c r="AP173" s="30">
        <f t="shared" si="131"/>
        <v>429.58063911364962</v>
      </c>
      <c r="AQ173" s="30">
        <f t="shared" si="131"/>
        <v>552.2427669642741</v>
      </c>
      <c r="AR173" s="30">
        <f t="shared" si="131"/>
        <v>1433.586318432642</v>
      </c>
      <c r="AS173" s="30">
        <f t="shared" si="131"/>
        <v>1358.7864670746876</v>
      </c>
      <c r="AT173" s="30">
        <f t="shared" si="131"/>
        <v>1462.8170885926454</v>
      </c>
      <c r="AU173" s="30">
        <f t="shared" si="131"/>
        <v>1271.6468211948829</v>
      </c>
      <c r="AV173" s="30">
        <f t="shared" si="131"/>
        <v>543.83748260661764</v>
      </c>
      <c r="AW173" s="30">
        <f t="shared" si="131"/>
        <v>514.78644860050326</v>
      </c>
      <c r="AX173" s="30">
        <f t="shared" si="131"/>
        <v>413.55284404003515</v>
      </c>
      <c r="AY173" s="30">
        <f t="shared" si="131"/>
        <v>411.93598569204511</v>
      </c>
      <c r="AZ173" s="30">
        <f t="shared" si="131"/>
        <v>378.44777247641099</v>
      </c>
      <c r="BA173" s="30">
        <f t="shared" si="131"/>
        <v>435.13282208717641</v>
      </c>
      <c r="BB173" s="30">
        <f t="shared" si="131"/>
        <v>429.58063911364962</v>
      </c>
      <c r="BC173" s="30">
        <f t="shared" si="131"/>
        <v>552.2427669642741</v>
      </c>
      <c r="BD173" s="30">
        <f t="shared" si="131"/>
        <v>1433.586318432642</v>
      </c>
      <c r="BE173" s="30">
        <f t="shared" si="131"/>
        <v>1358.7864670746876</v>
      </c>
      <c r="BF173" s="30">
        <f t="shared" si="131"/>
        <v>1462.8170885926454</v>
      </c>
      <c r="BG173" s="30">
        <f t="shared" si="131"/>
        <v>1271.6468211948829</v>
      </c>
      <c r="BH173" s="30">
        <f t="shared" si="131"/>
        <v>543.83748260661764</v>
      </c>
      <c r="BI173" s="30">
        <f t="shared" si="131"/>
        <v>514.78644860050326</v>
      </c>
      <c r="BJ173" s="30">
        <f t="shared" si="131"/>
        <v>413.55284404003515</v>
      </c>
      <c r="BK173" s="30">
        <f t="shared" si="131"/>
        <v>411.93598569204511</v>
      </c>
      <c r="BL173" s="30">
        <f t="shared" si="131"/>
        <v>378.44777247641099</v>
      </c>
      <c r="BM173" s="30">
        <f t="shared" si="131"/>
        <v>435.13282208717641</v>
      </c>
      <c r="BN173" s="30">
        <f t="shared" si="131"/>
        <v>429.58063911364962</v>
      </c>
      <c r="BO173" s="30">
        <f t="shared" si="131"/>
        <v>552.2427669642741</v>
      </c>
      <c r="BP173" s="30">
        <f t="shared" si="131"/>
        <v>1433.586318432642</v>
      </c>
      <c r="BQ173" s="30">
        <f t="shared" si="130"/>
        <v>1358.7864670746876</v>
      </c>
      <c r="BR173" s="30">
        <f t="shared" si="130"/>
        <v>1462.8170885926454</v>
      </c>
      <c r="BS173" s="30">
        <f t="shared" si="130"/>
        <v>1271.6468211948829</v>
      </c>
      <c r="BT173" s="30">
        <f t="shared" si="130"/>
        <v>543.83748260661764</v>
      </c>
      <c r="BU173" s="30">
        <f t="shared" si="130"/>
        <v>514.78644860050326</v>
      </c>
      <c r="BV173" s="30">
        <f t="shared" si="130"/>
        <v>413.55284404003515</v>
      </c>
      <c r="BW173" s="30">
        <f t="shared" si="130"/>
        <v>411.93598569204511</v>
      </c>
      <c r="BX173" s="30">
        <f t="shared" si="130"/>
        <v>378.44777247641099</v>
      </c>
      <c r="BY173" s="30">
        <f t="shared" si="130"/>
        <v>435.13282208717641</v>
      </c>
      <c r="BZ173" s="30">
        <f t="shared" si="130"/>
        <v>429.58063911364962</v>
      </c>
      <c r="CA173" s="30">
        <f t="shared" si="130"/>
        <v>552.2427669642741</v>
      </c>
      <c r="CB173" s="30">
        <f t="shared" si="130"/>
        <v>1433.586318432642</v>
      </c>
      <c r="CC173" s="30">
        <f t="shared" si="130"/>
        <v>1358.7864670746876</v>
      </c>
      <c r="CD173" s="30">
        <f t="shared" si="130"/>
        <v>1462.8170885926454</v>
      </c>
      <c r="CE173" s="30">
        <f t="shared" si="130"/>
        <v>1271.6468211948829</v>
      </c>
      <c r="CF173" s="30">
        <f t="shared" si="130"/>
        <v>543.83748260661764</v>
      </c>
      <c r="CG173" s="30">
        <f t="shared" si="130"/>
        <v>514.78644860050326</v>
      </c>
      <c r="CH173" s="34">
        <f t="shared" si="130"/>
        <v>413.55284404003515</v>
      </c>
    </row>
    <row r="174" spans="1:86" ht="15.75" customHeight="1" x14ac:dyDescent="0.3">
      <c r="A174" s="645"/>
      <c r="B174" s="326" t="s">
        <v>137</v>
      </c>
      <c r="C174" s="30">
        <f t="shared" si="125"/>
        <v>0</v>
      </c>
      <c r="D174" s="30">
        <f t="shared" si="126"/>
        <v>0</v>
      </c>
      <c r="E174" s="30">
        <f t="shared" si="131"/>
        <v>0</v>
      </c>
      <c r="F174" s="30">
        <f t="shared" si="131"/>
        <v>0</v>
      </c>
      <c r="G174" s="30">
        <f t="shared" si="131"/>
        <v>0</v>
      </c>
      <c r="H174" s="30">
        <f t="shared" si="131"/>
        <v>0</v>
      </c>
      <c r="I174" s="30">
        <f t="shared" si="131"/>
        <v>0</v>
      </c>
      <c r="J174" s="30">
        <f t="shared" si="131"/>
        <v>0</v>
      </c>
      <c r="K174" s="30">
        <f t="shared" si="131"/>
        <v>0</v>
      </c>
      <c r="L174" s="30">
        <f t="shared" si="131"/>
        <v>0</v>
      </c>
      <c r="M174" s="30">
        <f t="shared" si="131"/>
        <v>0</v>
      </c>
      <c r="N174" s="30">
        <f t="shared" si="131"/>
        <v>32.489977917285003</v>
      </c>
      <c r="O174" s="30">
        <f t="shared" si="131"/>
        <v>69.96093064942275</v>
      </c>
      <c r="P174" s="30">
        <f t="shared" si="131"/>
        <v>54.955188067852795</v>
      </c>
      <c r="Q174" s="30">
        <f t="shared" si="131"/>
        <v>50.628986031707989</v>
      </c>
      <c r="R174" s="30">
        <f t="shared" si="131"/>
        <v>56.567421931562997</v>
      </c>
      <c r="S174" s="30">
        <f t="shared" si="131"/>
        <v>74.832785310071245</v>
      </c>
      <c r="T174" s="30">
        <f t="shared" si="131"/>
        <v>185.06484922719912</v>
      </c>
      <c r="U174" s="30">
        <f t="shared" si="131"/>
        <v>174.69078630137096</v>
      </c>
      <c r="V174" s="30">
        <f t="shared" si="131"/>
        <v>189.87382716313499</v>
      </c>
      <c r="W174" s="30">
        <f t="shared" si="131"/>
        <v>165.56602034925268</v>
      </c>
      <c r="X174" s="30">
        <f t="shared" si="131"/>
        <v>77.3642501003592</v>
      </c>
      <c r="Y174" s="30">
        <f t="shared" si="131"/>
        <v>75.861943374703515</v>
      </c>
      <c r="Z174" s="30">
        <f t="shared" si="131"/>
        <v>64.979955834570006</v>
      </c>
      <c r="AA174" s="30">
        <f t="shared" si="131"/>
        <v>69.96093064942275</v>
      </c>
      <c r="AB174" s="30">
        <f t="shared" si="131"/>
        <v>54.955188067852795</v>
      </c>
      <c r="AC174" s="30">
        <f t="shared" si="131"/>
        <v>50.628986031707989</v>
      </c>
      <c r="AD174" s="30">
        <f t="shared" si="131"/>
        <v>56.567421931562997</v>
      </c>
      <c r="AE174" s="30">
        <f t="shared" si="131"/>
        <v>74.832785310071245</v>
      </c>
      <c r="AF174" s="30">
        <f t="shared" si="131"/>
        <v>185.06484922719912</v>
      </c>
      <c r="AG174" s="30">
        <f t="shared" si="131"/>
        <v>174.69078630137096</v>
      </c>
      <c r="AH174" s="30">
        <f t="shared" si="131"/>
        <v>189.87382716313499</v>
      </c>
      <c r="AI174" s="30">
        <f t="shared" si="131"/>
        <v>165.56602034925268</v>
      </c>
      <c r="AJ174" s="30">
        <f t="shared" si="131"/>
        <v>77.3642501003592</v>
      </c>
      <c r="AK174" s="30">
        <f t="shared" si="131"/>
        <v>75.861943374703515</v>
      </c>
      <c r="AL174" s="30">
        <f t="shared" si="131"/>
        <v>64.979955834570006</v>
      </c>
      <c r="AM174" s="30">
        <f t="shared" si="131"/>
        <v>69.96093064942275</v>
      </c>
      <c r="AN174" s="30">
        <f t="shared" si="131"/>
        <v>54.955188067852795</v>
      </c>
      <c r="AO174" s="30">
        <f t="shared" si="131"/>
        <v>50.628986031707989</v>
      </c>
      <c r="AP174" s="30">
        <f t="shared" si="131"/>
        <v>56.567421931562997</v>
      </c>
      <c r="AQ174" s="30">
        <f t="shared" si="131"/>
        <v>74.832785310071245</v>
      </c>
      <c r="AR174" s="30">
        <f t="shared" si="131"/>
        <v>185.06484922719912</v>
      </c>
      <c r="AS174" s="30">
        <f t="shared" si="131"/>
        <v>174.69078630137096</v>
      </c>
      <c r="AT174" s="30">
        <f t="shared" si="131"/>
        <v>189.87382716313499</v>
      </c>
      <c r="AU174" s="30">
        <f t="shared" si="131"/>
        <v>165.56602034925268</v>
      </c>
      <c r="AV174" s="30">
        <f t="shared" si="131"/>
        <v>77.3642501003592</v>
      </c>
      <c r="AW174" s="30">
        <f t="shared" si="131"/>
        <v>75.861943374703515</v>
      </c>
      <c r="AX174" s="30">
        <f t="shared" si="131"/>
        <v>64.979955834570006</v>
      </c>
      <c r="AY174" s="30">
        <f t="shared" si="131"/>
        <v>69.96093064942275</v>
      </c>
      <c r="AZ174" s="30">
        <f t="shared" si="131"/>
        <v>54.955188067852795</v>
      </c>
      <c r="BA174" s="30">
        <f t="shared" si="131"/>
        <v>50.628986031707989</v>
      </c>
      <c r="BB174" s="30">
        <f t="shared" si="131"/>
        <v>56.567421931562997</v>
      </c>
      <c r="BC174" s="30">
        <f t="shared" si="131"/>
        <v>74.832785310071245</v>
      </c>
      <c r="BD174" s="30">
        <f t="shared" si="131"/>
        <v>185.06484922719912</v>
      </c>
      <c r="BE174" s="30">
        <f t="shared" si="131"/>
        <v>174.69078630137096</v>
      </c>
      <c r="BF174" s="30">
        <f t="shared" si="131"/>
        <v>189.87382716313499</v>
      </c>
      <c r="BG174" s="30">
        <f t="shared" si="131"/>
        <v>165.56602034925268</v>
      </c>
      <c r="BH174" s="30">
        <f t="shared" si="131"/>
        <v>77.3642501003592</v>
      </c>
      <c r="BI174" s="30">
        <f t="shared" si="131"/>
        <v>75.861943374703515</v>
      </c>
      <c r="BJ174" s="30">
        <f t="shared" si="131"/>
        <v>64.979955834570006</v>
      </c>
      <c r="BK174" s="30">
        <f t="shared" si="131"/>
        <v>69.96093064942275</v>
      </c>
      <c r="BL174" s="30">
        <f t="shared" si="131"/>
        <v>54.955188067852795</v>
      </c>
      <c r="BM174" s="30">
        <f t="shared" si="131"/>
        <v>50.628986031707989</v>
      </c>
      <c r="BN174" s="30">
        <f t="shared" si="131"/>
        <v>56.567421931562997</v>
      </c>
      <c r="BO174" s="30">
        <f t="shared" si="131"/>
        <v>74.832785310071245</v>
      </c>
      <c r="BP174" s="30">
        <f t="shared" si="131"/>
        <v>185.06484922719912</v>
      </c>
      <c r="BQ174" s="30">
        <f t="shared" si="130"/>
        <v>174.69078630137096</v>
      </c>
      <c r="BR174" s="30">
        <f t="shared" si="130"/>
        <v>189.87382716313499</v>
      </c>
      <c r="BS174" s="30">
        <f t="shared" si="130"/>
        <v>165.56602034925268</v>
      </c>
      <c r="BT174" s="30">
        <f t="shared" si="130"/>
        <v>77.3642501003592</v>
      </c>
      <c r="BU174" s="30">
        <f t="shared" si="130"/>
        <v>75.861943374703515</v>
      </c>
      <c r="BV174" s="30">
        <f t="shared" si="130"/>
        <v>64.979955834570006</v>
      </c>
      <c r="BW174" s="30">
        <f t="shared" si="130"/>
        <v>69.96093064942275</v>
      </c>
      <c r="BX174" s="30">
        <f t="shared" si="130"/>
        <v>54.955188067852795</v>
      </c>
      <c r="BY174" s="30">
        <f t="shared" si="130"/>
        <v>50.628986031707989</v>
      </c>
      <c r="BZ174" s="30">
        <f t="shared" si="130"/>
        <v>56.567421931562997</v>
      </c>
      <c r="CA174" s="30">
        <f t="shared" si="130"/>
        <v>74.832785310071245</v>
      </c>
      <c r="CB174" s="30">
        <f t="shared" si="130"/>
        <v>185.06484922719912</v>
      </c>
      <c r="CC174" s="30">
        <f t="shared" si="130"/>
        <v>174.69078630137096</v>
      </c>
      <c r="CD174" s="30">
        <f t="shared" si="130"/>
        <v>189.87382716313499</v>
      </c>
      <c r="CE174" s="30">
        <f t="shared" si="130"/>
        <v>165.56602034925268</v>
      </c>
      <c r="CF174" s="30">
        <f t="shared" si="130"/>
        <v>77.3642501003592</v>
      </c>
      <c r="CG174" s="30">
        <f t="shared" si="130"/>
        <v>75.861943374703515</v>
      </c>
      <c r="CH174" s="34">
        <f t="shared" si="130"/>
        <v>64.979955834570006</v>
      </c>
    </row>
    <row r="175" spans="1:86" ht="15.75" customHeight="1" x14ac:dyDescent="0.3">
      <c r="A175" s="64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
      <c r="A176" s="645"/>
      <c r="B176" s="318" t="s">
        <v>237</v>
      </c>
      <c r="C176" s="30">
        <f>SUM(C162:C175)</f>
        <v>182.50081045747197</v>
      </c>
      <c r="D176" s="30">
        <f>SUM(D162:D175)</f>
        <v>553.57701957206132</v>
      </c>
      <c r="E176" s="30">
        <f t="shared" ref="E176:BP176" si="132">SUM(E162:E175)</f>
        <v>966.20060963165167</v>
      </c>
      <c r="F176" s="30">
        <f t="shared" si="132"/>
        <v>1735.6627184472025</v>
      </c>
      <c r="G176" s="30">
        <f t="shared" si="132"/>
        <v>4276.0266165815001</v>
      </c>
      <c r="H176" s="30">
        <f t="shared" si="132"/>
        <v>15289.028302857536</v>
      </c>
      <c r="I176" s="30">
        <f t="shared" si="132"/>
        <v>22958.907077064006</v>
      </c>
      <c r="J176" s="30">
        <f t="shared" si="132"/>
        <v>26587.857079463214</v>
      </c>
      <c r="K176" s="30">
        <f t="shared" si="132"/>
        <v>24104.677392717484</v>
      </c>
      <c r="L176" s="30">
        <f t="shared" si="132"/>
        <v>12249.988953268825</v>
      </c>
      <c r="M176" s="134">
        <f t="shared" si="132"/>
        <v>11579.662466331898</v>
      </c>
      <c r="N176" s="30">
        <f t="shared" si="132"/>
        <v>14199.458422955257</v>
      </c>
      <c r="O176" s="30">
        <f t="shared" si="132"/>
        <v>21059.445290464326</v>
      </c>
      <c r="P176" s="30">
        <f t="shared" si="132"/>
        <v>17148.501694922459</v>
      </c>
      <c r="Q176" s="30">
        <f t="shared" si="132"/>
        <v>18999.910318920869</v>
      </c>
      <c r="R176" s="30">
        <f t="shared" si="132"/>
        <v>16107.480600763805</v>
      </c>
      <c r="S176" s="30">
        <f t="shared" si="132"/>
        <v>28525.088763846641</v>
      </c>
      <c r="T176" s="30">
        <f t="shared" si="132"/>
        <v>85356.66502449417</v>
      </c>
      <c r="U176" s="30">
        <f t="shared" si="132"/>
        <v>98872.822515940308</v>
      </c>
      <c r="V176" s="30">
        <f t="shared" si="132"/>
        <v>93555.774935098321</v>
      </c>
      <c r="W176" s="30">
        <f t="shared" si="132"/>
        <v>61752.086407777286</v>
      </c>
      <c r="X176" s="30">
        <f t="shared" si="132"/>
        <v>24380.311910835768</v>
      </c>
      <c r="Y176" s="30">
        <f t="shared" si="132"/>
        <v>19948.528146444216</v>
      </c>
      <c r="Z176" s="30">
        <f t="shared" si="132"/>
        <v>17419.912918726073</v>
      </c>
      <c r="AA176" s="30">
        <f t="shared" si="132"/>
        <v>21059.445290464326</v>
      </c>
      <c r="AB176" s="30">
        <f t="shared" si="132"/>
        <v>17148.501694922459</v>
      </c>
      <c r="AC176" s="30">
        <f t="shared" si="132"/>
        <v>18999.910318920869</v>
      </c>
      <c r="AD176" s="30">
        <f t="shared" si="132"/>
        <v>16107.480600763805</v>
      </c>
      <c r="AE176" s="30">
        <f t="shared" si="132"/>
        <v>28525.088763846641</v>
      </c>
      <c r="AF176" s="30">
        <f t="shared" si="132"/>
        <v>85356.66502449417</v>
      </c>
      <c r="AG176" s="30">
        <f t="shared" si="132"/>
        <v>98872.822515940308</v>
      </c>
      <c r="AH176" s="30">
        <f t="shared" si="132"/>
        <v>93555.774935098321</v>
      </c>
      <c r="AI176" s="30">
        <f t="shared" si="132"/>
        <v>61752.086407777286</v>
      </c>
      <c r="AJ176" s="30">
        <f t="shared" si="132"/>
        <v>24380.311910835768</v>
      </c>
      <c r="AK176" s="30">
        <f t="shared" si="132"/>
        <v>19948.528146444216</v>
      </c>
      <c r="AL176" s="30">
        <f t="shared" si="132"/>
        <v>17419.912918726073</v>
      </c>
      <c r="AM176" s="30">
        <f t="shared" si="132"/>
        <v>21059.445290464326</v>
      </c>
      <c r="AN176" s="30">
        <f t="shared" si="132"/>
        <v>17148.501694922459</v>
      </c>
      <c r="AO176" s="30">
        <f t="shared" si="132"/>
        <v>18999.910318920869</v>
      </c>
      <c r="AP176" s="30">
        <f t="shared" si="132"/>
        <v>16107.480600763805</v>
      </c>
      <c r="AQ176" s="30">
        <f t="shared" si="132"/>
        <v>28525.088763846641</v>
      </c>
      <c r="AR176" s="30">
        <f t="shared" si="132"/>
        <v>85356.66502449417</v>
      </c>
      <c r="AS176" s="30">
        <f t="shared" si="132"/>
        <v>98872.822515940308</v>
      </c>
      <c r="AT176" s="30">
        <f t="shared" si="132"/>
        <v>93555.774935098321</v>
      </c>
      <c r="AU176" s="30">
        <f t="shared" si="132"/>
        <v>61752.086407777286</v>
      </c>
      <c r="AV176" s="30">
        <f t="shared" si="132"/>
        <v>24380.311910835768</v>
      </c>
      <c r="AW176" s="30">
        <f t="shared" si="132"/>
        <v>19948.528146444216</v>
      </c>
      <c r="AX176" s="30">
        <f t="shared" si="132"/>
        <v>17419.912918726073</v>
      </c>
      <c r="AY176" s="30">
        <f t="shared" si="132"/>
        <v>21059.445290464326</v>
      </c>
      <c r="AZ176" s="30">
        <f t="shared" si="132"/>
        <v>17148.501694922459</v>
      </c>
      <c r="BA176" s="30">
        <f t="shared" si="132"/>
        <v>18999.910318920869</v>
      </c>
      <c r="BB176" s="30">
        <f t="shared" si="132"/>
        <v>16107.480600763805</v>
      </c>
      <c r="BC176" s="30">
        <f t="shared" si="132"/>
        <v>28525.088763846641</v>
      </c>
      <c r="BD176" s="30">
        <f t="shared" si="132"/>
        <v>85356.66502449417</v>
      </c>
      <c r="BE176" s="30">
        <f t="shared" si="132"/>
        <v>98872.822515940308</v>
      </c>
      <c r="BF176" s="30">
        <f t="shared" si="132"/>
        <v>93555.774935098321</v>
      </c>
      <c r="BG176" s="30">
        <f t="shared" si="132"/>
        <v>61752.086407777286</v>
      </c>
      <c r="BH176" s="30">
        <f t="shared" si="132"/>
        <v>24380.311910835768</v>
      </c>
      <c r="BI176" s="30">
        <f t="shared" si="132"/>
        <v>19948.528146444216</v>
      </c>
      <c r="BJ176" s="30">
        <f t="shared" si="132"/>
        <v>17419.912918726073</v>
      </c>
      <c r="BK176" s="30">
        <f t="shared" si="132"/>
        <v>21059.445290464326</v>
      </c>
      <c r="BL176" s="30">
        <f t="shared" si="132"/>
        <v>17148.501694922459</v>
      </c>
      <c r="BM176" s="30">
        <f t="shared" si="132"/>
        <v>18999.910318920869</v>
      </c>
      <c r="BN176" s="30">
        <f t="shared" si="132"/>
        <v>16107.480600763805</v>
      </c>
      <c r="BO176" s="30">
        <f t="shared" si="132"/>
        <v>28525.088763846641</v>
      </c>
      <c r="BP176" s="30">
        <f t="shared" si="132"/>
        <v>85356.66502449417</v>
      </c>
      <c r="BQ176" s="30">
        <f t="shared" ref="BQ176:CH176" si="133">SUM(BQ162:BQ175)</f>
        <v>98872.822515940308</v>
      </c>
      <c r="BR176" s="30">
        <f t="shared" si="133"/>
        <v>93555.774935098321</v>
      </c>
      <c r="BS176" s="30">
        <f t="shared" si="133"/>
        <v>61752.086407777286</v>
      </c>
      <c r="BT176" s="30">
        <f t="shared" si="133"/>
        <v>24380.311910835768</v>
      </c>
      <c r="BU176" s="30">
        <f t="shared" si="133"/>
        <v>19948.528146444216</v>
      </c>
      <c r="BV176" s="30">
        <f t="shared" si="133"/>
        <v>17419.912918726073</v>
      </c>
      <c r="BW176" s="30">
        <f t="shared" si="133"/>
        <v>21059.445290464326</v>
      </c>
      <c r="BX176" s="30">
        <f t="shared" si="133"/>
        <v>17148.501694922459</v>
      </c>
      <c r="BY176" s="30">
        <f t="shared" si="133"/>
        <v>18999.910318920869</v>
      </c>
      <c r="BZ176" s="30">
        <f t="shared" si="133"/>
        <v>16107.480600763805</v>
      </c>
      <c r="CA176" s="30">
        <f t="shared" si="133"/>
        <v>28525.088763846641</v>
      </c>
      <c r="CB176" s="30">
        <f t="shared" si="133"/>
        <v>85356.66502449417</v>
      </c>
      <c r="CC176" s="30">
        <f t="shared" si="133"/>
        <v>98872.822515940308</v>
      </c>
      <c r="CD176" s="30">
        <f t="shared" si="133"/>
        <v>93555.774935098321</v>
      </c>
      <c r="CE176" s="30">
        <f t="shared" si="133"/>
        <v>61752.086407777286</v>
      </c>
      <c r="CF176" s="30">
        <f t="shared" si="133"/>
        <v>24380.311910835768</v>
      </c>
      <c r="CG176" s="30">
        <f t="shared" si="133"/>
        <v>19948.528146444216</v>
      </c>
      <c r="CH176" s="34">
        <f t="shared" si="133"/>
        <v>17419.912918726073</v>
      </c>
    </row>
    <row r="177" spans="1:86" ht="16.5" customHeight="1" thickBot="1" x14ac:dyDescent="0.35">
      <c r="A177" s="646"/>
      <c r="B177" s="170" t="s">
        <v>238</v>
      </c>
      <c r="C177" s="31">
        <f>C176</f>
        <v>182.50081045747197</v>
      </c>
      <c r="D177" s="31">
        <f>C177+D176</f>
        <v>736.07783002953329</v>
      </c>
      <c r="E177" s="31">
        <f t="shared" ref="E177:BP177" si="134">D177+E176</f>
        <v>1702.2784396611851</v>
      </c>
      <c r="F177" s="31">
        <f t="shared" si="134"/>
        <v>3437.9411581083878</v>
      </c>
      <c r="G177" s="31">
        <f t="shared" si="134"/>
        <v>7713.9677746898878</v>
      </c>
      <c r="H177" s="31">
        <f t="shared" si="134"/>
        <v>23002.996077547425</v>
      </c>
      <c r="I177" s="31">
        <f t="shared" si="134"/>
        <v>45961.903154611427</v>
      </c>
      <c r="J177" s="31">
        <f t="shared" si="134"/>
        <v>72549.760234074638</v>
      </c>
      <c r="K177" s="31">
        <f t="shared" si="134"/>
        <v>96654.437626792118</v>
      </c>
      <c r="L177" s="31">
        <f t="shared" si="134"/>
        <v>108904.42658006094</v>
      </c>
      <c r="M177" s="31">
        <f t="shared" si="134"/>
        <v>120484.08904639284</v>
      </c>
      <c r="N177" s="31">
        <f t="shared" si="134"/>
        <v>134683.54746934809</v>
      </c>
      <c r="O177" s="31">
        <f t="shared" si="134"/>
        <v>155742.99275981242</v>
      </c>
      <c r="P177" s="31">
        <f t="shared" si="134"/>
        <v>172891.49445473487</v>
      </c>
      <c r="Q177" s="31">
        <f t="shared" si="134"/>
        <v>191891.40477365575</v>
      </c>
      <c r="R177" s="31">
        <f t="shared" si="134"/>
        <v>207998.88537441957</v>
      </c>
      <c r="S177" s="31">
        <f t="shared" si="134"/>
        <v>236523.9741382662</v>
      </c>
      <c r="T177" s="31">
        <f t="shared" si="134"/>
        <v>321880.63916276034</v>
      </c>
      <c r="U177" s="31">
        <f t="shared" si="134"/>
        <v>420753.46167870064</v>
      </c>
      <c r="V177" s="31">
        <f t="shared" si="134"/>
        <v>514309.23661379894</v>
      </c>
      <c r="W177" s="31">
        <f t="shared" si="134"/>
        <v>576061.32302157627</v>
      </c>
      <c r="X177" s="31">
        <f t="shared" si="134"/>
        <v>600441.63493241207</v>
      </c>
      <c r="Y177" s="31">
        <f t="shared" si="134"/>
        <v>620390.16307885631</v>
      </c>
      <c r="Z177" s="31">
        <f t="shared" si="134"/>
        <v>637810.0759975824</v>
      </c>
      <c r="AA177" s="31">
        <f t="shared" si="134"/>
        <v>658869.52128804673</v>
      </c>
      <c r="AB177" s="31">
        <f t="shared" si="134"/>
        <v>676018.02298296918</v>
      </c>
      <c r="AC177" s="31">
        <f t="shared" si="134"/>
        <v>695017.93330189004</v>
      </c>
      <c r="AD177" s="31">
        <f t="shared" si="134"/>
        <v>711125.41390265385</v>
      </c>
      <c r="AE177" s="31">
        <f t="shared" si="134"/>
        <v>739650.50266650051</v>
      </c>
      <c r="AF177" s="31">
        <f t="shared" si="134"/>
        <v>825007.16769099468</v>
      </c>
      <c r="AG177" s="31">
        <f t="shared" si="134"/>
        <v>923879.99020693498</v>
      </c>
      <c r="AH177" s="31">
        <f t="shared" si="134"/>
        <v>1017435.7651420333</v>
      </c>
      <c r="AI177" s="31">
        <f t="shared" si="134"/>
        <v>1079187.8515498107</v>
      </c>
      <c r="AJ177" s="31">
        <f t="shared" si="134"/>
        <v>1103568.1634606465</v>
      </c>
      <c r="AK177" s="31">
        <f t="shared" si="134"/>
        <v>1123516.6916070906</v>
      </c>
      <c r="AL177" s="31">
        <f t="shared" si="134"/>
        <v>1140936.6045258166</v>
      </c>
      <c r="AM177" s="31">
        <f t="shared" si="134"/>
        <v>1161996.0498162811</v>
      </c>
      <c r="AN177" s="31">
        <f t="shared" si="134"/>
        <v>1179144.5515112036</v>
      </c>
      <c r="AO177" s="31">
        <f t="shared" si="134"/>
        <v>1198144.4618301245</v>
      </c>
      <c r="AP177" s="31">
        <f t="shared" si="134"/>
        <v>1214251.9424308883</v>
      </c>
      <c r="AQ177" s="31">
        <f t="shared" si="134"/>
        <v>1242777.0311947349</v>
      </c>
      <c r="AR177" s="31">
        <f t="shared" si="134"/>
        <v>1328133.6962192291</v>
      </c>
      <c r="AS177" s="31">
        <f t="shared" si="134"/>
        <v>1427006.5187351694</v>
      </c>
      <c r="AT177" s="31">
        <f t="shared" si="134"/>
        <v>1520562.2936702678</v>
      </c>
      <c r="AU177" s="31">
        <f t="shared" si="134"/>
        <v>1582314.3800780452</v>
      </c>
      <c r="AV177" s="31">
        <f t="shared" si="134"/>
        <v>1606694.691988881</v>
      </c>
      <c r="AW177" s="31">
        <f t="shared" si="134"/>
        <v>1626643.2201353251</v>
      </c>
      <c r="AX177" s="31">
        <f t="shared" si="134"/>
        <v>1644063.1330540511</v>
      </c>
      <c r="AY177" s="31">
        <f t="shared" si="134"/>
        <v>1665122.5783445155</v>
      </c>
      <c r="AZ177" s="31">
        <f t="shared" si="134"/>
        <v>1682271.0800394381</v>
      </c>
      <c r="BA177" s="31">
        <f t="shared" si="134"/>
        <v>1701270.9903583589</v>
      </c>
      <c r="BB177" s="31">
        <f t="shared" si="134"/>
        <v>1717378.4709591228</v>
      </c>
      <c r="BC177" s="31">
        <f t="shared" si="134"/>
        <v>1745903.5597229693</v>
      </c>
      <c r="BD177" s="31">
        <f t="shared" si="134"/>
        <v>1831260.2247474636</v>
      </c>
      <c r="BE177" s="31">
        <f t="shared" si="134"/>
        <v>1930133.0472634039</v>
      </c>
      <c r="BF177" s="31">
        <f t="shared" si="134"/>
        <v>2023688.8221985023</v>
      </c>
      <c r="BG177" s="31">
        <f t="shared" si="134"/>
        <v>2085440.9086062796</v>
      </c>
      <c r="BH177" s="31">
        <f t="shared" si="134"/>
        <v>2109821.2205171152</v>
      </c>
      <c r="BI177" s="31">
        <f t="shared" si="134"/>
        <v>2129769.7486635596</v>
      </c>
      <c r="BJ177" s="31">
        <f t="shared" si="134"/>
        <v>2147189.6615822855</v>
      </c>
      <c r="BK177" s="31">
        <f t="shared" si="134"/>
        <v>2168249.10687275</v>
      </c>
      <c r="BL177" s="31">
        <f t="shared" si="134"/>
        <v>2185397.6085676723</v>
      </c>
      <c r="BM177" s="31">
        <f t="shared" si="134"/>
        <v>2204397.5188865932</v>
      </c>
      <c r="BN177" s="31">
        <f t="shared" si="134"/>
        <v>2220504.9994873567</v>
      </c>
      <c r="BO177" s="31">
        <f t="shared" si="134"/>
        <v>2249030.0882512033</v>
      </c>
      <c r="BP177" s="31">
        <f t="shared" si="134"/>
        <v>2334386.7532756976</v>
      </c>
      <c r="BQ177" s="31">
        <f t="shared" ref="BQ177:CH177" si="135">BP177+BQ176</f>
        <v>2433259.5757916379</v>
      </c>
      <c r="BR177" s="31">
        <f t="shared" si="135"/>
        <v>2526815.3507267362</v>
      </c>
      <c r="BS177" s="31">
        <f t="shared" si="135"/>
        <v>2588567.4371345136</v>
      </c>
      <c r="BT177" s="31">
        <f t="shared" si="135"/>
        <v>2612947.7490453492</v>
      </c>
      <c r="BU177" s="31">
        <f t="shared" si="135"/>
        <v>2632896.2771917935</v>
      </c>
      <c r="BV177" s="31">
        <f t="shared" si="135"/>
        <v>2650316.1901105195</v>
      </c>
      <c r="BW177" s="31">
        <f t="shared" si="135"/>
        <v>2671375.635400984</v>
      </c>
      <c r="BX177" s="31">
        <f t="shared" si="135"/>
        <v>2688524.1370959063</v>
      </c>
      <c r="BY177" s="31">
        <f t="shared" si="135"/>
        <v>2707524.0474148272</v>
      </c>
      <c r="BZ177" s="31">
        <f t="shared" si="135"/>
        <v>2723631.5280155907</v>
      </c>
      <c r="CA177" s="31">
        <f t="shared" si="135"/>
        <v>2752156.6167794373</v>
      </c>
      <c r="CB177" s="31">
        <f t="shared" si="135"/>
        <v>2837513.2818039316</v>
      </c>
      <c r="CC177" s="31">
        <f t="shared" si="135"/>
        <v>2936386.1043198719</v>
      </c>
      <c r="CD177" s="31">
        <f t="shared" si="135"/>
        <v>3029941.8792549702</v>
      </c>
      <c r="CE177" s="31">
        <f t="shared" si="135"/>
        <v>3091693.9656627476</v>
      </c>
      <c r="CF177" s="31">
        <f t="shared" si="135"/>
        <v>3116074.2775735832</v>
      </c>
      <c r="CG177" s="31">
        <f t="shared" si="135"/>
        <v>3136022.8057200275</v>
      </c>
      <c r="CH177" s="35">
        <f t="shared" si="135"/>
        <v>3153442.7186387535</v>
      </c>
    </row>
    <row r="178" spans="1:86" s="136" customFormat="1" x14ac:dyDescent="0.3">
      <c r="A178" s="127"/>
      <c r="B178" s="281" t="s">
        <v>250</v>
      </c>
      <c r="C178" s="135">
        <f t="shared" ref="C178:BN178" si="136">C157+C176</f>
        <v>1779.6101181996473</v>
      </c>
      <c r="D178" s="135">
        <f t="shared" si="136"/>
        <v>5213.6152431411683</v>
      </c>
      <c r="E178" s="135">
        <f t="shared" si="136"/>
        <v>9842.0710340072364</v>
      </c>
      <c r="F178" s="135">
        <f t="shared" si="136"/>
        <v>18067.973346674724</v>
      </c>
      <c r="G178" s="135">
        <f t="shared" si="136"/>
        <v>37189.725607565822</v>
      </c>
      <c r="H178" s="135">
        <f t="shared" si="136"/>
        <v>97188.99069073514</v>
      </c>
      <c r="I178" s="135">
        <f t="shared" si="136"/>
        <v>152898.90938719068</v>
      </c>
      <c r="J178" s="135">
        <f t="shared" si="136"/>
        <v>168616.59619422661</v>
      </c>
      <c r="K178" s="135">
        <f t="shared" si="136"/>
        <v>167287.60523112741</v>
      </c>
      <c r="L178" s="135">
        <f t="shared" si="136"/>
        <v>105869.84456107198</v>
      </c>
      <c r="M178" s="135">
        <f t="shared" si="136"/>
        <v>107940.18793217929</v>
      </c>
      <c r="N178" s="135">
        <f t="shared" si="136"/>
        <v>161858.4172114901</v>
      </c>
      <c r="O178" s="135">
        <f t="shared" si="136"/>
        <v>216787.07828227282</v>
      </c>
      <c r="P178" s="135">
        <f t="shared" si="136"/>
        <v>175966.7455649417</v>
      </c>
      <c r="Q178" s="135">
        <f t="shared" si="136"/>
        <v>187999.81655873777</v>
      </c>
      <c r="R178" s="135">
        <f t="shared" si="136"/>
        <v>171832.26359154555</v>
      </c>
      <c r="S178" s="135">
        <f t="shared" si="136"/>
        <v>238452.45207827014</v>
      </c>
      <c r="T178" s="135">
        <f t="shared" si="136"/>
        <v>519237.7265298831</v>
      </c>
      <c r="U178" s="135">
        <f t="shared" si="136"/>
        <v>638142.95051004016</v>
      </c>
      <c r="V178" s="135">
        <f t="shared" si="136"/>
        <v>575141.8691257186</v>
      </c>
      <c r="W178" s="135">
        <f t="shared" si="136"/>
        <v>418150.0192606101</v>
      </c>
      <c r="X178" s="135">
        <f t="shared" si="136"/>
        <v>213140.64924829826</v>
      </c>
      <c r="Y178" s="135">
        <f t="shared" si="136"/>
        <v>186060.85279828779</v>
      </c>
      <c r="Z178" s="135">
        <f t="shared" si="136"/>
        <v>198408.43300887174</v>
      </c>
      <c r="AA178" s="135">
        <f t="shared" si="136"/>
        <v>216787.07828227282</v>
      </c>
      <c r="AB178" s="135">
        <f t="shared" si="136"/>
        <v>175966.7455649417</v>
      </c>
      <c r="AC178" s="135">
        <f t="shared" si="136"/>
        <v>187999.81655873777</v>
      </c>
      <c r="AD178" s="135">
        <f t="shared" si="136"/>
        <v>171832.26359154555</v>
      </c>
      <c r="AE178" s="135">
        <f t="shared" si="136"/>
        <v>238452.45207827014</v>
      </c>
      <c r="AF178" s="135">
        <f t="shared" si="136"/>
        <v>519237.7265298831</v>
      </c>
      <c r="AG178" s="135">
        <f t="shared" si="136"/>
        <v>638142.95051004016</v>
      </c>
      <c r="AH178" s="135">
        <f t="shared" si="136"/>
        <v>575141.8691257186</v>
      </c>
      <c r="AI178" s="135">
        <f t="shared" si="136"/>
        <v>418150.0192606101</v>
      </c>
      <c r="AJ178" s="135">
        <f t="shared" si="136"/>
        <v>213140.64924829826</v>
      </c>
      <c r="AK178" s="135">
        <f t="shared" si="136"/>
        <v>186060.85279828779</v>
      </c>
      <c r="AL178" s="135">
        <f t="shared" si="136"/>
        <v>198408.43300887174</v>
      </c>
      <c r="AM178" s="135">
        <f t="shared" si="136"/>
        <v>216787.07828227282</v>
      </c>
      <c r="AN178" s="135">
        <f t="shared" si="136"/>
        <v>175966.7455649417</v>
      </c>
      <c r="AO178" s="135">
        <f t="shared" si="136"/>
        <v>187999.81655873777</v>
      </c>
      <c r="AP178" s="135">
        <f t="shared" si="136"/>
        <v>171832.26359154555</v>
      </c>
      <c r="AQ178" s="135">
        <f t="shared" si="136"/>
        <v>238452.45207827014</v>
      </c>
      <c r="AR178" s="135">
        <f t="shared" si="136"/>
        <v>519237.7265298831</v>
      </c>
      <c r="AS178" s="135">
        <f t="shared" si="136"/>
        <v>638142.95051004016</v>
      </c>
      <c r="AT178" s="135">
        <f t="shared" si="136"/>
        <v>575141.8691257186</v>
      </c>
      <c r="AU178" s="135">
        <f t="shared" si="136"/>
        <v>418150.0192606101</v>
      </c>
      <c r="AV178" s="135">
        <f t="shared" si="136"/>
        <v>213140.64924829826</v>
      </c>
      <c r="AW178" s="135">
        <f t="shared" si="136"/>
        <v>186060.85279828779</v>
      </c>
      <c r="AX178" s="135">
        <f t="shared" si="136"/>
        <v>198408.43300887174</v>
      </c>
      <c r="AY178" s="135">
        <f t="shared" si="136"/>
        <v>216787.07828227282</v>
      </c>
      <c r="AZ178" s="135">
        <f t="shared" si="136"/>
        <v>175966.7455649417</v>
      </c>
      <c r="BA178" s="135">
        <f t="shared" si="136"/>
        <v>187999.81655873777</v>
      </c>
      <c r="BB178" s="135">
        <f t="shared" si="136"/>
        <v>171832.26359154555</v>
      </c>
      <c r="BC178" s="135">
        <f t="shared" si="136"/>
        <v>238452.45207827014</v>
      </c>
      <c r="BD178" s="135">
        <f t="shared" si="136"/>
        <v>519237.7265298831</v>
      </c>
      <c r="BE178" s="135">
        <f t="shared" si="136"/>
        <v>638142.95051004016</v>
      </c>
      <c r="BF178" s="135">
        <f t="shared" si="136"/>
        <v>575141.8691257186</v>
      </c>
      <c r="BG178" s="135">
        <f t="shared" si="136"/>
        <v>418150.0192606101</v>
      </c>
      <c r="BH178" s="135">
        <f t="shared" si="136"/>
        <v>213140.64924829826</v>
      </c>
      <c r="BI178" s="135">
        <f t="shared" si="136"/>
        <v>186060.85279828779</v>
      </c>
      <c r="BJ178" s="135">
        <f t="shared" si="136"/>
        <v>198408.43300887174</v>
      </c>
      <c r="BK178" s="135">
        <f t="shared" si="136"/>
        <v>216787.07828227282</v>
      </c>
      <c r="BL178" s="135">
        <f t="shared" si="136"/>
        <v>175966.7455649417</v>
      </c>
      <c r="BM178" s="135">
        <f t="shared" si="136"/>
        <v>187999.81655873777</v>
      </c>
      <c r="BN178" s="135">
        <f t="shared" si="136"/>
        <v>171832.26359154555</v>
      </c>
      <c r="BO178" s="135">
        <f t="shared" ref="BO178:CH178" si="137">BO157+BO176</f>
        <v>238452.45207827014</v>
      </c>
      <c r="BP178" s="135">
        <f t="shared" si="137"/>
        <v>519237.7265298831</v>
      </c>
      <c r="BQ178" s="135">
        <f t="shared" si="137"/>
        <v>638142.95051004016</v>
      </c>
      <c r="BR178" s="135">
        <f t="shared" si="137"/>
        <v>575141.8691257186</v>
      </c>
      <c r="BS178" s="135">
        <f t="shared" si="137"/>
        <v>418150.0192606101</v>
      </c>
      <c r="BT178" s="135">
        <f t="shared" si="137"/>
        <v>213140.64924829826</v>
      </c>
      <c r="BU178" s="135">
        <f t="shared" si="137"/>
        <v>186060.85279828779</v>
      </c>
      <c r="BV178" s="135">
        <f t="shared" si="137"/>
        <v>198408.43300887174</v>
      </c>
      <c r="BW178" s="135">
        <f t="shared" si="137"/>
        <v>216787.07828227282</v>
      </c>
      <c r="BX178" s="135">
        <f t="shared" si="137"/>
        <v>175966.7455649417</v>
      </c>
      <c r="BY178" s="135">
        <f t="shared" si="137"/>
        <v>187999.81655873777</v>
      </c>
      <c r="BZ178" s="135">
        <f t="shared" si="137"/>
        <v>171832.26359154555</v>
      </c>
      <c r="CA178" s="135">
        <f t="shared" si="137"/>
        <v>238452.45207827014</v>
      </c>
      <c r="CB178" s="135">
        <f t="shared" si="137"/>
        <v>519237.7265298831</v>
      </c>
      <c r="CC178" s="135">
        <f t="shared" si="137"/>
        <v>638142.95051004016</v>
      </c>
      <c r="CD178" s="135">
        <f t="shared" si="137"/>
        <v>575141.8691257186</v>
      </c>
      <c r="CE178" s="135">
        <f t="shared" si="137"/>
        <v>418150.0192606101</v>
      </c>
      <c r="CF178" s="135">
        <f t="shared" si="137"/>
        <v>213140.64924829826</v>
      </c>
      <c r="CG178" s="135">
        <f t="shared" si="137"/>
        <v>186060.85279828779</v>
      </c>
      <c r="CH178" s="135">
        <f t="shared" si="137"/>
        <v>198408.43300887174</v>
      </c>
    </row>
    <row r="179" spans="1:86" x14ac:dyDescent="0.3">
      <c r="A179" s="127"/>
      <c r="B179" s="282" t="s">
        <v>251</v>
      </c>
      <c r="C179" s="132">
        <f>C178-C73</f>
        <v>0</v>
      </c>
      <c r="D179" s="132">
        <f t="shared" ref="D179:BO179" si="138">D178-D73</f>
        <v>0</v>
      </c>
      <c r="E179" s="132">
        <f t="shared" si="138"/>
        <v>0</v>
      </c>
      <c r="F179" s="132">
        <f t="shared" si="138"/>
        <v>0.19332244720499148</v>
      </c>
      <c r="G179" s="132">
        <f t="shared" si="138"/>
        <v>-0.41713710794283543</v>
      </c>
      <c r="H179" s="132">
        <f t="shared" si="138"/>
        <v>0.13600310984475072</v>
      </c>
      <c r="I179" s="132">
        <f t="shared" si="138"/>
        <v>-0.48066923255100846</v>
      </c>
      <c r="J179" s="132">
        <f t="shared" si="138"/>
        <v>0.35606449405895546</v>
      </c>
      <c r="K179" s="132">
        <f t="shared" si="138"/>
        <v>-2.753912191838026E-2</v>
      </c>
      <c r="L179" s="132">
        <f t="shared" si="138"/>
        <v>0.45980469301866833</v>
      </c>
      <c r="M179" s="132">
        <f t="shared" si="138"/>
        <v>2.5363692286191508E-2</v>
      </c>
      <c r="N179" s="132">
        <f t="shared" si="138"/>
        <v>1.9017203641415108</v>
      </c>
      <c r="O179" s="132">
        <f t="shared" si="138"/>
        <v>1.7777137297089212</v>
      </c>
      <c r="P179" s="132">
        <f t="shared" si="138"/>
        <v>-0.84296456217998639</v>
      </c>
      <c r="Q179" s="132">
        <f t="shared" si="138"/>
        <v>-0.39132513143704273</v>
      </c>
      <c r="R179" s="132">
        <f t="shared" si="138"/>
        <v>1.677826522878604</v>
      </c>
      <c r="S179" s="132">
        <f t="shared" si="138"/>
        <v>-2.4994539633626118</v>
      </c>
      <c r="T179" s="132">
        <f t="shared" si="138"/>
        <v>0.91885758849093691</v>
      </c>
      <c r="U179" s="132">
        <f t="shared" si="138"/>
        <v>-1.0779111534357071</v>
      </c>
      <c r="V179" s="132">
        <f t="shared" si="138"/>
        <v>0.92089868511538953</v>
      </c>
      <c r="W179" s="132">
        <f t="shared" si="138"/>
        <v>6.3183747522998601E-2</v>
      </c>
      <c r="X179" s="132">
        <f t="shared" si="138"/>
        <v>0.93000706736347638</v>
      </c>
      <c r="Y179" s="132">
        <f t="shared" si="138"/>
        <v>0.10158012091415003</v>
      </c>
      <c r="Z179" s="132">
        <f t="shared" si="138"/>
        <v>2.315525830257684</v>
      </c>
      <c r="AA179" s="132">
        <f t="shared" si="138"/>
        <v>1.7777137297089212</v>
      </c>
      <c r="AB179" s="132">
        <f t="shared" si="138"/>
        <v>-0.84296456217998639</v>
      </c>
      <c r="AC179" s="132">
        <f t="shared" si="138"/>
        <v>-0.39132513143704273</v>
      </c>
      <c r="AD179" s="132">
        <f t="shared" si="138"/>
        <v>1.677826522878604</v>
      </c>
      <c r="AE179" s="132">
        <f t="shared" si="138"/>
        <v>-2.4994539633626118</v>
      </c>
      <c r="AF179" s="132">
        <f t="shared" si="138"/>
        <v>0.91885758849093691</v>
      </c>
      <c r="AG179" s="132">
        <f t="shared" si="138"/>
        <v>-1.0779111534357071</v>
      </c>
      <c r="AH179" s="132">
        <f t="shared" si="138"/>
        <v>0.92089868511538953</v>
      </c>
      <c r="AI179" s="132">
        <f t="shared" si="138"/>
        <v>6.3183747522998601E-2</v>
      </c>
      <c r="AJ179" s="132">
        <f t="shared" si="138"/>
        <v>0.93000706736347638</v>
      </c>
      <c r="AK179" s="132">
        <f t="shared" si="138"/>
        <v>0.10158012091415003</v>
      </c>
      <c r="AL179" s="132">
        <f t="shared" si="138"/>
        <v>2.315525830257684</v>
      </c>
      <c r="AM179" s="132">
        <f t="shared" si="138"/>
        <v>1.7777137297089212</v>
      </c>
      <c r="AN179" s="132">
        <f t="shared" si="138"/>
        <v>-0.84296456217998639</v>
      </c>
      <c r="AO179" s="132">
        <f t="shared" si="138"/>
        <v>-0.39132513143704273</v>
      </c>
      <c r="AP179" s="132">
        <f t="shared" si="138"/>
        <v>1.677826522878604</v>
      </c>
      <c r="AQ179" s="132">
        <f t="shared" si="138"/>
        <v>-2.4994539633626118</v>
      </c>
      <c r="AR179" s="132">
        <f t="shared" si="138"/>
        <v>0.91885758849093691</v>
      </c>
      <c r="AS179" s="132">
        <f t="shared" si="138"/>
        <v>-1.0779111534357071</v>
      </c>
      <c r="AT179" s="132">
        <f t="shared" si="138"/>
        <v>0.92089868511538953</v>
      </c>
      <c r="AU179" s="132">
        <f t="shared" si="138"/>
        <v>6.3183747522998601E-2</v>
      </c>
      <c r="AV179" s="132">
        <f t="shared" si="138"/>
        <v>0.93000706736347638</v>
      </c>
      <c r="AW179" s="132">
        <f t="shared" si="138"/>
        <v>0.10158012091415003</v>
      </c>
      <c r="AX179" s="132">
        <f t="shared" si="138"/>
        <v>2.315525830257684</v>
      </c>
      <c r="AY179" s="132">
        <f t="shared" si="138"/>
        <v>1.7777137297089212</v>
      </c>
      <c r="AZ179" s="132">
        <f t="shared" si="138"/>
        <v>-0.84296456217998639</v>
      </c>
      <c r="BA179" s="132">
        <f t="shared" si="138"/>
        <v>-0.39132513143704273</v>
      </c>
      <c r="BB179" s="132">
        <f t="shared" si="138"/>
        <v>1.677826522878604</v>
      </c>
      <c r="BC179" s="132">
        <f t="shared" si="138"/>
        <v>-2.4994539633626118</v>
      </c>
      <c r="BD179" s="132">
        <f t="shared" si="138"/>
        <v>0.91885758849093691</v>
      </c>
      <c r="BE179" s="132">
        <f t="shared" si="138"/>
        <v>-1.0779111534357071</v>
      </c>
      <c r="BF179" s="132">
        <f t="shared" si="138"/>
        <v>0.92089868511538953</v>
      </c>
      <c r="BG179" s="132">
        <f t="shared" si="138"/>
        <v>6.3183747522998601E-2</v>
      </c>
      <c r="BH179" s="132">
        <f t="shared" si="138"/>
        <v>0.93000706736347638</v>
      </c>
      <c r="BI179" s="132">
        <f t="shared" si="138"/>
        <v>0.10158012091415003</v>
      </c>
      <c r="BJ179" s="132">
        <f t="shared" si="138"/>
        <v>2.315525830257684</v>
      </c>
      <c r="BK179" s="132">
        <f t="shared" si="138"/>
        <v>1.7777137297089212</v>
      </c>
      <c r="BL179" s="132">
        <f t="shared" si="138"/>
        <v>-0.84296456217998639</v>
      </c>
      <c r="BM179" s="132">
        <f t="shared" si="138"/>
        <v>-0.39132513143704273</v>
      </c>
      <c r="BN179" s="132">
        <f t="shared" si="138"/>
        <v>1.677826522878604</v>
      </c>
      <c r="BO179" s="132">
        <f t="shared" si="138"/>
        <v>-2.4994539633626118</v>
      </c>
      <c r="BP179" s="132">
        <f t="shared" ref="BP179:CH179" si="139">BP178-BP73</f>
        <v>0.91885758849093691</v>
      </c>
      <c r="BQ179" s="132">
        <f t="shared" si="139"/>
        <v>-1.0779111534357071</v>
      </c>
      <c r="BR179" s="132">
        <f t="shared" si="139"/>
        <v>0.92089868511538953</v>
      </c>
      <c r="BS179" s="132">
        <f t="shared" si="139"/>
        <v>6.3183747522998601E-2</v>
      </c>
      <c r="BT179" s="132">
        <f t="shared" si="139"/>
        <v>0.93000706736347638</v>
      </c>
      <c r="BU179" s="132">
        <f t="shared" si="139"/>
        <v>0.10158012091415003</v>
      </c>
      <c r="BV179" s="132">
        <f t="shared" si="139"/>
        <v>2.315525830257684</v>
      </c>
      <c r="BW179" s="132">
        <f t="shared" si="139"/>
        <v>1.7777137297089212</v>
      </c>
      <c r="BX179" s="132">
        <f t="shared" si="139"/>
        <v>-0.84296456217998639</v>
      </c>
      <c r="BY179" s="132">
        <f t="shared" si="139"/>
        <v>-0.39132513143704273</v>
      </c>
      <c r="BZ179" s="132">
        <f t="shared" si="139"/>
        <v>1.677826522878604</v>
      </c>
      <c r="CA179" s="132">
        <f t="shared" si="139"/>
        <v>-2.4994539633626118</v>
      </c>
      <c r="CB179" s="132">
        <f t="shared" si="139"/>
        <v>0.91885758849093691</v>
      </c>
      <c r="CC179" s="132">
        <f t="shared" si="139"/>
        <v>-1.0779111534357071</v>
      </c>
      <c r="CD179" s="132">
        <f t="shared" si="139"/>
        <v>0.92089868511538953</v>
      </c>
      <c r="CE179" s="132">
        <f t="shared" si="139"/>
        <v>6.3183747522998601E-2</v>
      </c>
      <c r="CF179" s="132">
        <f t="shared" si="139"/>
        <v>0.93000706736347638</v>
      </c>
      <c r="CG179" s="132">
        <f t="shared" si="139"/>
        <v>0.10158012091415003</v>
      </c>
      <c r="CH179" s="132">
        <f t="shared" si="139"/>
        <v>2.315525830257684</v>
      </c>
    </row>
    <row r="180" spans="1:86" ht="15" thickBot="1" x14ac:dyDescent="0.35">
      <c r="A180" s="279" t="s">
        <v>118</v>
      </c>
      <c r="B180" s="127"/>
      <c r="C180" s="280"/>
      <c r="D180" s="280"/>
      <c r="E180" s="280"/>
      <c r="F180" s="280"/>
      <c r="G180" s="280"/>
      <c r="H180" s="280"/>
      <c r="I180" s="280"/>
      <c r="J180" s="280"/>
      <c r="K180" s="280"/>
      <c r="L180" s="280"/>
      <c r="M180" s="280"/>
      <c r="N180" s="132"/>
    </row>
    <row r="181" spans="1:86" ht="15" thickBot="1" x14ac:dyDescent="0.35">
      <c r="A181" s="127"/>
      <c r="B181" s="329" t="s">
        <v>113</v>
      </c>
      <c r="C181" s="330">
        <v>43831</v>
      </c>
      <c r="D181" s="330">
        <v>43862</v>
      </c>
      <c r="E181" s="330">
        <v>43891</v>
      </c>
      <c r="F181" s="330">
        <v>43922</v>
      </c>
      <c r="G181" s="330">
        <v>43952</v>
      </c>
      <c r="H181" s="330">
        <v>43983</v>
      </c>
      <c r="I181" s="330">
        <v>44013</v>
      </c>
      <c r="J181" s="330">
        <v>44044</v>
      </c>
      <c r="K181" s="330">
        <v>44075</v>
      </c>
      <c r="L181" s="330">
        <v>44105</v>
      </c>
      <c r="M181" s="330">
        <v>44136</v>
      </c>
      <c r="N181" s="330">
        <v>44166</v>
      </c>
      <c r="O181" s="330">
        <v>44197</v>
      </c>
      <c r="P181" s="330">
        <v>44228</v>
      </c>
      <c r="Q181" s="330">
        <v>44256</v>
      </c>
      <c r="R181" s="330">
        <v>44287</v>
      </c>
      <c r="S181" s="330">
        <v>44317</v>
      </c>
      <c r="T181" s="330">
        <v>44348</v>
      </c>
      <c r="U181" s="330">
        <v>44378</v>
      </c>
      <c r="V181" s="330">
        <v>44409</v>
      </c>
      <c r="W181" s="330">
        <v>44440</v>
      </c>
      <c r="X181" s="330">
        <v>44470</v>
      </c>
      <c r="Y181" s="330">
        <v>44501</v>
      </c>
      <c r="Z181" s="330">
        <v>44531</v>
      </c>
      <c r="AA181" s="330">
        <v>44562</v>
      </c>
      <c r="AB181" s="330">
        <v>44593</v>
      </c>
      <c r="AC181" s="330">
        <v>44621</v>
      </c>
      <c r="AD181" s="330">
        <v>44652</v>
      </c>
      <c r="AE181" s="330">
        <v>44682</v>
      </c>
      <c r="AF181" s="330">
        <v>44713</v>
      </c>
      <c r="AG181" s="330">
        <v>44743</v>
      </c>
      <c r="AH181" s="330">
        <v>44774</v>
      </c>
      <c r="AI181" s="330">
        <v>44805</v>
      </c>
      <c r="AJ181" s="330">
        <v>44835</v>
      </c>
      <c r="AK181" s="330">
        <v>44866</v>
      </c>
      <c r="AL181" s="330">
        <v>44896</v>
      </c>
      <c r="AM181" s="330">
        <v>44927</v>
      </c>
      <c r="AN181" s="330">
        <v>44958</v>
      </c>
      <c r="AO181" s="330">
        <v>44986</v>
      </c>
      <c r="AP181" s="330">
        <v>45017</v>
      </c>
      <c r="AQ181" s="330">
        <v>45047</v>
      </c>
      <c r="AR181" s="330">
        <v>45078</v>
      </c>
      <c r="AS181" s="330">
        <v>45108</v>
      </c>
      <c r="AT181" s="330">
        <v>45139</v>
      </c>
      <c r="AU181" s="330">
        <v>45170</v>
      </c>
      <c r="AV181" s="330">
        <v>45200</v>
      </c>
      <c r="AW181" s="330">
        <v>45231</v>
      </c>
      <c r="AX181" s="330">
        <v>45261</v>
      </c>
      <c r="AY181" s="330">
        <v>45292</v>
      </c>
      <c r="AZ181" s="330">
        <v>45323</v>
      </c>
      <c r="BA181" s="330">
        <v>45352</v>
      </c>
      <c r="BB181" s="330">
        <v>45383</v>
      </c>
      <c r="BC181" s="330">
        <v>45413</v>
      </c>
      <c r="BD181" s="330">
        <v>45444</v>
      </c>
      <c r="BE181" s="330">
        <v>45474</v>
      </c>
      <c r="BF181" s="330">
        <v>45505</v>
      </c>
      <c r="BG181" s="330">
        <v>45536</v>
      </c>
      <c r="BH181" s="330">
        <v>45566</v>
      </c>
      <c r="BI181" s="330">
        <v>45597</v>
      </c>
      <c r="BJ181" s="330">
        <v>45627</v>
      </c>
      <c r="BK181" s="330">
        <v>45658</v>
      </c>
      <c r="BL181" s="330">
        <v>45689</v>
      </c>
      <c r="BM181" s="330">
        <v>45717</v>
      </c>
      <c r="BN181" s="330">
        <v>45748</v>
      </c>
      <c r="BO181" s="330">
        <v>45778</v>
      </c>
      <c r="BP181" s="330">
        <v>45809</v>
      </c>
      <c r="BQ181" s="330">
        <v>45839</v>
      </c>
      <c r="BR181" s="330">
        <v>45870</v>
      </c>
      <c r="BS181" s="330">
        <v>45901</v>
      </c>
      <c r="BT181" s="330">
        <v>45931</v>
      </c>
      <c r="BU181" s="330">
        <v>45962</v>
      </c>
      <c r="BV181" s="330">
        <v>45992</v>
      </c>
      <c r="BW181" s="330">
        <v>46023</v>
      </c>
      <c r="BX181" s="330">
        <v>46054</v>
      </c>
      <c r="BY181" s="330">
        <v>46082</v>
      </c>
      <c r="BZ181" s="330">
        <v>46113</v>
      </c>
      <c r="CA181" s="330">
        <v>46143</v>
      </c>
      <c r="CB181" s="330">
        <v>46174</v>
      </c>
      <c r="CC181" s="330">
        <v>46204</v>
      </c>
      <c r="CD181" s="330">
        <v>46235</v>
      </c>
      <c r="CE181" s="330">
        <v>46266</v>
      </c>
      <c r="CF181" s="330">
        <v>46296</v>
      </c>
      <c r="CG181" s="330">
        <v>46327</v>
      </c>
      <c r="CH181" s="331">
        <v>46357</v>
      </c>
    </row>
    <row r="182" spans="1:86" x14ac:dyDescent="0.3">
      <c r="A182" s="127"/>
      <c r="B182" s="340" t="s">
        <v>252</v>
      </c>
      <c r="C182" s="341">
        <f>C157*'YTD PROGRAM SUMMARY'!C39</f>
        <v>1354.9206773429751</v>
      </c>
      <c r="D182" s="144">
        <f>D157*'YTD PROGRAM SUMMARY'!D39</f>
        <v>3869.2987418182224</v>
      </c>
      <c r="E182" s="144">
        <f>E157*'YTD PROGRAM SUMMARY'!E39</f>
        <v>8627.4300115757542</v>
      </c>
      <c r="F182" s="144">
        <f>F157*'YTD PROGRAM SUMMARY'!F39</f>
        <v>15260.612224103172</v>
      </c>
      <c r="G182" s="144">
        <f>G157*'YTD PROGRAM SUMMARY'!G39</f>
        <v>30476.855217373773</v>
      </c>
      <c r="H182" s="144">
        <f>H157*'YTD PROGRAM SUMMARY'!H39</f>
        <v>81340.366472026944</v>
      </c>
      <c r="I182" s="144">
        <f>I157*'YTD PROGRAM SUMMARY'!I39</f>
        <v>100250.34280758393</v>
      </c>
      <c r="J182" s="144">
        <f>J157*'YTD PROGRAM SUMMARY'!J39</f>
        <v>129701.99071541463</v>
      </c>
      <c r="K182" s="144">
        <f>K157*'YTD PROGRAM SUMMARY'!K39</f>
        <v>120572.1823920147</v>
      </c>
      <c r="L182" s="144">
        <f>L157*'YTD PROGRAM SUMMARY'!L39</f>
        <v>89983.998884859408</v>
      </c>
      <c r="M182" s="144">
        <f>M157*'YTD PROGRAM SUMMARY'!M39</f>
        <v>79361.457216877898</v>
      </c>
      <c r="N182" s="144">
        <f>N157*'YTD PROGRAM SUMMARY'!N39</f>
        <v>138455.50496913848</v>
      </c>
      <c r="O182" s="292">
        <f>O157*'YTD PROGRAM SUMMARY'!O39</f>
        <v>0</v>
      </c>
      <c r="P182" s="292">
        <f>P157*'YTD PROGRAM SUMMARY'!P39</f>
        <v>0</v>
      </c>
      <c r="Q182" s="292">
        <f>Q157*'YTD PROGRAM SUMMARY'!Q39</f>
        <v>0</v>
      </c>
      <c r="R182" s="292">
        <f>R157*'YTD PROGRAM SUMMARY'!R39</f>
        <v>0</v>
      </c>
      <c r="S182" s="292">
        <f>S157*'YTD PROGRAM SUMMARY'!S39</f>
        <v>0</v>
      </c>
      <c r="T182" s="292">
        <f>T157*'YTD PROGRAM SUMMARY'!T39</f>
        <v>0</v>
      </c>
      <c r="U182" s="292">
        <f>U157*'YTD PROGRAM SUMMARY'!U39</f>
        <v>0</v>
      </c>
      <c r="V182" s="292">
        <f>V157*'YTD PROGRAM SUMMARY'!V39</f>
        <v>0</v>
      </c>
      <c r="W182" s="292">
        <f>W157*'YTD PROGRAM SUMMARY'!W39</f>
        <v>0</v>
      </c>
      <c r="X182" s="292">
        <f>X157*'YTD PROGRAM SUMMARY'!X39</f>
        <v>0</v>
      </c>
      <c r="Y182" s="292">
        <f>Y157*'YTD PROGRAM SUMMARY'!Y39</f>
        <v>0</v>
      </c>
      <c r="Z182" s="292">
        <f>Z157*'YTD PROGRAM SUMMARY'!Z39</f>
        <v>0</v>
      </c>
      <c r="AA182" s="292">
        <f>AA157*'YTD PROGRAM SUMMARY'!AA39</f>
        <v>0</v>
      </c>
      <c r="AB182" s="292">
        <f>AB157*'YTD PROGRAM SUMMARY'!AB39</f>
        <v>0</v>
      </c>
      <c r="AC182" s="292">
        <f>AC157*'YTD PROGRAM SUMMARY'!AC39</f>
        <v>0</v>
      </c>
      <c r="AD182" s="292">
        <f>AD157*'YTD PROGRAM SUMMARY'!AD39</f>
        <v>0</v>
      </c>
      <c r="AE182" s="292">
        <f>AE157*'YTD PROGRAM SUMMARY'!AE39</f>
        <v>0</v>
      </c>
      <c r="AF182" s="292">
        <f>AF157*'YTD PROGRAM SUMMARY'!AF39</f>
        <v>0</v>
      </c>
      <c r="AG182" s="292">
        <f>AG157*'YTD PROGRAM SUMMARY'!AG39</f>
        <v>0</v>
      </c>
      <c r="AH182" s="292">
        <f>AH157*'YTD PROGRAM SUMMARY'!AH39</f>
        <v>0</v>
      </c>
      <c r="AI182" s="292">
        <f>AI157*'YTD PROGRAM SUMMARY'!AI39</f>
        <v>0</v>
      </c>
      <c r="AJ182" s="292">
        <f>AJ157*'YTD PROGRAM SUMMARY'!AJ39</f>
        <v>0</v>
      </c>
      <c r="AK182" s="292">
        <f>AK157*'YTD PROGRAM SUMMARY'!AK39</f>
        <v>0</v>
      </c>
      <c r="AL182" s="292">
        <f>AL157*'YTD PROGRAM SUMMARY'!AL39</f>
        <v>0</v>
      </c>
      <c r="AM182" s="292">
        <f>AM157*'YTD PROGRAM SUMMARY'!AM39</f>
        <v>0</v>
      </c>
      <c r="AN182" s="292">
        <f>AN157*'YTD PROGRAM SUMMARY'!AN39</f>
        <v>0</v>
      </c>
      <c r="AO182" s="292">
        <f>AO157*'YTD PROGRAM SUMMARY'!AO39</f>
        <v>0</v>
      </c>
      <c r="AP182" s="292">
        <f>AP157*'YTD PROGRAM SUMMARY'!AP39</f>
        <v>0</v>
      </c>
      <c r="AQ182" s="292">
        <f>AQ157*'YTD PROGRAM SUMMARY'!AQ39</f>
        <v>0</v>
      </c>
      <c r="AR182" s="292">
        <f>AR157*'YTD PROGRAM SUMMARY'!AR39</f>
        <v>0</v>
      </c>
      <c r="AS182" s="292">
        <f>AS157*'YTD PROGRAM SUMMARY'!AS39</f>
        <v>0</v>
      </c>
      <c r="AT182" s="292">
        <f>AT157*'YTD PROGRAM SUMMARY'!AT39</f>
        <v>0</v>
      </c>
      <c r="AU182" s="292">
        <f>AU157*'YTD PROGRAM SUMMARY'!AU39</f>
        <v>0</v>
      </c>
      <c r="AV182" s="292">
        <f>AV157*'YTD PROGRAM SUMMARY'!AV39</f>
        <v>0</v>
      </c>
      <c r="AW182" s="292">
        <f>AW157*'YTD PROGRAM SUMMARY'!AW39</f>
        <v>0</v>
      </c>
      <c r="AX182" s="292">
        <f>AX157*'YTD PROGRAM SUMMARY'!AX39</f>
        <v>0</v>
      </c>
      <c r="AY182" s="292">
        <f>AY157*'YTD PROGRAM SUMMARY'!AY39</f>
        <v>0</v>
      </c>
      <c r="AZ182" s="292">
        <f>AZ157*'YTD PROGRAM SUMMARY'!AZ39</f>
        <v>0</v>
      </c>
      <c r="BA182" s="292">
        <f>BA157*'YTD PROGRAM SUMMARY'!BA39</f>
        <v>0</v>
      </c>
      <c r="BB182" s="292">
        <f>BB157*'YTD PROGRAM SUMMARY'!BB39</f>
        <v>0</v>
      </c>
      <c r="BC182" s="292">
        <f>BC157*'YTD PROGRAM SUMMARY'!BC39</f>
        <v>0</v>
      </c>
      <c r="BD182" s="292">
        <f>BD157*'YTD PROGRAM SUMMARY'!BD39</f>
        <v>0</v>
      </c>
      <c r="BE182" s="292">
        <f>BE157*'YTD PROGRAM SUMMARY'!BE39</f>
        <v>0</v>
      </c>
      <c r="BF182" s="292">
        <f>BF157*'YTD PROGRAM SUMMARY'!BF39</f>
        <v>0</v>
      </c>
      <c r="BG182" s="292">
        <f>BG157*'YTD PROGRAM SUMMARY'!BG39</f>
        <v>0</v>
      </c>
      <c r="BH182" s="292">
        <f>BH157*'YTD PROGRAM SUMMARY'!BH39</f>
        <v>0</v>
      </c>
      <c r="BI182" s="292">
        <f>BI157*'YTD PROGRAM SUMMARY'!BI39</f>
        <v>0</v>
      </c>
      <c r="BJ182" s="292">
        <f>BJ157*'YTD PROGRAM SUMMARY'!BJ39</f>
        <v>0</v>
      </c>
      <c r="BK182" s="292">
        <f>BK157*'YTD PROGRAM SUMMARY'!BK39</f>
        <v>0</v>
      </c>
      <c r="BL182" s="292">
        <f>BL157*'YTD PROGRAM SUMMARY'!BL39</f>
        <v>0</v>
      </c>
      <c r="BM182" s="292">
        <f>BM157*'YTD PROGRAM SUMMARY'!BM39</f>
        <v>0</v>
      </c>
      <c r="BN182" s="292">
        <f>BN157*'YTD PROGRAM SUMMARY'!BN39</f>
        <v>0</v>
      </c>
      <c r="BO182" s="292">
        <f>BO157*'YTD PROGRAM SUMMARY'!BO39</f>
        <v>0</v>
      </c>
      <c r="BP182" s="292">
        <f>BP157*'YTD PROGRAM SUMMARY'!BP39</f>
        <v>0</v>
      </c>
      <c r="BQ182" s="292">
        <f>BQ157*'YTD PROGRAM SUMMARY'!BQ39</f>
        <v>0</v>
      </c>
      <c r="BR182" s="292">
        <f>BR157*'YTD PROGRAM SUMMARY'!BR39</f>
        <v>0</v>
      </c>
      <c r="BS182" s="292">
        <f>BS157*'YTD PROGRAM SUMMARY'!BS39</f>
        <v>0</v>
      </c>
      <c r="BT182" s="292">
        <f>BT157*'YTD PROGRAM SUMMARY'!BT39</f>
        <v>0</v>
      </c>
      <c r="BU182" s="292">
        <f>BU157*'YTD PROGRAM SUMMARY'!BU39</f>
        <v>0</v>
      </c>
      <c r="BV182" s="292">
        <f>BV157*'YTD PROGRAM SUMMARY'!BV39</f>
        <v>0</v>
      </c>
      <c r="BW182" s="292">
        <f>BW157*'YTD PROGRAM SUMMARY'!BW39</f>
        <v>0</v>
      </c>
      <c r="BX182" s="292">
        <f>BX157*'YTD PROGRAM SUMMARY'!BX39</f>
        <v>0</v>
      </c>
      <c r="BY182" s="292">
        <f>BY157*'YTD PROGRAM SUMMARY'!BY39</f>
        <v>0</v>
      </c>
      <c r="BZ182" s="292">
        <f>BZ157*'YTD PROGRAM SUMMARY'!BZ39</f>
        <v>0</v>
      </c>
      <c r="CA182" s="292">
        <f>CA157*'YTD PROGRAM SUMMARY'!CA39</f>
        <v>0</v>
      </c>
      <c r="CB182" s="292">
        <f>CB157*'YTD PROGRAM SUMMARY'!CB39</f>
        <v>0</v>
      </c>
      <c r="CC182" s="292">
        <f>CC157*'YTD PROGRAM SUMMARY'!CC39</f>
        <v>0</v>
      </c>
      <c r="CD182" s="292">
        <f>CD157*'YTD PROGRAM SUMMARY'!CD39</f>
        <v>0</v>
      </c>
      <c r="CE182" s="292">
        <f>CE157*'YTD PROGRAM SUMMARY'!CE39</f>
        <v>0</v>
      </c>
      <c r="CF182" s="292">
        <f>CF157*'YTD PROGRAM SUMMARY'!CF39</f>
        <v>0</v>
      </c>
      <c r="CG182" s="292">
        <f>CG157*'YTD PROGRAM SUMMARY'!CG39</f>
        <v>0</v>
      </c>
      <c r="CH182" s="293">
        <f>CH157*'YTD PROGRAM SUMMARY'!CH39</f>
        <v>0</v>
      </c>
    </row>
    <row r="183" spans="1:86" ht="15" thickBot="1" x14ac:dyDescent="0.35">
      <c r="A183" s="127"/>
      <c r="B183" s="327" t="s">
        <v>253</v>
      </c>
      <c r="C183" s="228">
        <f>C176*'YTD PROGRAM SUMMARY'!C39</f>
        <v>154.82604761113683</v>
      </c>
      <c r="D183" s="137">
        <f>D176*'YTD PROGRAM SUMMARY'!D39</f>
        <v>459.64319659359847</v>
      </c>
      <c r="E183" s="137">
        <f>E176*'YTD PROGRAM SUMMARY'!E39</f>
        <v>939.15613209566698</v>
      </c>
      <c r="F183" s="137">
        <f>F176*'YTD PROGRAM SUMMARY'!F39</f>
        <v>1621.7714872675106</v>
      </c>
      <c r="G183" s="137">
        <f>G176*'YTD PROGRAM SUMMARY'!G39</f>
        <v>3959.4408436100739</v>
      </c>
      <c r="H183" s="137">
        <f>H176*'YTD PROGRAM SUMMARY'!H39</f>
        <v>15184.563324533314</v>
      </c>
      <c r="I183" s="137">
        <f>I176*'YTD PROGRAM SUMMARY'!I39</f>
        <v>17713.084993409739</v>
      </c>
      <c r="J183" s="137">
        <f>J176*'YTD PROGRAM SUMMARY'!J39</f>
        <v>24280.283086064865</v>
      </c>
      <c r="K183" s="137">
        <f>K176*'YTD PROGRAM SUMMARY'!K39</f>
        <v>20298.185006912212</v>
      </c>
      <c r="L183" s="137">
        <f>L176*'YTD PROGRAM SUMMARY'!L39</f>
        <v>11774.243670363083</v>
      </c>
      <c r="M183" s="137">
        <f>M176*'YTD PROGRAM SUMMARY'!M39</f>
        <v>9536.8812380895015</v>
      </c>
      <c r="N183" s="137">
        <f>N176*'YTD PROGRAM SUMMARY'!N39</f>
        <v>13314.418592468151</v>
      </c>
      <c r="O183" s="284">
        <f>O176*'YTD PROGRAM SUMMARY'!O39</f>
        <v>0</v>
      </c>
      <c r="P183" s="284">
        <f>P176*'YTD PROGRAM SUMMARY'!P39</f>
        <v>0</v>
      </c>
      <c r="Q183" s="284">
        <f>Q176*'YTD PROGRAM SUMMARY'!Q39</f>
        <v>0</v>
      </c>
      <c r="R183" s="284">
        <f>R176*'YTD PROGRAM SUMMARY'!R39</f>
        <v>0</v>
      </c>
      <c r="S183" s="284">
        <f>S176*'YTD PROGRAM SUMMARY'!S39</f>
        <v>0</v>
      </c>
      <c r="T183" s="284">
        <f>T176*'YTD PROGRAM SUMMARY'!T39</f>
        <v>0</v>
      </c>
      <c r="U183" s="284">
        <f>U176*'YTD PROGRAM SUMMARY'!U39</f>
        <v>0</v>
      </c>
      <c r="V183" s="284">
        <f>V176*'YTD PROGRAM SUMMARY'!V39</f>
        <v>0</v>
      </c>
      <c r="W183" s="284">
        <f>W176*'YTD PROGRAM SUMMARY'!W39</f>
        <v>0</v>
      </c>
      <c r="X183" s="284">
        <f>X176*'YTD PROGRAM SUMMARY'!X39</f>
        <v>0</v>
      </c>
      <c r="Y183" s="284">
        <f>Y176*'YTD PROGRAM SUMMARY'!Y39</f>
        <v>0</v>
      </c>
      <c r="Z183" s="284">
        <f>Z176*'YTD PROGRAM SUMMARY'!Z39</f>
        <v>0</v>
      </c>
      <c r="AA183" s="284">
        <f>AA176*'YTD PROGRAM SUMMARY'!AA39</f>
        <v>0</v>
      </c>
      <c r="AB183" s="284">
        <f>AB176*'YTD PROGRAM SUMMARY'!AB39</f>
        <v>0</v>
      </c>
      <c r="AC183" s="284">
        <f>AC176*'YTD PROGRAM SUMMARY'!AC39</f>
        <v>0</v>
      </c>
      <c r="AD183" s="284">
        <f>AD176*'YTD PROGRAM SUMMARY'!AD39</f>
        <v>0</v>
      </c>
      <c r="AE183" s="284">
        <f>AE176*'YTD PROGRAM SUMMARY'!AE39</f>
        <v>0</v>
      </c>
      <c r="AF183" s="284">
        <f>AF176*'YTD PROGRAM SUMMARY'!AF39</f>
        <v>0</v>
      </c>
      <c r="AG183" s="284">
        <f>AG176*'YTD PROGRAM SUMMARY'!AG39</f>
        <v>0</v>
      </c>
      <c r="AH183" s="284">
        <f>AH176*'YTD PROGRAM SUMMARY'!AH39</f>
        <v>0</v>
      </c>
      <c r="AI183" s="284">
        <f>AI176*'YTD PROGRAM SUMMARY'!AI39</f>
        <v>0</v>
      </c>
      <c r="AJ183" s="284">
        <f>AJ176*'YTD PROGRAM SUMMARY'!AJ39</f>
        <v>0</v>
      </c>
      <c r="AK183" s="284">
        <f>AK176*'YTD PROGRAM SUMMARY'!AK39</f>
        <v>0</v>
      </c>
      <c r="AL183" s="284">
        <f>AL176*'YTD PROGRAM SUMMARY'!AL39</f>
        <v>0</v>
      </c>
      <c r="AM183" s="284">
        <f>AM176*'YTD PROGRAM SUMMARY'!AM39</f>
        <v>0</v>
      </c>
      <c r="AN183" s="284">
        <f>AN176*'YTD PROGRAM SUMMARY'!AN39</f>
        <v>0</v>
      </c>
      <c r="AO183" s="284">
        <f>AO176*'YTD PROGRAM SUMMARY'!AO39</f>
        <v>0</v>
      </c>
      <c r="AP183" s="284">
        <f>AP176*'YTD PROGRAM SUMMARY'!AP39</f>
        <v>0</v>
      </c>
      <c r="AQ183" s="284">
        <f>AQ176*'YTD PROGRAM SUMMARY'!AQ39</f>
        <v>0</v>
      </c>
      <c r="AR183" s="284">
        <f>AR176*'YTD PROGRAM SUMMARY'!AR39</f>
        <v>0</v>
      </c>
      <c r="AS183" s="284">
        <f>AS176*'YTD PROGRAM SUMMARY'!AS39</f>
        <v>0</v>
      </c>
      <c r="AT183" s="284">
        <f>AT176*'YTD PROGRAM SUMMARY'!AT39</f>
        <v>0</v>
      </c>
      <c r="AU183" s="284">
        <f>AU176*'YTD PROGRAM SUMMARY'!AU39</f>
        <v>0</v>
      </c>
      <c r="AV183" s="284">
        <f>AV176*'YTD PROGRAM SUMMARY'!AV39</f>
        <v>0</v>
      </c>
      <c r="AW183" s="284">
        <f>AW176*'YTD PROGRAM SUMMARY'!AW39</f>
        <v>0</v>
      </c>
      <c r="AX183" s="284">
        <f>AX176*'YTD PROGRAM SUMMARY'!AX39</f>
        <v>0</v>
      </c>
      <c r="AY183" s="284">
        <f>AY176*'YTD PROGRAM SUMMARY'!AY39</f>
        <v>0</v>
      </c>
      <c r="AZ183" s="284">
        <f>AZ176*'YTD PROGRAM SUMMARY'!AZ39</f>
        <v>0</v>
      </c>
      <c r="BA183" s="284">
        <f>BA176*'YTD PROGRAM SUMMARY'!BA39</f>
        <v>0</v>
      </c>
      <c r="BB183" s="284">
        <f>BB176*'YTD PROGRAM SUMMARY'!BB39</f>
        <v>0</v>
      </c>
      <c r="BC183" s="284">
        <f>BC176*'YTD PROGRAM SUMMARY'!BC39</f>
        <v>0</v>
      </c>
      <c r="BD183" s="284">
        <f>BD176*'YTD PROGRAM SUMMARY'!BD39</f>
        <v>0</v>
      </c>
      <c r="BE183" s="284">
        <f>BE176*'YTD PROGRAM SUMMARY'!BE39</f>
        <v>0</v>
      </c>
      <c r="BF183" s="284">
        <f>BF176*'YTD PROGRAM SUMMARY'!BF39</f>
        <v>0</v>
      </c>
      <c r="BG183" s="284">
        <f>BG176*'YTD PROGRAM SUMMARY'!BG39</f>
        <v>0</v>
      </c>
      <c r="BH183" s="284">
        <f>BH176*'YTD PROGRAM SUMMARY'!BH39</f>
        <v>0</v>
      </c>
      <c r="BI183" s="284">
        <f>BI176*'YTD PROGRAM SUMMARY'!BI39</f>
        <v>0</v>
      </c>
      <c r="BJ183" s="284">
        <f>BJ176*'YTD PROGRAM SUMMARY'!BJ39</f>
        <v>0</v>
      </c>
      <c r="BK183" s="284">
        <f>BK176*'YTD PROGRAM SUMMARY'!BK39</f>
        <v>0</v>
      </c>
      <c r="BL183" s="284">
        <f>BL176*'YTD PROGRAM SUMMARY'!BL39</f>
        <v>0</v>
      </c>
      <c r="BM183" s="284">
        <f>BM176*'YTD PROGRAM SUMMARY'!BM39</f>
        <v>0</v>
      </c>
      <c r="BN183" s="284">
        <f>BN176*'YTD PROGRAM SUMMARY'!BN39</f>
        <v>0</v>
      </c>
      <c r="BO183" s="284">
        <f>BO176*'YTD PROGRAM SUMMARY'!BO39</f>
        <v>0</v>
      </c>
      <c r="BP183" s="284">
        <f>BP176*'YTD PROGRAM SUMMARY'!BP39</f>
        <v>0</v>
      </c>
      <c r="BQ183" s="284">
        <f>BQ176*'YTD PROGRAM SUMMARY'!BQ39</f>
        <v>0</v>
      </c>
      <c r="BR183" s="284">
        <f>BR176*'YTD PROGRAM SUMMARY'!BR39</f>
        <v>0</v>
      </c>
      <c r="BS183" s="284">
        <f>BS176*'YTD PROGRAM SUMMARY'!BS39</f>
        <v>0</v>
      </c>
      <c r="BT183" s="284">
        <f>BT176*'YTD PROGRAM SUMMARY'!BT39</f>
        <v>0</v>
      </c>
      <c r="BU183" s="284">
        <f>BU176*'YTD PROGRAM SUMMARY'!BU39</f>
        <v>0</v>
      </c>
      <c r="BV183" s="284">
        <f>BV176*'YTD PROGRAM SUMMARY'!BV39</f>
        <v>0</v>
      </c>
      <c r="BW183" s="284">
        <f>BW176*'YTD PROGRAM SUMMARY'!BW39</f>
        <v>0</v>
      </c>
      <c r="BX183" s="284">
        <f>BX176*'YTD PROGRAM SUMMARY'!BX39</f>
        <v>0</v>
      </c>
      <c r="BY183" s="284">
        <f>BY176*'YTD PROGRAM SUMMARY'!BY39</f>
        <v>0</v>
      </c>
      <c r="BZ183" s="284">
        <f>BZ176*'YTD PROGRAM SUMMARY'!BZ39</f>
        <v>0</v>
      </c>
      <c r="CA183" s="284">
        <f>CA176*'YTD PROGRAM SUMMARY'!CA39</f>
        <v>0</v>
      </c>
      <c r="CB183" s="284">
        <f>CB176*'YTD PROGRAM SUMMARY'!CB39</f>
        <v>0</v>
      </c>
      <c r="CC183" s="284">
        <f>CC176*'YTD PROGRAM SUMMARY'!CC39</f>
        <v>0</v>
      </c>
      <c r="CD183" s="284">
        <f>CD176*'YTD PROGRAM SUMMARY'!CD39</f>
        <v>0</v>
      </c>
      <c r="CE183" s="284">
        <f>CE176*'YTD PROGRAM SUMMARY'!CE39</f>
        <v>0</v>
      </c>
      <c r="CF183" s="284">
        <f>CF176*'YTD PROGRAM SUMMARY'!CF39</f>
        <v>0</v>
      </c>
      <c r="CG183" s="284">
        <f>CG176*'YTD PROGRAM SUMMARY'!CG39</f>
        <v>0</v>
      </c>
      <c r="CH183" s="285">
        <f>CH176*'YTD PROGRAM SUMMARY'!CH39</f>
        <v>0</v>
      </c>
    </row>
    <row r="184" spans="1:86" x14ac:dyDescent="0.3">
      <c r="A184" s="127"/>
      <c r="B184" s="340" t="s">
        <v>254</v>
      </c>
      <c r="C184" s="138">
        <f>IFERROR(C182/C73,0)</f>
        <v>0.76135815563562204</v>
      </c>
      <c r="D184" s="138">
        <f t="shared" ref="D184:N184" si="140">IFERROR(D182/D73,0)</f>
        <v>0.74215272155123513</v>
      </c>
      <c r="E184" s="138">
        <f t="shared" si="140"/>
        <v>0.87658684658599362</v>
      </c>
      <c r="F184" s="138">
        <f t="shared" si="140"/>
        <v>0.84463128307073976</v>
      </c>
      <c r="G184" s="138">
        <f t="shared" si="140"/>
        <v>0.81948744931178186</v>
      </c>
      <c r="H184" s="138">
        <f t="shared" si="140"/>
        <v>0.83693101162127104</v>
      </c>
      <c r="I184" s="138">
        <f t="shared" si="140"/>
        <v>0.65566214993133298</v>
      </c>
      <c r="J184" s="138">
        <f t="shared" si="140"/>
        <v>0.76921410782035304</v>
      </c>
      <c r="K184" s="138">
        <f t="shared" si="140"/>
        <v>0.72074773487653432</v>
      </c>
      <c r="L184" s="138">
        <f t="shared" si="140"/>
        <v>0.84995297830365069</v>
      </c>
      <c r="M184" s="138">
        <f t="shared" si="140"/>
        <v>0.73523566509846427</v>
      </c>
      <c r="N184" s="138">
        <f t="shared" si="140"/>
        <v>0.8554212633888657</v>
      </c>
      <c r="O184" s="286">
        <f t="shared" ref="O184:BZ184" si="141">IFERROR(O182/O73,0)</f>
        <v>0</v>
      </c>
      <c r="P184" s="286">
        <f t="shared" si="141"/>
        <v>0</v>
      </c>
      <c r="Q184" s="286">
        <f t="shared" si="141"/>
        <v>0</v>
      </c>
      <c r="R184" s="286">
        <f t="shared" si="141"/>
        <v>0</v>
      </c>
      <c r="S184" s="286">
        <f t="shared" si="141"/>
        <v>0</v>
      </c>
      <c r="T184" s="286">
        <f t="shared" si="141"/>
        <v>0</v>
      </c>
      <c r="U184" s="286">
        <f t="shared" si="141"/>
        <v>0</v>
      </c>
      <c r="V184" s="286">
        <f t="shared" si="141"/>
        <v>0</v>
      </c>
      <c r="W184" s="286">
        <f t="shared" si="141"/>
        <v>0</v>
      </c>
      <c r="X184" s="286">
        <f t="shared" si="141"/>
        <v>0</v>
      </c>
      <c r="Y184" s="286">
        <f t="shared" si="141"/>
        <v>0</v>
      </c>
      <c r="Z184" s="286">
        <f t="shared" si="141"/>
        <v>0</v>
      </c>
      <c r="AA184" s="286">
        <f t="shared" si="141"/>
        <v>0</v>
      </c>
      <c r="AB184" s="286">
        <f t="shared" si="141"/>
        <v>0</v>
      </c>
      <c r="AC184" s="286">
        <f t="shared" si="141"/>
        <v>0</v>
      </c>
      <c r="AD184" s="286">
        <f t="shared" si="141"/>
        <v>0</v>
      </c>
      <c r="AE184" s="286">
        <f t="shared" si="141"/>
        <v>0</v>
      </c>
      <c r="AF184" s="286">
        <f t="shared" si="141"/>
        <v>0</v>
      </c>
      <c r="AG184" s="286">
        <f t="shared" si="141"/>
        <v>0</v>
      </c>
      <c r="AH184" s="286">
        <f t="shared" si="141"/>
        <v>0</v>
      </c>
      <c r="AI184" s="286">
        <f t="shared" si="141"/>
        <v>0</v>
      </c>
      <c r="AJ184" s="286">
        <f t="shared" si="141"/>
        <v>0</v>
      </c>
      <c r="AK184" s="286">
        <f t="shared" si="141"/>
        <v>0</v>
      </c>
      <c r="AL184" s="286">
        <f t="shared" si="141"/>
        <v>0</v>
      </c>
      <c r="AM184" s="286">
        <f t="shared" si="141"/>
        <v>0</v>
      </c>
      <c r="AN184" s="286">
        <f t="shared" si="141"/>
        <v>0</v>
      </c>
      <c r="AO184" s="286">
        <f t="shared" si="141"/>
        <v>0</v>
      </c>
      <c r="AP184" s="286">
        <f t="shared" si="141"/>
        <v>0</v>
      </c>
      <c r="AQ184" s="286">
        <f t="shared" si="141"/>
        <v>0</v>
      </c>
      <c r="AR184" s="286">
        <f t="shared" si="141"/>
        <v>0</v>
      </c>
      <c r="AS184" s="286">
        <f t="shared" si="141"/>
        <v>0</v>
      </c>
      <c r="AT184" s="286">
        <f t="shared" si="141"/>
        <v>0</v>
      </c>
      <c r="AU184" s="286">
        <f t="shared" si="141"/>
        <v>0</v>
      </c>
      <c r="AV184" s="286">
        <f t="shared" si="141"/>
        <v>0</v>
      </c>
      <c r="AW184" s="286">
        <f t="shared" si="141"/>
        <v>0</v>
      </c>
      <c r="AX184" s="286">
        <f t="shared" si="141"/>
        <v>0</v>
      </c>
      <c r="AY184" s="286">
        <f t="shared" si="141"/>
        <v>0</v>
      </c>
      <c r="AZ184" s="286">
        <f t="shared" si="141"/>
        <v>0</v>
      </c>
      <c r="BA184" s="286">
        <f t="shared" si="141"/>
        <v>0</v>
      </c>
      <c r="BB184" s="286">
        <f t="shared" si="141"/>
        <v>0</v>
      </c>
      <c r="BC184" s="286">
        <f t="shared" si="141"/>
        <v>0</v>
      </c>
      <c r="BD184" s="286">
        <f t="shared" si="141"/>
        <v>0</v>
      </c>
      <c r="BE184" s="286">
        <f t="shared" si="141"/>
        <v>0</v>
      </c>
      <c r="BF184" s="286">
        <f t="shared" si="141"/>
        <v>0</v>
      </c>
      <c r="BG184" s="286">
        <f t="shared" si="141"/>
        <v>0</v>
      </c>
      <c r="BH184" s="286">
        <f t="shared" si="141"/>
        <v>0</v>
      </c>
      <c r="BI184" s="286">
        <f t="shared" si="141"/>
        <v>0</v>
      </c>
      <c r="BJ184" s="286">
        <f t="shared" si="141"/>
        <v>0</v>
      </c>
      <c r="BK184" s="286">
        <f t="shared" si="141"/>
        <v>0</v>
      </c>
      <c r="BL184" s="286">
        <f t="shared" si="141"/>
        <v>0</v>
      </c>
      <c r="BM184" s="286">
        <f t="shared" si="141"/>
        <v>0</v>
      </c>
      <c r="BN184" s="286">
        <f t="shared" si="141"/>
        <v>0</v>
      </c>
      <c r="BO184" s="286">
        <f t="shared" si="141"/>
        <v>0</v>
      </c>
      <c r="BP184" s="286">
        <f t="shared" si="141"/>
        <v>0</v>
      </c>
      <c r="BQ184" s="286">
        <f t="shared" si="141"/>
        <v>0</v>
      </c>
      <c r="BR184" s="286">
        <f t="shared" si="141"/>
        <v>0</v>
      </c>
      <c r="BS184" s="286">
        <f t="shared" si="141"/>
        <v>0</v>
      </c>
      <c r="BT184" s="286">
        <f t="shared" si="141"/>
        <v>0</v>
      </c>
      <c r="BU184" s="286">
        <f t="shared" si="141"/>
        <v>0</v>
      </c>
      <c r="BV184" s="286">
        <f t="shared" si="141"/>
        <v>0</v>
      </c>
      <c r="BW184" s="286">
        <f t="shared" si="141"/>
        <v>0</v>
      </c>
      <c r="BX184" s="286">
        <f t="shared" si="141"/>
        <v>0</v>
      </c>
      <c r="BY184" s="286">
        <f t="shared" si="141"/>
        <v>0</v>
      </c>
      <c r="BZ184" s="286">
        <f t="shared" si="141"/>
        <v>0</v>
      </c>
      <c r="CA184" s="286">
        <f t="shared" ref="CA184:CH184" si="142">IFERROR(CA182/CA73,0)</f>
        <v>0</v>
      </c>
      <c r="CB184" s="286">
        <f t="shared" si="142"/>
        <v>0</v>
      </c>
      <c r="CC184" s="286">
        <f t="shared" si="142"/>
        <v>0</v>
      </c>
      <c r="CD184" s="286">
        <f t="shared" si="142"/>
        <v>0</v>
      </c>
      <c r="CE184" s="286">
        <f t="shared" si="142"/>
        <v>0</v>
      </c>
      <c r="CF184" s="286">
        <f t="shared" si="142"/>
        <v>0</v>
      </c>
      <c r="CG184" s="286">
        <f t="shared" si="142"/>
        <v>0</v>
      </c>
      <c r="CH184" s="294">
        <f t="shared" si="142"/>
        <v>0</v>
      </c>
    </row>
    <row r="185" spans="1:86" ht="15" thickBot="1" x14ac:dyDescent="0.35">
      <c r="A185" s="127"/>
      <c r="B185" s="327" t="s">
        <v>255</v>
      </c>
      <c r="C185" s="139">
        <f>IFERROR(C183/C73,0)</f>
        <v>8.6999981640791896E-2</v>
      </c>
      <c r="D185" s="139">
        <f t="shared" ref="D185:N185" si="143">IFERROR(D183/D73,0)</f>
        <v>8.8162086221895142E-2</v>
      </c>
      <c r="E185" s="139">
        <f t="shared" si="143"/>
        <v>9.5422612664611689E-2</v>
      </c>
      <c r="F185" s="139">
        <f t="shared" si="143"/>
        <v>8.97604179978303E-2</v>
      </c>
      <c r="G185" s="139">
        <f t="shared" si="143"/>
        <v>0.10646479285635789</v>
      </c>
      <c r="H185" s="139">
        <f t="shared" si="143"/>
        <v>0.15623770208361876</v>
      </c>
      <c r="I185" s="139">
        <f t="shared" si="143"/>
        <v>0.11584797680928106</v>
      </c>
      <c r="J185" s="139">
        <f t="shared" si="143"/>
        <v>0.14399729864326075</v>
      </c>
      <c r="K185" s="139">
        <f t="shared" si="143"/>
        <v>0.12133703293410504</v>
      </c>
      <c r="L185" s="139">
        <f t="shared" si="143"/>
        <v>0.11121481151002578</v>
      </c>
      <c r="M185" s="139">
        <f t="shared" si="143"/>
        <v>8.8353408139796349E-2</v>
      </c>
      <c r="N185" s="139">
        <f t="shared" si="143"/>
        <v>8.2260627890498081E-2</v>
      </c>
      <c r="O185" s="287">
        <f>IFERROR(O183/O73,0)</f>
        <v>0</v>
      </c>
      <c r="P185" s="287">
        <f t="shared" ref="P185:Z185" si="144">IFERROR(P183/P73,0)</f>
        <v>0</v>
      </c>
      <c r="Q185" s="287">
        <f t="shared" si="144"/>
        <v>0</v>
      </c>
      <c r="R185" s="287">
        <f t="shared" si="144"/>
        <v>0</v>
      </c>
      <c r="S185" s="287">
        <f t="shared" si="144"/>
        <v>0</v>
      </c>
      <c r="T185" s="287">
        <f t="shared" si="144"/>
        <v>0</v>
      </c>
      <c r="U185" s="287">
        <f t="shared" si="144"/>
        <v>0</v>
      </c>
      <c r="V185" s="287">
        <f t="shared" si="144"/>
        <v>0</v>
      </c>
      <c r="W185" s="287">
        <f t="shared" si="144"/>
        <v>0</v>
      </c>
      <c r="X185" s="287">
        <f t="shared" si="144"/>
        <v>0</v>
      </c>
      <c r="Y185" s="287">
        <f t="shared" si="144"/>
        <v>0</v>
      </c>
      <c r="Z185" s="287">
        <f t="shared" si="144"/>
        <v>0</v>
      </c>
      <c r="AA185" s="287">
        <f>IFERROR(AA183/AA73,0)</f>
        <v>0</v>
      </c>
      <c r="AB185" s="287">
        <f t="shared" ref="AB185:AL185" si="145">IFERROR(AB183/AB73,0)</f>
        <v>0</v>
      </c>
      <c r="AC185" s="287">
        <f t="shared" si="145"/>
        <v>0</v>
      </c>
      <c r="AD185" s="287">
        <f t="shared" si="145"/>
        <v>0</v>
      </c>
      <c r="AE185" s="287">
        <f t="shared" si="145"/>
        <v>0</v>
      </c>
      <c r="AF185" s="287">
        <f t="shared" si="145"/>
        <v>0</v>
      </c>
      <c r="AG185" s="287">
        <f t="shared" si="145"/>
        <v>0</v>
      </c>
      <c r="AH185" s="287">
        <f t="shared" si="145"/>
        <v>0</v>
      </c>
      <c r="AI185" s="287">
        <f t="shared" si="145"/>
        <v>0</v>
      </c>
      <c r="AJ185" s="287">
        <f t="shared" si="145"/>
        <v>0</v>
      </c>
      <c r="AK185" s="287">
        <f t="shared" si="145"/>
        <v>0</v>
      </c>
      <c r="AL185" s="287">
        <f t="shared" si="145"/>
        <v>0</v>
      </c>
      <c r="AM185" s="287">
        <f>IFERROR(AM183/AM73,0)</f>
        <v>0</v>
      </c>
      <c r="AN185" s="287">
        <f t="shared" ref="AN185:AX185" si="146">IFERROR(AN183/AN73,0)</f>
        <v>0</v>
      </c>
      <c r="AO185" s="287">
        <f t="shared" si="146"/>
        <v>0</v>
      </c>
      <c r="AP185" s="287">
        <f t="shared" si="146"/>
        <v>0</v>
      </c>
      <c r="AQ185" s="287">
        <f t="shared" si="146"/>
        <v>0</v>
      </c>
      <c r="AR185" s="287">
        <f t="shared" si="146"/>
        <v>0</v>
      </c>
      <c r="AS185" s="287">
        <f t="shared" si="146"/>
        <v>0</v>
      </c>
      <c r="AT185" s="287">
        <f t="shared" si="146"/>
        <v>0</v>
      </c>
      <c r="AU185" s="287">
        <f t="shared" si="146"/>
        <v>0</v>
      </c>
      <c r="AV185" s="287">
        <f t="shared" si="146"/>
        <v>0</v>
      </c>
      <c r="AW185" s="287">
        <f t="shared" si="146"/>
        <v>0</v>
      </c>
      <c r="AX185" s="287">
        <f t="shared" si="146"/>
        <v>0</v>
      </c>
      <c r="AY185" s="287">
        <f>IFERROR(AY183/AY73,0)</f>
        <v>0</v>
      </c>
      <c r="AZ185" s="287">
        <f t="shared" ref="AZ185:BJ185" si="147">IFERROR(AZ183/AZ73,0)</f>
        <v>0</v>
      </c>
      <c r="BA185" s="287">
        <f t="shared" si="147"/>
        <v>0</v>
      </c>
      <c r="BB185" s="287">
        <f t="shared" si="147"/>
        <v>0</v>
      </c>
      <c r="BC185" s="287">
        <f t="shared" si="147"/>
        <v>0</v>
      </c>
      <c r="BD185" s="287">
        <f t="shared" si="147"/>
        <v>0</v>
      </c>
      <c r="BE185" s="287">
        <f t="shared" si="147"/>
        <v>0</v>
      </c>
      <c r="BF185" s="287">
        <f t="shared" si="147"/>
        <v>0</v>
      </c>
      <c r="BG185" s="287">
        <f t="shared" si="147"/>
        <v>0</v>
      </c>
      <c r="BH185" s="287">
        <f t="shared" si="147"/>
        <v>0</v>
      </c>
      <c r="BI185" s="287">
        <f t="shared" si="147"/>
        <v>0</v>
      </c>
      <c r="BJ185" s="287">
        <f t="shared" si="147"/>
        <v>0</v>
      </c>
      <c r="BK185" s="287">
        <f>IFERROR(BK183/BK73,0)</f>
        <v>0</v>
      </c>
      <c r="BL185" s="287">
        <f t="shared" ref="BL185:BV185" si="148">IFERROR(BL183/BL73,0)</f>
        <v>0</v>
      </c>
      <c r="BM185" s="287">
        <f t="shared" si="148"/>
        <v>0</v>
      </c>
      <c r="BN185" s="287">
        <f t="shared" si="148"/>
        <v>0</v>
      </c>
      <c r="BO185" s="287">
        <f t="shared" si="148"/>
        <v>0</v>
      </c>
      <c r="BP185" s="287">
        <f t="shared" si="148"/>
        <v>0</v>
      </c>
      <c r="BQ185" s="287">
        <f t="shared" si="148"/>
        <v>0</v>
      </c>
      <c r="BR185" s="287">
        <f t="shared" si="148"/>
        <v>0</v>
      </c>
      <c r="BS185" s="287">
        <f t="shared" si="148"/>
        <v>0</v>
      </c>
      <c r="BT185" s="287">
        <f t="shared" si="148"/>
        <v>0</v>
      </c>
      <c r="BU185" s="287">
        <f t="shared" si="148"/>
        <v>0</v>
      </c>
      <c r="BV185" s="287">
        <f t="shared" si="148"/>
        <v>0</v>
      </c>
      <c r="BW185" s="287">
        <f>IFERROR(BW183/BW73,0)</f>
        <v>0</v>
      </c>
      <c r="BX185" s="287">
        <f t="shared" ref="BX185:CH185" si="149">IFERROR(BX183/BX73,0)</f>
        <v>0</v>
      </c>
      <c r="BY185" s="287">
        <f t="shared" si="149"/>
        <v>0</v>
      </c>
      <c r="BZ185" s="287">
        <f t="shared" si="149"/>
        <v>0</v>
      </c>
      <c r="CA185" s="287">
        <f t="shared" si="149"/>
        <v>0</v>
      </c>
      <c r="CB185" s="287">
        <f t="shared" si="149"/>
        <v>0</v>
      </c>
      <c r="CC185" s="287">
        <f t="shared" si="149"/>
        <v>0</v>
      </c>
      <c r="CD185" s="287">
        <f t="shared" si="149"/>
        <v>0</v>
      </c>
      <c r="CE185" s="287">
        <f t="shared" si="149"/>
        <v>0</v>
      </c>
      <c r="CF185" s="287">
        <f t="shared" si="149"/>
        <v>0</v>
      </c>
      <c r="CG185" s="287">
        <f t="shared" si="149"/>
        <v>0</v>
      </c>
      <c r="CH185" s="288">
        <f t="shared" si="149"/>
        <v>0</v>
      </c>
    </row>
    <row r="186" spans="1:86" s="1" customFormat="1" ht="15" thickBot="1" x14ac:dyDescent="0.35">
      <c r="A186" s="140"/>
      <c r="B186" s="332" t="s">
        <v>256</v>
      </c>
      <c r="C186" s="333">
        <f>C184+C185</f>
        <v>0.84835813727641396</v>
      </c>
      <c r="D186" s="333">
        <f t="shared" ref="D186:N186" si="150">D184+D185</f>
        <v>0.83031480777313027</v>
      </c>
      <c r="E186" s="334">
        <f t="shared" si="150"/>
        <v>0.97200945925060533</v>
      </c>
      <c r="F186" s="334">
        <f t="shared" si="150"/>
        <v>0.93439170106857006</v>
      </c>
      <c r="G186" s="334">
        <f t="shared" si="150"/>
        <v>0.92595224216813976</v>
      </c>
      <c r="H186" s="334">
        <f t="shared" si="150"/>
        <v>0.99316871370488979</v>
      </c>
      <c r="I186" s="334">
        <f t="shared" si="150"/>
        <v>0.77151012674061403</v>
      </c>
      <c r="J186" s="334">
        <f t="shared" si="150"/>
        <v>0.91321140646361376</v>
      </c>
      <c r="K186" s="334">
        <f t="shared" si="150"/>
        <v>0.84208476781063935</v>
      </c>
      <c r="L186" s="334">
        <f t="shared" si="150"/>
        <v>0.96116778981367645</v>
      </c>
      <c r="M186" s="335">
        <f t="shared" si="150"/>
        <v>0.82358907323826058</v>
      </c>
      <c r="N186" s="335">
        <f t="shared" si="150"/>
        <v>0.93768189127936374</v>
      </c>
      <c r="O186" s="336">
        <f>O184+O185</f>
        <v>0</v>
      </c>
      <c r="P186" s="336">
        <f t="shared" ref="P186:Z186" si="151">P184+P185</f>
        <v>0</v>
      </c>
      <c r="Q186" s="337">
        <f t="shared" si="151"/>
        <v>0</v>
      </c>
      <c r="R186" s="337">
        <f t="shared" si="151"/>
        <v>0</v>
      </c>
      <c r="S186" s="337">
        <f t="shared" si="151"/>
        <v>0</v>
      </c>
      <c r="T186" s="337">
        <f t="shared" si="151"/>
        <v>0</v>
      </c>
      <c r="U186" s="337">
        <f t="shared" si="151"/>
        <v>0</v>
      </c>
      <c r="V186" s="337">
        <f t="shared" si="151"/>
        <v>0</v>
      </c>
      <c r="W186" s="337">
        <f t="shared" si="151"/>
        <v>0</v>
      </c>
      <c r="X186" s="337">
        <f t="shared" si="151"/>
        <v>0</v>
      </c>
      <c r="Y186" s="338">
        <f t="shared" si="151"/>
        <v>0</v>
      </c>
      <c r="Z186" s="338">
        <f t="shared" si="151"/>
        <v>0</v>
      </c>
      <c r="AA186" s="336">
        <f>AA184+AA185</f>
        <v>0</v>
      </c>
      <c r="AB186" s="336">
        <f t="shared" ref="AB186:AL186" si="152">AB184+AB185</f>
        <v>0</v>
      </c>
      <c r="AC186" s="337">
        <f t="shared" si="152"/>
        <v>0</v>
      </c>
      <c r="AD186" s="337">
        <f t="shared" si="152"/>
        <v>0</v>
      </c>
      <c r="AE186" s="337">
        <f t="shared" si="152"/>
        <v>0</v>
      </c>
      <c r="AF186" s="337">
        <f t="shared" si="152"/>
        <v>0</v>
      </c>
      <c r="AG186" s="337">
        <f t="shared" si="152"/>
        <v>0</v>
      </c>
      <c r="AH186" s="337">
        <f t="shared" si="152"/>
        <v>0</v>
      </c>
      <c r="AI186" s="337">
        <f t="shared" si="152"/>
        <v>0</v>
      </c>
      <c r="AJ186" s="337">
        <f t="shared" si="152"/>
        <v>0</v>
      </c>
      <c r="AK186" s="338">
        <f t="shared" si="152"/>
        <v>0</v>
      </c>
      <c r="AL186" s="338">
        <f t="shared" si="152"/>
        <v>0</v>
      </c>
      <c r="AM186" s="336">
        <f>AM184+AM185</f>
        <v>0</v>
      </c>
      <c r="AN186" s="336">
        <f t="shared" ref="AN186:AX186" si="153">AN184+AN185</f>
        <v>0</v>
      </c>
      <c r="AO186" s="337">
        <f t="shared" si="153"/>
        <v>0</v>
      </c>
      <c r="AP186" s="337">
        <f t="shared" si="153"/>
        <v>0</v>
      </c>
      <c r="AQ186" s="337">
        <f t="shared" si="153"/>
        <v>0</v>
      </c>
      <c r="AR186" s="337">
        <f t="shared" si="153"/>
        <v>0</v>
      </c>
      <c r="AS186" s="337">
        <f t="shared" si="153"/>
        <v>0</v>
      </c>
      <c r="AT186" s="337">
        <f t="shared" si="153"/>
        <v>0</v>
      </c>
      <c r="AU186" s="337">
        <f t="shared" si="153"/>
        <v>0</v>
      </c>
      <c r="AV186" s="337">
        <f t="shared" si="153"/>
        <v>0</v>
      </c>
      <c r="AW186" s="338">
        <f t="shared" si="153"/>
        <v>0</v>
      </c>
      <c r="AX186" s="338">
        <f t="shared" si="153"/>
        <v>0</v>
      </c>
      <c r="AY186" s="336">
        <f>AY184+AY185</f>
        <v>0</v>
      </c>
      <c r="AZ186" s="336">
        <f t="shared" ref="AZ186:BJ186" si="154">AZ184+AZ185</f>
        <v>0</v>
      </c>
      <c r="BA186" s="337">
        <f t="shared" si="154"/>
        <v>0</v>
      </c>
      <c r="BB186" s="337">
        <f t="shared" si="154"/>
        <v>0</v>
      </c>
      <c r="BC186" s="337">
        <f t="shared" si="154"/>
        <v>0</v>
      </c>
      <c r="BD186" s="337">
        <f t="shared" si="154"/>
        <v>0</v>
      </c>
      <c r="BE186" s="337">
        <f t="shared" si="154"/>
        <v>0</v>
      </c>
      <c r="BF186" s="337">
        <f t="shared" si="154"/>
        <v>0</v>
      </c>
      <c r="BG186" s="337">
        <f t="shared" si="154"/>
        <v>0</v>
      </c>
      <c r="BH186" s="337">
        <f t="shared" si="154"/>
        <v>0</v>
      </c>
      <c r="BI186" s="338">
        <f t="shared" si="154"/>
        <v>0</v>
      </c>
      <c r="BJ186" s="338">
        <f t="shared" si="154"/>
        <v>0</v>
      </c>
      <c r="BK186" s="336">
        <f>BK184+BK185</f>
        <v>0</v>
      </c>
      <c r="BL186" s="336">
        <f t="shared" ref="BL186:BV186" si="155">BL184+BL185</f>
        <v>0</v>
      </c>
      <c r="BM186" s="337">
        <f t="shared" si="155"/>
        <v>0</v>
      </c>
      <c r="BN186" s="337">
        <f t="shared" si="155"/>
        <v>0</v>
      </c>
      <c r="BO186" s="337">
        <f t="shared" si="155"/>
        <v>0</v>
      </c>
      <c r="BP186" s="337">
        <f t="shared" si="155"/>
        <v>0</v>
      </c>
      <c r="BQ186" s="337">
        <f t="shared" si="155"/>
        <v>0</v>
      </c>
      <c r="BR186" s="337">
        <f t="shared" si="155"/>
        <v>0</v>
      </c>
      <c r="BS186" s="337">
        <f t="shared" si="155"/>
        <v>0</v>
      </c>
      <c r="BT186" s="337">
        <f t="shared" si="155"/>
        <v>0</v>
      </c>
      <c r="BU186" s="338">
        <f t="shared" si="155"/>
        <v>0</v>
      </c>
      <c r="BV186" s="338">
        <f t="shared" si="155"/>
        <v>0</v>
      </c>
      <c r="BW186" s="336">
        <f>BW184+BW185</f>
        <v>0</v>
      </c>
      <c r="BX186" s="336">
        <f t="shared" ref="BX186:CH186" si="156">BX184+BX185</f>
        <v>0</v>
      </c>
      <c r="BY186" s="337">
        <f t="shared" si="156"/>
        <v>0</v>
      </c>
      <c r="BZ186" s="337">
        <f t="shared" si="156"/>
        <v>0</v>
      </c>
      <c r="CA186" s="337">
        <f t="shared" si="156"/>
        <v>0</v>
      </c>
      <c r="CB186" s="337">
        <f t="shared" si="156"/>
        <v>0</v>
      </c>
      <c r="CC186" s="337">
        <f t="shared" si="156"/>
        <v>0</v>
      </c>
      <c r="CD186" s="337">
        <f t="shared" si="156"/>
        <v>0</v>
      </c>
      <c r="CE186" s="337">
        <f t="shared" si="156"/>
        <v>0</v>
      </c>
      <c r="CF186" s="337">
        <f t="shared" si="156"/>
        <v>0</v>
      </c>
      <c r="CG186" s="338">
        <f t="shared" si="156"/>
        <v>0</v>
      </c>
      <c r="CH186" s="339">
        <f t="shared" si="156"/>
        <v>0</v>
      </c>
    </row>
    <row r="187" spans="1:86" ht="15" thickBot="1" x14ac:dyDescent="0.35">
      <c r="A187" s="127"/>
      <c r="B187" s="127"/>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row>
    <row r="188" spans="1:86" ht="15" thickBot="1" x14ac:dyDescent="0.35">
      <c r="A188" s="127"/>
      <c r="B188" s="329" t="s">
        <v>114</v>
      </c>
      <c r="C188" s="330">
        <v>43831</v>
      </c>
      <c r="D188" s="330">
        <v>43862</v>
      </c>
      <c r="E188" s="330">
        <v>43891</v>
      </c>
      <c r="F188" s="330">
        <v>43922</v>
      </c>
      <c r="G188" s="330">
        <v>43952</v>
      </c>
      <c r="H188" s="330">
        <v>43983</v>
      </c>
      <c r="I188" s="330">
        <v>44013</v>
      </c>
      <c r="J188" s="330">
        <v>44044</v>
      </c>
      <c r="K188" s="330">
        <v>44075</v>
      </c>
      <c r="L188" s="330">
        <v>44105</v>
      </c>
      <c r="M188" s="330">
        <v>44136</v>
      </c>
      <c r="N188" s="330">
        <v>44166</v>
      </c>
      <c r="O188" s="330">
        <v>44197</v>
      </c>
      <c r="P188" s="330">
        <v>44228</v>
      </c>
      <c r="Q188" s="330">
        <v>44256</v>
      </c>
      <c r="R188" s="330">
        <v>44287</v>
      </c>
      <c r="S188" s="330">
        <v>44317</v>
      </c>
      <c r="T188" s="330">
        <v>44348</v>
      </c>
      <c r="U188" s="330">
        <v>44378</v>
      </c>
      <c r="V188" s="330">
        <v>44409</v>
      </c>
      <c r="W188" s="330">
        <v>44440</v>
      </c>
      <c r="X188" s="330">
        <v>44470</v>
      </c>
      <c r="Y188" s="330">
        <v>44501</v>
      </c>
      <c r="Z188" s="330">
        <v>44531</v>
      </c>
      <c r="AA188" s="330">
        <v>44562</v>
      </c>
      <c r="AB188" s="330">
        <v>44593</v>
      </c>
      <c r="AC188" s="330">
        <v>44621</v>
      </c>
      <c r="AD188" s="330">
        <v>44652</v>
      </c>
      <c r="AE188" s="330">
        <v>44682</v>
      </c>
      <c r="AF188" s="330">
        <v>44713</v>
      </c>
      <c r="AG188" s="330">
        <v>44743</v>
      </c>
      <c r="AH188" s="330">
        <v>44774</v>
      </c>
      <c r="AI188" s="330">
        <v>44805</v>
      </c>
      <c r="AJ188" s="330">
        <v>44835</v>
      </c>
      <c r="AK188" s="330">
        <v>44866</v>
      </c>
      <c r="AL188" s="330">
        <v>44896</v>
      </c>
      <c r="AM188" s="330">
        <v>44927</v>
      </c>
      <c r="AN188" s="330">
        <v>44958</v>
      </c>
      <c r="AO188" s="330">
        <v>44986</v>
      </c>
      <c r="AP188" s="330">
        <v>45017</v>
      </c>
      <c r="AQ188" s="330">
        <v>45047</v>
      </c>
      <c r="AR188" s="330">
        <v>45078</v>
      </c>
      <c r="AS188" s="330">
        <v>45108</v>
      </c>
      <c r="AT188" s="330">
        <v>45139</v>
      </c>
      <c r="AU188" s="330">
        <v>45170</v>
      </c>
      <c r="AV188" s="330">
        <v>45200</v>
      </c>
      <c r="AW188" s="330">
        <v>45231</v>
      </c>
      <c r="AX188" s="330">
        <v>45261</v>
      </c>
      <c r="AY188" s="330">
        <v>45292</v>
      </c>
      <c r="AZ188" s="330">
        <v>45323</v>
      </c>
      <c r="BA188" s="330">
        <v>45352</v>
      </c>
      <c r="BB188" s="330">
        <v>45383</v>
      </c>
      <c r="BC188" s="330">
        <v>45413</v>
      </c>
      <c r="BD188" s="330">
        <v>45444</v>
      </c>
      <c r="BE188" s="330">
        <v>45474</v>
      </c>
      <c r="BF188" s="330">
        <v>45505</v>
      </c>
      <c r="BG188" s="330">
        <v>45536</v>
      </c>
      <c r="BH188" s="330">
        <v>45566</v>
      </c>
      <c r="BI188" s="330">
        <v>45597</v>
      </c>
      <c r="BJ188" s="330">
        <v>45627</v>
      </c>
      <c r="BK188" s="330">
        <v>45658</v>
      </c>
      <c r="BL188" s="330">
        <v>45689</v>
      </c>
      <c r="BM188" s="330">
        <v>45717</v>
      </c>
      <c r="BN188" s="330">
        <v>45748</v>
      </c>
      <c r="BO188" s="330">
        <v>45778</v>
      </c>
      <c r="BP188" s="330">
        <v>45809</v>
      </c>
      <c r="BQ188" s="330">
        <v>45839</v>
      </c>
      <c r="BR188" s="330">
        <v>45870</v>
      </c>
      <c r="BS188" s="330">
        <v>45901</v>
      </c>
      <c r="BT188" s="330">
        <v>45931</v>
      </c>
      <c r="BU188" s="330">
        <v>45962</v>
      </c>
      <c r="BV188" s="330">
        <v>45992</v>
      </c>
      <c r="BW188" s="330">
        <v>46023</v>
      </c>
      <c r="BX188" s="330">
        <v>46054</v>
      </c>
      <c r="BY188" s="330">
        <v>46082</v>
      </c>
      <c r="BZ188" s="330">
        <v>46113</v>
      </c>
      <c r="CA188" s="330">
        <v>46143</v>
      </c>
      <c r="CB188" s="330">
        <v>46174</v>
      </c>
      <c r="CC188" s="330">
        <v>46204</v>
      </c>
      <c r="CD188" s="330">
        <v>46235</v>
      </c>
      <c r="CE188" s="330">
        <v>46266</v>
      </c>
      <c r="CF188" s="330">
        <v>46296</v>
      </c>
      <c r="CG188" s="330">
        <v>46327</v>
      </c>
      <c r="CH188" s="331">
        <v>46357</v>
      </c>
    </row>
    <row r="189" spans="1:86" x14ac:dyDescent="0.3">
      <c r="A189" s="127"/>
      <c r="B189" s="340" t="s">
        <v>257</v>
      </c>
      <c r="C189" s="144">
        <f>C157*'YTD PROGRAM SUMMARY'!C40</f>
        <v>242.18863039920026</v>
      </c>
      <c r="D189" s="144">
        <f>D157*'YTD PROGRAM SUMMARY'!D40</f>
        <v>790.73948175088447</v>
      </c>
      <c r="E189" s="144">
        <f>E157*'YTD PROGRAM SUMMARY'!E40</f>
        <v>248.44041279983182</v>
      </c>
      <c r="F189" s="144">
        <f>F157*'YTD PROGRAM SUMMARY'!F40</f>
        <v>1071.69840412435</v>
      </c>
      <c r="G189" s="144">
        <f>G157*'YTD PROGRAM SUMMARY'!G40</f>
        <v>2436.8437736105529</v>
      </c>
      <c r="H189" s="144">
        <f>H157*'YTD PROGRAM SUMMARY'!H40</f>
        <v>559.59591585066266</v>
      </c>
      <c r="I189" s="144">
        <f>I157*'YTD PROGRAM SUMMARY'!I40</f>
        <v>29689.659502542741</v>
      </c>
      <c r="J189" s="144">
        <f>J157*'YTD PROGRAM SUMMARY'!J40</f>
        <v>12326.748399348764</v>
      </c>
      <c r="K189" s="144">
        <f>K157*'YTD PROGRAM SUMMARY'!K40</f>
        <v>22610.74544639522</v>
      </c>
      <c r="L189" s="144">
        <f>L157*'YTD PROGRAM SUMMARY'!L40</f>
        <v>3635.8567229437413</v>
      </c>
      <c r="M189" s="144">
        <f>M157*'YTD PROGRAM SUMMARY'!M40</f>
        <v>16999.068248969514</v>
      </c>
      <c r="N189" s="144">
        <f>N157*'YTD PROGRAM SUMMARY'!N40</f>
        <v>9203.453819396349</v>
      </c>
      <c r="O189" s="292">
        <f>O157*'YTD PROGRAM SUMMARY'!O40</f>
        <v>0</v>
      </c>
      <c r="P189" s="292">
        <f>P157*'YTD PROGRAM SUMMARY'!P40</f>
        <v>0</v>
      </c>
      <c r="Q189" s="292">
        <f>Q157*'YTD PROGRAM SUMMARY'!Q40</f>
        <v>0</v>
      </c>
      <c r="R189" s="292">
        <f>R157*'YTD PROGRAM SUMMARY'!R40</f>
        <v>0</v>
      </c>
      <c r="S189" s="292">
        <f>S157*'YTD PROGRAM SUMMARY'!S40</f>
        <v>0</v>
      </c>
      <c r="T189" s="292">
        <f>T157*'YTD PROGRAM SUMMARY'!T40</f>
        <v>0</v>
      </c>
      <c r="U189" s="292">
        <f>U157*'YTD PROGRAM SUMMARY'!U40</f>
        <v>0</v>
      </c>
      <c r="V189" s="292">
        <f>V157*'YTD PROGRAM SUMMARY'!V40</f>
        <v>0</v>
      </c>
      <c r="W189" s="292">
        <f>W157*'YTD PROGRAM SUMMARY'!W40</f>
        <v>0</v>
      </c>
      <c r="X189" s="292">
        <f>X157*'YTD PROGRAM SUMMARY'!X40</f>
        <v>0</v>
      </c>
      <c r="Y189" s="292">
        <f>Y157*'YTD PROGRAM SUMMARY'!Y40</f>
        <v>0</v>
      </c>
      <c r="Z189" s="292">
        <f>Z157*'YTD PROGRAM SUMMARY'!Z40</f>
        <v>0</v>
      </c>
      <c r="AA189" s="292">
        <f>AA157*'YTD PROGRAM SUMMARY'!AA40</f>
        <v>0</v>
      </c>
      <c r="AB189" s="292">
        <f>AB157*'YTD PROGRAM SUMMARY'!AB40</f>
        <v>0</v>
      </c>
      <c r="AC189" s="292">
        <f>AC157*'YTD PROGRAM SUMMARY'!AC40</f>
        <v>0</v>
      </c>
      <c r="AD189" s="292">
        <f>AD157*'YTD PROGRAM SUMMARY'!AD40</f>
        <v>0</v>
      </c>
      <c r="AE189" s="292">
        <f>AE157*'YTD PROGRAM SUMMARY'!AE40</f>
        <v>0</v>
      </c>
      <c r="AF189" s="292">
        <f>AF157*'YTD PROGRAM SUMMARY'!AF40</f>
        <v>0</v>
      </c>
      <c r="AG189" s="292">
        <f>AG157*'YTD PROGRAM SUMMARY'!AG40</f>
        <v>0</v>
      </c>
      <c r="AH189" s="292">
        <f>AH157*'YTD PROGRAM SUMMARY'!AH40</f>
        <v>0</v>
      </c>
      <c r="AI189" s="292">
        <f>AI157*'YTD PROGRAM SUMMARY'!AI40</f>
        <v>0</v>
      </c>
      <c r="AJ189" s="292">
        <f>AJ157*'YTD PROGRAM SUMMARY'!AJ40</f>
        <v>0</v>
      </c>
      <c r="AK189" s="292">
        <f>AK157*'YTD PROGRAM SUMMARY'!AK40</f>
        <v>0</v>
      </c>
      <c r="AL189" s="292">
        <f>AL157*'YTD PROGRAM SUMMARY'!AL40</f>
        <v>0</v>
      </c>
      <c r="AM189" s="292">
        <f>AM157*'YTD PROGRAM SUMMARY'!AM40</f>
        <v>0</v>
      </c>
      <c r="AN189" s="292">
        <f>AN157*'YTD PROGRAM SUMMARY'!AN40</f>
        <v>0</v>
      </c>
      <c r="AO189" s="292">
        <f>AO157*'YTD PROGRAM SUMMARY'!AO40</f>
        <v>0</v>
      </c>
      <c r="AP189" s="292">
        <f>AP157*'YTD PROGRAM SUMMARY'!AP40</f>
        <v>0</v>
      </c>
      <c r="AQ189" s="292">
        <f>AQ157*'YTD PROGRAM SUMMARY'!AQ40</f>
        <v>0</v>
      </c>
      <c r="AR189" s="292">
        <f>AR157*'YTD PROGRAM SUMMARY'!AR40</f>
        <v>0</v>
      </c>
      <c r="AS189" s="292">
        <f>AS157*'YTD PROGRAM SUMMARY'!AS40</f>
        <v>0</v>
      </c>
      <c r="AT189" s="292">
        <f>AT157*'YTD PROGRAM SUMMARY'!AT40</f>
        <v>0</v>
      </c>
      <c r="AU189" s="292">
        <f>AU157*'YTD PROGRAM SUMMARY'!AU40</f>
        <v>0</v>
      </c>
      <c r="AV189" s="292">
        <f>AV157*'YTD PROGRAM SUMMARY'!AV40</f>
        <v>0</v>
      </c>
      <c r="AW189" s="292">
        <f>AW157*'YTD PROGRAM SUMMARY'!AW40</f>
        <v>0</v>
      </c>
      <c r="AX189" s="292">
        <f>AX157*'YTD PROGRAM SUMMARY'!AX40</f>
        <v>0</v>
      </c>
      <c r="AY189" s="292">
        <f>AY157*'YTD PROGRAM SUMMARY'!AY40</f>
        <v>0</v>
      </c>
      <c r="AZ189" s="292">
        <f>AZ157*'YTD PROGRAM SUMMARY'!AZ40</f>
        <v>0</v>
      </c>
      <c r="BA189" s="292">
        <f>BA157*'YTD PROGRAM SUMMARY'!BA40</f>
        <v>0</v>
      </c>
      <c r="BB189" s="292">
        <f>BB157*'YTD PROGRAM SUMMARY'!BB40</f>
        <v>0</v>
      </c>
      <c r="BC189" s="292">
        <f>BC157*'YTD PROGRAM SUMMARY'!BC40</f>
        <v>0</v>
      </c>
      <c r="BD189" s="292">
        <f>BD157*'YTD PROGRAM SUMMARY'!BD40</f>
        <v>0</v>
      </c>
      <c r="BE189" s="292">
        <f>BE157*'YTD PROGRAM SUMMARY'!BE40</f>
        <v>0</v>
      </c>
      <c r="BF189" s="292">
        <f>BF157*'YTD PROGRAM SUMMARY'!BF40</f>
        <v>0</v>
      </c>
      <c r="BG189" s="292">
        <f>BG157*'YTD PROGRAM SUMMARY'!BG40</f>
        <v>0</v>
      </c>
      <c r="BH189" s="292">
        <f>BH157*'YTD PROGRAM SUMMARY'!BH40</f>
        <v>0</v>
      </c>
      <c r="BI189" s="292">
        <f>BI157*'YTD PROGRAM SUMMARY'!BI40</f>
        <v>0</v>
      </c>
      <c r="BJ189" s="292">
        <f>BJ157*'YTD PROGRAM SUMMARY'!BJ40</f>
        <v>0</v>
      </c>
      <c r="BK189" s="292">
        <f>BK157*'YTD PROGRAM SUMMARY'!BK40</f>
        <v>0</v>
      </c>
      <c r="BL189" s="292">
        <f>BL157*'YTD PROGRAM SUMMARY'!BL40</f>
        <v>0</v>
      </c>
      <c r="BM189" s="292">
        <f>BM157*'YTD PROGRAM SUMMARY'!BM40</f>
        <v>0</v>
      </c>
      <c r="BN189" s="292">
        <f>BN157*'YTD PROGRAM SUMMARY'!BN40</f>
        <v>0</v>
      </c>
      <c r="BO189" s="292">
        <f>BO157*'YTD PROGRAM SUMMARY'!BO40</f>
        <v>0</v>
      </c>
      <c r="BP189" s="292">
        <f>BP157*'YTD PROGRAM SUMMARY'!BP40</f>
        <v>0</v>
      </c>
      <c r="BQ189" s="292">
        <f>BQ157*'YTD PROGRAM SUMMARY'!BQ40</f>
        <v>0</v>
      </c>
      <c r="BR189" s="292">
        <f>BR157*'YTD PROGRAM SUMMARY'!BR40</f>
        <v>0</v>
      </c>
      <c r="BS189" s="292">
        <f>BS157*'YTD PROGRAM SUMMARY'!BS40</f>
        <v>0</v>
      </c>
      <c r="BT189" s="292">
        <f>BT157*'YTD PROGRAM SUMMARY'!BT40</f>
        <v>0</v>
      </c>
      <c r="BU189" s="292">
        <f>BU157*'YTD PROGRAM SUMMARY'!BU40</f>
        <v>0</v>
      </c>
      <c r="BV189" s="292">
        <f>BV157*'YTD PROGRAM SUMMARY'!BV40</f>
        <v>0</v>
      </c>
      <c r="BW189" s="292">
        <f>BW157*'YTD PROGRAM SUMMARY'!BW40</f>
        <v>0</v>
      </c>
      <c r="BX189" s="292">
        <f>BX157*'YTD PROGRAM SUMMARY'!BX40</f>
        <v>0</v>
      </c>
      <c r="BY189" s="292">
        <f>BY157*'YTD PROGRAM SUMMARY'!BY40</f>
        <v>0</v>
      </c>
      <c r="BZ189" s="292">
        <f>BZ157*'YTD PROGRAM SUMMARY'!BZ40</f>
        <v>0</v>
      </c>
      <c r="CA189" s="292">
        <f>CA157*'YTD PROGRAM SUMMARY'!CA40</f>
        <v>0</v>
      </c>
      <c r="CB189" s="292">
        <f>CB157*'YTD PROGRAM SUMMARY'!CB40</f>
        <v>0</v>
      </c>
      <c r="CC189" s="292">
        <f>CC157*'YTD PROGRAM SUMMARY'!CC40</f>
        <v>0</v>
      </c>
      <c r="CD189" s="292">
        <f>CD157*'YTD PROGRAM SUMMARY'!CD40</f>
        <v>0</v>
      </c>
      <c r="CE189" s="292">
        <f>CE157*'YTD PROGRAM SUMMARY'!CE40</f>
        <v>0</v>
      </c>
      <c r="CF189" s="292">
        <f>CF157*'YTD PROGRAM SUMMARY'!CF40</f>
        <v>0</v>
      </c>
      <c r="CG189" s="292">
        <f>CG157*'YTD PROGRAM SUMMARY'!CG40</f>
        <v>0</v>
      </c>
      <c r="CH189" s="293">
        <f>CH157*'YTD PROGRAM SUMMARY'!CH40</f>
        <v>0</v>
      </c>
    </row>
    <row r="190" spans="1:86" ht="15" thickBot="1" x14ac:dyDescent="0.35">
      <c r="A190" s="127"/>
      <c r="B190" s="327" t="s">
        <v>258</v>
      </c>
      <c r="C190" s="137">
        <f>C176*'YTD PROGRAM SUMMARY'!C40</f>
        <v>27.674762846335135</v>
      </c>
      <c r="D190" s="137">
        <f>D176*'YTD PROGRAM SUMMARY'!D40</f>
        <v>93.933822978462857</v>
      </c>
      <c r="E190" s="137">
        <f>E176*'YTD PROGRAM SUMMARY'!E40</f>
        <v>27.044477535984722</v>
      </c>
      <c r="F190" s="137">
        <f>F176*'YTD PROGRAM SUMMARY'!F40</f>
        <v>113.89123117969179</v>
      </c>
      <c r="G190" s="137">
        <f>G176*'YTD PROGRAM SUMMARY'!G40</f>
        <v>316.58577297142637</v>
      </c>
      <c r="H190" s="137">
        <f>H176*'YTD PROGRAM SUMMARY'!H40</f>
        <v>104.46497832422241</v>
      </c>
      <c r="I190" s="137">
        <f>I176*'YTD PROGRAM SUMMARY'!I40</f>
        <v>5245.8220836542687</v>
      </c>
      <c r="J190" s="137">
        <f>J176*'YTD PROGRAM SUMMARY'!J40</f>
        <v>2307.5739933983491</v>
      </c>
      <c r="K190" s="137">
        <f>K176*'YTD PROGRAM SUMMARY'!K40</f>
        <v>3806.4923858052684</v>
      </c>
      <c r="L190" s="137">
        <f>L176*'YTD PROGRAM SUMMARY'!L40</f>
        <v>475.74528290574193</v>
      </c>
      <c r="M190" s="137">
        <f>M176*'YTD PROGRAM SUMMARY'!M40</f>
        <v>2042.7812282423974</v>
      </c>
      <c r="N190" s="137">
        <f>N176*'YTD PROGRAM SUMMARY'!N40</f>
        <v>885.0398304871045</v>
      </c>
      <c r="O190" s="284">
        <f>O176*'YTD PROGRAM SUMMARY'!O40</f>
        <v>0</v>
      </c>
      <c r="P190" s="284">
        <f>P176*'YTD PROGRAM SUMMARY'!P40</f>
        <v>0</v>
      </c>
      <c r="Q190" s="284">
        <f>Q176*'YTD PROGRAM SUMMARY'!Q40</f>
        <v>0</v>
      </c>
      <c r="R190" s="284">
        <f>R176*'YTD PROGRAM SUMMARY'!R40</f>
        <v>0</v>
      </c>
      <c r="S190" s="284">
        <f>S176*'YTD PROGRAM SUMMARY'!S40</f>
        <v>0</v>
      </c>
      <c r="T190" s="284">
        <f>T176*'YTD PROGRAM SUMMARY'!T40</f>
        <v>0</v>
      </c>
      <c r="U190" s="284">
        <f>U176*'YTD PROGRAM SUMMARY'!U40</f>
        <v>0</v>
      </c>
      <c r="V190" s="284">
        <f>V176*'YTD PROGRAM SUMMARY'!V40</f>
        <v>0</v>
      </c>
      <c r="W190" s="284">
        <f>W176*'YTD PROGRAM SUMMARY'!W40</f>
        <v>0</v>
      </c>
      <c r="X190" s="284">
        <f>X176*'YTD PROGRAM SUMMARY'!X40</f>
        <v>0</v>
      </c>
      <c r="Y190" s="284">
        <f>Y176*'YTD PROGRAM SUMMARY'!Y40</f>
        <v>0</v>
      </c>
      <c r="Z190" s="284">
        <f>Z176*'YTD PROGRAM SUMMARY'!Z40</f>
        <v>0</v>
      </c>
      <c r="AA190" s="284">
        <f>AA176*'YTD PROGRAM SUMMARY'!AA40</f>
        <v>0</v>
      </c>
      <c r="AB190" s="284">
        <f>AB176*'YTD PROGRAM SUMMARY'!AB40</f>
        <v>0</v>
      </c>
      <c r="AC190" s="284">
        <f>AC176*'YTD PROGRAM SUMMARY'!AC40</f>
        <v>0</v>
      </c>
      <c r="AD190" s="284">
        <f>AD176*'YTD PROGRAM SUMMARY'!AD40</f>
        <v>0</v>
      </c>
      <c r="AE190" s="284">
        <f>AE176*'YTD PROGRAM SUMMARY'!AE40</f>
        <v>0</v>
      </c>
      <c r="AF190" s="284">
        <f>AF176*'YTD PROGRAM SUMMARY'!AF40</f>
        <v>0</v>
      </c>
      <c r="AG190" s="284">
        <f>AG176*'YTD PROGRAM SUMMARY'!AG40</f>
        <v>0</v>
      </c>
      <c r="AH190" s="284">
        <f>AH176*'YTD PROGRAM SUMMARY'!AH40</f>
        <v>0</v>
      </c>
      <c r="AI190" s="284">
        <f>AI176*'YTD PROGRAM SUMMARY'!AI40</f>
        <v>0</v>
      </c>
      <c r="AJ190" s="284">
        <f>AJ176*'YTD PROGRAM SUMMARY'!AJ40</f>
        <v>0</v>
      </c>
      <c r="AK190" s="284">
        <f>AK176*'YTD PROGRAM SUMMARY'!AK40</f>
        <v>0</v>
      </c>
      <c r="AL190" s="284">
        <f>AL176*'YTD PROGRAM SUMMARY'!AL40</f>
        <v>0</v>
      </c>
      <c r="AM190" s="284">
        <f>AM176*'YTD PROGRAM SUMMARY'!AM40</f>
        <v>0</v>
      </c>
      <c r="AN190" s="284">
        <f>AN176*'YTD PROGRAM SUMMARY'!AN40</f>
        <v>0</v>
      </c>
      <c r="AO190" s="284">
        <f>AO176*'YTD PROGRAM SUMMARY'!AO40</f>
        <v>0</v>
      </c>
      <c r="AP190" s="284">
        <f>AP176*'YTD PROGRAM SUMMARY'!AP40</f>
        <v>0</v>
      </c>
      <c r="AQ190" s="284">
        <f>AQ176*'YTD PROGRAM SUMMARY'!AQ40</f>
        <v>0</v>
      </c>
      <c r="AR190" s="284">
        <f>AR176*'YTD PROGRAM SUMMARY'!AR40</f>
        <v>0</v>
      </c>
      <c r="AS190" s="284">
        <f>AS176*'YTD PROGRAM SUMMARY'!AS40</f>
        <v>0</v>
      </c>
      <c r="AT190" s="284">
        <f>AT176*'YTD PROGRAM SUMMARY'!AT40</f>
        <v>0</v>
      </c>
      <c r="AU190" s="284">
        <f>AU176*'YTD PROGRAM SUMMARY'!AU40</f>
        <v>0</v>
      </c>
      <c r="AV190" s="284">
        <f>AV176*'YTD PROGRAM SUMMARY'!AV40</f>
        <v>0</v>
      </c>
      <c r="AW190" s="284">
        <f>AW176*'YTD PROGRAM SUMMARY'!AW40</f>
        <v>0</v>
      </c>
      <c r="AX190" s="284">
        <f>AX176*'YTD PROGRAM SUMMARY'!AX40</f>
        <v>0</v>
      </c>
      <c r="AY190" s="284">
        <f>AY176*'YTD PROGRAM SUMMARY'!AY40</f>
        <v>0</v>
      </c>
      <c r="AZ190" s="284">
        <f>AZ176*'YTD PROGRAM SUMMARY'!AZ40</f>
        <v>0</v>
      </c>
      <c r="BA190" s="284">
        <f>BA176*'YTD PROGRAM SUMMARY'!BA40</f>
        <v>0</v>
      </c>
      <c r="BB190" s="284">
        <f>BB176*'YTD PROGRAM SUMMARY'!BB40</f>
        <v>0</v>
      </c>
      <c r="BC190" s="284">
        <f>BC176*'YTD PROGRAM SUMMARY'!BC40</f>
        <v>0</v>
      </c>
      <c r="BD190" s="284">
        <f>BD176*'YTD PROGRAM SUMMARY'!BD40</f>
        <v>0</v>
      </c>
      <c r="BE190" s="284">
        <f>BE176*'YTD PROGRAM SUMMARY'!BE40</f>
        <v>0</v>
      </c>
      <c r="BF190" s="284">
        <f>BF176*'YTD PROGRAM SUMMARY'!BF40</f>
        <v>0</v>
      </c>
      <c r="BG190" s="284">
        <f>BG176*'YTD PROGRAM SUMMARY'!BG40</f>
        <v>0</v>
      </c>
      <c r="BH190" s="284">
        <f>BH176*'YTD PROGRAM SUMMARY'!BH40</f>
        <v>0</v>
      </c>
      <c r="BI190" s="284">
        <f>BI176*'YTD PROGRAM SUMMARY'!BI40</f>
        <v>0</v>
      </c>
      <c r="BJ190" s="284">
        <f>BJ176*'YTD PROGRAM SUMMARY'!BJ40</f>
        <v>0</v>
      </c>
      <c r="BK190" s="284">
        <f>BK176*'YTD PROGRAM SUMMARY'!BK40</f>
        <v>0</v>
      </c>
      <c r="BL190" s="284">
        <f>BL176*'YTD PROGRAM SUMMARY'!BL40</f>
        <v>0</v>
      </c>
      <c r="BM190" s="284">
        <f>BM176*'YTD PROGRAM SUMMARY'!BM40</f>
        <v>0</v>
      </c>
      <c r="BN190" s="284">
        <f>BN176*'YTD PROGRAM SUMMARY'!BN40</f>
        <v>0</v>
      </c>
      <c r="BO190" s="284">
        <f>BO176*'YTD PROGRAM SUMMARY'!BO40</f>
        <v>0</v>
      </c>
      <c r="BP190" s="284">
        <f>BP176*'YTD PROGRAM SUMMARY'!BP40</f>
        <v>0</v>
      </c>
      <c r="BQ190" s="284">
        <f>BQ176*'YTD PROGRAM SUMMARY'!BQ40</f>
        <v>0</v>
      </c>
      <c r="BR190" s="284">
        <f>BR176*'YTD PROGRAM SUMMARY'!BR40</f>
        <v>0</v>
      </c>
      <c r="BS190" s="284">
        <f>BS176*'YTD PROGRAM SUMMARY'!BS40</f>
        <v>0</v>
      </c>
      <c r="BT190" s="284">
        <f>BT176*'YTD PROGRAM SUMMARY'!BT40</f>
        <v>0</v>
      </c>
      <c r="BU190" s="284">
        <f>BU176*'YTD PROGRAM SUMMARY'!BU40</f>
        <v>0</v>
      </c>
      <c r="BV190" s="284">
        <f>BV176*'YTD PROGRAM SUMMARY'!BV40</f>
        <v>0</v>
      </c>
      <c r="BW190" s="284">
        <f>BW176*'YTD PROGRAM SUMMARY'!BW40</f>
        <v>0</v>
      </c>
      <c r="BX190" s="284">
        <f>BX176*'YTD PROGRAM SUMMARY'!BX40</f>
        <v>0</v>
      </c>
      <c r="BY190" s="284">
        <f>BY176*'YTD PROGRAM SUMMARY'!BY40</f>
        <v>0</v>
      </c>
      <c r="BZ190" s="284">
        <f>BZ176*'YTD PROGRAM SUMMARY'!BZ40</f>
        <v>0</v>
      </c>
      <c r="CA190" s="284">
        <f>CA176*'YTD PROGRAM SUMMARY'!CA40</f>
        <v>0</v>
      </c>
      <c r="CB190" s="284">
        <f>CB176*'YTD PROGRAM SUMMARY'!CB40</f>
        <v>0</v>
      </c>
      <c r="CC190" s="284">
        <f>CC176*'YTD PROGRAM SUMMARY'!CC40</f>
        <v>0</v>
      </c>
      <c r="CD190" s="284">
        <f>CD176*'YTD PROGRAM SUMMARY'!CD40</f>
        <v>0</v>
      </c>
      <c r="CE190" s="284">
        <f>CE176*'YTD PROGRAM SUMMARY'!CE40</f>
        <v>0</v>
      </c>
      <c r="CF190" s="284">
        <f>CF176*'YTD PROGRAM SUMMARY'!CF40</f>
        <v>0</v>
      </c>
      <c r="CG190" s="284">
        <f>CG176*'YTD PROGRAM SUMMARY'!CG40</f>
        <v>0</v>
      </c>
      <c r="CH190" s="285">
        <f>CH176*'YTD PROGRAM SUMMARY'!CH40</f>
        <v>0</v>
      </c>
    </row>
    <row r="191" spans="1:86" x14ac:dyDescent="0.3">
      <c r="A191" s="127"/>
      <c r="B191" s="340" t="s">
        <v>259</v>
      </c>
      <c r="C191" s="138">
        <f t="shared" ref="C191" si="157">IFERROR(C189/C73,0)</f>
        <v>0.13609083693242413</v>
      </c>
      <c r="D191" s="138">
        <f t="shared" ref="D191:N191" si="158">IFERROR(D189/D73,0)</f>
        <v>0.15166816975824038</v>
      </c>
      <c r="E191" s="138">
        <f t="shared" si="158"/>
        <v>2.5242696576909213E-2</v>
      </c>
      <c r="F191" s="138">
        <f t="shared" si="158"/>
        <v>5.9315444547547287E-2</v>
      </c>
      <c r="G191" s="138">
        <f t="shared" si="158"/>
        <v>6.552391558001075E-2</v>
      </c>
      <c r="H191" s="138">
        <f t="shared" si="158"/>
        <v>5.7578198410636683E-3</v>
      </c>
      <c r="I191" s="138">
        <f t="shared" si="158"/>
        <v>0.19417774977118354</v>
      </c>
      <c r="J191" s="138">
        <f t="shared" si="158"/>
        <v>7.3105344952921619E-2</v>
      </c>
      <c r="K191" s="138">
        <f t="shared" si="158"/>
        <v>0.13516089068848577</v>
      </c>
      <c r="L191" s="138">
        <f t="shared" si="158"/>
        <v>3.4342853047747306E-2</v>
      </c>
      <c r="M191" s="138">
        <f t="shared" si="158"/>
        <v>0.15748603526684302</v>
      </c>
      <c r="N191" s="138">
        <f t="shared" si="158"/>
        <v>5.686180622059013E-2</v>
      </c>
      <c r="O191" s="286">
        <f>IFERROR(O189/O73,0)</f>
        <v>0</v>
      </c>
      <c r="P191" s="286">
        <f t="shared" ref="P191:Y191" si="159">IFERROR(P189/P73,0)</f>
        <v>0</v>
      </c>
      <c r="Q191" s="286">
        <f t="shared" si="159"/>
        <v>0</v>
      </c>
      <c r="R191" s="286">
        <f t="shared" si="159"/>
        <v>0</v>
      </c>
      <c r="S191" s="286">
        <f t="shared" si="159"/>
        <v>0</v>
      </c>
      <c r="T191" s="286">
        <f t="shared" si="159"/>
        <v>0</v>
      </c>
      <c r="U191" s="286">
        <f t="shared" si="159"/>
        <v>0</v>
      </c>
      <c r="V191" s="286">
        <f t="shared" si="159"/>
        <v>0</v>
      </c>
      <c r="W191" s="286">
        <f t="shared" si="159"/>
        <v>0</v>
      </c>
      <c r="X191" s="286">
        <f t="shared" si="159"/>
        <v>0</v>
      </c>
      <c r="Y191" s="286">
        <f t="shared" si="159"/>
        <v>0</v>
      </c>
      <c r="Z191" s="286">
        <f>IFERROR(Z189/Z80,0)</f>
        <v>0</v>
      </c>
      <c r="AA191" s="286">
        <f>IFERROR(AA189/AA73,0)</f>
        <v>0</v>
      </c>
      <c r="AB191" s="286">
        <f t="shared" ref="AB191:AK191" si="160">IFERROR(AB189/AB73,0)</f>
        <v>0</v>
      </c>
      <c r="AC191" s="286">
        <f t="shared" si="160"/>
        <v>0</v>
      </c>
      <c r="AD191" s="286">
        <f t="shared" si="160"/>
        <v>0</v>
      </c>
      <c r="AE191" s="286">
        <f t="shared" si="160"/>
        <v>0</v>
      </c>
      <c r="AF191" s="286">
        <f t="shared" si="160"/>
        <v>0</v>
      </c>
      <c r="AG191" s="286">
        <f t="shared" si="160"/>
        <v>0</v>
      </c>
      <c r="AH191" s="286">
        <f t="shared" si="160"/>
        <v>0</v>
      </c>
      <c r="AI191" s="286">
        <f t="shared" si="160"/>
        <v>0</v>
      </c>
      <c r="AJ191" s="286">
        <f t="shared" si="160"/>
        <v>0</v>
      </c>
      <c r="AK191" s="286">
        <f t="shared" si="160"/>
        <v>0</v>
      </c>
      <c r="AL191" s="286">
        <f>IFERROR(AL189/AL80,0)</f>
        <v>0</v>
      </c>
      <c r="AM191" s="286">
        <f>IFERROR(AM189/AM73,0)</f>
        <v>0</v>
      </c>
      <c r="AN191" s="286">
        <f t="shared" ref="AN191:AW191" si="161">IFERROR(AN189/AN73,0)</f>
        <v>0</v>
      </c>
      <c r="AO191" s="286">
        <f t="shared" si="161"/>
        <v>0</v>
      </c>
      <c r="AP191" s="286">
        <f t="shared" si="161"/>
        <v>0</v>
      </c>
      <c r="AQ191" s="286">
        <f t="shared" si="161"/>
        <v>0</v>
      </c>
      <c r="AR191" s="286">
        <f t="shared" si="161"/>
        <v>0</v>
      </c>
      <c r="AS191" s="286">
        <f t="shared" si="161"/>
        <v>0</v>
      </c>
      <c r="AT191" s="286">
        <f t="shared" si="161"/>
        <v>0</v>
      </c>
      <c r="AU191" s="286">
        <f t="shared" si="161"/>
        <v>0</v>
      </c>
      <c r="AV191" s="286">
        <f t="shared" si="161"/>
        <v>0</v>
      </c>
      <c r="AW191" s="286">
        <f t="shared" si="161"/>
        <v>0</v>
      </c>
      <c r="AX191" s="286">
        <f>IFERROR(AX189/AX80,0)</f>
        <v>0</v>
      </c>
      <c r="AY191" s="286">
        <f>IFERROR(AY189/AY73,0)</f>
        <v>0</v>
      </c>
      <c r="AZ191" s="286">
        <f t="shared" ref="AZ191:BI191" si="162">IFERROR(AZ189/AZ73,0)</f>
        <v>0</v>
      </c>
      <c r="BA191" s="286">
        <f t="shared" si="162"/>
        <v>0</v>
      </c>
      <c r="BB191" s="286">
        <f t="shared" si="162"/>
        <v>0</v>
      </c>
      <c r="BC191" s="286">
        <f t="shared" si="162"/>
        <v>0</v>
      </c>
      <c r="BD191" s="286">
        <f t="shared" si="162"/>
        <v>0</v>
      </c>
      <c r="BE191" s="286">
        <f t="shared" si="162"/>
        <v>0</v>
      </c>
      <c r="BF191" s="286">
        <f t="shared" si="162"/>
        <v>0</v>
      </c>
      <c r="BG191" s="286">
        <f t="shared" si="162"/>
        <v>0</v>
      </c>
      <c r="BH191" s="286">
        <f t="shared" si="162"/>
        <v>0</v>
      </c>
      <c r="BI191" s="286">
        <f t="shared" si="162"/>
        <v>0</v>
      </c>
      <c r="BJ191" s="286">
        <f>IFERROR(BJ189/BJ80,0)</f>
        <v>0</v>
      </c>
      <c r="BK191" s="286">
        <f>IFERROR(BK189/BK73,0)</f>
        <v>0</v>
      </c>
      <c r="BL191" s="286">
        <f t="shared" ref="BL191:BU191" si="163">IFERROR(BL189/BL73,0)</f>
        <v>0</v>
      </c>
      <c r="BM191" s="286">
        <f t="shared" si="163"/>
        <v>0</v>
      </c>
      <c r="BN191" s="286">
        <f t="shared" si="163"/>
        <v>0</v>
      </c>
      <c r="BO191" s="286">
        <f t="shared" si="163"/>
        <v>0</v>
      </c>
      <c r="BP191" s="286">
        <f t="shared" si="163"/>
        <v>0</v>
      </c>
      <c r="BQ191" s="286">
        <f t="shared" si="163"/>
        <v>0</v>
      </c>
      <c r="BR191" s="286">
        <f t="shared" si="163"/>
        <v>0</v>
      </c>
      <c r="BS191" s="286">
        <f t="shared" si="163"/>
        <v>0</v>
      </c>
      <c r="BT191" s="286">
        <f t="shared" si="163"/>
        <v>0</v>
      </c>
      <c r="BU191" s="286">
        <f t="shared" si="163"/>
        <v>0</v>
      </c>
      <c r="BV191" s="286">
        <f>IFERROR(BV189/BV80,0)</f>
        <v>0</v>
      </c>
      <c r="BW191" s="286">
        <f>IFERROR(BW189/BW73,0)</f>
        <v>0</v>
      </c>
      <c r="BX191" s="286">
        <f t="shared" ref="BX191:CG191" si="164">IFERROR(BX189/BX73,0)</f>
        <v>0</v>
      </c>
      <c r="BY191" s="286">
        <f t="shared" si="164"/>
        <v>0</v>
      </c>
      <c r="BZ191" s="286">
        <f t="shared" si="164"/>
        <v>0</v>
      </c>
      <c r="CA191" s="286">
        <f t="shared" si="164"/>
        <v>0</v>
      </c>
      <c r="CB191" s="286">
        <f t="shared" si="164"/>
        <v>0</v>
      </c>
      <c r="CC191" s="286">
        <f t="shared" si="164"/>
        <v>0</v>
      </c>
      <c r="CD191" s="286">
        <f t="shared" si="164"/>
        <v>0</v>
      </c>
      <c r="CE191" s="286">
        <f t="shared" si="164"/>
        <v>0</v>
      </c>
      <c r="CF191" s="286">
        <f t="shared" si="164"/>
        <v>0</v>
      </c>
      <c r="CG191" s="286">
        <f t="shared" si="164"/>
        <v>0</v>
      </c>
      <c r="CH191" s="294">
        <f>IFERROR(CH189/CH80,0)</f>
        <v>0</v>
      </c>
    </row>
    <row r="192" spans="1:86" ht="15" thickBot="1" x14ac:dyDescent="0.35">
      <c r="A192" s="127"/>
      <c r="B192" s="327" t="s">
        <v>260</v>
      </c>
      <c r="C192" s="139">
        <f t="shared" ref="C192" si="165">IFERROR(C190/C73,0)</f>
        <v>1.5551025791161754E-2</v>
      </c>
      <c r="D192" s="139">
        <f t="shared" ref="D192:N192" si="166">IFERROR(D190/D73,0)</f>
        <v>1.8017022468629341E-2</v>
      </c>
      <c r="E192" s="139">
        <f t="shared" si="166"/>
        <v>2.7478441724854588E-3</v>
      </c>
      <c r="F192" s="139">
        <f t="shared" si="166"/>
        <v>6.3035542289629556E-3</v>
      </c>
      <c r="G192" s="139">
        <f t="shared" si="166"/>
        <v>8.5126259166285832E-3</v>
      </c>
      <c r="H192" s="139">
        <f t="shared" si="166"/>
        <v>1.0748658234525277E-3</v>
      </c>
      <c r="I192" s="139">
        <f t="shared" si="166"/>
        <v>3.4308979791995542E-2</v>
      </c>
      <c r="J192" s="139">
        <f t="shared" si="166"/>
        <v>1.3685360269111163E-2</v>
      </c>
      <c r="K192" s="139">
        <f t="shared" si="166"/>
        <v>2.2754176879489087E-2</v>
      </c>
      <c r="L192" s="139">
        <f t="shared" si="166"/>
        <v>4.4937002703898006E-3</v>
      </c>
      <c r="M192" s="139">
        <f t="shared" si="166"/>
        <v>1.8925126474089494E-2</v>
      </c>
      <c r="N192" s="139">
        <f t="shared" si="166"/>
        <v>5.4680519211821798E-3</v>
      </c>
      <c r="O192" s="287">
        <f>IFERROR(O190/O73,0)</f>
        <v>0</v>
      </c>
      <c r="P192" s="287">
        <f t="shared" ref="P192:Y192" si="167">IFERROR(P190/P73,0)</f>
        <v>0</v>
      </c>
      <c r="Q192" s="287">
        <f t="shared" si="167"/>
        <v>0</v>
      </c>
      <c r="R192" s="287">
        <f t="shared" si="167"/>
        <v>0</v>
      </c>
      <c r="S192" s="287">
        <f t="shared" si="167"/>
        <v>0</v>
      </c>
      <c r="T192" s="287">
        <f t="shared" si="167"/>
        <v>0</v>
      </c>
      <c r="U192" s="287">
        <f t="shared" si="167"/>
        <v>0</v>
      </c>
      <c r="V192" s="287">
        <f t="shared" si="167"/>
        <v>0</v>
      </c>
      <c r="W192" s="287">
        <f t="shared" si="167"/>
        <v>0</v>
      </c>
      <c r="X192" s="287">
        <f t="shared" si="167"/>
        <v>0</v>
      </c>
      <c r="Y192" s="287">
        <f t="shared" si="167"/>
        <v>0</v>
      </c>
      <c r="Z192" s="287">
        <f>IFERROR(Z190/Z81,0)</f>
        <v>0</v>
      </c>
      <c r="AA192" s="287">
        <f>IFERROR(AA190/AA73,0)</f>
        <v>0</v>
      </c>
      <c r="AB192" s="287">
        <f t="shared" ref="AB192:AK192" si="168">IFERROR(AB190/AB73,0)</f>
        <v>0</v>
      </c>
      <c r="AC192" s="287">
        <f t="shared" si="168"/>
        <v>0</v>
      </c>
      <c r="AD192" s="287">
        <f t="shared" si="168"/>
        <v>0</v>
      </c>
      <c r="AE192" s="287">
        <f t="shared" si="168"/>
        <v>0</v>
      </c>
      <c r="AF192" s="287">
        <f t="shared" si="168"/>
        <v>0</v>
      </c>
      <c r="AG192" s="287">
        <f t="shared" si="168"/>
        <v>0</v>
      </c>
      <c r="AH192" s="287">
        <f t="shared" si="168"/>
        <v>0</v>
      </c>
      <c r="AI192" s="287">
        <f t="shared" si="168"/>
        <v>0</v>
      </c>
      <c r="AJ192" s="287">
        <f t="shared" si="168"/>
        <v>0</v>
      </c>
      <c r="AK192" s="287">
        <f t="shared" si="168"/>
        <v>0</v>
      </c>
      <c r="AL192" s="287">
        <f>IFERROR(AL190/AL81,0)</f>
        <v>0</v>
      </c>
      <c r="AM192" s="287">
        <f>IFERROR(AM190/AM73,0)</f>
        <v>0</v>
      </c>
      <c r="AN192" s="287">
        <f t="shared" ref="AN192:AW192" si="169">IFERROR(AN190/AN73,0)</f>
        <v>0</v>
      </c>
      <c r="AO192" s="287">
        <f t="shared" si="169"/>
        <v>0</v>
      </c>
      <c r="AP192" s="287">
        <f t="shared" si="169"/>
        <v>0</v>
      </c>
      <c r="AQ192" s="287">
        <f t="shared" si="169"/>
        <v>0</v>
      </c>
      <c r="AR192" s="287">
        <f t="shared" si="169"/>
        <v>0</v>
      </c>
      <c r="AS192" s="287">
        <f t="shared" si="169"/>
        <v>0</v>
      </c>
      <c r="AT192" s="287">
        <f t="shared" si="169"/>
        <v>0</v>
      </c>
      <c r="AU192" s="287">
        <f t="shared" si="169"/>
        <v>0</v>
      </c>
      <c r="AV192" s="287">
        <f t="shared" si="169"/>
        <v>0</v>
      </c>
      <c r="AW192" s="287">
        <f t="shared" si="169"/>
        <v>0</v>
      </c>
      <c r="AX192" s="287">
        <f>IFERROR(AX190/AX81,0)</f>
        <v>0</v>
      </c>
      <c r="AY192" s="287">
        <f>IFERROR(AY190/AY73,0)</f>
        <v>0</v>
      </c>
      <c r="AZ192" s="287">
        <f t="shared" ref="AZ192:BI192" si="170">IFERROR(AZ190/AZ73,0)</f>
        <v>0</v>
      </c>
      <c r="BA192" s="287">
        <f t="shared" si="170"/>
        <v>0</v>
      </c>
      <c r="BB192" s="287">
        <f t="shared" si="170"/>
        <v>0</v>
      </c>
      <c r="BC192" s="287">
        <f t="shared" si="170"/>
        <v>0</v>
      </c>
      <c r="BD192" s="287">
        <f t="shared" si="170"/>
        <v>0</v>
      </c>
      <c r="BE192" s="287">
        <f t="shared" si="170"/>
        <v>0</v>
      </c>
      <c r="BF192" s="287">
        <f t="shared" si="170"/>
        <v>0</v>
      </c>
      <c r="BG192" s="287">
        <f t="shared" si="170"/>
        <v>0</v>
      </c>
      <c r="BH192" s="287">
        <f t="shared" si="170"/>
        <v>0</v>
      </c>
      <c r="BI192" s="287">
        <f t="shared" si="170"/>
        <v>0</v>
      </c>
      <c r="BJ192" s="287">
        <f>IFERROR(BJ190/BJ81,0)</f>
        <v>0</v>
      </c>
      <c r="BK192" s="287">
        <f>IFERROR(BK190/BK73,0)</f>
        <v>0</v>
      </c>
      <c r="BL192" s="287">
        <f t="shared" ref="BL192:BU192" si="171">IFERROR(BL190/BL73,0)</f>
        <v>0</v>
      </c>
      <c r="BM192" s="287">
        <f t="shared" si="171"/>
        <v>0</v>
      </c>
      <c r="BN192" s="287">
        <f t="shared" si="171"/>
        <v>0</v>
      </c>
      <c r="BO192" s="287">
        <f t="shared" si="171"/>
        <v>0</v>
      </c>
      <c r="BP192" s="287">
        <f t="shared" si="171"/>
        <v>0</v>
      </c>
      <c r="BQ192" s="287">
        <f t="shared" si="171"/>
        <v>0</v>
      </c>
      <c r="BR192" s="287">
        <f t="shared" si="171"/>
        <v>0</v>
      </c>
      <c r="BS192" s="287">
        <f t="shared" si="171"/>
        <v>0</v>
      </c>
      <c r="BT192" s="287">
        <f t="shared" si="171"/>
        <v>0</v>
      </c>
      <c r="BU192" s="287">
        <f t="shared" si="171"/>
        <v>0</v>
      </c>
      <c r="BV192" s="287">
        <f>IFERROR(BV190/BV81,0)</f>
        <v>0</v>
      </c>
      <c r="BW192" s="287">
        <f>IFERROR(BW190/BW73,0)</f>
        <v>0</v>
      </c>
      <c r="BX192" s="287">
        <f t="shared" ref="BX192:CG192" si="172">IFERROR(BX190/BX73,0)</f>
        <v>0</v>
      </c>
      <c r="BY192" s="287">
        <f t="shared" si="172"/>
        <v>0</v>
      </c>
      <c r="BZ192" s="287">
        <f t="shared" si="172"/>
        <v>0</v>
      </c>
      <c r="CA192" s="287">
        <f t="shared" si="172"/>
        <v>0</v>
      </c>
      <c r="CB192" s="287">
        <f t="shared" si="172"/>
        <v>0</v>
      </c>
      <c r="CC192" s="287">
        <f t="shared" si="172"/>
        <v>0</v>
      </c>
      <c r="CD192" s="287">
        <f t="shared" si="172"/>
        <v>0</v>
      </c>
      <c r="CE192" s="287">
        <f t="shared" si="172"/>
        <v>0</v>
      </c>
      <c r="CF192" s="287">
        <f t="shared" si="172"/>
        <v>0</v>
      </c>
      <c r="CG192" s="287">
        <f t="shared" si="172"/>
        <v>0</v>
      </c>
      <c r="CH192" s="288">
        <f>IFERROR(CH190/CH81,0)</f>
        <v>0</v>
      </c>
    </row>
    <row r="193" spans="1:86" s="1" customFormat="1" ht="15" thickBot="1" x14ac:dyDescent="0.35">
      <c r="A193" s="140"/>
      <c r="B193" s="332" t="s">
        <v>261</v>
      </c>
      <c r="C193" s="333">
        <f>C191+C192</f>
        <v>0.15164186272358587</v>
      </c>
      <c r="D193" s="333">
        <f t="shared" ref="D193:N193" si="173">D191+D192</f>
        <v>0.16968519222686973</v>
      </c>
      <c r="E193" s="334">
        <f t="shared" si="173"/>
        <v>2.7990540749394673E-2</v>
      </c>
      <c r="F193" s="334">
        <f t="shared" si="173"/>
        <v>6.5618998776510243E-2</v>
      </c>
      <c r="G193" s="334">
        <f t="shared" si="173"/>
        <v>7.4036541496639338E-2</v>
      </c>
      <c r="H193" s="334">
        <f t="shared" si="173"/>
        <v>6.8326856645161962E-3</v>
      </c>
      <c r="I193" s="334">
        <f t="shared" si="173"/>
        <v>0.22848672956317909</v>
      </c>
      <c r="J193" s="334">
        <f t="shared" si="173"/>
        <v>8.6790705222032777E-2</v>
      </c>
      <c r="K193" s="334">
        <f t="shared" si="173"/>
        <v>0.15791506756797485</v>
      </c>
      <c r="L193" s="334">
        <f t="shared" si="173"/>
        <v>3.883655331813711E-2</v>
      </c>
      <c r="M193" s="335">
        <f t="shared" si="173"/>
        <v>0.17641116174093252</v>
      </c>
      <c r="N193" s="335">
        <f t="shared" si="173"/>
        <v>6.2329858141772311E-2</v>
      </c>
      <c r="O193" s="336">
        <f>O191+O192</f>
        <v>0</v>
      </c>
      <c r="P193" s="336">
        <f t="shared" ref="P193:X193" si="174">P191+P192</f>
        <v>0</v>
      </c>
      <c r="Q193" s="337">
        <f t="shared" si="174"/>
        <v>0</v>
      </c>
      <c r="R193" s="337">
        <f t="shared" si="174"/>
        <v>0</v>
      </c>
      <c r="S193" s="337">
        <f t="shared" si="174"/>
        <v>0</v>
      </c>
      <c r="T193" s="337">
        <f t="shared" si="174"/>
        <v>0</v>
      </c>
      <c r="U193" s="337">
        <f t="shared" si="174"/>
        <v>0</v>
      </c>
      <c r="V193" s="337">
        <f t="shared" si="174"/>
        <v>0</v>
      </c>
      <c r="W193" s="337">
        <f t="shared" si="174"/>
        <v>0</v>
      </c>
      <c r="X193" s="337">
        <f t="shared" si="174"/>
        <v>0</v>
      </c>
      <c r="Y193" s="338">
        <f>Y191+Y192</f>
        <v>0</v>
      </c>
      <c r="Z193" s="338">
        <f>Z191+Z192</f>
        <v>0</v>
      </c>
      <c r="AA193" s="336">
        <f>AA191+AA192</f>
        <v>0</v>
      </c>
      <c r="AB193" s="336">
        <f t="shared" ref="AB193:AJ193" si="175">AB191+AB192</f>
        <v>0</v>
      </c>
      <c r="AC193" s="337">
        <f t="shared" si="175"/>
        <v>0</v>
      </c>
      <c r="AD193" s="337">
        <f t="shared" si="175"/>
        <v>0</v>
      </c>
      <c r="AE193" s="337">
        <f t="shared" si="175"/>
        <v>0</v>
      </c>
      <c r="AF193" s="337">
        <f t="shared" si="175"/>
        <v>0</v>
      </c>
      <c r="AG193" s="337">
        <f t="shared" si="175"/>
        <v>0</v>
      </c>
      <c r="AH193" s="337">
        <f t="shared" si="175"/>
        <v>0</v>
      </c>
      <c r="AI193" s="337">
        <f t="shared" si="175"/>
        <v>0</v>
      </c>
      <c r="AJ193" s="337">
        <f t="shared" si="175"/>
        <v>0</v>
      </c>
      <c r="AK193" s="338">
        <f>AK191+AK192</f>
        <v>0</v>
      </c>
      <c r="AL193" s="338">
        <f>AL191+AL192</f>
        <v>0</v>
      </c>
      <c r="AM193" s="336">
        <f>AM191+AM192</f>
        <v>0</v>
      </c>
      <c r="AN193" s="336">
        <f t="shared" ref="AN193:AV193" si="176">AN191+AN192</f>
        <v>0</v>
      </c>
      <c r="AO193" s="337">
        <f t="shared" si="176"/>
        <v>0</v>
      </c>
      <c r="AP193" s="337">
        <f t="shared" si="176"/>
        <v>0</v>
      </c>
      <c r="AQ193" s="337">
        <f t="shared" si="176"/>
        <v>0</v>
      </c>
      <c r="AR193" s="337">
        <f t="shared" si="176"/>
        <v>0</v>
      </c>
      <c r="AS193" s="337">
        <f t="shared" si="176"/>
        <v>0</v>
      </c>
      <c r="AT193" s="337">
        <f t="shared" si="176"/>
        <v>0</v>
      </c>
      <c r="AU193" s="337">
        <f t="shared" si="176"/>
        <v>0</v>
      </c>
      <c r="AV193" s="337">
        <f t="shared" si="176"/>
        <v>0</v>
      </c>
      <c r="AW193" s="338">
        <f>AW191+AW192</f>
        <v>0</v>
      </c>
      <c r="AX193" s="338">
        <f>AX191+AX192</f>
        <v>0</v>
      </c>
      <c r="AY193" s="336">
        <f>AY191+AY192</f>
        <v>0</v>
      </c>
      <c r="AZ193" s="336">
        <f t="shared" ref="AZ193:BH193" si="177">AZ191+AZ192</f>
        <v>0</v>
      </c>
      <c r="BA193" s="337">
        <f t="shared" si="177"/>
        <v>0</v>
      </c>
      <c r="BB193" s="337">
        <f t="shared" si="177"/>
        <v>0</v>
      </c>
      <c r="BC193" s="337">
        <f t="shared" si="177"/>
        <v>0</v>
      </c>
      <c r="BD193" s="337">
        <f t="shared" si="177"/>
        <v>0</v>
      </c>
      <c r="BE193" s="337">
        <f t="shared" si="177"/>
        <v>0</v>
      </c>
      <c r="BF193" s="337">
        <f t="shared" si="177"/>
        <v>0</v>
      </c>
      <c r="BG193" s="337">
        <f t="shared" si="177"/>
        <v>0</v>
      </c>
      <c r="BH193" s="337">
        <f t="shared" si="177"/>
        <v>0</v>
      </c>
      <c r="BI193" s="338">
        <f>BI191+BI192</f>
        <v>0</v>
      </c>
      <c r="BJ193" s="338">
        <f>BJ191+BJ192</f>
        <v>0</v>
      </c>
      <c r="BK193" s="336">
        <f>BK191+BK192</f>
        <v>0</v>
      </c>
      <c r="BL193" s="336">
        <f t="shared" ref="BL193:BT193" si="178">BL191+BL192</f>
        <v>0</v>
      </c>
      <c r="BM193" s="337">
        <f t="shared" si="178"/>
        <v>0</v>
      </c>
      <c r="BN193" s="337">
        <f t="shared" si="178"/>
        <v>0</v>
      </c>
      <c r="BO193" s="337">
        <f t="shared" si="178"/>
        <v>0</v>
      </c>
      <c r="BP193" s="337">
        <f t="shared" si="178"/>
        <v>0</v>
      </c>
      <c r="BQ193" s="337">
        <f t="shared" si="178"/>
        <v>0</v>
      </c>
      <c r="BR193" s="337">
        <f t="shared" si="178"/>
        <v>0</v>
      </c>
      <c r="BS193" s="337">
        <f t="shared" si="178"/>
        <v>0</v>
      </c>
      <c r="BT193" s="337">
        <f t="shared" si="178"/>
        <v>0</v>
      </c>
      <c r="BU193" s="338">
        <f>BU191+BU192</f>
        <v>0</v>
      </c>
      <c r="BV193" s="338">
        <f>BV191+BV192</f>
        <v>0</v>
      </c>
      <c r="BW193" s="336">
        <f>BW191+BW192</f>
        <v>0</v>
      </c>
      <c r="BX193" s="336">
        <f t="shared" ref="BX193:CF193" si="179">BX191+BX192</f>
        <v>0</v>
      </c>
      <c r="BY193" s="337">
        <f t="shared" si="179"/>
        <v>0</v>
      </c>
      <c r="BZ193" s="337">
        <f t="shared" si="179"/>
        <v>0</v>
      </c>
      <c r="CA193" s="337">
        <f t="shared" si="179"/>
        <v>0</v>
      </c>
      <c r="CB193" s="337">
        <f t="shared" si="179"/>
        <v>0</v>
      </c>
      <c r="CC193" s="337">
        <f t="shared" si="179"/>
        <v>0</v>
      </c>
      <c r="CD193" s="337">
        <f t="shared" si="179"/>
        <v>0</v>
      </c>
      <c r="CE193" s="337">
        <f t="shared" si="179"/>
        <v>0</v>
      </c>
      <c r="CF193" s="337">
        <f t="shared" si="179"/>
        <v>0</v>
      </c>
      <c r="CG193" s="338">
        <f>CG191+CG192</f>
        <v>0</v>
      </c>
      <c r="CH193" s="339">
        <f>CH191+CH192</f>
        <v>0</v>
      </c>
    </row>
    <row r="194" spans="1:86" x14ac:dyDescent="0.3">
      <c r="A194" s="127"/>
      <c r="B194" s="127" t="s">
        <v>262</v>
      </c>
      <c r="C194" s="145">
        <f>C186+C193</f>
        <v>0.99999999999999978</v>
      </c>
      <c r="D194" s="145">
        <f t="shared" ref="D194:N194" si="180">D186+D193</f>
        <v>1</v>
      </c>
      <c r="E194" s="145">
        <f t="shared" si="180"/>
        <v>1</v>
      </c>
      <c r="F194" s="145">
        <f t="shared" si="180"/>
        <v>1.0000106998450804</v>
      </c>
      <c r="G194" s="145">
        <f t="shared" si="180"/>
        <v>0.99998878366477906</v>
      </c>
      <c r="H194" s="145">
        <f t="shared" si="180"/>
        <v>1.0000013993694059</v>
      </c>
      <c r="I194" s="145">
        <f t="shared" si="180"/>
        <v>0.99999685630379309</v>
      </c>
      <c r="J194" s="145">
        <f t="shared" si="180"/>
        <v>1.0000021116856466</v>
      </c>
      <c r="K194" s="145">
        <f t="shared" si="180"/>
        <v>0.99999983537861414</v>
      </c>
      <c r="L194" s="145">
        <f t="shared" si="180"/>
        <v>1.0000043431318135</v>
      </c>
      <c r="M194" s="145">
        <f t="shared" si="180"/>
        <v>1.000000234979193</v>
      </c>
      <c r="N194" s="145">
        <f t="shared" si="180"/>
        <v>1.000011749421136</v>
      </c>
      <c r="O194" s="296">
        <f>O186+O193</f>
        <v>0</v>
      </c>
      <c r="P194" s="296">
        <f t="shared" ref="P194:Z194" si="181">P186+P193</f>
        <v>0</v>
      </c>
      <c r="Q194" s="296">
        <f t="shared" si="181"/>
        <v>0</v>
      </c>
      <c r="R194" s="296">
        <f t="shared" si="181"/>
        <v>0</v>
      </c>
      <c r="S194" s="296">
        <f t="shared" si="181"/>
        <v>0</v>
      </c>
      <c r="T194" s="296">
        <f t="shared" si="181"/>
        <v>0</v>
      </c>
      <c r="U194" s="296">
        <f t="shared" si="181"/>
        <v>0</v>
      </c>
      <c r="V194" s="296">
        <f t="shared" si="181"/>
        <v>0</v>
      </c>
      <c r="W194" s="296">
        <f t="shared" si="181"/>
        <v>0</v>
      </c>
      <c r="X194" s="296">
        <f t="shared" si="181"/>
        <v>0</v>
      </c>
      <c r="Y194" s="296">
        <f t="shared" si="181"/>
        <v>0</v>
      </c>
      <c r="Z194" s="296">
        <f t="shared" si="181"/>
        <v>0</v>
      </c>
      <c r="AA194" s="296">
        <f>AA186+AA193</f>
        <v>0</v>
      </c>
      <c r="AB194" s="296">
        <f t="shared" ref="AB194:AL194" si="182">AB186+AB193</f>
        <v>0</v>
      </c>
      <c r="AC194" s="296">
        <f t="shared" si="182"/>
        <v>0</v>
      </c>
      <c r="AD194" s="296">
        <f t="shared" si="182"/>
        <v>0</v>
      </c>
      <c r="AE194" s="296">
        <f t="shared" si="182"/>
        <v>0</v>
      </c>
      <c r="AF194" s="296">
        <f t="shared" si="182"/>
        <v>0</v>
      </c>
      <c r="AG194" s="296">
        <f t="shared" si="182"/>
        <v>0</v>
      </c>
      <c r="AH194" s="296">
        <f t="shared" si="182"/>
        <v>0</v>
      </c>
      <c r="AI194" s="296">
        <f t="shared" si="182"/>
        <v>0</v>
      </c>
      <c r="AJ194" s="296">
        <f t="shared" si="182"/>
        <v>0</v>
      </c>
      <c r="AK194" s="296">
        <f t="shared" si="182"/>
        <v>0</v>
      </c>
      <c r="AL194" s="296">
        <f t="shared" si="182"/>
        <v>0</v>
      </c>
      <c r="AM194" s="296">
        <f>AM186+AM193</f>
        <v>0</v>
      </c>
      <c r="AN194" s="296">
        <f t="shared" ref="AN194:AX194" si="183">AN186+AN193</f>
        <v>0</v>
      </c>
      <c r="AO194" s="296">
        <f t="shared" si="183"/>
        <v>0</v>
      </c>
      <c r="AP194" s="296">
        <f t="shared" si="183"/>
        <v>0</v>
      </c>
      <c r="AQ194" s="296">
        <f t="shared" si="183"/>
        <v>0</v>
      </c>
      <c r="AR194" s="296">
        <f t="shared" si="183"/>
        <v>0</v>
      </c>
      <c r="AS194" s="296">
        <f t="shared" si="183"/>
        <v>0</v>
      </c>
      <c r="AT194" s="296">
        <f t="shared" si="183"/>
        <v>0</v>
      </c>
      <c r="AU194" s="296">
        <f t="shared" si="183"/>
        <v>0</v>
      </c>
      <c r="AV194" s="296">
        <f t="shared" si="183"/>
        <v>0</v>
      </c>
      <c r="AW194" s="296">
        <f t="shared" si="183"/>
        <v>0</v>
      </c>
      <c r="AX194" s="296">
        <f t="shared" si="183"/>
        <v>0</v>
      </c>
      <c r="AY194" s="296">
        <f>AY186+AY193</f>
        <v>0</v>
      </c>
      <c r="AZ194" s="296">
        <f t="shared" ref="AZ194:BJ194" si="184">AZ186+AZ193</f>
        <v>0</v>
      </c>
      <c r="BA194" s="296">
        <f t="shared" si="184"/>
        <v>0</v>
      </c>
      <c r="BB194" s="296">
        <f t="shared" si="184"/>
        <v>0</v>
      </c>
      <c r="BC194" s="296">
        <f t="shared" si="184"/>
        <v>0</v>
      </c>
      <c r="BD194" s="296">
        <f t="shared" si="184"/>
        <v>0</v>
      </c>
      <c r="BE194" s="296">
        <f t="shared" si="184"/>
        <v>0</v>
      </c>
      <c r="BF194" s="296">
        <f t="shared" si="184"/>
        <v>0</v>
      </c>
      <c r="BG194" s="296">
        <f t="shared" si="184"/>
        <v>0</v>
      </c>
      <c r="BH194" s="296">
        <f t="shared" si="184"/>
        <v>0</v>
      </c>
      <c r="BI194" s="296">
        <f t="shared" si="184"/>
        <v>0</v>
      </c>
      <c r="BJ194" s="296">
        <f t="shared" si="184"/>
        <v>0</v>
      </c>
      <c r="BK194" s="296">
        <f>BK186+BK193</f>
        <v>0</v>
      </c>
      <c r="BL194" s="296">
        <f t="shared" ref="BL194:BV194" si="185">BL186+BL193</f>
        <v>0</v>
      </c>
      <c r="BM194" s="296">
        <f t="shared" si="185"/>
        <v>0</v>
      </c>
      <c r="BN194" s="296">
        <f t="shared" si="185"/>
        <v>0</v>
      </c>
      <c r="BO194" s="296">
        <f t="shared" si="185"/>
        <v>0</v>
      </c>
      <c r="BP194" s="296">
        <f t="shared" si="185"/>
        <v>0</v>
      </c>
      <c r="BQ194" s="296">
        <f t="shared" si="185"/>
        <v>0</v>
      </c>
      <c r="BR194" s="296">
        <f t="shared" si="185"/>
        <v>0</v>
      </c>
      <c r="BS194" s="296">
        <f t="shared" si="185"/>
        <v>0</v>
      </c>
      <c r="BT194" s="296">
        <f t="shared" si="185"/>
        <v>0</v>
      </c>
      <c r="BU194" s="296">
        <f t="shared" si="185"/>
        <v>0</v>
      </c>
      <c r="BV194" s="296">
        <f t="shared" si="185"/>
        <v>0</v>
      </c>
      <c r="BW194" s="296">
        <f>BW186+BW193</f>
        <v>0</v>
      </c>
      <c r="BX194" s="296">
        <f t="shared" ref="BX194:CH194" si="186">BX186+BX193</f>
        <v>0</v>
      </c>
      <c r="BY194" s="296">
        <f t="shared" si="186"/>
        <v>0</v>
      </c>
      <c r="BZ194" s="296">
        <f t="shared" si="186"/>
        <v>0</v>
      </c>
      <c r="CA194" s="296">
        <f t="shared" si="186"/>
        <v>0</v>
      </c>
      <c r="CB194" s="296">
        <f t="shared" si="186"/>
        <v>0</v>
      </c>
      <c r="CC194" s="296">
        <f t="shared" si="186"/>
        <v>0</v>
      </c>
      <c r="CD194" s="296">
        <f t="shared" si="186"/>
        <v>0</v>
      </c>
      <c r="CE194" s="296">
        <f t="shared" si="186"/>
        <v>0</v>
      </c>
      <c r="CF194" s="296">
        <f t="shared" si="186"/>
        <v>0</v>
      </c>
      <c r="CG194" s="296">
        <f t="shared" si="186"/>
        <v>0</v>
      </c>
      <c r="CH194" s="296">
        <f t="shared" si="186"/>
        <v>0</v>
      </c>
    </row>
    <row r="195" spans="1:86" x14ac:dyDescent="0.3">
      <c r="A195" s="127"/>
      <c r="B195" s="127"/>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row>
    <row r="196" spans="1:86" s="136" customFormat="1" x14ac:dyDescent="0.3">
      <c r="A196" s="127"/>
      <c r="B196" s="127" t="s">
        <v>263</v>
      </c>
      <c r="C196" s="146">
        <f t="shared" ref="C196" si="187">SUM(C182:C183)</f>
        <v>1509.7467249541119</v>
      </c>
      <c r="D196" s="146">
        <f t="shared" ref="D196:BO196" si="188">SUM(D182:D183)</f>
        <v>4328.941938411821</v>
      </c>
      <c r="E196" s="147">
        <f t="shared" si="188"/>
        <v>9566.5861436714204</v>
      </c>
      <c r="F196" s="147">
        <f t="shared" si="188"/>
        <v>16882.383711370683</v>
      </c>
      <c r="G196" s="147">
        <f t="shared" si="188"/>
        <v>34436.296060983848</v>
      </c>
      <c r="H196" s="147">
        <f t="shared" si="188"/>
        <v>96524.92979656026</v>
      </c>
      <c r="I196" s="147">
        <f t="shared" si="188"/>
        <v>117963.42780099367</v>
      </c>
      <c r="J196" s="147">
        <f t="shared" si="188"/>
        <v>153982.27380147949</v>
      </c>
      <c r="K196" s="147">
        <f t="shared" si="188"/>
        <v>140870.3673989269</v>
      </c>
      <c r="L196" s="147">
        <f t="shared" si="188"/>
        <v>101758.24255522249</v>
      </c>
      <c r="M196" s="148">
        <f t="shared" si="188"/>
        <v>88898.338454967394</v>
      </c>
      <c r="N196" s="148">
        <f t="shared" si="188"/>
        <v>151769.92356160661</v>
      </c>
      <c r="O196" s="297">
        <f t="shared" si="188"/>
        <v>0</v>
      </c>
      <c r="P196" s="297">
        <f t="shared" si="188"/>
        <v>0</v>
      </c>
      <c r="Q196" s="298">
        <f t="shared" si="188"/>
        <v>0</v>
      </c>
      <c r="R196" s="298">
        <f t="shared" si="188"/>
        <v>0</v>
      </c>
      <c r="S196" s="298">
        <f t="shared" si="188"/>
        <v>0</v>
      </c>
      <c r="T196" s="298">
        <f t="shared" si="188"/>
        <v>0</v>
      </c>
      <c r="U196" s="298">
        <f t="shared" si="188"/>
        <v>0</v>
      </c>
      <c r="V196" s="298">
        <f t="shared" si="188"/>
        <v>0</v>
      </c>
      <c r="W196" s="298">
        <f t="shared" si="188"/>
        <v>0</v>
      </c>
      <c r="X196" s="298">
        <f t="shared" si="188"/>
        <v>0</v>
      </c>
      <c r="Y196" s="299">
        <f t="shared" si="188"/>
        <v>0</v>
      </c>
      <c r="Z196" s="299">
        <f t="shared" si="188"/>
        <v>0</v>
      </c>
      <c r="AA196" s="297">
        <f t="shared" si="188"/>
        <v>0</v>
      </c>
      <c r="AB196" s="297">
        <f t="shared" si="188"/>
        <v>0</v>
      </c>
      <c r="AC196" s="298">
        <f t="shared" si="188"/>
        <v>0</v>
      </c>
      <c r="AD196" s="298">
        <f t="shared" si="188"/>
        <v>0</v>
      </c>
      <c r="AE196" s="298">
        <f t="shared" si="188"/>
        <v>0</v>
      </c>
      <c r="AF196" s="298">
        <f t="shared" si="188"/>
        <v>0</v>
      </c>
      <c r="AG196" s="298">
        <f t="shared" si="188"/>
        <v>0</v>
      </c>
      <c r="AH196" s="298">
        <f t="shared" si="188"/>
        <v>0</v>
      </c>
      <c r="AI196" s="298">
        <f t="shared" si="188"/>
        <v>0</v>
      </c>
      <c r="AJ196" s="298">
        <f t="shared" si="188"/>
        <v>0</v>
      </c>
      <c r="AK196" s="299">
        <f t="shared" si="188"/>
        <v>0</v>
      </c>
      <c r="AL196" s="299">
        <f t="shared" si="188"/>
        <v>0</v>
      </c>
      <c r="AM196" s="297">
        <f t="shared" si="188"/>
        <v>0</v>
      </c>
      <c r="AN196" s="297">
        <f t="shared" si="188"/>
        <v>0</v>
      </c>
      <c r="AO196" s="298">
        <f t="shared" si="188"/>
        <v>0</v>
      </c>
      <c r="AP196" s="298">
        <f t="shared" si="188"/>
        <v>0</v>
      </c>
      <c r="AQ196" s="298">
        <f t="shared" si="188"/>
        <v>0</v>
      </c>
      <c r="AR196" s="298">
        <f t="shared" si="188"/>
        <v>0</v>
      </c>
      <c r="AS196" s="298">
        <f t="shared" si="188"/>
        <v>0</v>
      </c>
      <c r="AT196" s="298">
        <f t="shared" si="188"/>
        <v>0</v>
      </c>
      <c r="AU196" s="298">
        <f t="shared" si="188"/>
        <v>0</v>
      </c>
      <c r="AV196" s="298">
        <f t="shared" si="188"/>
        <v>0</v>
      </c>
      <c r="AW196" s="299">
        <f t="shared" si="188"/>
        <v>0</v>
      </c>
      <c r="AX196" s="299">
        <f t="shared" si="188"/>
        <v>0</v>
      </c>
      <c r="AY196" s="297">
        <f t="shared" si="188"/>
        <v>0</v>
      </c>
      <c r="AZ196" s="297">
        <f t="shared" si="188"/>
        <v>0</v>
      </c>
      <c r="BA196" s="298">
        <f t="shared" si="188"/>
        <v>0</v>
      </c>
      <c r="BB196" s="298">
        <f t="shared" si="188"/>
        <v>0</v>
      </c>
      <c r="BC196" s="298">
        <f t="shared" si="188"/>
        <v>0</v>
      </c>
      <c r="BD196" s="298">
        <f t="shared" si="188"/>
        <v>0</v>
      </c>
      <c r="BE196" s="298">
        <f t="shared" si="188"/>
        <v>0</v>
      </c>
      <c r="BF196" s="298">
        <f t="shared" si="188"/>
        <v>0</v>
      </c>
      <c r="BG196" s="298">
        <f t="shared" si="188"/>
        <v>0</v>
      </c>
      <c r="BH196" s="298">
        <f t="shared" si="188"/>
        <v>0</v>
      </c>
      <c r="BI196" s="299">
        <f t="shared" si="188"/>
        <v>0</v>
      </c>
      <c r="BJ196" s="299">
        <f t="shared" si="188"/>
        <v>0</v>
      </c>
      <c r="BK196" s="297">
        <f t="shared" si="188"/>
        <v>0</v>
      </c>
      <c r="BL196" s="297">
        <f t="shared" si="188"/>
        <v>0</v>
      </c>
      <c r="BM196" s="298">
        <f t="shared" si="188"/>
        <v>0</v>
      </c>
      <c r="BN196" s="298">
        <f t="shared" si="188"/>
        <v>0</v>
      </c>
      <c r="BO196" s="298">
        <f t="shared" si="188"/>
        <v>0</v>
      </c>
      <c r="BP196" s="298">
        <f t="shared" ref="BP196:CH196" si="189">SUM(BP182:BP183)</f>
        <v>0</v>
      </c>
      <c r="BQ196" s="298">
        <f t="shared" si="189"/>
        <v>0</v>
      </c>
      <c r="BR196" s="298">
        <f t="shared" si="189"/>
        <v>0</v>
      </c>
      <c r="BS196" s="298">
        <f t="shared" si="189"/>
        <v>0</v>
      </c>
      <c r="BT196" s="298">
        <f t="shared" si="189"/>
        <v>0</v>
      </c>
      <c r="BU196" s="299">
        <f t="shared" si="189"/>
        <v>0</v>
      </c>
      <c r="BV196" s="299">
        <f t="shared" si="189"/>
        <v>0</v>
      </c>
      <c r="BW196" s="297">
        <f t="shared" si="189"/>
        <v>0</v>
      </c>
      <c r="BX196" s="297">
        <f t="shared" si="189"/>
        <v>0</v>
      </c>
      <c r="BY196" s="298">
        <f t="shared" si="189"/>
        <v>0</v>
      </c>
      <c r="BZ196" s="298">
        <f t="shared" si="189"/>
        <v>0</v>
      </c>
      <c r="CA196" s="298">
        <f t="shared" si="189"/>
        <v>0</v>
      </c>
      <c r="CB196" s="298">
        <f t="shared" si="189"/>
        <v>0</v>
      </c>
      <c r="CC196" s="298">
        <f t="shared" si="189"/>
        <v>0</v>
      </c>
      <c r="CD196" s="298">
        <f t="shared" si="189"/>
        <v>0</v>
      </c>
      <c r="CE196" s="298">
        <f t="shared" si="189"/>
        <v>0</v>
      </c>
      <c r="CF196" s="298">
        <f t="shared" si="189"/>
        <v>0</v>
      </c>
      <c r="CG196" s="299">
        <f t="shared" si="189"/>
        <v>0</v>
      </c>
      <c r="CH196" s="299">
        <f t="shared" si="189"/>
        <v>0</v>
      </c>
    </row>
    <row r="197" spans="1:86" s="136" customFormat="1" x14ac:dyDescent="0.3">
      <c r="A197" s="127"/>
      <c r="B197" s="127" t="s">
        <v>264</v>
      </c>
      <c r="C197" s="146">
        <f t="shared" ref="C197" si="190">SUM(C189:C190)</f>
        <v>269.86339324553541</v>
      </c>
      <c r="D197" s="146">
        <f t="shared" ref="D197:BO197" si="191">SUM(D189:D190)</f>
        <v>884.67330472934736</v>
      </c>
      <c r="E197" s="147">
        <f t="shared" si="191"/>
        <v>275.48489033581654</v>
      </c>
      <c r="F197" s="147">
        <f t="shared" si="191"/>
        <v>1185.5896353040418</v>
      </c>
      <c r="G197" s="147">
        <f t="shared" si="191"/>
        <v>2753.4295465819791</v>
      </c>
      <c r="H197" s="147">
        <f t="shared" si="191"/>
        <v>664.06089417488511</v>
      </c>
      <c r="I197" s="147">
        <f t="shared" si="191"/>
        <v>34935.481586197013</v>
      </c>
      <c r="J197" s="147">
        <f t="shared" si="191"/>
        <v>14634.322392747114</v>
      </c>
      <c r="K197" s="147">
        <f t="shared" si="191"/>
        <v>26417.237832200488</v>
      </c>
      <c r="L197" s="147">
        <f t="shared" si="191"/>
        <v>4111.6020058494832</v>
      </c>
      <c r="M197" s="148">
        <f t="shared" si="191"/>
        <v>19041.849477211912</v>
      </c>
      <c r="N197" s="148">
        <f t="shared" si="191"/>
        <v>10088.493649883454</v>
      </c>
      <c r="O197" s="297">
        <f t="shared" si="191"/>
        <v>0</v>
      </c>
      <c r="P197" s="297">
        <f t="shared" si="191"/>
        <v>0</v>
      </c>
      <c r="Q197" s="298">
        <f t="shared" si="191"/>
        <v>0</v>
      </c>
      <c r="R197" s="298">
        <f t="shared" si="191"/>
        <v>0</v>
      </c>
      <c r="S197" s="298">
        <f t="shared" si="191"/>
        <v>0</v>
      </c>
      <c r="T197" s="298">
        <f t="shared" si="191"/>
        <v>0</v>
      </c>
      <c r="U197" s="298">
        <f t="shared" si="191"/>
        <v>0</v>
      </c>
      <c r="V197" s="298">
        <f t="shared" si="191"/>
        <v>0</v>
      </c>
      <c r="W197" s="298">
        <f t="shared" si="191"/>
        <v>0</v>
      </c>
      <c r="X197" s="298">
        <f t="shared" si="191"/>
        <v>0</v>
      </c>
      <c r="Y197" s="299">
        <f t="shared" si="191"/>
        <v>0</v>
      </c>
      <c r="Z197" s="299">
        <f t="shared" si="191"/>
        <v>0</v>
      </c>
      <c r="AA197" s="297">
        <f t="shared" si="191"/>
        <v>0</v>
      </c>
      <c r="AB197" s="297">
        <f t="shared" si="191"/>
        <v>0</v>
      </c>
      <c r="AC197" s="298">
        <f t="shared" si="191"/>
        <v>0</v>
      </c>
      <c r="AD197" s="298">
        <f t="shared" si="191"/>
        <v>0</v>
      </c>
      <c r="AE197" s="298">
        <f t="shared" si="191"/>
        <v>0</v>
      </c>
      <c r="AF197" s="298">
        <f t="shared" si="191"/>
        <v>0</v>
      </c>
      <c r="AG197" s="298">
        <f t="shared" si="191"/>
        <v>0</v>
      </c>
      <c r="AH197" s="298">
        <f t="shared" si="191"/>
        <v>0</v>
      </c>
      <c r="AI197" s="298">
        <f t="shared" si="191"/>
        <v>0</v>
      </c>
      <c r="AJ197" s="298">
        <f t="shared" si="191"/>
        <v>0</v>
      </c>
      <c r="AK197" s="299">
        <f t="shared" si="191"/>
        <v>0</v>
      </c>
      <c r="AL197" s="299">
        <f t="shared" si="191"/>
        <v>0</v>
      </c>
      <c r="AM197" s="297">
        <f t="shared" si="191"/>
        <v>0</v>
      </c>
      <c r="AN197" s="297">
        <f t="shared" si="191"/>
        <v>0</v>
      </c>
      <c r="AO197" s="298">
        <f t="shared" si="191"/>
        <v>0</v>
      </c>
      <c r="AP197" s="298">
        <f t="shared" si="191"/>
        <v>0</v>
      </c>
      <c r="AQ197" s="298">
        <f t="shared" si="191"/>
        <v>0</v>
      </c>
      <c r="AR197" s="298">
        <f t="shared" si="191"/>
        <v>0</v>
      </c>
      <c r="AS197" s="298">
        <f t="shared" si="191"/>
        <v>0</v>
      </c>
      <c r="AT197" s="298">
        <f t="shared" si="191"/>
        <v>0</v>
      </c>
      <c r="AU197" s="298">
        <f t="shared" si="191"/>
        <v>0</v>
      </c>
      <c r="AV197" s="298">
        <f t="shared" si="191"/>
        <v>0</v>
      </c>
      <c r="AW197" s="299">
        <f t="shared" si="191"/>
        <v>0</v>
      </c>
      <c r="AX197" s="299">
        <f t="shared" si="191"/>
        <v>0</v>
      </c>
      <c r="AY197" s="297">
        <f t="shared" si="191"/>
        <v>0</v>
      </c>
      <c r="AZ197" s="297">
        <f t="shared" si="191"/>
        <v>0</v>
      </c>
      <c r="BA197" s="298">
        <f t="shared" si="191"/>
        <v>0</v>
      </c>
      <c r="BB197" s="298">
        <f t="shared" si="191"/>
        <v>0</v>
      </c>
      <c r="BC197" s="298">
        <f t="shared" si="191"/>
        <v>0</v>
      </c>
      <c r="BD197" s="298">
        <f t="shared" si="191"/>
        <v>0</v>
      </c>
      <c r="BE197" s="298">
        <f t="shared" si="191"/>
        <v>0</v>
      </c>
      <c r="BF197" s="298">
        <f t="shared" si="191"/>
        <v>0</v>
      </c>
      <c r="BG197" s="298">
        <f t="shared" si="191"/>
        <v>0</v>
      </c>
      <c r="BH197" s="298">
        <f t="shared" si="191"/>
        <v>0</v>
      </c>
      <c r="BI197" s="299">
        <f t="shared" si="191"/>
        <v>0</v>
      </c>
      <c r="BJ197" s="299">
        <f t="shared" si="191"/>
        <v>0</v>
      </c>
      <c r="BK197" s="297">
        <f t="shared" si="191"/>
        <v>0</v>
      </c>
      <c r="BL197" s="297">
        <f t="shared" si="191"/>
        <v>0</v>
      </c>
      <c r="BM197" s="298">
        <f t="shared" si="191"/>
        <v>0</v>
      </c>
      <c r="BN197" s="298">
        <f t="shared" si="191"/>
        <v>0</v>
      </c>
      <c r="BO197" s="298">
        <f t="shared" si="191"/>
        <v>0</v>
      </c>
      <c r="BP197" s="298">
        <f t="shared" ref="BP197:CH197" si="192">SUM(BP189:BP190)</f>
        <v>0</v>
      </c>
      <c r="BQ197" s="298">
        <f t="shared" si="192"/>
        <v>0</v>
      </c>
      <c r="BR197" s="298">
        <f t="shared" si="192"/>
        <v>0</v>
      </c>
      <c r="BS197" s="298">
        <f t="shared" si="192"/>
        <v>0</v>
      </c>
      <c r="BT197" s="298">
        <f t="shared" si="192"/>
        <v>0</v>
      </c>
      <c r="BU197" s="299">
        <f t="shared" si="192"/>
        <v>0</v>
      </c>
      <c r="BV197" s="299">
        <f t="shared" si="192"/>
        <v>0</v>
      </c>
      <c r="BW197" s="297">
        <f t="shared" si="192"/>
        <v>0</v>
      </c>
      <c r="BX197" s="297">
        <f t="shared" si="192"/>
        <v>0</v>
      </c>
      <c r="BY197" s="298">
        <f t="shared" si="192"/>
        <v>0</v>
      </c>
      <c r="BZ197" s="298">
        <f t="shared" si="192"/>
        <v>0</v>
      </c>
      <c r="CA197" s="298">
        <f t="shared" si="192"/>
        <v>0</v>
      </c>
      <c r="CB197" s="298">
        <f t="shared" si="192"/>
        <v>0</v>
      </c>
      <c r="CC197" s="298">
        <f t="shared" si="192"/>
        <v>0</v>
      </c>
      <c r="CD197" s="298">
        <f t="shared" si="192"/>
        <v>0</v>
      </c>
      <c r="CE197" s="298">
        <f t="shared" si="192"/>
        <v>0</v>
      </c>
      <c r="CF197" s="298">
        <f t="shared" si="192"/>
        <v>0</v>
      </c>
      <c r="CG197" s="299">
        <f t="shared" si="192"/>
        <v>0</v>
      </c>
      <c r="CH197" s="299">
        <f t="shared" si="192"/>
        <v>0</v>
      </c>
    </row>
    <row r="198" spans="1:86" s="136" customFormat="1" x14ac:dyDescent="0.3">
      <c r="A198" s="127"/>
      <c r="B198" s="127" t="s">
        <v>250</v>
      </c>
      <c r="C198" s="149">
        <f t="shared" ref="C198" si="193">SUM(C196:C197)</f>
        <v>1779.6101181996473</v>
      </c>
      <c r="D198" s="149">
        <f t="shared" ref="D198:BO198" si="194">SUM(D196:D197)</f>
        <v>5213.6152431411683</v>
      </c>
      <c r="E198" s="149">
        <f t="shared" si="194"/>
        <v>9842.0710340072364</v>
      </c>
      <c r="F198" s="149">
        <f t="shared" si="194"/>
        <v>18067.973346674724</v>
      </c>
      <c r="G198" s="149">
        <f t="shared" si="194"/>
        <v>37189.72560756583</v>
      </c>
      <c r="H198" s="149">
        <f t="shared" si="194"/>
        <v>97188.99069073514</v>
      </c>
      <c r="I198" s="149">
        <f t="shared" si="194"/>
        <v>152898.90938719068</v>
      </c>
      <c r="J198" s="149">
        <f t="shared" si="194"/>
        <v>168616.59619422661</v>
      </c>
      <c r="K198" s="149">
        <f t="shared" si="194"/>
        <v>167287.60523112738</v>
      </c>
      <c r="L198" s="149">
        <f t="shared" si="194"/>
        <v>105869.84456107198</v>
      </c>
      <c r="M198" s="150">
        <f t="shared" si="194"/>
        <v>107940.18793217931</v>
      </c>
      <c r="N198" s="150">
        <f t="shared" si="194"/>
        <v>161858.41721149007</v>
      </c>
      <c r="O198" s="300">
        <f t="shared" si="194"/>
        <v>0</v>
      </c>
      <c r="P198" s="300">
        <f t="shared" si="194"/>
        <v>0</v>
      </c>
      <c r="Q198" s="300">
        <f t="shared" si="194"/>
        <v>0</v>
      </c>
      <c r="R198" s="300">
        <f t="shared" si="194"/>
        <v>0</v>
      </c>
      <c r="S198" s="300">
        <f t="shared" si="194"/>
        <v>0</v>
      </c>
      <c r="T198" s="300">
        <f t="shared" si="194"/>
        <v>0</v>
      </c>
      <c r="U198" s="300">
        <f t="shared" si="194"/>
        <v>0</v>
      </c>
      <c r="V198" s="300">
        <f t="shared" si="194"/>
        <v>0</v>
      </c>
      <c r="W198" s="300">
        <f t="shared" si="194"/>
        <v>0</v>
      </c>
      <c r="X198" s="300">
        <f t="shared" si="194"/>
        <v>0</v>
      </c>
      <c r="Y198" s="301">
        <f t="shared" si="194"/>
        <v>0</v>
      </c>
      <c r="Z198" s="301">
        <f t="shared" si="194"/>
        <v>0</v>
      </c>
      <c r="AA198" s="300">
        <f t="shared" si="194"/>
        <v>0</v>
      </c>
      <c r="AB198" s="300">
        <f t="shared" si="194"/>
        <v>0</v>
      </c>
      <c r="AC198" s="300">
        <f t="shared" si="194"/>
        <v>0</v>
      </c>
      <c r="AD198" s="300">
        <f t="shared" si="194"/>
        <v>0</v>
      </c>
      <c r="AE198" s="300">
        <f t="shared" si="194"/>
        <v>0</v>
      </c>
      <c r="AF198" s="300">
        <f t="shared" si="194"/>
        <v>0</v>
      </c>
      <c r="AG198" s="300">
        <f t="shared" si="194"/>
        <v>0</v>
      </c>
      <c r="AH198" s="300">
        <f t="shared" si="194"/>
        <v>0</v>
      </c>
      <c r="AI198" s="300">
        <f t="shared" si="194"/>
        <v>0</v>
      </c>
      <c r="AJ198" s="300">
        <f t="shared" si="194"/>
        <v>0</v>
      </c>
      <c r="AK198" s="301">
        <f t="shared" si="194"/>
        <v>0</v>
      </c>
      <c r="AL198" s="301">
        <f t="shared" si="194"/>
        <v>0</v>
      </c>
      <c r="AM198" s="300">
        <f t="shared" si="194"/>
        <v>0</v>
      </c>
      <c r="AN198" s="300">
        <f t="shared" si="194"/>
        <v>0</v>
      </c>
      <c r="AO198" s="300">
        <f t="shared" si="194"/>
        <v>0</v>
      </c>
      <c r="AP198" s="300">
        <f t="shared" si="194"/>
        <v>0</v>
      </c>
      <c r="AQ198" s="300">
        <f t="shared" si="194"/>
        <v>0</v>
      </c>
      <c r="AR198" s="300">
        <f t="shared" si="194"/>
        <v>0</v>
      </c>
      <c r="AS198" s="300">
        <f t="shared" si="194"/>
        <v>0</v>
      </c>
      <c r="AT198" s="300">
        <f t="shared" si="194"/>
        <v>0</v>
      </c>
      <c r="AU198" s="300">
        <f t="shared" si="194"/>
        <v>0</v>
      </c>
      <c r="AV198" s="300">
        <f t="shared" si="194"/>
        <v>0</v>
      </c>
      <c r="AW198" s="301">
        <f t="shared" si="194"/>
        <v>0</v>
      </c>
      <c r="AX198" s="301">
        <f t="shared" si="194"/>
        <v>0</v>
      </c>
      <c r="AY198" s="300">
        <f t="shared" si="194"/>
        <v>0</v>
      </c>
      <c r="AZ198" s="300">
        <f t="shared" si="194"/>
        <v>0</v>
      </c>
      <c r="BA198" s="300">
        <f t="shared" si="194"/>
        <v>0</v>
      </c>
      <c r="BB198" s="300">
        <f t="shared" si="194"/>
        <v>0</v>
      </c>
      <c r="BC198" s="300">
        <f t="shared" si="194"/>
        <v>0</v>
      </c>
      <c r="BD198" s="300">
        <f t="shared" si="194"/>
        <v>0</v>
      </c>
      <c r="BE198" s="300">
        <f t="shared" si="194"/>
        <v>0</v>
      </c>
      <c r="BF198" s="300">
        <f t="shared" si="194"/>
        <v>0</v>
      </c>
      <c r="BG198" s="300">
        <f t="shared" si="194"/>
        <v>0</v>
      </c>
      <c r="BH198" s="300">
        <f t="shared" si="194"/>
        <v>0</v>
      </c>
      <c r="BI198" s="301">
        <f t="shared" si="194"/>
        <v>0</v>
      </c>
      <c r="BJ198" s="301">
        <f t="shared" si="194"/>
        <v>0</v>
      </c>
      <c r="BK198" s="300">
        <f t="shared" si="194"/>
        <v>0</v>
      </c>
      <c r="BL198" s="300">
        <f t="shared" si="194"/>
        <v>0</v>
      </c>
      <c r="BM198" s="300">
        <f t="shared" si="194"/>
        <v>0</v>
      </c>
      <c r="BN198" s="300">
        <f t="shared" si="194"/>
        <v>0</v>
      </c>
      <c r="BO198" s="300">
        <f t="shared" si="194"/>
        <v>0</v>
      </c>
      <c r="BP198" s="300">
        <f t="shared" ref="BP198:CH198" si="195">SUM(BP196:BP197)</f>
        <v>0</v>
      </c>
      <c r="BQ198" s="300">
        <f t="shared" si="195"/>
        <v>0</v>
      </c>
      <c r="BR198" s="300">
        <f t="shared" si="195"/>
        <v>0</v>
      </c>
      <c r="BS198" s="300">
        <f t="shared" si="195"/>
        <v>0</v>
      </c>
      <c r="BT198" s="300">
        <f t="shared" si="195"/>
        <v>0</v>
      </c>
      <c r="BU198" s="301">
        <f t="shared" si="195"/>
        <v>0</v>
      </c>
      <c r="BV198" s="301">
        <f t="shared" si="195"/>
        <v>0</v>
      </c>
      <c r="BW198" s="300">
        <f t="shared" si="195"/>
        <v>0</v>
      </c>
      <c r="BX198" s="300">
        <f t="shared" si="195"/>
        <v>0</v>
      </c>
      <c r="BY198" s="300">
        <f t="shared" si="195"/>
        <v>0</v>
      </c>
      <c r="BZ198" s="300">
        <f t="shared" si="195"/>
        <v>0</v>
      </c>
      <c r="CA198" s="300">
        <f t="shared" si="195"/>
        <v>0</v>
      </c>
      <c r="CB198" s="300">
        <f t="shared" si="195"/>
        <v>0</v>
      </c>
      <c r="CC198" s="300">
        <f t="shared" si="195"/>
        <v>0</v>
      </c>
      <c r="CD198" s="300">
        <f t="shared" si="195"/>
        <v>0</v>
      </c>
      <c r="CE198" s="300">
        <f t="shared" si="195"/>
        <v>0</v>
      </c>
      <c r="CF198" s="300">
        <f t="shared" si="195"/>
        <v>0</v>
      </c>
      <c r="CG198" s="301">
        <f t="shared" si="195"/>
        <v>0</v>
      </c>
      <c r="CH198" s="301">
        <f t="shared" si="195"/>
        <v>0</v>
      </c>
    </row>
    <row r="200" spans="1:86" x14ac:dyDescent="0.3">
      <c r="BW200" s="428">
        <f>BW93-BW110-BW127</f>
        <v>-4.3590632862891901E-7</v>
      </c>
      <c r="BX200" s="428">
        <f t="shared" ref="BX200:CH200" si="196">BX93-BX110-BX127</f>
        <v>4.8226745577063801E-8</v>
      </c>
      <c r="BY200" s="428">
        <f t="shared" si="196"/>
        <v>-2.4101637837630266E-7</v>
      </c>
      <c r="BZ200" s="428">
        <f t="shared" si="196"/>
        <v>-4.6435122928734085E-7</v>
      </c>
      <c r="CA200" s="428">
        <f t="shared" si="196"/>
        <v>-1.5508533950277237E-7</v>
      </c>
      <c r="CB200" s="428">
        <f t="shared" si="196"/>
        <v>1.4198079057933799E-8</v>
      </c>
      <c r="CC200" s="428">
        <f t="shared" si="196"/>
        <v>-3.2235451629877843E-7</v>
      </c>
      <c r="CD200" s="428">
        <f t="shared" si="196"/>
        <v>-1.7663497264668038E-7</v>
      </c>
      <c r="CE200" s="428">
        <f t="shared" si="196"/>
        <v>-3.4921485148574349E-7</v>
      </c>
      <c r="CF200" s="428">
        <f t="shared" si="196"/>
        <v>-3.543926401679276E-7</v>
      </c>
      <c r="CG200" s="428">
        <f t="shared" si="196"/>
        <v>-3.0202305091858034E-7</v>
      </c>
      <c r="CH200" s="428">
        <f t="shared" si="196"/>
        <v>-3.2942406849459718E-7</v>
      </c>
    </row>
    <row r="201" spans="1:86" x14ac:dyDescent="0.3">
      <c r="BW201" s="428">
        <f t="shared" ref="BW201:CH201" si="197">BW94-BW111-BW128</f>
        <v>2.8170184033582749E-7</v>
      </c>
      <c r="BX201" s="428">
        <f t="shared" si="197"/>
        <v>-1.4138577945216335E-7</v>
      </c>
      <c r="BY201" s="428">
        <f t="shared" si="197"/>
        <v>1.8752281703404011E-7</v>
      </c>
      <c r="BZ201" s="428">
        <f t="shared" si="197"/>
        <v>-1.2141267995624191E-7</v>
      </c>
      <c r="CA201" s="428">
        <f t="shared" si="197"/>
        <v>3.9992213660307308E-7</v>
      </c>
      <c r="CB201" s="428">
        <f t="shared" si="197"/>
        <v>7.0880509021181703E-8</v>
      </c>
      <c r="CC201" s="428">
        <f t="shared" si="197"/>
        <v>-3.3218078841421028E-7</v>
      </c>
      <c r="CD201" s="428">
        <f t="shared" si="197"/>
        <v>2.3631401282510345E-7</v>
      </c>
      <c r="CE201" s="428">
        <f t="shared" si="197"/>
        <v>-3.415174863411613E-7</v>
      </c>
      <c r="CF201" s="428">
        <f t="shared" si="197"/>
        <v>1.3043164917960273E-7</v>
      </c>
      <c r="CG201" s="428">
        <f t="shared" si="197"/>
        <v>-2.5019651891597383E-7</v>
      </c>
      <c r="CH201" s="428">
        <f t="shared" si="197"/>
        <v>-2.8014186258988952E-7</v>
      </c>
    </row>
    <row r="202" spans="1:86" x14ac:dyDescent="0.3">
      <c r="BW202" s="428">
        <f t="shared" ref="BW202:CH202" si="198">BW95-BW112-BW129</f>
        <v>-5.9468164290490955E-8</v>
      </c>
      <c r="BX202" s="428">
        <f t="shared" si="198"/>
        <v>-2.0651607345783043E-7</v>
      </c>
      <c r="BY202" s="428">
        <f t="shared" si="198"/>
        <v>9.2307958247592192E-9</v>
      </c>
      <c r="BZ202" s="428">
        <f t="shared" si="198"/>
        <v>-1.4778874006266679E-7</v>
      </c>
      <c r="CA202" s="428">
        <f t="shared" si="198"/>
        <v>-4.8475386933352627E-7</v>
      </c>
      <c r="CB202" s="428">
        <f t="shared" si="198"/>
        <v>-1.1674155207461179E-7</v>
      </c>
      <c r="CC202" s="428">
        <f t="shared" si="198"/>
        <v>-5.3609823672320922E-8</v>
      </c>
      <c r="CD202" s="428">
        <f t="shared" si="198"/>
        <v>-4.4573503181835616E-8</v>
      </c>
      <c r="CE202" s="428">
        <f t="shared" si="198"/>
        <v>2.9499615057139439E-7</v>
      </c>
      <c r="CF202" s="428">
        <f t="shared" si="198"/>
        <v>3.3786331224937294E-8</v>
      </c>
      <c r="CG202" s="428">
        <f t="shared" si="198"/>
        <v>3.8041719860586881E-7</v>
      </c>
      <c r="CH202" s="428">
        <f t="shared" si="198"/>
        <v>-3.8635345069124721E-7</v>
      </c>
    </row>
    <row r="203" spans="1:86" x14ac:dyDescent="0.3">
      <c r="BW203" s="428">
        <f t="shared" ref="BW203:CH203" si="199">BW96-BW113-BW130</f>
        <v>4.2720483746719329E-7</v>
      </c>
      <c r="BX203" s="428">
        <f t="shared" si="199"/>
        <v>-3.3230827558086706E-7</v>
      </c>
      <c r="BY203" s="428">
        <f t="shared" si="199"/>
        <v>3.4882636059524463E-7</v>
      </c>
      <c r="BZ203" s="428">
        <f t="shared" si="199"/>
        <v>-1.0102938141458295E-7</v>
      </c>
      <c r="CA203" s="428">
        <f t="shared" si="199"/>
        <v>3.682984116692295E-7</v>
      </c>
      <c r="CB203" s="428">
        <f t="shared" si="199"/>
        <v>-4.1970135444477363E-7</v>
      </c>
      <c r="CC203" s="428">
        <f t="shared" si="199"/>
        <v>-6.2017944840384032E-8</v>
      </c>
      <c r="CD203" s="428">
        <f t="shared" si="199"/>
        <v>-2.5130511866443273E-7</v>
      </c>
      <c r="CE203" s="428">
        <f t="shared" si="199"/>
        <v>2.9739734222836156E-7</v>
      </c>
      <c r="CF203" s="428">
        <f t="shared" si="199"/>
        <v>-4.9826537498222356E-7</v>
      </c>
      <c r="CG203" s="428">
        <f t="shared" si="199"/>
        <v>8.8587270876544499E-8</v>
      </c>
      <c r="CH203" s="428">
        <f t="shared" si="199"/>
        <v>-2.3729934119087748E-7</v>
      </c>
    </row>
    <row r="204" spans="1:86" x14ac:dyDescent="0.3">
      <c r="BW204" s="428">
        <f t="shared" ref="BW204:CH204" si="200">BW97-BW114-BW131</f>
        <v>7.3099474142000611E-8</v>
      </c>
      <c r="BX204" s="428">
        <f t="shared" si="200"/>
        <v>4.6225195252750077E-7</v>
      </c>
      <c r="BY204" s="428">
        <f t="shared" si="200"/>
        <v>-7.9018739037619176E-8</v>
      </c>
      <c r="BZ204" s="428">
        <f t="shared" si="200"/>
        <v>-4.1080151122962431E-7</v>
      </c>
      <c r="CA204" s="428">
        <f t="shared" si="200"/>
        <v>5.0013778482411683E-8</v>
      </c>
      <c r="CB204" s="428">
        <f t="shared" si="200"/>
        <v>-4.6178482972176809E-7</v>
      </c>
      <c r="CC204" s="428">
        <f t="shared" si="200"/>
        <v>1.0644314741572406E-7</v>
      </c>
      <c r="CD204" s="428">
        <f t="shared" si="200"/>
        <v>2.6137915431299744E-7</v>
      </c>
      <c r="CE204" s="428">
        <f t="shared" si="200"/>
        <v>-4.7011384247009225E-7</v>
      </c>
      <c r="CF204" s="428">
        <f t="shared" si="200"/>
        <v>1.5447935277634341E-9</v>
      </c>
      <c r="CG204" s="428">
        <f t="shared" si="200"/>
        <v>2.2126969637947E-7</v>
      </c>
      <c r="CH204" s="428">
        <f t="shared" si="200"/>
        <v>-2.7538203574973522E-7</v>
      </c>
    </row>
    <row r="205" spans="1:86" x14ac:dyDescent="0.3">
      <c r="BW205" s="428">
        <f t="shared" ref="BW205:CH205" si="201">BW98-BW115-BW132</f>
        <v>-8.3068499730741541E-9</v>
      </c>
      <c r="BX205" s="428">
        <f t="shared" si="201"/>
        <v>1.195484161031421E-7</v>
      </c>
      <c r="BY205" s="428">
        <f t="shared" si="201"/>
        <v>1.4946329296525868E-7</v>
      </c>
      <c r="BZ205" s="428">
        <f t="shared" si="201"/>
        <v>1.1482502352676976E-7</v>
      </c>
      <c r="CA205" s="428">
        <f t="shared" si="201"/>
        <v>-2.694032905136215E-8</v>
      </c>
      <c r="CB205" s="428">
        <f t="shared" si="201"/>
        <v>-3.6747919054946898E-7</v>
      </c>
      <c r="CC205" s="428">
        <f t="shared" si="201"/>
        <v>-3.0209146319182256E-7</v>
      </c>
      <c r="CD205" s="428">
        <f t="shared" si="201"/>
        <v>-2.0252271255849497E-7</v>
      </c>
      <c r="CE205" s="428">
        <f t="shared" si="201"/>
        <v>-1.5505696132102342E-7</v>
      </c>
      <c r="CF205" s="428">
        <f t="shared" si="201"/>
        <v>-9.1913262877454938E-9</v>
      </c>
      <c r="CG205" s="428">
        <f t="shared" si="201"/>
        <v>-2.5605558625491076E-7</v>
      </c>
      <c r="CH205" s="428">
        <f t="shared" si="201"/>
        <v>-6.207739266248305E-8</v>
      </c>
    </row>
    <row r="206" spans="1:86" x14ac:dyDescent="0.3">
      <c r="BW206" s="428">
        <f t="shared" ref="BW206:CH206" si="202">BW99-BW116-BW133</f>
        <v>2.8170184033582749E-7</v>
      </c>
      <c r="BX206" s="428">
        <f t="shared" si="202"/>
        <v>-1.4138577945216335E-7</v>
      </c>
      <c r="BY206" s="428">
        <f t="shared" si="202"/>
        <v>1.8752281703404011E-7</v>
      </c>
      <c r="BZ206" s="428">
        <f t="shared" si="202"/>
        <v>-1.2141267995624191E-7</v>
      </c>
      <c r="CA206" s="428">
        <f t="shared" si="202"/>
        <v>3.9992213660307308E-7</v>
      </c>
      <c r="CB206" s="428">
        <f t="shared" si="202"/>
        <v>7.0880509021181703E-8</v>
      </c>
      <c r="CC206" s="428">
        <f t="shared" si="202"/>
        <v>-3.3218078841421028E-7</v>
      </c>
      <c r="CD206" s="428">
        <f t="shared" si="202"/>
        <v>2.3631401282510345E-7</v>
      </c>
      <c r="CE206" s="428">
        <f t="shared" si="202"/>
        <v>-3.415174863411613E-7</v>
      </c>
      <c r="CF206" s="428">
        <f t="shared" si="202"/>
        <v>1.3043164917960273E-7</v>
      </c>
      <c r="CG206" s="428">
        <f t="shared" si="202"/>
        <v>-2.5019651891597383E-7</v>
      </c>
      <c r="CH206" s="428">
        <f t="shared" si="202"/>
        <v>-2.8014186258988952E-7</v>
      </c>
    </row>
    <row r="207" spans="1:86" x14ac:dyDescent="0.3">
      <c r="BW207" s="428">
        <f t="shared" ref="BW207:CH207" si="203">BW100-BW117-BW134</f>
        <v>-4.2227245296419177E-7</v>
      </c>
      <c r="BX207" s="428">
        <f t="shared" si="203"/>
        <v>2.4660520654392129E-7</v>
      </c>
      <c r="BY207" s="428">
        <f t="shared" si="203"/>
        <v>7.5330720996150125E-8</v>
      </c>
      <c r="BZ207" s="428">
        <f t="shared" si="203"/>
        <v>-3.9217609481938254E-7</v>
      </c>
      <c r="CA207" s="428">
        <f t="shared" si="203"/>
        <v>4.6445443696932487E-7</v>
      </c>
      <c r="CB207" s="428">
        <f t="shared" si="203"/>
        <v>-1.242039113849569E-7</v>
      </c>
      <c r="CC207" s="428">
        <f t="shared" si="203"/>
        <v>3.7774997079138839E-7</v>
      </c>
      <c r="CD207" s="428">
        <f t="shared" si="203"/>
        <v>-2.0395300715653208E-7</v>
      </c>
      <c r="CE207" s="428">
        <f t="shared" si="203"/>
        <v>1.1218108749225242E-8</v>
      </c>
      <c r="CF207" s="428">
        <f t="shared" si="203"/>
        <v>-1.9441238795388227E-7</v>
      </c>
      <c r="CG207" s="428">
        <f t="shared" si="203"/>
        <v>5.1227625813207722E-8</v>
      </c>
      <c r="CH207" s="428">
        <f t="shared" si="203"/>
        <v>-4.617418929396544E-7</v>
      </c>
    </row>
    <row r="208" spans="1:86" x14ac:dyDescent="0.3">
      <c r="BW208" s="428">
        <f t="shared" ref="BW208:CH208" si="204">BW101-BW118-BW135</f>
        <v>-4.3590632862891901E-7</v>
      </c>
      <c r="BX208" s="428">
        <f t="shared" si="204"/>
        <v>4.8226745577063801E-8</v>
      </c>
      <c r="BY208" s="428">
        <f t="shared" si="204"/>
        <v>-2.4101637837630266E-7</v>
      </c>
      <c r="BZ208" s="428">
        <f t="shared" si="204"/>
        <v>-4.6435122928734085E-7</v>
      </c>
      <c r="CA208" s="428">
        <f t="shared" si="204"/>
        <v>-1.5508533950277237E-7</v>
      </c>
      <c r="CB208" s="428">
        <f t="shared" si="204"/>
        <v>1.4198079057933799E-8</v>
      </c>
      <c r="CC208" s="428">
        <f t="shared" si="204"/>
        <v>-3.2235451629877843E-7</v>
      </c>
      <c r="CD208" s="428">
        <f t="shared" si="204"/>
        <v>-1.7663497264668038E-7</v>
      </c>
      <c r="CE208" s="428">
        <f t="shared" si="204"/>
        <v>-3.4921485148574349E-7</v>
      </c>
      <c r="CF208" s="428">
        <f t="shared" si="204"/>
        <v>-3.543926401679276E-7</v>
      </c>
      <c r="CG208" s="428">
        <f t="shared" si="204"/>
        <v>-3.0202305091858034E-7</v>
      </c>
      <c r="CH208" s="428">
        <f t="shared" si="204"/>
        <v>-3.2942406849459718E-7</v>
      </c>
    </row>
    <row r="209" spans="75:86" x14ac:dyDescent="0.3">
      <c r="BW209" s="428">
        <f t="shared" ref="BW209:CH209" si="205">BW102-BW119-BW136</f>
        <v>-4.3590632862891901E-7</v>
      </c>
      <c r="BX209" s="428">
        <f t="shared" si="205"/>
        <v>4.8226745577063801E-8</v>
      </c>
      <c r="BY209" s="428">
        <f t="shared" si="205"/>
        <v>-2.4101637837630266E-7</v>
      </c>
      <c r="BZ209" s="428">
        <f t="shared" si="205"/>
        <v>-4.6435122928734085E-7</v>
      </c>
      <c r="CA209" s="428">
        <f t="shared" si="205"/>
        <v>-1.5508533950277237E-7</v>
      </c>
      <c r="CB209" s="428">
        <f t="shared" si="205"/>
        <v>1.4198079057933799E-8</v>
      </c>
      <c r="CC209" s="428">
        <f t="shared" si="205"/>
        <v>-3.2235451629877843E-7</v>
      </c>
      <c r="CD209" s="428">
        <f t="shared" si="205"/>
        <v>-1.7663497264668038E-7</v>
      </c>
      <c r="CE209" s="428">
        <f t="shared" si="205"/>
        <v>-3.4921485148574349E-7</v>
      </c>
      <c r="CF209" s="428">
        <f t="shared" si="205"/>
        <v>-3.543926401679276E-7</v>
      </c>
      <c r="CG209" s="428">
        <f t="shared" si="205"/>
        <v>-3.0202305091858034E-7</v>
      </c>
      <c r="CH209" s="428">
        <f t="shared" si="205"/>
        <v>-3.2942406849459718E-7</v>
      </c>
    </row>
    <row r="210" spans="75:86" x14ac:dyDescent="0.3">
      <c r="BW210" s="428">
        <f t="shared" ref="BW210:CH210" si="206">BW103-BW120-BW137</f>
        <v>-4.3590632862891901E-7</v>
      </c>
      <c r="BX210" s="428">
        <f t="shared" si="206"/>
        <v>4.8226745577063801E-8</v>
      </c>
      <c r="BY210" s="428">
        <f t="shared" si="206"/>
        <v>-2.4101637837630266E-7</v>
      </c>
      <c r="BZ210" s="428">
        <f t="shared" si="206"/>
        <v>-4.6435122928734085E-7</v>
      </c>
      <c r="CA210" s="428">
        <f t="shared" si="206"/>
        <v>-1.5508533950277237E-7</v>
      </c>
      <c r="CB210" s="428">
        <f t="shared" si="206"/>
        <v>1.4198079057933799E-8</v>
      </c>
      <c r="CC210" s="428">
        <f t="shared" si="206"/>
        <v>-3.2235451629877843E-7</v>
      </c>
      <c r="CD210" s="428">
        <f t="shared" si="206"/>
        <v>-1.7663497264668038E-7</v>
      </c>
      <c r="CE210" s="428">
        <f t="shared" si="206"/>
        <v>-3.4921485148574349E-7</v>
      </c>
      <c r="CF210" s="428">
        <f t="shared" si="206"/>
        <v>-3.543926401679276E-7</v>
      </c>
      <c r="CG210" s="428">
        <f t="shared" si="206"/>
        <v>-3.0202305091858034E-7</v>
      </c>
      <c r="CH210" s="428">
        <f t="shared" si="206"/>
        <v>-3.2942406849459718E-7</v>
      </c>
    </row>
    <row r="211" spans="75:86" x14ac:dyDescent="0.3">
      <c r="BW211" s="428">
        <f t="shared" ref="BW211:CH211" si="207">BW104-BW121-BW138</f>
        <v>-2.9707445170588237E-7</v>
      </c>
      <c r="BX211" s="428">
        <f t="shared" si="207"/>
        <v>4.4458718793157631E-7</v>
      </c>
      <c r="BY211" s="428">
        <f t="shared" si="207"/>
        <v>1.0284290572577445E-7</v>
      </c>
      <c r="BZ211" s="428">
        <f t="shared" si="207"/>
        <v>1.1044183436661678E-7</v>
      </c>
      <c r="CA211" s="428">
        <f t="shared" si="207"/>
        <v>2.6218047808083608E-7</v>
      </c>
      <c r="CB211" s="428">
        <f t="shared" si="207"/>
        <v>2.0260062164566273E-7</v>
      </c>
      <c r="CC211" s="428">
        <f t="shared" si="207"/>
        <v>1.6618222038744523E-7</v>
      </c>
      <c r="CD211" s="428">
        <f t="shared" si="207"/>
        <v>-1.728685444912087E-7</v>
      </c>
      <c r="CE211" s="428">
        <f t="shared" si="207"/>
        <v>1.7161378168453062E-7</v>
      </c>
      <c r="CF211" s="428">
        <f t="shared" si="207"/>
        <v>4.1245275644559778E-7</v>
      </c>
      <c r="CG211" s="428">
        <f t="shared" si="207"/>
        <v>-3.5533599068975769E-7</v>
      </c>
      <c r="CH211" s="428">
        <f t="shared" si="207"/>
        <v>1.5724277483385174E-7</v>
      </c>
    </row>
    <row r="212" spans="75:86" x14ac:dyDescent="0.3">
      <c r="BW212" s="428">
        <f t="shared" ref="BW212:CH212" si="208">BW105-BW122-BW139</f>
        <v>-2.2192338061362629E-7</v>
      </c>
      <c r="BX212" s="428">
        <f t="shared" si="208"/>
        <v>3.1430755053100598E-7</v>
      </c>
      <c r="BY212" s="428">
        <f t="shared" si="208"/>
        <v>-4.0344275018412007E-7</v>
      </c>
      <c r="BZ212" s="428">
        <f t="shared" si="208"/>
        <v>-3.6331787657073802E-7</v>
      </c>
      <c r="CA212" s="428">
        <f t="shared" si="208"/>
        <v>-1.3748440360131231E-8</v>
      </c>
      <c r="CB212" s="428">
        <f t="shared" si="208"/>
        <v>8.8670541985302886E-8</v>
      </c>
      <c r="CC212" s="428">
        <f t="shared" si="208"/>
        <v>-2.0172459667261444E-7</v>
      </c>
      <c r="CD212" s="428">
        <f t="shared" si="208"/>
        <v>-4.0455381444121086E-7</v>
      </c>
      <c r="CE212" s="428">
        <f t="shared" si="208"/>
        <v>3.4429195139122626E-7</v>
      </c>
      <c r="CF212" s="428">
        <f t="shared" si="208"/>
        <v>3.0689921971718132E-7</v>
      </c>
      <c r="CG212" s="428">
        <f t="shared" si="208"/>
        <v>4.5225134410412787E-7</v>
      </c>
      <c r="CH212" s="428">
        <f t="shared" si="208"/>
        <v>3.4432185045448621E-7</v>
      </c>
    </row>
  </sheetData>
  <mergeCells count="31">
    <mergeCell ref="A92:A105"/>
    <mergeCell ref="A77:A90"/>
    <mergeCell ref="A4:A19"/>
    <mergeCell ref="A22:A37"/>
    <mergeCell ref="A40:A55"/>
    <mergeCell ref="A58:A74"/>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BK125:BV125"/>
    <mergeCell ref="BW125:CH125"/>
    <mergeCell ref="A126:A139"/>
    <mergeCell ref="A142:A158"/>
    <mergeCell ref="A161:A177"/>
    <mergeCell ref="C125:N125"/>
    <mergeCell ref="O125:Z125"/>
    <mergeCell ref="AA125:AL125"/>
    <mergeCell ref="AM125:AX125"/>
    <mergeCell ref="AY125:BJ125"/>
  </mergeCells>
  <conditionalFormatting sqref="C179:CH179">
    <cfRule type="cellIs" dxfId="1" priority="1" operator="equal">
      <formula>"TD ERROR"</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J212"/>
  <sheetViews>
    <sheetView zoomScale="80" zoomScaleNormal="80" workbookViewId="0">
      <pane xSplit="2" topLeftCell="C1" activePane="topRight" state="frozen"/>
      <selection activeCell="O48" sqref="O48"/>
      <selection pane="topRight" activeCell="O48" sqref="O48"/>
    </sheetView>
  </sheetViews>
  <sheetFormatPr defaultRowHeight="14.4" x14ac:dyDescent="0.3"/>
  <cols>
    <col min="1" max="1" width="11.5546875" customWidth="1"/>
    <col min="2" max="2" width="24.77734375" customWidth="1"/>
    <col min="3" max="3" width="15.77734375" bestFit="1" customWidth="1"/>
    <col min="4" max="10" width="13.77734375" customWidth="1"/>
    <col min="11" max="11" width="15.21875" customWidth="1"/>
    <col min="12" max="24" width="13.77734375" customWidth="1"/>
    <col min="25" max="26" width="14.21875" customWidth="1"/>
    <col min="27" max="30" width="14.21875" hidden="1" customWidth="1"/>
    <col min="31" max="73" width="13.77734375" hidden="1" customWidth="1"/>
    <col min="74" max="86" width="13.77734375"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89">
        <f>' 1M - RES'!C2</f>
        <v>0.85</v>
      </c>
      <c r="D2" s="87">
        <f>C2</f>
        <v>0.85</v>
      </c>
      <c r="E2" s="87">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x14ac:dyDescent="0.3">
      <c r="A4" s="635" t="s">
        <v>208</v>
      </c>
      <c r="B4" s="18" t="s">
        <v>209</v>
      </c>
      <c r="C4" s="309">
        <v>43831</v>
      </c>
      <c r="D4" s="309">
        <v>43862</v>
      </c>
      <c r="E4" s="309">
        <v>43891</v>
      </c>
      <c r="F4" s="309">
        <v>43922</v>
      </c>
      <c r="G4" s="309">
        <v>43952</v>
      </c>
      <c r="H4" s="309">
        <v>43983</v>
      </c>
      <c r="I4" s="309">
        <v>44013</v>
      </c>
      <c r="J4" s="309">
        <v>44044</v>
      </c>
      <c r="K4" s="309">
        <v>44075</v>
      </c>
      <c r="L4" s="309">
        <v>44105</v>
      </c>
      <c r="M4" s="309">
        <v>44136</v>
      </c>
      <c r="N4" s="309">
        <v>44166</v>
      </c>
      <c r="O4" s="309">
        <v>44197</v>
      </c>
      <c r="P4" s="309">
        <v>44228</v>
      </c>
      <c r="Q4" s="309">
        <v>44256</v>
      </c>
      <c r="R4" s="309">
        <v>44287</v>
      </c>
      <c r="S4" s="309">
        <v>44317</v>
      </c>
      <c r="T4" s="309">
        <v>44348</v>
      </c>
      <c r="U4" s="309">
        <v>44378</v>
      </c>
      <c r="V4" s="309">
        <v>44409</v>
      </c>
      <c r="W4" s="309">
        <v>44440</v>
      </c>
      <c r="X4" s="309">
        <v>44470</v>
      </c>
      <c r="Y4" s="309">
        <v>44501</v>
      </c>
      <c r="Z4" s="309">
        <v>44531</v>
      </c>
      <c r="AA4" s="309">
        <v>44562</v>
      </c>
      <c r="AB4" s="309">
        <v>44593</v>
      </c>
      <c r="AC4" s="309">
        <v>44621</v>
      </c>
      <c r="AD4" s="309">
        <v>44652</v>
      </c>
      <c r="AE4" s="309">
        <v>44682</v>
      </c>
      <c r="AF4" s="309">
        <v>44713</v>
      </c>
      <c r="AG4" s="309">
        <v>44743</v>
      </c>
      <c r="AH4" s="309">
        <v>44774</v>
      </c>
      <c r="AI4" s="309">
        <v>44805</v>
      </c>
      <c r="AJ4" s="309">
        <v>44835</v>
      </c>
      <c r="AK4" s="309">
        <v>44866</v>
      </c>
      <c r="AL4" s="309">
        <v>44896</v>
      </c>
      <c r="AM4" s="309">
        <v>44927</v>
      </c>
      <c r="AN4" s="309">
        <v>44958</v>
      </c>
      <c r="AO4" s="309">
        <v>44986</v>
      </c>
      <c r="AP4" s="309">
        <v>45017</v>
      </c>
      <c r="AQ4" s="309">
        <v>45047</v>
      </c>
      <c r="AR4" s="309">
        <v>45078</v>
      </c>
      <c r="AS4" s="309">
        <v>45108</v>
      </c>
      <c r="AT4" s="309">
        <v>45139</v>
      </c>
      <c r="AU4" s="309">
        <v>45170</v>
      </c>
      <c r="AV4" s="309">
        <v>45200</v>
      </c>
      <c r="AW4" s="309">
        <v>45231</v>
      </c>
      <c r="AX4" s="309">
        <v>45261</v>
      </c>
      <c r="AY4" s="309">
        <v>45292</v>
      </c>
      <c r="AZ4" s="309">
        <v>45323</v>
      </c>
      <c r="BA4" s="309">
        <v>45352</v>
      </c>
      <c r="BB4" s="309">
        <v>45383</v>
      </c>
      <c r="BC4" s="309">
        <v>45413</v>
      </c>
      <c r="BD4" s="309">
        <v>45444</v>
      </c>
      <c r="BE4" s="309">
        <v>45474</v>
      </c>
      <c r="BF4" s="309">
        <v>45505</v>
      </c>
      <c r="BG4" s="309">
        <v>45536</v>
      </c>
      <c r="BH4" s="309">
        <v>45566</v>
      </c>
      <c r="BI4" s="309">
        <v>45597</v>
      </c>
      <c r="BJ4" s="309">
        <v>45627</v>
      </c>
      <c r="BK4" s="309">
        <v>45658</v>
      </c>
      <c r="BL4" s="309">
        <v>45689</v>
      </c>
      <c r="BM4" s="309">
        <v>45717</v>
      </c>
      <c r="BN4" s="309">
        <v>45748</v>
      </c>
      <c r="BO4" s="309">
        <v>45778</v>
      </c>
      <c r="BP4" s="309">
        <v>45809</v>
      </c>
      <c r="BQ4" s="309">
        <v>45839</v>
      </c>
      <c r="BR4" s="309">
        <v>45870</v>
      </c>
      <c r="BS4" s="309">
        <v>45901</v>
      </c>
      <c r="BT4" s="309">
        <v>45931</v>
      </c>
      <c r="BU4" s="309">
        <v>45962</v>
      </c>
      <c r="BV4" s="309">
        <v>45992</v>
      </c>
      <c r="BW4" s="309">
        <v>46023</v>
      </c>
      <c r="BX4" s="309">
        <v>46054</v>
      </c>
      <c r="BY4" s="309">
        <v>46082</v>
      </c>
      <c r="BZ4" s="309">
        <v>46113</v>
      </c>
      <c r="CA4" s="309">
        <v>46143</v>
      </c>
      <c r="CB4" s="309">
        <v>46174</v>
      </c>
      <c r="CC4" s="309">
        <v>46204</v>
      </c>
      <c r="CD4" s="309">
        <v>46235</v>
      </c>
      <c r="CE4" s="309">
        <v>46266</v>
      </c>
      <c r="CF4" s="309">
        <v>46296</v>
      </c>
      <c r="CG4" s="309">
        <v>46327</v>
      </c>
      <c r="CH4" s="310">
        <v>46357</v>
      </c>
    </row>
    <row r="5" spans="1:88" ht="15" customHeight="1" x14ac:dyDescent="0.3">
      <c r="A5" s="636"/>
      <c r="B5" s="11" t="s">
        <v>229</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652470</v>
      </c>
      <c r="K5" s="3">
        <f>'BIZ kWh ENTRY'!AQ164</f>
        <v>0</v>
      </c>
      <c r="L5" s="3">
        <f>'BIZ kWh ENTRY'!AR164</f>
        <v>1743550</v>
      </c>
      <c r="M5" s="3">
        <f>'BIZ kWh ENTRY'!AS164</f>
        <v>0</v>
      </c>
      <c r="N5" s="3">
        <f>'BIZ kWh ENTRY'!AT164</f>
        <v>0</v>
      </c>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67"/>
    </row>
    <row r="6" spans="1:88" x14ac:dyDescent="0.3">
      <c r="A6" s="636"/>
      <c r="B6" s="13" t="s">
        <v>128</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10864</v>
      </c>
      <c r="L6" s="3">
        <f>'BIZ kWh ENTRY'!AR165</f>
        <v>0</v>
      </c>
      <c r="M6" s="3">
        <f>'BIZ kWh ENTRY'!AS165</f>
        <v>0</v>
      </c>
      <c r="N6" s="3">
        <f>'BIZ kWh ENTRY'!AT165</f>
        <v>0</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8" x14ac:dyDescent="0.3">
      <c r="A7" s="636"/>
      <c r="B7" s="11" t="s">
        <v>230</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8" x14ac:dyDescent="0.3">
      <c r="A8" s="636"/>
      <c r="B8" s="11" t="s">
        <v>129</v>
      </c>
      <c r="C8" s="3">
        <f>'BIZ kWh ENTRY'!AI167</f>
        <v>755948</v>
      </c>
      <c r="D8" s="3">
        <f>'BIZ kWh ENTRY'!AJ167</f>
        <v>0</v>
      </c>
      <c r="E8" s="3">
        <f>'BIZ kWh ENTRY'!AK167</f>
        <v>0</v>
      </c>
      <c r="F8" s="3">
        <f>'BIZ kWh ENTRY'!AL167</f>
        <v>0</v>
      </c>
      <c r="G8" s="3">
        <f>'BIZ kWh ENTRY'!AM167</f>
        <v>69565</v>
      </c>
      <c r="H8" s="3">
        <f>'BIZ kWh ENTRY'!AN167</f>
        <v>0</v>
      </c>
      <c r="I8" s="3">
        <f>'BIZ kWh ENTRY'!AO167</f>
        <v>496893</v>
      </c>
      <c r="J8" s="3">
        <f>'BIZ kWh ENTRY'!AP167</f>
        <v>325842</v>
      </c>
      <c r="K8" s="3">
        <f>'BIZ kWh ENTRY'!AQ167</f>
        <v>798479</v>
      </c>
      <c r="L8" s="3">
        <f>'BIZ kWh ENTRY'!AR167</f>
        <v>266102</v>
      </c>
      <c r="M8" s="3">
        <f>'BIZ kWh ENTRY'!AS167</f>
        <v>35232</v>
      </c>
      <c r="N8" s="3">
        <f>'BIZ kWh ENTRY'!AT167</f>
        <v>317187</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8" x14ac:dyDescent="0.3">
      <c r="A9" s="636"/>
      <c r="B9" s="13" t="s">
        <v>231</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8" x14ac:dyDescent="0.3">
      <c r="A10" s="636"/>
      <c r="B10" s="11" t="s">
        <v>131</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44522</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8" x14ac:dyDescent="0.3">
      <c r="A11" s="636"/>
      <c r="B11" s="11" t="s">
        <v>132</v>
      </c>
      <c r="C11" s="3">
        <f>'BIZ kWh ENTRY'!AI170</f>
        <v>809018</v>
      </c>
      <c r="D11" s="3">
        <f>'BIZ kWh ENTRY'!AJ170</f>
        <v>0</v>
      </c>
      <c r="E11" s="3">
        <f>'BIZ kWh ENTRY'!AK170</f>
        <v>0</v>
      </c>
      <c r="F11" s="3">
        <f>'BIZ kWh ENTRY'!AL170</f>
        <v>0</v>
      </c>
      <c r="G11" s="3">
        <f>'BIZ kWh ENTRY'!AM170</f>
        <v>0</v>
      </c>
      <c r="H11" s="3">
        <f>'BIZ kWh ENTRY'!AN170</f>
        <v>0</v>
      </c>
      <c r="I11" s="3">
        <f>'BIZ kWh ENTRY'!AO170</f>
        <v>737731</v>
      </c>
      <c r="J11" s="3">
        <f>'BIZ kWh ENTRY'!AP170</f>
        <v>0</v>
      </c>
      <c r="K11" s="3">
        <f>'BIZ kWh ENTRY'!AQ170</f>
        <v>335703</v>
      </c>
      <c r="L11" s="3">
        <f>'BIZ kWh ENTRY'!AR170</f>
        <v>8927</v>
      </c>
      <c r="M11" s="3">
        <f>'BIZ kWh ENTRY'!AS170</f>
        <v>84830</v>
      </c>
      <c r="N11" s="3">
        <f>'BIZ kWh ENTRY'!AT170</f>
        <v>3599916</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8" x14ac:dyDescent="0.3">
      <c r="A12" s="636"/>
      <c r="B12" s="11" t="s">
        <v>133</v>
      </c>
      <c r="C12" s="3">
        <f>'BIZ kWh ENTRY'!AI171</f>
        <v>750081</v>
      </c>
      <c r="D12" s="3">
        <f>'BIZ kWh ENTRY'!AJ171</f>
        <v>104987</v>
      </c>
      <c r="E12" s="3">
        <f>'BIZ kWh ENTRY'!AK171</f>
        <v>112479</v>
      </c>
      <c r="F12" s="3">
        <f>'BIZ kWh ENTRY'!AL171</f>
        <v>936162</v>
      </c>
      <c r="G12" s="3">
        <f>'BIZ kWh ENTRY'!AM171</f>
        <v>458577</v>
      </c>
      <c r="H12" s="3">
        <f>'BIZ kWh ENTRY'!AN171</f>
        <v>786624</v>
      </c>
      <c r="I12" s="3">
        <f>'BIZ kWh ENTRY'!AO171</f>
        <v>552694</v>
      </c>
      <c r="J12" s="3">
        <f>'BIZ kWh ENTRY'!AP171</f>
        <v>820424</v>
      </c>
      <c r="K12" s="3">
        <f>'BIZ kWh ENTRY'!AQ171</f>
        <v>825966</v>
      </c>
      <c r="L12" s="3">
        <f>'BIZ kWh ENTRY'!AR171</f>
        <v>1223230</v>
      </c>
      <c r="M12" s="3">
        <f>'BIZ kWh ENTRY'!AS171</f>
        <v>1260597</v>
      </c>
      <c r="N12" s="3">
        <f>'BIZ kWh ENTRY'!AT171</f>
        <v>1360053</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8" x14ac:dyDescent="0.3">
      <c r="A13" s="636"/>
      <c r="B13" s="11" t="s">
        <v>134</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74845</v>
      </c>
      <c r="M13" s="3">
        <f>'BIZ kWh ENTRY'!AS172</f>
        <v>0</v>
      </c>
      <c r="N13" s="3">
        <f>'BIZ kWh ENTRY'!AT172</f>
        <v>0</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8" x14ac:dyDescent="0.3">
      <c r="A14" s="636"/>
      <c r="B14" s="11" t="s">
        <v>232</v>
      </c>
      <c r="C14" s="3">
        <f>'BIZ kWh ENTRY'!AI173</f>
        <v>288266</v>
      </c>
      <c r="D14" s="3">
        <f>'BIZ kWh ENTRY'!AJ173</f>
        <v>0</v>
      </c>
      <c r="E14" s="3">
        <f>'BIZ kWh ENTRY'!AK173</f>
        <v>0</v>
      </c>
      <c r="F14" s="3">
        <f>'BIZ kWh ENTRY'!AL173</f>
        <v>0</v>
      </c>
      <c r="G14" s="3">
        <f>'BIZ kWh ENTRY'!AM173</f>
        <v>281395</v>
      </c>
      <c r="H14" s="3">
        <f>'BIZ kWh ENTRY'!AN173</f>
        <v>0</v>
      </c>
      <c r="I14" s="3">
        <f>'BIZ kWh ENTRY'!AO173</f>
        <v>0</v>
      </c>
      <c r="J14" s="3">
        <f>'BIZ kWh ENTRY'!AP173</f>
        <v>0</v>
      </c>
      <c r="K14" s="3">
        <f>'BIZ kWh ENTRY'!AQ173</f>
        <v>348728</v>
      </c>
      <c r="L14" s="3">
        <f>'BIZ kWh ENTRY'!AR173</f>
        <v>0</v>
      </c>
      <c r="M14" s="3">
        <f>'BIZ kWh ENTRY'!AS173</f>
        <v>0</v>
      </c>
      <c r="N14" s="3">
        <f>'BIZ kWh ENTRY'!AT173</f>
        <v>0</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8" x14ac:dyDescent="0.3">
      <c r="A15" s="636"/>
      <c r="B15" s="11" t="s">
        <v>233</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171995</v>
      </c>
      <c r="L15" s="3">
        <f>'BIZ kWh ENTRY'!AR174</f>
        <v>0</v>
      </c>
      <c r="M15" s="3">
        <f>'BIZ kWh ENTRY'!AS174</f>
        <v>0</v>
      </c>
      <c r="N15" s="3">
        <f>'BIZ kWh ENTRY'!AT174</f>
        <v>2056121</v>
      </c>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67"/>
    </row>
    <row r="16" spans="1:88" x14ac:dyDescent="0.3">
      <c r="A16" s="636"/>
      <c r="B16" s="11" t="s">
        <v>136</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67"/>
    </row>
    <row r="17" spans="1:86" x14ac:dyDescent="0.3">
      <c r="A17" s="636"/>
      <c r="B17" s="11" t="s">
        <v>137</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67"/>
    </row>
    <row r="18" spans="1:86" x14ac:dyDescent="0.3">
      <c r="A18" s="636"/>
      <c r="B18" s="11" t="s">
        <v>234</v>
      </c>
      <c r="C18" s="3"/>
      <c r="D18" s="3"/>
      <c r="E18" s="311"/>
      <c r="F18" s="311"/>
      <c r="G18" s="311"/>
      <c r="H18" s="311"/>
      <c r="I18" s="311"/>
      <c r="J18" s="311"/>
      <c r="K18" s="311"/>
      <c r="L18" s="311"/>
      <c r="M18" s="311"/>
      <c r="N18" s="311"/>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67"/>
    </row>
    <row r="19" spans="1:86" ht="15" thickBot="1" x14ac:dyDescent="0.35">
      <c r="A19" s="637"/>
      <c r="B19" s="312" t="str">
        <f>' 1M - RES'!B16</f>
        <v>Monthly kWh</v>
      </c>
      <c r="C19" s="313">
        <f>SUM(C5:C18)</f>
        <v>2603313</v>
      </c>
      <c r="D19" s="313">
        <f t="shared" ref="D19:BO19" si="2">SUM(D5:D18)</f>
        <v>104987</v>
      </c>
      <c r="E19" s="313">
        <f t="shared" si="2"/>
        <v>112479</v>
      </c>
      <c r="F19" s="313">
        <f t="shared" si="2"/>
        <v>936162</v>
      </c>
      <c r="G19" s="313">
        <f t="shared" si="2"/>
        <v>809537</v>
      </c>
      <c r="H19" s="313">
        <f t="shared" si="2"/>
        <v>786624</v>
      </c>
      <c r="I19" s="313">
        <f t="shared" si="2"/>
        <v>1787318</v>
      </c>
      <c r="J19" s="313">
        <f t="shared" si="2"/>
        <v>1798736</v>
      </c>
      <c r="K19" s="313">
        <f t="shared" si="2"/>
        <v>2491735</v>
      </c>
      <c r="L19" s="313">
        <f t="shared" si="2"/>
        <v>3316654</v>
      </c>
      <c r="M19" s="313">
        <f t="shared" si="2"/>
        <v>1380659</v>
      </c>
      <c r="N19" s="313">
        <f t="shared" si="2"/>
        <v>7377799</v>
      </c>
      <c r="O19" s="314">
        <f t="shared" si="2"/>
        <v>0</v>
      </c>
      <c r="P19" s="314">
        <f t="shared" si="2"/>
        <v>0</v>
      </c>
      <c r="Q19" s="314">
        <f t="shared" si="2"/>
        <v>0</v>
      </c>
      <c r="R19" s="314">
        <f t="shared" si="2"/>
        <v>0</v>
      </c>
      <c r="S19" s="314">
        <f t="shared" si="2"/>
        <v>0</v>
      </c>
      <c r="T19" s="314">
        <f t="shared" si="2"/>
        <v>0</v>
      </c>
      <c r="U19" s="314">
        <f t="shared" si="2"/>
        <v>0</v>
      </c>
      <c r="V19" s="314">
        <f t="shared" si="2"/>
        <v>0</v>
      </c>
      <c r="W19" s="314">
        <f t="shared" si="2"/>
        <v>0</v>
      </c>
      <c r="X19" s="314">
        <f t="shared" si="2"/>
        <v>0</v>
      </c>
      <c r="Y19" s="314">
        <f t="shared" si="2"/>
        <v>0</v>
      </c>
      <c r="Z19" s="314">
        <f t="shared" si="2"/>
        <v>0</v>
      </c>
      <c r="AA19" s="314">
        <f t="shared" si="2"/>
        <v>0</v>
      </c>
      <c r="AB19" s="314">
        <f t="shared" si="2"/>
        <v>0</v>
      </c>
      <c r="AC19" s="314">
        <f t="shared" si="2"/>
        <v>0</v>
      </c>
      <c r="AD19" s="314">
        <f t="shared" si="2"/>
        <v>0</v>
      </c>
      <c r="AE19" s="314">
        <f t="shared" si="2"/>
        <v>0</v>
      </c>
      <c r="AF19" s="314">
        <f t="shared" si="2"/>
        <v>0</v>
      </c>
      <c r="AG19" s="314">
        <f t="shared" si="2"/>
        <v>0</v>
      </c>
      <c r="AH19" s="314">
        <f t="shared" si="2"/>
        <v>0</v>
      </c>
      <c r="AI19" s="314">
        <f t="shared" si="2"/>
        <v>0</v>
      </c>
      <c r="AJ19" s="314">
        <f t="shared" si="2"/>
        <v>0</v>
      </c>
      <c r="AK19" s="314">
        <f t="shared" si="2"/>
        <v>0</v>
      </c>
      <c r="AL19" s="314">
        <f t="shared" si="2"/>
        <v>0</v>
      </c>
      <c r="AM19" s="314">
        <f t="shared" si="2"/>
        <v>0</v>
      </c>
      <c r="AN19" s="314">
        <f t="shared" si="2"/>
        <v>0</v>
      </c>
      <c r="AO19" s="314">
        <f t="shared" si="2"/>
        <v>0</v>
      </c>
      <c r="AP19" s="314">
        <f t="shared" si="2"/>
        <v>0</v>
      </c>
      <c r="AQ19" s="314">
        <f t="shared" si="2"/>
        <v>0</v>
      </c>
      <c r="AR19" s="314">
        <f t="shared" si="2"/>
        <v>0</v>
      </c>
      <c r="AS19" s="314">
        <f t="shared" si="2"/>
        <v>0</v>
      </c>
      <c r="AT19" s="314">
        <f t="shared" si="2"/>
        <v>0</v>
      </c>
      <c r="AU19" s="314">
        <f t="shared" si="2"/>
        <v>0</v>
      </c>
      <c r="AV19" s="314">
        <f t="shared" si="2"/>
        <v>0</v>
      </c>
      <c r="AW19" s="314">
        <f t="shared" si="2"/>
        <v>0</v>
      </c>
      <c r="AX19" s="314">
        <f t="shared" si="2"/>
        <v>0</v>
      </c>
      <c r="AY19" s="314">
        <f t="shared" si="2"/>
        <v>0</v>
      </c>
      <c r="AZ19" s="314">
        <f t="shared" si="2"/>
        <v>0</v>
      </c>
      <c r="BA19" s="314">
        <f t="shared" si="2"/>
        <v>0</v>
      </c>
      <c r="BB19" s="314">
        <f t="shared" si="2"/>
        <v>0</v>
      </c>
      <c r="BC19" s="314">
        <f t="shared" si="2"/>
        <v>0</v>
      </c>
      <c r="BD19" s="314">
        <f t="shared" si="2"/>
        <v>0</v>
      </c>
      <c r="BE19" s="314">
        <f t="shared" si="2"/>
        <v>0</v>
      </c>
      <c r="BF19" s="314">
        <f t="shared" si="2"/>
        <v>0</v>
      </c>
      <c r="BG19" s="314">
        <f t="shared" si="2"/>
        <v>0</v>
      </c>
      <c r="BH19" s="314">
        <f t="shared" si="2"/>
        <v>0</v>
      </c>
      <c r="BI19" s="314">
        <f t="shared" si="2"/>
        <v>0</v>
      </c>
      <c r="BJ19" s="314">
        <f t="shared" si="2"/>
        <v>0</v>
      </c>
      <c r="BK19" s="314">
        <f t="shared" si="2"/>
        <v>0</v>
      </c>
      <c r="BL19" s="314">
        <f t="shared" si="2"/>
        <v>0</v>
      </c>
      <c r="BM19" s="314">
        <f t="shared" si="2"/>
        <v>0</v>
      </c>
      <c r="BN19" s="314">
        <f t="shared" si="2"/>
        <v>0</v>
      </c>
      <c r="BO19" s="314">
        <f t="shared" si="2"/>
        <v>0</v>
      </c>
      <c r="BP19" s="314">
        <f t="shared" ref="BP19:CH19" si="3">SUM(BP5:BP18)</f>
        <v>0</v>
      </c>
      <c r="BQ19" s="314">
        <f t="shared" si="3"/>
        <v>0</v>
      </c>
      <c r="BR19" s="314">
        <f t="shared" si="3"/>
        <v>0</v>
      </c>
      <c r="BS19" s="314">
        <f t="shared" si="3"/>
        <v>0</v>
      </c>
      <c r="BT19" s="314">
        <f t="shared" si="3"/>
        <v>0</v>
      </c>
      <c r="BU19" s="314">
        <f t="shared" si="3"/>
        <v>0</v>
      </c>
      <c r="BV19" s="314">
        <f t="shared" si="3"/>
        <v>0</v>
      </c>
      <c r="BW19" s="314">
        <f t="shared" si="3"/>
        <v>0</v>
      </c>
      <c r="BX19" s="314">
        <f t="shared" si="3"/>
        <v>0</v>
      </c>
      <c r="BY19" s="314">
        <f t="shared" si="3"/>
        <v>0</v>
      </c>
      <c r="BZ19" s="314">
        <f t="shared" si="3"/>
        <v>0</v>
      </c>
      <c r="CA19" s="314">
        <f t="shared" si="3"/>
        <v>0</v>
      </c>
      <c r="CB19" s="314">
        <f t="shared" si="3"/>
        <v>0</v>
      </c>
      <c r="CC19" s="314">
        <f t="shared" si="3"/>
        <v>0</v>
      </c>
      <c r="CD19" s="314">
        <f t="shared" si="3"/>
        <v>0</v>
      </c>
      <c r="CE19" s="314">
        <f t="shared" si="3"/>
        <v>0</v>
      </c>
      <c r="CF19" s="314">
        <f t="shared" si="3"/>
        <v>0</v>
      </c>
      <c r="CG19" s="314">
        <f t="shared" si="3"/>
        <v>0</v>
      </c>
      <c r="CH19" s="315">
        <f t="shared" si="3"/>
        <v>0</v>
      </c>
    </row>
    <row r="20" spans="1:86" x14ac:dyDescent="0.3">
      <c r="A20" s="342"/>
      <c r="B20" s="159"/>
      <c r="C20" s="9"/>
      <c r="D20" s="38"/>
      <c r="E20" s="9"/>
      <c r="F20" s="38"/>
      <c r="G20" s="38"/>
      <c r="H20" s="9"/>
      <c r="I20" s="38"/>
      <c r="J20" s="38"/>
      <c r="K20" s="9"/>
      <c r="L20" s="38"/>
      <c r="M20" s="38"/>
      <c r="N20" s="9"/>
      <c r="O20" s="38"/>
      <c r="P20" s="540"/>
      <c r="Q20" s="9"/>
      <c r="R20" s="38"/>
      <c r="S20" s="38"/>
      <c r="T20" s="9"/>
      <c r="U20" s="38"/>
      <c r="V20" s="38"/>
      <c r="W20" s="9"/>
      <c r="X20" s="38"/>
      <c r="Y20" s="38"/>
      <c r="Z20" s="9"/>
      <c r="AA20" s="38"/>
      <c r="AB20" s="38"/>
      <c r="AC20" s="9"/>
      <c r="AD20" s="38"/>
      <c r="AE20" s="38"/>
      <c r="AF20" s="9"/>
      <c r="AG20" s="38"/>
      <c r="AH20" s="38"/>
      <c r="AI20" s="9"/>
      <c r="AJ20" s="38"/>
      <c r="AK20" s="38"/>
      <c r="AL20" s="9"/>
      <c r="AM20" s="38"/>
      <c r="AN20" s="38"/>
      <c r="AO20" s="9"/>
      <c r="AP20" s="38"/>
      <c r="AQ20" s="38"/>
      <c r="AR20" s="9"/>
      <c r="AS20" s="38"/>
      <c r="AT20" s="38"/>
      <c r="AU20" s="9"/>
      <c r="AV20" s="38"/>
      <c r="AW20" s="38"/>
      <c r="AX20" s="9"/>
      <c r="AY20" s="38"/>
      <c r="AZ20" s="38"/>
      <c r="BA20" s="9"/>
      <c r="BB20" s="38"/>
      <c r="BC20" s="38"/>
      <c r="BD20" s="9"/>
      <c r="BE20" s="38"/>
      <c r="BF20" s="38"/>
      <c r="BG20" s="9"/>
      <c r="BH20" s="38"/>
      <c r="BI20" s="38"/>
      <c r="BJ20" s="9"/>
      <c r="BK20" s="38"/>
      <c r="BL20" s="38"/>
      <c r="BM20" s="9"/>
      <c r="BN20" s="38"/>
      <c r="BO20" s="38"/>
      <c r="BP20" s="9"/>
      <c r="BQ20" s="38"/>
      <c r="BR20" s="38"/>
      <c r="BS20" s="9"/>
      <c r="BT20" s="38"/>
      <c r="BU20" s="38"/>
      <c r="BV20" s="9"/>
      <c r="BW20" s="38"/>
      <c r="BX20" s="38"/>
      <c r="BY20" s="9"/>
      <c r="BZ20" s="38"/>
      <c r="CA20" s="38"/>
      <c r="CB20" s="9"/>
      <c r="CC20" s="38"/>
      <c r="CD20" s="38"/>
      <c r="CE20" s="9"/>
      <c r="CF20" s="38"/>
      <c r="CG20" s="38"/>
      <c r="CH20" s="161"/>
    </row>
    <row r="21" spans="1:86" s="49" customFormat="1" ht="15" thickBot="1" x14ac:dyDescent="0.35">
      <c r="A21" s="160"/>
      <c r="B21" s="160"/>
      <c r="C21" s="348"/>
      <c r="D21" s="160"/>
      <c r="E21" s="348"/>
      <c r="F21" s="160"/>
      <c r="G21" s="160"/>
      <c r="H21" s="348"/>
      <c r="I21" s="160"/>
      <c r="J21" s="160"/>
      <c r="K21" s="348"/>
      <c r="L21" s="160"/>
      <c r="M21" s="160"/>
      <c r="N21" s="348"/>
      <c r="O21" s="160"/>
      <c r="P21" s="160"/>
      <c r="Q21" s="348"/>
      <c r="R21" s="160"/>
      <c r="S21" s="160"/>
      <c r="T21" s="348"/>
      <c r="U21" s="160"/>
      <c r="V21" s="160"/>
      <c r="W21" s="348"/>
      <c r="X21" s="160"/>
      <c r="Y21" s="160"/>
      <c r="Z21" s="348"/>
      <c r="AA21" s="160"/>
      <c r="AB21" s="160"/>
      <c r="AC21" s="348"/>
      <c r="AD21" s="160"/>
      <c r="AE21" s="160"/>
      <c r="AF21" s="348"/>
      <c r="AG21" s="160"/>
      <c r="AH21" s="160"/>
      <c r="AI21" s="348"/>
      <c r="AJ21" s="160"/>
      <c r="AK21" s="160"/>
      <c r="AL21" s="348"/>
      <c r="AM21" s="160"/>
      <c r="AN21" s="160"/>
      <c r="AO21" s="348"/>
      <c r="AP21" s="160"/>
      <c r="AQ21" s="160"/>
      <c r="AR21" s="348"/>
      <c r="AS21" s="160"/>
      <c r="AT21" s="160"/>
      <c r="AU21" s="348"/>
      <c r="AV21" s="160"/>
      <c r="AW21" s="160"/>
      <c r="AX21" s="348"/>
      <c r="AY21" s="160"/>
      <c r="AZ21" s="160"/>
      <c r="BA21" s="348"/>
      <c r="BB21" s="160"/>
      <c r="BC21" s="160"/>
      <c r="BD21" s="348"/>
      <c r="BE21" s="160"/>
      <c r="BF21" s="160"/>
      <c r="BG21" s="348"/>
      <c r="BH21" s="160"/>
      <c r="BI21" s="160"/>
      <c r="BJ21" s="348"/>
      <c r="BK21" s="160"/>
      <c r="BL21" s="160"/>
      <c r="BM21" s="348"/>
      <c r="BN21" s="160"/>
      <c r="BO21" s="160"/>
      <c r="BP21" s="348"/>
      <c r="BQ21" s="160"/>
      <c r="BR21" s="160"/>
      <c r="BS21" s="348"/>
      <c r="BT21" s="160"/>
      <c r="BU21" s="160"/>
      <c r="BV21" s="348"/>
      <c r="BW21" s="160"/>
      <c r="BX21" s="160"/>
      <c r="BY21" s="348"/>
      <c r="BZ21" s="160"/>
      <c r="CA21" s="160"/>
      <c r="CB21" s="348"/>
      <c r="CC21" s="160"/>
      <c r="CD21" s="160"/>
      <c r="CE21" s="348"/>
      <c r="CF21" s="160"/>
      <c r="CG21" s="160"/>
      <c r="CH21" s="348"/>
    </row>
    <row r="22" spans="1:86" ht="15.6" x14ac:dyDescent="0.3">
      <c r="A22" s="638" t="s">
        <v>213</v>
      </c>
      <c r="B22" s="18" t="s">
        <v>209</v>
      </c>
      <c r="C22" s="309">
        <v>43831</v>
      </c>
      <c r="D22" s="309">
        <v>43862</v>
      </c>
      <c r="E22" s="309">
        <v>43891</v>
      </c>
      <c r="F22" s="309">
        <v>43922</v>
      </c>
      <c r="G22" s="309">
        <v>43952</v>
      </c>
      <c r="H22" s="309">
        <v>43983</v>
      </c>
      <c r="I22" s="309">
        <v>44013</v>
      </c>
      <c r="J22" s="309">
        <v>44044</v>
      </c>
      <c r="K22" s="309">
        <v>44075</v>
      </c>
      <c r="L22" s="309">
        <v>44105</v>
      </c>
      <c r="M22" s="309">
        <v>44136</v>
      </c>
      <c r="N22" s="309">
        <v>44166</v>
      </c>
      <c r="O22" s="309">
        <v>44197</v>
      </c>
      <c r="P22" s="309">
        <v>44228</v>
      </c>
      <c r="Q22" s="309">
        <v>44256</v>
      </c>
      <c r="R22" s="309">
        <v>44287</v>
      </c>
      <c r="S22" s="309">
        <v>44317</v>
      </c>
      <c r="T22" s="309">
        <v>44348</v>
      </c>
      <c r="U22" s="309">
        <v>44378</v>
      </c>
      <c r="V22" s="309">
        <v>44409</v>
      </c>
      <c r="W22" s="309">
        <v>44440</v>
      </c>
      <c r="X22" s="309">
        <v>44470</v>
      </c>
      <c r="Y22" s="309">
        <v>44501</v>
      </c>
      <c r="Z22" s="309">
        <v>44531</v>
      </c>
      <c r="AA22" s="309">
        <v>44562</v>
      </c>
      <c r="AB22" s="309">
        <v>44593</v>
      </c>
      <c r="AC22" s="309">
        <v>44621</v>
      </c>
      <c r="AD22" s="309">
        <v>44652</v>
      </c>
      <c r="AE22" s="309">
        <v>44682</v>
      </c>
      <c r="AF22" s="309">
        <v>44713</v>
      </c>
      <c r="AG22" s="309">
        <v>44743</v>
      </c>
      <c r="AH22" s="309">
        <v>44774</v>
      </c>
      <c r="AI22" s="309">
        <v>44805</v>
      </c>
      <c r="AJ22" s="309">
        <v>44835</v>
      </c>
      <c r="AK22" s="309">
        <v>44866</v>
      </c>
      <c r="AL22" s="309">
        <v>44896</v>
      </c>
      <c r="AM22" s="309">
        <v>44927</v>
      </c>
      <c r="AN22" s="309">
        <v>44958</v>
      </c>
      <c r="AO22" s="309">
        <v>44986</v>
      </c>
      <c r="AP22" s="309">
        <v>45017</v>
      </c>
      <c r="AQ22" s="309">
        <v>45047</v>
      </c>
      <c r="AR22" s="309">
        <v>45078</v>
      </c>
      <c r="AS22" s="309">
        <v>45108</v>
      </c>
      <c r="AT22" s="309">
        <v>45139</v>
      </c>
      <c r="AU22" s="309">
        <v>45170</v>
      </c>
      <c r="AV22" s="309">
        <v>45200</v>
      </c>
      <c r="AW22" s="309">
        <v>45231</v>
      </c>
      <c r="AX22" s="309">
        <v>45261</v>
      </c>
      <c r="AY22" s="309">
        <v>45292</v>
      </c>
      <c r="AZ22" s="309">
        <v>45323</v>
      </c>
      <c r="BA22" s="309">
        <v>45352</v>
      </c>
      <c r="BB22" s="309">
        <v>45383</v>
      </c>
      <c r="BC22" s="309">
        <v>45413</v>
      </c>
      <c r="BD22" s="309">
        <v>45444</v>
      </c>
      <c r="BE22" s="309">
        <v>45474</v>
      </c>
      <c r="BF22" s="309">
        <v>45505</v>
      </c>
      <c r="BG22" s="309">
        <v>45536</v>
      </c>
      <c r="BH22" s="309">
        <v>45566</v>
      </c>
      <c r="BI22" s="309">
        <v>45597</v>
      </c>
      <c r="BJ22" s="309">
        <v>45627</v>
      </c>
      <c r="BK22" s="309">
        <v>45658</v>
      </c>
      <c r="BL22" s="309">
        <v>45689</v>
      </c>
      <c r="BM22" s="309">
        <v>45717</v>
      </c>
      <c r="BN22" s="309">
        <v>45748</v>
      </c>
      <c r="BO22" s="309">
        <v>45778</v>
      </c>
      <c r="BP22" s="309">
        <v>45809</v>
      </c>
      <c r="BQ22" s="309">
        <v>45839</v>
      </c>
      <c r="BR22" s="309">
        <v>45870</v>
      </c>
      <c r="BS22" s="309">
        <v>45901</v>
      </c>
      <c r="BT22" s="309">
        <v>45931</v>
      </c>
      <c r="BU22" s="309">
        <v>45962</v>
      </c>
      <c r="BV22" s="309">
        <v>45992</v>
      </c>
      <c r="BW22" s="309">
        <v>46023</v>
      </c>
      <c r="BX22" s="309">
        <v>46054</v>
      </c>
      <c r="BY22" s="309">
        <v>46082</v>
      </c>
      <c r="BZ22" s="309">
        <v>46113</v>
      </c>
      <c r="CA22" s="309">
        <v>46143</v>
      </c>
      <c r="CB22" s="309">
        <v>46174</v>
      </c>
      <c r="CC22" s="309">
        <v>46204</v>
      </c>
      <c r="CD22" s="309">
        <v>46235</v>
      </c>
      <c r="CE22" s="309">
        <v>46266</v>
      </c>
      <c r="CF22" s="309">
        <v>46296</v>
      </c>
      <c r="CG22" s="309">
        <v>46327</v>
      </c>
      <c r="CH22" s="310">
        <v>46357</v>
      </c>
    </row>
    <row r="23" spans="1:86" ht="15" customHeight="1" x14ac:dyDescent="0.3">
      <c r="A23" s="639"/>
      <c r="B23" s="11" t="str">
        <f t="shared" ref="B23:C37" si="4">B5</f>
        <v>Air Comp</v>
      </c>
      <c r="C23" s="3">
        <f>C5</f>
        <v>0</v>
      </c>
      <c r="D23" s="3">
        <f>IF(SUM($C$19:$N$19)=0,0,C23+D5)</f>
        <v>0</v>
      </c>
      <c r="E23" s="3">
        <f t="shared" ref="E23:BP23" si="5">IF(SUM($C$19:$N$19)=0,0,D23+E5)</f>
        <v>0</v>
      </c>
      <c r="F23" s="3">
        <f t="shared" si="5"/>
        <v>0</v>
      </c>
      <c r="G23" s="3">
        <f t="shared" si="5"/>
        <v>0</v>
      </c>
      <c r="H23" s="3">
        <f t="shared" si="5"/>
        <v>0</v>
      </c>
      <c r="I23" s="3">
        <f t="shared" si="5"/>
        <v>0</v>
      </c>
      <c r="J23" s="3">
        <f t="shared" si="5"/>
        <v>652470</v>
      </c>
      <c r="K23" s="3">
        <f t="shared" si="5"/>
        <v>652470</v>
      </c>
      <c r="L23" s="3">
        <f t="shared" si="5"/>
        <v>2396020</v>
      </c>
      <c r="M23" s="3">
        <f t="shared" si="5"/>
        <v>2396020</v>
      </c>
      <c r="N23" s="3">
        <f t="shared" si="5"/>
        <v>2396020</v>
      </c>
      <c r="O23" s="3">
        <f t="shared" si="5"/>
        <v>2396020</v>
      </c>
      <c r="P23" s="3">
        <f t="shared" si="5"/>
        <v>2396020</v>
      </c>
      <c r="Q23" s="3">
        <f t="shared" si="5"/>
        <v>2396020</v>
      </c>
      <c r="R23" s="3">
        <f t="shared" si="5"/>
        <v>2396020</v>
      </c>
      <c r="S23" s="3">
        <f t="shared" si="5"/>
        <v>2396020</v>
      </c>
      <c r="T23" s="3">
        <f t="shared" si="5"/>
        <v>2396020</v>
      </c>
      <c r="U23" s="3">
        <f t="shared" si="5"/>
        <v>2396020</v>
      </c>
      <c r="V23" s="3">
        <f t="shared" si="5"/>
        <v>2396020</v>
      </c>
      <c r="W23" s="3">
        <f t="shared" si="5"/>
        <v>2396020</v>
      </c>
      <c r="X23" s="3">
        <f t="shared" si="5"/>
        <v>2396020</v>
      </c>
      <c r="Y23" s="3">
        <f t="shared" si="5"/>
        <v>2396020</v>
      </c>
      <c r="Z23" s="3">
        <f t="shared" si="5"/>
        <v>2396020</v>
      </c>
      <c r="AA23" s="3">
        <f t="shared" si="5"/>
        <v>2396020</v>
      </c>
      <c r="AB23" s="3">
        <f t="shared" si="5"/>
        <v>2396020</v>
      </c>
      <c r="AC23" s="3">
        <f t="shared" si="5"/>
        <v>2396020</v>
      </c>
      <c r="AD23" s="3">
        <f t="shared" si="5"/>
        <v>2396020</v>
      </c>
      <c r="AE23" s="3">
        <f t="shared" si="5"/>
        <v>2396020</v>
      </c>
      <c r="AF23" s="3">
        <f t="shared" si="5"/>
        <v>2396020</v>
      </c>
      <c r="AG23" s="3">
        <f t="shared" si="5"/>
        <v>2396020</v>
      </c>
      <c r="AH23" s="3">
        <f t="shared" si="5"/>
        <v>2396020</v>
      </c>
      <c r="AI23" s="3">
        <f t="shared" si="5"/>
        <v>2396020</v>
      </c>
      <c r="AJ23" s="3">
        <f t="shared" si="5"/>
        <v>2396020</v>
      </c>
      <c r="AK23" s="3">
        <f t="shared" si="5"/>
        <v>2396020</v>
      </c>
      <c r="AL23" s="3">
        <f t="shared" si="5"/>
        <v>2396020</v>
      </c>
      <c r="AM23" s="3">
        <f t="shared" si="5"/>
        <v>2396020</v>
      </c>
      <c r="AN23" s="3">
        <f t="shared" si="5"/>
        <v>2396020</v>
      </c>
      <c r="AO23" s="3">
        <f t="shared" si="5"/>
        <v>2396020</v>
      </c>
      <c r="AP23" s="3">
        <f t="shared" si="5"/>
        <v>2396020</v>
      </c>
      <c r="AQ23" s="3">
        <f t="shared" si="5"/>
        <v>2396020</v>
      </c>
      <c r="AR23" s="3">
        <f t="shared" si="5"/>
        <v>2396020</v>
      </c>
      <c r="AS23" s="3">
        <f t="shared" si="5"/>
        <v>2396020</v>
      </c>
      <c r="AT23" s="3">
        <f t="shared" si="5"/>
        <v>2396020</v>
      </c>
      <c r="AU23" s="3">
        <f t="shared" si="5"/>
        <v>2396020</v>
      </c>
      <c r="AV23" s="3">
        <f t="shared" si="5"/>
        <v>2396020</v>
      </c>
      <c r="AW23" s="3">
        <f t="shared" si="5"/>
        <v>2396020</v>
      </c>
      <c r="AX23" s="3">
        <f t="shared" si="5"/>
        <v>2396020</v>
      </c>
      <c r="AY23" s="3">
        <f t="shared" si="5"/>
        <v>2396020</v>
      </c>
      <c r="AZ23" s="3">
        <f t="shared" si="5"/>
        <v>2396020</v>
      </c>
      <c r="BA23" s="3">
        <f t="shared" si="5"/>
        <v>2396020</v>
      </c>
      <c r="BB23" s="3">
        <f t="shared" si="5"/>
        <v>2396020</v>
      </c>
      <c r="BC23" s="3">
        <f t="shared" si="5"/>
        <v>2396020</v>
      </c>
      <c r="BD23" s="3">
        <f t="shared" si="5"/>
        <v>2396020</v>
      </c>
      <c r="BE23" s="3">
        <f t="shared" si="5"/>
        <v>2396020</v>
      </c>
      <c r="BF23" s="3">
        <f t="shared" si="5"/>
        <v>2396020</v>
      </c>
      <c r="BG23" s="3">
        <f t="shared" si="5"/>
        <v>2396020</v>
      </c>
      <c r="BH23" s="3">
        <f t="shared" si="5"/>
        <v>2396020</v>
      </c>
      <c r="BI23" s="3">
        <f t="shared" si="5"/>
        <v>2396020</v>
      </c>
      <c r="BJ23" s="3">
        <f t="shared" si="5"/>
        <v>2396020</v>
      </c>
      <c r="BK23" s="3">
        <f t="shared" si="5"/>
        <v>2396020</v>
      </c>
      <c r="BL23" s="3">
        <f t="shared" si="5"/>
        <v>2396020</v>
      </c>
      <c r="BM23" s="3">
        <f t="shared" si="5"/>
        <v>2396020</v>
      </c>
      <c r="BN23" s="3">
        <f t="shared" si="5"/>
        <v>2396020</v>
      </c>
      <c r="BO23" s="3">
        <f t="shared" si="5"/>
        <v>2396020</v>
      </c>
      <c r="BP23" s="3">
        <f t="shared" si="5"/>
        <v>2396020</v>
      </c>
      <c r="BQ23" s="3">
        <f t="shared" ref="BQ23:CH23" si="6">IF(SUM($C$19:$N$19)=0,0,BP23+BQ5)</f>
        <v>2396020</v>
      </c>
      <c r="BR23" s="3">
        <f t="shared" si="6"/>
        <v>2396020</v>
      </c>
      <c r="BS23" s="3">
        <f t="shared" si="6"/>
        <v>2396020</v>
      </c>
      <c r="BT23" s="3">
        <f t="shared" si="6"/>
        <v>2396020</v>
      </c>
      <c r="BU23" s="3">
        <f t="shared" si="6"/>
        <v>2396020</v>
      </c>
      <c r="BV23" s="3">
        <f t="shared" si="6"/>
        <v>2396020</v>
      </c>
      <c r="BW23" s="3">
        <f t="shared" si="6"/>
        <v>2396020</v>
      </c>
      <c r="BX23" s="3">
        <f t="shared" si="6"/>
        <v>2396020</v>
      </c>
      <c r="BY23" s="3">
        <f t="shared" si="6"/>
        <v>2396020</v>
      </c>
      <c r="BZ23" s="3">
        <f t="shared" si="6"/>
        <v>2396020</v>
      </c>
      <c r="CA23" s="3">
        <f t="shared" si="6"/>
        <v>2396020</v>
      </c>
      <c r="CB23" s="3">
        <f t="shared" si="6"/>
        <v>2396020</v>
      </c>
      <c r="CC23" s="3">
        <f t="shared" si="6"/>
        <v>2396020</v>
      </c>
      <c r="CD23" s="3">
        <f t="shared" si="6"/>
        <v>2396020</v>
      </c>
      <c r="CE23" s="3">
        <f t="shared" si="6"/>
        <v>2396020</v>
      </c>
      <c r="CF23" s="3">
        <f t="shared" si="6"/>
        <v>2396020</v>
      </c>
      <c r="CG23" s="3">
        <f t="shared" si="6"/>
        <v>2396020</v>
      </c>
      <c r="CH23" s="12">
        <f t="shared" si="6"/>
        <v>2396020</v>
      </c>
    </row>
    <row r="24" spans="1:86" x14ac:dyDescent="0.3">
      <c r="A24" s="639"/>
      <c r="B24" s="13" t="str">
        <f t="shared" si="4"/>
        <v>Building Shell</v>
      </c>
      <c r="C24" s="3">
        <f t="shared" si="4"/>
        <v>0</v>
      </c>
      <c r="D24" s="3">
        <f t="shared" ref="D24:BO24" si="7">IF(SUM($C$19:$N$19)=0,0,C24+D6)</f>
        <v>0</v>
      </c>
      <c r="E24" s="3">
        <f t="shared" si="7"/>
        <v>0</v>
      </c>
      <c r="F24" s="3">
        <f t="shared" si="7"/>
        <v>0</v>
      </c>
      <c r="G24" s="3">
        <f t="shared" si="7"/>
        <v>0</v>
      </c>
      <c r="H24" s="3">
        <f t="shared" si="7"/>
        <v>0</v>
      </c>
      <c r="I24" s="3">
        <f t="shared" si="7"/>
        <v>0</v>
      </c>
      <c r="J24" s="3">
        <f t="shared" si="7"/>
        <v>0</v>
      </c>
      <c r="K24" s="3">
        <f t="shared" si="7"/>
        <v>10864</v>
      </c>
      <c r="L24" s="3">
        <f t="shared" si="7"/>
        <v>10864</v>
      </c>
      <c r="M24" s="3">
        <f t="shared" si="7"/>
        <v>10864</v>
      </c>
      <c r="N24" s="3">
        <f t="shared" si="7"/>
        <v>10864</v>
      </c>
      <c r="O24" s="3">
        <f t="shared" si="7"/>
        <v>10864</v>
      </c>
      <c r="P24" s="3">
        <f t="shared" si="7"/>
        <v>10864</v>
      </c>
      <c r="Q24" s="3">
        <f t="shared" si="7"/>
        <v>10864</v>
      </c>
      <c r="R24" s="3">
        <f t="shared" si="7"/>
        <v>10864</v>
      </c>
      <c r="S24" s="3">
        <f t="shared" si="7"/>
        <v>10864</v>
      </c>
      <c r="T24" s="3">
        <f t="shared" si="7"/>
        <v>10864</v>
      </c>
      <c r="U24" s="3">
        <f t="shared" si="7"/>
        <v>10864</v>
      </c>
      <c r="V24" s="3">
        <f t="shared" si="7"/>
        <v>10864</v>
      </c>
      <c r="W24" s="3">
        <f t="shared" si="7"/>
        <v>10864</v>
      </c>
      <c r="X24" s="3">
        <f t="shared" si="7"/>
        <v>10864</v>
      </c>
      <c r="Y24" s="3">
        <f t="shared" si="7"/>
        <v>10864</v>
      </c>
      <c r="Z24" s="3">
        <f t="shared" si="7"/>
        <v>10864</v>
      </c>
      <c r="AA24" s="3">
        <f t="shared" si="7"/>
        <v>10864</v>
      </c>
      <c r="AB24" s="3">
        <f t="shared" si="7"/>
        <v>10864</v>
      </c>
      <c r="AC24" s="3">
        <f t="shared" si="7"/>
        <v>10864</v>
      </c>
      <c r="AD24" s="3">
        <f t="shared" si="7"/>
        <v>10864</v>
      </c>
      <c r="AE24" s="3">
        <f t="shared" si="7"/>
        <v>10864</v>
      </c>
      <c r="AF24" s="3">
        <f t="shared" si="7"/>
        <v>10864</v>
      </c>
      <c r="AG24" s="3">
        <f t="shared" si="7"/>
        <v>10864</v>
      </c>
      <c r="AH24" s="3">
        <f t="shared" si="7"/>
        <v>10864</v>
      </c>
      <c r="AI24" s="3">
        <f t="shared" si="7"/>
        <v>10864</v>
      </c>
      <c r="AJ24" s="3">
        <f t="shared" si="7"/>
        <v>10864</v>
      </c>
      <c r="AK24" s="3">
        <f t="shared" si="7"/>
        <v>10864</v>
      </c>
      <c r="AL24" s="3">
        <f t="shared" si="7"/>
        <v>10864</v>
      </c>
      <c r="AM24" s="3">
        <f t="shared" si="7"/>
        <v>10864</v>
      </c>
      <c r="AN24" s="3">
        <f t="shared" si="7"/>
        <v>10864</v>
      </c>
      <c r="AO24" s="3">
        <f t="shared" si="7"/>
        <v>10864</v>
      </c>
      <c r="AP24" s="3">
        <f t="shared" si="7"/>
        <v>10864</v>
      </c>
      <c r="AQ24" s="3">
        <f t="shared" si="7"/>
        <v>10864</v>
      </c>
      <c r="AR24" s="3">
        <f t="shared" si="7"/>
        <v>10864</v>
      </c>
      <c r="AS24" s="3">
        <f t="shared" si="7"/>
        <v>10864</v>
      </c>
      <c r="AT24" s="3">
        <f t="shared" si="7"/>
        <v>10864</v>
      </c>
      <c r="AU24" s="3">
        <f t="shared" si="7"/>
        <v>10864</v>
      </c>
      <c r="AV24" s="3">
        <f t="shared" si="7"/>
        <v>10864</v>
      </c>
      <c r="AW24" s="3">
        <f t="shared" si="7"/>
        <v>10864</v>
      </c>
      <c r="AX24" s="3">
        <f t="shared" si="7"/>
        <v>10864</v>
      </c>
      <c r="AY24" s="3">
        <f t="shared" si="7"/>
        <v>10864</v>
      </c>
      <c r="AZ24" s="3">
        <f t="shared" si="7"/>
        <v>10864</v>
      </c>
      <c r="BA24" s="3">
        <f t="shared" si="7"/>
        <v>10864</v>
      </c>
      <c r="BB24" s="3">
        <f t="shared" si="7"/>
        <v>10864</v>
      </c>
      <c r="BC24" s="3">
        <f t="shared" si="7"/>
        <v>10864</v>
      </c>
      <c r="BD24" s="3">
        <f t="shared" si="7"/>
        <v>10864</v>
      </c>
      <c r="BE24" s="3">
        <f t="shared" si="7"/>
        <v>10864</v>
      </c>
      <c r="BF24" s="3">
        <f t="shared" si="7"/>
        <v>10864</v>
      </c>
      <c r="BG24" s="3">
        <f t="shared" si="7"/>
        <v>10864</v>
      </c>
      <c r="BH24" s="3">
        <f t="shared" si="7"/>
        <v>10864</v>
      </c>
      <c r="BI24" s="3">
        <f t="shared" si="7"/>
        <v>10864</v>
      </c>
      <c r="BJ24" s="3">
        <f t="shared" si="7"/>
        <v>10864</v>
      </c>
      <c r="BK24" s="3">
        <f t="shared" si="7"/>
        <v>10864</v>
      </c>
      <c r="BL24" s="3">
        <f t="shared" si="7"/>
        <v>10864</v>
      </c>
      <c r="BM24" s="3">
        <f t="shared" si="7"/>
        <v>10864</v>
      </c>
      <c r="BN24" s="3">
        <f t="shared" si="7"/>
        <v>10864</v>
      </c>
      <c r="BO24" s="3">
        <f t="shared" si="7"/>
        <v>10864</v>
      </c>
      <c r="BP24" s="3">
        <f t="shared" ref="BP24:CH24" si="8">IF(SUM($C$19:$N$19)=0,0,BO24+BP6)</f>
        <v>10864</v>
      </c>
      <c r="BQ24" s="3">
        <f t="shared" si="8"/>
        <v>10864</v>
      </c>
      <c r="BR24" s="3">
        <f t="shared" si="8"/>
        <v>10864</v>
      </c>
      <c r="BS24" s="3">
        <f t="shared" si="8"/>
        <v>10864</v>
      </c>
      <c r="BT24" s="3">
        <f t="shared" si="8"/>
        <v>10864</v>
      </c>
      <c r="BU24" s="3">
        <f t="shared" si="8"/>
        <v>10864</v>
      </c>
      <c r="BV24" s="3">
        <f t="shared" si="8"/>
        <v>10864</v>
      </c>
      <c r="BW24" s="3">
        <f t="shared" si="8"/>
        <v>10864</v>
      </c>
      <c r="BX24" s="3">
        <f t="shared" si="8"/>
        <v>10864</v>
      </c>
      <c r="BY24" s="3">
        <f t="shared" si="8"/>
        <v>10864</v>
      </c>
      <c r="BZ24" s="3">
        <f t="shared" si="8"/>
        <v>10864</v>
      </c>
      <c r="CA24" s="3">
        <f t="shared" si="8"/>
        <v>10864</v>
      </c>
      <c r="CB24" s="3">
        <f t="shared" si="8"/>
        <v>10864</v>
      </c>
      <c r="CC24" s="3">
        <f t="shared" si="8"/>
        <v>10864</v>
      </c>
      <c r="CD24" s="3">
        <f t="shared" si="8"/>
        <v>10864</v>
      </c>
      <c r="CE24" s="3">
        <f t="shared" si="8"/>
        <v>10864</v>
      </c>
      <c r="CF24" s="3">
        <f t="shared" si="8"/>
        <v>10864</v>
      </c>
      <c r="CG24" s="3">
        <f t="shared" si="8"/>
        <v>10864</v>
      </c>
      <c r="CH24" s="12">
        <f t="shared" si="8"/>
        <v>10864</v>
      </c>
    </row>
    <row r="25" spans="1:86" x14ac:dyDescent="0.3">
      <c r="A25" s="639"/>
      <c r="B25" s="11" t="str">
        <f t="shared" si="4"/>
        <v>Cooking</v>
      </c>
      <c r="C25" s="3">
        <f t="shared" si="4"/>
        <v>0</v>
      </c>
      <c r="D25" s="3">
        <f t="shared" ref="D25:BO25" si="9">IF(SUM($C$19:$N$19)=0,0,C25+D7)</f>
        <v>0</v>
      </c>
      <c r="E25" s="3">
        <f t="shared" si="9"/>
        <v>0</v>
      </c>
      <c r="F25" s="3">
        <f t="shared" si="9"/>
        <v>0</v>
      </c>
      <c r="G25" s="3">
        <f t="shared" si="9"/>
        <v>0</v>
      </c>
      <c r="H25" s="3">
        <f t="shared" si="9"/>
        <v>0</v>
      </c>
      <c r="I25" s="3">
        <f t="shared" si="9"/>
        <v>0</v>
      </c>
      <c r="J25" s="3">
        <f t="shared" si="9"/>
        <v>0</v>
      </c>
      <c r="K25" s="3">
        <f t="shared" si="9"/>
        <v>0</v>
      </c>
      <c r="L25" s="3">
        <f t="shared" si="9"/>
        <v>0</v>
      </c>
      <c r="M25" s="3">
        <f t="shared" si="9"/>
        <v>0</v>
      </c>
      <c r="N25" s="3">
        <f t="shared" si="9"/>
        <v>0</v>
      </c>
      <c r="O25" s="3">
        <f t="shared" si="9"/>
        <v>0</v>
      </c>
      <c r="P25" s="3">
        <f t="shared" si="9"/>
        <v>0</v>
      </c>
      <c r="Q25" s="3">
        <f t="shared" si="9"/>
        <v>0</v>
      </c>
      <c r="R25" s="3">
        <f t="shared" si="9"/>
        <v>0</v>
      </c>
      <c r="S25" s="3">
        <f t="shared" si="9"/>
        <v>0</v>
      </c>
      <c r="T25" s="3">
        <f t="shared" si="9"/>
        <v>0</v>
      </c>
      <c r="U25" s="3">
        <f t="shared" si="9"/>
        <v>0</v>
      </c>
      <c r="V25" s="3">
        <f t="shared" si="9"/>
        <v>0</v>
      </c>
      <c r="W25" s="3">
        <f t="shared" si="9"/>
        <v>0</v>
      </c>
      <c r="X25" s="3">
        <f t="shared" si="9"/>
        <v>0</v>
      </c>
      <c r="Y25" s="3">
        <f t="shared" si="9"/>
        <v>0</v>
      </c>
      <c r="Z25" s="3">
        <f t="shared" si="9"/>
        <v>0</v>
      </c>
      <c r="AA25" s="3">
        <f t="shared" si="9"/>
        <v>0</v>
      </c>
      <c r="AB25" s="3">
        <f t="shared" si="9"/>
        <v>0</v>
      </c>
      <c r="AC25" s="3">
        <f t="shared" si="9"/>
        <v>0</v>
      </c>
      <c r="AD25" s="3">
        <f t="shared" si="9"/>
        <v>0</v>
      </c>
      <c r="AE25" s="3">
        <f t="shared" si="9"/>
        <v>0</v>
      </c>
      <c r="AF25" s="3">
        <f t="shared" si="9"/>
        <v>0</v>
      </c>
      <c r="AG25" s="3">
        <f t="shared" si="9"/>
        <v>0</v>
      </c>
      <c r="AH25" s="3">
        <f t="shared" si="9"/>
        <v>0</v>
      </c>
      <c r="AI25" s="3">
        <f t="shared" si="9"/>
        <v>0</v>
      </c>
      <c r="AJ25" s="3">
        <f t="shared" si="9"/>
        <v>0</v>
      </c>
      <c r="AK25" s="3">
        <f t="shared" si="9"/>
        <v>0</v>
      </c>
      <c r="AL25" s="3">
        <f t="shared" si="9"/>
        <v>0</v>
      </c>
      <c r="AM25" s="3">
        <f t="shared" si="9"/>
        <v>0</v>
      </c>
      <c r="AN25" s="3">
        <f t="shared" si="9"/>
        <v>0</v>
      </c>
      <c r="AO25" s="3">
        <f t="shared" si="9"/>
        <v>0</v>
      </c>
      <c r="AP25" s="3">
        <f t="shared" si="9"/>
        <v>0</v>
      </c>
      <c r="AQ25" s="3">
        <f t="shared" si="9"/>
        <v>0</v>
      </c>
      <c r="AR25" s="3">
        <f t="shared" si="9"/>
        <v>0</v>
      </c>
      <c r="AS25" s="3">
        <f t="shared" si="9"/>
        <v>0</v>
      </c>
      <c r="AT25" s="3">
        <f t="shared" si="9"/>
        <v>0</v>
      </c>
      <c r="AU25" s="3">
        <f t="shared" si="9"/>
        <v>0</v>
      </c>
      <c r="AV25" s="3">
        <f t="shared" si="9"/>
        <v>0</v>
      </c>
      <c r="AW25" s="3">
        <f t="shared" si="9"/>
        <v>0</v>
      </c>
      <c r="AX25" s="3">
        <f t="shared" si="9"/>
        <v>0</v>
      </c>
      <c r="AY25" s="3">
        <f t="shared" si="9"/>
        <v>0</v>
      </c>
      <c r="AZ25" s="3">
        <f t="shared" si="9"/>
        <v>0</v>
      </c>
      <c r="BA25" s="3">
        <f t="shared" si="9"/>
        <v>0</v>
      </c>
      <c r="BB25" s="3">
        <f t="shared" si="9"/>
        <v>0</v>
      </c>
      <c r="BC25" s="3">
        <f t="shared" si="9"/>
        <v>0</v>
      </c>
      <c r="BD25" s="3">
        <f t="shared" si="9"/>
        <v>0</v>
      </c>
      <c r="BE25" s="3">
        <f t="shared" si="9"/>
        <v>0</v>
      </c>
      <c r="BF25" s="3">
        <f t="shared" si="9"/>
        <v>0</v>
      </c>
      <c r="BG25" s="3">
        <f t="shared" si="9"/>
        <v>0</v>
      </c>
      <c r="BH25" s="3">
        <f t="shared" si="9"/>
        <v>0</v>
      </c>
      <c r="BI25" s="3">
        <f t="shared" si="9"/>
        <v>0</v>
      </c>
      <c r="BJ25" s="3">
        <f t="shared" si="9"/>
        <v>0</v>
      </c>
      <c r="BK25" s="3">
        <f t="shared" si="9"/>
        <v>0</v>
      </c>
      <c r="BL25" s="3">
        <f t="shared" si="9"/>
        <v>0</v>
      </c>
      <c r="BM25" s="3">
        <f t="shared" si="9"/>
        <v>0</v>
      </c>
      <c r="BN25" s="3">
        <f t="shared" si="9"/>
        <v>0</v>
      </c>
      <c r="BO25" s="3">
        <f t="shared" si="9"/>
        <v>0</v>
      </c>
      <c r="BP25" s="3">
        <f t="shared" ref="BP25:CH25" si="10">IF(SUM($C$19:$N$19)=0,0,BO25+BP7)</f>
        <v>0</v>
      </c>
      <c r="BQ25" s="3">
        <f t="shared" si="10"/>
        <v>0</v>
      </c>
      <c r="BR25" s="3">
        <f t="shared" si="10"/>
        <v>0</v>
      </c>
      <c r="BS25" s="3">
        <f t="shared" si="10"/>
        <v>0</v>
      </c>
      <c r="BT25" s="3">
        <f t="shared" si="10"/>
        <v>0</v>
      </c>
      <c r="BU25" s="3">
        <f t="shared" si="10"/>
        <v>0</v>
      </c>
      <c r="BV25" s="3">
        <f t="shared" si="10"/>
        <v>0</v>
      </c>
      <c r="BW25" s="3">
        <f t="shared" si="10"/>
        <v>0</v>
      </c>
      <c r="BX25" s="3">
        <f t="shared" si="10"/>
        <v>0</v>
      </c>
      <c r="BY25" s="3">
        <f t="shared" si="10"/>
        <v>0</v>
      </c>
      <c r="BZ25" s="3">
        <f t="shared" si="10"/>
        <v>0</v>
      </c>
      <c r="CA25" s="3">
        <f t="shared" si="10"/>
        <v>0</v>
      </c>
      <c r="CB25" s="3">
        <f t="shared" si="10"/>
        <v>0</v>
      </c>
      <c r="CC25" s="3">
        <f t="shared" si="10"/>
        <v>0</v>
      </c>
      <c r="CD25" s="3">
        <f t="shared" si="10"/>
        <v>0</v>
      </c>
      <c r="CE25" s="3">
        <f t="shared" si="10"/>
        <v>0</v>
      </c>
      <c r="CF25" s="3">
        <f t="shared" si="10"/>
        <v>0</v>
      </c>
      <c r="CG25" s="3">
        <f t="shared" si="10"/>
        <v>0</v>
      </c>
      <c r="CH25" s="12">
        <f t="shared" si="10"/>
        <v>0</v>
      </c>
    </row>
    <row r="26" spans="1:86" x14ac:dyDescent="0.3">
      <c r="A26" s="639"/>
      <c r="B26" s="11" t="str">
        <f t="shared" si="4"/>
        <v>Cooling</v>
      </c>
      <c r="C26" s="3">
        <f t="shared" si="4"/>
        <v>755948</v>
      </c>
      <c r="D26" s="3">
        <f t="shared" ref="D26:BO26" si="11">IF(SUM($C$19:$N$19)=0,0,C26+D8)</f>
        <v>755948</v>
      </c>
      <c r="E26" s="3">
        <f t="shared" si="11"/>
        <v>755948</v>
      </c>
      <c r="F26" s="3">
        <f t="shared" si="11"/>
        <v>755948</v>
      </c>
      <c r="G26" s="3">
        <f t="shared" si="11"/>
        <v>825513</v>
      </c>
      <c r="H26" s="3">
        <f t="shared" si="11"/>
        <v>825513</v>
      </c>
      <c r="I26" s="3">
        <f t="shared" si="11"/>
        <v>1322406</v>
      </c>
      <c r="J26" s="3">
        <f t="shared" si="11"/>
        <v>1648248</v>
      </c>
      <c r="K26" s="3">
        <f t="shared" si="11"/>
        <v>2446727</v>
      </c>
      <c r="L26" s="3">
        <f t="shared" si="11"/>
        <v>2712829</v>
      </c>
      <c r="M26" s="3">
        <f t="shared" si="11"/>
        <v>2748061</v>
      </c>
      <c r="N26" s="3">
        <f t="shared" si="11"/>
        <v>3065248</v>
      </c>
      <c r="O26" s="3">
        <f t="shared" si="11"/>
        <v>3065248</v>
      </c>
      <c r="P26" s="3">
        <f t="shared" si="11"/>
        <v>3065248</v>
      </c>
      <c r="Q26" s="3">
        <f t="shared" si="11"/>
        <v>3065248</v>
      </c>
      <c r="R26" s="3">
        <f t="shared" si="11"/>
        <v>3065248</v>
      </c>
      <c r="S26" s="3">
        <f t="shared" si="11"/>
        <v>3065248</v>
      </c>
      <c r="T26" s="3">
        <f t="shared" si="11"/>
        <v>3065248</v>
      </c>
      <c r="U26" s="3">
        <f t="shared" si="11"/>
        <v>3065248</v>
      </c>
      <c r="V26" s="3">
        <f t="shared" si="11"/>
        <v>3065248</v>
      </c>
      <c r="W26" s="3">
        <f t="shared" si="11"/>
        <v>3065248</v>
      </c>
      <c r="X26" s="3">
        <f t="shared" si="11"/>
        <v>3065248</v>
      </c>
      <c r="Y26" s="3">
        <f t="shared" si="11"/>
        <v>3065248</v>
      </c>
      <c r="Z26" s="3">
        <f t="shared" si="11"/>
        <v>3065248</v>
      </c>
      <c r="AA26" s="3">
        <f t="shared" si="11"/>
        <v>3065248</v>
      </c>
      <c r="AB26" s="3">
        <f t="shared" si="11"/>
        <v>3065248</v>
      </c>
      <c r="AC26" s="3">
        <f t="shared" si="11"/>
        <v>3065248</v>
      </c>
      <c r="AD26" s="3">
        <f t="shared" si="11"/>
        <v>3065248</v>
      </c>
      <c r="AE26" s="3">
        <f t="shared" si="11"/>
        <v>3065248</v>
      </c>
      <c r="AF26" s="3">
        <f t="shared" si="11"/>
        <v>3065248</v>
      </c>
      <c r="AG26" s="3">
        <f t="shared" si="11"/>
        <v>3065248</v>
      </c>
      <c r="AH26" s="3">
        <f t="shared" si="11"/>
        <v>3065248</v>
      </c>
      <c r="AI26" s="3">
        <f t="shared" si="11"/>
        <v>3065248</v>
      </c>
      <c r="AJ26" s="3">
        <f t="shared" si="11"/>
        <v>3065248</v>
      </c>
      <c r="AK26" s="3">
        <f t="shared" si="11"/>
        <v>3065248</v>
      </c>
      <c r="AL26" s="3">
        <f t="shared" si="11"/>
        <v>3065248</v>
      </c>
      <c r="AM26" s="3">
        <f t="shared" si="11"/>
        <v>3065248</v>
      </c>
      <c r="AN26" s="3">
        <f t="shared" si="11"/>
        <v>3065248</v>
      </c>
      <c r="AO26" s="3">
        <f t="shared" si="11"/>
        <v>3065248</v>
      </c>
      <c r="AP26" s="3">
        <f t="shared" si="11"/>
        <v>3065248</v>
      </c>
      <c r="AQ26" s="3">
        <f t="shared" si="11"/>
        <v>3065248</v>
      </c>
      <c r="AR26" s="3">
        <f t="shared" si="11"/>
        <v>3065248</v>
      </c>
      <c r="AS26" s="3">
        <f t="shared" si="11"/>
        <v>3065248</v>
      </c>
      <c r="AT26" s="3">
        <f t="shared" si="11"/>
        <v>3065248</v>
      </c>
      <c r="AU26" s="3">
        <f t="shared" si="11"/>
        <v>3065248</v>
      </c>
      <c r="AV26" s="3">
        <f t="shared" si="11"/>
        <v>3065248</v>
      </c>
      <c r="AW26" s="3">
        <f t="shared" si="11"/>
        <v>3065248</v>
      </c>
      <c r="AX26" s="3">
        <f t="shared" si="11"/>
        <v>3065248</v>
      </c>
      <c r="AY26" s="3">
        <f t="shared" si="11"/>
        <v>3065248</v>
      </c>
      <c r="AZ26" s="3">
        <f t="shared" si="11"/>
        <v>3065248</v>
      </c>
      <c r="BA26" s="3">
        <f t="shared" si="11"/>
        <v>3065248</v>
      </c>
      <c r="BB26" s="3">
        <f t="shared" si="11"/>
        <v>3065248</v>
      </c>
      <c r="BC26" s="3">
        <f t="shared" si="11"/>
        <v>3065248</v>
      </c>
      <c r="BD26" s="3">
        <f t="shared" si="11"/>
        <v>3065248</v>
      </c>
      <c r="BE26" s="3">
        <f t="shared" si="11"/>
        <v>3065248</v>
      </c>
      <c r="BF26" s="3">
        <f t="shared" si="11"/>
        <v>3065248</v>
      </c>
      <c r="BG26" s="3">
        <f t="shared" si="11"/>
        <v>3065248</v>
      </c>
      <c r="BH26" s="3">
        <f t="shared" si="11"/>
        <v>3065248</v>
      </c>
      <c r="BI26" s="3">
        <f t="shared" si="11"/>
        <v>3065248</v>
      </c>
      <c r="BJ26" s="3">
        <f t="shared" si="11"/>
        <v>3065248</v>
      </c>
      <c r="BK26" s="3">
        <f t="shared" si="11"/>
        <v>3065248</v>
      </c>
      <c r="BL26" s="3">
        <f t="shared" si="11"/>
        <v>3065248</v>
      </c>
      <c r="BM26" s="3">
        <f t="shared" si="11"/>
        <v>3065248</v>
      </c>
      <c r="BN26" s="3">
        <f t="shared" si="11"/>
        <v>3065248</v>
      </c>
      <c r="BO26" s="3">
        <f t="shared" si="11"/>
        <v>3065248</v>
      </c>
      <c r="BP26" s="3">
        <f t="shared" ref="BP26:CH26" si="12">IF(SUM($C$19:$N$19)=0,0,BO26+BP8)</f>
        <v>3065248</v>
      </c>
      <c r="BQ26" s="3">
        <f t="shared" si="12"/>
        <v>3065248</v>
      </c>
      <c r="BR26" s="3">
        <f t="shared" si="12"/>
        <v>3065248</v>
      </c>
      <c r="BS26" s="3">
        <f t="shared" si="12"/>
        <v>3065248</v>
      </c>
      <c r="BT26" s="3">
        <f t="shared" si="12"/>
        <v>3065248</v>
      </c>
      <c r="BU26" s="3">
        <f t="shared" si="12"/>
        <v>3065248</v>
      </c>
      <c r="BV26" s="3">
        <f t="shared" si="12"/>
        <v>3065248</v>
      </c>
      <c r="BW26" s="3">
        <f t="shared" si="12"/>
        <v>3065248</v>
      </c>
      <c r="BX26" s="3">
        <f t="shared" si="12"/>
        <v>3065248</v>
      </c>
      <c r="BY26" s="3">
        <f t="shared" si="12"/>
        <v>3065248</v>
      </c>
      <c r="BZ26" s="3">
        <f t="shared" si="12"/>
        <v>3065248</v>
      </c>
      <c r="CA26" s="3">
        <f t="shared" si="12"/>
        <v>3065248</v>
      </c>
      <c r="CB26" s="3">
        <f t="shared" si="12"/>
        <v>3065248</v>
      </c>
      <c r="CC26" s="3">
        <f t="shared" si="12"/>
        <v>3065248</v>
      </c>
      <c r="CD26" s="3">
        <f t="shared" si="12"/>
        <v>3065248</v>
      </c>
      <c r="CE26" s="3">
        <f t="shared" si="12"/>
        <v>3065248</v>
      </c>
      <c r="CF26" s="3">
        <f t="shared" si="12"/>
        <v>3065248</v>
      </c>
      <c r="CG26" s="3">
        <f t="shared" si="12"/>
        <v>3065248</v>
      </c>
      <c r="CH26" s="12">
        <f t="shared" si="12"/>
        <v>3065248</v>
      </c>
    </row>
    <row r="27" spans="1:86" x14ac:dyDescent="0.3">
      <c r="A27" s="639"/>
      <c r="B27" s="13" t="str">
        <f t="shared" si="4"/>
        <v>Ext Lighting</v>
      </c>
      <c r="C27" s="3">
        <f t="shared" si="4"/>
        <v>0</v>
      </c>
      <c r="D27" s="3">
        <f t="shared" ref="D27:BO27" si="13">IF(SUM($C$19:$N$19)=0,0,C27+D9)</f>
        <v>0</v>
      </c>
      <c r="E27" s="3">
        <f t="shared" si="13"/>
        <v>0</v>
      </c>
      <c r="F27" s="3">
        <f t="shared" si="13"/>
        <v>0</v>
      </c>
      <c r="G27" s="3">
        <f t="shared" si="13"/>
        <v>0</v>
      </c>
      <c r="H27" s="3">
        <f t="shared" si="13"/>
        <v>0</v>
      </c>
      <c r="I27" s="3">
        <f t="shared" si="13"/>
        <v>0</v>
      </c>
      <c r="J27" s="3">
        <f t="shared" si="13"/>
        <v>0</v>
      </c>
      <c r="K27" s="3">
        <f t="shared" si="13"/>
        <v>0</v>
      </c>
      <c r="L27" s="3">
        <f t="shared" si="13"/>
        <v>0</v>
      </c>
      <c r="M27" s="3">
        <f t="shared" si="13"/>
        <v>0</v>
      </c>
      <c r="N27" s="3">
        <f t="shared" si="13"/>
        <v>0</v>
      </c>
      <c r="O27" s="3">
        <f t="shared" si="13"/>
        <v>0</v>
      </c>
      <c r="P27" s="3">
        <f t="shared" si="13"/>
        <v>0</v>
      </c>
      <c r="Q27" s="3">
        <f t="shared" si="13"/>
        <v>0</v>
      </c>
      <c r="R27" s="3">
        <f t="shared" si="13"/>
        <v>0</v>
      </c>
      <c r="S27" s="3">
        <f t="shared" si="13"/>
        <v>0</v>
      </c>
      <c r="T27" s="3">
        <f t="shared" si="13"/>
        <v>0</v>
      </c>
      <c r="U27" s="3">
        <f t="shared" si="13"/>
        <v>0</v>
      </c>
      <c r="V27" s="3">
        <f t="shared" si="13"/>
        <v>0</v>
      </c>
      <c r="W27" s="3">
        <f t="shared" si="13"/>
        <v>0</v>
      </c>
      <c r="X27" s="3">
        <f t="shared" si="13"/>
        <v>0</v>
      </c>
      <c r="Y27" s="3">
        <f t="shared" si="13"/>
        <v>0</v>
      </c>
      <c r="Z27" s="3">
        <f t="shared" si="13"/>
        <v>0</v>
      </c>
      <c r="AA27" s="3">
        <f t="shared" si="13"/>
        <v>0</v>
      </c>
      <c r="AB27" s="3">
        <f t="shared" si="13"/>
        <v>0</v>
      </c>
      <c r="AC27" s="3">
        <f t="shared" si="13"/>
        <v>0</v>
      </c>
      <c r="AD27" s="3">
        <f t="shared" si="13"/>
        <v>0</v>
      </c>
      <c r="AE27" s="3">
        <f t="shared" si="13"/>
        <v>0</v>
      </c>
      <c r="AF27" s="3">
        <f t="shared" si="13"/>
        <v>0</v>
      </c>
      <c r="AG27" s="3">
        <f t="shared" si="13"/>
        <v>0</v>
      </c>
      <c r="AH27" s="3">
        <f t="shared" si="13"/>
        <v>0</v>
      </c>
      <c r="AI27" s="3">
        <f t="shared" si="13"/>
        <v>0</v>
      </c>
      <c r="AJ27" s="3">
        <f t="shared" si="13"/>
        <v>0</v>
      </c>
      <c r="AK27" s="3">
        <f t="shared" si="13"/>
        <v>0</v>
      </c>
      <c r="AL27" s="3">
        <f t="shared" si="13"/>
        <v>0</v>
      </c>
      <c r="AM27" s="3">
        <f t="shared" si="13"/>
        <v>0</v>
      </c>
      <c r="AN27" s="3">
        <f t="shared" si="13"/>
        <v>0</v>
      </c>
      <c r="AO27" s="3">
        <f t="shared" si="13"/>
        <v>0</v>
      </c>
      <c r="AP27" s="3">
        <f t="shared" si="13"/>
        <v>0</v>
      </c>
      <c r="AQ27" s="3">
        <f t="shared" si="13"/>
        <v>0</v>
      </c>
      <c r="AR27" s="3">
        <f t="shared" si="13"/>
        <v>0</v>
      </c>
      <c r="AS27" s="3">
        <f t="shared" si="13"/>
        <v>0</v>
      </c>
      <c r="AT27" s="3">
        <f t="shared" si="13"/>
        <v>0</v>
      </c>
      <c r="AU27" s="3">
        <f t="shared" si="13"/>
        <v>0</v>
      </c>
      <c r="AV27" s="3">
        <f t="shared" si="13"/>
        <v>0</v>
      </c>
      <c r="AW27" s="3">
        <f t="shared" si="13"/>
        <v>0</v>
      </c>
      <c r="AX27" s="3">
        <f t="shared" si="13"/>
        <v>0</v>
      </c>
      <c r="AY27" s="3">
        <f t="shared" si="13"/>
        <v>0</v>
      </c>
      <c r="AZ27" s="3">
        <f t="shared" si="13"/>
        <v>0</v>
      </c>
      <c r="BA27" s="3">
        <f t="shared" si="13"/>
        <v>0</v>
      </c>
      <c r="BB27" s="3">
        <f t="shared" si="13"/>
        <v>0</v>
      </c>
      <c r="BC27" s="3">
        <f t="shared" si="13"/>
        <v>0</v>
      </c>
      <c r="BD27" s="3">
        <f t="shared" si="13"/>
        <v>0</v>
      </c>
      <c r="BE27" s="3">
        <f t="shared" si="13"/>
        <v>0</v>
      </c>
      <c r="BF27" s="3">
        <f t="shared" si="13"/>
        <v>0</v>
      </c>
      <c r="BG27" s="3">
        <f t="shared" si="13"/>
        <v>0</v>
      </c>
      <c r="BH27" s="3">
        <f t="shared" si="13"/>
        <v>0</v>
      </c>
      <c r="BI27" s="3">
        <f t="shared" si="13"/>
        <v>0</v>
      </c>
      <c r="BJ27" s="3">
        <f t="shared" si="13"/>
        <v>0</v>
      </c>
      <c r="BK27" s="3">
        <f t="shared" si="13"/>
        <v>0</v>
      </c>
      <c r="BL27" s="3">
        <f t="shared" si="13"/>
        <v>0</v>
      </c>
      <c r="BM27" s="3">
        <f t="shared" si="13"/>
        <v>0</v>
      </c>
      <c r="BN27" s="3">
        <f t="shared" si="13"/>
        <v>0</v>
      </c>
      <c r="BO27" s="3">
        <f t="shared" si="13"/>
        <v>0</v>
      </c>
      <c r="BP27" s="3">
        <f t="shared" ref="BP27:CH27" si="14">IF(SUM($C$19:$N$19)=0,0,BO27+BP9)</f>
        <v>0</v>
      </c>
      <c r="BQ27" s="3">
        <f t="shared" si="14"/>
        <v>0</v>
      </c>
      <c r="BR27" s="3">
        <f t="shared" si="14"/>
        <v>0</v>
      </c>
      <c r="BS27" s="3">
        <f t="shared" si="14"/>
        <v>0</v>
      </c>
      <c r="BT27" s="3">
        <f t="shared" si="14"/>
        <v>0</v>
      </c>
      <c r="BU27" s="3">
        <f t="shared" si="14"/>
        <v>0</v>
      </c>
      <c r="BV27" s="3">
        <f t="shared" si="14"/>
        <v>0</v>
      </c>
      <c r="BW27" s="3">
        <f t="shared" si="14"/>
        <v>0</v>
      </c>
      <c r="BX27" s="3">
        <f t="shared" si="14"/>
        <v>0</v>
      </c>
      <c r="BY27" s="3">
        <f t="shared" si="14"/>
        <v>0</v>
      </c>
      <c r="BZ27" s="3">
        <f t="shared" si="14"/>
        <v>0</v>
      </c>
      <c r="CA27" s="3">
        <f t="shared" si="14"/>
        <v>0</v>
      </c>
      <c r="CB27" s="3">
        <f t="shared" si="14"/>
        <v>0</v>
      </c>
      <c r="CC27" s="3">
        <f t="shared" si="14"/>
        <v>0</v>
      </c>
      <c r="CD27" s="3">
        <f t="shared" si="14"/>
        <v>0</v>
      </c>
      <c r="CE27" s="3">
        <f t="shared" si="14"/>
        <v>0</v>
      </c>
      <c r="CF27" s="3">
        <f t="shared" si="14"/>
        <v>0</v>
      </c>
      <c r="CG27" s="3">
        <f t="shared" si="14"/>
        <v>0</v>
      </c>
      <c r="CH27" s="12">
        <f t="shared" si="14"/>
        <v>0</v>
      </c>
    </row>
    <row r="28" spans="1:86" x14ac:dyDescent="0.3">
      <c r="A28" s="639"/>
      <c r="B28" s="11" t="str">
        <f t="shared" si="4"/>
        <v>Heating</v>
      </c>
      <c r="C28" s="3">
        <f t="shared" si="4"/>
        <v>0</v>
      </c>
      <c r="D28" s="3">
        <f t="shared" ref="D28:BO28" si="15">IF(SUM($C$19:$N$19)=0,0,C28+D10)</f>
        <v>0</v>
      </c>
      <c r="E28" s="3">
        <f t="shared" si="15"/>
        <v>0</v>
      </c>
      <c r="F28" s="3">
        <f t="shared" si="15"/>
        <v>0</v>
      </c>
      <c r="G28" s="3">
        <f t="shared" si="15"/>
        <v>0</v>
      </c>
      <c r="H28" s="3">
        <f t="shared" si="15"/>
        <v>0</v>
      </c>
      <c r="I28" s="3">
        <f t="shared" si="15"/>
        <v>0</v>
      </c>
      <c r="J28" s="3">
        <f t="shared" si="15"/>
        <v>0</v>
      </c>
      <c r="K28" s="3">
        <f t="shared" si="15"/>
        <v>0</v>
      </c>
      <c r="L28" s="3">
        <f t="shared" si="15"/>
        <v>0</v>
      </c>
      <c r="M28" s="3">
        <f t="shared" si="15"/>
        <v>0</v>
      </c>
      <c r="N28" s="3">
        <f t="shared" si="15"/>
        <v>44522</v>
      </c>
      <c r="O28" s="3">
        <f t="shared" si="15"/>
        <v>44522</v>
      </c>
      <c r="P28" s="3">
        <f t="shared" si="15"/>
        <v>44522</v>
      </c>
      <c r="Q28" s="3">
        <f t="shared" si="15"/>
        <v>44522</v>
      </c>
      <c r="R28" s="3">
        <f t="shared" si="15"/>
        <v>44522</v>
      </c>
      <c r="S28" s="3">
        <f t="shared" si="15"/>
        <v>44522</v>
      </c>
      <c r="T28" s="3">
        <f t="shared" si="15"/>
        <v>44522</v>
      </c>
      <c r="U28" s="3">
        <f t="shared" si="15"/>
        <v>44522</v>
      </c>
      <c r="V28" s="3">
        <f t="shared" si="15"/>
        <v>44522</v>
      </c>
      <c r="W28" s="3">
        <f t="shared" si="15"/>
        <v>44522</v>
      </c>
      <c r="X28" s="3">
        <f t="shared" si="15"/>
        <v>44522</v>
      </c>
      <c r="Y28" s="3">
        <f t="shared" si="15"/>
        <v>44522</v>
      </c>
      <c r="Z28" s="3">
        <f t="shared" si="15"/>
        <v>44522</v>
      </c>
      <c r="AA28" s="3">
        <f t="shared" si="15"/>
        <v>44522</v>
      </c>
      <c r="AB28" s="3">
        <f t="shared" si="15"/>
        <v>44522</v>
      </c>
      <c r="AC28" s="3">
        <f t="shared" si="15"/>
        <v>44522</v>
      </c>
      <c r="AD28" s="3">
        <f t="shared" si="15"/>
        <v>44522</v>
      </c>
      <c r="AE28" s="3">
        <f t="shared" si="15"/>
        <v>44522</v>
      </c>
      <c r="AF28" s="3">
        <f t="shared" si="15"/>
        <v>44522</v>
      </c>
      <c r="AG28" s="3">
        <f t="shared" si="15"/>
        <v>44522</v>
      </c>
      <c r="AH28" s="3">
        <f t="shared" si="15"/>
        <v>44522</v>
      </c>
      <c r="AI28" s="3">
        <f t="shared" si="15"/>
        <v>44522</v>
      </c>
      <c r="AJ28" s="3">
        <f t="shared" si="15"/>
        <v>44522</v>
      </c>
      <c r="AK28" s="3">
        <f t="shared" si="15"/>
        <v>44522</v>
      </c>
      <c r="AL28" s="3">
        <f t="shared" si="15"/>
        <v>44522</v>
      </c>
      <c r="AM28" s="3">
        <f t="shared" si="15"/>
        <v>44522</v>
      </c>
      <c r="AN28" s="3">
        <f t="shared" si="15"/>
        <v>44522</v>
      </c>
      <c r="AO28" s="3">
        <f t="shared" si="15"/>
        <v>44522</v>
      </c>
      <c r="AP28" s="3">
        <f t="shared" si="15"/>
        <v>44522</v>
      </c>
      <c r="AQ28" s="3">
        <f t="shared" si="15"/>
        <v>44522</v>
      </c>
      <c r="AR28" s="3">
        <f t="shared" si="15"/>
        <v>44522</v>
      </c>
      <c r="AS28" s="3">
        <f t="shared" si="15"/>
        <v>44522</v>
      </c>
      <c r="AT28" s="3">
        <f t="shared" si="15"/>
        <v>44522</v>
      </c>
      <c r="AU28" s="3">
        <f t="shared" si="15"/>
        <v>44522</v>
      </c>
      <c r="AV28" s="3">
        <f t="shared" si="15"/>
        <v>44522</v>
      </c>
      <c r="AW28" s="3">
        <f t="shared" si="15"/>
        <v>44522</v>
      </c>
      <c r="AX28" s="3">
        <f t="shared" si="15"/>
        <v>44522</v>
      </c>
      <c r="AY28" s="3">
        <f t="shared" si="15"/>
        <v>44522</v>
      </c>
      <c r="AZ28" s="3">
        <f t="shared" si="15"/>
        <v>44522</v>
      </c>
      <c r="BA28" s="3">
        <f t="shared" si="15"/>
        <v>44522</v>
      </c>
      <c r="BB28" s="3">
        <f t="shared" si="15"/>
        <v>44522</v>
      </c>
      <c r="BC28" s="3">
        <f t="shared" si="15"/>
        <v>44522</v>
      </c>
      <c r="BD28" s="3">
        <f t="shared" si="15"/>
        <v>44522</v>
      </c>
      <c r="BE28" s="3">
        <f t="shared" si="15"/>
        <v>44522</v>
      </c>
      <c r="BF28" s="3">
        <f t="shared" si="15"/>
        <v>44522</v>
      </c>
      <c r="BG28" s="3">
        <f t="shared" si="15"/>
        <v>44522</v>
      </c>
      <c r="BH28" s="3">
        <f t="shared" si="15"/>
        <v>44522</v>
      </c>
      <c r="BI28" s="3">
        <f t="shared" si="15"/>
        <v>44522</v>
      </c>
      <c r="BJ28" s="3">
        <f t="shared" si="15"/>
        <v>44522</v>
      </c>
      <c r="BK28" s="3">
        <f t="shared" si="15"/>
        <v>44522</v>
      </c>
      <c r="BL28" s="3">
        <f t="shared" si="15"/>
        <v>44522</v>
      </c>
      <c r="BM28" s="3">
        <f t="shared" si="15"/>
        <v>44522</v>
      </c>
      <c r="BN28" s="3">
        <f t="shared" si="15"/>
        <v>44522</v>
      </c>
      <c r="BO28" s="3">
        <f t="shared" si="15"/>
        <v>44522</v>
      </c>
      <c r="BP28" s="3">
        <f t="shared" ref="BP28:CH28" si="16">IF(SUM($C$19:$N$19)=0,0,BO28+BP10)</f>
        <v>44522</v>
      </c>
      <c r="BQ28" s="3">
        <f t="shared" si="16"/>
        <v>44522</v>
      </c>
      <c r="BR28" s="3">
        <f t="shared" si="16"/>
        <v>44522</v>
      </c>
      <c r="BS28" s="3">
        <f t="shared" si="16"/>
        <v>44522</v>
      </c>
      <c r="BT28" s="3">
        <f t="shared" si="16"/>
        <v>44522</v>
      </c>
      <c r="BU28" s="3">
        <f t="shared" si="16"/>
        <v>44522</v>
      </c>
      <c r="BV28" s="3">
        <f t="shared" si="16"/>
        <v>44522</v>
      </c>
      <c r="BW28" s="3">
        <f t="shared" si="16"/>
        <v>44522</v>
      </c>
      <c r="BX28" s="3">
        <f t="shared" si="16"/>
        <v>44522</v>
      </c>
      <c r="BY28" s="3">
        <f t="shared" si="16"/>
        <v>44522</v>
      </c>
      <c r="BZ28" s="3">
        <f t="shared" si="16"/>
        <v>44522</v>
      </c>
      <c r="CA28" s="3">
        <f t="shared" si="16"/>
        <v>44522</v>
      </c>
      <c r="CB28" s="3">
        <f t="shared" si="16"/>
        <v>44522</v>
      </c>
      <c r="CC28" s="3">
        <f t="shared" si="16"/>
        <v>44522</v>
      </c>
      <c r="CD28" s="3">
        <f t="shared" si="16"/>
        <v>44522</v>
      </c>
      <c r="CE28" s="3">
        <f t="shared" si="16"/>
        <v>44522</v>
      </c>
      <c r="CF28" s="3">
        <f t="shared" si="16"/>
        <v>44522</v>
      </c>
      <c r="CG28" s="3">
        <f t="shared" si="16"/>
        <v>44522</v>
      </c>
      <c r="CH28" s="12">
        <f t="shared" si="16"/>
        <v>44522</v>
      </c>
    </row>
    <row r="29" spans="1:86" x14ac:dyDescent="0.3">
      <c r="A29" s="639"/>
      <c r="B29" s="11" t="str">
        <f t="shared" si="4"/>
        <v>HVAC</v>
      </c>
      <c r="C29" s="3">
        <f t="shared" si="4"/>
        <v>809018</v>
      </c>
      <c r="D29" s="3">
        <f t="shared" ref="D29:BO29" si="17">IF(SUM($C$19:$N$19)=0,0,C29+D11)</f>
        <v>809018</v>
      </c>
      <c r="E29" s="3">
        <f t="shared" si="17"/>
        <v>809018</v>
      </c>
      <c r="F29" s="3">
        <f t="shared" si="17"/>
        <v>809018</v>
      </c>
      <c r="G29" s="3">
        <f t="shared" si="17"/>
        <v>809018</v>
      </c>
      <c r="H29" s="3">
        <f t="shared" si="17"/>
        <v>809018</v>
      </c>
      <c r="I29" s="3">
        <f t="shared" si="17"/>
        <v>1546749</v>
      </c>
      <c r="J29" s="3">
        <f t="shared" si="17"/>
        <v>1546749</v>
      </c>
      <c r="K29" s="3">
        <f t="shared" si="17"/>
        <v>1882452</v>
      </c>
      <c r="L29" s="3">
        <f t="shared" si="17"/>
        <v>1891379</v>
      </c>
      <c r="M29" s="3">
        <f t="shared" si="17"/>
        <v>1976209</v>
      </c>
      <c r="N29" s="3">
        <f t="shared" si="17"/>
        <v>5576125</v>
      </c>
      <c r="O29" s="3">
        <f t="shared" si="17"/>
        <v>5576125</v>
      </c>
      <c r="P29" s="3">
        <f t="shared" si="17"/>
        <v>5576125</v>
      </c>
      <c r="Q29" s="3">
        <f t="shared" si="17"/>
        <v>5576125</v>
      </c>
      <c r="R29" s="3">
        <f t="shared" si="17"/>
        <v>5576125</v>
      </c>
      <c r="S29" s="3">
        <f t="shared" si="17"/>
        <v>5576125</v>
      </c>
      <c r="T29" s="3">
        <f t="shared" si="17"/>
        <v>5576125</v>
      </c>
      <c r="U29" s="3">
        <f t="shared" si="17"/>
        <v>5576125</v>
      </c>
      <c r="V29" s="3">
        <f t="shared" si="17"/>
        <v>5576125</v>
      </c>
      <c r="W29" s="3">
        <f t="shared" si="17"/>
        <v>5576125</v>
      </c>
      <c r="X29" s="3">
        <f t="shared" si="17"/>
        <v>5576125</v>
      </c>
      <c r="Y29" s="3">
        <f t="shared" si="17"/>
        <v>5576125</v>
      </c>
      <c r="Z29" s="3">
        <f t="shared" si="17"/>
        <v>5576125</v>
      </c>
      <c r="AA29" s="3">
        <f t="shared" si="17"/>
        <v>5576125</v>
      </c>
      <c r="AB29" s="3">
        <f t="shared" si="17"/>
        <v>5576125</v>
      </c>
      <c r="AC29" s="3">
        <f t="shared" si="17"/>
        <v>5576125</v>
      </c>
      <c r="AD29" s="3">
        <f t="shared" si="17"/>
        <v>5576125</v>
      </c>
      <c r="AE29" s="3">
        <f t="shared" si="17"/>
        <v>5576125</v>
      </c>
      <c r="AF29" s="3">
        <f t="shared" si="17"/>
        <v>5576125</v>
      </c>
      <c r="AG29" s="3">
        <f t="shared" si="17"/>
        <v>5576125</v>
      </c>
      <c r="AH29" s="3">
        <f t="shared" si="17"/>
        <v>5576125</v>
      </c>
      <c r="AI29" s="3">
        <f t="shared" si="17"/>
        <v>5576125</v>
      </c>
      <c r="AJ29" s="3">
        <f t="shared" si="17"/>
        <v>5576125</v>
      </c>
      <c r="AK29" s="3">
        <f t="shared" si="17"/>
        <v>5576125</v>
      </c>
      <c r="AL29" s="3">
        <f t="shared" si="17"/>
        <v>5576125</v>
      </c>
      <c r="AM29" s="3">
        <f t="shared" si="17"/>
        <v>5576125</v>
      </c>
      <c r="AN29" s="3">
        <f t="shared" si="17"/>
        <v>5576125</v>
      </c>
      <c r="AO29" s="3">
        <f t="shared" si="17"/>
        <v>5576125</v>
      </c>
      <c r="AP29" s="3">
        <f t="shared" si="17"/>
        <v>5576125</v>
      </c>
      <c r="AQ29" s="3">
        <f t="shared" si="17"/>
        <v>5576125</v>
      </c>
      <c r="AR29" s="3">
        <f t="shared" si="17"/>
        <v>5576125</v>
      </c>
      <c r="AS29" s="3">
        <f t="shared" si="17"/>
        <v>5576125</v>
      </c>
      <c r="AT29" s="3">
        <f t="shared" si="17"/>
        <v>5576125</v>
      </c>
      <c r="AU29" s="3">
        <f t="shared" si="17"/>
        <v>5576125</v>
      </c>
      <c r="AV29" s="3">
        <f t="shared" si="17"/>
        <v>5576125</v>
      </c>
      <c r="AW29" s="3">
        <f t="shared" si="17"/>
        <v>5576125</v>
      </c>
      <c r="AX29" s="3">
        <f t="shared" si="17"/>
        <v>5576125</v>
      </c>
      <c r="AY29" s="3">
        <f t="shared" si="17"/>
        <v>5576125</v>
      </c>
      <c r="AZ29" s="3">
        <f t="shared" si="17"/>
        <v>5576125</v>
      </c>
      <c r="BA29" s="3">
        <f t="shared" si="17"/>
        <v>5576125</v>
      </c>
      <c r="BB29" s="3">
        <f t="shared" si="17"/>
        <v>5576125</v>
      </c>
      <c r="BC29" s="3">
        <f t="shared" si="17"/>
        <v>5576125</v>
      </c>
      <c r="BD29" s="3">
        <f t="shared" si="17"/>
        <v>5576125</v>
      </c>
      <c r="BE29" s="3">
        <f t="shared" si="17"/>
        <v>5576125</v>
      </c>
      <c r="BF29" s="3">
        <f t="shared" si="17"/>
        <v>5576125</v>
      </c>
      <c r="BG29" s="3">
        <f t="shared" si="17"/>
        <v>5576125</v>
      </c>
      <c r="BH29" s="3">
        <f t="shared" si="17"/>
        <v>5576125</v>
      </c>
      <c r="BI29" s="3">
        <f t="shared" si="17"/>
        <v>5576125</v>
      </c>
      <c r="BJ29" s="3">
        <f t="shared" si="17"/>
        <v>5576125</v>
      </c>
      <c r="BK29" s="3">
        <f t="shared" si="17"/>
        <v>5576125</v>
      </c>
      <c r="BL29" s="3">
        <f t="shared" si="17"/>
        <v>5576125</v>
      </c>
      <c r="BM29" s="3">
        <f t="shared" si="17"/>
        <v>5576125</v>
      </c>
      <c r="BN29" s="3">
        <f t="shared" si="17"/>
        <v>5576125</v>
      </c>
      <c r="BO29" s="3">
        <f t="shared" si="17"/>
        <v>5576125</v>
      </c>
      <c r="BP29" s="3">
        <f t="shared" ref="BP29:CH29" si="18">IF(SUM($C$19:$N$19)=0,0,BO29+BP11)</f>
        <v>5576125</v>
      </c>
      <c r="BQ29" s="3">
        <f t="shared" si="18"/>
        <v>5576125</v>
      </c>
      <c r="BR29" s="3">
        <f t="shared" si="18"/>
        <v>5576125</v>
      </c>
      <c r="BS29" s="3">
        <f t="shared" si="18"/>
        <v>5576125</v>
      </c>
      <c r="BT29" s="3">
        <f t="shared" si="18"/>
        <v>5576125</v>
      </c>
      <c r="BU29" s="3">
        <f t="shared" si="18"/>
        <v>5576125</v>
      </c>
      <c r="BV29" s="3">
        <f t="shared" si="18"/>
        <v>5576125</v>
      </c>
      <c r="BW29" s="3">
        <f t="shared" si="18"/>
        <v>5576125</v>
      </c>
      <c r="BX29" s="3">
        <f t="shared" si="18"/>
        <v>5576125</v>
      </c>
      <c r="BY29" s="3">
        <f t="shared" si="18"/>
        <v>5576125</v>
      </c>
      <c r="BZ29" s="3">
        <f t="shared" si="18"/>
        <v>5576125</v>
      </c>
      <c r="CA29" s="3">
        <f t="shared" si="18"/>
        <v>5576125</v>
      </c>
      <c r="CB29" s="3">
        <f t="shared" si="18"/>
        <v>5576125</v>
      </c>
      <c r="CC29" s="3">
        <f t="shared" si="18"/>
        <v>5576125</v>
      </c>
      <c r="CD29" s="3">
        <f t="shared" si="18"/>
        <v>5576125</v>
      </c>
      <c r="CE29" s="3">
        <f t="shared" si="18"/>
        <v>5576125</v>
      </c>
      <c r="CF29" s="3">
        <f t="shared" si="18"/>
        <v>5576125</v>
      </c>
      <c r="CG29" s="3">
        <f t="shared" si="18"/>
        <v>5576125</v>
      </c>
      <c r="CH29" s="12">
        <f t="shared" si="18"/>
        <v>5576125</v>
      </c>
    </row>
    <row r="30" spans="1:86" x14ac:dyDescent="0.3">
      <c r="A30" s="639"/>
      <c r="B30" s="11" t="str">
        <f t="shared" si="4"/>
        <v>Lighting</v>
      </c>
      <c r="C30" s="3">
        <f t="shared" si="4"/>
        <v>750081</v>
      </c>
      <c r="D30" s="3">
        <f t="shared" ref="D30:BO30" si="19">IF(SUM($C$19:$N$19)=0,0,C30+D12)</f>
        <v>855068</v>
      </c>
      <c r="E30" s="3">
        <f t="shared" si="19"/>
        <v>967547</v>
      </c>
      <c r="F30" s="3">
        <f t="shared" si="19"/>
        <v>1903709</v>
      </c>
      <c r="G30" s="3">
        <f t="shared" si="19"/>
        <v>2362286</v>
      </c>
      <c r="H30" s="3">
        <f t="shared" si="19"/>
        <v>3148910</v>
      </c>
      <c r="I30" s="3">
        <f t="shared" si="19"/>
        <v>3701604</v>
      </c>
      <c r="J30" s="3">
        <f t="shared" si="19"/>
        <v>4522028</v>
      </c>
      <c r="K30" s="3">
        <f t="shared" si="19"/>
        <v>5347994</v>
      </c>
      <c r="L30" s="3">
        <f t="shared" si="19"/>
        <v>6571224</v>
      </c>
      <c r="M30" s="3">
        <f t="shared" si="19"/>
        <v>7831821</v>
      </c>
      <c r="N30" s="3">
        <f t="shared" si="19"/>
        <v>9191874</v>
      </c>
      <c r="O30" s="3">
        <f t="shared" si="19"/>
        <v>9191874</v>
      </c>
      <c r="P30" s="3">
        <f t="shared" si="19"/>
        <v>9191874</v>
      </c>
      <c r="Q30" s="3">
        <f t="shared" si="19"/>
        <v>9191874</v>
      </c>
      <c r="R30" s="3">
        <f t="shared" si="19"/>
        <v>9191874</v>
      </c>
      <c r="S30" s="3">
        <f t="shared" si="19"/>
        <v>9191874</v>
      </c>
      <c r="T30" s="3">
        <f t="shared" si="19"/>
        <v>9191874</v>
      </c>
      <c r="U30" s="3">
        <f t="shared" si="19"/>
        <v>9191874</v>
      </c>
      <c r="V30" s="3">
        <f t="shared" si="19"/>
        <v>9191874</v>
      </c>
      <c r="W30" s="3">
        <f t="shared" si="19"/>
        <v>9191874</v>
      </c>
      <c r="X30" s="3">
        <f t="shared" si="19"/>
        <v>9191874</v>
      </c>
      <c r="Y30" s="3">
        <f t="shared" si="19"/>
        <v>9191874</v>
      </c>
      <c r="Z30" s="3">
        <f t="shared" si="19"/>
        <v>9191874</v>
      </c>
      <c r="AA30" s="3">
        <f t="shared" si="19"/>
        <v>9191874</v>
      </c>
      <c r="AB30" s="3">
        <f t="shared" si="19"/>
        <v>9191874</v>
      </c>
      <c r="AC30" s="3">
        <f t="shared" si="19"/>
        <v>9191874</v>
      </c>
      <c r="AD30" s="3">
        <f t="shared" si="19"/>
        <v>9191874</v>
      </c>
      <c r="AE30" s="3">
        <f t="shared" si="19"/>
        <v>9191874</v>
      </c>
      <c r="AF30" s="3">
        <f t="shared" si="19"/>
        <v>9191874</v>
      </c>
      <c r="AG30" s="3">
        <f t="shared" si="19"/>
        <v>9191874</v>
      </c>
      <c r="AH30" s="3">
        <f t="shared" si="19"/>
        <v>9191874</v>
      </c>
      <c r="AI30" s="3">
        <f t="shared" si="19"/>
        <v>9191874</v>
      </c>
      <c r="AJ30" s="3">
        <f t="shared" si="19"/>
        <v>9191874</v>
      </c>
      <c r="AK30" s="3">
        <f t="shared" si="19"/>
        <v>9191874</v>
      </c>
      <c r="AL30" s="3">
        <f t="shared" si="19"/>
        <v>9191874</v>
      </c>
      <c r="AM30" s="3">
        <f t="shared" si="19"/>
        <v>9191874</v>
      </c>
      <c r="AN30" s="3">
        <f t="shared" si="19"/>
        <v>9191874</v>
      </c>
      <c r="AO30" s="3">
        <f t="shared" si="19"/>
        <v>9191874</v>
      </c>
      <c r="AP30" s="3">
        <f t="shared" si="19"/>
        <v>9191874</v>
      </c>
      <c r="AQ30" s="3">
        <f t="shared" si="19"/>
        <v>9191874</v>
      </c>
      <c r="AR30" s="3">
        <f t="shared" si="19"/>
        <v>9191874</v>
      </c>
      <c r="AS30" s="3">
        <f t="shared" si="19"/>
        <v>9191874</v>
      </c>
      <c r="AT30" s="3">
        <f t="shared" si="19"/>
        <v>9191874</v>
      </c>
      <c r="AU30" s="3">
        <f t="shared" si="19"/>
        <v>9191874</v>
      </c>
      <c r="AV30" s="3">
        <f t="shared" si="19"/>
        <v>9191874</v>
      </c>
      <c r="AW30" s="3">
        <f t="shared" si="19"/>
        <v>9191874</v>
      </c>
      <c r="AX30" s="3">
        <f t="shared" si="19"/>
        <v>9191874</v>
      </c>
      <c r="AY30" s="3">
        <f t="shared" si="19"/>
        <v>9191874</v>
      </c>
      <c r="AZ30" s="3">
        <f t="shared" si="19"/>
        <v>9191874</v>
      </c>
      <c r="BA30" s="3">
        <f t="shared" si="19"/>
        <v>9191874</v>
      </c>
      <c r="BB30" s="3">
        <f t="shared" si="19"/>
        <v>9191874</v>
      </c>
      <c r="BC30" s="3">
        <f t="shared" si="19"/>
        <v>9191874</v>
      </c>
      <c r="BD30" s="3">
        <f t="shared" si="19"/>
        <v>9191874</v>
      </c>
      <c r="BE30" s="3">
        <f t="shared" si="19"/>
        <v>9191874</v>
      </c>
      <c r="BF30" s="3">
        <f t="shared" si="19"/>
        <v>9191874</v>
      </c>
      <c r="BG30" s="3">
        <f t="shared" si="19"/>
        <v>9191874</v>
      </c>
      <c r="BH30" s="3">
        <f t="shared" si="19"/>
        <v>9191874</v>
      </c>
      <c r="BI30" s="3">
        <f t="shared" si="19"/>
        <v>9191874</v>
      </c>
      <c r="BJ30" s="3">
        <f t="shared" si="19"/>
        <v>9191874</v>
      </c>
      <c r="BK30" s="3">
        <f t="shared" si="19"/>
        <v>9191874</v>
      </c>
      <c r="BL30" s="3">
        <f t="shared" si="19"/>
        <v>9191874</v>
      </c>
      <c r="BM30" s="3">
        <f t="shared" si="19"/>
        <v>9191874</v>
      </c>
      <c r="BN30" s="3">
        <f t="shared" si="19"/>
        <v>9191874</v>
      </c>
      <c r="BO30" s="3">
        <f t="shared" si="19"/>
        <v>9191874</v>
      </c>
      <c r="BP30" s="3">
        <f t="shared" ref="BP30:CH30" si="20">IF(SUM($C$19:$N$19)=0,0,BO30+BP12)</f>
        <v>9191874</v>
      </c>
      <c r="BQ30" s="3">
        <f t="shared" si="20"/>
        <v>9191874</v>
      </c>
      <c r="BR30" s="3">
        <f t="shared" si="20"/>
        <v>9191874</v>
      </c>
      <c r="BS30" s="3">
        <f t="shared" si="20"/>
        <v>9191874</v>
      </c>
      <c r="BT30" s="3">
        <f t="shared" si="20"/>
        <v>9191874</v>
      </c>
      <c r="BU30" s="3">
        <f t="shared" si="20"/>
        <v>9191874</v>
      </c>
      <c r="BV30" s="3">
        <f t="shared" si="20"/>
        <v>9191874</v>
      </c>
      <c r="BW30" s="3">
        <f t="shared" si="20"/>
        <v>9191874</v>
      </c>
      <c r="BX30" s="3">
        <f t="shared" si="20"/>
        <v>9191874</v>
      </c>
      <c r="BY30" s="3">
        <f t="shared" si="20"/>
        <v>9191874</v>
      </c>
      <c r="BZ30" s="3">
        <f t="shared" si="20"/>
        <v>9191874</v>
      </c>
      <c r="CA30" s="3">
        <f t="shared" si="20"/>
        <v>9191874</v>
      </c>
      <c r="CB30" s="3">
        <f t="shared" si="20"/>
        <v>9191874</v>
      </c>
      <c r="CC30" s="3">
        <f t="shared" si="20"/>
        <v>9191874</v>
      </c>
      <c r="CD30" s="3">
        <f t="shared" si="20"/>
        <v>9191874</v>
      </c>
      <c r="CE30" s="3">
        <f t="shared" si="20"/>
        <v>9191874</v>
      </c>
      <c r="CF30" s="3">
        <f t="shared" si="20"/>
        <v>9191874</v>
      </c>
      <c r="CG30" s="3">
        <f t="shared" si="20"/>
        <v>9191874</v>
      </c>
      <c r="CH30" s="12">
        <f t="shared" si="20"/>
        <v>9191874</v>
      </c>
    </row>
    <row r="31" spans="1:86" x14ac:dyDescent="0.3">
      <c r="A31" s="639"/>
      <c r="B31" s="11" t="str">
        <f t="shared" si="4"/>
        <v>Miscellaneous</v>
      </c>
      <c r="C31" s="3">
        <f t="shared" si="4"/>
        <v>0</v>
      </c>
      <c r="D31" s="3">
        <f t="shared" ref="D31:BO31" si="21">IF(SUM($C$19:$N$19)=0,0,C31+D13)</f>
        <v>0</v>
      </c>
      <c r="E31" s="3">
        <f t="shared" si="21"/>
        <v>0</v>
      </c>
      <c r="F31" s="3">
        <f t="shared" si="21"/>
        <v>0</v>
      </c>
      <c r="G31" s="3">
        <f t="shared" si="21"/>
        <v>0</v>
      </c>
      <c r="H31" s="3">
        <f t="shared" si="21"/>
        <v>0</v>
      </c>
      <c r="I31" s="3">
        <f t="shared" si="21"/>
        <v>0</v>
      </c>
      <c r="J31" s="3">
        <f t="shared" si="21"/>
        <v>0</v>
      </c>
      <c r="K31" s="3">
        <f t="shared" si="21"/>
        <v>0</v>
      </c>
      <c r="L31" s="3">
        <f t="shared" si="21"/>
        <v>74845</v>
      </c>
      <c r="M31" s="3">
        <f t="shared" si="21"/>
        <v>74845</v>
      </c>
      <c r="N31" s="3">
        <f t="shared" si="21"/>
        <v>74845</v>
      </c>
      <c r="O31" s="3">
        <f t="shared" si="21"/>
        <v>74845</v>
      </c>
      <c r="P31" s="3">
        <f t="shared" si="21"/>
        <v>74845</v>
      </c>
      <c r="Q31" s="3">
        <f t="shared" si="21"/>
        <v>74845</v>
      </c>
      <c r="R31" s="3">
        <f t="shared" si="21"/>
        <v>74845</v>
      </c>
      <c r="S31" s="3">
        <f t="shared" si="21"/>
        <v>74845</v>
      </c>
      <c r="T31" s="3">
        <f t="shared" si="21"/>
        <v>74845</v>
      </c>
      <c r="U31" s="3">
        <f t="shared" si="21"/>
        <v>74845</v>
      </c>
      <c r="V31" s="3">
        <f t="shared" si="21"/>
        <v>74845</v>
      </c>
      <c r="W31" s="3">
        <f t="shared" si="21"/>
        <v>74845</v>
      </c>
      <c r="X31" s="3">
        <f t="shared" si="21"/>
        <v>74845</v>
      </c>
      <c r="Y31" s="3">
        <f t="shared" si="21"/>
        <v>74845</v>
      </c>
      <c r="Z31" s="3">
        <f t="shared" si="21"/>
        <v>74845</v>
      </c>
      <c r="AA31" s="3">
        <f t="shared" si="21"/>
        <v>74845</v>
      </c>
      <c r="AB31" s="3">
        <f t="shared" si="21"/>
        <v>74845</v>
      </c>
      <c r="AC31" s="3">
        <f t="shared" si="21"/>
        <v>74845</v>
      </c>
      <c r="AD31" s="3">
        <f t="shared" si="21"/>
        <v>74845</v>
      </c>
      <c r="AE31" s="3">
        <f t="shared" si="21"/>
        <v>74845</v>
      </c>
      <c r="AF31" s="3">
        <f t="shared" si="21"/>
        <v>74845</v>
      </c>
      <c r="AG31" s="3">
        <f t="shared" si="21"/>
        <v>74845</v>
      </c>
      <c r="AH31" s="3">
        <f t="shared" si="21"/>
        <v>74845</v>
      </c>
      <c r="AI31" s="3">
        <f t="shared" si="21"/>
        <v>74845</v>
      </c>
      <c r="AJ31" s="3">
        <f t="shared" si="21"/>
        <v>74845</v>
      </c>
      <c r="AK31" s="3">
        <f t="shared" si="21"/>
        <v>74845</v>
      </c>
      <c r="AL31" s="3">
        <f t="shared" si="21"/>
        <v>74845</v>
      </c>
      <c r="AM31" s="3">
        <f t="shared" si="21"/>
        <v>74845</v>
      </c>
      <c r="AN31" s="3">
        <f t="shared" si="21"/>
        <v>74845</v>
      </c>
      <c r="AO31" s="3">
        <f t="shared" si="21"/>
        <v>74845</v>
      </c>
      <c r="AP31" s="3">
        <f t="shared" si="21"/>
        <v>74845</v>
      </c>
      <c r="AQ31" s="3">
        <f t="shared" si="21"/>
        <v>74845</v>
      </c>
      <c r="AR31" s="3">
        <f t="shared" si="21"/>
        <v>74845</v>
      </c>
      <c r="AS31" s="3">
        <f t="shared" si="21"/>
        <v>74845</v>
      </c>
      <c r="AT31" s="3">
        <f t="shared" si="21"/>
        <v>74845</v>
      </c>
      <c r="AU31" s="3">
        <f t="shared" si="21"/>
        <v>74845</v>
      </c>
      <c r="AV31" s="3">
        <f t="shared" si="21"/>
        <v>74845</v>
      </c>
      <c r="AW31" s="3">
        <f t="shared" si="21"/>
        <v>74845</v>
      </c>
      <c r="AX31" s="3">
        <f t="shared" si="21"/>
        <v>74845</v>
      </c>
      <c r="AY31" s="3">
        <f t="shared" si="21"/>
        <v>74845</v>
      </c>
      <c r="AZ31" s="3">
        <f t="shared" si="21"/>
        <v>74845</v>
      </c>
      <c r="BA31" s="3">
        <f t="shared" si="21"/>
        <v>74845</v>
      </c>
      <c r="BB31" s="3">
        <f t="shared" si="21"/>
        <v>74845</v>
      </c>
      <c r="BC31" s="3">
        <f t="shared" si="21"/>
        <v>74845</v>
      </c>
      <c r="BD31" s="3">
        <f t="shared" si="21"/>
        <v>74845</v>
      </c>
      <c r="BE31" s="3">
        <f t="shared" si="21"/>
        <v>74845</v>
      </c>
      <c r="BF31" s="3">
        <f t="shared" si="21"/>
        <v>74845</v>
      </c>
      <c r="BG31" s="3">
        <f t="shared" si="21"/>
        <v>74845</v>
      </c>
      <c r="BH31" s="3">
        <f t="shared" si="21"/>
        <v>74845</v>
      </c>
      <c r="BI31" s="3">
        <f t="shared" si="21"/>
        <v>74845</v>
      </c>
      <c r="BJ31" s="3">
        <f t="shared" si="21"/>
        <v>74845</v>
      </c>
      <c r="BK31" s="3">
        <f t="shared" si="21"/>
        <v>74845</v>
      </c>
      <c r="BL31" s="3">
        <f t="shared" si="21"/>
        <v>74845</v>
      </c>
      <c r="BM31" s="3">
        <f t="shared" si="21"/>
        <v>74845</v>
      </c>
      <c r="BN31" s="3">
        <f t="shared" si="21"/>
        <v>74845</v>
      </c>
      <c r="BO31" s="3">
        <f t="shared" si="21"/>
        <v>74845</v>
      </c>
      <c r="BP31" s="3">
        <f t="shared" ref="BP31:CH31" si="22">IF(SUM($C$19:$N$19)=0,0,BO31+BP13)</f>
        <v>74845</v>
      </c>
      <c r="BQ31" s="3">
        <f t="shared" si="22"/>
        <v>74845</v>
      </c>
      <c r="BR31" s="3">
        <f t="shared" si="22"/>
        <v>74845</v>
      </c>
      <c r="BS31" s="3">
        <f t="shared" si="22"/>
        <v>74845</v>
      </c>
      <c r="BT31" s="3">
        <f t="shared" si="22"/>
        <v>74845</v>
      </c>
      <c r="BU31" s="3">
        <f t="shared" si="22"/>
        <v>74845</v>
      </c>
      <c r="BV31" s="3">
        <f t="shared" si="22"/>
        <v>74845</v>
      </c>
      <c r="BW31" s="3">
        <f t="shared" si="22"/>
        <v>74845</v>
      </c>
      <c r="BX31" s="3">
        <f t="shared" si="22"/>
        <v>74845</v>
      </c>
      <c r="BY31" s="3">
        <f t="shared" si="22"/>
        <v>74845</v>
      </c>
      <c r="BZ31" s="3">
        <f t="shared" si="22"/>
        <v>74845</v>
      </c>
      <c r="CA31" s="3">
        <f t="shared" si="22"/>
        <v>74845</v>
      </c>
      <c r="CB31" s="3">
        <f t="shared" si="22"/>
        <v>74845</v>
      </c>
      <c r="CC31" s="3">
        <f t="shared" si="22"/>
        <v>74845</v>
      </c>
      <c r="CD31" s="3">
        <f t="shared" si="22"/>
        <v>74845</v>
      </c>
      <c r="CE31" s="3">
        <f t="shared" si="22"/>
        <v>74845</v>
      </c>
      <c r="CF31" s="3">
        <f t="shared" si="22"/>
        <v>74845</v>
      </c>
      <c r="CG31" s="3">
        <f t="shared" si="22"/>
        <v>74845</v>
      </c>
      <c r="CH31" s="12">
        <f t="shared" si="22"/>
        <v>74845</v>
      </c>
    </row>
    <row r="32" spans="1:86" ht="15" customHeight="1" x14ac:dyDescent="0.3">
      <c r="A32" s="639"/>
      <c r="B32" s="11" t="str">
        <f t="shared" si="4"/>
        <v>Motors</v>
      </c>
      <c r="C32" s="3">
        <f t="shared" si="4"/>
        <v>288266</v>
      </c>
      <c r="D32" s="3">
        <f t="shared" ref="D32:BO32" si="23">IF(SUM($C$19:$N$19)=0,0,C32+D14)</f>
        <v>288266</v>
      </c>
      <c r="E32" s="3">
        <f t="shared" si="23"/>
        <v>288266</v>
      </c>
      <c r="F32" s="3">
        <f t="shared" si="23"/>
        <v>288266</v>
      </c>
      <c r="G32" s="3">
        <f t="shared" si="23"/>
        <v>569661</v>
      </c>
      <c r="H32" s="3">
        <f t="shared" si="23"/>
        <v>569661</v>
      </c>
      <c r="I32" s="3">
        <f t="shared" si="23"/>
        <v>569661</v>
      </c>
      <c r="J32" s="3">
        <f t="shared" si="23"/>
        <v>569661</v>
      </c>
      <c r="K32" s="3">
        <f t="shared" si="23"/>
        <v>918389</v>
      </c>
      <c r="L32" s="3">
        <f t="shared" si="23"/>
        <v>918389</v>
      </c>
      <c r="M32" s="3">
        <f t="shared" si="23"/>
        <v>918389</v>
      </c>
      <c r="N32" s="3">
        <f t="shared" si="23"/>
        <v>918389</v>
      </c>
      <c r="O32" s="3">
        <f t="shared" si="23"/>
        <v>918389</v>
      </c>
      <c r="P32" s="3">
        <f t="shared" si="23"/>
        <v>918389</v>
      </c>
      <c r="Q32" s="3">
        <f t="shared" si="23"/>
        <v>918389</v>
      </c>
      <c r="R32" s="3">
        <f t="shared" si="23"/>
        <v>918389</v>
      </c>
      <c r="S32" s="3">
        <f t="shared" si="23"/>
        <v>918389</v>
      </c>
      <c r="T32" s="3">
        <f t="shared" si="23"/>
        <v>918389</v>
      </c>
      <c r="U32" s="3">
        <f t="shared" si="23"/>
        <v>918389</v>
      </c>
      <c r="V32" s="3">
        <f t="shared" si="23"/>
        <v>918389</v>
      </c>
      <c r="W32" s="3">
        <f t="shared" si="23"/>
        <v>918389</v>
      </c>
      <c r="X32" s="3">
        <f t="shared" si="23"/>
        <v>918389</v>
      </c>
      <c r="Y32" s="3">
        <f t="shared" si="23"/>
        <v>918389</v>
      </c>
      <c r="Z32" s="3">
        <f t="shared" si="23"/>
        <v>918389</v>
      </c>
      <c r="AA32" s="3">
        <f t="shared" si="23"/>
        <v>918389</v>
      </c>
      <c r="AB32" s="3">
        <f t="shared" si="23"/>
        <v>918389</v>
      </c>
      <c r="AC32" s="3">
        <f t="shared" si="23"/>
        <v>918389</v>
      </c>
      <c r="AD32" s="3">
        <f t="shared" si="23"/>
        <v>918389</v>
      </c>
      <c r="AE32" s="3">
        <f t="shared" si="23"/>
        <v>918389</v>
      </c>
      <c r="AF32" s="3">
        <f t="shared" si="23"/>
        <v>918389</v>
      </c>
      <c r="AG32" s="3">
        <f t="shared" si="23"/>
        <v>918389</v>
      </c>
      <c r="AH32" s="3">
        <f t="shared" si="23"/>
        <v>918389</v>
      </c>
      <c r="AI32" s="3">
        <f t="shared" si="23"/>
        <v>918389</v>
      </c>
      <c r="AJ32" s="3">
        <f t="shared" si="23"/>
        <v>918389</v>
      </c>
      <c r="AK32" s="3">
        <f t="shared" si="23"/>
        <v>918389</v>
      </c>
      <c r="AL32" s="3">
        <f t="shared" si="23"/>
        <v>918389</v>
      </c>
      <c r="AM32" s="3">
        <f t="shared" si="23"/>
        <v>918389</v>
      </c>
      <c r="AN32" s="3">
        <f t="shared" si="23"/>
        <v>918389</v>
      </c>
      <c r="AO32" s="3">
        <f t="shared" si="23"/>
        <v>918389</v>
      </c>
      <c r="AP32" s="3">
        <f t="shared" si="23"/>
        <v>918389</v>
      </c>
      <c r="AQ32" s="3">
        <f t="shared" si="23"/>
        <v>918389</v>
      </c>
      <c r="AR32" s="3">
        <f t="shared" si="23"/>
        <v>918389</v>
      </c>
      <c r="AS32" s="3">
        <f t="shared" si="23"/>
        <v>918389</v>
      </c>
      <c r="AT32" s="3">
        <f t="shared" si="23"/>
        <v>918389</v>
      </c>
      <c r="AU32" s="3">
        <f t="shared" si="23"/>
        <v>918389</v>
      </c>
      <c r="AV32" s="3">
        <f t="shared" si="23"/>
        <v>918389</v>
      </c>
      <c r="AW32" s="3">
        <f t="shared" si="23"/>
        <v>918389</v>
      </c>
      <c r="AX32" s="3">
        <f t="shared" si="23"/>
        <v>918389</v>
      </c>
      <c r="AY32" s="3">
        <f t="shared" si="23"/>
        <v>918389</v>
      </c>
      <c r="AZ32" s="3">
        <f t="shared" si="23"/>
        <v>918389</v>
      </c>
      <c r="BA32" s="3">
        <f t="shared" si="23"/>
        <v>918389</v>
      </c>
      <c r="BB32" s="3">
        <f t="shared" si="23"/>
        <v>918389</v>
      </c>
      <c r="BC32" s="3">
        <f t="shared" si="23"/>
        <v>918389</v>
      </c>
      <c r="BD32" s="3">
        <f t="shared" si="23"/>
        <v>918389</v>
      </c>
      <c r="BE32" s="3">
        <f t="shared" si="23"/>
        <v>918389</v>
      </c>
      <c r="BF32" s="3">
        <f t="shared" si="23"/>
        <v>918389</v>
      </c>
      <c r="BG32" s="3">
        <f t="shared" si="23"/>
        <v>918389</v>
      </c>
      <c r="BH32" s="3">
        <f t="shared" si="23"/>
        <v>918389</v>
      </c>
      <c r="BI32" s="3">
        <f t="shared" si="23"/>
        <v>918389</v>
      </c>
      <c r="BJ32" s="3">
        <f t="shared" si="23"/>
        <v>918389</v>
      </c>
      <c r="BK32" s="3">
        <f t="shared" si="23"/>
        <v>918389</v>
      </c>
      <c r="BL32" s="3">
        <f t="shared" si="23"/>
        <v>918389</v>
      </c>
      <c r="BM32" s="3">
        <f t="shared" si="23"/>
        <v>918389</v>
      </c>
      <c r="BN32" s="3">
        <f t="shared" si="23"/>
        <v>918389</v>
      </c>
      <c r="BO32" s="3">
        <f t="shared" si="23"/>
        <v>918389</v>
      </c>
      <c r="BP32" s="3">
        <f t="shared" ref="BP32:CH32" si="24">IF(SUM($C$19:$N$19)=0,0,BO32+BP14)</f>
        <v>918389</v>
      </c>
      <c r="BQ32" s="3">
        <f t="shared" si="24"/>
        <v>918389</v>
      </c>
      <c r="BR32" s="3">
        <f t="shared" si="24"/>
        <v>918389</v>
      </c>
      <c r="BS32" s="3">
        <f t="shared" si="24"/>
        <v>918389</v>
      </c>
      <c r="BT32" s="3">
        <f t="shared" si="24"/>
        <v>918389</v>
      </c>
      <c r="BU32" s="3">
        <f t="shared" si="24"/>
        <v>918389</v>
      </c>
      <c r="BV32" s="3">
        <f t="shared" si="24"/>
        <v>918389</v>
      </c>
      <c r="BW32" s="3">
        <f t="shared" si="24"/>
        <v>918389</v>
      </c>
      <c r="BX32" s="3">
        <f t="shared" si="24"/>
        <v>918389</v>
      </c>
      <c r="BY32" s="3">
        <f t="shared" si="24"/>
        <v>918389</v>
      </c>
      <c r="BZ32" s="3">
        <f t="shared" si="24"/>
        <v>918389</v>
      </c>
      <c r="CA32" s="3">
        <f t="shared" si="24"/>
        <v>918389</v>
      </c>
      <c r="CB32" s="3">
        <f t="shared" si="24"/>
        <v>918389</v>
      </c>
      <c r="CC32" s="3">
        <f t="shared" si="24"/>
        <v>918389</v>
      </c>
      <c r="CD32" s="3">
        <f t="shared" si="24"/>
        <v>918389</v>
      </c>
      <c r="CE32" s="3">
        <f t="shared" si="24"/>
        <v>918389</v>
      </c>
      <c r="CF32" s="3">
        <f t="shared" si="24"/>
        <v>918389</v>
      </c>
      <c r="CG32" s="3">
        <f t="shared" si="24"/>
        <v>918389</v>
      </c>
      <c r="CH32" s="12">
        <f t="shared" si="24"/>
        <v>918389</v>
      </c>
    </row>
    <row r="33" spans="1:86" x14ac:dyDescent="0.3">
      <c r="A33" s="639"/>
      <c r="B33" s="11" t="str">
        <f t="shared" si="4"/>
        <v>Process</v>
      </c>
      <c r="C33" s="3">
        <f t="shared" si="4"/>
        <v>0</v>
      </c>
      <c r="D33" s="3">
        <f t="shared" ref="D33:BO33" si="25">IF(SUM($C$19:$N$19)=0,0,C33+D15)</f>
        <v>0</v>
      </c>
      <c r="E33" s="3">
        <f t="shared" si="25"/>
        <v>0</v>
      </c>
      <c r="F33" s="3">
        <f t="shared" si="25"/>
        <v>0</v>
      </c>
      <c r="G33" s="3">
        <f t="shared" si="25"/>
        <v>0</v>
      </c>
      <c r="H33" s="3">
        <f t="shared" si="25"/>
        <v>0</v>
      </c>
      <c r="I33" s="3">
        <f t="shared" si="25"/>
        <v>0</v>
      </c>
      <c r="J33" s="3">
        <f t="shared" si="25"/>
        <v>0</v>
      </c>
      <c r="K33" s="3">
        <f t="shared" si="25"/>
        <v>171995</v>
      </c>
      <c r="L33" s="3">
        <f t="shared" si="25"/>
        <v>171995</v>
      </c>
      <c r="M33" s="3">
        <f t="shared" si="25"/>
        <v>171995</v>
      </c>
      <c r="N33" s="3">
        <f t="shared" si="25"/>
        <v>2228116</v>
      </c>
      <c r="O33" s="3">
        <f t="shared" si="25"/>
        <v>2228116</v>
      </c>
      <c r="P33" s="3">
        <f t="shared" si="25"/>
        <v>2228116</v>
      </c>
      <c r="Q33" s="3">
        <f t="shared" si="25"/>
        <v>2228116</v>
      </c>
      <c r="R33" s="3">
        <f t="shared" si="25"/>
        <v>2228116</v>
      </c>
      <c r="S33" s="3">
        <f t="shared" si="25"/>
        <v>2228116</v>
      </c>
      <c r="T33" s="3">
        <f t="shared" si="25"/>
        <v>2228116</v>
      </c>
      <c r="U33" s="3">
        <f t="shared" si="25"/>
        <v>2228116</v>
      </c>
      <c r="V33" s="3">
        <f t="shared" si="25"/>
        <v>2228116</v>
      </c>
      <c r="W33" s="3">
        <f t="shared" si="25"/>
        <v>2228116</v>
      </c>
      <c r="X33" s="3">
        <f t="shared" si="25"/>
        <v>2228116</v>
      </c>
      <c r="Y33" s="3">
        <f t="shared" si="25"/>
        <v>2228116</v>
      </c>
      <c r="Z33" s="3">
        <f t="shared" si="25"/>
        <v>2228116</v>
      </c>
      <c r="AA33" s="3">
        <f t="shared" si="25"/>
        <v>2228116</v>
      </c>
      <c r="AB33" s="3">
        <f t="shared" si="25"/>
        <v>2228116</v>
      </c>
      <c r="AC33" s="3">
        <f t="shared" si="25"/>
        <v>2228116</v>
      </c>
      <c r="AD33" s="3">
        <f t="shared" si="25"/>
        <v>2228116</v>
      </c>
      <c r="AE33" s="3">
        <f t="shared" si="25"/>
        <v>2228116</v>
      </c>
      <c r="AF33" s="3">
        <f t="shared" si="25"/>
        <v>2228116</v>
      </c>
      <c r="AG33" s="3">
        <f t="shared" si="25"/>
        <v>2228116</v>
      </c>
      <c r="AH33" s="3">
        <f t="shared" si="25"/>
        <v>2228116</v>
      </c>
      <c r="AI33" s="3">
        <f t="shared" si="25"/>
        <v>2228116</v>
      </c>
      <c r="AJ33" s="3">
        <f t="shared" si="25"/>
        <v>2228116</v>
      </c>
      <c r="AK33" s="3">
        <f t="shared" si="25"/>
        <v>2228116</v>
      </c>
      <c r="AL33" s="3">
        <f t="shared" si="25"/>
        <v>2228116</v>
      </c>
      <c r="AM33" s="3">
        <f t="shared" si="25"/>
        <v>2228116</v>
      </c>
      <c r="AN33" s="3">
        <f t="shared" si="25"/>
        <v>2228116</v>
      </c>
      <c r="AO33" s="3">
        <f t="shared" si="25"/>
        <v>2228116</v>
      </c>
      <c r="AP33" s="3">
        <f t="shared" si="25"/>
        <v>2228116</v>
      </c>
      <c r="AQ33" s="3">
        <f t="shared" si="25"/>
        <v>2228116</v>
      </c>
      <c r="AR33" s="3">
        <f t="shared" si="25"/>
        <v>2228116</v>
      </c>
      <c r="AS33" s="3">
        <f t="shared" si="25"/>
        <v>2228116</v>
      </c>
      <c r="AT33" s="3">
        <f t="shared" si="25"/>
        <v>2228116</v>
      </c>
      <c r="AU33" s="3">
        <f t="shared" si="25"/>
        <v>2228116</v>
      </c>
      <c r="AV33" s="3">
        <f t="shared" si="25"/>
        <v>2228116</v>
      </c>
      <c r="AW33" s="3">
        <f t="shared" si="25"/>
        <v>2228116</v>
      </c>
      <c r="AX33" s="3">
        <f t="shared" si="25"/>
        <v>2228116</v>
      </c>
      <c r="AY33" s="3">
        <f t="shared" si="25"/>
        <v>2228116</v>
      </c>
      <c r="AZ33" s="3">
        <f t="shared" si="25"/>
        <v>2228116</v>
      </c>
      <c r="BA33" s="3">
        <f t="shared" si="25"/>
        <v>2228116</v>
      </c>
      <c r="BB33" s="3">
        <f t="shared" si="25"/>
        <v>2228116</v>
      </c>
      <c r="BC33" s="3">
        <f t="shared" si="25"/>
        <v>2228116</v>
      </c>
      <c r="BD33" s="3">
        <f t="shared" si="25"/>
        <v>2228116</v>
      </c>
      <c r="BE33" s="3">
        <f t="shared" si="25"/>
        <v>2228116</v>
      </c>
      <c r="BF33" s="3">
        <f t="shared" si="25"/>
        <v>2228116</v>
      </c>
      <c r="BG33" s="3">
        <f t="shared" si="25"/>
        <v>2228116</v>
      </c>
      <c r="BH33" s="3">
        <f t="shared" si="25"/>
        <v>2228116</v>
      </c>
      <c r="BI33" s="3">
        <f t="shared" si="25"/>
        <v>2228116</v>
      </c>
      <c r="BJ33" s="3">
        <f t="shared" si="25"/>
        <v>2228116</v>
      </c>
      <c r="BK33" s="3">
        <f t="shared" si="25"/>
        <v>2228116</v>
      </c>
      <c r="BL33" s="3">
        <f t="shared" si="25"/>
        <v>2228116</v>
      </c>
      <c r="BM33" s="3">
        <f t="shared" si="25"/>
        <v>2228116</v>
      </c>
      <c r="BN33" s="3">
        <f t="shared" si="25"/>
        <v>2228116</v>
      </c>
      <c r="BO33" s="3">
        <f t="shared" si="25"/>
        <v>2228116</v>
      </c>
      <c r="BP33" s="3">
        <f t="shared" ref="BP33:CH33" si="26">IF(SUM($C$19:$N$19)=0,0,BO33+BP15)</f>
        <v>2228116</v>
      </c>
      <c r="BQ33" s="3">
        <f t="shared" si="26"/>
        <v>2228116</v>
      </c>
      <c r="BR33" s="3">
        <f t="shared" si="26"/>
        <v>2228116</v>
      </c>
      <c r="BS33" s="3">
        <f t="shared" si="26"/>
        <v>2228116</v>
      </c>
      <c r="BT33" s="3">
        <f t="shared" si="26"/>
        <v>2228116</v>
      </c>
      <c r="BU33" s="3">
        <f t="shared" si="26"/>
        <v>2228116</v>
      </c>
      <c r="BV33" s="3">
        <f t="shared" si="26"/>
        <v>2228116</v>
      </c>
      <c r="BW33" s="3">
        <f t="shared" si="26"/>
        <v>2228116</v>
      </c>
      <c r="BX33" s="3">
        <f t="shared" si="26"/>
        <v>2228116</v>
      </c>
      <c r="BY33" s="3">
        <f t="shared" si="26"/>
        <v>2228116</v>
      </c>
      <c r="BZ33" s="3">
        <f t="shared" si="26"/>
        <v>2228116</v>
      </c>
      <c r="CA33" s="3">
        <f t="shared" si="26"/>
        <v>2228116</v>
      </c>
      <c r="CB33" s="3">
        <f t="shared" si="26"/>
        <v>2228116</v>
      </c>
      <c r="CC33" s="3">
        <f t="shared" si="26"/>
        <v>2228116</v>
      </c>
      <c r="CD33" s="3">
        <f t="shared" si="26"/>
        <v>2228116</v>
      </c>
      <c r="CE33" s="3">
        <f t="shared" si="26"/>
        <v>2228116</v>
      </c>
      <c r="CF33" s="3">
        <f t="shared" si="26"/>
        <v>2228116</v>
      </c>
      <c r="CG33" s="3">
        <f t="shared" si="26"/>
        <v>2228116</v>
      </c>
      <c r="CH33" s="12">
        <f t="shared" si="26"/>
        <v>2228116</v>
      </c>
    </row>
    <row r="34" spans="1:86" x14ac:dyDescent="0.3">
      <c r="A34" s="639"/>
      <c r="B34" s="11" t="str">
        <f t="shared" si="4"/>
        <v>Refrigeration</v>
      </c>
      <c r="C34" s="3">
        <f t="shared" si="4"/>
        <v>0</v>
      </c>
      <c r="D34" s="3">
        <f t="shared" ref="D34:BO34" si="27">IF(SUM($C$19:$N$19)=0,0,C34+D16)</f>
        <v>0</v>
      </c>
      <c r="E34" s="3">
        <f t="shared" si="27"/>
        <v>0</v>
      </c>
      <c r="F34" s="3">
        <f t="shared" si="27"/>
        <v>0</v>
      </c>
      <c r="G34" s="3">
        <f t="shared" si="27"/>
        <v>0</v>
      </c>
      <c r="H34" s="3">
        <f t="shared" si="27"/>
        <v>0</v>
      </c>
      <c r="I34" s="3">
        <f t="shared" si="27"/>
        <v>0</v>
      </c>
      <c r="J34" s="3">
        <f t="shared" si="27"/>
        <v>0</v>
      </c>
      <c r="K34" s="3">
        <f t="shared" si="27"/>
        <v>0</v>
      </c>
      <c r="L34" s="3">
        <f t="shared" si="27"/>
        <v>0</v>
      </c>
      <c r="M34" s="3">
        <f t="shared" si="27"/>
        <v>0</v>
      </c>
      <c r="N34" s="3">
        <f t="shared" si="27"/>
        <v>0</v>
      </c>
      <c r="O34" s="3">
        <f t="shared" si="27"/>
        <v>0</v>
      </c>
      <c r="P34" s="3">
        <f t="shared" si="27"/>
        <v>0</v>
      </c>
      <c r="Q34" s="3">
        <f t="shared" si="27"/>
        <v>0</v>
      </c>
      <c r="R34" s="3">
        <f t="shared" si="27"/>
        <v>0</v>
      </c>
      <c r="S34" s="3">
        <f t="shared" si="27"/>
        <v>0</v>
      </c>
      <c r="T34" s="3">
        <f t="shared" si="27"/>
        <v>0</v>
      </c>
      <c r="U34" s="3">
        <f t="shared" si="27"/>
        <v>0</v>
      </c>
      <c r="V34" s="3">
        <f t="shared" si="27"/>
        <v>0</v>
      </c>
      <c r="W34" s="3">
        <f t="shared" si="27"/>
        <v>0</v>
      </c>
      <c r="X34" s="3">
        <f t="shared" si="27"/>
        <v>0</v>
      </c>
      <c r="Y34" s="3">
        <f t="shared" si="27"/>
        <v>0</v>
      </c>
      <c r="Z34" s="3">
        <f t="shared" si="27"/>
        <v>0</v>
      </c>
      <c r="AA34" s="3">
        <f t="shared" si="27"/>
        <v>0</v>
      </c>
      <c r="AB34" s="3">
        <f t="shared" si="27"/>
        <v>0</v>
      </c>
      <c r="AC34" s="3">
        <f t="shared" si="27"/>
        <v>0</v>
      </c>
      <c r="AD34" s="3">
        <f t="shared" si="27"/>
        <v>0</v>
      </c>
      <c r="AE34" s="3">
        <f t="shared" si="27"/>
        <v>0</v>
      </c>
      <c r="AF34" s="3">
        <f t="shared" si="27"/>
        <v>0</v>
      </c>
      <c r="AG34" s="3">
        <f t="shared" si="27"/>
        <v>0</v>
      </c>
      <c r="AH34" s="3">
        <f t="shared" si="27"/>
        <v>0</v>
      </c>
      <c r="AI34" s="3">
        <f t="shared" si="27"/>
        <v>0</v>
      </c>
      <c r="AJ34" s="3">
        <f t="shared" si="27"/>
        <v>0</v>
      </c>
      <c r="AK34" s="3">
        <f t="shared" si="27"/>
        <v>0</v>
      </c>
      <c r="AL34" s="3">
        <f t="shared" si="27"/>
        <v>0</v>
      </c>
      <c r="AM34" s="3">
        <f t="shared" si="27"/>
        <v>0</v>
      </c>
      <c r="AN34" s="3">
        <f t="shared" si="27"/>
        <v>0</v>
      </c>
      <c r="AO34" s="3">
        <f t="shared" si="27"/>
        <v>0</v>
      </c>
      <c r="AP34" s="3">
        <f t="shared" si="27"/>
        <v>0</v>
      </c>
      <c r="AQ34" s="3">
        <f t="shared" si="27"/>
        <v>0</v>
      </c>
      <c r="AR34" s="3">
        <f t="shared" si="27"/>
        <v>0</v>
      </c>
      <c r="AS34" s="3">
        <f t="shared" si="27"/>
        <v>0</v>
      </c>
      <c r="AT34" s="3">
        <f t="shared" si="27"/>
        <v>0</v>
      </c>
      <c r="AU34" s="3">
        <f t="shared" si="27"/>
        <v>0</v>
      </c>
      <c r="AV34" s="3">
        <f t="shared" si="27"/>
        <v>0</v>
      </c>
      <c r="AW34" s="3">
        <f t="shared" si="27"/>
        <v>0</v>
      </c>
      <c r="AX34" s="3">
        <f t="shared" si="27"/>
        <v>0</v>
      </c>
      <c r="AY34" s="3">
        <f t="shared" si="27"/>
        <v>0</v>
      </c>
      <c r="AZ34" s="3">
        <f t="shared" si="27"/>
        <v>0</v>
      </c>
      <c r="BA34" s="3">
        <f t="shared" si="27"/>
        <v>0</v>
      </c>
      <c r="BB34" s="3">
        <f t="shared" si="27"/>
        <v>0</v>
      </c>
      <c r="BC34" s="3">
        <f t="shared" si="27"/>
        <v>0</v>
      </c>
      <c r="BD34" s="3">
        <f t="shared" si="27"/>
        <v>0</v>
      </c>
      <c r="BE34" s="3">
        <f t="shared" si="27"/>
        <v>0</v>
      </c>
      <c r="BF34" s="3">
        <f t="shared" si="27"/>
        <v>0</v>
      </c>
      <c r="BG34" s="3">
        <f t="shared" si="27"/>
        <v>0</v>
      </c>
      <c r="BH34" s="3">
        <f t="shared" si="27"/>
        <v>0</v>
      </c>
      <c r="BI34" s="3">
        <f t="shared" si="27"/>
        <v>0</v>
      </c>
      <c r="BJ34" s="3">
        <f t="shared" si="27"/>
        <v>0</v>
      </c>
      <c r="BK34" s="3">
        <f t="shared" si="27"/>
        <v>0</v>
      </c>
      <c r="BL34" s="3">
        <f t="shared" si="27"/>
        <v>0</v>
      </c>
      <c r="BM34" s="3">
        <f t="shared" si="27"/>
        <v>0</v>
      </c>
      <c r="BN34" s="3">
        <f t="shared" si="27"/>
        <v>0</v>
      </c>
      <c r="BO34" s="3">
        <f t="shared" si="27"/>
        <v>0</v>
      </c>
      <c r="BP34" s="3">
        <f t="shared" ref="BP34:CH34" si="28">IF(SUM($C$19:$N$19)=0,0,BO34+BP16)</f>
        <v>0</v>
      </c>
      <c r="BQ34" s="3">
        <f t="shared" si="28"/>
        <v>0</v>
      </c>
      <c r="BR34" s="3">
        <f t="shared" si="28"/>
        <v>0</v>
      </c>
      <c r="BS34" s="3">
        <f t="shared" si="28"/>
        <v>0</v>
      </c>
      <c r="BT34" s="3">
        <f t="shared" si="28"/>
        <v>0</v>
      </c>
      <c r="BU34" s="3">
        <f t="shared" si="28"/>
        <v>0</v>
      </c>
      <c r="BV34" s="3">
        <f t="shared" si="28"/>
        <v>0</v>
      </c>
      <c r="BW34" s="3">
        <f t="shared" si="28"/>
        <v>0</v>
      </c>
      <c r="BX34" s="3">
        <f t="shared" si="28"/>
        <v>0</v>
      </c>
      <c r="BY34" s="3">
        <f t="shared" si="28"/>
        <v>0</v>
      </c>
      <c r="BZ34" s="3">
        <f t="shared" si="28"/>
        <v>0</v>
      </c>
      <c r="CA34" s="3">
        <f t="shared" si="28"/>
        <v>0</v>
      </c>
      <c r="CB34" s="3">
        <f t="shared" si="28"/>
        <v>0</v>
      </c>
      <c r="CC34" s="3">
        <f t="shared" si="28"/>
        <v>0</v>
      </c>
      <c r="CD34" s="3">
        <f t="shared" si="28"/>
        <v>0</v>
      </c>
      <c r="CE34" s="3">
        <f t="shared" si="28"/>
        <v>0</v>
      </c>
      <c r="CF34" s="3">
        <f t="shared" si="28"/>
        <v>0</v>
      </c>
      <c r="CG34" s="3">
        <f t="shared" si="28"/>
        <v>0</v>
      </c>
      <c r="CH34" s="12">
        <f t="shared" si="28"/>
        <v>0</v>
      </c>
    </row>
    <row r="35" spans="1:86" x14ac:dyDescent="0.3">
      <c r="A35" s="639"/>
      <c r="B35" s="11" t="str">
        <f t="shared" si="4"/>
        <v>Water Heating</v>
      </c>
      <c r="C35" s="3">
        <f t="shared" si="4"/>
        <v>0</v>
      </c>
      <c r="D35" s="3">
        <f t="shared" ref="D35:BO35" si="29">IF(SUM($C$19:$N$19)=0,0,C35+D17)</f>
        <v>0</v>
      </c>
      <c r="E35" s="3">
        <f t="shared" si="29"/>
        <v>0</v>
      </c>
      <c r="F35" s="3">
        <f t="shared" si="29"/>
        <v>0</v>
      </c>
      <c r="G35" s="3">
        <f t="shared" si="29"/>
        <v>0</v>
      </c>
      <c r="H35" s="3">
        <f t="shared" si="29"/>
        <v>0</v>
      </c>
      <c r="I35" s="3">
        <f t="shared" si="29"/>
        <v>0</v>
      </c>
      <c r="J35" s="3">
        <f t="shared" si="29"/>
        <v>0</v>
      </c>
      <c r="K35" s="3">
        <f t="shared" si="29"/>
        <v>0</v>
      </c>
      <c r="L35" s="3">
        <f t="shared" si="29"/>
        <v>0</v>
      </c>
      <c r="M35" s="3">
        <f t="shared" si="29"/>
        <v>0</v>
      </c>
      <c r="N35" s="3">
        <f t="shared" si="29"/>
        <v>0</v>
      </c>
      <c r="O35" s="3">
        <f t="shared" si="29"/>
        <v>0</v>
      </c>
      <c r="P35" s="3">
        <f t="shared" si="29"/>
        <v>0</v>
      </c>
      <c r="Q35" s="3">
        <f t="shared" si="29"/>
        <v>0</v>
      </c>
      <c r="R35" s="3">
        <f t="shared" si="29"/>
        <v>0</v>
      </c>
      <c r="S35" s="3">
        <f t="shared" si="29"/>
        <v>0</v>
      </c>
      <c r="T35" s="3">
        <f t="shared" si="29"/>
        <v>0</v>
      </c>
      <c r="U35" s="3">
        <f t="shared" si="29"/>
        <v>0</v>
      </c>
      <c r="V35" s="3">
        <f t="shared" si="29"/>
        <v>0</v>
      </c>
      <c r="W35" s="3">
        <f t="shared" si="29"/>
        <v>0</v>
      </c>
      <c r="X35" s="3">
        <f t="shared" si="29"/>
        <v>0</v>
      </c>
      <c r="Y35" s="3">
        <f t="shared" si="29"/>
        <v>0</v>
      </c>
      <c r="Z35" s="3">
        <f t="shared" si="29"/>
        <v>0</v>
      </c>
      <c r="AA35" s="3">
        <f t="shared" si="29"/>
        <v>0</v>
      </c>
      <c r="AB35" s="3">
        <f t="shared" si="29"/>
        <v>0</v>
      </c>
      <c r="AC35" s="3">
        <f t="shared" si="29"/>
        <v>0</v>
      </c>
      <c r="AD35" s="3">
        <f t="shared" si="29"/>
        <v>0</v>
      </c>
      <c r="AE35" s="3">
        <f t="shared" si="29"/>
        <v>0</v>
      </c>
      <c r="AF35" s="3">
        <f t="shared" si="29"/>
        <v>0</v>
      </c>
      <c r="AG35" s="3">
        <f t="shared" si="29"/>
        <v>0</v>
      </c>
      <c r="AH35" s="3">
        <f t="shared" si="29"/>
        <v>0</v>
      </c>
      <c r="AI35" s="3">
        <f t="shared" si="29"/>
        <v>0</v>
      </c>
      <c r="AJ35" s="3">
        <f t="shared" si="29"/>
        <v>0</v>
      </c>
      <c r="AK35" s="3">
        <f t="shared" si="29"/>
        <v>0</v>
      </c>
      <c r="AL35" s="3">
        <f t="shared" si="29"/>
        <v>0</v>
      </c>
      <c r="AM35" s="3">
        <f t="shared" si="29"/>
        <v>0</v>
      </c>
      <c r="AN35" s="3">
        <f t="shared" si="29"/>
        <v>0</v>
      </c>
      <c r="AO35" s="3">
        <f t="shared" si="29"/>
        <v>0</v>
      </c>
      <c r="AP35" s="3">
        <f t="shared" si="29"/>
        <v>0</v>
      </c>
      <c r="AQ35" s="3">
        <f t="shared" si="29"/>
        <v>0</v>
      </c>
      <c r="AR35" s="3">
        <f t="shared" si="29"/>
        <v>0</v>
      </c>
      <c r="AS35" s="3">
        <f t="shared" si="29"/>
        <v>0</v>
      </c>
      <c r="AT35" s="3">
        <f t="shared" si="29"/>
        <v>0</v>
      </c>
      <c r="AU35" s="3">
        <f t="shared" si="29"/>
        <v>0</v>
      </c>
      <c r="AV35" s="3">
        <f t="shared" si="29"/>
        <v>0</v>
      </c>
      <c r="AW35" s="3">
        <f t="shared" si="29"/>
        <v>0</v>
      </c>
      <c r="AX35" s="3">
        <f t="shared" si="29"/>
        <v>0</v>
      </c>
      <c r="AY35" s="3">
        <f t="shared" si="29"/>
        <v>0</v>
      </c>
      <c r="AZ35" s="3">
        <f t="shared" si="29"/>
        <v>0</v>
      </c>
      <c r="BA35" s="3">
        <f t="shared" si="29"/>
        <v>0</v>
      </c>
      <c r="BB35" s="3">
        <f t="shared" si="29"/>
        <v>0</v>
      </c>
      <c r="BC35" s="3">
        <f t="shared" si="29"/>
        <v>0</v>
      </c>
      <c r="BD35" s="3">
        <f t="shared" si="29"/>
        <v>0</v>
      </c>
      <c r="BE35" s="3">
        <f t="shared" si="29"/>
        <v>0</v>
      </c>
      <c r="BF35" s="3">
        <f t="shared" si="29"/>
        <v>0</v>
      </c>
      <c r="BG35" s="3">
        <f t="shared" si="29"/>
        <v>0</v>
      </c>
      <c r="BH35" s="3">
        <f t="shared" si="29"/>
        <v>0</v>
      </c>
      <c r="BI35" s="3">
        <f t="shared" si="29"/>
        <v>0</v>
      </c>
      <c r="BJ35" s="3">
        <f t="shared" si="29"/>
        <v>0</v>
      </c>
      <c r="BK35" s="3">
        <f t="shared" si="29"/>
        <v>0</v>
      </c>
      <c r="BL35" s="3">
        <f t="shared" si="29"/>
        <v>0</v>
      </c>
      <c r="BM35" s="3">
        <f t="shared" si="29"/>
        <v>0</v>
      </c>
      <c r="BN35" s="3">
        <f t="shared" si="29"/>
        <v>0</v>
      </c>
      <c r="BO35" s="3">
        <f t="shared" si="29"/>
        <v>0</v>
      </c>
      <c r="BP35" s="3">
        <f t="shared" ref="BP35:CH35" si="30">IF(SUM($C$19:$N$19)=0,0,BO35+BP17)</f>
        <v>0</v>
      </c>
      <c r="BQ35" s="3">
        <f t="shared" si="30"/>
        <v>0</v>
      </c>
      <c r="BR35" s="3">
        <f t="shared" si="30"/>
        <v>0</v>
      </c>
      <c r="BS35" s="3">
        <f t="shared" si="30"/>
        <v>0</v>
      </c>
      <c r="BT35" s="3">
        <f t="shared" si="30"/>
        <v>0</v>
      </c>
      <c r="BU35" s="3">
        <f t="shared" si="30"/>
        <v>0</v>
      </c>
      <c r="BV35" s="3">
        <f t="shared" si="30"/>
        <v>0</v>
      </c>
      <c r="BW35" s="3">
        <f t="shared" si="30"/>
        <v>0</v>
      </c>
      <c r="BX35" s="3">
        <f t="shared" si="30"/>
        <v>0</v>
      </c>
      <c r="BY35" s="3">
        <f t="shared" si="30"/>
        <v>0</v>
      </c>
      <c r="BZ35" s="3">
        <f t="shared" si="30"/>
        <v>0</v>
      </c>
      <c r="CA35" s="3">
        <f t="shared" si="30"/>
        <v>0</v>
      </c>
      <c r="CB35" s="3">
        <f t="shared" si="30"/>
        <v>0</v>
      </c>
      <c r="CC35" s="3">
        <f t="shared" si="30"/>
        <v>0</v>
      </c>
      <c r="CD35" s="3">
        <f t="shared" si="30"/>
        <v>0</v>
      </c>
      <c r="CE35" s="3">
        <f t="shared" si="30"/>
        <v>0</v>
      </c>
      <c r="CF35" s="3">
        <f t="shared" si="30"/>
        <v>0</v>
      </c>
      <c r="CG35" s="3">
        <f t="shared" si="30"/>
        <v>0</v>
      </c>
      <c r="CH35" s="12">
        <f t="shared" si="30"/>
        <v>0</v>
      </c>
    </row>
    <row r="36" spans="1:86" ht="15" customHeight="1" x14ac:dyDescent="0.3">
      <c r="A36" s="639"/>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640"/>
      <c r="B37" s="312" t="str">
        <f t="shared" si="4"/>
        <v>Monthly kWh</v>
      </c>
      <c r="C37" s="313">
        <f>SUM(C23:C36)</f>
        <v>2603313</v>
      </c>
      <c r="D37" s="313">
        <f t="shared" ref="D37:BO37" si="31">SUM(D23:D36)</f>
        <v>2708300</v>
      </c>
      <c r="E37" s="313">
        <f t="shared" si="31"/>
        <v>2820779</v>
      </c>
      <c r="F37" s="313">
        <f t="shared" si="31"/>
        <v>3756941</v>
      </c>
      <c r="G37" s="313">
        <f t="shared" si="31"/>
        <v>4566478</v>
      </c>
      <c r="H37" s="313">
        <f t="shared" si="31"/>
        <v>5353102</v>
      </c>
      <c r="I37" s="313">
        <f t="shared" si="31"/>
        <v>7140420</v>
      </c>
      <c r="J37" s="313">
        <f t="shared" si="31"/>
        <v>8939156</v>
      </c>
      <c r="K37" s="313">
        <f t="shared" si="31"/>
        <v>11430891</v>
      </c>
      <c r="L37" s="313">
        <f t="shared" si="31"/>
        <v>14747545</v>
      </c>
      <c r="M37" s="313">
        <f t="shared" si="31"/>
        <v>16128204</v>
      </c>
      <c r="N37" s="313">
        <f t="shared" si="31"/>
        <v>23506003</v>
      </c>
      <c r="O37" s="313">
        <f t="shared" si="31"/>
        <v>23506003</v>
      </c>
      <c r="P37" s="313">
        <f t="shared" si="31"/>
        <v>23506003</v>
      </c>
      <c r="Q37" s="313">
        <f t="shared" si="31"/>
        <v>23506003</v>
      </c>
      <c r="R37" s="313">
        <f t="shared" si="31"/>
        <v>23506003</v>
      </c>
      <c r="S37" s="313">
        <f t="shared" si="31"/>
        <v>23506003</v>
      </c>
      <c r="T37" s="313">
        <f t="shared" si="31"/>
        <v>23506003</v>
      </c>
      <c r="U37" s="313">
        <f t="shared" si="31"/>
        <v>23506003</v>
      </c>
      <c r="V37" s="313">
        <f t="shared" si="31"/>
        <v>23506003</v>
      </c>
      <c r="W37" s="313">
        <f t="shared" si="31"/>
        <v>23506003</v>
      </c>
      <c r="X37" s="313">
        <f t="shared" si="31"/>
        <v>23506003</v>
      </c>
      <c r="Y37" s="313">
        <f t="shared" si="31"/>
        <v>23506003</v>
      </c>
      <c r="Z37" s="313">
        <f t="shared" si="31"/>
        <v>23506003</v>
      </c>
      <c r="AA37" s="313">
        <f t="shared" si="31"/>
        <v>23506003</v>
      </c>
      <c r="AB37" s="313">
        <f t="shared" si="31"/>
        <v>23506003</v>
      </c>
      <c r="AC37" s="313">
        <f t="shared" si="31"/>
        <v>23506003</v>
      </c>
      <c r="AD37" s="313">
        <f t="shared" si="31"/>
        <v>23506003</v>
      </c>
      <c r="AE37" s="313">
        <f t="shared" si="31"/>
        <v>23506003</v>
      </c>
      <c r="AF37" s="313">
        <f t="shared" si="31"/>
        <v>23506003</v>
      </c>
      <c r="AG37" s="313">
        <f t="shared" si="31"/>
        <v>23506003</v>
      </c>
      <c r="AH37" s="313">
        <f t="shared" si="31"/>
        <v>23506003</v>
      </c>
      <c r="AI37" s="313">
        <f t="shared" si="31"/>
        <v>23506003</v>
      </c>
      <c r="AJ37" s="313">
        <f t="shared" si="31"/>
        <v>23506003</v>
      </c>
      <c r="AK37" s="313">
        <f t="shared" si="31"/>
        <v>23506003</v>
      </c>
      <c r="AL37" s="313">
        <f t="shared" si="31"/>
        <v>23506003</v>
      </c>
      <c r="AM37" s="313">
        <f t="shared" si="31"/>
        <v>23506003</v>
      </c>
      <c r="AN37" s="313">
        <f t="shared" si="31"/>
        <v>23506003</v>
      </c>
      <c r="AO37" s="313">
        <f t="shared" si="31"/>
        <v>23506003</v>
      </c>
      <c r="AP37" s="313">
        <f t="shared" si="31"/>
        <v>23506003</v>
      </c>
      <c r="AQ37" s="313">
        <f t="shared" si="31"/>
        <v>23506003</v>
      </c>
      <c r="AR37" s="313">
        <f t="shared" si="31"/>
        <v>23506003</v>
      </c>
      <c r="AS37" s="313">
        <f t="shared" si="31"/>
        <v>23506003</v>
      </c>
      <c r="AT37" s="313">
        <f t="shared" si="31"/>
        <v>23506003</v>
      </c>
      <c r="AU37" s="313">
        <f t="shared" si="31"/>
        <v>23506003</v>
      </c>
      <c r="AV37" s="313">
        <f t="shared" si="31"/>
        <v>23506003</v>
      </c>
      <c r="AW37" s="313">
        <f t="shared" si="31"/>
        <v>23506003</v>
      </c>
      <c r="AX37" s="313">
        <f t="shared" si="31"/>
        <v>23506003</v>
      </c>
      <c r="AY37" s="313">
        <f t="shared" si="31"/>
        <v>23506003</v>
      </c>
      <c r="AZ37" s="313">
        <f t="shared" si="31"/>
        <v>23506003</v>
      </c>
      <c r="BA37" s="313">
        <f t="shared" si="31"/>
        <v>23506003</v>
      </c>
      <c r="BB37" s="313">
        <f t="shared" si="31"/>
        <v>23506003</v>
      </c>
      <c r="BC37" s="313">
        <f t="shared" si="31"/>
        <v>23506003</v>
      </c>
      <c r="BD37" s="313">
        <f t="shared" si="31"/>
        <v>23506003</v>
      </c>
      <c r="BE37" s="313">
        <f t="shared" si="31"/>
        <v>23506003</v>
      </c>
      <c r="BF37" s="313">
        <f t="shared" si="31"/>
        <v>23506003</v>
      </c>
      <c r="BG37" s="313">
        <f t="shared" si="31"/>
        <v>23506003</v>
      </c>
      <c r="BH37" s="313">
        <f t="shared" si="31"/>
        <v>23506003</v>
      </c>
      <c r="BI37" s="313">
        <f t="shared" si="31"/>
        <v>23506003</v>
      </c>
      <c r="BJ37" s="313">
        <f t="shared" si="31"/>
        <v>23506003</v>
      </c>
      <c r="BK37" s="313">
        <f t="shared" si="31"/>
        <v>23506003</v>
      </c>
      <c r="BL37" s="313">
        <f t="shared" si="31"/>
        <v>23506003</v>
      </c>
      <c r="BM37" s="313">
        <f t="shared" si="31"/>
        <v>23506003</v>
      </c>
      <c r="BN37" s="313">
        <f t="shared" si="31"/>
        <v>23506003</v>
      </c>
      <c r="BO37" s="313">
        <f t="shared" si="31"/>
        <v>23506003</v>
      </c>
      <c r="BP37" s="313">
        <f t="shared" ref="BP37:CH37" si="32">SUM(BP23:BP36)</f>
        <v>23506003</v>
      </c>
      <c r="BQ37" s="313">
        <f t="shared" si="32"/>
        <v>23506003</v>
      </c>
      <c r="BR37" s="313">
        <f t="shared" si="32"/>
        <v>23506003</v>
      </c>
      <c r="BS37" s="313">
        <f t="shared" si="32"/>
        <v>23506003</v>
      </c>
      <c r="BT37" s="313">
        <f t="shared" si="32"/>
        <v>23506003</v>
      </c>
      <c r="BU37" s="313">
        <f t="shared" si="32"/>
        <v>23506003</v>
      </c>
      <c r="BV37" s="313">
        <f t="shared" si="32"/>
        <v>23506003</v>
      </c>
      <c r="BW37" s="313">
        <f t="shared" si="32"/>
        <v>23506003</v>
      </c>
      <c r="BX37" s="313">
        <f t="shared" si="32"/>
        <v>23506003</v>
      </c>
      <c r="BY37" s="313">
        <f t="shared" si="32"/>
        <v>23506003</v>
      </c>
      <c r="BZ37" s="313">
        <f t="shared" si="32"/>
        <v>23506003</v>
      </c>
      <c r="CA37" s="313">
        <f t="shared" si="32"/>
        <v>23506003</v>
      </c>
      <c r="CB37" s="313">
        <f t="shared" si="32"/>
        <v>23506003</v>
      </c>
      <c r="CC37" s="313">
        <f t="shared" si="32"/>
        <v>23506003</v>
      </c>
      <c r="CD37" s="313">
        <f t="shared" si="32"/>
        <v>23506003</v>
      </c>
      <c r="CE37" s="313">
        <f t="shared" si="32"/>
        <v>23506003</v>
      </c>
      <c r="CF37" s="313">
        <f t="shared" si="32"/>
        <v>23506003</v>
      </c>
      <c r="CG37" s="313">
        <f t="shared" si="32"/>
        <v>23506003</v>
      </c>
      <c r="CH37" s="316">
        <f t="shared" si="32"/>
        <v>23506003</v>
      </c>
    </row>
    <row r="38" spans="1:86" s="49" customFormat="1" x14ac:dyDescent="0.3">
      <c r="A38" s="8"/>
      <c r="B38" s="347"/>
      <c r="C38" s="9"/>
      <c r="D38" s="347"/>
      <c r="E38" s="9"/>
      <c r="F38" s="347"/>
      <c r="G38" s="347"/>
      <c r="H38" s="9"/>
      <c r="I38" s="347"/>
      <c r="J38" s="347"/>
      <c r="K38" s="9"/>
      <c r="L38" s="347"/>
      <c r="M38" s="347"/>
      <c r="N38" s="447" t="s">
        <v>235</v>
      </c>
      <c r="O38" s="446">
        <f>SUM(C5:N18)</f>
        <v>23506003</v>
      </c>
      <c r="P38" s="347"/>
      <c r="Q38" s="9"/>
      <c r="R38" s="347"/>
      <c r="S38" s="347"/>
      <c r="T38" s="9"/>
      <c r="U38" s="347"/>
      <c r="V38" s="347"/>
      <c r="W38" s="9"/>
      <c r="X38" s="347"/>
      <c r="Y38" s="347"/>
      <c r="Z38" s="9"/>
      <c r="AA38" s="347"/>
      <c r="AB38" s="347"/>
      <c r="AC38" s="9"/>
      <c r="AD38" s="347"/>
      <c r="AE38" s="347"/>
      <c r="AF38" s="9"/>
      <c r="AG38" s="347"/>
      <c r="AH38" s="347"/>
      <c r="AI38" s="9"/>
      <c r="AJ38" s="347"/>
      <c r="AK38" s="347"/>
      <c r="AL38" s="9"/>
      <c r="AM38" s="347"/>
      <c r="AN38" s="347"/>
      <c r="AO38" s="9"/>
      <c r="AP38" s="347"/>
      <c r="AQ38" s="347"/>
      <c r="AR38" s="9"/>
      <c r="AS38" s="347"/>
      <c r="AT38" s="347"/>
      <c r="AU38" s="9"/>
      <c r="AV38" s="347"/>
      <c r="AW38" s="347"/>
      <c r="AX38" s="9"/>
      <c r="AY38" s="347"/>
      <c r="AZ38" s="347"/>
      <c r="BA38" s="9"/>
      <c r="BB38" s="347"/>
      <c r="BC38" s="347"/>
      <c r="BD38" s="9"/>
      <c r="BE38" s="347"/>
      <c r="BF38" s="347"/>
      <c r="BG38" s="9"/>
      <c r="BH38" s="347"/>
      <c r="BI38" s="347"/>
      <c r="BJ38" s="9"/>
      <c r="BK38" s="347"/>
      <c r="BL38" s="347"/>
      <c r="BM38" s="9"/>
      <c r="BN38" s="347"/>
      <c r="BO38" s="347"/>
      <c r="BP38" s="9"/>
      <c r="BQ38" s="347"/>
      <c r="BR38" s="347"/>
      <c r="BS38" s="9"/>
      <c r="BT38" s="347"/>
      <c r="BU38" s="347"/>
      <c r="BV38" s="9"/>
      <c r="BW38" s="347"/>
      <c r="BX38" s="347"/>
      <c r="BY38" s="9"/>
      <c r="BZ38" s="347"/>
      <c r="CA38" s="347"/>
      <c r="CB38" s="9"/>
      <c r="CC38" s="347"/>
      <c r="CD38" s="347"/>
      <c r="CE38" s="9"/>
      <c r="CF38" s="347"/>
      <c r="CG38" s="347"/>
      <c r="CH38" s="161"/>
    </row>
    <row r="39" spans="1:86" s="49" customFormat="1" ht="15" thickBot="1" x14ac:dyDescent="0.35">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row>
    <row r="40" spans="1:86" ht="15.6" x14ac:dyDescent="0.3">
      <c r="A40" s="641" t="s">
        <v>217</v>
      </c>
      <c r="B40" s="18" t="s">
        <v>209</v>
      </c>
      <c r="C40" s="309">
        <v>43831</v>
      </c>
      <c r="D40" s="309">
        <v>43862</v>
      </c>
      <c r="E40" s="309">
        <v>43891</v>
      </c>
      <c r="F40" s="309">
        <v>43922</v>
      </c>
      <c r="G40" s="309">
        <v>43952</v>
      </c>
      <c r="H40" s="309">
        <v>43983</v>
      </c>
      <c r="I40" s="309">
        <v>44013</v>
      </c>
      <c r="J40" s="309">
        <v>44044</v>
      </c>
      <c r="K40" s="309">
        <v>44075</v>
      </c>
      <c r="L40" s="309">
        <v>44105</v>
      </c>
      <c r="M40" s="309">
        <v>44136</v>
      </c>
      <c r="N40" s="309">
        <v>44166</v>
      </c>
      <c r="O40" s="309">
        <v>44197</v>
      </c>
      <c r="P40" s="309">
        <v>44228</v>
      </c>
      <c r="Q40" s="309">
        <v>44256</v>
      </c>
      <c r="R40" s="309">
        <v>44287</v>
      </c>
      <c r="S40" s="309">
        <v>44317</v>
      </c>
      <c r="T40" s="309">
        <v>44348</v>
      </c>
      <c r="U40" s="309">
        <v>44378</v>
      </c>
      <c r="V40" s="309">
        <v>44409</v>
      </c>
      <c r="W40" s="309">
        <v>44440</v>
      </c>
      <c r="X40" s="309">
        <v>44470</v>
      </c>
      <c r="Y40" s="309">
        <v>44501</v>
      </c>
      <c r="Z40" s="309">
        <v>44531</v>
      </c>
      <c r="AA40" s="309">
        <v>44562</v>
      </c>
      <c r="AB40" s="309">
        <v>44593</v>
      </c>
      <c r="AC40" s="309">
        <v>44621</v>
      </c>
      <c r="AD40" s="309">
        <v>44652</v>
      </c>
      <c r="AE40" s="309">
        <v>44682</v>
      </c>
      <c r="AF40" s="309">
        <v>44713</v>
      </c>
      <c r="AG40" s="309">
        <v>44743</v>
      </c>
      <c r="AH40" s="309">
        <v>44774</v>
      </c>
      <c r="AI40" s="309">
        <v>44805</v>
      </c>
      <c r="AJ40" s="309">
        <v>44835</v>
      </c>
      <c r="AK40" s="309">
        <v>44866</v>
      </c>
      <c r="AL40" s="309">
        <v>44896</v>
      </c>
      <c r="AM40" s="309">
        <v>44927</v>
      </c>
      <c r="AN40" s="309">
        <v>44958</v>
      </c>
      <c r="AO40" s="309">
        <v>44986</v>
      </c>
      <c r="AP40" s="309">
        <v>45017</v>
      </c>
      <c r="AQ40" s="309">
        <v>45047</v>
      </c>
      <c r="AR40" s="309">
        <v>45078</v>
      </c>
      <c r="AS40" s="309">
        <v>45108</v>
      </c>
      <c r="AT40" s="309">
        <v>45139</v>
      </c>
      <c r="AU40" s="309">
        <v>45170</v>
      </c>
      <c r="AV40" s="309">
        <v>45200</v>
      </c>
      <c r="AW40" s="309">
        <v>45231</v>
      </c>
      <c r="AX40" s="309">
        <v>45261</v>
      </c>
      <c r="AY40" s="309">
        <v>45292</v>
      </c>
      <c r="AZ40" s="309">
        <v>45323</v>
      </c>
      <c r="BA40" s="309">
        <v>45352</v>
      </c>
      <c r="BB40" s="309">
        <v>45383</v>
      </c>
      <c r="BC40" s="309">
        <v>45413</v>
      </c>
      <c r="BD40" s="309">
        <v>45444</v>
      </c>
      <c r="BE40" s="309">
        <v>45474</v>
      </c>
      <c r="BF40" s="309">
        <v>45505</v>
      </c>
      <c r="BG40" s="309">
        <v>45536</v>
      </c>
      <c r="BH40" s="309">
        <v>45566</v>
      </c>
      <c r="BI40" s="309">
        <v>45597</v>
      </c>
      <c r="BJ40" s="309">
        <v>45627</v>
      </c>
      <c r="BK40" s="309">
        <v>45658</v>
      </c>
      <c r="BL40" s="309">
        <v>45689</v>
      </c>
      <c r="BM40" s="309">
        <v>45717</v>
      </c>
      <c r="BN40" s="309">
        <v>45748</v>
      </c>
      <c r="BO40" s="309">
        <v>45778</v>
      </c>
      <c r="BP40" s="309">
        <v>45809</v>
      </c>
      <c r="BQ40" s="309">
        <v>45839</v>
      </c>
      <c r="BR40" s="309">
        <v>45870</v>
      </c>
      <c r="BS40" s="309">
        <v>45901</v>
      </c>
      <c r="BT40" s="309">
        <v>45931</v>
      </c>
      <c r="BU40" s="309">
        <v>45962</v>
      </c>
      <c r="BV40" s="309">
        <v>45992</v>
      </c>
      <c r="BW40" s="309">
        <v>46023</v>
      </c>
      <c r="BX40" s="309">
        <v>46054</v>
      </c>
      <c r="BY40" s="309">
        <v>46082</v>
      </c>
      <c r="BZ40" s="309">
        <v>46113</v>
      </c>
      <c r="CA40" s="309">
        <v>46143</v>
      </c>
      <c r="CB40" s="309">
        <v>46174</v>
      </c>
      <c r="CC40" s="309">
        <v>46204</v>
      </c>
      <c r="CD40" s="309">
        <v>46235</v>
      </c>
      <c r="CE40" s="309">
        <v>46266</v>
      </c>
      <c r="CF40" s="309">
        <v>46296</v>
      </c>
      <c r="CG40" s="309">
        <v>46327</v>
      </c>
      <c r="CH40" s="310">
        <v>46357</v>
      </c>
    </row>
    <row r="41" spans="1:86" ht="15" customHeight="1" x14ac:dyDescent="0.3">
      <c r="A41" s="642"/>
      <c r="B41" s="11" t="str">
        <f t="shared" ref="B41:B55" si="33">B23</f>
        <v>Air Comp</v>
      </c>
      <c r="C41" s="3">
        <v>0</v>
      </c>
      <c r="D41" s="3">
        <v>0</v>
      </c>
      <c r="E41" s="3">
        <v>0</v>
      </c>
      <c r="F41" s="3">
        <v>0</v>
      </c>
      <c r="G41" s="3">
        <f>F41</f>
        <v>0</v>
      </c>
      <c r="H41" s="3">
        <f t="shared" ref="H41:BS41" si="34">G41</f>
        <v>0</v>
      </c>
      <c r="I41" s="3">
        <f t="shared" si="34"/>
        <v>0</v>
      </c>
      <c r="J41" s="3">
        <f t="shared" si="34"/>
        <v>0</v>
      </c>
      <c r="K41" s="3">
        <f t="shared" si="34"/>
        <v>0</v>
      </c>
      <c r="L41" s="3">
        <f t="shared" si="34"/>
        <v>0</v>
      </c>
      <c r="M41" s="3">
        <f t="shared" si="34"/>
        <v>0</v>
      </c>
      <c r="N41" s="3">
        <f t="shared" si="34"/>
        <v>0</v>
      </c>
      <c r="O41" s="3">
        <f t="shared" si="34"/>
        <v>0</v>
      </c>
      <c r="P41" s="3">
        <f t="shared" si="34"/>
        <v>0</v>
      </c>
      <c r="Q41" s="3">
        <f t="shared" si="34"/>
        <v>0</v>
      </c>
      <c r="R41" s="3">
        <f t="shared" si="34"/>
        <v>0</v>
      </c>
      <c r="S41" s="3">
        <f t="shared" si="34"/>
        <v>0</v>
      </c>
      <c r="T41" s="3">
        <f t="shared" si="34"/>
        <v>0</v>
      </c>
      <c r="U41" s="3">
        <f t="shared" si="34"/>
        <v>0</v>
      </c>
      <c r="V41" s="3">
        <f t="shared" si="34"/>
        <v>0</v>
      </c>
      <c r="W41" s="3">
        <f t="shared" si="34"/>
        <v>0</v>
      </c>
      <c r="X41" s="3">
        <f t="shared" si="34"/>
        <v>0</v>
      </c>
      <c r="Y41" s="3">
        <f t="shared" si="34"/>
        <v>0</v>
      </c>
      <c r="Z41" s="3">
        <f t="shared" si="34"/>
        <v>0</v>
      </c>
      <c r="AA41" s="3">
        <f t="shared" si="34"/>
        <v>0</v>
      </c>
      <c r="AB41" s="3">
        <f t="shared" si="34"/>
        <v>0</v>
      </c>
      <c r="AC41" s="3">
        <f t="shared" si="34"/>
        <v>0</v>
      </c>
      <c r="AD41" s="3">
        <f t="shared" si="34"/>
        <v>0</v>
      </c>
      <c r="AE41" s="3">
        <f t="shared" si="34"/>
        <v>0</v>
      </c>
      <c r="AF41" s="3">
        <f t="shared" si="34"/>
        <v>0</v>
      </c>
      <c r="AG41" s="3">
        <f t="shared" si="34"/>
        <v>0</v>
      </c>
      <c r="AH41" s="3">
        <f t="shared" si="34"/>
        <v>0</v>
      </c>
      <c r="AI41" s="3">
        <f t="shared" si="34"/>
        <v>0</v>
      </c>
      <c r="AJ41" s="3">
        <f t="shared" si="34"/>
        <v>0</v>
      </c>
      <c r="AK41" s="3">
        <f t="shared" si="34"/>
        <v>0</v>
      </c>
      <c r="AL41" s="3">
        <f t="shared" si="34"/>
        <v>0</v>
      </c>
      <c r="AM41" s="3">
        <f t="shared" si="34"/>
        <v>0</v>
      </c>
      <c r="AN41" s="3">
        <f t="shared" si="34"/>
        <v>0</v>
      </c>
      <c r="AO41" s="3">
        <f t="shared" si="34"/>
        <v>0</v>
      </c>
      <c r="AP41" s="3">
        <f t="shared" si="34"/>
        <v>0</v>
      </c>
      <c r="AQ41" s="3">
        <f t="shared" si="34"/>
        <v>0</v>
      </c>
      <c r="AR41" s="3">
        <f t="shared" si="34"/>
        <v>0</v>
      </c>
      <c r="AS41" s="3">
        <f t="shared" si="34"/>
        <v>0</v>
      </c>
      <c r="AT41" s="3">
        <f t="shared" si="34"/>
        <v>0</v>
      </c>
      <c r="AU41" s="3">
        <f t="shared" si="34"/>
        <v>0</v>
      </c>
      <c r="AV41" s="3">
        <f t="shared" si="34"/>
        <v>0</v>
      </c>
      <c r="AW41" s="3">
        <f t="shared" si="34"/>
        <v>0</v>
      </c>
      <c r="AX41" s="3">
        <f t="shared" si="34"/>
        <v>0</v>
      </c>
      <c r="AY41" s="3">
        <f t="shared" si="34"/>
        <v>0</v>
      </c>
      <c r="AZ41" s="3">
        <f t="shared" si="34"/>
        <v>0</v>
      </c>
      <c r="BA41" s="3">
        <f t="shared" si="34"/>
        <v>0</v>
      </c>
      <c r="BB41" s="3">
        <f t="shared" si="34"/>
        <v>0</v>
      </c>
      <c r="BC41" s="3">
        <f t="shared" si="34"/>
        <v>0</v>
      </c>
      <c r="BD41" s="3">
        <f t="shared" si="34"/>
        <v>0</v>
      </c>
      <c r="BE41" s="3">
        <f t="shared" si="34"/>
        <v>0</v>
      </c>
      <c r="BF41" s="3">
        <f t="shared" si="34"/>
        <v>0</v>
      </c>
      <c r="BG41" s="3">
        <f t="shared" si="34"/>
        <v>0</v>
      </c>
      <c r="BH41" s="3">
        <f t="shared" si="34"/>
        <v>0</v>
      </c>
      <c r="BI41" s="3">
        <f t="shared" si="34"/>
        <v>0</v>
      </c>
      <c r="BJ41" s="3">
        <f t="shared" si="34"/>
        <v>0</v>
      </c>
      <c r="BK41" s="3">
        <f t="shared" si="34"/>
        <v>0</v>
      </c>
      <c r="BL41" s="3">
        <f t="shared" si="34"/>
        <v>0</v>
      </c>
      <c r="BM41" s="3">
        <f t="shared" si="34"/>
        <v>0</v>
      </c>
      <c r="BN41" s="3">
        <f t="shared" si="34"/>
        <v>0</v>
      </c>
      <c r="BO41" s="3">
        <f t="shared" si="34"/>
        <v>0</v>
      </c>
      <c r="BP41" s="3">
        <f t="shared" si="34"/>
        <v>0</v>
      </c>
      <c r="BQ41" s="3">
        <f t="shared" si="34"/>
        <v>0</v>
      </c>
      <c r="BR41" s="3">
        <f t="shared" si="34"/>
        <v>0</v>
      </c>
      <c r="BS41" s="3">
        <f t="shared" si="34"/>
        <v>0</v>
      </c>
      <c r="BT41" s="3">
        <f t="shared" ref="BT41:CH41" si="35">BS41</f>
        <v>0</v>
      </c>
      <c r="BU41" s="3">
        <f t="shared" si="35"/>
        <v>0</v>
      </c>
      <c r="BV41" s="3">
        <f t="shared" si="35"/>
        <v>0</v>
      </c>
      <c r="BW41" s="3">
        <f t="shared" si="35"/>
        <v>0</v>
      </c>
      <c r="BX41" s="3">
        <f t="shared" si="35"/>
        <v>0</v>
      </c>
      <c r="BY41" s="3">
        <f t="shared" si="35"/>
        <v>0</v>
      </c>
      <c r="BZ41" s="3">
        <f t="shared" si="35"/>
        <v>0</v>
      </c>
      <c r="CA41" s="3">
        <f t="shared" si="35"/>
        <v>0</v>
      </c>
      <c r="CB41" s="3">
        <f t="shared" si="35"/>
        <v>0</v>
      </c>
      <c r="CC41" s="3">
        <f t="shared" si="35"/>
        <v>0</v>
      </c>
      <c r="CD41" s="3">
        <f t="shared" si="35"/>
        <v>0</v>
      </c>
      <c r="CE41" s="3">
        <f t="shared" si="35"/>
        <v>0</v>
      </c>
      <c r="CF41" s="3">
        <f t="shared" si="35"/>
        <v>0</v>
      </c>
      <c r="CG41" s="3">
        <f t="shared" si="35"/>
        <v>0</v>
      </c>
      <c r="CH41" s="12">
        <f t="shared" si="35"/>
        <v>0</v>
      </c>
    </row>
    <row r="42" spans="1:86" x14ac:dyDescent="0.3">
      <c r="A42" s="642"/>
      <c r="B42" s="13" t="str">
        <f t="shared" si="33"/>
        <v>Building Shell</v>
      </c>
      <c r="C42" s="3">
        <v>0</v>
      </c>
      <c r="D42" s="3">
        <v>0</v>
      </c>
      <c r="E42" s="3">
        <v>0</v>
      </c>
      <c r="F42" s="3">
        <v>0</v>
      </c>
      <c r="G42" s="3">
        <f t="shared" ref="G42:BR42" si="36">F42</f>
        <v>0</v>
      </c>
      <c r="H42" s="3">
        <f t="shared" si="36"/>
        <v>0</v>
      </c>
      <c r="I42" s="3">
        <f t="shared" si="36"/>
        <v>0</v>
      </c>
      <c r="J42" s="3">
        <f t="shared" si="36"/>
        <v>0</v>
      </c>
      <c r="K42" s="3">
        <f t="shared" si="36"/>
        <v>0</v>
      </c>
      <c r="L42" s="3">
        <f t="shared" si="36"/>
        <v>0</v>
      </c>
      <c r="M42" s="3">
        <f t="shared" si="36"/>
        <v>0</v>
      </c>
      <c r="N42" s="3">
        <f t="shared" si="36"/>
        <v>0</v>
      </c>
      <c r="O42" s="3">
        <f t="shared" si="36"/>
        <v>0</v>
      </c>
      <c r="P42" s="3">
        <f t="shared" si="36"/>
        <v>0</v>
      </c>
      <c r="Q42" s="3">
        <f t="shared" si="36"/>
        <v>0</v>
      </c>
      <c r="R42" s="3">
        <f t="shared" si="36"/>
        <v>0</v>
      </c>
      <c r="S42" s="3">
        <f t="shared" si="36"/>
        <v>0</v>
      </c>
      <c r="T42" s="3">
        <f t="shared" si="36"/>
        <v>0</v>
      </c>
      <c r="U42" s="3">
        <f t="shared" si="36"/>
        <v>0</v>
      </c>
      <c r="V42" s="3">
        <f t="shared" si="36"/>
        <v>0</v>
      </c>
      <c r="W42" s="3">
        <f t="shared" si="36"/>
        <v>0</v>
      </c>
      <c r="X42" s="3">
        <f t="shared" si="36"/>
        <v>0</v>
      </c>
      <c r="Y42" s="3">
        <f t="shared" si="36"/>
        <v>0</v>
      </c>
      <c r="Z42" s="3">
        <f t="shared" si="36"/>
        <v>0</v>
      </c>
      <c r="AA42" s="3">
        <f t="shared" si="36"/>
        <v>0</v>
      </c>
      <c r="AB42" s="3">
        <f t="shared" si="36"/>
        <v>0</v>
      </c>
      <c r="AC42" s="3">
        <f t="shared" si="36"/>
        <v>0</v>
      </c>
      <c r="AD42" s="3">
        <f t="shared" si="36"/>
        <v>0</v>
      </c>
      <c r="AE42" s="3">
        <f t="shared" si="36"/>
        <v>0</v>
      </c>
      <c r="AF42" s="3">
        <f t="shared" si="36"/>
        <v>0</v>
      </c>
      <c r="AG42" s="3">
        <f t="shared" si="36"/>
        <v>0</v>
      </c>
      <c r="AH42" s="3">
        <f t="shared" si="36"/>
        <v>0</v>
      </c>
      <c r="AI42" s="3">
        <f t="shared" si="36"/>
        <v>0</v>
      </c>
      <c r="AJ42" s="3">
        <f t="shared" si="36"/>
        <v>0</v>
      </c>
      <c r="AK42" s="3">
        <f t="shared" si="36"/>
        <v>0</v>
      </c>
      <c r="AL42" s="3">
        <f t="shared" si="36"/>
        <v>0</v>
      </c>
      <c r="AM42" s="3">
        <f t="shared" si="36"/>
        <v>0</v>
      </c>
      <c r="AN42" s="3">
        <f t="shared" si="36"/>
        <v>0</v>
      </c>
      <c r="AO42" s="3">
        <f t="shared" si="36"/>
        <v>0</v>
      </c>
      <c r="AP42" s="3">
        <f t="shared" si="36"/>
        <v>0</v>
      </c>
      <c r="AQ42" s="3">
        <f t="shared" si="36"/>
        <v>0</v>
      </c>
      <c r="AR42" s="3">
        <f t="shared" si="36"/>
        <v>0</v>
      </c>
      <c r="AS42" s="3">
        <f t="shared" si="36"/>
        <v>0</v>
      </c>
      <c r="AT42" s="3">
        <f t="shared" si="36"/>
        <v>0</v>
      </c>
      <c r="AU42" s="3">
        <f t="shared" si="36"/>
        <v>0</v>
      </c>
      <c r="AV42" s="3">
        <f t="shared" si="36"/>
        <v>0</v>
      </c>
      <c r="AW42" s="3">
        <f t="shared" si="36"/>
        <v>0</v>
      </c>
      <c r="AX42" s="3">
        <f t="shared" si="36"/>
        <v>0</v>
      </c>
      <c r="AY42" s="3">
        <f t="shared" si="36"/>
        <v>0</v>
      </c>
      <c r="AZ42" s="3">
        <f t="shared" si="36"/>
        <v>0</v>
      </c>
      <c r="BA42" s="3">
        <f t="shared" si="36"/>
        <v>0</v>
      </c>
      <c r="BB42" s="3">
        <f t="shared" si="36"/>
        <v>0</v>
      </c>
      <c r="BC42" s="3">
        <f t="shared" si="36"/>
        <v>0</v>
      </c>
      <c r="BD42" s="3">
        <f t="shared" si="36"/>
        <v>0</v>
      </c>
      <c r="BE42" s="3">
        <f t="shared" si="36"/>
        <v>0</v>
      </c>
      <c r="BF42" s="3">
        <f t="shared" si="36"/>
        <v>0</v>
      </c>
      <c r="BG42" s="3">
        <f t="shared" si="36"/>
        <v>0</v>
      </c>
      <c r="BH42" s="3">
        <f t="shared" si="36"/>
        <v>0</v>
      </c>
      <c r="BI42" s="3">
        <f t="shared" si="36"/>
        <v>0</v>
      </c>
      <c r="BJ42" s="3">
        <f t="shared" si="36"/>
        <v>0</v>
      </c>
      <c r="BK42" s="3">
        <f t="shared" si="36"/>
        <v>0</v>
      </c>
      <c r="BL42" s="3">
        <f t="shared" si="36"/>
        <v>0</v>
      </c>
      <c r="BM42" s="3">
        <f t="shared" si="36"/>
        <v>0</v>
      </c>
      <c r="BN42" s="3">
        <f t="shared" si="36"/>
        <v>0</v>
      </c>
      <c r="BO42" s="3">
        <f t="shared" si="36"/>
        <v>0</v>
      </c>
      <c r="BP42" s="3">
        <f t="shared" si="36"/>
        <v>0</v>
      </c>
      <c r="BQ42" s="3">
        <f t="shared" si="36"/>
        <v>0</v>
      </c>
      <c r="BR42" s="3">
        <f t="shared" si="36"/>
        <v>0</v>
      </c>
      <c r="BS42" s="3">
        <f t="shared" ref="BS42:CH42" si="37">BR42</f>
        <v>0</v>
      </c>
      <c r="BT42" s="3">
        <f t="shared" si="37"/>
        <v>0</v>
      </c>
      <c r="BU42" s="3">
        <f t="shared" si="37"/>
        <v>0</v>
      </c>
      <c r="BV42" s="3">
        <f t="shared" si="37"/>
        <v>0</v>
      </c>
      <c r="BW42" s="3">
        <f t="shared" si="37"/>
        <v>0</v>
      </c>
      <c r="BX42" s="3">
        <f t="shared" si="37"/>
        <v>0</v>
      </c>
      <c r="BY42" s="3">
        <f t="shared" si="37"/>
        <v>0</v>
      </c>
      <c r="BZ42" s="3">
        <f t="shared" si="37"/>
        <v>0</v>
      </c>
      <c r="CA42" s="3">
        <f t="shared" si="37"/>
        <v>0</v>
      </c>
      <c r="CB42" s="3">
        <f t="shared" si="37"/>
        <v>0</v>
      </c>
      <c r="CC42" s="3">
        <f t="shared" si="37"/>
        <v>0</v>
      </c>
      <c r="CD42" s="3">
        <f t="shared" si="37"/>
        <v>0</v>
      </c>
      <c r="CE42" s="3">
        <f t="shared" si="37"/>
        <v>0</v>
      </c>
      <c r="CF42" s="3">
        <f t="shared" si="37"/>
        <v>0</v>
      </c>
      <c r="CG42" s="3">
        <f t="shared" si="37"/>
        <v>0</v>
      </c>
      <c r="CH42" s="12">
        <f t="shared" si="37"/>
        <v>0</v>
      </c>
    </row>
    <row r="43" spans="1:86" x14ac:dyDescent="0.3">
      <c r="A43" s="642"/>
      <c r="B43" s="11" t="str">
        <f t="shared" si="33"/>
        <v>Cooking</v>
      </c>
      <c r="C43" s="3">
        <v>0</v>
      </c>
      <c r="D43" s="3">
        <v>0</v>
      </c>
      <c r="E43" s="3">
        <v>0</v>
      </c>
      <c r="F43" s="3">
        <v>0</v>
      </c>
      <c r="G43" s="3">
        <f t="shared" ref="G43:BR43" si="38">F43</f>
        <v>0</v>
      </c>
      <c r="H43" s="3">
        <f t="shared" si="38"/>
        <v>0</v>
      </c>
      <c r="I43" s="3">
        <f t="shared" si="38"/>
        <v>0</v>
      </c>
      <c r="J43" s="3">
        <f t="shared" si="38"/>
        <v>0</v>
      </c>
      <c r="K43" s="3">
        <f t="shared" si="38"/>
        <v>0</v>
      </c>
      <c r="L43" s="3">
        <f t="shared" si="38"/>
        <v>0</v>
      </c>
      <c r="M43" s="3">
        <f t="shared" si="38"/>
        <v>0</v>
      </c>
      <c r="N43" s="3">
        <f t="shared" si="38"/>
        <v>0</v>
      </c>
      <c r="O43" s="3">
        <f t="shared" si="38"/>
        <v>0</v>
      </c>
      <c r="P43" s="3">
        <f t="shared" si="38"/>
        <v>0</v>
      </c>
      <c r="Q43" s="3">
        <f t="shared" si="38"/>
        <v>0</v>
      </c>
      <c r="R43" s="3">
        <f t="shared" si="38"/>
        <v>0</v>
      </c>
      <c r="S43" s="3">
        <f t="shared" si="38"/>
        <v>0</v>
      </c>
      <c r="T43" s="3">
        <f t="shared" si="38"/>
        <v>0</v>
      </c>
      <c r="U43" s="3">
        <f t="shared" si="38"/>
        <v>0</v>
      </c>
      <c r="V43" s="3">
        <f t="shared" si="38"/>
        <v>0</v>
      </c>
      <c r="W43" s="3">
        <f t="shared" si="38"/>
        <v>0</v>
      </c>
      <c r="X43" s="3">
        <f t="shared" si="38"/>
        <v>0</v>
      </c>
      <c r="Y43" s="3">
        <f t="shared" si="38"/>
        <v>0</v>
      </c>
      <c r="Z43" s="3">
        <f t="shared" si="38"/>
        <v>0</v>
      </c>
      <c r="AA43" s="3">
        <f t="shared" si="38"/>
        <v>0</v>
      </c>
      <c r="AB43" s="3">
        <f t="shared" si="38"/>
        <v>0</v>
      </c>
      <c r="AC43" s="3">
        <f t="shared" si="38"/>
        <v>0</v>
      </c>
      <c r="AD43" s="3">
        <f t="shared" si="38"/>
        <v>0</v>
      </c>
      <c r="AE43" s="3">
        <f t="shared" si="38"/>
        <v>0</v>
      </c>
      <c r="AF43" s="3">
        <f t="shared" si="38"/>
        <v>0</v>
      </c>
      <c r="AG43" s="3">
        <f t="shared" si="38"/>
        <v>0</v>
      </c>
      <c r="AH43" s="3">
        <f t="shared" si="38"/>
        <v>0</v>
      </c>
      <c r="AI43" s="3">
        <f t="shared" si="38"/>
        <v>0</v>
      </c>
      <c r="AJ43" s="3">
        <f t="shared" si="38"/>
        <v>0</v>
      </c>
      <c r="AK43" s="3">
        <f t="shared" si="38"/>
        <v>0</v>
      </c>
      <c r="AL43" s="3">
        <f t="shared" si="38"/>
        <v>0</v>
      </c>
      <c r="AM43" s="3">
        <f t="shared" si="38"/>
        <v>0</v>
      </c>
      <c r="AN43" s="3">
        <f t="shared" si="38"/>
        <v>0</v>
      </c>
      <c r="AO43" s="3">
        <f t="shared" si="38"/>
        <v>0</v>
      </c>
      <c r="AP43" s="3">
        <f t="shared" si="38"/>
        <v>0</v>
      </c>
      <c r="AQ43" s="3">
        <f t="shared" si="38"/>
        <v>0</v>
      </c>
      <c r="AR43" s="3">
        <f t="shared" si="38"/>
        <v>0</v>
      </c>
      <c r="AS43" s="3">
        <f t="shared" si="38"/>
        <v>0</v>
      </c>
      <c r="AT43" s="3">
        <f t="shared" si="38"/>
        <v>0</v>
      </c>
      <c r="AU43" s="3">
        <f t="shared" si="38"/>
        <v>0</v>
      </c>
      <c r="AV43" s="3">
        <f t="shared" si="38"/>
        <v>0</v>
      </c>
      <c r="AW43" s="3">
        <f t="shared" si="38"/>
        <v>0</v>
      </c>
      <c r="AX43" s="3">
        <f t="shared" si="38"/>
        <v>0</v>
      </c>
      <c r="AY43" s="3">
        <f t="shared" si="38"/>
        <v>0</v>
      </c>
      <c r="AZ43" s="3">
        <f t="shared" si="38"/>
        <v>0</v>
      </c>
      <c r="BA43" s="3">
        <f t="shared" si="38"/>
        <v>0</v>
      </c>
      <c r="BB43" s="3">
        <f t="shared" si="38"/>
        <v>0</v>
      </c>
      <c r="BC43" s="3">
        <f t="shared" si="38"/>
        <v>0</v>
      </c>
      <c r="BD43" s="3">
        <f t="shared" si="38"/>
        <v>0</v>
      </c>
      <c r="BE43" s="3">
        <f t="shared" si="38"/>
        <v>0</v>
      </c>
      <c r="BF43" s="3">
        <f t="shared" si="38"/>
        <v>0</v>
      </c>
      <c r="BG43" s="3">
        <f t="shared" si="38"/>
        <v>0</v>
      </c>
      <c r="BH43" s="3">
        <f t="shared" si="38"/>
        <v>0</v>
      </c>
      <c r="BI43" s="3">
        <f t="shared" si="38"/>
        <v>0</v>
      </c>
      <c r="BJ43" s="3">
        <f t="shared" si="38"/>
        <v>0</v>
      </c>
      <c r="BK43" s="3">
        <f t="shared" si="38"/>
        <v>0</v>
      </c>
      <c r="BL43" s="3">
        <f t="shared" si="38"/>
        <v>0</v>
      </c>
      <c r="BM43" s="3">
        <f t="shared" si="38"/>
        <v>0</v>
      </c>
      <c r="BN43" s="3">
        <f t="shared" si="38"/>
        <v>0</v>
      </c>
      <c r="BO43" s="3">
        <f t="shared" si="38"/>
        <v>0</v>
      </c>
      <c r="BP43" s="3">
        <f t="shared" si="38"/>
        <v>0</v>
      </c>
      <c r="BQ43" s="3">
        <f t="shared" si="38"/>
        <v>0</v>
      </c>
      <c r="BR43" s="3">
        <f t="shared" si="38"/>
        <v>0</v>
      </c>
      <c r="BS43" s="3">
        <f t="shared" ref="BS43:CH43" si="39">BR43</f>
        <v>0</v>
      </c>
      <c r="BT43" s="3">
        <f t="shared" si="39"/>
        <v>0</v>
      </c>
      <c r="BU43" s="3">
        <f t="shared" si="39"/>
        <v>0</v>
      </c>
      <c r="BV43" s="3">
        <f t="shared" si="39"/>
        <v>0</v>
      </c>
      <c r="BW43" s="3">
        <f t="shared" si="39"/>
        <v>0</v>
      </c>
      <c r="BX43" s="3">
        <f t="shared" si="39"/>
        <v>0</v>
      </c>
      <c r="BY43" s="3">
        <f t="shared" si="39"/>
        <v>0</v>
      </c>
      <c r="BZ43" s="3">
        <f t="shared" si="39"/>
        <v>0</v>
      </c>
      <c r="CA43" s="3">
        <f t="shared" si="39"/>
        <v>0</v>
      </c>
      <c r="CB43" s="3">
        <f t="shared" si="39"/>
        <v>0</v>
      </c>
      <c r="CC43" s="3">
        <f t="shared" si="39"/>
        <v>0</v>
      </c>
      <c r="CD43" s="3">
        <f t="shared" si="39"/>
        <v>0</v>
      </c>
      <c r="CE43" s="3">
        <f t="shared" si="39"/>
        <v>0</v>
      </c>
      <c r="CF43" s="3">
        <f t="shared" si="39"/>
        <v>0</v>
      </c>
      <c r="CG43" s="3">
        <f t="shared" si="39"/>
        <v>0</v>
      </c>
      <c r="CH43" s="12">
        <f t="shared" si="39"/>
        <v>0</v>
      </c>
    </row>
    <row r="44" spans="1:86" x14ac:dyDescent="0.3">
      <c r="A44" s="642"/>
      <c r="B44" s="11" t="str">
        <f t="shared" si="33"/>
        <v>Cooling</v>
      </c>
      <c r="C44" s="3">
        <v>0</v>
      </c>
      <c r="D44" s="3">
        <v>0</v>
      </c>
      <c r="E44" s="3">
        <v>0</v>
      </c>
      <c r="F44" s="3">
        <v>0</v>
      </c>
      <c r="G44" s="3">
        <f t="shared" ref="G44:BR44" si="40">F44</f>
        <v>0</v>
      </c>
      <c r="H44" s="3">
        <f t="shared" si="40"/>
        <v>0</v>
      </c>
      <c r="I44" s="3">
        <f t="shared" si="40"/>
        <v>0</v>
      </c>
      <c r="J44" s="3">
        <f t="shared" si="40"/>
        <v>0</v>
      </c>
      <c r="K44" s="3">
        <f t="shared" si="40"/>
        <v>0</v>
      </c>
      <c r="L44" s="3">
        <f t="shared" si="40"/>
        <v>0</v>
      </c>
      <c r="M44" s="3">
        <f t="shared" si="40"/>
        <v>0</v>
      </c>
      <c r="N44" s="3">
        <f t="shared" si="40"/>
        <v>0</v>
      </c>
      <c r="O44" s="3">
        <f t="shared" si="40"/>
        <v>0</v>
      </c>
      <c r="P44" s="3">
        <f t="shared" si="40"/>
        <v>0</v>
      </c>
      <c r="Q44" s="3">
        <f t="shared" si="40"/>
        <v>0</v>
      </c>
      <c r="R44" s="3">
        <f t="shared" si="40"/>
        <v>0</v>
      </c>
      <c r="S44" s="3">
        <f t="shared" si="40"/>
        <v>0</v>
      </c>
      <c r="T44" s="3">
        <f t="shared" si="40"/>
        <v>0</v>
      </c>
      <c r="U44" s="3">
        <f t="shared" si="40"/>
        <v>0</v>
      </c>
      <c r="V44" s="3">
        <f t="shared" si="40"/>
        <v>0</v>
      </c>
      <c r="W44" s="3">
        <f t="shared" si="40"/>
        <v>0</v>
      </c>
      <c r="X44" s="3">
        <f t="shared" si="40"/>
        <v>0</v>
      </c>
      <c r="Y44" s="3">
        <f t="shared" si="40"/>
        <v>0</v>
      </c>
      <c r="Z44" s="3">
        <f t="shared" si="40"/>
        <v>0</v>
      </c>
      <c r="AA44" s="3">
        <f t="shared" si="40"/>
        <v>0</v>
      </c>
      <c r="AB44" s="3">
        <f t="shared" si="40"/>
        <v>0</v>
      </c>
      <c r="AC44" s="3">
        <f t="shared" si="40"/>
        <v>0</v>
      </c>
      <c r="AD44" s="3">
        <f t="shared" si="40"/>
        <v>0</v>
      </c>
      <c r="AE44" s="3">
        <f t="shared" si="40"/>
        <v>0</v>
      </c>
      <c r="AF44" s="3">
        <f t="shared" si="40"/>
        <v>0</v>
      </c>
      <c r="AG44" s="3">
        <f t="shared" si="40"/>
        <v>0</v>
      </c>
      <c r="AH44" s="3">
        <f t="shared" si="40"/>
        <v>0</v>
      </c>
      <c r="AI44" s="3">
        <f t="shared" si="40"/>
        <v>0</v>
      </c>
      <c r="AJ44" s="3">
        <f t="shared" si="40"/>
        <v>0</v>
      </c>
      <c r="AK44" s="3">
        <f t="shared" si="40"/>
        <v>0</v>
      </c>
      <c r="AL44" s="3">
        <f t="shared" si="40"/>
        <v>0</v>
      </c>
      <c r="AM44" s="3">
        <f t="shared" si="40"/>
        <v>0</v>
      </c>
      <c r="AN44" s="3">
        <f t="shared" si="40"/>
        <v>0</v>
      </c>
      <c r="AO44" s="3">
        <f t="shared" si="40"/>
        <v>0</v>
      </c>
      <c r="AP44" s="3">
        <f t="shared" si="40"/>
        <v>0</v>
      </c>
      <c r="AQ44" s="3">
        <f t="shared" si="40"/>
        <v>0</v>
      </c>
      <c r="AR44" s="3">
        <f t="shared" si="40"/>
        <v>0</v>
      </c>
      <c r="AS44" s="3">
        <f t="shared" si="40"/>
        <v>0</v>
      </c>
      <c r="AT44" s="3">
        <f t="shared" si="40"/>
        <v>0</v>
      </c>
      <c r="AU44" s="3">
        <f t="shared" si="40"/>
        <v>0</v>
      </c>
      <c r="AV44" s="3">
        <f t="shared" si="40"/>
        <v>0</v>
      </c>
      <c r="AW44" s="3">
        <f t="shared" si="40"/>
        <v>0</v>
      </c>
      <c r="AX44" s="3">
        <f t="shared" si="40"/>
        <v>0</v>
      </c>
      <c r="AY44" s="3">
        <f t="shared" si="40"/>
        <v>0</v>
      </c>
      <c r="AZ44" s="3">
        <f t="shared" si="40"/>
        <v>0</v>
      </c>
      <c r="BA44" s="3">
        <f t="shared" si="40"/>
        <v>0</v>
      </c>
      <c r="BB44" s="3">
        <f t="shared" si="40"/>
        <v>0</v>
      </c>
      <c r="BC44" s="3">
        <f t="shared" si="40"/>
        <v>0</v>
      </c>
      <c r="BD44" s="3">
        <f t="shared" si="40"/>
        <v>0</v>
      </c>
      <c r="BE44" s="3">
        <f t="shared" si="40"/>
        <v>0</v>
      </c>
      <c r="BF44" s="3">
        <f t="shared" si="40"/>
        <v>0</v>
      </c>
      <c r="BG44" s="3">
        <f t="shared" si="40"/>
        <v>0</v>
      </c>
      <c r="BH44" s="3">
        <f t="shared" si="40"/>
        <v>0</v>
      </c>
      <c r="BI44" s="3">
        <f t="shared" si="40"/>
        <v>0</v>
      </c>
      <c r="BJ44" s="3">
        <f t="shared" si="40"/>
        <v>0</v>
      </c>
      <c r="BK44" s="3">
        <f t="shared" si="40"/>
        <v>0</v>
      </c>
      <c r="BL44" s="3">
        <f t="shared" si="40"/>
        <v>0</v>
      </c>
      <c r="BM44" s="3">
        <f t="shared" si="40"/>
        <v>0</v>
      </c>
      <c r="BN44" s="3">
        <f t="shared" si="40"/>
        <v>0</v>
      </c>
      <c r="BO44" s="3">
        <f t="shared" si="40"/>
        <v>0</v>
      </c>
      <c r="BP44" s="3">
        <f t="shared" si="40"/>
        <v>0</v>
      </c>
      <c r="BQ44" s="3">
        <f t="shared" si="40"/>
        <v>0</v>
      </c>
      <c r="BR44" s="3">
        <f t="shared" si="40"/>
        <v>0</v>
      </c>
      <c r="BS44" s="3">
        <f t="shared" ref="BS44:CH44" si="41">BR44</f>
        <v>0</v>
      </c>
      <c r="BT44" s="3">
        <f t="shared" si="41"/>
        <v>0</v>
      </c>
      <c r="BU44" s="3">
        <f t="shared" si="41"/>
        <v>0</v>
      </c>
      <c r="BV44" s="3">
        <f t="shared" si="41"/>
        <v>0</v>
      </c>
      <c r="BW44" s="3">
        <f t="shared" si="41"/>
        <v>0</v>
      </c>
      <c r="BX44" s="3">
        <f t="shared" si="41"/>
        <v>0</v>
      </c>
      <c r="BY44" s="3">
        <f t="shared" si="41"/>
        <v>0</v>
      </c>
      <c r="BZ44" s="3">
        <f t="shared" si="41"/>
        <v>0</v>
      </c>
      <c r="CA44" s="3">
        <f t="shared" si="41"/>
        <v>0</v>
      </c>
      <c r="CB44" s="3">
        <f t="shared" si="41"/>
        <v>0</v>
      </c>
      <c r="CC44" s="3">
        <f t="shared" si="41"/>
        <v>0</v>
      </c>
      <c r="CD44" s="3">
        <f t="shared" si="41"/>
        <v>0</v>
      </c>
      <c r="CE44" s="3">
        <f t="shared" si="41"/>
        <v>0</v>
      </c>
      <c r="CF44" s="3">
        <f t="shared" si="41"/>
        <v>0</v>
      </c>
      <c r="CG44" s="3">
        <f t="shared" si="41"/>
        <v>0</v>
      </c>
      <c r="CH44" s="12">
        <f t="shared" si="41"/>
        <v>0</v>
      </c>
    </row>
    <row r="45" spans="1:86" x14ac:dyDescent="0.3">
      <c r="A45" s="642"/>
      <c r="B45" s="13" t="str">
        <f t="shared" si="33"/>
        <v>Ext Lighting</v>
      </c>
      <c r="C45" s="3">
        <v>0</v>
      </c>
      <c r="D45" s="3">
        <v>0</v>
      </c>
      <c r="E45" s="3">
        <v>0</v>
      </c>
      <c r="F45" s="3">
        <v>0</v>
      </c>
      <c r="G45" s="3">
        <f t="shared" ref="G45:BR45" si="42">F45</f>
        <v>0</v>
      </c>
      <c r="H45" s="3">
        <f t="shared" si="42"/>
        <v>0</v>
      </c>
      <c r="I45" s="3">
        <f t="shared" si="42"/>
        <v>0</v>
      </c>
      <c r="J45" s="3">
        <f t="shared" si="42"/>
        <v>0</v>
      </c>
      <c r="K45" s="3">
        <f t="shared" si="42"/>
        <v>0</v>
      </c>
      <c r="L45" s="3">
        <f t="shared" si="42"/>
        <v>0</v>
      </c>
      <c r="M45" s="3">
        <f t="shared" si="42"/>
        <v>0</v>
      </c>
      <c r="N45" s="3">
        <f t="shared" si="42"/>
        <v>0</v>
      </c>
      <c r="O45" s="3">
        <f t="shared" si="42"/>
        <v>0</v>
      </c>
      <c r="P45" s="3">
        <f t="shared" si="42"/>
        <v>0</v>
      </c>
      <c r="Q45" s="3">
        <f t="shared" si="42"/>
        <v>0</v>
      </c>
      <c r="R45" s="3">
        <f t="shared" si="42"/>
        <v>0</v>
      </c>
      <c r="S45" s="3">
        <f t="shared" si="42"/>
        <v>0</v>
      </c>
      <c r="T45" s="3">
        <f t="shared" si="42"/>
        <v>0</v>
      </c>
      <c r="U45" s="3">
        <f t="shared" si="42"/>
        <v>0</v>
      </c>
      <c r="V45" s="3">
        <f t="shared" si="42"/>
        <v>0</v>
      </c>
      <c r="W45" s="3">
        <f t="shared" si="42"/>
        <v>0</v>
      </c>
      <c r="X45" s="3">
        <f t="shared" si="42"/>
        <v>0</v>
      </c>
      <c r="Y45" s="3">
        <f t="shared" si="42"/>
        <v>0</v>
      </c>
      <c r="Z45" s="3">
        <f t="shared" si="42"/>
        <v>0</v>
      </c>
      <c r="AA45" s="3">
        <f t="shared" si="42"/>
        <v>0</v>
      </c>
      <c r="AB45" s="3">
        <f t="shared" si="42"/>
        <v>0</v>
      </c>
      <c r="AC45" s="3">
        <f t="shared" si="42"/>
        <v>0</v>
      </c>
      <c r="AD45" s="3">
        <f t="shared" si="42"/>
        <v>0</v>
      </c>
      <c r="AE45" s="3">
        <f t="shared" si="42"/>
        <v>0</v>
      </c>
      <c r="AF45" s="3">
        <f t="shared" si="42"/>
        <v>0</v>
      </c>
      <c r="AG45" s="3">
        <f t="shared" si="42"/>
        <v>0</v>
      </c>
      <c r="AH45" s="3">
        <f t="shared" si="42"/>
        <v>0</v>
      </c>
      <c r="AI45" s="3">
        <f t="shared" si="42"/>
        <v>0</v>
      </c>
      <c r="AJ45" s="3">
        <f t="shared" si="42"/>
        <v>0</v>
      </c>
      <c r="AK45" s="3">
        <f t="shared" si="42"/>
        <v>0</v>
      </c>
      <c r="AL45" s="3">
        <f t="shared" si="42"/>
        <v>0</v>
      </c>
      <c r="AM45" s="3">
        <f t="shared" si="42"/>
        <v>0</v>
      </c>
      <c r="AN45" s="3">
        <f t="shared" si="42"/>
        <v>0</v>
      </c>
      <c r="AO45" s="3">
        <f t="shared" si="42"/>
        <v>0</v>
      </c>
      <c r="AP45" s="3">
        <f t="shared" si="42"/>
        <v>0</v>
      </c>
      <c r="AQ45" s="3">
        <f t="shared" si="42"/>
        <v>0</v>
      </c>
      <c r="AR45" s="3">
        <f t="shared" si="42"/>
        <v>0</v>
      </c>
      <c r="AS45" s="3">
        <f t="shared" si="42"/>
        <v>0</v>
      </c>
      <c r="AT45" s="3">
        <f t="shared" si="42"/>
        <v>0</v>
      </c>
      <c r="AU45" s="3">
        <f t="shared" si="42"/>
        <v>0</v>
      </c>
      <c r="AV45" s="3">
        <f t="shared" si="42"/>
        <v>0</v>
      </c>
      <c r="AW45" s="3">
        <f t="shared" si="42"/>
        <v>0</v>
      </c>
      <c r="AX45" s="3">
        <f t="shared" si="42"/>
        <v>0</v>
      </c>
      <c r="AY45" s="3">
        <f t="shared" si="42"/>
        <v>0</v>
      </c>
      <c r="AZ45" s="3">
        <f t="shared" si="42"/>
        <v>0</v>
      </c>
      <c r="BA45" s="3">
        <f t="shared" si="42"/>
        <v>0</v>
      </c>
      <c r="BB45" s="3">
        <f t="shared" si="42"/>
        <v>0</v>
      </c>
      <c r="BC45" s="3">
        <f t="shared" si="42"/>
        <v>0</v>
      </c>
      <c r="BD45" s="3">
        <f t="shared" si="42"/>
        <v>0</v>
      </c>
      <c r="BE45" s="3">
        <f t="shared" si="42"/>
        <v>0</v>
      </c>
      <c r="BF45" s="3">
        <f t="shared" si="42"/>
        <v>0</v>
      </c>
      <c r="BG45" s="3">
        <f t="shared" si="42"/>
        <v>0</v>
      </c>
      <c r="BH45" s="3">
        <f t="shared" si="42"/>
        <v>0</v>
      </c>
      <c r="BI45" s="3">
        <f t="shared" si="42"/>
        <v>0</v>
      </c>
      <c r="BJ45" s="3">
        <f t="shared" si="42"/>
        <v>0</v>
      </c>
      <c r="BK45" s="3">
        <f t="shared" si="42"/>
        <v>0</v>
      </c>
      <c r="BL45" s="3">
        <f t="shared" si="42"/>
        <v>0</v>
      </c>
      <c r="BM45" s="3">
        <f t="shared" si="42"/>
        <v>0</v>
      </c>
      <c r="BN45" s="3">
        <f t="shared" si="42"/>
        <v>0</v>
      </c>
      <c r="BO45" s="3">
        <f t="shared" si="42"/>
        <v>0</v>
      </c>
      <c r="BP45" s="3">
        <f t="shared" si="42"/>
        <v>0</v>
      </c>
      <c r="BQ45" s="3">
        <f t="shared" si="42"/>
        <v>0</v>
      </c>
      <c r="BR45" s="3">
        <f t="shared" si="42"/>
        <v>0</v>
      </c>
      <c r="BS45" s="3">
        <f t="shared" ref="BS45:CH45" si="43">BR45</f>
        <v>0</v>
      </c>
      <c r="BT45" s="3">
        <f t="shared" si="43"/>
        <v>0</v>
      </c>
      <c r="BU45" s="3">
        <f t="shared" si="43"/>
        <v>0</v>
      </c>
      <c r="BV45" s="3">
        <f t="shared" si="43"/>
        <v>0</v>
      </c>
      <c r="BW45" s="3">
        <f t="shared" si="43"/>
        <v>0</v>
      </c>
      <c r="BX45" s="3">
        <f t="shared" si="43"/>
        <v>0</v>
      </c>
      <c r="BY45" s="3">
        <f t="shared" si="43"/>
        <v>0</v>
      </c>
      <c r="BZ45" s="3">
        <f t="shared" si="43"/>
        <v>0</v>
      </c>
      <c r="CA45" s="3">
        <f t="shared" si="43"/>
        <v>0</v>
      </c>
      <c r="CB45" s="3">
        <f t="shared" si="43"/>
        <v>0</v>
      </c>
      <c r="CC45" s="3">
        <f t="shared" si="43"/>
        <v>0</v>
      </c>
      <c r="CD45" s="3">
        <f t="shared" si="43"/>
        <v>0</v>
      </c>
      <c r="CE45" s="3">
        <f t="shared" si="43"/>
        <v>0</v>
      </c>
      <c r="CF45" s="3">
        <f t="shared" si="43"/>
        <v>0</v>
      </c>
      <c r="CG45" s="3">
        <f t="shared" si="43"/>
        <v>0</v>
      </c>
      <c r="CH45" s="12">
        <f t="shared" si="43"/>
        <v>0</v>
      </c>
    </row>
    <row r="46" spans="1:86" x14ac:dyDescent="0.3">
      <c r="A46" s="642"/>
      <c r="B46" s="11" t="str">
        <f t="shared" si="33"/>
        <v>Heating</v>
      </c>
      <c r="C46" s="3">
        <v>0</v>
      </c>
      <c r="D46" s="3">
        <v>0</v>
      </c>
      <c r="E46" s="3">
        <v>0</v>
      </c>
      <c r="F46" s="3">
        <v>0</v>
      </c>
      <c r="G46" s="3">
        <f t="shared" ref="G46:BR46" si="44">F46</f>
        <v>0</v>
      </c>
      <c r="H46" s="3">
        <f t="shared" si="44"/>
        <v>0</v>
      </c>
      <c r="I46" s="3">
        <f t="shared" si="44"/>
        <v>0</v>
      </c>
      <c r="J46" s="3">
        <f t="shared" si="44"/>
        <v>0</v>
      </c>
      <c r="K46" s="3">
        <f t="shared" si="44"/>
        <v>0</v>
      </c>
      <c r="L46" s="3">
        <f t="shared" si="44"/>
        <v>0</v>
      </c>
      <c r="M46" s="3">
        <f t="shared" si="44"/>
        <v>0</v>
      </c>
      <c r="N46" s="3">
        <f t="shared" si="44"/>
        <v>0</v>
      </c>
      <c r="O46" s="3">
        <f t="shared" si="44"/>
        <v>0</v>
      </c>
      <c r="P46" s="3">
        <f t="shared" si="44"/>
        <v>0</v>
      </c>
      <c r="Q46" s="3">
        <f t="shared" si="44"/>
        <v>0</v>
      </c>
      <c r="R46" s="3">
        <f t="shared" si="44"/>
        <v>0</v>
      </c>
      <c r="S46" s="3">
        <f t="shared" si="44"/>
        <v>0</v>
      </c>
      <c r="T46" s="3">
        <f t="shared" si="44"/>
        <v>0</v>
      </c>
      <c r="U46" s="3">
        <f t="shared" si="44"/>
        <v>0</v>
      </c>
      <c r="V46" s="3">
        <f t="shared" si="44"/>
        <v>0</v>
      </c>
      <c r="W46" s="3">
        <f t="shared" si="44"/>
        <v>0</v>
      </c>
      <c r="X46" s="3">
        <f t="shared" si="44"/>
        <v>0</v>
      </c>
      <c r="Y46" s="3">
        <f t="shared" si="44"/>
        <v>0</v>
      </c>
      <c r="Z46" s="3">
        <f t="shared" si="44"/>
        <v>0</v>
      </c>
      <c r="AA46" s="3">
        <f t="shared" si="44"/>
        <v>0</v>
      </c>
      <c r="AB46" s="3">
        <f t="shared" si="44"/>
        <v>0</v>
      </c>
      <c r="AC46" s="3">
        <f t="shared" si="44"/>
        <v>0</v>
      </c>
      <c r="AD46" s="3">
        <f t="shared" si="44"/>
        <v>0</v>
      </c>
      <c r="AE46" s="3">
        <f t="shared" si="44"/>
        <v>0</v>
      </c>
      <c r="AF46" s="3">
        <f t="shared" si="44"/>
        <v>0</v>
      </c>
      <c r="AG46" s="3">
        <f t="shared" si="44"/>
        <v>0</v>
      </c>
      <c r="AH46" s="3">
        <f t="shared" si="44"/>
        <v>0</v>
      </c>
      <c r="AI46" s="3">
        <f t="shared" si="44"/>
        <v>0</v>
      </c>
      <c r="AJ46" s="3">
        <f t="shared" si="44"/>
        <v>0</v>
      </c>
      <c r="AK46" s="3">
        <f t="shared" si="44"/>
        <v>0</v>
      </c>
      <c r="AL46" s="3">
        <f t="shared" si="44"/>
        <v>0</v>
      </c>
      <c r="AM46" s="3">
        <f t="shared" si="44"/>
        <v>0</v>
      </c>
      <c r="AN46" s="3">
        <f t="shared" si="44"/>
        <v>0</v>
      </c>
      <c r="AO46" s="3">
        <f t="shared" si="44"/>
        <v>0</v>
      </c>
      <c r="AP46" s="3">
        <f t="shared" si="44"/>
        <v>0</v>
      </c>
      <c r="AQ46" s="3">
        <f t="shared" si="44"/>
        <v>0</v>
      </c>
      <c r="AR46" s="3">
        <f t="shared" si="44"/>
        <v>0</v>
      </c>
      <c r="AS46" s="3">
        <f t="shared" si="44"/>
        <v>0</v>
      </c>
      <c r="AT46" s="3">
        <f t="shared" si="44"/>
        <v>0</v>
      </c>
      <c r="AU46" s="3">
        <f t="shared" si="44"/>
        <v>0</v>
      </c>
      <c r="AV46" s="3">
        <f t="shared" si="44"/>
        <v>0</v>
      </c>
      <c r="AW46" s="3">
        <f t="shared" si="44"/>
        <v>0</v>
      </c>
      <c r="AX46" s="3">
        <f t="shared" si="44"/>
        <v>0</v>
      </c>
      <c r="AY46" s="3">
        <f t="shared" si="44"/>
        <v>0</v>
      </c>
      <c r="AZ46" s="3">
        <f t="shared" si="44"/>
        <v>0</v>
      </c>
      <c r="BA46" s="3">
        <f t="shared" si="44"/>
        <v>0</v>
      </c>
      <c r="BB46" s="3">
        <f t="shared" si="44"/>
        <v>0</v>
      </c>
      <c r="BC46" s="3">
        <f t="shared" si="44"/>
        <v>0</v>
      </c>
      <c r="BD46" s="3">
        <f t="shared" si="44"/>
        <v>0</v>
      </c>
      <c r="BE46" s="3">
        <f t="shared" si="44"/>
        <v>0</v>
      </c>
      <c r="BF46" s="3">
        <f t="shared" si="44"/>
        <v>0</v>
      </c>
      <c r="BG46" s="3">
        <f t="shared" si="44"/>
        <v>0</v>
      </c>
      <c r="BH46" s="3">
        <f t="shared" si="44"/>
        <v>0</v>
      </c>
      <c r="BI46" s="3">
        <f t="shared" si="44"/>
        <v>0</v>
      </c>
      <c r="BJ46" s="3">
        <f t="shared" si="44"/>
        <v>0</v>
      </c>
      <c r="BK46" s="3">
        <f t="shared" si="44"/>
        <v>0</v>
      </c>
      <c r="BL46" s="3">
        <f t="shared" si="44"/>
        <v>0</v>
      </c>
      <c r="BM46" s="3">
        <f t="shared" si="44"/>
        <v>0</v>
      </c>
      <c r="BN46" s="3">
        <f t="shared" si="44"/>
        <v>0</v>
      </c>
      <c r="BO46" s="3">
        <f t="shared" si="44"/>
        <v>0</v>
      </c>
      <c r="BP46" s="3">
        <f t="shared" si="44"/>
        <v>0</v>
      </c>
      <c r="BQ46" s="3">
        <f t="shared" si="44"/>
        <v>0</v>
      </c>
      <c r="BR46" s="3">
        <f t="shared" si="44"/>
        <v>0</v>
      </c>
      <c r="BS46" s="3">
        <f t="shared" ref="BS46:CH46" si="45">BR46</f>
        <v>0</v>
      </c>
      <c r="BT46" s="3">
        <f t="shared" si="45"/>
        <v>0</v>
      </c>
      <c r="BU46" s="3">
        <f t="shared" si="45"/>
        <v>0</v>
      </c>
      <c r="BV46" s="3">
        <f t="shared" si="45"/>
        <v>0</v>
      </c>
      <c r="BW46" s="3">
        <f t="shared" si="45"/>
        <v>0</v>
      </c>
      <c r="BX46" s="3">
        <f t="shared" si="45"/>
        <v>0</v>
      </c>
      <c r="BY46" s="3">
        <f t="shared" si="45"/>
        <v>0</v>
      </c>
      <c r="BZ46" s="3">
        <f t="shared" si="45"/>
        <v>0</v>
      </c>
      <c r="CA46" s="3">
        <f t="shared" si="45"/>
        <v>0</v>
      </c>
      <c r="CB46" s="3">
        <f t="shared" si="45"/>
        <v>0</v>
      </c>
      <c r="CC46" s="3">
        <f t="shared" si="45"/>
        <v>0</v>
      </c>
      <c r="CD46" s="3">
        <f t="shared" si="45"/>
        <v>0</v>
      </c>
      <c r="CE46" s="3">
        <f t="shared" si="45"/>
        <v>0</v>
      </c>
      <c r="CF46" s="3">
        <f t="shared" si="45"/>
        <v>0</v>
      </c>
      <c r="CG46" s="3">
        <f t="shared" si="45"/>
        <v>0</v>
      </c>
      <c r="CH46" s="12">
        <f t="shared" si="45"/>
        <v>0</v>
      </c>
    </row>
    <row r="47" spans="1:86" x14ac:dyDescent="0.3">
      <c r="A47" s="642"/>
      <c r="B47" s="11" t="str">
        <f t="shared" si="33"/>
        <v>HVAC</v>
      </c>
      <c r="C47" s="3">
        <v>0</v>
      </c>
      <c r="D47" s="3">
        <v>0</v>
      </c>
      <c r="E47" s="3">
        <v>0</v>
      </c>
      <c r="F47" s="3">
        <v>0</v>
      </c>
      <c r="G47" s="3">
        <f t="shared" ref="G47:BR47" si="46">F47</f>
        <v>0</v>
      </c>
      <c r="H47" s="3">
        <f t="shared" si="46"/>
        <v>0</v>
      </c>
      <c r="I47" s="3">
        <f t="shared" si="46"/>
        <v>0</v>
      </c>
      <c r="J47" s="3">
        <f t="shared" si="46"/>
        <v>0</v>
      </c>
      <c r="K47" s="3">
        <f t="shared" si="46"/>
        <v>0</v>
      </c>
      <c r="L47" s="3">
        <f t="shared" si="46"/>
        <v>0</v>
      </c>
      <c r="M47" s="3">
        <f t="shared" si="46"/>
        <v>0</v>
      </c>
      <c r="N47" s="3">
        <f t="shared" si="46"/>
        <v>0</v>
      </c>
      <c r="O47" s="3">
        <f t="shared" si="46"/>
        <v>0</v>
      </c>
      <c r="P47" s="3">
        <f t="shared" si="46"/>
        <v>0</v>
      </c>
      <c r="Q47" s="3">
        <f t="shared" si="46"/>
        <v>0</v>
      </c>
      <c r="R47" s="3">
        <f t="shared" si="46"/>
        <v>0</v>
      </c>
      <c r="S47" s="3">
        <f t="shared" si="46"/>
        <v>0</v>
      </c>
      <c r="T47" s="3">
        <f t="shared" si="46"/>
        <v>0</v>
      </c>
      <c r="U47" s="3">
        <f t="shared" si="46"/>
        <v>0</v>
      </c>
      <c r="V47" s="3">
        <f t="shared" si="46"/>
        <v>0</v>
      </c>
      <c r="W47" s="3">
        <f t="shared" si="46"/>
        <v>0</v>
      </c>
      <c r="X47" s="3">
        <f t="shared" si="46"/>
        <v>0</v>
      </c>
      <c r="Y47" s="3">
        <f t="shared" si="46"/>
        <v>0</v>
      </c>
      <c r="Z47" s="3">
        <f t="shared" si="46"/>
        <v>0</v>
      </c>
      <c r="AA47" s="3">
        <f t="shared" si="46"/>
        <v>0</v>
      </c>
      <c r="AB47" s="3">
        <f t="shared" si="46"/>
        <v>0</v>
      </c>
      <c r="AC47" s="3">
        <f t="shared" si="46"/>
        <v>0</v>
      </c>
      <c r="AD47" s="3">
        <f t="shared" si="46"/>
        <v>0</v>
      </c>
      <c r="AE47" s="3">
        <f t="shared" si="46"/>
        <v>0</v>
      </c>
      <c r="AF47" s="3">
        <f t="shared" si="46"/>
        <v>0</v>
      </c>
      <c r="AG47" s="3">
        <f t="shared" si="46"/>
        <v>0</v>
      </c>
      <c r="AH47" s="3">
        <f t="shared" si="46"/>
        <v>0</v>
      </c>
      <c r="AI47" s="3">
        <f t="shared" si="46"/>
        <v>0</v>
      </c>
      <c r="AJ47" s="3">
        <f t="shared" si="46"/>
        <v>0</v>
      </c>
      <c r="AK47" s="3">
        <f t="shared" si="46"/>
        <v>0</v>
      </c>
      <c r="AL47" s="3">
        <f t="shared" si="46"/>
        <v>0</v>
      </c>
      <c r="AM47" s="3">
        <f t="shared" si="46"/>
        <v>0</v>
      </c>
      <c r="AN47" s="3">
        <f t="shared" si="46"/>
        <v>0</v>
      </c>
      <c r="AO47" s="3">
        <f t="shared" si="46"/>
        <v>0</v>
      </c>
      <c r="AP47" s="3">
        <f t="shared" si="46"/>
        <v>0</v>
      </c>
      <c r="AQ47" s="3">
        <f t="shared" si="46"/>
        <v>0</v>
      </c>
      <c r="AR47" s="3">
        <f t="shared" si="46"/>
        <v>0</v>
      </c>
      <c r="AS47" s="3">
        <f t="shared" si="46"/>
        <v>0</v>
      </c>
      <c r="AT47" s="3">
        <f t="shared" si="46"/>
        <v>0</v>
      </c>
      <c r="AU47" s="3">
        <f t="shared" si="46"/>
        <v>0</v>
      </c>
      <c r="AV47" s="3">
        <f t="shared" si="46"/>
        <v>0</v>
      </c>
      <c r="AW47" s="3">
        <f t="shared" si="46"/>
        <v>0</v>
      </c>
      <c r="AX47" s="3">
        <f t="shared" si="46"/>
        <v>0</v>
      </c>
      <c r="AY47" s="3">
        <f t="shared" si="46"/>
        <v>0</v>
      </c>
      <c r="AZ47" s="3">
        <f t="shared" si="46"/>
        <v>0</v>
      </c>
      <c r="BA47" s="3">
        <f t="shared" si="46"/>
        <v>0</v>
      </c>
      <c r="BB47" s="3">
        <f t="shared" si="46"/>
        <v>0</v>
      </c>
      <c r="BC47" s="3">
        <f t="shared" si="46"/>
        <v>0</v>
      </c>
      <c r="BD47" s="3">
        <f t="shared" si="46"/>
        <v>0</v>
      </c>
      <c r="BE47" s="3">
        <f t="shared" si="46"/>
        <v>0</v>
      </c>
      <c r="BF47" s="3">
        <f t="shared" si="46"/>
        <v>0</v>
      </c>
      <c r="BG47" s="3">
        <f t="shared" si="46"/>
        <v>0</v>
      </c>
      <c r="BH47" s="3">
        <f t="shared" si="46"/>
        <v>0</v>
      </c>
      <c r="BI47" s="3">
        <f t="shared" si="46"/>
        <v>0</v>
      </c>
      <c r="BJ47" s="3">
        <f t="shared" si="46"/>
        <v>0</v>
      </c>
      <c r="BK47" s="3">
        <f t="shared" si="46"/>
        <v>0</v>
      </c>
      <c r="BL47" s="3">
        <f t="shared" si="46"/>
        <v>0</v>
      </c>
      <c r="BM47" s="3">
        <f t="shared" si="46"/>
        <v>0</v>
      </c>
      <c r="BN47" s="3">
        <f t="shared" si="46"/>
        <v>0</v>
      </c>
      <c r="BO47" s="3">
        <f t="shared" si="46"/>
        <v>0</v>
      </c>
      <c r="BP47" s="3">
        <f t="shared" si="46"/>
        <v>0</v>
      </c>
      <c r="BQ47" s="3">
        <f t="shared" si="46"/>
        <v>0</v>
      </c>
      <c r="BR47" s="3">
        <f t="shared" si="46"/>
        <v>0</v>
      </c>
      <c r="BS47" s="3">
        <f t="shared" ref="BS47:CH47" si="47">BR47</f>
        <v>0</v>
      </c>
      <c r="BT47" s="3">
        <f t="shared" si="47"/>
        <v>0</v>
      </c>
      <c r="BU47" s="3">
        <f t="shared" si="47"/>
        <v>0</v>
      </c>
      <c r="BV47" s="3">
        <f t="shared" si="47"/>
        <v>0</v>
      </c>
      <c r="BW47" s="3">
        <f t="shared" si="47"/>
        <v>0</v>
      </c>
      <c r="BX47" s="3">
        <f t="shared" si="47"/>
        <v>0</v>
      </c>
      <c r="BY47" s="3">
        <f t="shared" si="47"/>
        <v>0</v>
      </c>
      <c r="BZ47" s="3">
        <f t="shared" si="47"/>
        <v>0</v>
      </c>
      <c r="CA47" s="3">
        <f t="shared" si="47"/>
        <v>0</v>
      </c>
      <c r="CB47" s="3">
        <f t="shared" si="47"/>
        <v>0</v>
      </c>
      <c r="CC47" s="3">
        <f t="shared" si="47"/>
        <v>0</v>
      </c>
      <c r="CD47" s="3">
        <f t="shared" si="47"/>
        <v>0</v>
      </c>
      <c r="CE47" s="3">
        <f t="shared" si="47"/>
        <v>0</v>
      </c>
      <c r="CF47" s="3">
        <f t="shared" si="47"/>
        <v>0</v>
      </c>
      <c r="CG47" s="3">
        <f t="shared" si="47"/>
        <v>0</v>
      </c>
      <c r="CH47" s="12">
        <f t="shared" si="47"/>
        <v>0</v>
      </c>
    </row>
    <row r="48" spans="1:86" x14ac:dyDescent="0.3">
      <c r="A48" s="642"/>
      <c r="B48" s="11" t="str">
        <f t="shared" si="33"/>
        <v>Lighting</v>
      </c>
      <c r="C48" s="3">
        <v>0</v>
      </c>
      <c r="D48" s="3">
        <v>0</v>
      </c>
      <c r="E48" s="3">
        <v>0</v>
      </c>
      <c r="F48" s="3">
        <v>0</v>
      </c>
      <c r="G48" s="3">
        <f t="shared" ref="G48:BR48" si="48">F48</f>
        <v>0</v>
      </c>
      <c r="H48" s="3">
        <f t="shared" si="48"/>
        <v>0</v>
      </c>
      <c r="I48" s="3">
        <f t="shared" si="48"/>
        <v>0</v>
      </c>
      <c r="J48" s="3">
        <f t="shared" si="48"/>
        <v>0</v>
      </c>
      <c r="K48" s="3">
        <f t="shared" si="48"/>
        <v>0</v>
      </c>
      <c r="L48" s="3">
        <f t="shared" si="48"/>
        <v>0</v>
      </c>
      <c r="M48" s="3">
        <f t="shared" si="48"/>
        <v>0</v>
      </c>
      <c r="N48" s="3">
        <f t="shared" si="48"/>
        <v>0</v>
      </c>
      <c r="O48" s="3">
        <f t="shared" si="48"/>
        <v>0</v>
      </c>
      <c r="P48" s="3">
        <f t="shared" si="48"/>
        <v>0</v>
      </c>
      <c r="Q48" s="3">
        <f t="shared" si="48"/>
        <v>0</v>
      </c>
      <c r="R48" s="3">
        <f t="shared" si="48"/>
        <v>0</v>
      </c>
      <c r="S48" s="3">
        <f t="shared" si="48"/>
        <v>0</v>
      </c>
      <c r="T48" s="3">
        <f t="shared" si="48"/>
        <v>0</v>
      </c>
      <c r="U48" s="3">
        <f t="shared" si="48"/>
        <v>0</v>
      </c>
      <c r="V48" s="3">
        <f t="shared" si="48"/>
        <v>0</v>
      </c>
      <c r="W48" s="3">
        <f t="shared" si="48"/>
        <v>0</v>
      </c>
      <c r="X48" s="3">
        <f t="shared" si="48"/>
        <v>0</v>
      </c>
      <c r="Y48" s="3">
        <f t="shared" si="48"/>
        <v>0</v>
      </c>
      <c r="Z48" s="3">
        <f t="shared" si="48"/>
        <v>0</v>
      </c>
      <c r="AA48" s="3">
        <f t="shared" si="48"/>
        <v>0</v>
      </c>
      <c r="AB48" s="3">
        <f t="shared" si="48"/>
        <v>0</v>
      </c>
      <c r="AC48" s="3">
        <f t="shared" si="48"/>
        <v>0</v>
      </c>
      <c r="AD48" s="3">
        <f t="shared" si="48"/>
        <v>0</v>
      </c>
      <c r="AE48" s="3">
        <f t="shared" si="48"/>
        <v>0</v>
      </c>
      <c r="AF48" s="3">
        <f t="shared" si="48"/>
        <v>0</v>
      </c>
      <c r="AG48" s="3">
        <f t="shared" si="48"/>
        <v>0</v>
      </c>
      <c r="AH48" s="3">
        <f t="shared" si="48"/>
        <v>0</v>
      </c>
      <c r="AI48" s="3">
        <f t="shared" si="48"/>
        <v>0</v>
      </c>
      <c r="AJ48" s="3">
        <f t="shared" si="48"/>
        <v>0</v>
      </c>
      <c r="AK48" s="3">
        <f t="shared" si="48"/>
        <v>0</v>
      </c>
      <c r="AL48" s="3">
        <f t="shared" si="48"/>
        <v>0</v>
      </c>
      <c r="AM48" s="3">
        <f t="shared" si="48"/>
        <v>0</v>
      </c>
      <c r="AN48" s="3">
        <f t="shared" si="48"/>
        <v>0</v>
      </c>
      <c r="AO48" s="3">
        <f t="shared" si="48"/>
        <v>0</v>
      </c>
      <c r="AP48" s="3">
        <f t="shared" si="48"/>
        <v>0</v>
      </c>
      <c r="AQ48" s="3">
        <f t="shared" si="48"/>
        <v>0</v>
      </c>
      <c r="AR48" s="3">
        <f t="shared" si="48"/>
        <v>0</v>
      </c>
      <c r="AS48" s="3">
        <f t="shared" si="48"/>
        <v>0</v>
      </c>
      <c r="AT48" s="3">
        <f t="shared" si="48"/>
        <v>0</v>
      </c>
      <c r="AU48" s="3">
        <f t="shared" si="48"/>
        <v>0</v>
      </c>
      <c r="AV48" s="3">
        <f t="shared" si="48"/>
        <v>0</v>
      </c>
      <c r="AW48" s="3">
        <f t="shared" si="48"/>
        <v>0</v>
      </c>
      <c r="AX48" s="3">
        <f t="shared" si="48"/>
        <v>0</v>
      </c>
      <c r="AY48" s="3">
        <f t="shared" si="48"/>
        <v>0</v>
      </c>
      <c r="AZ48" s="3">
        <f t="shared" si="48"/>
        <v>0</v>
      </c>
      <c r="BA48" s="3">
        <f t="shared" si="48"/>
        <v>0</v>
      </c>
      <c r="BB48" s="3">
        <f t="shared" si="48"/>
        <v>0</v>
      </c>
      <c r="BC48" s="3">
        <f t="shared" si="48"/>
        <v>0</v>
      </c>
      <c r="BD48" s="3">
        <f t="shared" si="48"/>
        <v>0</v>
      </c>
      <c r="BE48" s="3">
        <f t="shared" si="48"/>
        <v>0</v>
      </c>
      <c r="BF48" s="3">
        <f t="shared" si="48"/>
        <v>0</v>
      </c>
      <c r="BG48" s="3">
        <f t="shared" si="48"/>
        <v>0</v>
      </c>
      <c r="BH48" s="3">
        <f t="shared" si="48"/>
        <v>0</v>
      </c>
      <c r="BI48" s="3">
        <f t="shared" si="48"/>
        <v>0</v>
      </c>
      <c r="BJ48" s="3">
        <f t="shared" si="48"/>
        <v>0</v>
      </c>
      <c r="BK48" s="3">
        <f t="shared" si="48"/>
        <v>0</v>
      </c>
      <c r="BL48" s="3">
        <f t="shared" si="48"/>
        <v>0</v>
      </c>
      <c r="BM48" s="3">
        <f t="shared" si="48"/>
        <v>0</v>
      </c>
      <c r="BN48" s="3">
        <f t="shared" si="48"/>
        <v>0</v>
      </c>
      <c r="BO48" s="3">
        <f t="shared" si="48"/>
        <v>0</v>
      </c>
      <c r="BP48" s="3">
        <f t="shared" si="48"/>
        <v>0</v>
      </c>
      <c r="BQ48" s="3">
        <f t="shared" si="48"/>
        <v>0</v>
      </c>
      <c r="BR48" s="3">
        <f t="shared" si="48"/>
        <v>0</v>
      </c>
      <c r="BS48" s="3">
        <f t="shared" ref="BS48:CH48" si="49">BR48</f>
        <v>0</v>
      </c>
      <c r="BT48" s="3">
        <f t="shared" si="49"/>
        <v>0</v>
      </c>
      <c r="BU48" s="3">
        <f t="shared" si="49"/>
        <v>0</v>
      </c>
      <c r="BV48" s="3">
        <f t="shared" si="49"/>
        <v>0</v>
      </c>
      <c r="BW48" s="3">
        <f t="shared" si="49"/>
        <v>0</v>
      </c>
      <c r="BX48" s="3">
        <f t="shared" si="49"/>
        <v>0</v>
      </c>
      <c r="BY48" s="3">
        <f t="shared" si="49"/>
        <v>0</v>
      </c>
      <c r="BZ48" s="3">
        <f t="shared" si="49"/>
        <v>0</v>
      </c>
      <c r="CA48" s="3">
        <f t="shared" si="49"/>
        <v>0</v>
      </c>
      <c r="CB48" s="3">
        <f t="shared" si="49"/>
        <v>0</v>
      </c>
      <c r="CC48" s="3">
        <f t="shared" si="49"/>
        <v>0</v>
      </c>
      <c r="CD48" s="3">
        <f t="shared" si="49"/>
        <v>0</v>
      </c>
      <c r="CE48" s="3">
        <f t="shared" si="49"/>
        <v>0</v>
      </c>
      <c r="CF48" s="3">
        <f t="shared" si="49"/>
        <v>0</v>
      </c>
      <c r="CG48" s="3">
        <f t="shared" si="49"/>
        <v>0</v>
      </c>
      <c r="CH48" s="12">
        <f t="shared" si="49"/>
        <v>0</v>
      </c>
    </row>
    <row r="49" spans="1:86" x14ac:dyDescent="0.3">
      <c r="A49" s="642"/>
      <c r="B49" s="11" t="str">
        <f t="shared" si="33"/>
        <v>Miscellaneous</v>
      </c>
      <c r="C49" s="3">
        <v>0</v>
      </c>
      <c r="D49" s="3">
        <v>0</v>
      </c>
      <c r="E49" s="3">
        <v>0</v>
      </c>
      <c r="F49" s="3">
        <v>0</v>
      </c>
      <c r="G49" s="3">
        <f t="shared" ref="G49:BR49" si="50">F49</f>
        <v>0</v>
      </c>
      <c r="H49" s="3">
        <f t="shared" si="50"/>
        <v>0</v>
      </c>
      <c r="I49" s="3">
        <f t="shared" si="50"/>
        <v>0</v>
      </c>
      <c r="J49" s="3">
        <f t="shared" si="50"/>
        <v>0</v>
      </c>
      <c r="K49" s="3">
        <f t="shared" si="50"/>
        <v>0</v>
      </c>
      <c r="L49" s="3">
        <f t="shared" si="50"/>
        <v>0</v>
      </c>
      <c r="M49" s="3">
        <f t="shared" si="50"/>
        <v>0</v>
      </c>
      <c r="N49" s="3">
        <f t="shared" si="50"/>
        <v>0</v>
      </c>
      <c r="O49" s="3">
        <f t="shared" si="50"/>
        <v>0</v>
      </c>
      <c r="P49" s="3">
        <f t="shared" si="50"/>
        <v>0</v>
      </c>
      <c r="Q49" s="3">
        <f t="shared" si="50"/>
        <v>0</v>
      </c>
      <c r="R49" s="3">
        <f t="shared" si="50"/>
        <v>0</v>
      </c>
      <c r="S49" s="3">
        <f t="shared" si="50"/>
        <v>0</v>
      </c>
      <c r="T49" s="3">
        <f t="shared" si="50"/>
        <v>0</v>
      </c>
      <c r="U49" s="3">
        <f t="shared" si="50"/>
        <v>0</v>
      </c>
      <c r="V49" s="3">
        <f t="shared" si="50"/>
        <v>0</v>
      </c>
      <c r="W49" s="3">
        <f t="shared" si="50"/>
        <v>0</v>
      </c>
      <c r="X49" s="3">
        <f t="shared" si="50"/>
        <v>0</v>
      </c>
      <c r="Y49" s="3">
        <f t="shared" si="50"/>
        <v>0</v>
      </c>
      <c r="Z49" s="3">
        <f t="shared" si="50"/>
        <v>0</v>
      </c>
      <c r="AA49" s="3">
        <f t="shared" si="50"/>
        <v>0</v>
      </c>
      <c r="AB49" s="3">
        <f t="shared" si="50"/>
        <v>0</v>
      </c>
      <c r="AC49" s="3">
        <f t="shared" si="50"/>
        <v>0</v>
      </c>
      <c r="AD49" s="3">
        <f t="shared" si="50"/>
        <v>0</v>
      </c>
      <c r="AE49" s="3">
        <f t="shared" si="50"/>
        <v>0</v>
      </c>
      <c r="AF49" s="3">
        <f t="shared" si="50"/>
        <v>0</v>
      </c>
      <c r="AG49" s="3">
        <f t="shared" si="50"/>
        <v>0</v>
      </c>
      <c r="AH49" s="3">
        <f t="shared" si="50"/>
        <v>0</v>
      </c>
      <c r="AI49" s="3">
        <f t="shared" si="50"/>
        <v>0</v>
      </c>
      <c r="AJ49" s="3">
        <f t="shared" si="50"/>
        <v>0</v>
      </c>
      <c r="AK49" s="3">
        <f t="shared" si="50"/>
        <v>0</v>
      </c>
      <c r="AL49" s="3">
        <f t="shared" si="50"/>
        <v>0</v>
      </c>
      <c r="AM49" s="3">
        <f t="shared" si="50"/>
        <v>0</v>
      </c>
      <c r="AN49" s="3">
        <f t="shared" si="50"/>
        <v>0</v>
      </c>
      <c r="AO49" s="3">
        <f t="shared" si="50"/>
        <v>0</v>
      </c>
      <c r="AP49" s="3">
        <f t="shared" si="50"/>
        <v>0</v>
      </c>
      <c r="AQ49" s="3">
        <f t="shared" si="50"/>
        <v>0</v>
      </c>
      <c r="AR49" s="3">
        <f t="shared" si="50"/>
        <v>0</v>
      </c>
      <c r="AS49" s="3">
        <f t="shared" si="50"/>
        <v>0</v>
      </c>
      <c r="AT49" s="3">
        <f t="shared" si="50"/>
        <v>0</v>
      </c>
      <c r="AU49" s="3">
        <f t="shared" si="50"/>
        <v>0</v>
      </c>
      <c r="AV49" s="3">
        <f t="shared" si="50"/>
        <v>0</v>
      </c>
      <c r="AW49" s="3">
        <f t="shared" si="50"/>
        <v>0</v>
      </c>
      <c r="AX49" s="3">
        <f t="shared" si="50"/>
        <v>0</v>
      </c>
      <c r="AY49" s="3">
        <f t="shared" si="50"/>
        <v>0</v>
      </c>
      <c r="AZ49" s="3">
        <f t="shared" si="50"/>
        <v>0</v>
      </c>
      <c r="BA49" s="3">
        <f t="shared" si="50"/>
        <v>0</v>
      </c>
      <c r="BB49" s="3">
        <f t="shared" si="50"/>
        <v>0</v>
      </c>
      <c r="BC49" s="3">
        <f t="shared" si="50"/>
        <v>0</v>
      </c>
      <c r="BD49" s="3">
        <f t="shared" si="50"/>
        <v>0</v>
      </c>
      <c r="BE49" s="3">
        <f t="shared" si="50"/>
        <v>0</v>
      </c>
      <c r="BF49" s="3">
        <f t="shared" si="50"/>
        <v>0</v>
      </c>
      <c r="BG49" s="3">
        <f t="shared" si="50"/>
        <v>0</v>
      </c>
      <c r="BH49" s="3">
        <f t="shared" si="50"/>
        <v>0</v>
      </c>
      <c r="BI49" s="3">
        <f t="shared" si="50"/>
        <v>0</v>
      </c>
      <c r="BJ49" s="3">
        <f t="shared" si="50"/>
        <v>0</v>
      </c>
      <c r="BK49" s="3">
        <f t="shared" si="50"/>
        <v>0</v>
      </c>
      <c r="BL49" s="3">
        <f t="shared" si="50"/>
        <v>0</v>
      </c>
      <c r="BM49" s="3">
        <f t="shared" si="50"/>
        <v>0</v>
      </c>
      <c r="BN49" s="3">
        <f t="shared" si="50"/>
        <v>0</v>
      </c>
      <c r="BO49" s="3">
        <f t="shared" si="50"/>
        <v>0</v>
      </c>
      <c r="BP49" s="3">
        <f t="shared" si="50"/>
        <v>0</v>
      </c>
      <c r="BQ49" s="3">
        <f t="shared" si="50"/>
        <v>0</v>
      </c>
      <c r="BR49" s="3">
        <f t="shared" si="50"/>
        <v>0</v>
      </c>
      <c r="BS49" s="3">
        <f t="shared" ref="BS49:CH49" si="51">BR49</f>
        <v>0</v>
      </c>
      <c r="BT49" s="3">
        <f t="shared" si="51"/>
        <v>0</v>
      </c>
      <c r="BU49" s="3">
        <f t="shared" si="51"/>
        <v>0</v>
      </c>
      <c r="BV49" s="3">
        <f t="shared" si="51"/>
        <v>0</v>
      </c>
      <c r="BW49" s="3">
        <f t="shared" si="51"/>
        <v>0</v>
      </c>
      <c r="BX49" s="3">
        <f t="shared" si="51"/>
        <v>0</v>
      </c>
      <c r="BY49" s="3">
        <f t="shared" si="51"/>
        <v>0</v>
      </c>
      <c r="BZ49" s="3">
        <f t="shared" si="51"/>
        <v>0</v>
      </c>
      <c r="CA49" s="3">
        <f t="shared" si="51"/>
        <v>0</v>
      </c>
      <c r="CB49" s="3">
        <f t="shared" si="51"/>
        <v>0</v>
      </c>
      <c r="CC49" s="3">
        <f t="shared" si="51"/>
        <v>0</v>
      </c>
      <c r="CD49" s="3">
        <f t="shared" si="51"/>
        <v>0</v>
      </c>
      <c r="CE49" s="3">
        <f t="shared" si="51"/>
        <v>0</v>
      </c>
      <c r="CF49" s="3">
        <f t="shared" si="51"/>
        <v>0</v>
      </c>
      <c r="CG49" s="3">
        <f t="shared" si="51"/>
        <v>0</v>
      </c>
      <c r="CH49" s="12">
        <f t="shared" si="51"/>
        <v>0</v>
      </c>
    </row>
    <row r="50" spans="1:86" ht="15" customHeight="1" x14ac:dyDescent="0.3">
      <c r="A50" s="642"/>
      <c r="B50" s="11" t="str">
        <f t="shared" si="33"/>
        <v>Motors</v>
      </c>
      <c r="C50" s="3">
        <v>0</v>
      </c>
      <c r="D50" s="3">
        <v>0</v>
      </c>
      <c r="E50" s="3">
        <v>0</v>
      </c>
      <c r="F50" s="3">
        <v>0</v>
      </c>
      <c r="G50" s="3">
        <f t="shared" ref="G50:BR50" si="52">F50</f>
        <v>0</v>
      </c>
      <c r="H50" s="3">
        <f t="shared" si="52"/>
        <v>0</v>
      </c>
      <c r="I50" s="3">
        <f t="shared" si="52"/>
        <v>0</v>
      </c>
      <c r="J50" s="3">
        <f t="shared" si="52"/>
        <v>0</v>
      </c>
      <c r="K50" s="3">
        <f t="shared" si="52"/>
        <v>0</v>
      </c>
      <c r="L50" s="3">
        <f t="shared" si="52"/>
        <v>0</v>
      </c>
      <c r="M50" s="3">
        <f t="shared" si="52"/>
        <v>0</v>
      </c>
      <c r="N50" s="3">
        <f t="shared" si="52"/>
        <v>0</v>
      </c>
      <c r="O50" s="3">
        <f t="shared" si="52"/>
        <v>0</v>
      </c>
      <c r="P50" s="3">
        <f t="shared" si="52"/>
        <v>0</v>
      </c>
      <c r="Q50" s="3">
        <f t="shared" si="52"/>
        <v>0</v>
      </c>
      <c r="R50" s="3">
        <f t="shared" si="52"/>
        <v>0</v>
      </c>
      <c r="S50" s="3">
        <f t="shared" si="52"/>
        <v>0</v>
      </c>
      <c r="T50" s="3">
        <f t="shared" si="52"/>
        <v>0</v>
      </c>
      <c r="U50" s="3">
        <f t="shared" si="52"/>
        <v>0</v>
      </c>
      <c r="V50" s="3">
        <f t="shared" si="52"/>
        <v>0</v>
      </c>
      <c r="W50" s="3">
        <f t="shared" si="52"/>
        <v>0</v>
      </c>
      <c r="X50" s="3">
        <f t="shared" si="52"/>
        <v>0</v>
      </c>
      <c r="Y50" s="3">
        <f t="shared" si="52"/>
        <v>0</v>
      </c>
      <c r="Z50" s="3">
        <f t="shared" si="52"/>
        <v>0</v>
      </c>
      <c r="AA50" s="3">
        <f t="shared" si="52"/>
        <v>0</v>
      </c>
      <c r="AB50" s="3">
        <f t="shared" si="52"/>
        <v>0</v>
      </c>
      <c r="AC50" s="3">
        <f t="shared" si="52"/>
        <v>0</v>
      </c>
      <c r="AD50" s="3">
        <f t="shared" si="52"/>
        <v>0</v>
      </c>
      <c r="AE50" s="3">
        <f t="shared" si="52"/>
        <v>0</v>
      </c>
      <c r="AF50" s="3">
        <f t="shared" si="52"/>
        <v>0</v>
      </c>
      <c r="AG50" s="3">
        <f t="shared" si="52"/>
        <v>0</v>
      </c>
      <c r="AH50" s="3">
        <f t="shared" si="52"/>
        <v>0</v>
      </c>
      <c r="AI50" s="3">
        <f t="shared" si="52"/>
        <v>0</v>
      </c>
      <c r="AJ50" s="3">
        <f t="shared" si="52"/>
        <v>0</v>
      </c>
      <c r="AK50" s="3">
        <f t="shared" si="52"/>
        <v>0</v>
      </c>
      <c r="AL50" s="3">
        <f t="shared" si="52"/>
        <v>0</v>
      </c>
      <c r="AM50" s="3">
        <f t="shared" si="52"/>
        <v>0</v>
      </c>
      <c r="AN50" s="3">
        <f t="shared" si="52"/>
        <v>0</v>
      </c>
      <c r="AO50" s="3">
        <f t="shared" si="52"/>
        <v>0</v>
      </c>
      <c r="AP50" s="3">
        <f t="shared" si="52"/>
        <v>0</v>
      </c>
      <c r="AQ50" s="3">
        <f t="shared" si="52"/>
        <v>0</v>
      </c>
      <c r="AR50" s="3">
        <f t="shared" si="52"/>
        <v>0</v>
      </c>
      <c r="AS50" s="3">
        <f t="shared" si="52"/>
        <v>0</v>
      </c>
      <c r="AT50" s="3">
        <f t="shared" si="52"/>
        <v>0</v>
      </c>
      <c r="AU50" s="3">
        <f t="shared" si="52"/>
        <v>0</v>
      </c>
      <c r="AV50" s="3">
        <f t="shared" si="52"/>
        <v>0</v>
      </c>
      <c r="AW50" s="3">
        <f t="shared" si="52"/>
        <v>0</v>
      </c>
      <c r="AX50" s="3">
        <f t="shared" si="52"/>
        <v>0</v>
      </c>
      <c r="AY50" s="3">
        <f t="shared" si="52"/>
        <v>0</v>
      </c>
      <c r="AZ50" s="3">
        <f t="shared" si="52"/>
        <v>0</v>
      </c>
      <c r="BA50" s="3">
        <f t="shared" si="52"/>
        <v>0</v>
      </c>
      <c r="BB50" s="3">
        <f t="shared" si="52"/>
        <v>0</v>
      </c>
      <c r="BC50" s="3">
        <f t="shared" si="52"/>
        <v>0</v>
      </c>
      <c r="BD50" s="3">
        <f t="shared" si="52"/>
        <v>0</v>
      </c>
      <c r="BE50" s="3">
        <f t="shared" si="52"/>
        <v>0</v>
      </c>
      <c r="BF50" s="3">
        <f t="shared" si="52"/>
        <v>0</v>
      </c>
      <c r="BG50" s="3">
        <f t="shared" si="52"/>
        <v>0</v>
      </c>
      <c r="BH50" s="3">
        <f t="shared" si="52"/>
        <v>0</v>
      </c>
      <c r="BI50" s="3">
        <f t="shared" si="52"/>
        <v>0</v>
      </c>
      <c r="BJ50" s="3">
        <f t="shared" si="52"/>
        <v>0</v>
      </c>
      <c r="BK50" s="3">
        <f t="shared" si="52"/>
        <v>0</v>
      </c>
      <c r="BL50" s="3">
        <f t="shared" si="52"/>
        <v>0</v>
      </c>
      <c r="BM50" s="3">
        <f t="shared" si="52"/>
        <v>0</v>
      </c>
      <c r="BN50" s="3">
        <f t="shared" si="52"/>
        <v>0</v>
      </c>
      <c r="BO50" s="3">
        <f t="shared" si="52"/>
        <v>0</v>
      </c>
      <c r="BP50" s="3">
        <f t="shared" si="52"/>
        <v>0</v>
      </c>
      <c r="BQ50" s="3">
        <f t="shared" si="52"/>
        <v>0</v>
      </c>
      <c r="BR50" s="3">
        <f t="shared" si="52"/>
        <v>0</v>
      </c>
      <c r="BS50" s="3">
        <f t="shared" ref="BS50:CH50" si="53">BR50</f>
        <v>0</v>
      </c>
      <c r="BT50" s="3">
        <f t="shared" si="53"/>
        <v>0</v>
      </c>
      <c r="BU50" s="3">
        <f t="shared" si="53"/>
        <v>0</v>
      </c>
      <c r="BV50" s="3">
        <f t="shared" si="53"/>
        <v>0</v>
      </c>
      <c r="BW50" s="3">
        <f t="shared" si="53"/>
        <v>0</v>
      </c>
      <c r="BX50" s="3">
        <f t="shared" si="53"/>
        <v>0</v>
      </c>
      <c r="BY50" s="3">
        <f t="shared" si="53"/>
        <v>0</v>
      </c>
      <c r="BZ50" s="3">
        <f t="shared" si="53"/>
        <v>0</v>
      </c>
      <c r="CA50" s="3">
        <f t="shared" si="53"/>
        <v>0</v>
      </c>
      <c r="CB50" s="3">
        <f t="shared" si="53"/>
        <v>0</v>
      </c>
      <c r="CC50" s="3">
        <f t="shared" si="53"/>
        <v>0</v>
      </c>
      <c r="CD50" s="3">
        <f t="shared" si="53"/>
        <v>0</v>
      </c>
      <c r="CE50" s="3">
        <f t="shared" si="53"/>
        <v>0</v>
      </c>
      <c r="CF50" s="3">
        <f t="shared" si="53"/>
        <v>0</v>
      </c>
      <c r="CG50" s="3">
        <f t="shared" si="53"/>
        <v>0</v>
      </c>
      <c r="CH50" s="12">
        <f t="shared" si="53"/>
        <v>0</v>
      </c>
    </row>
    <row r="51" spans="1:86" x14ac:dyDescent="0.3">
      <c r="A51" s="642"/>
      <c r="B51" s="11" t="str">
        <f t="shared" si="33"/>
        <v>Process</v>
      </c>
      <c r="C51" s="3">
        <v>0</v>
      </c>
      <c r="D51" s="3">
        <v>0</v>
      </c>
      <c r="E51" s="3">
        <v>0</v>
      </c>
      <c r="F51" s="3">
        <v>0</v>
      </c>
      <c r="G51" s="3">
        <f t="shared" ref="G51:BR51" si="54">F51</f>
        <v>0</v>
      </c>
      <c r="H51" s="3">
        <f t="shared" si="54"/>
        <v>0</v>
      </c>
      <c r="I51" s="3">
        <f t="shared" si="54"/>
        <v>0</v>
      </c>
      <c r="J51" s="3">
        <f t="shared" si="54"/>
        <v>0</v>
      </c>
      <c r="K51" s="3">
        <f t="shared" si="54"/>
        <v>0</v>
      </c>
      <c r="L51" s="3">
        <f t="shared" si="54"/>
        <v>0</v>
      </c>
      <c r="M51" s="3">
        <f t="shared" si="54"/>
        <v>0</v>
      </c>
      <c r="N51" s="3">
        <f t="shared" si="54"/>
        <v>0</v>
      </c>
      <c r="O51" s="3">
        <f t="shared" si="54"/>
        <v>0</v>
      </c>
      <c r="P51" s="3">
        <f t="shared" si="54"/>
        <v>0</v>
      </c>
      <c r="Q51" s="3">
        <f t="shared" si="54"/>
        <v>0</v>
      </c>
      <c r="R51" s="3">
        <f t="shared" si="54"/>
        <v>0</v>
      </c>
      <c r="S51" s="3">
        <f t="shared" si="54"/>
        <v>0</v>
      </c>
      <c r="T51" s="3">
        <f t="shared" si="54"/>
        <v>0</v>
      </c>
      <c r="U51" s="3">
        <f t="shared" si="54"/>
        <v>0</v>
      </c>
      <c r="V51" s="3">
        <f t="shared" si="54"/>
        <v>0</v>
      </c>
      <c r="W51" s="3">
        <f t="shared" si="54"/>
        <v>0</v>
      </c>
      <c r="X51" s="3">
        <f t="shared" si="54"/>
        <v>0</v>
      </c>
      <c r="Y51" s="3">
        <f t="shared" si="54"/>
        <v>0</v>
      </c>
      <c r="Z51" s="3">
        <f t="shared" si="54"/>
        <v>0</v>
      </c>
      <c r="AA51" s="3">
        <f t="shared" si="54"/>
        <v>0</v>
      </c>
      <c r="AB51" s="3">
        <f t="shared" si="54"/>
        <v>0</v>
      </c>
      <c r="AC51" s="3">
        <f t="shared" si="54"/>
        <v>0</v>
      </c>
      <c r="AD51" s="3">
        <f t="shared" si="54"/>
        <v>0</v>
      </c>
      <c r="AE51" s="3">
        <f t="shared" si="54"/>
        <v>0</v>
      </c>
      <c r="AF51" s="3">
        <f t="shared" si="54"/>
        <v>0</v>
      </c>
      <c r="AG51" s="3">
        <f t="shared" si="54"/>
        <v>0</v>
      </c>
      <c r="AH51" s="3">
        <f t="shared" si="54"/>
        <v>0</v>
      </c>
      <c r="AI51" s="3">
        <f t="shared" si="54"/>
        <v>0</v>
      </c>
      <c r="AJ51" s="3">
        <f t="shared" si="54"/>
        <v>0</v>
      </c>
      <c r="AK51" s="3">
        <f t="shared" si="54"/>
        <v>0</v>
      </c>
      <c r="AL51" s="3">
        <f t="shared" si="54"/>
        <v>0</v>
      </c>
      <c r="AM51" s="3">
        <f t="shared" si="54"/>
        <v>0</v>
      </c>
      <c r="AN51" s="3">
        <f t="shared" si="54"/>
        <v>0</v>
      </c>
      <c r="AO51" s="3">
        <f t="shared" si="54"/>
        <v>0</v>
      </c>
      <c r="AP51" s="3">
        <f t="shared" si="54"/>
        <v>0</v>
      </c>
      <c r="AQ51" s="3">
        <f t="shared" si="54"/>
        <v>0</v>
      </c>
      <c r="AR51" s="3">
        <f t="shared" si="54"/>
        <v>0</v>
      </c>
      <c r="AS51" s="3">
        <f t="shared" si="54"/>
        <v>0</v>
      </c>
      <c r="AT51" s="3">
        <f t="shared" si="54"/>
        <v>0</v>
      </c>
      <c r="AU51" s="3">
        <f t="shared" si="54"/>
        <v>0</v>
      </c>
      <c r="AV51" s="3">
        <f t="shared" si="54"/>
        <v>0</v>
      </c>
      <c r="AW51" s="3">
        <f t="shared" si="54"/>
        <v>0</v>
      </c>
      <c r="AX51" s="3">
        <f t="shared" si="54"/>
        <v>0</v>
      </c>
      <c r="AY51" s="3">
        <f t="shared" si="54"/>
        <v>0</v>
      </c>
      <c r="AZ51" s="3">
        <f t="shared" si="54"/>
        <v>0</v>
      </c>
      <c r="BA51" s="3">
        <f t="shared" si="54"/>
        <v>0</v>
      </c>
      <c r="BB51" s="3">
        <f t="shared" si="54"/>
        <v>0</v>
      </c>
      <c r="BC51" s="3">
        <f t="shared" si="54"/>
        <v>0</v>
      </c>
      <c r="BD51" s="3">
        <f t="shared" si="54"/>
        <v>0</v>
      </c>
      <c r="BE51" s="3">
        <f t="shared" si="54"/>
        <v>0</v>
      </c>
      <c r="BF51" s="3">
        <f t="shared" si="54"/>
        <v>0</v>
      </c>
      <c r="BG51" s="3">
        <f t="shared" si="54"/>
        <v>0</v>
      </c>
      <c r="BH51" s="3">
        <f t="shared" si="54"/>
        <v>0</v>
      </c>
      <c r="BI51" s="3">
        <f t="shared" si="54"/>
        <v>0</v>
      </c>
      <c r="BJ51" s="3">
        <f t="shared" si="54"/>
        <v>0</v>
      </c>
      <c r="BK51" s="3">
        <f t="shared" si="54"/>
        <v>0</v>
      </c>
      <c r="BL51" s="3">
        <f t="shared" si="54"/>
        <v>0</v>
      </c>
      <c r="BM51" s="3">
        <f t="shared" si="54"/>
        <v>0</v>
      </c>
      <c r="BN51" s="3">
        <f t="shared" si="54"/>
        <v>0</v>
      </c>
      <c r="BO51" s="3">
        <f t="shared" si="54"/>
        <v>0</v>
      </c>
      <c r="BP51" s="3">
        <f t="shared" si="54"/>
        <v>0</v>
      </c>
      <c r="BQ51" s="3">
        <f t="shared" si="54"/>
        <v>0</v>
      </c>
      <c r="BR51" s="3">
        <f t="shared" si="54"/>
        <v>0</v>
      </c>
      <c r="BS51" s="3">
        <f t="shared" ref="BS51:CH51" si="55">BR51</f>
        <v>0</v>
      </c>
      <c r="BT51" s="3">
        <f t="shared" si="55"/>
        <v>0</v>
      </c>
      <c r="BU51" s="3">
        <f t="shared" si="55"/>
        <v>0</v>
      </c>
      <c r="BV51" s="3">
        <f t="shared" si="55"/>
        <v>0</v>
      </c>
      <c r="BW51" s="3">
        <f t="shared" si="55"/>
        <v>0</v>
      </c>
      <c r="BX51" s="3">
        <f t="shared" si="55"/>
        <v>0</v>
      </c>
      <c r="BY51" s="3">
        <f t="shared" si="55"/>
        <v>0</v>
      </c>
      <c r="BZ51" s="3">
        <f t="shared" si="55"/>
        <v>0</v>
      </c>
      <c r="CA51" s="3">
        <f t="shared" si="55"/>
        <v>0</v>
      </c>
      <c r="CB51" s="3">
        <f t="shared" si="55"/>
        <v>0</v>
      </c>
      <c r="CC51" s="3">
        <f t="shared" si="55"/>
        <v>0</v>
      </c>
      <c r="CD51" s="3">
        <f t="shared" si="55"/>
        <v>0</v>
      </c>
      <c r="CE51" s="3">
        <f t="shared" si="55"/>
        <v>0</v>
      </c>
      <c r="CF51" s="3">
        <f t="shared" si="55"/>
        <v>0</v>
      </c>
      <c r="CG51" s="3">
        <f t="shared" si="55"/>
        <v>0</v>
      </c>
      <c r="CH51" s="12">
        <f t="shared" si="55"/>
        <v>0</v>
      </c>
    </row>
    <row r="52" spans="1:86" x14ac:dyDescent="0.3">
      <c r="A52" s="642"/>
      <c r="B52" s="11" t="str">
        <f t="shared" si="33"/>
        <v>Refrigeration</v>
      </c>
      <c r="C52" s="3">
        <v>0</v>
      </c>
      <c r="D52" s="3">
        <v>0</v>
      </c>
      <c r="E52" s="3">
        <v>0</v>
      </c>
      <c r="F52" s="3">
        <v>0</v>
      </c>
      <c r="G52" s="3">
        <f t="shared" ref="G52:BR52" si="56">F52</f>
        <v>0</v>
      </c>
      <c r="H52" s="3">
        <f t="shared" si="56"/>
        <v>0</v>
      </c>
      <c r="I52" s="3">
        <f t="shared" si="56"/>
        <v>0</v>
      </c>
      <c r="J52" s="3">
        <f t="shared" si="56"/>
        <v>0</v>
      </c>
      <c r="K52" s="3">
        <f t="shared" si="56"/>
        <v>0</v>
      </c>
      <c r="L52" s="3">
        <f t="shared" si="56"/>
        <v>0</v>
      </c>
      <c r="M52" s="3">
        <f t="shared" si="56"/>
        <v>0</v>
      </c>
      <c r="N52" s="3">
        <f t="shared" si="56"/>
        <v>0</v>
      </c>
      <c r="O52" s="3">
        <f t="shared" si="56"/>
        <v>0</v>
      </c>
      <c r="P52" s="3">
        <f t="shared" si="56"/>
        <v>0</v>
      </c>
      <c r="Q52" s="3">
        <f t="shared" si="56"/>
        <v>0</v>
      </c>
      <c r="R52" s="3">
        <f t="shared" si="56"/>
        <v>0</v>
      </c>
      <c r="S52" s="3">
        <f t="shared" si="56"/>
        <v>0</v>
      </c>
      <c r="T52" s="3">
        <f t="shared" si="56"/>
        <v>0</v>
      </c>
      <c r="U52" s="3">
        <f t="shared" si="56"/>
        <v>0</v>
      </c>
      <c r="V52" s="3">
        <f t="shared" si="56"/>
        <v>0</v>
      </c>
      <c r="W52" s="3">
        <f t="shared" si="56"/>
        <v>0</v>
      </c>
      <c r="X52" s="3">
        <f t="shared" si="56"/>
        <v>0</v>
      </c>
      <c r="Y52" s="3">
        <f t="shared" si="56"/>
        <v>0</v>
      </c>
      <c r="Z52" s="3">
        <f t="shared" si="56"/>
        <v>0</v>
      </c>
      <c r="AA52" s="3">
        <f t="shared" si="56"/>
        <v>0</v>
      </c>
      <c r="AB52" s="3">
        <f t="shared" si="56"/>
        <v>0</v>
      </c>
      <c r="AC52" s="3">
        <f t="shared" si="56"/>
        <v>0</v>
      </c>
      <c r="AD52" s="3">
        <f t="shared" si="56"/>
        <v>0</v>
      </c>
      <c r="AE52" s="3">
        <f t="shared" si="56"/>
        <v>0</v>
      </c>
      <c r="AF52" s="3">
        <f t="shared" si="56"/>
        <v>0</v>
      </c>
      <c r="AG52" s="3">
        <f t="shared" si="56"/>
        <v>0</v>
      </c>
      <c r="AH52" s="3">
        <f t="shared" si="56"/>
        <v>0</v>
      </c>
      <c r="AI52" s="3">
        <f t="shared" si="56"/>
        <v>0</v>
      </c>
      <c r="AJ52" s="3">
        <f t="shared" si="56"/>
        <v>0</v>
      </c>
      <c r="AK52" s="3">
        <f t="shared" si="56"/>
        <v>0</v>
      </c>
      <c r="AL52" s="3">
        <f t="shared" si="56"/>
        <v>0</v>
      </c>
      <c r="AM52" s="3">
        <f t="shared" si="56"/>
        <v>0</v>
      </c>
      <c r="AN52" s="3">
        <f t="shared" si="56"/>
        <v>0</v>
      </c>
      <c r="AO52" s="3">
        <f t="shared" si="56"/>
        <v>0</v>
      </c>
      <c r="AP52" s="3">
        <f t="shared" si="56"/>
        <v>0</v>
      </c>
      <c r="AQ52" s="3">
        <f t="shared" si="56"/>
        <v>0</v>
      </c>
      <c r="AR52" s="3">
        <f t="shared" si="56"/>
        <v>0</v>
      </c>
      <c r="AS52" s="3">
        <f t="shared" si="56"/>
        <v>0</v>
      </c>
      <c r="AT52" s="3">
        <f t="shared" si="56"/>
        <v>0</v>
      </c>
      <c r="AU52" s="3">
        <f t="shared" si="56"/>
        <v>0</v>
      </c>
      <c r="AV52" s="3">
        <f t="shared" si="56"/>
        <v>0</v>
      </c>
      <c r="AW52" s="3">
        <f t="shared" si="56"/>
        <v>0</v>
      </c>
      <c r="AX52" s="3">
        <f t="shared" si="56"/>
        <v>0</v>
      </c>
      <c r="AY52" s="3">
        <f t="shared" si="56"/>
        <v>0</v>
      </c>
      <c r="AZ52" s="3">
        <f t="shared" si="56"/>
        <v>0</v>
      </c>
      <c r="BA52" s="3">
        <f t="shared" si="56"/>
        <v>0</v>
      </c>
      <c r="BB52" s="3">
        <f t="shared" si="56"/>
        <v>0</v>
      </c>
      <c r="BC52" s="3">
        <f t="shared" si="56"/>
        <v>0</v>
      </c>
      <c r="BD52" s="3">
        <f t="shared" si="56"/>
        <v>0</v>
      </c>
      <c r="BE52" s="3">
        <f t="shared" si="56"/>
        <v>0</v>
      </c>
      <c r="BF52" s="3">
        <f t="shared" si="56"/>
        <v>0</v>
      </c>
      <c r="BG52" s="3">
        <f t="shared" si="56"/>
        <v>0</v>
      </c>
      <c r="BH52" s="3">
        <f t="shared" si="56"/>
        <v>0</v>
      </c>
      <c r="BI52" s="3">
        <f t="shared" si="56"/>
        <v>0</v>
      </c>
      <c r="BJ52" s="3">
        <f t="shared" si="56"/>
        <v>0</v>
      </c>
      <c r="BK52" s="3">
        <f t="shared" si="56"/>
        <v>0</v>
      </c>
      <c r="BL52" s="3">
        <f t="shared" si="56"/>
        <v>0</v>
      </c>
      <c r="BM52" s="3">
        <f t="shared" si="56"/>
        <v>0</v>
      </c>
      <c r="BN52" s="3">
        <f t="shared" si="56"/>
        <v>0</v>
      </c>
      <c r="BO52" s="3">
        <f t="shared" si="56"/>
        <v>0</v>
      </c>
      <c r="BP52" s="3">
        <f t="shared" si="56"/>
        <v>0</v>
      </c>
      <c r="BQ52" s="3">
        <f t="shared" si="56"/>
        <v>0</v>
      </c>
      <c r="BR52" s="3">
        <f t="shared" si="56"/>
        <v>0</v>
      </c>
      <c r="BS52" s="3">
        <f t="shared" ref="BS52:CH52" si="57">BR52</f>
        <v>0</v>
      </c>
      <c r="BT52" s="3">
        <f t="shared" si="57"/>
        <v>0</v>
      </c>
      <c r="BU52" s="3">
        <f t="shared" si="57"/>
        <v>0</v>
      </c>
      <c r="BV52" s="3">
        <f t="shared" si="57"/>
        <v>0</v>
      </c>
      <c r="BW52" s="3">
        <f t="shared" si="57"/>
        <v>0</v>
      </c>
      <c r="BX52" s="3">
        <f t="shared" si="57"/>
        <v>0</v>
      </c>
      <c r="BY52" s="3">
        <f t="shared" si="57"/>
        <v>0</v>
      </c>
      <c r="BZ52" s="3">
        <f t="shared" si="57"/>
        <v>0</v>
      </c>
      <c r="CA52" s="3">
        <f t="shared" si="57"/>
        <v>0</v>
      </c>
      <c r="CB52" s="3">
        <f t="shared" si="57"/>
        <v>0</v>
      </c>
      <c r="CC52" s="3">
        <f t="shared" si="57"/>
        <v>0</v>
      </c>
      <c r="CD52" s="3">
        <f t="shared" si="57"/>
        <v>0</v>
      </c>
      <c r="CE52" s="3">
        <f t="shared" si="57"/>
        <v>0</v>
      </c>
      <c r="CF52" s="3">
        <f t="shared" si="57"/>
        <v>0</v>
      </c>
      <c r="CG52" s="3">
        <f t="shared" si="57"/>
        <v>0</v>
      </c>
      <c r="CH52" s="12">
        <f t="shared" si="57"/>
        <v>0</v>
      </c>
    </row>
    <row r="53" spans="1:86" x14ac:dyDescent="0.3">
      <c r="A53" s="642"/>
      <c r="B53" s="11" t="str">
        <f t="shared" si="33"/>
        <v>Water Heating</v>
      </c>
      <c r="C53" s="3">
        <v>0</v>
      </c>
      <c r="D53" s="3">
        <v>0</v>
      </c>
      <c r="E53" s="3">
        <v>0</v>
      </c>
      <c r="F53" s="3">
        <v>0</v>
      </c>
      <c r="G53" s="3">
        <f t="shared" ref="G53:BR53" si="58">F53</f>
        <v>0</v>
      </c>
      <c r="H53" s="3">
        <f t="shared" si="58"/>
        <v>0</v>
      </c>
      <c r="I53" s="3">
        <f t="shared" si="58"/>
        <v>0</v>
      </c>
      <c r="J53" s="3">
        <f t="shared" si="58"/>
        <v>0</v>
      </c>
      <c r="K53" s="3">
        <f t="shared" si="58"/>
        <v>0</v>
      </c>
      <c r="L53" s="3">
        <f t="shared" si="58"/>
        <v>0</v>
      </c>
      <c r="M53" s="3">
        <f t="shared" si="58"/>
        <v>0</v>
      </c>
      <c r="N53" s="3">
        <f t="shared" si="58"/>
        <v>0</v>
      </c>
      <c r="O53" s="3">
        <f t="shared" si="58"/>
        <v>0</v>
      </c>
      <c r="P53" s="3">
        <f t="shared" si="58"/>
        <v>0</v>
      </c>
      <c r="Q53" s="3">
        <f t="shared" si="58"/>
        <v>0</v>
      </c>
      <c r="R53" s="3">
        <f t="shared" si="58"/>
        <v>0</v>
      </c>
      <c r="S53" s="3">
        <f t="shared" si="58"/>
        <v>0</v>
      </c>
      <c r="T53" s="3">
        <f t="shared" si="58"/>
        <v>0</v>
      </c>
      <c r="U53" s="3">
        <f t="shared" si="58"/>
        <v>0</v>
      </c>
      <c r="V53" s="3">
        <f t="shared" si="58"/>
        <v>0</v>
      </c>
      <c r="W53" s="3">
        <f t="shared" si="58"/>
        <v>0</v>
      </c>
      <c r="X53" s="3">
        <f t="shared" si="58"/>
        <v>0</v>
      </c>
      <c r="Y53" s="3">
        <f t="shared" si="58"/>
        <v>0</v>
      </c>
      <c r="Z53" s="3">
        <f t="shared" si="58"/>
        <v>0</v>
      </c>
      <c r="AA53" s="3">
        <f t="shared" si="58"/>
        <v>0</v>
      </c>
      <c r="AB53" s="3">
        <f t="shared" si="58"/>
        <v>0</v>
      </c>
      <c r="AC53" s="3">
        <f t="shared" si="58"/>
        <v>0</v>
      </c>
      <c r="AD53" s="3">
        <f t="shared" si="58"/>
        <v>0</v>
      </c>
      <c r="AE53" s="3">
        <f t="shared" si="58"/>
        <v>0</v>
      </c>
      <c r="AF53" s="3">
        <f t="shared" si="58"/>
        <v>0</v>
      </c>
      <c r="AG53" s="3">
        <f t="shared" si="58"/>
        <v>0</v>
      </c>
      <c r="AH53" s="3">
        <f t="shared" si="58"/>
        <v>0</v>
      </c>
      <c r="AI53" s="3">
        <f t="shared" si="58"/>
        <v>0</v>
      </c>
      <c r="AJ53" s="3">
        <f t="shared" si="58"/>
        <v>0</v>
      </c>
      <c r="AK53" s="3">
        <f t="shared" si="58"/>
        <v>0</v>
      </c>
      <c r="AL53" s="3">
        <f t="shared" si="58"/>
        <v>0</v>
      </c>
      <c r="AM53" s="3">
        <f t="shared" si="58"/>
        <v>0</v>
      </c>
      <c r="AN53" s="3">
        <f t="shared" si="58"/>
        <v>0</v>
      </c>
      <c r="AO53" s="3">
        <f t="shared" si="58"/>
        <v>0</v>
      </c>
      <c r="AP53" s="3">
        <f t="shared" si="58"/>
        <v>0</v>
      </c>
      <c r="AQ53" s="3">
        <f t="shared" si="58"/>
        <v>0</v>
      </c>
      <c r="AR53" s="3">
        <f t="shared" si="58"/>
        <v>0</v>
      </c>
      <c r="AS53" s="3">
        <f t="shared" si="58"/>
        <v>0</v>
      </c>
      <c r="AT53" s="3">
        <f t="shared" si="58"/>
        <v>0</v>
      </c>
      <c r="AU53" s="3">
        <f t="shared" si="58"/>
        <v>0</v>
      </c>
      <c r="AV53" s="3">
        <f t="shared" si="58"/>
        <v>0</v>
      </c>
      <c r="AW53" s="3">
        <f t="shared" si="58"/>
        <v>0</v>
      </c>
      <c r="AX53" s="3">
        <f t="shared" si="58"/>
        <v>0</v>
      </c>
      <c r="AY53" s="3">
        <f t="shared" si="58"/>
        <v>0</v>
      </c>
      <c r="AZ53" s="3">
        <f t="shared" si="58"/>
        <v>0</v>
      </c>
      <c r="BA53" s="3">
        <f t="shared" si="58"/>
        <v>0</v>
      </c>
      <c r="BB53" s="3">
        <f t="shared" si="58"/>
        <v>0</v>
      </c>
      <c r="BC53" s="3">
        <f t="shared" si="58"/>
        <v>0</v>
      </c>
      <c r="BD53" s="3">
        <f t="shared" si="58"/>
        <v>0</v>
      </c>
      <c r="BE53" s="3">
        <f t="shared" si="58"/>
        <v>0</v>
      </c>
      <c r="BF53" s="3">
        <f t="shared" si="58"/>
        <v>0</v>
      </c>
      <c r="BG53" s="3">
        <f t="shared" si="58"/>
        <v>0</v>
      </c>
      <c r="BH53" s="3">
        <f t="shared" si="58"/>
        <v>0</v>
      </c>
      <c r="BI53" s="3">
        <f t="shared" si="58"/>
        <v>0</v>
      </c>
      <c r="BJ53" s="3">
        <f t="shared" si="58"/>
        <v>0</v>
      </c>
      <c r="BK53" s="3">
        <f t="shared" si="58"/>
        <v>0</v>
      </c>
      <c r="BL53" s="3">
        <f t="shared" si="58"/>
        <v>0</v>
      </c>
      <c r="BM53" s="3">
        <f t="shared" si="58"/>
        <v>0</v>
      </c>
      <c r="BN53" s="3">
        <f t="shared" si="58"/>
        <v>0</v>
      </c>
      <c r="BO53" s="3">
        <f t="shared" si="58"/>
        <v>0</v>
      </c>
      <c r="BP53" s="3">
        <f t="shared" si="58"/>
        <v>0</v>
      </c>
      <c r="BQ53" s="3">
        <f t="shared" si="58"/>
        <v>0</v>
      </c>
      <c r="BR53" s="3">
        <f t="shared" si="58"/>
        <v>0</v>
      </c>
      <c r="BS53" s="3">
        <f t="shared" ref="BS53:CH53" si="59">BR53</f>
        <v>0</v>
      </c>
      <c r="BT53" s="3">
        <f t="shared" si="59"/>
        <v>0</v>
      </c>
      <c r="BU53" s="3">
        <f t="shared" si="59"/>
        <v>0</v>
      </c>
      <c r="BV53" s="3">
        <f t="shared" si="59"/>
        <v>0</v>
      </c>
      <c r="BW53" s="3">
        <f t="shared" si="59"/>
        <v>0</v>
      </c>
      <c r="BX53" s="3">
        <f t="shared" si="59"/>
        <v>0</v>
      </c>
      <c r="BY53" s="3">
        <f t="shared" si="59"/>
        <v>0</v>
      </c>
      <c r="BZ53" s="3">
        <f t="shared" si="59"/>
        <v>0</v>
      </c>
      <c r="CA53" s="3">
        <f t="shared" si="59"/>
        <v>0</v>
      </c>
      <c r="CB53" s="3">
        <f t="shared" si="59"/>
        <v>0</v>
      </c>
      <c r="CC53" s="3">
        <f t="shared" si="59"/>
        <v>0</v>
      </c>
      <c r="CD53" s="3">
        <f t="shared" si="59"/>
        <v>0</v>
      </c>
      <c r="CE53" s="3">
        <f t="shared" si="59"/>
        <v>0</v>
      </c>
      <c r="CF53" s="3">
        <f t="shared" si="59"/>
        <v>0</v>
      </c>
      <c r="CG53" s="3">
        <f t="shared" si="59"/>
        <v>0</v>
      </c>
      <c r="CH53" s="12">
        <f t="shared" si="59"/>
        <v>0</v>
      </c>
    </row>
    <row r="54" spans="1:86" ht="15" customHeight="1" x14ac:dyDescent="0.3">
      <c r="A54" s="642"/>
      <c r="B54" s="11" t="str">
        <f t="shared" si="33"/>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643"/>
      <c r="B55" s="312" t="str">
        <f t="shared" si="33"/>
        <v>Monthly kWh</v>
      </c>
      <c r="C55" s="313">
        <f>SUM(C41:C54)</f>
        <v>0</v>
      </c>
      <c r="D55" s="313">
        <f t="shared" ref="D55:BO55" si="60">SUM(D41:D54)</f>
        <v>0</v>
      </c>
      <c r="E55" s="313">
        <f t="shared" si="60"/>
        <v>0</v>
      </c>
      <c r="F55" s="313">
        <f t="shared" si="60"/>
        <v>0</v>
      </c>
      <c r="G55" s="313">
        <f t="shared" si="60"/>
        <v>0</v>
      </c>
      <c r="H55" s="313">
        <f t="shared" si="60"/>
        <v>0</v>
      </c>
      <c r="I55" s="313">
        <f t="shared" si="60"/>
        <v>0</v>
      </c>
      <c r="J55" s="313">
        <f t="shared" si="60"/>
        <v>0</v>
      </c>
      <c r="K55" s="313">
        <f t="shared" si="60"/>
        <v>0</v>
      </c>
      <c r="L55" s="313">
        <f t="shared" si="60"/>
        <v>0</v>
      </c>
      <c r="M55" s="313">
        <f t="shared" si="60"/>
        <v>0</v>
      </c>
      <c r="N55" s="313">
        <f t="shared" si="60"/>
        <v>0</v>
      </c>
      <c r="O55" s="313">
        <f t="shared" si="60"/>
        <v>0</v>
      </c>
      <c r="P55" s="313">
        <f t="shared" si="60"/>
        <v>0</v>
      </c>
      <c r="Q55" s="313">
        <f t="shared" si="60"/>
        <v>0</v>
      </c>
      <c r="R55" s="313">
        <f t="shared" si="60"/>
        <v>0</v>
      </c>
      <c r="S55" s="313">
        <f t="shared" si="60"/>
        <v>0</v>
      </c>
      <c r="T55" s="313">
        <f t="shared" si="60"/>
        <v>0</v>
      </c>
      <c r="U55" s="313">
        <f t="shared" si="60"/>
        <v>0</v>
      </c>
      <c r="V55" s="313">
        <f t="shared" si="60"/>
        <v>0</v>
      </c>
      <c r="W55" s="313">
        <f t="shared" si="60"/>
        <v>0</v>
      </c>
      <c r="X55" s="313">
        <f t="shared" si="60"/>
        <v>0</v>
      </c>
      <c r="Y55" s="313">
        <f t="shared" si="60"/>
        <v>0</v>
      </c>
      <c r="Z55" s="313">
        <f t="shared" si="60"/>
        <v>0</v>
      </c>
      <c r="AA55" s="313">
        <f t="shared" si="60"/>
        <v>0</v>
      </c>
      <c r="AB55" s="313">
        <f t="shared" si="60"/>
        <v>0</v>
      </c>
      <c r="AC55" s="313">
        <f t="shared" si="60"/>
        <v>0</v>
      </c>
      <c r="AD55" s="313">
        <f t="shared" si="60"/>
        <v>0</v>
      </c>
      <c r="AE55" s="313">
        <f t="shared" si="60"/>
        <v>0</v>
      </c>
      <c r="AF55" s="313">
        <f t="shared" si="60"/>
        <v>0</v>
      </c>
      <c r="AG55" s="313">
        <f t="shared" si="60"/>
        <v>0</v>
      </c>
      <c r="AH55" s="313">
        <f t="shared" si="60"/>
        <v>0</v>
      </c>
      <c r="AI55" s="313">
        <f t="shared" si="60"/>
        <v>0</v>
      </c>
      <c r="AJ55" s="313">
        <f t="shared" si="60"/>
        <v>0</v>
      </c>
      <c r="AK55" s="313">
        <f t="shared" si="60"/>
        <v>0</v>
      </c>
      <c r="AL55" s="313">
        <f t="shared" si="60"/>
        <v>0</v>
      </c>
      <c r="AM55" s="313">
        <f t="shared" si="60"/>
        <v>0</v>
      </c>
      <c r="AN55" s="313">
        <f t="shared" si="60"/>
        <v>0</v>
      </c>
      <c r="AO55" s="313">
        <f t="shared" si="60"/>
        <v>0</v>
      </c>
      <c r="AP55" s="313">
        <f t="shared" si="60"/>
        <v>0</v>
      </c>
      <c r="AQ55" s="313">
        <f t="shared" si="60"/>
        <v>0</v>
      </c>
      <c r="AR55" s="313">
        <f t="shared" si="60"/>
        <v>0</v>
      </c>
      <c r="AS55" s="313">
        <f t="shared" si="60"/>
        <v>0</v>
      </c>
      <c r="AT55" s="313">
        <f t="shared" si="60"/>
        <v>0</v>
      </c>
      <c r="AU55" s="313">
        <f t="shared" si="60"/>
        <v>0</v>
      </c>
      <c r="AV55" s="313">
        <f t="shared" si="60"/>
        <v>0</v>
      </c>
      <c r="AW55" s="313">
        <f t="shared" si="60"/>
        <v>0</v>
      </c>
      <c r="AX55" s="313">
        <f t="shared" si="60"/>
        <v>0</v>
      </c>
      <c r="AY55" s="313">
        <f t="shared" si="60"/>
        <v>0</v>
      </c>
      <c r="AZ55" s="313">
        <f t="shared" si="60"/>
        <v>0</v>
      </c>
      <c r="BA55" s="313">
        <f t="shared" si="60"/>
        <v>0</v>
      </c>
      <c r="BB55" s="313">
        <f t="shared" si="60"/>
        <v>0</v>
      </c>
      <c r="BC55" s="313">
        <f t="shared" si="60"/>
        <v>0</v>
      </c>
      <c r="BD55" s="313">
        <f t="shared" si="60"/>
        <v>0</v>
      </c>
      <c r="BE55" s="313">
        <f t="shared" si="60"/>
        <v>0</v>
      </c>
      <c r="BF55" s="313">
        <f t="shared" si="60"/>
        <v>0</v>
      </c>
      <c r="BG55" s="313">
        <f t="shared" si="60"/>
        <v>0</v>
      </c>
      <c r="BH55" s="313">
        <f t="shared" si="60"/>
        <v>0</v>
      </c>
      <c r="BI55" s="313">
        <f t="shared" si="60"/>
        <v>0</v>
      </c>
      <c r="BJ55" s="313">
        <f t="shared" si="60"/>
        <v>0</v>
      </c>
      <c r="BK55" s="313">
        <f t="shared" si="60"/>
        <v>0</v>
      </c>
      <c r="BL55" s="313">
        <f t="shared" si="60"/>
        <v>0</v>
      </c>
      <c r="BM55" s="313">
        <f t="shared" si="60"/>
        <v>0</v>
      </c>
      <c r="BN55" s="313">
        <f t="shared" si="60"/>
        <v>0</v>
      </c>
      <c r="BO55" s="313">
        <f t="shared" si="60"/>
        <v>0</v>
      </c>
      <c r="BP55" s="313">
        <f t="shared" ref="BP55:CH55" si="61">SUM(BP41:BP54)</f>
        <v>0</v>
      </c>
      <c r="BQ55" s="313">
        <f t="shared" si="61"/>
        <v>0</v>
      </c>
      <c r="BR55" s="313">
        <f t="shared" si="61"/>
        <v>0</v>
      </c>
      <c r="BS55" s="313">
        <f t="shared" si="61"/>
        <v>0</v>
      </c>
      <c r="BT55" s="313">
        <f t="shared" si="61"/>
        <v>0</v>
      </c>
      <c r="BU55" s="313">
        <f t="shared" si="61"/>
        <v>0</v>
      </c>
      <c r="BV55" s="313">
        <f t="shared" si="61"/>
        <v>0</v>
      </c>
      <c r="BW55" s="313">
        <f t="shared" si="61"/>
        <v>0</v>
      </c>
      <c r="BX55" s="313">
        <f t="shared" si="61"/>
        <v>0</v>
      </c>
      <c r="BY55" s="313">
        <f t="shared" si="61"/>
        <v>0</v>
      </c>
      <c r="BZ55" s="313">
        <f t="shared" si="61"/>
        <v>0</v>
      </c>
      <c r="CA55" s="313">
        <f t="shared" si="61"/>
        <v>0</v>
      </c>
      <c r="CB55" s="313">
        <f t="shared" si="61"/>
        <v>0</v>
      </c>
      <c r="CC55" s="313">
        <f t="shared" si="61"/>
        <v>0</v>
      </c>
      <c r="CD55" s="313">
        <f t="shared" si="61"/>
        <v>0</v>
      </c>
      <c r="CE55" s="313">
        <f t="shared" si="61"/>
        <v>0</v>
      </c>
      <c r="CF55" s="313">
        <f t="shared" si="61"/>
        <v>0</v>
      </c>
      <c r="CG55" s="313">
        <f t="shared" si="61"/>
        <v>0</v>
      </c>
      <c r="CH55" s="316">
        <f t="shared" si="61"/>
        <v>0</v>
      </c>
    </row>
    <row r="56" spans="1:86" s="49" customFormat="1" x14ac:dyDescent="0.3">
      <c r="A56" s="8"/>
      <c r="B56" s="347"/>
      <c r="C56" s="9"/>
      <c r="D56" s="347"/>
      <c r="E56" s="9"/>
      <c r="F56" s="347"/>
      <c r="G56" s="347"/>
      <c r="H56" s="9"/>
      <c r="I56" s="347"/>
      <c r="J56" s="347"/>
      <c r="K56" s="9"/>
      <c r="L56" s="347"/>
      <c r="M56" s="347"/>
      <c r="N56" s="9"/>
      <c r="O56" s="347"/>
      <c r="P56" s="347"/>
      <c r="Q56" s="9"/>
      <c r="R56" s="347"/>
      <c r="S56" s="347"/>
      <c r="T56" s="9"/>
      <c r="U56" s="347"/>
      <c r="V56" s="347"/>
      <c r="W56" s="9"/>
      <c r="X56" s="347"/>
      <c r="Y56" s="347"/>
      <c r="Z56" s="9"/>
      <c r="AA56" s="347"/>
      <c r="AB56" s="347"/>
      <c r="AC56" s="9"/>
      <c r="AD56" s="347"/>
      <c r="AE56" s="347"/>
      <c r="AF56" s="9"/>
      <c r="AG56" s="347"/>
      <c r="AH56" s="347"/>
      <c r="AI56" s="9"/>
      <c r="AJ56" s="347"/>
      <c r="AK56" s="347"/>
      <c r="AL56" s="9"/>
      <c r="AM56" s="347"/>
      <c r="AN56" s="347"/>
      <c r="AO56" s="9"/>
      <c r="AP56" s="347"/>
      <c r="AQ56" s="347"/>
      <c r="AR56" s="9"/>
      <c r="AS56" s="347"/>
      <c r="AT56" s="347"/>
      <c r="AU56" s="9"/>
      <c r="AV56" s="347"/>
      <c r="AW56" s="347"/>
      <c r="AX56" s="9"/>
      <c r="AY56" s="347"/>
      <c r="AZ56" s="347"/>
      <c r="BA56" s="9"/>
      <c r="BB56" s="347"/>
      <c r="BC56" s="347"/>
      <c r="BD56" s="9"/>
      <c r="BE56" s="347"/>
      <c r="BF56" s="347"/>
      <c r="BG56" s="9"/>
      <c r="BH56" s="347"/>
      <c r="BI56" s="347"/>
      <c r="BJ56" s="9"/>
      <c r="BK56" s="347"/>
      <c r="BL56" s="347"/>
      <c r="BM56" s="9"/>
      <c r="BN56" s="347"/>
      <c r="BO56" s="347"/>
      <c r="BP56" s="9"/>
      <c r="BQ56" s="347"/>
      <c r="BR56" s="347"/>
      <c r="BS56" s="9"/>
      <c r="BT56" s="347"/>
      <c r="BU56" s="347"/>
      <c r="BV56" s="9"/>
      <c r="BW56" s="347"/>
      <c r="BX56" s="347"/>
      <c r="BY56" s="9"/>
      <c r="BZ56" s="347"/>
      <c r="CA56" s="347"/>
      <c r="CB56" s="9"/>
      <c r="CC56" s="347"/>
      <c r="CD56" s="347"/>
      <c r="CE56" s="9"/>
      <c r="CF56" s="347"/>
      <c r="CG56" s="347"/>
      <c r="CH56" s="161"/>
    </row>
    <row r="57" spans="1:86" s="49" customFormat="1" ht="15" thickBot="1" x14ac:dyDescent="0.35">
      <c r="A57" s="271" t="s">
        <v>218</v>
      </c>
      <c r="B57" s="271"/>
      <c r="C57" s="271"/>
      <c r="D57" s="271"/>
      <c r="E57" s="271"/>
      <c r="F57" s="271"/>
      <c r="G57" s="271"/>
      <c r="H57" s="271"/>
      <c r="I57" s="271"/>
      <c r="J57" s="271"/>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row>
    <row r="58" spans="1:86" ht="15.6" x14ac:dyDescent="0.3">
      <c r="A58" s="644" t="s">
        <v>72</v>
      </c>
      <c r="B58" s="18" t="s">
        <v>209</v>
      </c>
      <c r="C58" s="309">
        <v>43831</v>
      </c>
      <c r="D58" s="309">
        <v>43862</v>
      </c>
      <c r="E58" s="309">
        <v>43891</v>
      </c>
      <c r="F58" s="309">
        <v>43922</v>
      </c>
      <c r="G58" s="309">
        <v>43952</v>
      </c>
      <c r="H58" s="309">
        <v>43983</v>
      </c>
      <c r="I58" s="309">
        <v>44013</v>
      </c>
      <c r="J58" s="309">
        <v>44044</v>
      </c>
      <c r="K58" s="309">
        <v>44075</v>
      </c>
      <c r="L58" s="309">
        <v>44105</v>
      </c>
      <c r="M58" s="309">
        <v>44136</v>
      </c>
      <c r="N58" s="309">
        <v>44166</v>
      </c>
      <c r="O58" s="309">
        <v>44197</v>
      </c>
      <c r="P58" s="309">
        <v>44228</v>
      </c>
      <c r="Q58" s="309">
        <v>44256</v>
      </c>
      <c r="R58" s="309">
        <v>44287</v>
      </c>
      <c r="S58" s="309">
        <v>44317</v>
      </c>
      <c r="T58" s="309">
        <v>44348</v>
      </c>
      <c r="U58" s="309">
        <v>44378</v>
      </c>
      <c r="V58" s="309">
        <v>44409</v>
      </c>
      <c r="W58" s="309">
        <v>44440</v>
      </c>
      <c r="X58" s="309">
        <v>44470</v>
      </c>
      <c r="Y58" s="309">
        <v>44501</v>
      </c>
      <c r="Z58" s="309">
        <v>44531</v>
      </c>
      <c r="AA58" s="309">
        <v>44562</v>
      </c>
      <c r="AB58" s="309">
        <v>44593</v>
      </c>
      <c r="AC58" s="309">
        <v>44621</v>
      </c>
      <c r="AD58" s="309">
        <v>44652</v>
      </c>
      <c r="AE58" s="309">
        <v>44682</v>
      </c>
      <c r="AF58" s="309">
        <v>44713</v>
      </c>
      <c r="AG58" s="309">
        <v>44743</v>
      </c>
      <c r="AH58" s="309">
        <v>44774</v>
      </c>
      <c r="AI58" s="309">
        <v>44805</v>
      </c>
      <c r="AJ58" s="309">
        <v>44835</v>
      </c>
      <c r="AK58" s="309">
        <v>44866</v>
      </c>
      <c r="AL58" s="309">
        <v>44896</v>
      </c>
      <c r="AM58" s="309">
        <v>44927</v>
      </c>
      <c r="AN58" s="309">
        <v>44958</v>
      </c>
      <c r="AO58" s="309">
        <v>44986</v>
      </c>
      <c r="AP58" s="309">
        <v>45017</v>
      </c>
      <c r="AQ58" s="309">
        <v>45047</v>
      </c>
      <c r="AR58" s="309">
        <v>45078</v>
      </c>
      <c r="AS58" s="309">
        <v>45108</v>
      </c>
      <c r="AT58" s="309">
        <v>45139</v>
      </c>
      <c r="AU58" s="309">
        <v>45170</v>
      </c>
      <c r="AV58" s="309">
        <v>45200</v>
      </c>
      <c r="AW58" s="309">
        <v>45231</v>
      </c>
      <c r="AX58" s="309">
        <v>45261</v>
      </c>
      <c r="AY58" s="309">
        <v>45292</v>
      </c>
      <c r="AZ58" s="309">
        <v>45323</v>
      </c>
      <c r="BA58" s="309">
        <v>45352</v>
      </c>
      <c r="BB58" s="309">
        <v>45383</v>
      </c>
      <c r="BC58" s="309">
        <v>45413</v>
      </c>
      <c r="BD58" s="309">
        <v>45444</v>
      </c>
      <c r="BE58" s="309">
        <v>45474</v>
      </c>
      <c r="BF58" s="309">
        <v>45505</v>
      </c>
      <c r="BG58" s="309">
        <v>45536</v>
      </c>
      <c r="BH58" s="309">
        <v>45566</v>
      </c>
      <c r="BI58" s="309">
        <v>45597</v>
      </c>
      <c r="BJ58" s="309">
        <v>45627</v>
      </c>
      <c r="BK58" s="309">
        <v>45658</v>
      </c>
      <c r="BL58" s="309">
        <v>45689</v>
      </c>
      <c r="BM58" s="309">
        <v>45717</v>
      </c>
      <c r="BN58" s="309">
        <v>45748</v>
      </c>
      <c r="BO58" s="309">
        <v>45778</v>
      </c>
      <c r="BP58" s="309">
        <v>45809</v>
      </c>
      <c r="BQ58" s="309">
        <v>45839</v>
      </c>
      <c r="BR58" s="309">
        <v>45870</v>
      </c>
      <c r="BS58" s="309">
        <v>45901</v>
      </c>
      <c r="BT58" s="309">
        <v>45931</v>
      </c>
      <c r="BU58" s="309">
        <v>45962</v>
      </c>
      <c r="BV58" s="309">
        <v>45992</v>
      </c>
      <c r="BW58" s="309">
        <v>46023</v>
      </c>
      <c r="BX58" s="309">
        <v>46054</v>
      </c>
      <c r="BY58" s="309">
        <v>46082</v>
      </c>
      <c r="BZ58" s="309">
        <v>46113</v>
      </c>
      <c r="CA58" s="309">
        <v>46143</v>
      </c>
      <c r="CB58" s="309">
        <v>46174</v>
      </c>
      <c r="CC58" s="309">
        <v>46204</v>
      </c>
      <c r="CD58" s="309">
        <v>46235</v>
      </c>
      <c r="CE58" s="309">
        <v>46266</v>
      </c>
      <c r="CF58" s="309">
        <v>46296</v>
      </c>
      <c r="CG58" s="309">
        <v>46327</v>
      </c>
      <c r="CH58" s="310">
        <v>46357</v>
      </c>
    </row>
    <row r="59" spans="1:86" ht="15" customHeight="1" x14ac:dyDescent="0.3">
      <c r="A59" s="645"/>
      <c r="B59" s="14" t="str">
        <f t="shared" ref="B59:B72" si="62">B41</f>
        <v>Air Comp</v>
      </c>
      <c r="C59" s="30">
        <f>IF(C23=0,0,(C5*0.5)-C41)*C78*C93*C$2</f>
        <v>0</v>
      </c>
      <c r="D59" s="30">
        <f>IF(D23=0,0,((D5*0.5)+C23-D41)*D78*D93*D$2)</f>
        <v>0</v>
      </c>
      <c r="E59" s="30">
        <f t="shared" ref="E59:BP60" si="63">IF(E23=0,0,((E5*0.5)+D23-E41)*E78*E93*E$2)</f>
        <v>0</v>
      </c>
      <c r="F59" s="30">
        <f t="shared" si="63"/>
        <v>0</v>
      </c>
      <c r="G59" s="30">
        <f t="shared" si="63"/>
        <v>0</v>
      </c>
      <c r="H59" s="30">
        <f t="shared" si="63"/>
        <v>0</v>
      </c>
      <c r="I59" s="30">
        <f t="shared" si="63"/>
        <v>0</v>
      </c>
      <c r="J59" s="30">
        <f t="shared" si="63"/>
        <v>1544.470774802387</v>
      </c>
      <c r="K59" s="30">
        <f t="shared" si="63"/>
        <v>2959.2797165305919</v>
      </c>
      <c r="L59" s="30">
        <f t="shared" si="63"/>
        <v>3945.9926588194535</v>
      </c>
      <c r="M59" s="30">
        <f t="shared" si="63"/>
        <v>6049.0543308957185</v>
      </c>
      <c r="N59" s="30">
        <f t="shared" si="63"/>
        <v>5507.1962989545036</v>
      </c>
      <c r="O59" s="30">
        <f t="shared" si="63"/>
        <v>5652.7826350828364</v>
      </c>
      <c r="P59" s="30">
        <f t="shared" si="63"/>
        <v>5272.004963372895</v>
      </c>
      <c r="Q59" s="30">
        <f t="shared" si="63"/>
        <v>5937.294388511641</v>
      </c>
      <c r="R59" s="30">
        <f t="shared" si="63"/>
        <v>5573.5763759670717</v>
      </c>
      <c r="S59" s="30">
        <f t="shared" si="63"/>
        <v>6387.8246283497247</v>
      </c>
      <c r="T59" s="30">
        <f t="shared" si="63"/>
        <v>11214.54234740774</v>
      </c>
      <c r="U59" s="30">
        <f t="shared" si="63"/>
        <v>11177.224033290413</v>
      </c>
      <c r="V59" s="30">
        <f t="shared" si="63"/>
        <v>11343.304261780664</v>
      </c>
      <c r="W59" s="30">
        <f t="shared" si="63"/>
        <v>10867.156170247872</v>
      </c>
      <c r="X59" s="30">
        <f t="shared" si="63"/>
        <v>6202.8593371699344</v>
      </c>
      <c r="Y59" s="30">
        <f t="shared" si="63"/>
        <v>6049.0543308957185</v>
      </c>
      <c r="Z59" s="30">
        <f t="shared" si="63"/>
        <v>5507.1962989545036</v>
      </c>
      <c r="AA59" s="30">
        <f t="shared" si="63"/>
        <v>5652.7826350828364</v>
      </c>
      <c r="AB59" s="30">
        <f t="shared" si="63"/>
        <v>5272.004963372895</v>
      </c>
      <c r="AC59" s="30">
        <f t="shared" si="63"/>
        <v>5937.294388511641</v>
      </c>
      <c r="AD59" s="30">
        <f t="shared" si="63"/>
        <v>5573.5763759670717</v>
      </c>
      <c r="AE59" s="30">
        <f t="shared" si="63"/>
        <v>6387.8246283497247</v>
      </c>
      <c r="AF59" s="30">
        <f t="shared" si="63"/>
        <v>11214.54234740774</v>
      </c>
      <c r="AG59" s="30">
        <f t="shared" si="63"/>
        <v>11177.224033290413</v>
      </c>
      <c r="AH59" s="30">
        <f t="shared" si="63"/>
        <v>11343.304261780664</v>
      </c>
      <c r="AI59" s="30">
        <f t="shared" si="63"/>
        <v>10867.156170247872</v>
      </c>
      <c r="AJ59" s="30">
        <f t="shared" si="63"/>
        <v>6202.8593371699344</v>
      </c>
      <c r="AK59" s="30">
        <f t="shared" si="63"/>
        <v>6049.0543308957185</v>
      </c>
      <c r="AL59" s="30">
        <f t="shared" si="63"/>
        <v>5507.1962989545036</v>
      </c>
      <c r="AM59" s="30">
        <f t="shared" si="63"/>
        <v>5652.7826350828364</v>
      </c>
      <c r="AN59" s="30">
        <f t="shared" si="63"/>
        <v>5272.004963372895</v>
      </c>
      <c r="AO59" s="30">
        <f t="shared" si="63"/>
        <v>5937.294388511641</v>
      </c>
      <c r="AP59" s="30">
        <f t="shared" si="63"/>
        <v>5573.5763759670717</v>
      </c>
      <c r="AQ59" s="30">
        <f t="shared" si="63"/>
        <v>6387.8246283497247</v>
      </c>
      <c r="AR59" s="30">
        <f t="shared" si="63"/>
        <v>11214.54234740774</v>
      </c>
      <c r="AS59" s="30">
        <f t="shared" si="63"/>
        <v>11177.224033290413</v>
      </c>
      <c r="AT59" s="30">
        <f t="shared" si="63"/>
        <v>11343.304261780664</v>
      </c>
      <c r="AU59" s="30">
        <f t="shared" si="63"/>
        <v>10867.156170247872</v>
      </c>
      <c r="AV59" s="30">
        <f t="shared" si="63"/>
        <v>6202.8593371699344</v>
      </c>
      <c r="AW59" s="30">
        <f t="shared" si="63"/>
        <v>6049.0543308957185</v>
      </c>
      <c r="AX59" s="30">
        <f t="shared" si="63"/>
        <v>5507.1962989545036</v>
      </c>
      <c r="AY59" s="30">
        <f t="shared" si="63"/>
        <v>5652.7826350828364</v>
      </c>
      <c r="AZ59" s="30">
        <f t="shared" si="63"/>
        <v>5272.004963372895</v>
      </c>
      <c r="BA59" s="30">
        <f t="shared" si="63"/>
        <v>5937.294388511641</v>
      </c>
      <c r="BB59" s="30">
        <f t="shared" si="63"/>
        <v>5573.5763759670717</v>
      </c>
      <c r="BC59" s="30">
        <f t="shared" si="63"/>
        <v>6387.8246283497247</v>
      </c>
      <c r="BD59" s="30">
        <f t="shared" si="63"/>
        <v>11214.54234740774</v>
      </c>
      <c r="BE59" s="30">
        <f t="shared" si="63"/>
        <v>11177.224033290413</v>
      </c>
      <c r="BF59" s="30">
        <f t="shared" si="63"/>
        <v>11343.304261780664</v>
      </c>
      <c r="BG59" s="30">
        <f t="shared" si="63"/>
        <v>10867.156170247872</v>
      </c>
      <c r="BH59" s="30">
        <f t="shared" si="63"/>
        <v>6202.8593371699344</v>
      </c>
      <c r="BI59" s="30">
        <f t="shared" si="63"/>
        <v>6049.0543308957185</v>
      </c>
      <c r="BJ59" s="30">
        <f t="shared" si="63"/>
        <v>5507.1962989545036</v>
      </c>
      <c r="BK59" s="30">
        <f t="shared" si="63"/>
        <v>5652.7826350828364</v>
      </c>
      <c r="BL59" s="30">
        <f t="shared" si="63"/>
        <v>5272.004963372895</v>
      </c>
      <c r="BM59" s="30">
        <f t="shared" si="63"/>
        <v>5937.294388511641</v>
      </c>
      <c r="BN59" s="30">
        <f t="shared" si="63"/>
        <v>5573.5763759670717</v>
      </c>
      <c r="BO59" s="30">
        <f t="shared" si="63"/>
        <v>6387.8246283497247</v>
      </c>
      <c r="BP59" s="30">
        <f t="shared" si="63"/>
        <v>11214.54234740774</v>
      </c>
      <c r="BQ59" s="30">
        <f t="shared" ref="BQ59:CH63" si="64">IF(BQ23=0,0,((BQ5*0.5)+BP23-BQ41)*BQ78*BQ93*BQ$2)</f>
        <v>11177.224033290413</v>
      </c>
      <c r="BR59" s="30">
        <f t="shared" si="64"/>
        <v>11343.304261780664</v>
      </c>
      <c r="BS59" s="30">
        <f t="shared" si="64"/>
        <v>10867.156170247872</v>
      </c>
      <c r="BT59" s="30">
        <f t="shared" si="64"/>
        <v>6202.8593371699344</v>
      </c>
      <c r="BU59" s="30">
        <f t="shared" si="64"/>
        <v>6049.0543308957185</v>
      </c>
      <c r="BV59" s="30">
        <f t="shared" si="64"/>
        <v>5507.1962989545036</v>
      </c>
      <c r="BW59" s="30">
        <f t="shared" si="64"/>
        <v>5652.7826350828364</v>
      </c>
      <c r="BX59" s="30">
        <f t="shared" si="64"/>
        <v>5272.004963372895</v>
      </c>
      <c r="BY59" s="30">
        <f t="shared" si="64"/>
        <v>5937.294388511641</v>
      </c>
      <c r="BZ59" s="30">
        <f t="shared" si="64"/>
        <v>5573.5763759670717</v>
      </c>
      <c r="CA59" s="30">
        <f t="shared" si="64"/>
        <v>6387.8246283497247</v>
      </c>
      <c r="CB59" s="30">
        <f t="shared" si="64"/>
        <v>11214.54234740774</v>
      </c>
      <c r="CC59" s="30">
        <f t="shared" si="64"/>
        <v>11177.224033290413</v>
      </c>
      <c r="CD59" s="30">
        <f t="shared" si="64"/>
        <v>11343.304261780664</v>
      </c>
      <c r="CE59" s="30">
        <f t="shared" si="64"/>
        <v>10867.156170247872</v>
      </c>
      <c r="CF59" s="30">
        <f t="shared" si="64"/>
        <v>6202.8593371699344</v>
      </c>
      <c r="CG59" s="30">
        <f t="shared" si="64"/>
        <v>6049.0543308957185</v>
      </c>
      <c r="CH59" s="34">
        <f t="shared" si="64"/>
        <v>5507.1962989545036</v>
      </c>
    </row>
    <row r="60" spans="1:86" ht="15.6" x14ac:dyDescent="0.3">
      <c r="A60" s="645"/>
      <c r="B60" s="14" t="str">
        <f t="shared" si="62"/>
        <v>Building Shell</v>
      </c>
      <c r="C60" s="30">
        <f t="shared" ref="C60:C71" si="65">IF(C24=0,0,(C6*0.5)-C42)*C79*C94*C$2</f>
        <v>0</v>
      </c>
      <c r="D60" s="30">
        <f t="shared" ref="D60:S71" si="66">IF(D24=0,0,((D6*0.5)+C24-D42)*D79*D94*D$2)</f>
        <v>0</v>
      </c>
      <c r="E60" s="30">
        <f t="shared" si="66"/>
        <v>0</v>
      </c>
      <c r="F60" s="30">
        <f t="shared" si="66"/>
        <v>0</v>
      </c>
      <c r="G60" s="30">
        <f t="shared" si="66"/>
        <v>0</v>
      </c>
      <c r="H60" s="30">
        <f t="shared" si="66"/>
        <v>0</v>
      </c>
      <c r="I60" s="30">
        <f t="shared" si="66"/>
        <v>0</v>
      </c>
      <c r="J60" s="30">
        <f t="shared" si="66"/>
        <v>0</v>
      </c>
      <c r="K60" s="30">
        <f t="shared" si="66"/>
        <v>23.156940322991996</v>
      </c>
      <c r="L60" s="30">
        <f t="shared" si="66"/>
        <v>12.631270549396799</v>
      </c>
      <c r="M60" s="30">
        <f t="shared" si="66"/>
        <v>19.954121621414401</v>
      </c>
      <c r="N60" s="30">
        <f t="shared" si="66"/>
        <v>33.488585305560001</v>
      </c>
      <c r="O60" s="30">
        <f t="shared" si="66"/>
        <v>38.173756824358399</v>
      </c>
      <c r="P60" s="30">
        <f t="shared" si="66"/>
        <v>31.342055508108793</v>
      </c>
      <c r="Q60" s="30">
        <f t="shared" si="66"/>
        <v>25.114838819252004</v>
      </c>
      <c r="R60" s="30">
        <f t="shared" si="66"/>
        <v>12.639573743266398</v>
      </c>
      <c r="S60" s="30">
        <f t="shared" si="66"/>
        <v>18.763463572358397</v>
      </c>
      <c r="T60" s="30">
        <f t="shared" si="63"/>
        <v>86.659991581363201</v>
      </c>
      <c r="U60" s="30">
        <f t="shared" si="63"/>
        <v>106.80971264369279</v>
      </c>
      <c r="V60" s="30">
        <f t="shared" si="63"/>
        <v>105.2239642997088</v>
      </c>
      <c r="W60" s="30">
        <f t="shared" si="63"/>
        <v>46.313880645983993</v>
      </c>
      <c r="X60" s="30">
        <f t="shared" si="63"/>
        <v>12.631270549396799</v>
      </c>
      <c r="Y60" s="30">
        <f t="shared" si="63"/>
        <v>19.954121621414401</v>
      </c>
      <c r="Z60" s="30">
        <f t="shared" si="63"/>
        <v>33.488585305560001</v>
      </c>
      <c r="AA60" s="30">
        <f t="shared" si="63"/>
        <v>38.173756824358399</v>
      </c>
      <c r="AB60" s="30">
        <f t="shared" si="63"/>
        <v>31.342055508108793</v>
      </c>
      <c r="AC60" s="30">
        <f t="shared" si="63"/>
        <v>25.114838819252004</v>
      </c>
      <c r="AD60" s="30">
        <f t="shared" si="63"/>
        <v>12.639573743266398</v>
      </c>
      <c r="AE60" s="30">
        <f t="shared" si="63"/>
        <v>18.763463572358397</v>
      </c>
      <c r="AF60" s="30">
        <f t="shared" si="63"/>
        <v>86.659991581363201</v>
      </c>
      <c r="AG60" s="30">
        <f t="shared" si="63"/>
        <v>106.80971264369279</v>
      </c>
      <c r="AH60" s="30">
        <f t="shared" si="63"/>
        <v>105.2239642997088</v>
      </c>
      <c r="AI60" s="30">
        <f t="shared" si="63"/>
        <v>46.313880645983993</v>
      </c>
      <c r="AJ60" s="30">
        <f t="shared" si="63"/>
        <v>12.631270549396799</v>
      </c>
      <c r="AK60" s="30">
        <f t="shared" si="63"/>
        <v>19.954121621414401</v>
      </c>
      <c r="AL60" s="30">
        <f t="shared" si="63"/>
        <v>33.488585305560001</v>
      </c>
      <c r="AM60" s="30">
        <f t="shared" si="63"/>
        <v>38.173756824358399</v>
      </c>
      <c r="AN60" s="30">
        <f t="shared" si="63"/>
        <v>31.342055508108793</v>
      </c>
      <c r="AO60" s="30">
        <f t="shared" si="63"/>
        <v>25.114838819252004</v>
      </c>
      <c r="AP60" s="30">
        <f t="shared" si="63"/>
        <v>12.639573743266398</v>
      </c>
      <c r="AQ60" s="30">
        <f t="shared" si="63"/>
        <v>18.763463572358397</v>
      </c>
      <c r="AR60" s="30">
        <f t="shared" si="63"/>
        <v>86.659991581363201</v>
      </c>
      <c r="AS60" s="30">
        <f t="shared" si="63"/>
        <v>106.80971264369279</v>
      </c>
      <c r="AT60" s="30">
        <f t="shared" si="63"/>
        <v>105.2239642997088</v>
      </c>
      <c r="AU60" s="30">
        <f t="shared" si="63"/>
        <v>46.313880645983993</v>
      </c>
      <c r="AV60" s="30">
        <f t="shared" si="63"/>
        <v>12.631270549396799</v>
      </c>
      <c r="AW60" s="30">
        <f t="shared" si="63"/>
        <v>19.954121621414401</v>
      </c>
      <c r="AX60" s="30">
        <f t="shared" si="63"/>
        <v>33.488585305560001</v>
      </c>
      <c r="AY60" s="30">
        <f t="shared" si="63"/>
        <v>38.173756824358399</v>
      </c>
      <c r="AZ60" s="30">
        <f t="shared" si="63"/>
        <v>31.342055508108793</v>
      </c>
      <c r="BA60" s="30">
        <f t="shared" si="63"/>
        <v>25.114838819252004</v>
      </c>
      <c r="BB60" s="30">
        <f t="shared" si="63"/>
        <v>12.639573743266398</v>
      </c>
      <c r="BC60" s="30">
        <f t="shared" si="63"/>
        <v>18.763463572358397</v>
      </c>
      <c r="BD60" s="30">
        <f t="shared" si="63"/>
        <v>86.659991581363201</v>
      </c>
      <c r="BE60" s="30">
        <f t="shared" si="63"/>
        <v>106.80971264369279</v>
      </c>
      <c r="BF60" s="30">
        <f t="shared" si="63"/>
        <v>105.2239642997088</v>
      </c>
      <c r="BG60" s="30">
        <f t="shared" si="63"/>
        <v>46.313880645983993</v>
      </c>
      <c r="BH60" s="30">
        <f t="shared" si="63"/>
        <v>12.631270549396799</v>
      </c>
      <c r="BI60" s="30">
        <f t="shared" si="63"/>
        <v>19.954121621414401</v>
      </c>
      <c r="BJ60" s="30">
        <f t="shared" si="63"/>
        <v>33.488585305560001</v>
      </c>
      <c r="BK60" s="30">
        <f t="shared" si="63"/>
        <v>38.173756824358399</v>
      </c>
      <c r="BL60" s="30">
        <f t="shared" si="63"/>
        <v>31.342055508108793</v>
      </c>
      <c r="BM60" s="30">
        <f t="shared" si="63"/>
        <v>25.114838819252004</v>
      </c>
      <c r="BN60" s="30">
        <f t="shared" si="63"/>
        <v>12.639573743266398</v>
      </c>
      <c r="BO60" s="30">
        <f t="shared" si="63"/>
        <v>18.763463572358397</v>
      </c>
      <c r="BP60" s="30">
        <f t="shared" si="63"/>
        <v>86.659991581363201</v>
      </c>
      <c r="BQ60" s="30">
        <f t="shared" si="64"/>
        <v>106.80971264369279</v>
      </c>
      <c r="BR60" s="30">
        <f t="shared" si="64"/>
        <v>105.2239642997088</v>
      </c>
      <c r="BS60" s="30">
        <f t="shared" si="64"/>
        <v>46.313880645983993</v>
      </c>
      <c r="BT60" s="30">
        <f t="shared" si="64"/>
        <v>12.631270549396799</v>
      </c>
      <c r="BU60" s="30">
        <f t="shared" si="64"/>
        <v>19.954121621414401</v>
      </c>
      <c r="BV60" s="30">
        <f t="shared" si="64"/>
        <v>33.488585305560001</v>
      </c>
      <c r="BW60" s="30">
        <f t="shared" si="64"/>
        <v>38.173756824358399</v>
      </c>
      <c r="BX60" s="30">
        <f t="shared" si="64"/>
        <v>31.342055508108793</v>
      </c>
      <c r="BY60" s="30">
        <f t="shared" si="64"/>
        <v>25.114838819252004</v>
      </c>
      <c r="BZ60" s="30">
        <f t="shared" si="64"/>
        <v>12.639573743266398</v>
      </c>
      <c r="CA60" s="30">
        <f t="shared" si="64"/>
        <v>18.763463572358397</v>
      </c>
      <c r="CB60" s="30">
        <f t="shared" si="64"/>
        <v>86.659991581363201</v>
      </c>
      <c r="CC60" s="30">
        <f t="shared" si="64"/>
        <v>106.80971264369279</v>
      </c>
      <c r="CD60" s="30">
        <f t="shared" si="64"/>
        <v>105.2239642997088</v>
      </c>
      <c r="CE60" s="30">
        <f t="shared" si="64"/>
        <v>46.313880645983993</v>
      </c>
      <c r="CF60" s="30">
        <f t="shared" si="64"/>
        <v>12.631270549396799</v>
      </c>
      <c r="CG60" s="30">
        <f t="shared" si="64"/>
        <v>19.954121621414401</v>
      </c>
      <c r="CH60" s="34">
        <f t="shared" si="64"/>
        <v>33.488585305560001</v>
      </c>
    </row>
    <row r="61" spans="1:86" ht="15.6" x14ac:dyDescent="0.3">
      <c r="A61" s="645"/>
      <c r="B61" s="14" t="str">
        <f t="shared" si="62"/>
        <v>Cooking</v>
      </c>
      <c r="C61" s="30">
        <f t="shared" si="65"/>
        <v>0</v>
      </c>
      <c r="D61" s="30">
        <f t="shared" si="66"/>
        <v>0</v>
      </c>
      <c r="E61" s="30">
        <f t="shared" ref="E61:BP64" si="67">IF(E25=0,0,((E7*0.5)+D25-E43)*E80*E95*E$2)</f>
        <v>0</v>
      </c>
      <c r="F61" s="30">
        <f t="shared" si="67"/>
        <v>0</v>
      </c>
      <c r="G61" s="30">
        <f t="shared" si="67"/>
        <v>0</v>
      </c>
      <c r="H61" s="30">
        <f t="shared" si="67"/>
        <v>0</v>
      </c>
      <c r="I61" s="30">
        <f t="shared" si="67"/>
        <v>0</v>
      </c>
      <c r="J61" s="30">
        <f t="shared" si="67"/>
        <v>0</v>
      </c>
      <c r="K61" s="30">
        <f t="shared" si="67"/>
        <v>0</v>
      </c>
      <c r="L61" s="30">
        <f t="shared" si="67"/>
        <v>0</v>
      </c>
      <c r="M61" s="30">
        <f t="shared" si="67"/>
        <v>0</v>
      </c>
      <c r="N61" s="30">
        <f t="shared" si="67"/>
        <v>0</v>
      </c>
      <c r="O61" s="30">
        <f t="shared" si="67"/>
        <v>0</v>
      </c>
      <c r="P61" s="30">
        <f t="shared" si="67"/>
        <v>0</v>
      </c>
      <c r="Q61" s="30">
        <f t="shared" si="67"/>
        <v>0</v>
      </c>
      <c r="R61" s="30">
        <f t="shared" si="67"/>
        <v>0</v>
      </c>
      <c r="S61" s="30">
        <f t="shared" si="67"/>
        <v>0</v>
      </c>
      <c r="T61" s="30">
        <f t="shared" si="67"/>
        <v>0</v>
      </c>
      <c r="U61" s="30">
        <f t="shared" si="67"/>
        <v>0</v>
      </c>
      <c r="V61" s="30">
        <f t="shared" si="67"/>
        <v>0</v>
      </c>
      <c r="W61" s="30">
        <f t="shared" si="67"/>
        <v>0</v>
      </c>
      <c r="X61" s="30">
        <f t="shared" si="67"/>
        <v>0</v>
      </c>
      <c r="Y61" s="30">
        <f t="shared" si="67"/>
        <v>0</v>
      </c>
      <c r="Z61" s="30">
        <f t="shared" si="67"/>
        <v>0</v>
      </c>
      <c r="AA61" s="30">
        <f t="shared" si="67"/>
        <v>0</v>
      </c>
      <c r="AB61" s="30">
        <f t="shared" si="67"/>
        <v>0</v>
      </c>
      <c r="AC61" s="30">
        <f t="shared" si="67"/>
        <v>0</v>
      </c>
      <c r="AD61" s="30">
        <f t="shared" si="67"/>
        <v>0</v>
      </c>
      <c r="AE61" s="30">
        <f t="shared" si="67"/>
        <v>0</v>
      </c>
      <c r="AF61" s="30">
        <f t="shared" si="67"/>
        <v>0</v>
      </c>
      <c r="AG61" s="30">
        <f t="shared" si="67"/>
        <v>0</v>
      </c>
      <c r="AH61" s="30">
        <f t="shared" si="67"/>
        <v>0</v>
      </c>
      <c r="AI61" s="30">
        <f t="shared" si="67"/>
        <v>0</v>
      </c>
      <c r="AJ61" s="30">
        <f t="shared" si="67"/>
        <v>0</v>
      </c>
      <c r="AK61" s="30">
        <f t="shared" si="67"/>
        <v>0</v>
      </c>
      <c r="AL61" s="30">
        <f t="shared" si="67"/>
        <v>0</v>
      </c>
      <c r="AM61" s="30">
        <f t="shared" si="67"/>
        <v>0</v>
      </c>
      <c r="AN61" s="30">
        <f t="shared" si="67"/>
        <v>0</v>
      </c>
      <c r="AO61" s="30">
        <f t="shared" si="67"/>
        <v>0</v>
      </c>
      <c r="AP61" s="30">
        <f t="shared" si="67"/>
        <v>0</v>
      </c>
      <c r="AQ61" s="30">
        <f t="shared" si="67"/>
        <v>0</v>
      </c>
      <c r="AR61" s="30">
        <f t="shared" si="67"/>
        <v>0</v>
      </c>
      <c r="AS61" s="30">
        <f t="shared" si="67"/>
        <v>0</v>
      </c>
      <c r="AT61" s="30">
        <f t="shared" si="67"/>
        <v>0</v>
      </c>
      <c r="AU61" s="30">
        <f t="shared" si="67"/>
        <v>0</v>
      </c>
      <c r="AV61" s="30">
        <f t="shared" si="67"/>
        <v>0</v>
      </c>
      <c r="AW61" s="30">
        <f t="shared" si="67"/>
        <v>0</v>
      </c>
      <c r="AX61" s="30">
        <f t="shared" si="67"/>
        <v>0</v>
      </c>
      <c r="AY61" s="30">
        <f t="shared" si="67"/>
        <v>0</v>
      </c>
      <c r="AZ61" s="30">
        <f t="shared" si="67"/>
        <v>0</v>
      </c>
      <c r="BA61" s="30">
        <f t="shared" si="67"/>
        <v>0</v>
      </c>
      <c r="BB61" s="30">
        <f t="shared" si="67"/>
        <v>0</v>
      </c>
      <c r="BC61" s="30">
        <f t="shared" si="67"/>
        <v>0</v>
      </c>
      <c r="BD61" s="30">
        <f t="shared" si="67"/>
        <v>0</v>
      </c>
      <c r="BE61" s="30">
        <f t="shared" si="67"/>
        <v>0</v>
      </c>
      <c r="BF61" s="30">
        <f t="shared" si="67"/>
        <v>0</v>
      </c>
      <c r="BG61" s="30">
        <f t="shared" si="67"/>
        <v>0</v>
      </c>
      <c r="BH61" s="30">
        <f t="shared" si="67"/>
        <v>0</v>
      </c>
      <c r="BI61" s="30">
        <f t="shared" si="67"/>
        <v>0</v>
      </c>
      <c r="BJ61" s="30">
        <f t="shared" si="67"/>
        <v>0</v>
      </c>
      <c r="BK61" s="30">
        <f t="shared" si="67"/>
        <v>0</v>
      </c>
      <c r="BL61" s="30">
        <f t="shared" si="67"/>
        <v>0</v>
      </c>
      <c r="BM61" s="30">
        <f t="shared" si="67"/>
        <v>0</v>
      </c>
      <c r="BN61" s="30">
        <f t="shared" si="67"/>
        <v>0</v>
      </c>
      <c r="BO61" s="30">
        <f t="shared" si="67"/>
        <v>0</v>
      </c>
      <c r="BP61" s="30">
        <f t="shared" si="67"/>
        <v>0</v>
      </c>
      <c r="BQ61" s="30">
        <f t="shared" si="64"/>
        <v>0</v>
      </c>
      <c r="BR61" s="30">
        <f t="shared" si="64"/>
        <v>0</v>
      </c>
      <c r="BS61" s="30">
        <f t="shared" si="64"/>
        <v>0</v>
      </c>
      <c r="BT61" s="30">
        <f t="shared" si="64"/>
        <v>0</v>
      </c>
      <c r="BU61" s="30">
        <f t="shared" si="64"/>
        <v>0</v>
      </c>
      <c r="BV61" s="30">
        <f t="shared" si="64"/>
        <v>0</v>
      </c>
      <c r="BW61" s="30">
        <f t="shared" si="64"/>
        <v>0</v>
      </c>
      <c r="BX61" s="30">
        <f t="shared" si="64"/>
        <v>0</v>
      </c>
      <c r="BY61" s="30">
        <f t="shared" si="64"/>
        <v>0</v>
      </c>
      <c r="BZ61" s="30">
        <f t="shared" si="64"/>
        <v>0</v>
      </c>
      <c r="CA61" s="30">
        <f t="shared" si="64"/>
        <v>0</v>
      </c>
      <c r="CB61" s="30">
        <f t="shared" si="64"/>
        <v>0</v>
      </c>
      <c r="CC61" s="30">
        <f t="shared" si="64"/>
        <v>0</v>
      </c>
      <c r="CD61" s="30">
        <f t="shared" si="64"/>
        <v>0</v>
      </c>
      <c r="CE61" s="30">
        <f t="shared" si="64"/>
        <v>0</v>
      </c>
      <c r="CF61" s="30">
        <f t="shared" si="64"/>
        <v>0</v>
      </c>
      <c r="CG61" s="30">
        <f t="shared" si="64"/>
        <v>0</v>
      </c>
      <c r="CH61" s="34">
        <f t="shared" si="64"/>
        <v>0</v>
      </c>
    </row>
    <row r="62" spans="1:86" ht="15.6" x14ac:dyDescent="0.3">
      <c r="A62" s="645"/>
      <c r="B62" s="14" t="str">
        <f t="shared" si="62"/>
        <v>Cooling</v>
      </c>
      <c r="C62" s="30">
        <f t="shared" si="65"/>
        <v>3.5197279056600007E-2</v>
      </c>
      <c r="D62" s="30">
        <f t="shared" si="66"/>
        <v>2.6474629050506002</v>
      </c>
      <c r="E62" s="30">
        <f t="shared" si="67"/>
        <v>85.895486844811202</v>
      </c>
      <c r="F62" s="30">
        <f t="shared" si="67"/>
        <v>511.33158756910848</v>
      </c>
      <c r="G62" s="30">
        <f t="shared" si="67"/>
        <v>2365.2832363336502</v>
      </c>
      <c r="H62" s="30">
        <f t="shared" si="67"/>
        <v>13391.15720622299</v>
      </c>
      <c r="I62" s="30">
        <f t="shared" si="67"/>
        <v>21561.055701050853</v>
      </c>
      <c r="J62" s="30">
        <f t="shared" si="67"/>
        <v>29343.724226198319</v>
      </c>
      <c r="K62" s="30">
        <f t="shared" si="67"/>
        <v>17280.201201594613</v>
      </c>
      <c r="L62" s="30">
        <f t="shared" si="67"/>
        <v>1574.8062982896702</v>
      </c>
      <c r="M62" s="30">
        <f t="shared" si="67"/>
        <v>328.55816981175752</v>
      </c>
      <c r="N62" s="30">
        <f t="shared" si="67"/>
        <v>3.6755460015759991</v>
      </c>
      <c r="O62" s="30">
        <f t="shared" si="67"/>
        <v>0.36078857881919996</v>
      </c>
      <c r="P62" s="30">
        <f t="shared" si="67"/>
        <v>14.930332568319995</v>
      </c>
      <c r="Q62" s="30">
        <f t="shared" si="67"/>
        <v>440.33333873057279</v>
      </c>
      <c r="R62" s="30">
        <f t="shared" si="67"/>
        <v>2073.3676471569934</v>
      </c>
      <c r="S62" s="30">
        <f t="shared" si="67"/>
        <v>9168.9642799983667</v>
      </c>
      <c r="T62" s="30">
        <f t="shared" si="67"/>
        <v>49723.284604919136</v>
      </c>
      <c r="U62" s="30">
        <f t="shared" si="67"/>
        <v>61538.617485607909</v>
      </c>
      <c r="V62" s="30">
        <f t="shared" si="67"/>
        <v>60556.222297787594</v>
      </c>
      <c r="W62" s="30">
        <f t="shared" si="67"/>
        <v>25869.804906152287</v>
      </c>
      <c r="X62" s="30">
        <f t="shared" si="67"/>
        <v>1871.1578501017586</v>
      </c>
      <c r="Y62" s="30">
        <f t="shared" si="67"/>
        <v>368.845471305648</v>
      </c>
      <c r="Z62" s="30">
        <f t="shared" si="67"/>
        <v>3.8760919229440001</v>
      </c>
      <c r="AA62" s="30">
        <f t="shared" si="67"/>
        <v>0.36078857881919996</v>
      </c>
      <c r="AB62" s="30">
        <f t="shared" si="67"/>
        <v>14.930332568319995</v>
      </c>
      <c r="AC62" s="30">
        <f t="shared" si="67"/>
        <v>440.33333873057279</v>
      </c>
      <c r="AD62" s="30">
        <f t="shared" si="67"/>
        <v>2073.3676471569934</v>
      </c>
      <c r="AE62" s="30">
        <f t="shared" si="67"/>
        <v>9168.9642799983667</v>
      </c>
      <c r="AF62" s="30">
        <f t="shared" si="67"/>
        <v>49723.284604919136</v>
      </c>
      <c r="AG62" s="30">
        <f t="shared" si="67"/>
        <v>61538.617485607909</v>
      </c>
      <c r="AH62" s="30">
        <f t="shared" si="67"/>
        <v>60556.222297787594</v>
      </c>
      <c r="AI62" s="30">
        <f t="shared" si="67"/>
        <v>25869.804906152287</v>
      </c>
      <c r="AJ62" s="30">
        <f t="shared" si="67"/>
        <v>1871.1578501017586</v>
      </c>
      <c r="AK62" s="30">
        <f t="shared" si="67"/>
        <v>368.845471305648</v>
      </c>
      <c r="AL62" s="30">
        <f t="shared" si="67"/>
        <v>3.8760919229440001</v>
      </c>
      <c r="AM62" s="30">
        <f t="shared" si="67"/>
        <v>0.36078857881919996</v>
      </c>
      <c r="AN62" s="30">
        <f t="shared" si="67"/>
        <v>14.930332568319995</v>
      </c>
      <c r="AO62" s="30">
        <f t="shared" si="67"/>
        <v>440.33333873057279</v>
      </c>
      <c r="AP62" s="30">
        <f t="shared" si="67"/>
        <v>2073.3676471569934</v>
      </c>
      <c r="AQ62" s="30">
        <f t="shared" si="67"/>
        <v>9168.9642799983667</v>
      </c>
      <c r="AR62" s="30">
        <f t="shared" si="67"/>
        <v>49723.284604919136</v>
      </c>
      <c r="AS62" s="30">
        <f t="shared" si="67"/>
        <v>61538.617485607909</v>
      </c>
      <c r="AT62" s="30">
        <f t="shared" si="67"/>
        <v>60556.222297787594</v>
      </c>
      <c r="AU62" s="30">
        <f t="shared" si="67"/>
        <v>25869.804906152287</v>
      </c>
      <c r="AV62" s="30">
        <f t="shared" si="67"/>
        <v>1871.1578501017586</v>
      </c>
      <c r="AW62" s="30">
        <f t="shared" si="67"/>
        <v>368.845471305648</v>
      </c>
      <c r="AX62" s="30">
        <f t="shared" si="67"/>
        <v>3.8760919229440001</v>
      </c>
      <c r="AY62" s="30">
        <f t="shared" si="67"/>
        <v>0.36078857881919996</v>
      </c>
      <c r="AZ62" s="30">
        <f t="shared" si="67"/>
        <v>14.930332568319995</v>
      </c>
      <c r="BA62" s="30">
        <f t="shared" si="67"/>
        <v>440.33333873057279</v>
      </c>
      <c r="BB62" s="30">
        <f t="shared" si="67"/>
        <v>2073.3676471569934</v>
      </c>
      <c r="BC62" s="30">
        <f t="shared" si="67"/>
        <v>9168.9642799983667</v>
      </c>
      <c r="BD62" s="30">
        <f t="shared" si="67"/>
        <v>49723.284604919136</v>
      </c>
      <c r="BE62" s="30">
        <f t="shared" si="67"/>
        <v>61538.617485607909</v>
      </c>
      <c r="BF62" s="30">
        <f t="shared" si="67"/>
        <v>60556.222297787594</v>
      </c>
      <c r="BG62" s="30">
        <f t="shared" si="67"/>
        <v>25869.804906152287</v>
      </c>
      <c r="BH62" s="30">
        <f t="shared" si="67"/>
        <v>1871.1578501017586</v>
      </c>
      <c r="BI62" s="30">
        <f t="shared" si="67"/>
        <v>368.845471305648</v>
      </c>
      <c r="BJ62" s="30">
        <f t="shared" si="67"/>
        <v>3.8760919229440001</v>
      </c>
      <c r="BK62" s="30">
        <f t="shared" si="67"/>
        <v>0.36078857881919996</v>
      </c>
      <c r="BL62" s="30">
        <f t="shared" si="67"/>
        <v>14.930332568319995</v>
      </c>
      <c r="BM62" s="30">
        <f t="shared" si="67"/>
        <v>440.33333873057279</v>
      </c>
      <c r="BN62" s="30">
        <f t="shared" si="67"/>
        <v>2073.3676471569934</v>
      </c>
      <c r="BO62" s="30">
        <f t="shared" si="67"/>
        <v>9168.9642799983667</v>
      </c>
      <c r="BP62" s="30">
        <f t="shared" si="67"/>
        <v>49723.284604919136</v>
      </c>
      <c r="BQ62" s="30">
        <f t="shared" si="64"/>
        <v>61538.617485607909</v>
      </c>
      <c r="BR62" s="30">
        <f t="shared" si="64"/>
        <v>60556.222297787594</v>
      </c>
      <c r="BS62" s="30">
        <f t="shared" si="64"/>
        <v>25869.804906152287</v>
      </c>
      <c r="BT62" s="30">
        <f t="shared" si="64"/>
        <v>1871.1578501017586</v>
      </c>
      <c r="BU62" s="30">
        <f t="shared" si="64"/>
        <v>368.845471305648</v>
      </c>
      <c r="BV62" s="30">
        <f t="shared" si="64"/>
        <v>3.8760919229440001</v>
      </c>
      <c r="BW62" s="30">
        <f t="shared" si="64"/>
        <v>0.36078857881919996</v>
      </c>
      <c r="BX62" s="30">
        <f t="shared" si="64"/>
        <v>14.930332568319995</v>
      </c>
      <c r="BY62" s="30">
        <f t="shared" si="64"/>
        <v>440.33333873057279</v>
      </c>
      <c r="BZ62" s="30">
        <f t="shared" si="64"/>
        <v>2073.3676471569934</v>
      </c>
      <c r="CA62" s="30">
        <f t="shared" si="64"/>
        <v>9168.9642799983667</v>
      </c>
      <c r="CB62" s="30">
        <f t="shared" si="64"/>
        <v>49723.284604919136</v>
      </c>
      <c r="CC62" s="30">
        <f t="shared" si="64"/>
        <v>61538.617485607909</v>
      </c>
      <c r="CD62" s="30">
        <f t="shared" si="64"/>
        <v>60556.222297787594</v>
      </c>
      <c r="CE62" s="30">
        <f t="shared" si="64"/>
        <v>25869.804906152287</v>
      </c>
      <c r="CF62" s="30">
        <f t="shared" si="64"/>
        <v>1871.1578501017586</v>
      </c>
      <c r="CG62" s="30">
        <f t="shared" si="64"/>
        <v>368.845471305648</v>
      </c>
      <c r="CH62" s="34">
        <f t="shared" si="64"/>
        <v>3.8760919229440001</v>
      </c>
    </row>
    <row r="63" spans="1:86" ht="15.6" x14ac:dyDescent="0.3">
      <c r="A63" s="645"/>
      <c r="B63" s="14" t="str">
        <f t="shared" si="62"/>
        <v>Ext Lighting</v>
      </c>
      <c r="C63" s="30">
        <f t="shared" si="65"/>
        <v>0</v>
      </c>
      <c r="D63" s="30">
        <f t="shared" si="66"/>
        <v>0</v>
      </c>
      <c r="E63" s="30">
        <f t="shared" si="67"/>
        <v>0</v>
      </c>
      <c r="F63" s="30">
        <f t="shared" si="67"/>
        <v>0</v>
      </c>
      <c r="G63" s="30">
        <f t="shared" si="67"/>
        <v>0</v>
      </c>
      <c r="H63" s="30">
        <f t="shared" si="67"/>
        <v>0</v>
      </c>
      <c r="I63" s="30">
        <f t="shared" si="67"/>
        <v>0</v>
      </c>
      <c r="J63" s="30">
        <f t="shared" si="67"/>
        <v>0</v>
      </c>
      <c r="K63" s="30">
        <f t="shared" si="67"/>
        <v>0</v>
      </c>
      <c r="L63" s="30">
        <f t="shared" si="67"/>
        <v>0</v>
      </c>
      <c r="M63" s="30">
        <f t="shared" si="67"/>
        <v>0</v>
      </c>
      <c r="N63" s="30">
        <f t="shared" si="67"/>
        <v>0</v>
      </c>
      <c r="O63" s="30">
        <f t="shared" si="67"/>
        <v>0</v>
      </c>
      <c r="P63" s="30">
        <f t="shared" si="67"/>
        <v>0</v>
      </c>
      <c r="Q63" s="30">
        <f t="shared" si="67"/>
        <v>0</v>
      </c>
      <c r="R63" s="30">
        <f t="shared" si="67"/>
        <v>0</v>
      </c>
      <c r="S63" s="30">
        <f t="shared" si="67"/>
        <v>0</v>
      </c>
      <c r="T63" s="30">
        <f t="shared" si="67"/>
        <v>0</v>
      </c>
      <c r="U63" s="30">
        <f t="shared" si="67"/>
        <v>0</v>
      </c>
      <c r="V63" s="30">
        <f t="shared" si="67"/>
        <v>0</v>
      </c>
      <c r="W63" s="30">
        <f t="shared" si="67"/>
        <v>0</v>
      </c>
      <c r="X63" s="30">
        <f t="shared" si="67"/>
        <v>0</v>
      </c>
      <c r="Y63" s="30">
        <f t="shared" si="67"/>
        <v>0</v>
      </c>
      <c r="Z63" s="30">
        <f t="shared" si="67"/>
        <v>0</v>
      </c>
      <c r="AA63" s="30">
        <f t="shared" si="67"/>
        <v>0</v>
      </c>
      <c r="AB63" s="30">
        <f t="shared" si="67"/>
        <v>0</v>
      </c>
      <c r="AC63" s="30">
        <f t="shared" si="67"/>
        <v>0</v>
      </c>
      <c r="AD63" s="30">
        <f t="shared" si="67"/>
        <v>0</v>
      </c>
      <c r="AE63" s="30">
        <f t="shared" si="67"/>
        <v>0</v>
      </c>
      <c r="AF63" s="30">
        <f t="shared" si="67"/>
        <v>0</v>
      </c>
      <c r="AG63" s="30">
        <f t="shared" si="67"/>
        <v>0</v>
      </c>
      <c r="AH63" s="30">
        <f t="shared" si="67"/>
        <v>0</v>
      </c>
      <c r="AI63" s="30">
        <f t="shared" si="67"/>
        <v>0</v>
      </c>
      <c r="AJ63" s="30">
        <f t="shared" si="67"/>
        <v>0</v>
      </c>
      <c r="AK63" s="30">
        <f t="shared" si="67"/>
        <v>0</v>
      </c>
      <c r="AL63" s="30">
        <f t="shared" si="67"/>
        <v>0</v>
      </c>
      <c r="AM63" s="30">
        <f t="shared" si="67"/>
        <v>0</v>
      </c>
      <c r="AN63" s="30">
        <f t="shared" si="67"/>
        <v>0</v>
      </c>
      <c r="AO63" s="30">
        <f t="shared" si="67"/>
        <v>0</v>
      </c>
      <c r="AP63" s="30">
        <f t="shared" si="67"/>
        <v>0</v>
      </c>
      <c r="AQ63" s="30">
        <f t="shared" si="67"/>
        <v>0</v>
      </c>
      <c r="AR63" s="30">
        <f t="shared" si="67"/>
        <v>0</v>
      </c>
      <c r="AS63" s="30">
        <f t="shared" si="67"/>
        <v>0</v>
      </c>
      <c r="AT63" s="30">
        <f t="shared" si="67"/>
        <v>0</v>
      </c>
      <c r="AU63" s="30">
        <f t="shared" si="67"/>
        <v>0</v>
      </c>
      <c r="AV63" s="30">
        <f t="shared" si="67"/>
        <v>0</v>
      </c>
      <c r="AW63" s="30">
        <f t="shared" si="67"/>
        <v>0</v>
      </c>
      <c r="AX63" s="30">
        <f t="shared" si="67"/>
        <v>0</v>
      </c>
      <c r="AY63" s="30">
        <f t="shared" si="67"/>
        <v>0</v>
      </c>
      <c r="AZ63" s="30">
        <f t="shared" si="67"/>
        <v>0</v>
      </c>
      <c r="BA63" s="30">
        <f t="shared" si="67"/>
        <v>0</v>
      </c>
      <c r="BB63" s="30">
        <f t="shared" si="67"/>
        <v>0</v>
      </c>
      <c r="BC63" s="30">
        <f t="shared" si="67"/>
        <v>0</v>
      </c>
      <c r="BD63" s="30">
        <f t="shared" si="67"/>
        <v>0</v>
      </c>
      <c r="BE63" s="30">
        <f t="shared" si="67"/>
        <v>0</v>
      </c>
      <c r="BF63" s="30">
        <f t="shared" si="67"/>
        <v>0</v>
      </c>
      <c r="BG63" s="30">
        <f t="shared" si="67"/>
        <v>0</v>
      </c>
      <c r="BH63" s="30">
        <f t="shared" si="67"/>
        <v>0</v>
      </c>
      <c r="BI63" s="30">
        <f t="shared" si="67"/>
        <v>0</v>
      </c>
      <c r="BJ63" s="30">
        <f t="shared" si="67"/>
        <v>0</v>
      </c>
      <c r="BK63" s="30">
        <f t="shared" si="67"/>
        <v>0</v>
      </c>
      <c r="BL63" s="30">
        <f t="shared" si="67"/>
        <v>0</v>
      </c>
      <c r="BM63" s="30">
        <f t="shared" si="67"/>
        <v>0</v>
      </c>
      <c r="BN63" s="30">
        <f t="shared" si="67"/>
        <v>0</v>
      </c>
      <c r="BO63" s="30">
        <f t="shared" si="67"/>
        <v>0</v>
      </c>
      <c r="BP63" s="30">
        <f t="shared" si="67"/>
        <v>0</v>
      </c>
      <c r="BQ63" s="30">
        <f t="shared" si="64"/>
        <v>0</v>
      </c>
      <c r="BR63" s="30">
        <f t="shared" si="64"/>
        <v>0</v>
      </c>
      <c r="BS63" s="30">
        <f t="shared" si="64"/>
        <v>0</v>
      </c>
      <c r="BT63" s="30">
        <f t="shared" si="64"/>
        <v>0</v>
      </c>
      <c r="BU63" s="30">
        <f t="shared" si="64"/>
        <v>0</v>
      </c>
      <c r="BV63" s="30">
        <f t="shared" si="64"/>
        <v>0</v>
      </c>
      <c r="BW63" s="30">
        <f t="shared" si="64"/>
        <v>0</v>
      </c>
      <c r="BX63" s="30">
        <f t="shared" si="64"/>
        <v>0</v>
      </c>
      <c r="BY63" s="30">
        <f t="shared" si="64"/>
        <v>0</v>
      </c>
      <c r="BZ63" s="30">
        <f t="shared" si="64"/>
        <v>0</v>
      </c>
      <c r="CA63" s="30">
        <f t="shared" si="64"/>
        <v>0</v>
      </c>
      <c r="CB63" s="30">
        <f t="shared" si="64"/>
        <v>0</v>
      </c>
      <c r="CC63" s="30">
        <f t="shared" si="64"/>
        <v>0</v>
      </c>
      <c r="CD63" s="30">
        <f t="shared" si="64"/>
        <v>0</v>
      </c>
      <c r="CE63" s="30">
        <f t="shared" si="64"/>
        <v>0</v>
      </c>
      <c r="CF63" s="30">
        <f t="shared" si="64"/>
        <v>0</v>
      </c>
      <c r="CG63" s="30">
        <f t="shared" si="64"/>
        <v>0</v>
      </c>
      <c r="CH63" s="34">
        <f t="shared" si="64"/>
        <v>0</v>
      </c>
    </row>
    <row r="64" spans="1:86" ht="15.6" x14ac:dyDescent="0.3">
      <c r="A64" s="645"/>
      <c r="B64" s="14" t="str">
        <f t="shared" si="62"/>
        <v>Heating</v>
      </c>
      <c r="C64" s="30">
        <f t="shared" si="65"/>
        <v>0</v>
      </c>
      <c r="D64" s="30">
        <f t="shared" si="66"/>
        <v>0</v>
      </c>
      <c r="E64" s="30">
        <f t="shared" si="67"/>
        <v>0</v>
      </c>
      <c r="F64" s="30">
        <f t="shared" si="67"/>
        <v>0</v>
      </c>
      <c r="G64" s="30">
        <f t="shared" si="67"/>
        <v>0</v>
      </c>
      <c r="H64" s="30">
        <f t="shared" si="67"/>
        <v>0</v>
      </c>
      <c r="I64" s="30">
        <f t="shared" si="67"/>
        <v>0</v>
      </c>
      <c r="J64" s="30">
        <f t="shared" si="67"/>
        <v>0</v>
      </c>
      <c r="K64" s="30">
        <f t="shared" si="67"/>
        <v>0</v>
      </c>
      <c r="L64" s="30">
        <f t="shared" si="67"/>
        <v>0</v>
      </c>
      <c r="M64" s="30">
        <f t="shared" si="67"/>
        <v>0</v>
      </c>
      <c r="N64" s="30">
        <f t="shared" si="67"/>
        <v>133.88415016161105</v>
      </c>
      <c r="O64" s="30">
        <f t="shared" si="67"/>
        <v>305.27078438082594</v>
      </c>
      <c r="P64" s="30">
        <f t="shared" si="67"/>
        <v>250.44990662485361</v>
      </c>
      <c r="Q64" s="30">
        <f t="shared" si="67"/>
        <v>193.50900072628804</v>
      </c>
      <c r="R64" s="30">
        <f t="shared" si="67"/>
        <v>82.635074550878997</v>
      </c>
      <c r="S64" s="30">
        <f t="shared" si="67"/>
        <v>35.548516643982296</v>
      </c>
      <c r="T64" s="30">
        <f t="shared" si="67"/>
        <v>6.0165322045640002</v>
      </c>
      <c r="U64" s="30">
        <f t="shared" si="67"/>
        <v>4.0467258022754997</v>
      </c>
      <c r="V64" s="30">
        <f t="shared" si="67"/>
        <v>4.8142463325528002</v>
      </c>
      <c r="W64" s="30">
        <f t="shared" si="67"/>
        <v>23.9596517082486</v>
      </c>
      <c r="X64" s="30">
        <f t="shared" si="67"/>
        <v>80.856054815831101</v>
      </c>
      <c r="Y64" s="30">
        <f t="shared" si="67"/>
        <v>154.51431259512597</v>
      </c>
      <c r="Z64" s="30">
        <f t="shared" si="67"/>
        <v>267.76830032322209</v>
      </c>
      <c r="AA64" s="30">
        <f t="shared" si="67"/>
        <v>305.27078438082594</v>
      </c>
      <c r="AB64" s="30">
        <f t="shared" si="67"/>
        <v>250.44990662485361</v>
      </c>
      <c r="AC64" s="30">
        <f t="shared" si="67"/>
        <v>193.50900072628804</v>
      </c>
      <c r="AD64" s="30">
        <f t="shared" si="67"/>
        <v>82.635074550878997</v>
      </c>
      <c r="AE64" s="30">
        <f t="shared" si="67"/>
        <v>35.548516643982296</v>
      </c>
      <c r="AF64" s="30">
        <f t="shared" si="67"/>
        <v>6.0165322045640002</v>
      </c>
      <c r="AG64" s="30">
        <f t="shared" si="67"/>
        <v>4.0467258022754997</v>
      </c>
      <c r="AH64" s="30">
        <f t="shared" si="67"/>
        <v>4.8142463325528002</v>
      </c>
      <c r="AI64" s="30">
        <f t="shared" si="67"/>
        <v>23.9596517082486</v>
      </c>
      <c r="AJ64" s="30">
        <f t="shared" si="67"/>
        <v>80.856054815831101</v>
      </c>
      <c r="AK64" s="30">
        <f t="shared" si="67"/>
        <v>154.51431259512597</v>
      </c>
      <c r="AL64" s="30">
        <f t="shared" si="67"/>
        <v>267.76830032322209</v>
      </c>
      <c r="AM64" s="30">
        <f t="shared" si="67"/>
        <v>305.27078438082594</v>
      </c>
      <c r="AN64" s="30">
        <f t="shared" si="67"/>
        <v>250.44990662485361</v>
      </c>
      <c r="AO64" s="30">
        <f t="shared" si="67"/>
        <v>193.50900072628804</v>
      </c>
      <c r="AP64" s="30">
        <f t="shared" si="67"/>
        <v>82.635074550878997</v>
      </c>
      <c r="AQ64" s="30">
        <f t="shared" si="67"/>
        <v>35.548516643982296</v>
      </c>
      <c r="AR64" s="30">
        <f t="shared" si="67"/>
        <v>6.0165322045640002</v>
      </c>
      <c r="AS64" s="30">
        <f t="shared" si="67"/>
        <v>4.0467258022754997</v>
      </c>
      <c r="AT64" s="30">
        <f t="shared" si="67"/>
        <v>4.8142463325528002</v>
      </c>
      <c r="AU64" s="30">
        <f t="shared" si="67"/>
        <v>23.9596517082486</v>
      </c>
      <c r="AV64" s="30">
        <f t="shared" si="67"/>
        <v>80.856054815831101</v>
      </c>
      <c r="AW64" s="30">
        <f t="shared" si="67"/>
        <v>154.51431259512597</v>
      </c>
      <c r="AX64" s="30">
        <f t="shared" si="67"/>
        <v>267.76830032322209</v>
      </c>
      <c r="AY64" s="30">
        <f t="shared" si="67"/>
        <v>305.27078438082594</v>
      </c>
      <c r="AZ64" s="30">
        <f t="shared" si="67"/>
        <v>250.44990662485361</v>
      </c>
      <c r="BA64" s="30">
        <f t="shared" si="67"/>
        <v>193.50900072628804</v>
      </c>
      <c r="BB64" s="30">
        <f t="shared" si="67"/>
        <v>82.635074550878997</v>
      </c>
      <c r="BC64" s="30">
        <f t="shared" si="67"/>
        <v>35.548516643982296</v>
      </c>
      <c r="BD64" s="30">
        <f t="shared" si="67"/>
        <v>6.0165322045640002</v>
      </c>
      <c r="BE64" s="30">
        <f t="shared" si="67"/>
        <v>4.0467258022754997</v>
      </c>
      <c r="BF64" s="30">
        <f t="shared" si="67"/>
        <v>4.8142463325528002</v>
      </c>
      <c r="BG64" s="30">
        <f t="shared" si="67"/>
        <v>23.9596517082486</v>
      </c>
      <c r="BH64" s="30">
        <f t="shared" si="67"/>
        <v>80.856054815831101</v>
      </c>
      <c r="BI64" s="30">
        <f t="shared" si="67"/>
        <v>154.51431259512597</v>
      </c>
      <c r="BJ64" s="30">
        <f t="shared" si="67"/>
        <v>267.76830032322209</v>
      </c>
      <c r="BK64" s="30">
        <f t="shared" si="67"/>
        <v>305.27078438082594</v>
      </c>
      <c r="BL64" s="30">
        <f t="shared" si="67"/>
        <v>250.44990662485361</v>
      </c>
      <c r="BM64" s="30">
        <f t="shared" si="67"/>
        <v>193.50900072628804</v>
      </c>
      <c r="BN64" s="30">
        <f t="shared" si="67"/>
        <v>82.635074550878997</v>
      </c>
      <c r="BO64" s="30">
        <f t="shared" si="67"/>
        <v>35.548516643982296</v>
      </c>
      <c r="BP64" s="30">
        <f t="shared" ref="BP64:CH67" si="68">IF(BP28=0,0,((BP10*0.5)+BO28-BP46)*BP83*BP98*BP$2)</f>
        <v>6.0165322045640002</v>
      </c>
      <c r="BQ64" s="30">
        <f t="shared" si="68"/>
        <v>4.0467258022754997</v>
      </c>
      <c r="BR64" s="30">
        <f t="shared" si="68"/>
        <v>4.8142463325528002</v>
      </c>
      <c r="BS64" s="30">
        <f t="shared" si="68"/>
        <v>23.9596517082486</v>
      </c>
      <c r="BT64" s="30">
        <f t="shared" si="68"/>
        <v>80.856054815831101</v>
      </c>
      <c r="BU64" s="30">
        <f t="shared" si="68"/>
        <v>154.51431259512597</v>
      </c>
      <c r="BV64" s="30">
        <f t="shared" si="68"/>
        <v>267.76830032322209</v>
      </c>
      <c r="BW64" s="30">
        <f t="shared" si="68"/>
        <v>305.27078438082594</v>
      </c>
      <c r="BX64" s="30">
        <f t="shared" si="68"/>
        <v>250.44990662485361</v>
      </c>
      <c r="BY64" s="30">
        <f t="shared" si="68"/>
        <v>193.50900072628804</v>
      </c>
      <c r="BZ64" s="30">
        <f t="shared" si="68"/>
        <v>82.635074550878997</v>
      </c>
      <c r="CA64" s="30">
        <f t="shared" si="68"/>
        <v>35.548516643982296</v>
      </c>
      <c r="CB64" s="30">
        <f t="shared" si="68"/>
        <v>6.0165322045640002</v>
      </c>
      <c r="CC64" s="30">
        <f t="shared" si="68"/>
        <v>4.0467258022754997</v>
      </c>
      <c r="CD64" s="30">
        <f t="shared" si="68"/>
        <v>4.8142463325528002</v>
      </c>
      <c r="CE64" s="30">
        <f t="shared" si="68"/>
        <v>23.9596517082486</v>
      </c>
      <c r="CF64" s="30">
        <f t="shared" si="68"/>
        <v>80.856054815831101</v>
      </c>
      <c r="CG64" s="30">
        <f t="shared" si="68"/>
        <v>154.51431259512597</v>
      </c>
      <c r="CH64" s="34">
        <f t="shared" si="68"/>
        <v>267.76830032322209</v>
      </c>
    </row>
    <row r="65" spans="1:88" ht="15.6" x14ac:dyDescent="0.3">
      <c r="A65" s="645"/>
      <c r="B65" s="14" t="str">
        <f t="shared" si="62"/>
        <v>HVAC</v>
      </c>
      <c r="C65" s="30">
        <f t="shared" si="65"/>
        <v>1283.8893189758217</v>
      </c>
      <c r="D65" s="30">
        <f t="shared" si="66"/>
        <v>2045.4513136574608</v>
      </c>
      <c r="E65" s="30">
        <f t="shared" ref="E65:BP68" si="69">IF(E29=0,0,((E11*0.5)+D29-E47)*E84*E99*E$2)</f>
        <v>1607.4638739264456</v>
      </c>
      <c r="F65" s="30">
        <f t="shared" si="69"/>
        <v>941.24104111099905</v>
      </c>
      <c r="G65" s="30">
        <f t="shared" si="69"/>
        <v>1397.2735431132407</v>
      </c>
      <c r="H65" s="30">
        <f t="shared" si="69"/>
        <v>6453.3774916394786</v>
      </c>
      <c r="I65" s="30">
        <f t="shared" si="69"/>
        <v>11580.393792594545</v>
      </c>
      <c r="J65" s="30">
        <f t="shared" si="69"/>
        <v>14981.136004842627</v>
      </c>
      <c r="K65" s="30">
        <f t="shared" si="69"/>
        <v>7309.4443034374526</v>
      </c>
      <c r="L65" s="30">
        <f t="shared" si="69"/>
        <v>2193.8641554077999</v>
      </c>
      <c r="M65" s="30">
        <f t="shared" si="69"/>
        <v>3551.8373220509416</v>
      </c>
      <c r="N65" s="30">
        <f t="shared" si="69"/>
        <v>11640.140897233117</v>
      </c>
      <c r="O65" s="30">
        <f t="shared" si="69"/>
        <v>19593.3026299913</v>
      </c>
      <c r="P65" s="30">
        <f t="shared" si="69"/>
        <v>16086.820625014097</v>
      </c>
      <c r="Q65" s="30">
        <f t="shared" si="69"/>
        <v>12890.600203516346</v>
      </c>
      <c r="R65" s="30">
        <f t="shared" si="69"/>
        <v>6487.467151985581</v>
      </c>
      <c r="S65" s="30">
        <f t="shared" si="69"/>
        <v>9630.6533792725513</v>
      </c>
      <c r="T65" s="30">
        <f t="shared" si="69"/>
        <v>44479.652573327396</v>
      </c>
      <c r="U65" s="30">
        <f t="shared" si="69"/>
        <v>54821.825194708348</v>
      </c>
      <c r="V65" s="30">
        <f t="shared" si="69"/>
        <v>54007.914021604724</v>
      </c>
      <c r="W65" s="30">
        <f t="shared" si="69"/>
        <v>23771.353803119251</v>
      </c>
      <c r="X65" s="30">
        <f t="shared" si="69"/>
        <v>6483.2054024535364</v>
      </c>
      <c r="Y65" s="30">
        <f t="shared" si="69"/>
        <v>10241.778021558299</v>
      </c>
      <c r="Z65" s="30">
        <f t="shared" si="69"/>
        <v>17188.562015552812</v>
      </c>
      <c r="AA65" s="30">
        <f t="shared" si="69"/>
        <v>19593.3026299913</v>
      </c>
      <c r="AB65" s="30">
        <f t="shared" si="69"/>
        <v>16086.820625014097</v>
      </c>
      <c r="AC65" s="30">
        <f t="shared" si="69"/>
        <v>12890.600203516346</v>
      </c>
      <c r="AD65" s="30">
        <f t="shared" si="69"/>
        <v>6487.467151985581</v>
      </c>
      <c r="AE65" s="30">
        <f t="shared" si="69"/>
        <v>9630.6533792725513</v>
      </c>
      <c r="AF65" s="30">
        <f t="shared" si="69"/>
        <v>44479.652573327396</v>
      </c>
      <c r="AG65" s="30">
        <f t="shared" si="69"/>
        <v>54821.825194708348</v>
      </c>
      <c r="AH65" s="30">
        <f t="shared" si="69"/>
        <v>54007.914021604724</v>
      </c>
      <c r="AI65" s="30">
        <f t="shared" si="69"/>
        <v>23771.353803119251</v>
      </c>
      <c r="AJ65" s="30">
        <f t="shared" si="69"/>
        <v>6483.2054024535364</v>
      </c>
      <c r="AK65" s="30">
        <f t="shared" si="69"/>
        <v>10241.778021558299</v>
      </c>
      <c r="AL65" s="30">
        <f t="shared" si="69"/>
        <v>17188.562015552812</v>
      </c>
      <c r="AM65" s="30">
        <f t="shared" si="69"/>
        <v>19593.3026299913</v>
      </c>
      <c r="AN65" s="30">
        <f t="shared" si="69"/>
        <v>16086.820625014097</v>
      </c>
      <c r="AO65" s="30">
        <f t="shared" si="69"/>
        <v>12890.600203516346</v>
      </c>
      <c r="AP65" s="30">
        <f t="shared" si="69"/>
        <v>6487.467151985581</v>
      </c>
      <c r="AQ65" s="30">
        <f t="shared" si="69"/>
        <v>9630.6533792725513</v>
      </c>
      <c r="AR65" s="30">
        <f t="shared" si="69"/>
        <v>44479.652573327396</v>
      </c>
      <c r="AS65" s="30">
        <f t="shared" si="69"/>
        <v>54821.825194708348</v>
      </c>
      <c r="AT65" s="30">
        <f t="shared" si="69"/>
        <v>54007.914021604724</v>
      </c>
      <c r="AU65" s="30">
        <f t="shared" si="69"/>
        <v>23771.353803119251</v>
      </c>
      <c r="AV65" s="30">
        <f t="shared" si="69"/>
        <v>6483.2054024535364</v>
      </c>
      <c r="AW65" s="30">
        <f t="shared" si="69"/>
        <v>10241.778021558299</v>
      </c>
      <c r="AX65" s="30">
        <f t="shared" si="69"/>
        <v>17188.562015552812</v>
      </c>
      <c r="AY65" s="30">
        <f t="shared" si="69"/>
        <v>19593.3026299913</v>
      </c>
      <c r="AZ65" s="30">
        <f t="shared" si="69"/>
        <v>16086.820625014097</v>
      </c>
      <c r="BA65" s="30">
        <f t="shared" si="69"/>
        <v>12890.600203516346</v>
      </c>
      <c r="BB65" s="30">
        <f t="shared" si="69"/>
        <v>6487.467151985581</v>
      </c>
      <c r="BC65" s="30">
        <f t="shared" si="69"/>
        <v>9630.6533792725513</v>
      </c>
      <c r="BD65" s="30">
        <f t="shared" si="69"/>
        <v>44479.652573327396</v>
      </c>
      <c r="BE65" s="30">
        <f t="shared" si="69"/>
        <v>54821.825194708348</v>
      </c>
      <c r="BF65" s="30">
        <f t="shared" si="69"/>
        <v>54007.914021604724</v>
      </c>
      <c r="BG65" s="30">
        <f t="shared" si="69"/>
        <v>23771.353803119251</v>
      </c>
      <c r="BH65" s="30">
        <f t="shared" si="69"/>
        <v>6483.2054024535364</v>
      </c>
      <c r="BI65" s="30">
        <f t="shared" si="69"/>
        <v>10241.778021558299</v>
      </c>
      <c r="BJ65" s="30">
        <f t="shared" si="69"/>
        <v>17188.562015552812</v>
      </c>
      <c r="BK65" s="30">
        <f t="shared" si="69"/>
        <v>19593.3026299913</v>
      </c>
      <c r="BL65" s="30">
        <f t="shared" si="69"/>
        <v>16086.820625014097</v>
      </c>
      <c r="BM65" s="30">
        <f t="shared" si="69"/>
        <v>12890.600203516346</v>
      </c>
      <c r="BN65" s="30">
        <f t="shared" si="69"/>
        <v>6487.467151985581</v>
      </c>
      <c r="BO65" s="30">
        <f t="shared" si="69"/>
        <v>9630.6533792725513</v>
      </c>
      <c r="BP65" s="30">
        <f t="shared" si="69"/>
        <v>44479.652573327396</v>
      </c>
      <c r="BQ65" s="30">
        <f t="shared" si="68"/>
        <v>54821.825194708348</v>
      </c>
      <c r="BR65" s="30">
        <f t="shared" si="68"/>
        <v>54007.914021604724</v>
      </c>
      <c r="BS65" s="30">
        <f t="shared" si="68"/>
        <v>23771.353803119251</v>
      </c>
      <c r="BT65" s="30">
        <f t="shared" si="68"/>
        <v>6483.2054024535364</v>
      </c>
      <c r="BU65" s="30">
        <f t="shared" si="68"/>
        <v>10241.778021558299</v>
      </c>
      <c r="BV65" s="30">
        <f t="shared" si="68"/>
        <v>17188.562015552812</v>
      </c>
      <c r="BW65" s="30">
        <f t="shared" si="68"/>
        <v>19593.3026299913</v>
      </c>
      <c r="BX65" s="30">
        <f t="shared" si="68"/>
        <v>16086.820625014097</v>
      </c>
      <c r="BY65" s="30">
        <f t="shared" si="68"/>
        <v>12890.600203516346</v>
      </c>
      <c r="BZ65" s="30">
        <f t="shared" si="68"/>
        <v>6487.467151985581</v>
      </c>
      <c r="CA65" s="30">
        <f t="shared" si="68"/>
        <v>9630.6533792725513</v>
      </c>
      <c r="CB65" s="30">
        <f t="shared" si="68"/>
        <v>44479.652573327396</v>
      </c>
      <c r="CC65" s="30">
        <f t="shared" si="68"/>
        <v>54821.825194708348</v>
      </c>
      <c r="CD65" s="30">
        <f t="shared" si="68"/>
        <v>54007.914021604724</v>
      </c>
      <c r="CE65" s="30">
        <f t="shared" si="68"/>
        <v>23771.353803119251</v>
      </c>
      <c r="CF65" s="30">
        <f t="shared" si="68"/>
        <v>6483.2054024535364</v>
      </c>
      <c r="CG65" s="30">
        <f t="shared" si="68"/>
        <v>10241.778021558299</v>
      </c>
      <c r="CH65" s="34">
        <f t="shared" si="68"/>
        <v>17188.562015552812</v>
      </c>
    </row>
    <row r="66" spans="1:88" ht="15.6" x14ac:dyDescent="0.3">
      <c r="A66" s="645"/>
      <c r="B66" s="14" t="str">
        <f t="shared" si="62"/>
        <v>Lighting</v>
      </c>
      <c r="C66" s="30">
        <f t="shared" si="65"/>
        <v>905.18208580836347</v>
      </c>
      <c r="D66" s="30">
        <f t="shared" si="66"/>
        <v>1459.2185668002035</v>
      </c>
      <c r="E66" s="30">
        <f t="shared" si="69"/>
        <v>1836.7392161959331</v>
      </c>
      <c r="F66" s="30">
        <f t="shared" si="69"/>
        <v>3503.2723382988415</v>
      </c>
      <c r="G66" s="30">
        <f t="shared" si="69"/>
        <v>6767.1358167441749</v>
      </c>
      <c r="H66" s="30">
        <f t="shared" si="69"/>
        <v>12820.748979591966</v>
      </c>
      <c r="I66" s="30">
        <f t="shared" si="69"/>
        <v>19447.301414372258</v>
      </c>
      <c r="J66" s="30">
        <f t="shared" si="69"/>
        <v>19158.277656217091</v>
      </c>
      <c r="K66" s="30">
        <f t="shared" si="69"/>
        <v>22902.840329587601</v>
      </c>
      <c r="L66" s="30">
        <f t="shared" si="69"/>
        <v>18328.108294076141</v>
      </c>
      <c r="M66" s="30">
        <f t="shared" si="69"/>
        <v>17780.30248853888</v>
      </c>
      <c r="N66" s="30">
        <f t="shared" si="69"/>
        <v>19622.630628841936</v>
      </c>
      <c r="O66" s="30">
        <f t="shared" si="69"/>
        <v>25110.682097683857</v>
      </c>
      <c r="P66" s="30">
        <f t="shared" si="69"/>
        <v>19516.228106950824</v>
      </c>
      <c r="Q66" s="30">
        <f t="shared" si="69"/>
        <v>21772.814434936896</v>
      </c>
      <c r="R66" s="30">
        <f t="shared" si="69"/>
        <v>22430.349590094596</v>
      </c>
      <c r="S66" s="30">
        <f t="shared" si="69"/>
        <v>29162.087516933119</v>
      </c>
      <c r="T66" s="30">
        <f t="shared" si="69"/>
        <v>42766.292182690624</v>
      </c>
      <c r="U66" s="30">
        <f t="shared" si="69"/>
        <v>52187.950930669314</v>
      </c>
      <c r="V66" s="30">
        <f t="shared" si="69"/>
        <v>42827.907249002106</v>
      </c>
      <c r="W66" s="30">
        <f t="shared" si="69"/>
        <v>42658.470781866083</v>
      </c>
      <c r="X66" s="30">
        <f t="shared" si="69"/>
        <v>28268.57636088254</v>
      </c>
      <c r="Y66" s="30">
        <f t="shared" si="69"/>
        <v>22694.409433079716</v>
      </c>
      <c r="Z66" s="30">
        <f t="shared" si="69"/>
        <v>21190.317177188132</v>
      </c>
      <c r="AA66" s="30">
        <f t="shared" si="69"/>
        <v>25110.682097683857</v>
      </c>
      <c r="AB66" s="30">
        <f t="shared" si="69"/>
        <v>19516.228106950824</v>
      </c>
      <c r="AC66" s="30">
        <f t="shared" si="69"/>
        <v>21772.814434936896</v>
      </c>
      <c r="AD66" s="30">
        <f t="shared" si="69"/>
        <v>22430.349590094596</v>
      </c>
      <c r="AE66" s="30">
        <f t="shared" si="69"/>
        <v>29162.087516933119</v>
      </c>
      <c r="AF66" s="30">
        <f t="shared" si="69"/>
        <v>42766.292182690624</v>
      </c>
      <c r="AG66" s="30">
        <f t="shared" si="69"/>
        <v>52187.950930669314</v>
      </c>
      <c r="AH66" s="30">
        <f t="shared" si="69"/>
        <v>42827.907249002106</v>
      </c>
      <c r="AI66" s="30">
        <f t="shared" si="69"/>
        <v>42658.470781866083</v>
      </c>
      <c r="AJ66" s="30">
        <f t="shared" si="69"/>
        <v>28268.57636088254</v>
      </c>
      <c r="AK66" s="30">
        <f t="shared" si="69"/>
        <v>22694.409433079716</v>
      </c>
      <c r="AL66" s="30">
        <f t="shared" si="69"/>
        <v>21190.317177188132</v>
      </c>
      <c r="AM66" s="30">
        <f t="shared" si="69"/>
        <v>25110.682097683857</v>
      </c>
      <c r="AN66" s="30">
        <f t="shared" si="69"/>
        <v>19516.228106950824</v>
      </c>
      <c r="AO66" s="30">
        <f t="shared" si="69"/>
        <v>21772.814434936896</v>
      </c>
      <c r="AP66" s="30">
        <f t="shared" si="69"/>
        <v>22430.349590094596</v>
      </c>
      <c r="AQ66" s="30">
        <f t="shared" si="69"/>
        <v>29162.087516933119</v>
      </c>
      <c r="AR66" s="30">
        <f t="shared" si="69"/>
        <v>42766.292182690624</v>
      </c>
      <c r="AS66" s="30">
        <f t="shared" si="69"/>
        <v>52187.950930669314</v>
      </c>
      <c r="AT66" s="30">
        <f t="shared" si="69"/>
        <v>42827.907249002106</v>
      </c>
      <c r="AU66" s="30">
        <f t="shared" si="69"/>
        <v>42658.470781866083</v>
      </c>
      <c r="AV66" s="30">
        <f t="shared" si="69"/>
        <v>28268.57636088254</v>
      </c>
      <c r="AW66" s="30">
        <f t="shared" si="69"/>
        <v>22694.409433079716</v>
      </c>
      <c r="AX66" s="30">
        <f t="shared" si="69"/>
        <v>21190.317177188132</v>
      </c>
      <c r="AY66" s="30">
        <f t="shared" si="69"/>
        <v>25110.682097683857</v>
      </c>
      <c r="AZ66" s="30">
        <f t="shared" si="69"/>
        <v>19516.228106950824</v>
      </c>
      <c r="BA66" s="30">
        <f t="shared" si="69"/>
        <v>21772.814434936896</v>
      </c>
      <c r="BB66" s="30">
        <f t="shared" si="69"/>
        <v>22430.349590094596</v>
      </c>
      <c r="BC66" s="30">
        <f t="shared" si="69"/>
        <v>29162.087516933119</v>
      </c>
      <c r="BD66" s="30">
        <f t="shared" si="69"/>
        <v>42766.292182690624</v>
      </c>
      <c r="BE66" s="30">
        <f t="shared" si="69"/>
        <v>52187.950930669314</v>
      </c>
      <c r="BF66" s="30">
        <f t="shared" si="69"/>
        <v>42827.907249002106</v>
      </c>
      <c r="BG66" s="30">
        <f t="shared" si="69"/>
        <v>42658.470781866083</v>
      </c>
      <c r="BH66" s="30">
        <f t="shared" si="69"/>
        <v>28268.57636088254</v>
      </c>
      <c r="BI66" s="30">
        <f t="shared" si="69"/>
        <v>22694.409433079716</v>
      </c>
      <c r="BJ66" s="30">
        <f t="shared" si="69"/>
        <v>21190.317177188132</v>
      </c>
      <c r="BK66" s="30">
        <f t="shared" si="69"/>
        <v>25110.682097683857</v>
      </c>
      <c r="BL66" s="30">
        <f t="shared" si="69"/>
        <v>19516.228106950824</v>
      </c>
      <c r="BM66" s="30">
        <f t="shared" si="69"/>
        <v>21772.814434936896</v>
      </c>
      <c r="BN66" s="30">
        <f t="shared" si="69"/>
        <v>22430.349590094596</v>
      </c>
      <c r="BO66" s="30">
        <f t="shared" si="69"/>
        <v>29162.087516933119</v>
      </c>
      <c r="BP66" s="30">
        <f t="shared" si="69"/>
        <v>42766.292182690624</v>
      </c>
      <c r="BQ66" s="30">
        <f t="shared" si="68"/>
        <v>52187.950930669314</v>
      </c>
      <c r="BR66" s="30">
        <f t="shared" si="68"/>
        <v>42827.907249002106</v>
      </c>
      <c r="BS66" s="30">
        <f t="shared" si="68"/>
        <v>42658.470781866083</v>
      </c>
      <c r="BT66" s="30">
        <f t="shared" si="68"/>
        <v>28268.57636088254</v>
      </c>
      <c r="BU66" s="30">
        <f t="shared" si="68"/>
        <v>22694.409433079716</v>
      </c>
      <c r="BV66" s="30">
        <f t="shared" si="68"/>
        <v>21190.317177188132</v>
      </c>
      <c r="BW66" s="30">
        <f t="shared" si="68"/>
        <v>25110.682097683857</v>
      </c>
      <c r="BX66" s="30">
        <f t="shared" si="68"/>
        <v>19516.228106950824</v>
      </c>
      <c r="BY66" s="30">
        <f t="shared" si="68"/>
        <v>21772.814434936896</v>
      </c>
      <c r="BZ66" s="30">
        <f t="shared" si="68"/>
        <v>22430.349590094596</v>
      </c>
      <c r="CA66" s="30">
        <f t="shared" si="68"/>
        <v>29162.087516933119</v>
      </c>
      <c r="CB66" s="30">
        <f t="shared" si="68"/>
        <v>42766.292182690624</v>
      </c>
      <c r="CC66" s="30">
        <f t="shared" si="68"/>
        <v>52187.950930669314</v>
      </c>
      <c r="CD66" s="30">
        <f t="shared" si="68"/>
        <v>42827.907249002106</v>
      </c>
      <c r="CE66" s="30">
        <f t="shared" si="68"/>
        <v>42658.470781866083</v>
      </c>
      <c r="CF66" s="30">
        <f t="shared" si="68"/>
        <v>28268.57636088254</v>
      </c>
      <c r="CG66" s="30">
        <f t="shared" si="68"/>
        <v>22694.409433079716</v>
      </c>
      <c r="CH66" s="34">
        <f t="shared" si="68"/>
        <v>21190.317177188132</v>
      </c>
    </row>
    <row r="67" spans="1:88" ht="15.6" x14ac:dyDescent="0.3">
      <c r="A67" s="645"/>
      <c r="B67" s="14" t="str">
        <f t="shared" si="62"/>
        <v>Miscellaneous</v>
      </c>
      <c r="C67" s="30">
        <f t="shared" si="65"/>
        <v>0</v>
      </c>
      <c r="D67" s="30">
        <f t="shared" si="66"/>
        <v>0</v>
      </c>
      <c r="E67" s="30">
        <f t="shared" si="69"/>
        <v>0</v>
      </c>
      <c r="F67" s="30">
        <f t="shared" si="69"/>
        <v>0</v>
      </c>
      <c r="G67" s="30">
        <f t="shared" si="69"/>
        <v>0</v>
      </c>
      <c r="H67" s="30">
        <f t="shared" si="69"/>
        <v>0</v>
      </c>
      <c r="I67" s="30">
        <f t="shared" si="69"/>
        <v>0</v>
      </c>
      <c r="J67" s="30">
        <f t="shared" si="69"/>
        <v>0</v>
      </c>
      <c r="K67" s="30">
        <f t="shared" si="69"/>
        <v>0</v>
      </c>
      <c r="L67" s="30">
        <f t="shared" si="69"/>
        <v>96.880035870001862</v>
      </c>
      <c r="M67" s="30">
        <f t="shared" si="69"/>
        <v>188.95563116997775</v>
      </c>
      <c r="N67" s="30">
        <f t="shared" si="69"/>
        <v>172.02949349139399</v>
      </c>
      <c r="O67" s="30">
        <f t="shared" si="69"/>
        <v>176.57720566722099</v>
      </c>
      <c r="P67" s="30">
        <f t="shared" si="69"/>
        <v>164.68277037906375</v>
      </c>
      <c r="Q67" s="30">
        <f t="shared" si="69"/>
        <v>185.46456144279003</v>
      </c>
      <c r="R67" s="30">
        <f t="shared" si="69"/>
        <v>174.10302245359202</v>
      </c>
      <c r="S67" s="30">
        <f t="shared" si="69"/>
        <v>199.53787293463122</v>
      </c>
      <c r="T67" s="30">
        <f t="shared" si="69"/>
        <v>350.31110841801495</v>
      </c>
      <c r="U67" s="30">
        <f t="shared" si="69"/>
        <v>349.14538809009139</v>
      </c>
      <c r="V67" s="30">
        <f t="shared" si="69"/>
        <v>354.33327245723069</v>
      </c>
      <c r="W67" s="30">
        <f t="shared" si="69"/>
        <v>339.45973053739198</v>
      </c>
      <c r="X67" s="30">
        <f t="shared" si="69"/>
        <v>193.76007174000372</v>
      </c>
      <c r="Y67" s="30">
        <f t="shared" si="69"/>
        <v>188.95563116997775</v>
      </c>
      <c r="Z67" s="30">
        <f t="shared" si="69"/>
        <v>172.02949349139399</v>
      </c>
      <c r="AA67" s="30">
        <f t="shared" si="69"/>
        <v>176.57720566722099</v>
      </c>
      <c r="AB67" s="30">
        <f t="shared" si="69"/>
        <v>164.68277037906375</v>
      </c>
      <c r="AC67" s="30">
        <f t="shared" si="69"/>
        <v>185.46456144279003</v>
      </c>
      <c r="AD67" s="30">
        <f t="shared" si="69"/>
        <v>174.10302245359202</v>
      </c>
      <c r="AE67" s="30">
        <f t="shared" si="69"/>
        <v>199.53787293463122</v>
      </c>
      <c r="AF67" s="30">
        <f t="shared" si="69"/>
        <v>350.31110841801495</v>
      </c>
      <c r="AG67" s="30">
        <f t="shared" si="69"/>
        <v>349.14538809009139</v>
      </c>
      <c r="AH67" s="30">
        <f t="shared" si="69"/>
        <v>354.33327245723069</v>
      </c>
      <c r="AI67" s="30">
        <f t="shared" si="69"/>
        <v>339.45973053739198</v>
      </c>
      <c r="AJ67" s="30">
        <f t="shared" si="69"/>
        <v>193.76007174000372</v>
      </c>
      <c r="AK67" s="30">
        <f t="shared" si="69"/>
        <v>188.95563116997775</v>
      </c>
      <c r="AL67" s="30">
        <f t="shared" si="69"/>
        <v>172.02949349139399</v>
      </c>
      <c r="AM67" s="30">
        <f t="shared" si="69"/>
        <v>176.57720566722099</v>
      </c>
      <c r="AN67" s="30">
        <f t="shared" si="69"/>
        <v>164.68277037906375</v>
      </c>
      <c r="AO67" s="30">
        <f t="shared" si="69"/>
        <v>185.46456144279003</v>
      </c>
      <c r="AP67" s="30">
        <f t="shared" si="69"/>
        <v>174.10302245359202</v>
      </c>
      <c r="AQ67" s="30">
        <f t="shared" si="69"/>
        <v>199.53787293463122</v>
      </c>
      <c r="AR67" s="30">
        <f t="shared" si="69"/>
        <v>350.31110841801495</v>
      </c>
      <c r="AS67" s="30">
        <f t="shared" si="69"/>
        <v>349.14538809009139</v>
      </c>
      <c r="AT67" s="30">
        <f t="shared" si="69"/>
        <v>354.33327245723069</v>
      </c>
      <c r="AU67" s="30">
        <f t="shared" si="69"/>
        <v>339.45973053739198</v>
      </c>
      <c r="AV67" s="30">
        <f t="shared" si="69"/>
        <v>193.76007174000372</v>
      </c>
      <c r="AW67" s="30">
        <f t="shared" si="69"/>
        <v>188.95563116997775</v>
      </c>
      <c r="AX67" s="30">
        <f t="shared" si="69"/>
        <v>172.02949349139399</v>
      </c>
      <c r="AY67" s="30">
        <f t="shared" si="69"/>
        <v>176.57720566722099</v>
      </c>
      <c r="AZ67" s="30">
        <f t="shared" si="69"/>
        <v>164.68277037906375</v>
      </c>
      <c r="BA67" s="30">
        <f t="shared" si="69"/>
        <v>185.46456144279003</v>
      </c>
      <c r="BB67" s="30">
        <f t="shared" si="69"/>
        <v>174.10302245359202</v>
      </c>
      <c r="BC67" s="30">
        <f t="shared" si="69"/>
        <v>199.53787293463122</v>
      </c>
      <c r="BD67" s="30">
        <f t="shared" si="69"/>
        <v>350.31110841801495</v>
      </c>
      <c r="BE67" s="30">
        <f t="shared" si="69"/>
        <v>349.14538809009139</v>
      </c>
      <c r="BF67" s="30">
        <f t="shared" si="69"/>
        <v>354.33327245723069</v>
      </c>
      <c r="BG67" s="30">
        <f t="shared" si="69"/>
        <v>339.45973053739198</v>
      </c>
      <c r="BH67" s="30">
        <f t="shared" si="69"/>
        <v>193.76007174000372</v>
      </c>
      <c r="BI67" s="30">
        <f t="shared" si="69"/>
        <v>188.95563116997775</v>
      </c>
      <c r="BJ67" s="30">
        <f t="shared" si="69"/>
        <v>172.02949349139399</v>
      </c>
      <c r="BK67" s="30">
        <f t="shared" si="69"/>
        <v>176.57720566722099</v>
      </c>
      <c r="BL67" s="30">
        <f t="shared" si="69"/>
        <v>164.68277037906375</v>
      </c>
      <c r="BM67" s="30">
        <f t="shared" si="69"/>
        <v>185.46456144279003</v>
      </c>
      <c r="BN67" s="30">
        <f t="shared" si="69"/>
        <v>174.10302245359202</v>
      </c>
      <c r="BO67" s="30">
        <f t="shared" si="69"/>
        <v>199.53787293463122</v>
      </c>
      <c r="BP67" s="30">
        <f t="shared" si="69"/>
        <v>350.31110841801495</v>
      </c>
      <c r="BQ67" s="30">
        <f t="shared" si="68"/>
        <v>349.14538809009139</v>
      </c>
      <c r="BR67" s="30">
        <f t="shared" si="68"/>
        <v>354.33327245723069</v>
      </c>
      <c r="BS67" s="30">
        <f t="shared" si="68"/>
        <v>339.45973053739198</v>
      </c>
      <c r="BT67" s="30">
        <f t="shared" si="68"/>
        <v>193.76007174000372</v>
      </c>
      <c r="BU67" s="30">
        <f t="shared" si="68"/>
        <v>188.95563116997775</v>
      </c>
      <c r="BV67" s="30">
        <f t="shared" si="68"/>
        <v>172.02949349139399</v>
      </c>
      <c r="BW67" s="30">
        <f t="shared" si="68"/>
        <v>176.57720566722099</v>
      </c>
      <c r="BX67" s="30">
        <f t="shared" si="68"/>
        <v>164.68277037906375</v>
      </c>
      <c r="BY67" s="30">
        <f t="shared" si="68"/>
        <v>185.46456144279003</v>
      </c>
      <c r="BZ67" s="30">
        <f t="shared" si="68"/>
        <v>174.10302245359202</v>
      </c>
      <c r="CA67" s="30">
        <f t="shared" si="68"/>
        <v>199.53787293463122</v>
      </c>
      <c r="CB67" s="30">
        <f t="shared" si="68"/>
        <v>350.31110841801495</v>
      </c>
      <c r="CC67" s="30">
        <f t="shared" si="68"/>
        <v>349.14538809009139</v>
      </c>
      <c r="CD67" s="30">
        <f t="shared" si="68"/>
        <v>354.33327245723069</v>
      </c>
      <c r="CE67" s="30">
        <f t="shared" si="68"/>
        <v>339.45973053739198</v>
      </c>
      <c r="CF67" s="30">
        <f t="shared" si="68"/>
        <v>193.76007174000372</v>
      </c>
      <c r="CG67" s="30">
        <f t="shared" si="68"/>
        <v>188.95563116997775</v>
      </c>
      <c r="CH67" s="34">
        <f t="shared" si="68"/>
        <v>172.02949349139399</v>
      </c>
    </row>
    <row r="68" spans="1:88" ht="15.75" customHeight="1" x14ac:dyDescent="0.3">
      <c r="A68" s="645"/>
      <c r="B68" s="14" t="str">
        <f t="shared" si="62"/>
        <v>Motors</v>
      </c>
      <c r="C68" s="30">
        <f t="shared" si="65"/>
        <v>306.20862748533915</v>
      </c>
      <c r="D68" s="30">
        <f t="shared" si="66"/>
        <v>536.1522778463941</v>
      </c>
      <c r="E68" s="30">
        <f t="shared" si="69"/>
        <v>623.07858291249124</v>
      </c>
      <c r="F68" s="30">
        <f t="shared" si="69"/>
        <v>670.55891336237755</v>
      </c>
      <c r="G68" s="30">
        <f t="shared" si="69"/>
        <v>1143.6230123133771</v>
      </c>
      <c r="H68" s="30">
        <f>IF(H32=0,0,((H14*0.5)+G32-H50)*H87*H102*H$2)</f>
        <v>2666.2913532302068</v>
      </c>
      <c r="I68" s="30">
        <f t="shared" si="69"/>
        <v>2657.4188112070224</v>
      </c>
      <c r="J68" s="30">
        <f t="shared" si="69"/>
        <v>2696.9048877180639</v>
      </c>
      <c r="K68" s="30">
        <f t="shared" si="69"/>
        <v>3374.5277040962401</v>
      </c>
      <c r="L68" s="30">
        <f t="shared" si="69"/>
        <v>2377.5418334588853</v>
      </c>
      <c r="M68" s="30">
        <f t="shared" si="69"/>
        <v>2318.588725426745</v>
      </c>
      <c r="N68" s="30">
        <f t="shared" si="69"/>
        <v>2110.8957779152629</v>
      </c>
      <c r="O68" s="30">
        <f t="shared" si="69"/>
        <v>2166.6986884296007</v>
      </c>
      <c r="P68" s="30">
        <f t="shared" si="69"/>
        <v>2020.7474755248577</v>
      </c>
      <c r="Q68" s="30">
        <f t="shared" si="69"/>
        <v>2275.7513944669981</v>
      </c>
      <c r="R68" s="30">
        <f t="shared" si="69"/>
        <v>2136.3391100024305</v>
      </c>
      <c r="S68" s="30">
        <f t="shared" si="69"/>
        <v>2448.4386076099013</v>
      </c>
      <c r="T68" s="30">
        <f t="shared" si="69"/>
        <v>4298.508498215142</v>
      </c>
      <c r="U68" s="30">
        <f t="shared" si="69"/>
        <v>4284.204473547612</v>
      </c>
      <c r="V68" s="30">
        <f t="shared" si="69"/>
        <v>4347.8626462519032</v>
      </c>
      <c r="W68" s="30">
        <f t="shared" si="69"/>
        <v>4165.3561689959897</v>
      </c>
      <c r="X68" s="30">
        <f t="shared" si="69"/>
        <v>2377.5418334588853</v>
      </c>
      <c r="Y68" s="30">
        <f t="shared" si="69"/>
        <v>2318.588725426745</v>
      </c>
      <c r="Z68" s="30">
        <f t="shared" si="69"/>
        <v>2110.8957779152629</v>
      </c>
      <c r="AA68" s="30">
        <f t="shared" si="69"/>
        <v>2166.6986884296007</v>
      </c>
      <c r="AB68" s="30">
        <f t="shared" si="69"/>
        <v>2020.7474755248577</v>
      </c>
      <c r="AC68" s="30">
        <f t="shared" si="69"/>
        <v>2275.7513944669981</v>
      </c>
      <c r="AD68" s="30">
        <f t="shared" si="69"/>
        <v>2136.3391100024305</v>
      </c>
      <c r="AE68" s="30">
        <f t="shared" si="69"/>
        <v>2448.4386076099013</v>
      </c>
      <c r="AF68" s="30">
        <f t="shared" si="69"/>
        <v>4298.508498215142</v>
      </c>
      <c r="AG68" s="30">
        <f t="shared" si="69"/>
        <v>4284.204473547612</v>
      </c>
      <c r="AH68" s="30">
        <f t="shared" si="69"/>
        <v>4347.8626462519032</v>
      </c>
      <c r="AI68" s="30">
        <f t="shared" si="69"/>
        <v>4165.3561689959897</v>
      </c>
      <c r="AJ68" s="30">
        <f t="shared" si="69"/>
        <v>2377.5418334588853</v>
      </c>
      <c r="AK68" s="30">
        <f t="shared" si="69"/>
        <v>2318.588725426745</v>
      </c>
      <c r="AL68" s="30">
        <f t="shared" si="69"/>
        <v>2110.8957779152629</v>
      </c>
      <c r="AM68" s="30">
        <f t="shared" si="69"/>
        <v>2166.6986884296007</v>
      </c>
      <c r="AN68" s="30">
        <f t="shared" si="69"/>
        <v>2020.7474755248577</v>
      </c>
      <c r="AO68" s="30">
        <f t="shared" si="69"/>
        <v>2275.7513944669981</v>
      </c>
      <c r="AP68" s="30">
        <f t="shared" si="69"/>
        <v>2136.3391100024305</v>
      </c>
      <c r="AQ68" s="30">
        <f t="shared" si="69"/>
        <v>2448.4386076099013</v>
      </c>
      <c r="AR68" s="30">
        <f t="shared" si="69"/>
        <v>4298.508498215142</v>
      </c>
      <c r="AS68" s="30">
        <f t="shared" si="69"/>
        <v>4284.204473547612</v>
      </c>
      <c r="AT68" s="30">
        <f t="shared" si="69"/>
        <v>4347.8626462519032</v>
      </c>
      <c r="AU68" s="30">
        <f t="shared" si="69"/>
        <v>4165.3561689959897</v>
      </c>
      <c r="AV68" s="30">
        <f t="shared" si="69"/>
        <v>2377.5418334588853</v>
      </c>
      <c r="AW68" s="30">
        <f t="shared" si="69"/>
        <v>2318.588725426745</v>
      </c>
      <c r="AX68" s="30">
        <f t="shared" si="69"/>
        <v>2110.8957779152629</v>
      </c>
      <c r="AY68" s="30">
        <f t="shared" si="69"/>
        <v>2166.6986884296007</v>
      </c>
      <c r="AZ68" s="30">
        <f t="shared" si="69"/>
        <v>2020.7474755248577</v>
      </c>
      <c r="BA68" s="30">
        <f t="shared" si="69"/>
        <v>2275.7513944669981</v>
      </c>
      <c r="BB68" s="30">
        <f t="shared" si="69"/>
        <v>2136.3391100024305</v>
      </c>
      <c r="BC68" s="30">
        <f t="shared" si="69"/>
        <v>2448.4386076099013</v>
      </c>
      <c r="BD68" s="30">
        <f t="shared" si="69"/>
        <v>4298.508498215142</v>
      </c>
      <c r="BE68" s="30">
        <f t="shared" si="69"/>
        <v>4284.204473547612</v>
      </c>
      <c r="BF68" s="30">
        <f t="shared" si="69"/>
        <v>4347.8626462519032</v>
      </c>
      <c r="BG68" s="30">
        <f t="shared" si="69"/>
        <v>4165.3561689959897</v>
      </c>
      <c r="BH68" s="30">
        <f t="shared" si="69"/>
        <v>2377.5418334588853</v>
      </c>
      <c r="BI68" s="30">
        <f t="shared" si="69"/>
        <v>2318.588725426745</v>
      </c>
      <c r="BJ68" s="30">
        <f t="shared" si="69"/>
        <v>2110.8957779152629</v>
      </c>
      <c r="BK68" s="30">
        <f t="shared" si="69"/>
        <v>2166.6986884296007</v>
      </c>
      <c r="BL68" s="30">
        <f t="shared" si="69"/>
        <v>2020.7474755248577</v>
      </c>
      <c r="BM68" s="30">
        <f t="shared" si="69"/>
        <v>2275.7513944669981</v>
      </c>
      <c r="BN68" s="30">
        <f t="shared" si="69"/>
        <v>2136.3391100024305</v>
      </c>
      <c r="BO68" s="30">
        <f t="shared" si="69"/>
        <v>2448.4386076099013</v>
      </c>
      <c r="BP68" s="30">
        <f t="shared" ref="BP68:CH71" si="70">IF(BP32=0,0,((BP14*0.5)+BO32-BP50)*BP87*BP102*BP$2)</f>
        <v>4298.508498215142</v>
      </c>
      <c r="BQ68" s="30">
        <f t="shared" si="70"/>
        <v>4284.204473547612</v>
      </c>
      <c r="BR68" s="30">
        <f t="shared" si="70"/>
        <v>4347.8626462519032</v>
      </c>
      <c r="BS68" s="30">
        <f t="shared" si="70"/>
        <v>4165.3561689959897</v>
      </c>
      <c r="BT68" s="30">
        <f t="shared" si="70"/>
        <v>2377.5418334588853</v>
      </c>
      <c r="BU68" s="30">
        <f t="shared" si="70"/>
        <v>2318.588725426745</v>
      </c>
      <c r="BV68" s="30">
        <f t="shared" si="70"/>
        <v>2110.8957779152629</v>
      </c>
      <c r="BW68" s="30">
        <f t="shared" si="70"/>
        <v>2166.6986884296007</v>
      </c>
      <c r="BX68" s="30">
        <f t="shared" si="70"/>
        <v>2020.7474755248577</v>
      </c>
      <c r="BY68" s="30">
        <f t="shared" si="70"/>
        <v>2275.7513944669981</v>
      </c>
      <c r="BZ68" s="30">
        <f t="shared" si="70"/>
        <v>2136.3391100024305</v>
      </c>
      <c r="CA68" s="30">
        <f t="shared" si="70"/>
        <v>2448.4386076099013</v>
      </c>
      <c r="CB68" s="30">
        <f t="shared" si="70"/>
        <v>4298.508498215142</v>
      </c>
      <c r="CC68" s="30">
        <f t="shared" si="70"/>
        <v>4284.204473547612</v>
      </c>
      <c r="CD68" s="30">
        <f t="shared" si="70"/>
        <v>4347.8626462519032</v>
      </c>
      <c r="CE68" s="30">
        <f t="shared" si="70"/>
        <v>4165.3561689959897</v>
      </c>
      <c r="CF68" s="30">
        <f t="shared" si="70"/>
        <v>2377.5418334588853</v>
      </c>
      <c r="CG68" s="30">
        <f t="shared" si="70"/>
        <v>2318.588725426745</v>
      </c>
      <c r="CH68" s="34">
        <f t="shared" si="70"/>
        <v>2110.8957779152629</v>
      </c>
    </row>
    <row r="69" spans="1:88" ht="15.6" x14ac:dyDescent="0.3">
      <c r="A69" s="645"/>
      <c r="B69" s="14" t="str">
        <f t="shared" si="62"/>
        <v>Process</v>
      </c>
      <c r="C69" s="30">
        <f t="shared" si="65"/>
        <v>0</v>
      </c>
      <c r="D69" s="30">
        <f t="shared" si="66"/>
        <v>0</v>
      </c>
      <c r="E69" s="30">
        <f t="shared" ref="E69:BP71" si="71">IF(E33=0,0,((E15*0.5)+D33-E51)*E88*E103*E$2)</f>
        <v>0</v>
      </c>
      <c r="F69" s="30">
        <f t="shared" si="71"/>
        <v>0</v>
      </c>
      <c r="G69" s="30">
        <f t="shared" si="71"/>
        <v>0</v>
      </c>
      <c r="H69" s="30">
        <f t="shared" si="71"/>
        <v>0</v>
      </c>
      <c r="I69" s="30">
        <f t="shared" si="71"/>
        <v>0</v>
      </c>
      <c r="J69" s="30">
        <f t="shared" si="71"/>
        <v>0</v>
      </c>
      <c r="K69" s="30">
        <f t="shared" si="71"/>
        <v>390.04192901181597</v>
      </c>
      <c r="L69" s="30">
        <f t="shared" si="71"/>
        <v>445.26372555176624</v>
      </c>
      <c r="M69" s="30">
        <f t="shared" si="71"/>
        <v>434.22304473352023</v>
      </c>
      <c r="N69" s="30">
        <f t="shared" si="71"/>
        <v>2758.2996837004684</v>
      </c>
      <c r="O69" s="30">
        <f t="shared" si="71"/>
        <v>5256.6570536766094</v>
      </c>
      <c r="P69" s="30">
        <f t="shared" si="71"/>
        <v>4902.5628379439904</v>
      </c>
      <c r="Q69" s="30">
        <f t="shared" si="71"/>
        <v>5521.2313018059122</v>
      </c>
      <c r="R69" s="30">
        <f t="shared" si="71"/>
        <v>5183.0012689853374</v>
      </c>
      <c r="S69" s="30">
        <f t="shared" si="71"/>
        <v>5940.1900900744049</v>
      </c>
      <c r="T69" s="30">
        <f t="shared" si="71"/>
        <v>10428.669726019292</v>
      </c>
      <c r="U69" s="30">
        <f t="shared" si="71"/>
        <v>10393.96653790824</v>
      </c>
      <c r="V69" s="30">
        <f t="shared" si="71"/>
        <v>10548.408493477387</v>
      </c>
      <c r="W69" s="30">
        <f t="shared" si="71"/>
        <v>10105.627055461979</v>
      </c>
      <c r="X69" s="30">
        <f t="shared" si="71"/>
        <v>5768.1864654292231</v>
      </c>
      <c r="Y69" s="30">
        <f t="shared" si="71"/>
        <v>5625.1595310298098</v>
      </c>
      <c r="Z69" s="30">
        <f t="shared" si="71"/>
        <v>5121.2728561703625</v>
      </c>
      <c r="AA69" s="30">
        <f t="shared" si="71"/>
        <v>5256.6570536766094</v>
      </c>
      <c r="AB69" s="30">
        <f t="shared" si="71"/>
        <v>4902.5628379439904</v>
      </c>
      <c r="AC69" s="30">
        <f t="shared" si="71"/>
        <v>5521.2313018059122</v>
      </c>
      <c r="AD69" s="30">
        <f t="shared" si="71"/>
        <v>5183.0012689853374</v>
      </c>
      <c r="AE69" s="30">
        <f t="shared" si="71"/>
        <v>5940.1900900744049</v>
      </c>
      <c r="AF69" s="30">
        <f t="shared" si="71"/>
        <v>10428.669726019292</v>
      </c>
      <c r="AG69" s="30">
        <f t="shared" si="71"/>
        <v>10393.96653790824</v>
      </c>
      <c r="AH69" s="30">
        <f t="shared" si="71"/>
        <v>10548.408493477387</v>
      </c>
      <c r="AI69" s="30">
        <f t="shared" si="71"/>
        <v>10105.627055461979</v>
      </c>
      <c r="AJ69" s="30">
        <f t="shared" si="71"/>
        <v>5768.1864654292231</v>
      </c>
      <c r="AK69" s="30">
        <f t="shared" si="71"/>
        <v>5625.1595310298098</v>
      </c>
      <c r="AL69" s="30">
        <f t="shared" si="71"/>
        <v>5121.2728561703625</v>
      </c>
      <c r="AM69" s="30">
        <f t="shared" si="71"/>
        <v>5256.6570536766094</v>
      </c>
      <c r="AN69" s="30">
        <f t="shared" si="71"/>
        <v>4902.5628379439904</v>
      </c>
      <c r="AO69" s="30">
        <f t="shared" si="71"/>
        <v>5521.2313018059122</v>
      </c>
      <c r="AP69" s="30">
        <f t="shared" si="71"/>
        <v>5183.0012689853374</v>
      </c>
      <c r="AQ69" s="30">
        <f t="shared" si="71"/>
        <v>5940.1900900744049</v>
      </c>
      <c r="AR69" s="30">
        <f t="shared" si="71"/>
        <v>10428.669726019292</v>
      </c>
      <c r="AS69" s="30">
        <f t="shared" si="71"/>
        <v>10393.96653790824</v>
      </c>
      <c r="AT69" s="30">
        <f t="shared" si="71"/>
        <v>10548.408493477387</v>
      </c>
      <c r="AU69" s="30">
        <f t="shared" si="71"/>
        <v>10105.627055461979</v>
      </c>
      <c r="AV69" s="30">
        <f t="shared" si="71"/>
        <v>5768.1864654292231</v>
      </c>
      <c r="AW69" s="30">
        <f t="shared" si="71"/>
        <v>5625.1595310298098</v>
      </c>
      <c r="AX69" s="30">
        <f t="shared" si="71"/>
        <v>5121.2728561703625</v>
      </c>
      <c r="AY69" s="30">
        <f t="shared" si="71"/>
        <v>5256.6570536766094</v>
      </c>
      <c r="AZ69" s="30">
        <f t="shared" si="71"/>
        <v>4902.5628379439904</v>
      </c>
      <c r="BA69" s="30">
        <f t="shared" si="71"/>
        <v>5521.2313018059122</v>
      </c>
      <c r="BB69" s="30">
        <f t="shared" si="71"/>
        <v>5183.0012689853374</v>
      </c>
      <c r="BC69" s="30">
        <f t="shared" si="71"/>
        <v>5940.1900900744049</v>
      </c>
      <c r="BD69" s="30">
        <f t="shared" si="71"/>
        <v>10428.669726019292</v>
      </c>
      <c r="BE69" s="30">
        <f t="shared" si="71"/>
        <v>10393.96653790824</v>
      </c>
      <c r="BF69" s="30">
        <f t="shared" si="71"/>
        <v>10548.408493477387</v>
      </c>
      <c r="BG69" s="30">
        <f t="shared" si="71"/>
        <v>10105.627055461979</v>
      </c>
      <c r="BH69" s="30">
        <f t="shared" si="71"/>
        <v>5768.1864654292231</v>
      </c>
      <c r="BI69" s="30">
        <f t="shared" si="71"/>
        <v>5625.1595310298098</v>
      </c>
      <c r="BJ69" s="30">
        <f t="shared" si="71"/>
        <v>5121.2728561703625</v>
      </c>
      <c r="BK69" s="30">
        <f t="shared" si="71"/>
        <v>5256.6570536766094</v>
      </c>
      <c r="BL69" s="30">
        <f t="shared" si="71"/>
        <v>4902.5628379439904</v>
      </c>
      <c r="BM69" s="30">
        <f t="shared" si="71"/>
        <v>5521.2313018059122</v>
      </c>
      <c r="BN69" s="30">
        <f t="shared" si="71"/>
        <v>5183.0012689853374</v>
      </c>
      <c r="BO69" s="30">
        <f t="shared" si="71"/>
        <v>5940.1900900744049</v>
      </c>
      <c r="BP69" s="30">
        <f t="shared" si="71"/>
        <v>10428.669726019292</v>
      </c>
      <c r="BQ69" s="30">
        <f t="shared" si="70"/>
        <v>10393.96653790824</v>
      </c>
      <c r="BR69" s="30">
        <f t="shared" si="70"/>
        <v>10548.408493477387</v>
      </c>
      <c r="BS69" s="30">
        <f t="shared" si="70"/>
        <v>10105.627055461979</v>
      </c>
      <c r="BT69" s="30">
        <f t="shared" si="70"/>
        <v>5768.1864654292231</v>
      </c>
      <c r="BU69" s="30">
        <f t="shared" si="70"/>
        <v>5625.1595310298098</v>
      </c>
      <c r="BV69" s="30">
        <f t="shared" si="70"/>
        <v>5121.2728561703625</v>
      </c>
      <c r="BW69" s="30">
        <f t="shared" si="70"/>
        <v>5256.6570536766094</v>
      </c>
      <c r="BX69" s="30">
        <f t="shared" si="70"/>
        <v>4902.5628379439904</v>
      </c>
      <c r="BY69" s="30">
        <f t="shared" si="70"/>
        <v>5521.2313018059122</v>
      </c>
      <c r="BZ69" s="30">
        <f t="shared" si="70"/>
        <v>5183.0012689853374</v>
      </c>
      <c r="CA69" s="30">
        <f t="shared" si="70"/>
        <v>5940.1900900744049</v>
      </c>
      <c r="CB69" s="30">
        <f t="shared" si="70"/>
        <v>10428.669726019292</v>
      </c>
      <c r="CC69" s="30">
        <f t="shared" si="70"/>
        <v>10393.96653790824</v>
      </c>
      <c r="CD69" s="30">
        <f t="shared" si="70"/>
        <v>10548.408493477387</v>
      </c>
      <c r="CE69" s="30">
        <f t="shared" si="70"/>
        <v>10105.627055461979</v>
      </c>
      <c r="CF69" s="30">
        <f t="shared" si="70"/>
        <v>5768.1864654292231</v>
      </c>
      <c r="CG69" s="30">
        <f t="shared" si="70"/>
        <v>5625.1595310298098</v>
      </c>
      <c r="CH69" s="34">
        <f t="shared" si="70"/>
        <v>5121.2728561703625</v>
      </c>
    </row>
    <row r="70" spans="1:88" ht="15.6" x14ac:dyDescent="0.3">
      <c r="A70" s="645"/>
      <c r="B70" s="14" t="str">
        <f t="shared" si="62"/>
        <v>Refrigeration</v>
      </c>
      <c r="C70" s="30">
        <f t="shared" si="65"/>
        <v>0</v>
      </c>
      <c r="D70" s="30">
        <f t="shared" si="66"/>
        <v>0</v>
      </c>
      <c r="E70" s="30">
        <f t="shared" si="71"/>
        <v>0</v>
      </c>
      <c r="F70" s="30">
        <f t="shared" si="71"/>
        <v>0</v>
      </c>
      <c r="G70" s="30">
        <f t="shared" si="71"/>
        <v>0</v>
      </c>
      <c r="H70" s="30">
        <f t="shared" si="71"/>
        <v>0</v>
      </c>
      <c r="I70" s="30">
        <f t="shared" si="71"/>
        <v>0</v>
      </c>
      <c r="J70" s="30">
        <f t="shared" si="71"/>
        <v>0</v>
      </c>
      <c r="K70" s="30">
        <f t="shared" si="71"/>
        <v>0</v>
      </c>
      <c r="L70" s="30">
        <f t="shared" si="71"/>
        <v>0</v>
      </c>
      <c r="M70" s="30">
        <f t="shared" si="71"/>
        <v>0</v>
      </c>
      <c r="N70" s="30">
        <f t="shared" si="71"/>
        <v>0</v>
      </c>
      <c r="O70" s="30">
        <f t="shared" si="71"/>
        <v>0</v>
      </c>
      <c r="P70" s="30">
        <f t="shared" si="71"/>
        <v>0</v>
      </c>
      <c r="Q70" s="30">
        <f t="shared" si="71"/>
        <v>0</v>
      </c>
      <c r="R70" s="30">
        <f t="shared" si="71"/>
        <v>0</v>
      </c>
      <c r="S70" s="30">
        <f t="shared" si="71"/>
        <v>0</v>
      </c>
      <c r="T70" s="30">
        <f t="shared" si="71"/>
        <v>0</v>
      </c>
      <c r="U70" s="30">
        <f t="shared" si="71"/>
        <v>0</v>
      </c>
      <c r="V70" s="30">
        <f t="shared" si="71"/>
        <v>0</v>
      </c>
      <c r="W70" s="30">
        <f t="shared" si="71"/>
        <v>0</v>
      </c>
      <c r="X70" s="30">
        <f t="shared" si="71"/>
        <v>0</v>
      </c>
      <c r="Y70" s="30">
        <f t="shared" si="71"/>
        <v>0</v>
      </c>
      <c r="Z70" s="30">
        <f t="shared" si="71"/>
        <v>0</v>
      </c>
      <c r="AA70" s="30">
        <f t="shared" si="71"/>
        <v>0</v>
      </c>
      <c r="AB70" s="30">
        <f t="shared" si="71"/>
        <v>0</v>
      </c>
      <c r="AC70" s="30">
        <f t="shared" si="71"/>
        <v>0</v>
      </c>
      <c r="AD70" s="30">
        <f t="shared" si="71"/>
        <v>0</v>
      </c>
      <c r="AE70" s="30">
        <f t="shared" si="71"/>
        <v>0</v>
      </c>
      <c r="AF70" s="30">
        <f t="shared" si="71"/>
        <v>0</v>
      </c>
      <c r="AG70" s="30">
        <f t="shared" si="71"/>
        <v>0</v>
      </c>
      <c r="AH70" s="30">
        <f t="shared" si="71"/>
        <v>0</v>
      </c>
      <c r="AI70" s="30">
        <f t="shared" si="71"/>
        <v>0</v>
      </c>
      <c r="AJ70" s="30">
        <f t="shared" si="71"/>
        <v>0</v>
      </c>
      <c r="AK70" s="30">
        <f t="shared" si="71"/>
        <v>0</v>
      </c>
      <c r="AL70" s="30">
        <f t="shared" si="71"/>
        <v>0</v>
      </c>
      <c r="AM70" s="30">
        <f t="shared" si="71"/>
        <v>0</v>
      </c>
      <c r="AN70" s="30">
        <f t="shared" si="71"/>
        <v>0</v>
      </c>
      <c r="AO70" s="30">
        <f t="shared" si="71"/>
        <v>0</v>
      </c>
      <c r="AP70" s="30">
        <f t="shared" si="71"/>
        <v>0</v>
      </c>
      <c r="AQ70" s="30">
        <f t="shared" si="71"/>
        <v>0</v>
      </c>
      <c r="AR70" s="30">
        <f t="shared" si="71"/>
        <v>0</v>
      </c>
      <c r="AS70" s="30">
        <f t="shared" si="71"/>
        <v>0</v>
      </c>
      <c r="AT70" s="30">
        <f t="shared" si="71"/>
        <v>0</v>
      </c>
      <c r="AU70" s="30">
        <f t="shared" si="71"/>
        <v>0</v>
      </c>
      <c r="AV70" s="30">
        <f t="shared" si="71"/>
        <v>0</v>
      </c>
      <c r="AW70" s="30">
        <f t="shared" si="71"/>
        <v>0</v>
      </c>
      <c r="AX70" s="30">
        <f t="shared" si="71"/>
        <v>0</v>
      </c>
      <c r="AY70" s="30">
        <f t="shared" si="71"/>
        <v>0</v>
      </c>
      <c r="AZ70" s="30">
        <f t="shared" si="71"/>
        <v>0</v>
      </c>
      <c r="BA70" s="30">
        <f t="shared" si="71"/>
        <v>0</v>
      </c>
      <c r="BB70" s="30">
        <f t="shared" si="71"/>
        <v>0</v>
      </c>
      <c r="BC70" s="30">
        <f t="shared" si="71"/>
        <v>0</v>
      </c>
      <c r="BD70" s="30">
        <f t="shared" si="71"/>
        <v>0</v>
      </c>
      <c r="BE70" s="30">
        <f t="shared" si="71"/>
        <v>0</v>
      </c>
      <c r="BF70" s="30">
        <f t="shared" si="71"/>
        <v>0</v>
      </c>
      <c r="BG70" s="30">
        <f t="shared" si="71"/>
        <v>0</v>
      </c>
      <c r="BH70" s="30">
        <f t="shared" si="71"/>
        <v>0</v>
      </c>
      <c r="BI70" s="30">
        <f t="shared" si="71"/>
        <v>0</v>
      </c>
      <c r="BJ70" s="30">
        <f t="shared" si="71"/>
        <v>0</v>
      </c>
      <c r="BK70" s="30">
        <f t="shared" si="71"/>
        <v>0</v>
      </c>
      <c r="BL70" s="30">
        <f t="shared" si="71"/>
        <v>0</v>
      </c>
      <c r="BM70" s="30">
        <f t="shared" si="71"/>
        <v>0</v>
      </c>
      <c r="BN70" s="30">
        <f t="shared" si="71"/>
        <v>0</v>
      </c>
      <c r="BO70" s="30">
        <f t="shared" si="71"/>
        <v>0</v>
      </c>
      <c r="BP70" s="30">
        <f t="shared" si="71"/>
        <v>0</v>
      </c>
      <c r="BQ70" s="30">
        <f t="shared" si="70"/>
        <v>0</v>
      </c>
      <c r="BR70" s="30">
        <f t="shared" si="70"/>
        <v>0</v>
      </c>
      <c r="BS70" s="30">
        <f t="shared" si="70"/>
        <v>0</v>
      </c>
      <c r="BT70" s="30">
        <f t="shared" si="70"/>
        <v>0</v>
      </c>
      <c r="BU70" s="30">
        <f t="shared" si="70"/>
        <v>0</v>
      </c>
      <c r="BV70" s="30">
        <f t="shared" si="70"/>
        <v>0</v>
      </c>
      <c r="BW70" s="30">
        <f t="shared" si="70"/>
        <v>0</v>
      </c>
      <c r="BX70" s="30">
        <f t="shared" si="70"/>
        <v>0</v>
      </c>
      <c r="BY70" s="30">
        <f t="shared" si="70"/>
        <v>0</v>
      </c>
      <c r="BZ70" s="30">
        <f t="shared" si="70"/>
        <v>0</v>
      </c>
      <c r="CA70" s="30">
        <f t="shared" si="70"/>
        <v>0</v>
      </c>
      <c r="CB70" s="30">
        <f t="shared" si="70"/>
        <v>0</v>
      </c>
      <c r="CC70" s="30">
        <f t="shared" si="70"/>
        <v>0</v>
      </c>
      <c r="CD70" s="30">
        <f t="shared" si="70"/>
        <v>0</v>
      </c>
      <c r="CE70" s="30">
        <f t="shared" si="70"/>
        <v>0</v>
      </c>
      <c r="CF70" s="30">
        <f t="shared" si="70"/>
        <v>0</v>
      </c>
      <c r="CG70" s="30">
        <f t="shared" si="70"/>
        <v>0</v>
      </c>
      <c r="CH70" s="34">
        <f t="shared" si="70"/>
        <v>0</v>
      </c>
    </row>
    <row r="71" spans="1:88" ht="15.6" x14ac:dyDescent="0.3">
      <c r="A71" s="645"/>
      <c r="B71" s="14" t="str">
        <f t="shared" si="62"/>
        <v>Water Heating</v>
      </c>
      <c r="C71" s="30">
        <f t="shared" si="65"/>
        <v>0</v>
      </c>
      <c r="D71" s="30">
        <f t="shared" si="66"/>
        <v>0</v>
      </c>
      <c r="E71" s="30">
        <f t="shared" si="71"/>
        <v>0</v>
      </c>
      <c r="F71" s="30">
        <f t="shared" si="71"/>
        <v>0</v>
      </c>
      <c r="G71" s="30">
        <f t="shared" si="71"/>
        <v>0</v>
      </c>
      <c r="H71" s="30">
        <f t="shared" si="71"/>
        <v>0</v>
      </c>
      <c r="I71" s="30">
        <f t="shared" si="71"/>
        <v>0</v>
      </c>
      <c r="J71" s="30">
        <f t="shared" si="71"/>
        <v>0</v>
      </c>
      <c r="K71" s="30">
        <f t="shared" si="71"/>
        <v>0</v>
      </c>
      <c r="L71" s="30">
        <f t="shared" si="71"/>
        <v>0</v>
      </c>
      <c r="M71" s="30">
        <f t="shared" si="71"/>
        <v>0</v>
      </c>
      <c r="N71" s="30">
        <f t="shared" si="71"/>
        <v>0</v>
      </c>
      <c r="O71" s="30">
        <f t="shared" si="71"/>
        <v>0</v>
      </c>
      <c r="P71" s="30">
        <f t="shared" si="71"/>
        <v>0</v>
      </c>
      <c r="Q71" s="30">
        <f t="shared" si="71"/>
        <v>0</v>
      </c>
      <c r="R71" s="30">
        <f t="shared" si="71"/>
        <v>0</v>
      </c>
      <c r="S71" s="30">
        <f t="shared" si="71"/>
        <v>0</v>
      </c>
      <c r="T71" s="30">
        <f t="shared" si="71"/>
        <v>0</v>
      </c>
      <c r="U71" s="30">
        <f t="shared" si="71"/>
        <v>0</v>
      </c>
      <c r="V71" s="30">
        <f t="shared" si="71"/>
        <v>0</v>
      </c>
      <c r="W71" s="30">
        <f t="shared" si="71"/>
        <v>0</v>
      </c>
      <c r="X71" s="30">
        <f t="shared" si="71"/>
        <v>0</v>
      </c>
      <c r="Y71" s="30">
        <f t="shared" si="71"/>
        <v>0</v>
      </c>
      <c r="Z71" s="30">
        <f t="shared" si="71"/>
        <v>0</v>
      </c>
      <c r="AA71" s="30">
        <f t="shared" si="71"/>
        <v>0</v>
      </c>
      <c r="AB71" s="30">
        <f t="shared" si="71"/>
        <v>0</v>
      </c>
      <c r="AC71" s="30">
        <f t="shared" si="71"/>
        <v>0</v>
      </c>
      <c r="AD71" s="30">
        <f t="shared" si="71"/>
        <v>0</v>
      </c>
      <c r="AE71" s="30">
        <f t="shared" si="71"/>
        <v>0</v>
      </c>
      <c r="AF71" s="30">
        <f t="shared" si="71"/>
        <v>0</v>
      </c>
      <c r="AG71" s="30">
        <f t="shared" si="71"/>
        <v>0</v>
      </c>
      <c r="AH71" s="30">
        <f t="shared" si="71"/>
        <v>0</v>
      </c>
      <c r="AI71" s="30">
        <f t="shared" si="71"/>
        <v>0</v>
      </c>
      <c r="AJ71" s="30">
        <f t="shared" si="71"/>
        <v>0</v>
      </c>
      <c r="AK71" s="30">
        <f t="shared" si="71"/>
        <v>0</v>
      </c>
      <c r="AL71" s="30">
        <f t="shared" si="71"/>
        <v>0</v>
      </c>
      <c r="AM71" s="30">
        <f t="shared" si="71"/>
        <v>0</v>
      </c>
      <c r="AN71" s="30">
        <f t="shared" si="71"/>
        <v>0</v>
      </c>
      <c r="AO71" s="30">
        <f t="shared" si="71"/>
        <v>0</v>
      </c>
      <c r="AP71" s="30">
        <f t="shared" si="71"/>
        <v>0</v>
      </c>
      <c r="AQ71" s="30">
        <f t="shared" si="71"/>
        <v>0</v>
      </c>
      <c r="AR71" s="30">
        <f t="shared" si="71"/>
        <v>0</v>
      </c>
      <c r="AS71" s="30">
        <f t="shared" si="71"/>
        <v>0</v>
      </c>
      <c r="AT71" s="30">
        <f t="shared" si="71"/>
        <v>0</v>
      </c>
      <c r="AU71" s="30">
        <f t="shared" si="71"/>
        <v>0</v>
      </c>
      <c r="AV71" s="30">
        <f t="shared" si="71"/>
        <v>0</v>
      </c>
      <c r="AW71" s="30">
        <f t="shared" si="71"/>
        <v>0</v>
      </c>
      <c r="AX71" s="30">
        <f t="shared" si="71"/>
        <v>0</v>
      </c>
      <c r="AY71" s="30">
        <f t="shared" si="71"/>
        <v>0</v>
      </c>
      <c r="AZ71" s="30">
        <f t="shared" si="71"/>
        <v>0</v>
      </c>
      <c r="BA71" s="30">
        <f t="shared" si="71"/>
        <v>0</v>
      </c>
      <c r="BB71" s="30">
        <f t="shared" si="71"/>
        <v>0</v>
      </c>
      <c r="BC71" s="30">
        <f t="shared" si="71"/>
        <v>0</v>
      </c>
      <c r="BD71" s="30">
        <f t="shared" si="71"/>
        <v>0</v>
      </c>
      <c r="BE71" s="30">
        <f t="shared" si="71"/>
        <v>0</v>
      </c>
      <c r="BF71" s="30">
        <f t="shared" si="71"/>
        <v>0</v>
      </c>
      <c r="BG71" s="30">
        <f t="shared" si="71"/>
        <v>0</v>
      </c>
      <c r="BH71" s="30">
        <f t="shared" si="71"/>
        <v>0</v>
      </c>
      <c r="BI71" s="30">
        <f t="shared" si="71"/>
        <v>0</v>
      </c>
      <c r="BJ71" s="30">
        <f t="shared" si="71"/>
        <v>0</v>
      </c>
      <c r="BK71" s="30">
        <f t="shared" si="71"/>
        <v>0</v>
      </c>
      <c r="BL71" s="30">
        <f t="shared" si="71"/>
        <v>0</v>
      </c>
      <c r="BM71" s="30">
        <f t="shared" si="71"/>
        <v>0</v>
      </c>
      <c r="BN71" s="30">
        <f t="shared" si="71"/>
        <v>0</v>
      </c>
      <c r="BO71" s="30">
        <f t="shared" si="71"/>
        <v>0</v>
      </c>
      <c r="BP71" s="30">
        <f t="shared" si="71"/>
        <v>0</v>
      </c>
      <c r="BQ71" s="30">
        <f t="shared" si="70"/>
        <v>0</v>
      </c>
      <c r="BR71" s="30">
        <f t="shared" si="70"/>
        <v>0</v>
      </c>
      <c r="BS71" s="30">
        <f t="shared" si="70"/>
        <v>0</v>
      </c>
      <c r="BT71" s="30">
        <f t="shared" si="70"/>
        <v>0</v>
      </c>
      <c r="BU71" s="30">
        <f t="shared" si="70"/>
        <v>0</v>
      </c>
      <c r="BV71" s="30">
        <f t="shared" si="70"/>
        <v>0</v>
      </c>
      <c r="BW71" s="30">
        <f t="shared" si="70"/>
        <v>0</v>
      </c>
      <c r="BX71" s="30">
        <f t="shared" si="70"/>
        <v>0</v>
      </c>
      <c r="BY71" s="30">
        <f t="shared" si="70"/>
        <v>0</v>
      </c>
      <c r="BZ71" s="30">
        <f t="shared" si="70"/>
        <v>0</v>
      </c>
      <c r="CA71" s="30">
        <f t="shared" si="70"/>
        <v>0</v>
      </c>
      <c r="CB71" s="30">
        <f t="shared" si="70"/>
        <v>0</v>
      </c>
      <c r="CC71" s="30">
        <f t="shared" si="70"/>
        <v>0</v>
      </c>
      <c r="CD71" s="30">
        <f t="shared" si="70"/>
        <v>0</v>
      </c>
      <c r="CE71" s="30">
        <f t="shared" si="70"/>
        <v>0</v>
      </c>
      <c r="CF71" s="30">
        <f t="shared" si="70"/>
        <v>0</v>
      </c>
      <c r="CG71" s="30">
        <f t="shared" si="70"/>
        <v>0</v>
      </c>
      <c r="CH71" s="34">
        <f t="shared" si="70"/>
        <v>0</v>
      </c>
    </row>
    <row r="72" spans="1:88" ht="15.75" customHeight="1" x14ac:dyDescent="0.3">
      <c r="A72" s="645"/>
      <c r="B72" s="14" t="str">
        <f t="shared" si="6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645"/>
      <c r="B73" s="318" t="s">
        <v>237</v>
      </c>
      <c r="C73" s="30">
        <f>SUM(C59:C72)</f>
        <v>2495.3152295485806</v>
      </c>
      <c r="D73" s="30">
        <f>SUM(D59:D72)</f>
        <v>4043.4696212091089</v>
      </c>
      <c r="E73" s="30">
        <f t="shared" ref="E73:BP73" si="72">SUM(E59:E72)</f>
        <v>4153.1771598796813</v>
      </c>
      <c r="F73" s="30">
        <f t="shared" si="72"/>
        <v>5626.4038803413259</v>
      </c>
      <c r="G73" s="30">
        <f t="shared" si="72"/>
        <v>11673.315608504443</v>
      </c>
      <c r="H73" s="30">
        <f t="shared" si="72"/>
        <v>35331.575030684638</v>
      </c>
      <c r="I73" s="30">
        <f t="shared" si="72"/>
        <v>55246.169719224679</v>
      </c>
      <c r="J73" s="30">
        <f t="shared" si="72"/>
        <v>67724.513549778494</v>
      </c>
      <c r="K73" s="30">
        <f t="shared" si="72"/>
        <v>54239.492124581302</v>
      </c>
      <c r="L73" s="30">
        <f t="shared" si="72"/>
        <v>28975.088272023117</v>
      </c>
      <c r="M73" s="30">
        <f t="shared" si="72"/>
        <v>30671.473834248955</v>
      </c>
      <c r="N73" s="30">
        <f t="shared" si="72"/>
        <v>41982.241061605426</v>
      </c>
      <c r="O73" s="30">
        <f t="shared" si="72"/>
        <v>58300.505640315423</v>
      </c>
      <c r="P73" s="30">
        <f t="shared" si="72"/>
        <v>48259.769073887001</v>
      </c>
      <c r="Q73" s="30">
        <f t="shared" si="72"/>
        <v>49242.113462956702</v>
      </c>
      <c r="R73" s="30">
        <f t="shared" si="72"/>
        <v>44153.47881493975</v>
      </c>
      <c r="S73" s="30">
        <f t="shared" si="72"/>
        <v>62992.008355389051</v>
      </c>
      <c r="T73" s="30">
        <f t="shared" si="72"/>
        <v>163353.93756478329</v>
      </c>
      <c r="U73" s="30">
        <f t="shared" si="72"/>
        <v>194863.79048226788</v>
      </c>
      <c r="V73" s="30">
        <f t="shared" si="72"/>
        <v>184095.99045299389</v>
      </c>
      <c r="W73" s="30">
        <f t="shared" si="72"/>
        <v>117847.50214873509</v>
      </c>
      <c r="X73" s="30">
        <f t="shared" si="72"/>
        <v>51258.774646601109</v>
      </c>
      <c r="Y73" s="30">
        <f t="shared" si="72"/>
        <v>47661.259578682453</v>
      </c>
      <c r="Z73" s="30">
        <f t="shared" si="72"/>
        <v>51595.406596824192</v>
      </c>
      <c r="AA73" s="30">
        <f t="shared" si="72"/>
        <v>58300.505640315423</v>
      </c>
      <c r="AB73" s="30">
        <f t="shared" si="72"/>
        <v>48259.769073887001</v>
      </c>
      <c r="AC73" s="30">
        <f t="shared" si="72"/>
        <v>49242.113462956702</v>
      </c>
      <c r="AD73" s="30">
        <f t="shared" si="72"/>
        <v>44153.47881493975</v>
      </c>
      <c r="AE73" s="30">
        <f t="shared" si="72"/>
        <v>62992.008355389051</v>
      </c>
      <c r="AF73" s="30">
        <f t="shared" si="72"/>
        <v>163353.93756478329</v>
      </c>
      <c r="AG73" s="30">
        <f t="shared" si="72"/>
        <v>194863.79048226788</v>
      </c>
      <c r="AH73" s="30">
        <f t="shared" si="72"/>
        <v>184095.99045299389</v>
      </c>
      <c r="AI73" s="30">
        <f t="shared" si="72"/>
        <v>117847.50214873509</v>
      </c>
      <c r="AJ73" s="30">
        <f t="shared" si="72"/>
        <v>51258.774646601109</v>
      </c>
      <c r="AK73" s="30">
        <f t="shared" si="72"/>
        <v>47661.259578682453</v>
      </c>
      <c r="AL73" s="30">
        <f t="shared" si="72"/>
        <v>51595.406596824192</v>
      </c>
      <c r="AM73" s="30">
        <f t="shared" si="72"/>
        <v>58300.505640315423</v>
      </c>
      <c r="AN73" s="30">
        <f t="shared" si="72"/>
        <v>48259.769073887001</v>
      </c>
      <c r="AO73" s="30">
        <f t="shared" si="72"/>
        <v>49242.113462956702</v>
      </c>
      <c r="AP73" s="30">
        <f t="shared" si="72"/>
        <v>44153.47881493975</v>
      </c>
      <c r="AQ73" s="30">
        <f t="shared" si="72"/>
        <v>62992.008355389051</v>
      </c>
      <c r="AR73" s="30">
        <f t="shared" si="72"/>
        <v>163353.93756478329</v>
      </c>
      <c r="AS73" s="30">
        <f t="shared" si="72"/>
        <v>194863.79048226788</v>
      </c>
      <c r="AT73" s="30">
        <f t="shared" si="72"/>
        <v>184095.99045299389</v>
      </c>
      <c r="AU73" s="30">
        <f t="shared" si="72"/>
        <v>117847.50214873509</v>
      </c>
      <c r="AV73" s="30">
        <f t="shared" si="72"/>
        <v>51258.774646601109</v>
      </c>
      <c r="AW73" s="30">
        <f t="shared" si="72"/>
        <v>47661.259578682453</v>
      </c>
      <c r="AX73" s="30">
        <f t="shared" si="72"/>
        <v>51595.406596824192</v>
      </c>
      <c r="AY73" s="30">
        <f t="shared" si="72"/>
        <v>58300.505640315423</v>
      </c>
      <c r="AZ73" s="30">
        <f t="shared" si="72"/>
        <v>48259.769073887001</v>
      </c>
      <c r="BA73" s="30">
        <f t="shared" si="72"/>
        <v>49242.113462956702</v>
      </c>
      <c r="BB73" s="30">
        <f t="shared" si="72"/>
        <v>44153.47881493975</v>
      </c>
      <c r="BC73" s="30">
        <f t="shared" si="72"/>
        <v>62992.008355389051</v>
      </c>
      <c r="BD73" s="30">
        <f t="shared" si="72"/>
        <v>163353.93756478329</v>
      </c>
      <c r="BE73" s="30">
        <f t="shared" si="72"/>
        <v>194863.79048226788</v>
      </c>
      <c r="BF73" s="30">
        <f t="shared" si="72"/>
        <v>184095.99045299389</v>
      </c>
      <c r="BG73" s="30">
        <f t="shared" si="72"/>
        <v>117847.50214873509</v>
      </c>
      <c r="BH73" s="30">
        <f t="shared" si="72"/>
        <v>51258.774646601109</v>
      </c>
      <c r="BI73" s="30">
        <f t="shared" si="72"/>
        <v>47661.259578682453</v>
      </c>
      <c r="BJ73" s="30">
        <f t="shared" si="72"/>
        <v>51595.406596824192</v>
      </c>
      <c r="BK73" s="30">
        <f t="shared" si="72"/>
        <v>58300.505640315423</v>
      </c>
      <c r="BL73" s="30">
        <f t="shared" si="72"/>
        <v>48259.769073887001</v>
      </c>
      <c r="BM73" s="30">
        <f t="shared" si="72"/>
        <v>49242.113462956702</v>
      </c>
      <c r="BN73" s="30">
        <f t="shared" si="72"/>
        <v>44153.47881493975</v>
      </c>
      <c r="BO73" s="30">
        <f t="shared" si="72"/>
        <v>62992.008355389051</v>
      </c>
      <c r="BP73" s="30">
        <f t="shared" si="72"/>
        <v>163353.93756478329</v>
      </c>
      <c r="BQ73" s="30">
        <f t="shared" ref="BQ73:CH73" si="73">SUM(BQ59:BQ72)</f>
        <v>194863.79048226788</v>
      </c>
      <c r="BR73" s="30">
        <f t="shared" si="73"/>
        <v>184095.99045299389</v>
      </c>
      <c r="BS73" s="30">
        <f t="shared" si="73"/>
        <v>117847.50214873509</v>
      </c>
      <c r="BT73" s="30">
        <f t="shared" si="73"/>
        <v>51258.774646601109</v>
      </c>
      <c r="BU73" s="30">
        <f t="shared" si="73"/>
        <v>47661.259578682453</v>
      </c>
      <c r="BV73" s="30">
        <f t="shared" si="73"/>
        <v>51595.406596824192</v>
      </c>
      <c r="BW73" s="30">
        <f t="shared" si="73"/>
        <v>58300.505640315423</v>
      </c>
      <c r="BX73" s="30">
        <f t="shared" si="73"/>
        <v>48259.769073887001</v>
      </c>
      <c r="BY73" s="30">
        <f t="shared" si="73"/>
        <v>49242.113462956702</v>
      </c>
      <c r="BZ73" s="30">
        <f t="shared" si="73"/>
        <v>44153.47881493975</v>
      </c>
      <c r="CA73" s="30">
        <f t="shared" si="73"/>
        <v>62992.008355389051</v>
      </c>
      <c r="CB73" s="30">
        <f t="shared" si="73"/>
        <v>163353.93756478329</v>
      </c>
      <c r="CC73" s="30">
        <f t="shared" si="73"/>
        <v>194863.79048226788</v>
      </c>
      <c r="CD73" s="30">
        <f t="shared" si="73"/>
        <v>184095.99045299389</v>
      </c>
      <c r="CE73" s="30">
        <f t="shared" si="73"/>
        <v>117847.50214873509</v>
      </c>
      <c r="CF73" s="30">
        <f t="shared" si="73"/>
        <v>51258.774646601109</v>
      </c>
      <c r="CG73" s="30">
        <f t="shared" si="73"/>
        <v>47661.259578682453</v>
      </c>
      <c r="CH73" s="34">
        <f t="shared" si="73"/>
        <v>51595.406596824192</v>
      </c>
    </row>
    <row r="74" spans="1:88" ht="16.5" customHeight="1" thickBot="1" x14ac:dyDescent="0.35">
      <c r="A74" s="646"/>
      <c r="B74" s="170" t="s">
        <v>238</v>
      </c>
      <c r="C74" s="31">
        <f>C73</f>
        <v>2495.3152295485806</v>
      </c>
      <c r="D74" s="31">
        <f>C74+D73</f>
        <v>6538.7848507576891</v>
      </c>
      <c r="E74" s="31">
        <f t="shared" ref="E74:BP74" si="74">D74+E73</f>
        <v>10691.96201063737</v>
      </c>
      <c r="F74" s="31">
        <f t="shared" si="74"/>
        <v>16318.365890978695</v>
      </c>
      <c r="G74" s="31">
        <f t="shared" si="74"/>
        <v>27991.681499483137</v>
      </c>
      <c r="H74" s="31">
        <f t="shared" si="74"/>
        <v>63323.256530167775</v>
      </c>
      <c r="I74" s="31">
        <f t="shared" si="74"/>
        <v>118569.42624939245</v>
      </c>
      <c r="J74" s="31">
        <f t="shared" si="74"/>
        <v>186293.93979917094</v>
      </c>
      <c r="K74" s="31">
        <f t="shared" si="74"/>
        <v>240533.43192375224</v>
      </c>
      <c r="L74" s="31">
        <f t="shared" si="74"/>
        <v>269508.52019577537</v>
      </c>
      <c r="M74" s="31">
        <f t="shared" si="74"/>
        <v>300179.99403002433</v>
      </c>
      <c r="N74" s="31">
        <f t="shared" si="74"/>
        <v>342162.23509162979</v>
      </c>
      <c r="O74" s="31">
        <f t="shared" si="74"/>
        <v>400462.7407319452</v>
      </c>
      <c r="P74" s="31">
        <f t="shared" si="74"/>
        <v>448722.50980583217</v>
      </c>
      <c r="Q74" s="31">
        <f t="shared" si="74"/>
        <v>497964.62326878886</v>
      </c>
      <c r="R74" s="31">
        <f t="shared" si="74"/>
        <v>542118.10208372865</v>
      </c>
      <c r="S74" s="31">
        <f t="shared" si="74"/>
        <v>605110.11043911765</v>
      </c>
      <c r="T74" s="31">
        <f t="shared" si="74"/>
        <v>768464.04800390091</v>
      </c>
      <c r="U74" s="31">
        <f t="shared" si="74"/>
        <v>963327.83848616877</v>
      </c>
      <c r="V74" s="31">
        <f t="shared" si="74"/>
        <v>1147423.8289391627</v>
      </c>
      <c r="W74" s="31">
        <f t="shared" si="74"/>
        <v>1265271.3310878978</v>
      </c>
      <c r="X74" s="31">
        <f t="shared" si="74"/>
        <v>1316530.1057344989</v>
      </c>
      <c r="Y74" s="31">
        <f t="shared" si="74"/>
        <v>1364191.3653131814</v>
      </c>
      <c r="Z74" s="31">
        <f t="shared" si="74"/>
        <v>1415786.7719100057</v>
      </c>
      <c r="AA74" s="31">
        <f t="shared" si="74"/>
        <v>1474087.2775503211</v>
      </c>
      <c r="AB74" s="31">
        <f t="shared" si="74"/>
        <v>1522347.0466242081</v>
      </c>
      <c r="AC74" s="31">
        <f t="shared" si="74"/>
        <v>1571589.1600871647</v>
      </c>
      <c r="AD74" s="31">
        <f t="shared" si="74"/>
        <v>1615742.6389021045</v>
      </c>
      <c r="AE74" s="31">
        <f t="shared" si="74"/>
        <v>1678734.6472574936</v>
      </c>
      <c r="AF74" s="31">
        <f t="shared" si="74"/>
        <v>1842088.5848222768</v>
      </c>
      <c r="AG74" s="31">
        <f t="shared" si="74"/>
        <v>2036952.3753045448</v>
      </c>
      <c r="AH74" s="31">
        <f t="shared" si="74"/>
        <v>2221048.3657575389</v>
      </c>
      <c r="AI74" s="31">
        <f t="shared" si="74"/>
        <v>2338895.8679062738</v>
      </c>
      <c r="AJ74" s="31">
        <f t="shared" si="74"/>
        <v>2390154.642552875</v>
      </c>
      <c r="AK74" s="31">
        <f t="shared" si="74"/>
        <v>2437815.9021315575</v>
      </c>
      <c r="AL74" s="31">
        <f t="shared" si="74"/>
        <v>2489411.3087283815</v>
      </c>
      <c r="AM74" s="31">
        <f t="shared" si="74"/>
        <v>2547711.8143686969</v>
      </c>
      <c r="AN74" s="31">
        <f t="shared" si="74"/>
        <v>2595971.5834425837</v>
      </c>
      <c r="AO74" s="31">
        <f t="shared" si="74"/>
        <v>2645213.6969055403</v>
      </c>
      <c r="AP74" s="31">
        <f t="shared" si="74"/>
        <v>2689367.1757204803</v>
      </c>
      <c r="AQ74" s="31">
        <f t="shared" si="74"/>
        <v>2752359.1840758692</v>
      </c>
      <c r="AR74" s="31">
        <f t="shared" si="74"/>
        <v>2915713.1216406524</v>
      </c>
      <c r="AS74" s="31">
        <f t="shared" si="74"/>
        <v>3110576.9121229202</v>
      </c>
      <c r="AT74" s="31">
        <f t="shared" si="74"/>
        <v>3294672.9025759138</v>
      </c>
      <c r="AU74" s="31">
        <f t="shared" si="74"/>
        <v>3412520.4047246487</v>
      </c>
      <c r="AV74" s="31">
        <f t="shared" si="74"/>
        <v>3463779.1793712499</v>
      </c>
      <c r="AW74" s="31">
        <f t="shared" si="74"/>
        <v>3511440.4389499323</v>
      </c>
      <c r="AX74" s="31">
        <f t="shared" si="74"/>
        <v>3563035.8455467564</v>
      </c>
      <c r="AY74" s="31">
        <f t="shared" si="74"/>
        <v>3621336.3511870718</v>
      </c>
      <c r="AZ74" s="31">
        <f t="shared" si="74"/>
        <v>3669596.1202609586</v>
      </c>
      <c r="BA74" s="31">
        <f t="shared" si="74"/>
        <v>3718838.2337239152</v>
      </c>
      <c r="BB74" s="31">
        <f t="shared" si="74"/>
        <v>3762991.7125388552</v>
      </c>
      <c r="BC74" s="31">
        <f t="shared" si="74"/>
        <v>3825983.720894244</v>
      </c>
      <c r="BD74" s="31">
        <f t="shared" si="74"/>
        <v>3989337.6584590273</v>
      </c>
      <c r="BE74" s="31">
        <f t="shared" si="74"/>
        <v>4184201.448941295</v>
      </c>
      <c r="BF74" s="31">
        <f t="shared" si="74"/>
        <v>4368297.4393942887</v>
      </c>
      <c r="BG74" s="31">
        <f t="shared" si="74"/>
        <v>4486144.941543024</v>
      </c>
      <c r="BH74" s="31">
        <f t="shared" si="74"/>
        <v>4537403.7161896247</v>
      </c>
      <c r="BI74" s="31">
        <f t="shared" si="74"/>
        <v>4585064.9757683072</v>
      </c>
      <c r="BJ74" s="31">
        <f t="shared" si="74"/>
        <v>4636660.3823651318</v>
      </c>
      <c r="BK74" s="31">
        <f t="shared" si="74"/>
        <v>4694960.8880054476</v>
      </c>
      <c r="BL74" s="31">
        <f t="shared" si="74"/>
        <v>4743220.6570793344</v>
      </c>
      <c r="BM74" s="31">
        <f t="shared" si="74"/>
        <v>4792462.770542291</v>
      </c>
      <c r="BN74" s="31">
        <f t="shared" si="74"/>
        <v>4836616.249357231</v>
      </c>
      <c r="BO74" s="31">
        <f t="shared" si="74"/>
        <v>4899608.2577126203</v>
      </c>
      <c r="BP74" s="31">
        <f t="shared" si="74"/>
        <v>5062962.195277404</v>
      </c>
      <c r="BQ74" s="31">
        <f t="shared" ref="BQ74:CH74" si="75">BP74+BQ73</f>
        <v>5257825.9857596718</v>
      </c>
      <c r="BR74" s="31">
        <f t="shared" si="75"/>
        <v>5441921.9762126654</v>
      </c>
      <c r="BS74" s="31">
        <f t="shared" si="75"/>
        <v>5559769.4783614008</v>
      </c>
      <c r="BT74" s="31">
        <f t="shared" si="75"/>
        <v>5611028.2530080015</v>
      </c>
      <c r="BU74" s="31">
        <f t="shared" si="75"/>
        <v>5658689.512586684</v>
      </c>
      <c r="BV74" s="31">
        <f t="shared" si="75"/>
        <v>5710284.9191835085</v>
      </c>
      <c r="BW74" s="31">
        <f t="shared" si="75"/>
        <v>5768585.4248238243</v>
      </c>
      <c r="BX74" s="31">
        <f t="shared" si="75"/>
        <v>5816845.1938977111</v>
      </c>
      <c r="BY74" s="31">
        <f t="shared" si="75"/>
        <v>5866087.3073606677</v>
      </c>
      <c r="BZ74" s="31">
        <f t="shared" si="75"/>
        <v>5910240.7861756077</v>
      </c>
      <c r="CA74" s="31">
        <f t="shared" si="75"/>
        <v>5973232.7945309971</v>
      </c>
      <c r="CB74" s="31">
        <f t="shared" si="75"/>
        <v>6136586.7320957808</v>
      </c>
      <c r="CC74" s="31">
        <f t="shared" si="75"/>
        <v>6331450.5225780485</v>
      </c>
      <c r="CD74" s="31">
        <f t="shared" si="75"/>
        <v>6515546.5130310422</v>
      </c>
      <c r="CE74" s="31">
        <f t="shared" si="75"/>
        <v>6633394.0151797775</v>
      </c>
      <c r="CF74" s="31">
        <f t="shared" si="75"/>
        <v>6684652.7898263782</v>
      </c>
      <c r="CG74" s="31">
        <f t="shared" si="75"/>
        <v>6732314.0494050607</v>
      </c>
      <c r="CH74" s="35">
        <f t="shared" si="75"/>
        <v>6783909.4560018852</v>
      </c>
    </row>
    <row r="75" spans="1:88" x14ac:dyDescent="0.3">
      <c r="A75" s="8"/>
      <c r="B75" s="41"/>
      <c r="C75" s="274"/>
      <c r="D75" s="275"/>
      <c r="E75" s="274"/>
      <c r="F75" s="275"/>
      <c r="G75" s="274"/>
      <c r="H75" s="275"/>
      <c r="I75" s="274"/>
      <c r="J75" s="275"/>
      <c r="K75" s="274"/>
      <c r="L75" s="275"/>
      <c r="M75" s="274"/>
      <c r="N75" s="275"/>
      <c r="O75" s="274"/>
      <c r="P75" s="275"/>
      <c r="Q75" s="274"/>
      <c r="R75" s="275"/>
      <c r="S75" s="274"/>
      <c r="T75" s="275"/>
      <c r="U75" s="274"/>
      <c r="V75" s="275"/>
      <c r="W75" s="274"/>
      <c r="X75" s="275"/>
      <c r="Y75" s="274"/>
      <c r="Z75" s="275"/>
      <c r="AA75" s="274"/>
      <c r="AB75" s="275"/>
      <c r="AC75" s="274"/>
      <c r="AD75" s="275"/>
      <c r="AE75" s="274"/>
      <c r="AF75" s="275"/>
      <c r="AG75" s="274"/>
      <c r="AH75" s="275"/>
      <c r="AI75" s="274"/>
      <c r="AJ75" s="275"/>
      <c r="AK75" s="274"/>
      <c r="AL75" s="275"/>
      <c r="AM75" s="274"/>
      <c r="AN75" s="275"/>
      <c r="AO75" s="274"/>
      <c r="AP75" s="275"/>
      <c r="AQ75" s="274"/>
      <c r="AR75" s="275"/>
      <c r="AS75" s="274"/>
      <c r="AT75" s="275"/>
      <c r="AU75" s="274"/>
      <c r="AV75" s="275"/>
      <c r="AW75" s="274"/>
      <c r="AX75" s="275"/>
      <c r="AY75" s="274"/>
      <c r="AZ75" s="275"/>
      <c r="BA75" s="274"/>
      <c r="BB75" s="275"/>
      <c r="BC75" s="274"/>
      <c r="BD75" s="275"/>
      <c r="BE75" s="274"/>
      <c r="BF75" s="275"/>
      <c r="BG75" s="274"/>
      <c r="BH75" s="275"/>
      <c r="BI75" s="274"/>
      <c r="BJ75" s="275"/>
      <c r="BK75" s="274"/>
      <c r="BL75" s="275"/>
      <c r="BM75" s="274"/>
      <c r="BN75" s="275"/>
      <c r="BO75" s="274"/>
      <c r="BP75" s="275"/>
      <c r="BQ75" s="274"/>
      <c r="BR75" s="275"/>
      <c r="BS75" s="274"/>
      <c r="BT75" s="275"/>
      <c r="BU75" s="274"/>
      <c r="BV75" s="275"/>
      <c r="BW75" s="274"/>
      <c r="BX75" s="275"/>
      <c r="BY75" s="274"/>
      <c r="BZ75" s="275"/>
      <c r="CA75" s="274"/>
      <c r="CB75" s="275"/>
      <c r="CC75" s="274"/>
      <c r="CD75" s="275"/>
      <c r="CE75" s="274"/>
      <c r="CF75" s="275"/>
      <c r="CG75" s="274"/>
      <c r="CH75" s="275"/>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57"/>
    </row>
    <row r="77" spans="1:88" ht="15.6" x14ac:dyDescent="0.3">
      <c r="A77" s="647" t="s">
        <v>222</v>
      </c>
      <c r="B77" s="18" t="s">
        <v>222</v>
      </c>
      <c r="C77" s="309">
        <f>'3M - LGS'!C77</f>
        <v>43831</v>
      </c>
      <c r="D77" s="309">
        <f>'3M - LGS'!D77</f>
        <v>43862</v>
      </c>
      <c r="E77" s="309">
        <f>'3M - LGS'!E77</f>
        <v>43891</v>
      </c>
      <c r="F77" s="309">
        <f>'3M - LGS'!F77</f>
        <v>43922</v>
      </c>
      <c r="G77" s="309">
        <f>'3M - LGS'!G77</f>
        <v>43952</v>
      </c>
      <c r="H77" s="309">
        <f>'3M - LGS'!H77</f>
        <v>43983</v>
      </c>
      <c r="I77" s="309">
        <f>'3M - LGS'!I77</f>
        <v>44013</v>
      </c>
      <c r="J77" s="309">
        <f>'3M - LGS'!J77</f>
        <v>44044</v>
      </c>
      <c r="K77" s="309">
        <f>'3M - LGS'!K77</f>
        <v>44075</v>
      </c>
      <c r="L77" s="309">
        <f>'3M - LGS'!L77</f>
        <v>44105</v>
      </c>
      <c r="M77" s="309">
        <f>'3M - LGS'!M77</f>
        <v>44136</v>
      </c>
      <c r="N77" s="309">
        <f>'3M - LGS'!N77</f>
        <v>44166</v>
      </c>
      <c r="O77" s="309">
        <f>'3M - LGS'!O77</f>
        <v>44197</v>
      </c>
      <c r="P77" s="309">
        <f>'3M - LGS'!P77</f>
        <v>44228</v>
      </c>
      <c r="Q77" s="309">
        <f>'3M - LGS'!Q77</f>
        <v>44256</v>
      </c>
      <c r="R77" s="309">
        <f>'3M - LGS'!R77</f>
        <v>44287</v>
      </c>
      <c r="S77" s="309">
        <f>'3M - LGS'!S77</f>
        <v>44317</v>
      </c>
      <c r="T77" s="309">
        <f>'3M - LGS'!T77</f>
        <v>44348</v>
      </c>
      <c r="U77" s="309">
        <f>'3M - LGS'!U77</f>
        <v>44378</v>
      </c>
      <c r="V77" s="309">
        <f>'3M - LGS'!V77</f>
        <v>44409</v>
      </c>
      <c r="W77" s="309">
        <f>'3M - LGS'!W77</f>
        <v>44440</v>
      </c>
      <c r="X77" s="309">
        <f>'3M - LGS'!X77</f>
        <v>44470</v>
      </c>
      <c r="Y77" s="309">
        <f>'3M - LGS'!Y77</f>
        <v>44501</v>
      </c>
      <c r="Z77" s="309">
        <f>'3M - LGS'!Z77</f>
        <v>44531</v>
      </c>
      <c r="AA77" s="309">
        <f>'3M - LGS'!AA77</f>
        <v>44562</v>
      </c>
      <c r="AB77" s="309">
        <f>'3M - LGS'!AB77</f>
        <v>44593</v>
      </c>
      <c r="AC77" s="309">
        <f>'3M - LGS'!AC77</f>
        <v>44621</v>
      </c>
      <c r="AD77" s="309">
        <f>'3M - LGS'!AD77</f>
        <v>44652</v>
      </c>
      <c r="AE77" s="309">
        <f>'3M - LGS'!AE77</f>
        <v>44682</v>
      </c>
      <c r="AF77" s="309">
        <f>'3M - LGS'!AF77</f>
        <v>44713</v>
      </c>
      <c r="AG77" s="309">
        <f>'3M - LGS'!AG77</f>
        <v>44743</v>
      </c>
      <c r="AH77" s="309">
        <f>'3M - LGS'!AH77</f>
        <v>44774</v>
      </c>
      <c r="AI77" s="309">
        <f>'3M - LGS'!AI77</f>
        <v>44805</v>
      </c>
      <c r="AJ77" s="309">
        <f>'3M - LGS'!AJ77</f>
        <v>44835</v>
      </c>
      <c r="AK77" s="309">
        <f>'3M - LGS'!AK77</f>
        <v>44866</v>
      </c>
      <c r="AL77" s="309">
        <f>'3M - LGS'!AL77</f>
        <v>44896</v>
      </c>
      <c r="AM77" s="309">
        <f>'3M - LGS'!AM77</f>
        <v>44927</v>
      </c>
      <c r="AN77" s="309">
        <f>'3M - LGS'!AN77</f>
        <v>44958</v>
      </c>
      <c r="AO77" s="309">
        <f>'3M - LGS'!AO77</f>
        <v>44986</v>
      </c>
      <c r="AP77" s="309">
        <f>'3M - LGS'!AP77</f>
        <v>45017</v>
      </c>
      <c r="AQ77" s="309">
        <f>'3M - LGS'!AQ77</f>
        <v>45047</v>
      </c>
      <c r="AR77" s="309">
        <f>'3M - LGS'!AR77</f>
        <v>45078</v>
      </c>
      <c r="AS77" s="309">
        <f>'3M - LGS'!AS77</f>
        <v>45108</v>
      </c>
      <c r="AT77" s="309">
        <f>'3M - LGS'!AT77</f>
        <v>45139</v>
      </c>
      <c r="AU77" s="309">
        <f>'3M - LGS'!AU77</f>
        <v>45170</v>
      </c>
      <c r="AV77" s="309">
        <f>'3M - LGS'!AV77</f>
        <v>45200</v>
      </c>
      <c r="AW77" s="309">
        <f>'3M - LGS'!AW77</f>
        <v>45231</v>
      </c>
      <c r="AX77" s="309">
        <f>'3M - LGS'!AX77</f>
        <v>45261</v>
      </c>
      <c r="AY77" s="309">
        <f>'3M - LGS'!AY77</f>
        <v>45292</v>
      </c>
      <c r="AZ77" s="309">
        <f>'3M - LGS'!AZ77</f>
        <v>45323</v>
      </c>
      <c r="BA77" s="309">
        <f>'3M - LGS'!BA77</f>
        <v>45352</v>
      </c>
      <c r="BB77" s="309">
        <f>'3M - LGS'!BB77</f>
        <v>45383</v>
      </c>
      <c r="BC77" s="309">
        <f>'3M - LGS'!BC77</f>
        <v>45413</v>
      </c>
      <c r="BD77" s="309">
        <f>'3M - LGS'!BD77</f>
        <v>45444</v>
      </c>
      <c r="BE77" s="309">
        <f>'3M - LGS'!BE77</f>
        <v>45474</v>
      </c>
      <c r="BF77" s="309">
        <f>'3M - LGS'!BF77</f>
        <v>45505</v>
      </c>
      <c r="BG77" s="309">
        <f>'3M - LGS'!BG77</f>
        <v>45536</v>
      </c>
      <c r="BH77" s="309">
        <f>'3M - LGS'!BH77</f>
        <v>45566</v>
      </c>
      <c r="BI77" s="309">
        <f>'3M - LGS'!BI77</f>
        <v>45597</v>
      </c>
      <c r="BJ77" s="309">
        <f>'3M - LGS'!BJ77</f>
        <v>45627</v>
      </c>
      <c r="BK77" s="309">
        <f>'3M - LGS'!BK77</f>
        <v>45658</v>
      </c>
      <c r="BL77" s="309">
        <f>'3M - LGS'!BL77</f>
        <v>45689</v>
      </c>
      <c r="BM77" s="309">
        <f>'3M - LGS'!BM77</f>
        <v>45717</v>
      </c>
      <c r="BN77" s="309">
        <f>'3M - LGS'!BN77</f>
        <v>45748</v>
      </c>
      <c r="BO77" s="309">
        <f>'3M - LGS'!BO77</f>
        <v>45778</v>
      </c>
      <c r="BP77" s="309">
        <f>'3M - LGS'!BP77</f>
        <v>45809</v>
      </c>
      <c r="BQ77" s="309">
        <f>'3M - LGS'!BQ77</f>
        <v>45839</v>
      </c>
      <c r="BR77" s="309">
        <f>'3M - LGS'!BR77</f>
        <v>45870</v>
      </c>
      <c r="BS77" s="309">
        <f>'3M - LGS'!BS77</f>
        <v>45901</v>
      </c>
      <c r="BT77" s="309">
        <f>'3M - LGS'!BT77</f>
        <v>45931</v>
      </c>
      <c r="BU77" s="309">
        <f>'3M - LGS'!BU77</f>
        <v>45962</v>
      </c>
      <c r="BV77" s="309">
        <f>'3M - LGS'!BV77</f>
        <v>45992</v>
      </c>
      <c r="BW77" s="309">
        <f>'3M - LGS'!BW77</f>
        <v>46023</v>
      </c>
      <c r="BX77" s="309">
        <f>'3M - LGS'!BX77</f>
        <v>46054</v>
      </c>
      <c r="BY77" s="309">
        <f>'3M - LGS'!BY77</f>
        <v>46082</v>
      </c>
      <c r="BZ77" s="309">
        <f>'3M - LGS'!BZ77</f>
        <v>46113</v>
      </c>
      <c r="CA77" s="309">
        <f>'3M - LGS'!CA77</f>
        <v>46143</v>
      </c>
      <c r="CB77" s="309">
        <f>'3M - LGS'!CB77</f>
        <v>46174</v>
      </c>
      <c r="CC77" s="309">
        <f>'3M - LGS'!CC77</f>
        <v>46204</v>
      </c>
      <c r="CD77" s="309">
        <f>'3M - LGS'!CD77</f>
        <v>46235</v>
      </c>
      <c r="CE77" s="309">
        <f>'3M - LGS'!CE77</f>
        <v>46266</v>
      </c>
      <c r="CF77" s="309">
        <f>'3M - LGS'!CF77</f>
        <v>46296</v>
      </c>
      <c r="CG77" s="309">
        <f>'3M - LGS'!CG77</f>
        <v>46327</v>
      </c>
      <c r="CH77" s="310">
        <f>'3M - LGS'!CH77</f>
        <v>46357</v>
      </c>
      <c r="CJ77" s="259" t="s">
        <v>105</v>
      </c>
    </row>
    <row r="78" spans="1:88" ht="15.75" customHeight="1" x14ac:dyDescent="0.3">
      <c r="A78" s="648"/>
      <c r="B78" s="14" t="str">
        <f>B59</f>
        <v>Air Comp</v>
      </c>
      <c r="C78" s="437">
        <f>'2M - SGS'!C78</f>
        <v>8.5109000000000004E-2</v>
      </c>
      <c r="D78" s="437">
        <f>'2M - SGS'!D78</f>
        <v>7.7715000000000006E-2</v>
      </c>
      <c r="E78" s="437">
        <f>'2M - SGS'!E78</f>
        <v>8.6136000000000004E-2</v>
      </c>
      <c r="F78" s="437">
        <f>'2M - SGS'!F78</f>
        <v>7.9796000000000006E-2</v>
      </c>
      <c r="G78" s="437">
        <f>'2M - SGS'!G78</f>
        <v>8.5334999999999994E-2</v>
      </c>
      <c r="H78" s="437">
        <f>'2M - SGS'!H78</f>
        <v>8.1994999999999998E-2</v>
      </c>
      <c r="I78" s="437">
        <f>'2M - SGS'!I78</f>
        <v>8.4098999999999993E-2</v>
      </c>
      <c r="J78" s="437">
        <f>'2M - SGS'!J78</f>
        <v>8.4198999999999996E-2</v>
      </c>
      <c r="K78" s="437">
        <f>'2M - SGS'!K78</f>
        <v>8.2512000000000002E-2</v>
      </c>
      <c r="L78" s="437">
        <f>'2M - SGS'!L78</f>
        <v>8.5277000000000006E-2</v>
      </c>
      <c r="M78" s="437">
        <f>'2M - SGS'!M78</f>
        <v>8.2588999999999996E-2</v>
      </c>
      <c r="N78" s="437">
        <f>'2M - SGS'!N78</f>
        <v>8.5237999999999994E-2</v>
      </c>
      <c r="O78" s="437">
        <f>'2M - SGS'!O78</f>
        <v>8.5109000000000004E-2</v>
      </c>
      <c r="P78" s="437">
        <f>'2M - SGS'!P78</f>
        <v>7.7715000000000006E-2</v>
      </c>
      <c r="Q78" s="437">
        <f>'2M - SGS'!Q78</f>
        <v>8.6136000000000004E-2</v>
      </c>
      <c r="R78" s="437">
        <f>'2M - SGS'!R78</f>
        <v>7.9796000000000006E-2</v>
      </c>
      <c r="S78" s="437">
        <f>'2M - SGS'!S78</f>
        <v>8.5334999999999994E-2</v>
      </c>
      <c r="T78" s="437">
        <f>'2M - SGS'!T78</f>
        <v>8.1994999999999998E-2</v>
      </c>
      <c r="U78" s="437">
        <f>'2M - SGS'!U78</f>
        <v>8.4098999999999993E-2</v>
      </c>
      <c r="V78" s="437">
        <f>'2M - SGS'!V78</f>
        <v>8.4198999999999996E-2</v>
      </c>
      <c r="W78" s="437">
        <f>'2M - SGS'!W78</f>
        <v>8.2512000000000002E-2</v>
      </c>
      <c r="X78" s="437">
        <f>'2M - SGS'!X78</f>
        <v>8.5277000000000006E-2</v>
      </c>
      <c r="Y78" s="437">
        <f>'2M - SGS'!Y78</f>
        <v>8.2588999999999996E-2</v>
      </c>
      <c r="Z78" s="437">
        <f>'2M - SGS'!Z78</f>
        <v>8.5237999999999994E-2</v>
      </c>
      <c r="AA78" s="437">
        <f>'2M - SGS'!AA78</f>
        <v>8.5109000000000004E-2</v>
      </c>
      <c r="AB78" s="437">
        <f>'2M - SGS'!AB78</f>
        <v>7.7715000000000006E-2</v>
      </c>
      <c r="AC78" s="437">
        <f>'2M - SGS'!AC78</f>
        <v>8.6136000000000004E-2</v>
      </c>
      <c r="AD78" s="437">
        <f>'2M - SGS'!AD78</f>
        <v>7.9796000000000006E-2</v>
      </c>
      <c r="AE78" s="437">
        <f>'2M - SGS'!AE78</f>
        <v>8.5334999999999994E-2</v>
      </c>
      <c r="AF78" s="437">
        <f>'2M - SGS'!AF78</f>
        <v>8.1994999999999998E-2</v>
      </c>
      <c r="AG78" s="437">
        <f>'2M - SGS'!AG78</f>
        <v>8.4098999999999993E-2</v>
      </c>
      <c r="AH78" s="437">
        <f>'2M - SGS'!AH78</f>
        <v>8.4198999999999996E-2</v>
      </c>
      <c r="AI78" s="437">
        <f>'2M - SGS'!AI78</f>
        <v>8.2512000000000002E-2</v>
      </c>
      <c r="AJ78" s="437">
        <f>'2M - SGS'!AJ78</f>
        <v>8.5277000000000006E-2</v>
      </c>
      <c r="AK78" s="437">
        <f>'2M - SGS'!AK78</f>
        <v>8.2588999999999996E-2</v>
      </c>
      <c r="AL78" s="437">
        <f>'2M - SGS'!AL78</f>
        <v>8.5237999999999994E-2</v>
      </c>
      <c r="AM78" s="437">
        <f>'2M - SGS'!AM78</f>
        <v>8.5109000000000004E-2</v>
      </c>
      <c r="AN78" s="437">
        <f>'2M - SGS'!AN78</f>
        <v>7.7715000000000006E-2</v>
      </c>
      <c r="AO78" s="437">
        <f>'2M - SGS'!AO78</f>
        <v>8.6136000000000004E-2</v>
      </c>
      <c r="AP78" s="437">
        <f>'2M - SGS'!AP78</f>
        <v>7.9796000000000006E-2</v>
      </c>
      <c r="AQ78" s="437">
        <f>'2M - SGS'!AQ78</f>
        <v>8.5334999999999994E-2</v>
      </c>
      <c r="AR78" s="437">
        <f>'2M - SGS'!AR78</f>
        <v>8.1994999999999998E-2</v>
      </c>
      <c r="AS78" s="437">
        <f>'2M - SGS'!AS78</f>
        <v>8.4098999999999993E-2</v>
      </c>
      <c r="AT78" s="437">
        <f>'2M - SGS'!AT78</f>
        <v>8.4198999999999996E-2</v>
      </c>
      <c r="AU78" s="437">
        <f>'2M - SGS'!AU78</f>
        <v>8.2512000000000002E-2</v>
      </c>
      <c r="AV78" s="437">
        <f>'2M - SGS'!AV78</f>
        <v>8.5277000000000006E-2</v>
      </c>
      <c r="AW78" s="437">
        <f>'2M - SGS'!AW78</f>
        <v>8.2588999999999996E-2</v>
      </c>
      <c r="AX78" s="437">
        <f>'2M - SGS'!AX78</f>
        <v>8.5237999999999994E-2</v>
      </c>
      <c r="AY78" s="437">
        <f>'2M - SGS'!AY78</f>
        <v>8.5109000000000004E-2</v>
      </c>
      <c r="AZ78" s="437">
        <f>'2M - SGS'!AZ78</f>
        <v>7.7715000000000006E-2</v>
      </c>
      <c r="BA78" s="437">
        <f>'2M - SGS'!BA78</f>
        <v>8.6136000000000004E-2</v>
      </c>
      <c r="BB78" s="437">
        <f>'2M - SGS'!BB78</f>
        <v>7.9796000000000006E-2</v>
      </c>
      <c r="BC78" s="437">
        <f>'2M - SGS'!BC78</f>
        <v>8.5334999999999994E-2</v>
      </c>
      <c r="BD78" s="437">
        <f>'2M - SGS'!BD78</f>
        <v>8.1994999999999998E-2</v>
      </c>
      <c r="BE78" s="437">
        <f>'2M - SGS'!BE78</f>
        <v>8.4098999999999993E-2</v>
      </c>
      <c r="BF78" s="437">
        <f>'2M - SGS'!BF78</f>
        <v>8.4198999999999996E-2</v>
      </c>
      <c r="BG78" s="437">
        <f>'2M - SGS'!BG78</f>
        <v>8.2512000000000002E-2</v>
      </c>
      <c r="BH78" s="437">
        <f>'2M - SGS'!BH78</f>
        <v>8.5277000000000006E-2</v>
      </c>
      <c r="BI78" s="437">
        <f>'2M - SGS'!BI78</f>
        <v>8.2588999999999996E-2</v>
      </c>
      <c r="BJ78" s="437">
        <f>'2M - SGS'!BJ78</f>
        <v>8.5237999999999994E-2</v>
      </c>
      <c r="BK78" s="437">
        <f>'2M - SGS'!BK78</f>
        <v>8.5109000000000004E-2</v>
      </c>
      <c r="BL78" s="437">
        <f>'2M - SGS'!BL78</f>
        <v>7.7715000000000006E-2</v>
      </c>
      <c r="BM78" s="437">
        <f>'2M - SGS'!BM78</f>
        <v>8.6136000000000004E-2</v>
      </c>
      <c r="BN78" s="437">
        <f>'2M - SGS'!BN78</f>
        <v>7.9796000000000006E-2</v>
      </c>
      <c r="BO78" s="437">
        <f>'2M - SGS'!BO78</f>
        <v>8.5334999999999994E-2</v>
      </c>
      <c r="BP78" s="437">
        <f>'2M - SGS'!BP78</f>
        <v>8.1994999999999998E-2</v>
      </c>
      <c r="BQ78" s="437">
        <f>'2M - SGS'!BQ78</f>
        <v>8.4098999999999993E-2</v>
      </c>
      <c r="BR78" s="437">
        <f>'2M - SGS'!BR78</f>
        <v>8.4198999999999996E-2</v>
      </c>
      <c r="BS78" s="437">
        <f>'2M - SGS'!BS78</f>
        <v>8.2512000000000002E-2</v>
      </c>
      <c r="BT78" s="437">
        <f>'2M - SGS'!BT78</f>
        <v>8.5277000000000006E-2</v>
      </c>
      <c r="BU78" s="437">
        <f>'2M - SGS'!BU78</f>
        <v>8.2588999999999996E-2</v>
      </c>
      <c r="BV78" s="437">
        <f>'2M - SGS'!BV78</f>
        <v>8.5237999999999994E-2</v>
      </c>
      <c r="BW78" s="437">
        <f>'2M - SGS'!BW78</f>
        <v>8.5109000000000004E-2</v>
      </c>
      <c r="BX78" s="437">
        <f>'2M - SGS'!BX78</f>
        <v>7.7715000000000006E-2</v>
      </c>
      <c r="BY78" s="437">
        <f>'2M - SGS'!BY78</f>
        <v>8.6136000000000004E-2</v>
      </c>
      <c r="BZ78" s="437">
        <f>'2M - SGS'!BZ78</f>
        <v>7.9796000000000006E-2</v>
      </c>
      <c r="CA78" s="437">
        <f>'2M - SGS'!CA78</f>
        <v>8.5334999999999994E-2</v>
      </c>
      <c r="CB78" s="437">
        <f>'2M - SGS'!CB78</f>
        <v>8.1994999999999998E-2</v>
      </c>
      <c r="CC78" s="437">
        <f>'2M - SGS'!CC78</f>
        <v>8.4098999999999993E-2</v>
      </c>
      <c r="CD78" s="437">
        <f>'2M - SGS'!CD78</f>
        <v>8.4198999999999996E-2</v>
      </c>
      <c r="CE78" s="437">
        <f>'2M - SGS'!CE78</f>
        <v>8.2512000000000002E-2</v>
      </c>
      <c r="CF78" s="437">
        <f>'2M - SGS'!CF78</f>
        <v>8.5277000000000006E-2</v>
      </c>
      <c r="CG78" s="437">
        <f>'2M - SGS'!CG78</f>
        <v>8.2588999999999996E-2</v>
      </c>
      <c r="CH78" s="438">
        <f>'2M - SGS'!CH78</f>
        <v>8.5237999999999994E-2</v>
      </c>
      <c r="CJ78" s="278">
        <f>SUM(C78:N78)</f>
        <v>1.0000000000000002</v>
      </c>
    </row>
    <row r="79" spans="1:88" ht="15.6" x14ac:dyDescent="0.3">
      <c r="A79" s="648"/>
      <c r="B79" s="14" t="str">
        <f t="shared" ref="B79:B90" si="76">B60</f>
        <v>Building Shell</v>
      </c>
      <c r="C79" s="437">
        <f>'2M - SGS'!C79</f>
        <v>0.107824</v>
      </c>
      <c r="D79" s="437">
        <f>'2M - SGS'!D79</f>
        <v>9.1051999999999994E-2</v>
      </c>
      <c r="E79" s="437">
        <f>'2M - SGS'!E79</f>
        <v>7.1135000000000004E-2</v>
      </c>
      <c r="F79" s="437">
        <f>'2M - SGS'!F79</f>
        <v>4.1179E-2</v>
      </c>
      <c r="G79" s="437">
        <f>'2M - SGS'!G79</f>
        <v>4.4423999999999998E-2</v>
      </c>
      <c r="H79" s="437">
        <f>'2M - SGS'!H79</f>
        <v>0.106128</v>
      </c>
      <c r="I79" s="437">
        <f>'2M - SGS'!I79</f>
        <v>0.14288100000000001</v>
      </c>
      <c r="J79" s="437">
        <f>'2M - SGS'!J79</f>
        <v>0.133494</v>
      </c>
      <c r="K79" s="437">
        <f>'2M - SGS'!K79</f>
        <v>5.781E-2</v>
      </c>
      <c r="L79" s="437">
        <f>'2M - SGS'!L79</f>
        <v>3.8018000000000003E-2</v>
      </c>
      <c r="M79" s="437">
        <f>'2M - SGS'!M79</f>
        <v>6.2103999999999999E-2</v>
      </c>
      <c r="N79" s="437">
        <f>'2M - SGS'!N79</f>
        <v>0.10395</v>
      </c>
      <c r="O79" s="437">
        <f>'2M - SGS'!O79</f>
        <v>0.107824</v>
      </c>
      <c r="P79" s="437">
        <f>'2M - SGS'!P79</f>
        <v>9.1051999999999994E-2</v>
      </c>
      <c r="Q79" s="437">
        <f>'2M - SGS'!Q79</f>
        <v>7.1135000000000004E-2</v>
      </c>
      <c r="R79" s="437">
        <f>'2M - SGS'!R79</f>
        <v>4.1179E-2</v>
      </c>
      <c r="S79" s="437">
        <f>'2M - SGS'!S79</f>
        <v>4.4423999999999998E-2</v>
      </c>
      <c r="T79" s="437">
        <f>'2M - SGS'!T79</f>
        <v>0.106128</v>
      </c>
      <c r="U79" s="437">
        <f>'2M - SGS'!U79</f>
        <v>0.14288100000000001</v>
      </c>
      <c r="V79" s="437">
        <f>'2M - SGS'!V79</f>
        <v>0.133494</v>
      </c>
      <c r="W79" s="437">
        <f>'2M - SGS'!W79</f>
        <v>5.781E-2</v>
      </c>
      <c r="X79" s="437">
        <f>'2M - SGS'!X79</f>
        <v>3.8018000000000003E-2</v>
      </c>
      <c r="Y79" s="437">
        <f>'2M - SGS'!Y79</f>
        <v>6.2103999999999999E-2</v>
      </c>
      <c r="Z79" s="437">
        <f>'2M - SGS'!Z79</f>
        <v>0.10395</v>
      </c>
      <c r="AA79" s="437">
        <f>'2M - SGS'!AA79</f>
        <v>0.107824</v>
      </c>
      <c r="AB79" s="437">
        <f>'2M - SGS'!AB79</f>
        <v>9.1051999999999994E-2</v>
      </c>
      <c r="AC79" s="437">
        <f>'2M - SGS'!AC79</f>
        <v>7.1135000000000004E-2</v>
      </c>
      <c r="AD79" s="437">
        <f>'2M - SGS'!AD79</f>
        <v>4.1179E-2</v>
      </c>
      <c r="AE79" s="437">
        <f>'2M - SGS'!AE79</f>
        <v>4.4423999999999998E-2</v>
      </c>
      <c r="AF79" s="437">
        <f>'2M - SGS'!AF79</f>
        <v>0.106128</v>
      </c>
      <c r="AG79" s="437">
        <f>'2M - SGS'!AG79</f>
        <v>0.14288100000000001</v>
      </c>
      <c r="AH79" s="437">
        <f>'2M - SGS'!AH79</f>
        <v>0.133494</v>
      </c>
      <c r="AI79" s="437">
        <f>'2M - SGS'!AI79</f>
        <v>5.781E-2</v>
      </c>
      <c r="AJ79" s="437">
        <f>'2M - SGS'!AJ79</f>
        <v>3.8018000000000003E-2</v>
      </c>
      <c r="AK79" s="437">
        <f>'2M - SGS'!AK79</f>
        <v>6.2103999999999999E-2</v>
      </c>
      <c r="AL79" s="437">
        <f>'2M - SGS'!AL79</f>
        <v>0.10395</v>
      </c>
      <c r="AM79" s="437">
        <f>'2M - SGS'!AM79</f>
        <v>0.107824</v>
      </c>
      <c r="AN79" s="437">
        <f>'2M - SGS'!AN79</f>
        <v>9.1051999999999994E-2</v>
      </c>
      <c r="AO79" s="437">
        <f>'2M - SGS'!AO79</f>
        <v>7.1135000000000004E-2</v>
      </c>
      <c r="AP79" s="437">
        <f>'2M - SGS'!AP79</f>
        <v>4.1179E-2</v>
      </c>
      <c r="AQ79" s="437">
        <f>'2M - SGS'!AQ79</f>
        <v>4.4423999999999998E-2</v>
      </c>
      <c r="AR79" s="437">
        <f>'2M - SGS'!AR79</f>
        <v>0.106128</v>
      </c>
      <c r="AS79" s="437">
        <f>'2M - SGS'!AS79</f>
        <v>0.14288100000000001</v>
      </c>
      <c r="AT79" s="437">
        <f>'2M - SGS'!AT79</f>
        <v>0.133494</v>
      </c>
      <c r="AU79" s="437">
        <f>'2M - SGS'!AU79</f>
        <v>5.781E-2</v>
      </c>
      <c r="AV79" s="437">
        <f>'2M - SGS'!AV79</f>
        <v>3.8018000000000003E-2</v>
      </c>
      <c r="AW79" s="437">
        <f>'2M - SGS'!AW79</f>
        <v>6.2103999999999999E-2</v>
      </c>
      <c r="AX79" s="437">
        <f>'2M - SGS'!AX79</f>
        <v>0.10395</v>
      </c>
      <c r="AY79" s="437">
        <f>'2M - SGS'!AY79</f>
        <v>0.107824</v>
      </c>
      <c r="AZ79" s="437">
        <f>'2M - SGS'!AZ79</f>
        <v>9.1051999999999994E-2</v>
      </c>
      <c r="BA79" s="437">
        <f>'2M - SGS'!BA79</f>
        <v>7.1135000000000004E-2</v>
      </c>
      <c r="BB79" s="437">
        <f>'2M - SGS'!BB79</f>
        <v>4.1179E-2</v>
      </c>
      <c r="BC79" s="437">
        <f>'2M - SGS'!BC79</f>
        <v>4.4423999999999998E-2</v>
      </c>
      <c r="BD79" s="437">
        <f>'2M - SGS'!BD79</f>
        <v>0.106128</v>
      </c>
      <c r="BE79" s="437">
        <f>'2M - SGS'!BE79</f>
        <v>0.14288100000000001</v>
      </c>
      <c r="BF79" s="437">
        <f>'2M - SGS'!BF79</f>
        <v>0.133494</v>
      </c>
      <c r="BG79" s="437">
        <f>'2M - SGS'!BG79</f>
        <v>5.781E-2</v>
      </c>
      <c r="BH79" s="437">
        <f>'2M - SGS'!BH79</f>
        <v>3.8018000000000003E-2</v>
      </c>
      <c r="BI79" s="437">
        <f>'2M - SGS'!BI79</f>
        <v>6.2103999999999999E-2</v>
      </c>
      <c r="BJ79" s="437">
        <f>'2M - SGS'!BJ79</f>
        <v>0.10395</v>
      </c>
      <c r="BK79" s="437">
        <f>'2M - SGS'!BK79</f>
        <v>0.107824</v>
      </c>
      <c r="BL79" s="437">
        <f>'2M - SGS'!BL79</f>
        <v>9.1051999999999994E-2</v>
      </c>
      <c r="BM79" s="437">
        <f>'2M - SGS'!BM79</f>
        <v>7.1135000000000004E-2</v>
      </c>
      <c r="BN79" s="437">
        <f>'2M - SGS'!BN79</f>
        <v>4.1179E-2</v>
      </c>
      <c r="BO79" s="437">
        <f>'2M - SGS'!BO79</f>
        <v>4.4423999999999998E-2</v>
      </c>
      <c r="BP79" s="437">
        <f>'2M - SGS'!BP79</f>
        <v>0.106128</v>
      </c>
      <c r="BQ79" s="437">
        <f>'2M - SGS'!BQ79</f>
        <v>0.14288100000000001</v>
      </c>
      <c r="BR79" s="437">
        <f>'2M - SGS'!BR79</f>
        <v>0.133494</v>
      </c>
      <c r="BS79" s="437">
        <f>'2M - SGS'!BS79</f>
        <v>5.781E-2</v>
      </c>
      <c r="BT79" s="437">
        <f>'2M - SGS'!BT79</f>
        <v>3.8018000000000003E-2</v>
      </c>
      <c r="BU79" s="437">
        <f>'2M - SGS'!BU79</f>
        <v>6.2103999999999999E-2</v>
      </c>
      <c r="BV79" s="437">
        <f>'2M - SGS'!BV79</f>
        <v>0.10395</v>
      </c>
      <c r="BW79" s="437">
        <f>'2M - SGS'!BW79</f>
        <v>0.107824</v>
      </c>
      <c r="BX79" s="437">
        <f>'2M - SGS'!BX79</f>
        <v>9.1051999999999994E-2</v>
      </c>
      <c r="BY79" s="437">
        <f>'2M - SGS'!BY79</f>
        <v>7.1135000000000004E-2</v>
      </c>
      <c r="BZ79" s="437">
        <f>'2M - SGS'!BZ79</f>
        <v>4.1179E-2</v>
      </c>
      <c r="CA79" s="437">
        <f>'2M - SGS'!CA79</f>
        <v>4.4423999999999998E-2</v>
      </c>
      <c r="CB79" s="437">
        <f>'2M - SGS'!CB79</f>
        <v>0.106128</v>
      </c>
      <c r="CC79" s="437">
        <f>'2M - SGS'!CC79</f>
        <v>0.14288100000000001</v>
      </c>
      <c r="CD79" s="437">
        <f>'2M - SGS'!CD79</f>
        <v>0.133494</v>
      </c>
      <c r="CE79" s="437">
        <f>'2M - SGS'!CE79</f>
        <v>5.781E-2</v>
      </c>
      <c r="CF79" s="437">
        <f>'2M - SGS'!CF79</f>
        <v>3.8018000000000003E-2</v>
      </c>
      <c r="CG79" s="437">
        <f>'2M - SGS'!CG79</f>
        <v>6.2103999999999999E-2</v>
      </c>
      <c r="CH79" s="438">
        <f>'2M - SGS'!CH79</f>
        <v>0.10395</v>
      </c>
      <c r="CJ79" s="278">
        <f t="shared" ref="CJ79:CJ90" si="77">SUM(C79:N79)</f>
        <v>0.99999900000000008</v>
      </c>
    </row>
    <row r="80" spans="1:88" ht="15.6" x14ac:dyDescent="0.3">
      <c r="A80" s="648"/>
      <c r="B80" s="14" t="str">
        <f t="shared" si="76"/>
        <v>Cooking</v>
      </c>
      <c r="C80" s="437">
        <f>'2M - SGS'!C80</f>
        <v>8.6096000000000006E-2</v>
      </c>
      <c r="D80" s="437">
        <f>'2M - SGS'!D80</f>
        <v>7.8608999999999998E-2</v>
      </c>
      <c r="E80" s="437">
        <f>'2M - SGS'!E80</f>
        <v>8.1547999999999995E-2</v>
      </c>
      <c r="F80" s="437">
        <f>'2M - SGS'!F80</f>
        <v>7.2947999999999999E-2</v>
      </c>
      <c r="G80" s="437">
        <f>'2M - SGS'!G80</f>
        <v>8.6277000000000006E-2</v>
      </c>
      <c r="H80" s="437">
        <f>'2M - SGS'!H80</f>
        <v>8.3294000000000007E-2</v>
      </c>
      <c r="I80" s="437">
        <f>'2M - SGS'!I80</f>
        <v>8.5859000000000005E-2</v>
      </c>
      <c r="J80" s="437">
        <f>'2M - SGS'!J80</f>
        <v>8.5885000000000003E-2</v>
      </c>
      <c r="K80" s="437">
        <f>'2M - SGS'!K80</f>
        <v>8.3474999999999994E-2</v>
      </c>
      <c r="L80" s="437">
        <f>'2M - SGS'!L80</f>
        <v>8.6262000000000005E-2</v>
      </c>
      <c r="M80" s="437">
        <f>'2M - SGS'!M80</f>
        <v>8.3496000000000001E-2</v>
      </c>
      <c r="N80" s="437">
        <f>'2M - SGS'!N80</f>
        <v>8.6250999999999994E-2</v>
      </c>
      <c r="O80" s="437">
        <f>'2M - SGS'!O80</f>
        <v>8.6096000000000006E-2</v>
      </c>
      <c r="P80" s="437">
        <f>'2M - SGS'!P80</f>
        <v>7.8608999999999998E-2</v>
      </c>
      <c r="Q80" s="437">
        <f>'2M - SGS'!Q80</f>
        <v>8.1547999999999995E-2</v>
      </c>
      <c r="R80" s="437">
        <f>'2M - SGS'!R80</f>
        <v>7.2947999999999999E-2</v>
      </c>
      <c r="S80" s="437">
        <f>'2M - SGS'!S80</f>
        <v>8.6277000000000006E-2</v>
      </c>
      <c r="T80" s="437">
        <f>'2M - SGS'!T80</f>
        <v>8.3294000000000007E-2</v>
      </c>
      <c r="U80" s="437">
        <f>'2M - SGS'!U80</f>
        <v>8.5859000000000005E-2</v>
      </c>
      <c r="V80" s="437">
        <f>'2M - SGS'!V80</f>
        <v>8.5885000000000003E-2</v>
      </c>
      <c r="W80" s="437">
        <f>'2M - SGS'!W80</f>
        <v>8.3474999999999994E-2</v>
      </c>
      <c r="X80" s="437">
        <f>'2M - SGS'!X80</f>
        <v>8.6262000000000005E-2</v>
      </c>
      <c r="Y80" s="437">
        <f>'2M - SGS'!Y80</f>
        <v>8.3496000000000001E-2</v>
      </c>
      <c r="Z80" s="437">
        <f>'2M - SGS'!Z80</f>
        <v>8.6250999999999994E-2</v>
      </c>
      <c r="AA80" s="437">
        <f>'2M - SGS'!AA80</f>
        <v>8.6096000000000006E-2</v>
      </c>
      <c r="AB80" s="437">
        <f>'2M - SGS'!AB80</f>
        <v>7.8608999999999998E-2</v>
      </c>
      <c r="AC80" s="437">
        <f>'2M - SGS'!AC80</f>
        <v>8.1547999999999995E-2</v>
      </c>
      <c r="AD80" s="437">
        <f>'2M - SGS'!AD80</f>
        <v>7.2947999999999999E-2</v>
      </c>
      <c r="AE80" s="437">
        <f>'2M - SGS'!AE80</f>
        <v>8.6277000000000006E-2</v>
      </c>
      <c r="AF80" s="437">
        <f>'2M - SGS'!AF80</f>
        <v>8.3294000000000007E-2</v>
      </c>
      <c r="AG80" s="437">
        <f>'2M - SGS'!AG80</f>
        <v>8.5859000000000005E-2</v>
      </c>
      <c r="AH80" s="437">
        <f>'2M - SGS'!AH80</f>
        <v>8.5885000000000003E-2</v>
      </c>
      <c r="AI80" s="437">
        <f>'2M - SGS'!AI80</f>
        <v>8.3474999999999994E-2</v>
      </c>
      <c r="AJ80" s="437">
        <f>'2M - SGS'!AJ80</f>
        <v>8.6262000000000005E-2</v>
      </c>
      <c r="AK80" s="437">
        <f>'2M - SGS'!AK80</f>
        <v>8.3496000000000001E-2</v>
      </c>
      <c r="AL80" s="437">
        <f>'2M - SGS'!AL80</f>
        <v>8.6250999999999994E-2</v>
      </c>
      <c r="AM80" s="437">
        <f>'2M - SGS'!AM80</f>
        <v>8.6096000000000006E-2</v>
      </c>
      <c r="AN80" s="437">
        <f>'2M - SGS'!AN80</f>
        <v>7.8608999999999998E-2</v>
      </c>
      <c r="AO80" s="437">
        <f>'2M - SGS'!AO80</f>
        <v>8.1547999999999995E-2</v>
      </c>
      <c r="AP80" s="437">
        <f>'2M - SGS'!AP80</f>
        <v>7.2947999999999999E-2</v>
      </c>
      <c r="AQ80" s="437">
        <f>'2M - SGS'!AQ80</f>
        <v>8.6277000000000006E-2</v>
      </c>
      <c r="AR80" s="437">
        <f>'2M - SGS'!AR80</f>
        <v>8.3294000000000007E-2</v>
      </c>
      <c r="AS80" s="437">
        <f>'2M - SGS'!AS80</f>
        <v>8.5859000000000005E-2</v>
      </c>
      <c r="AT80" s="437">
        <f>'2M - SGS'!AT80</f>
        <v>8.5885000000000003E-2</v>
      </c>
      <c r="AU80" s="437">
        <f>'2M - SGS'!AU80</f>
        <v>8.3474999999999994E-2</v>
      </c>
      <c r="AV80" s="437">
        <f>'2M - SGS'!AV80</f>
        <v>8.6262000000000005E-2</v>
      </c>
      <c r="AW80" s="437">
        <f>'2M - SGS'!AW80</f>
        <v>8.3496000000000001E-2</v>
      </c>
      <c r="AX80" s="437">
        <f>'2M - SGS'!AX80</f>
        <v>8.6250999999999994E-2</v>
      </c>
      <c r="AY80" s="437">
        <f>'2M - SGS'!AY80</f>
        <v>8.6096000000000006E-2</v>
      </c>
      <c r="AZ80" s="437">
        <f>'2M - SGS'!AZ80</f>
        <v>7.8608999999999998E-2</v>
      </c>
      <c r="BA80" s="437">
        <f>'2M - SGS'!BA80</f>
        <v>8.1547999999999995E-2</v>
      </c>
      <c r="BB80" s="437">
        <f>'2M - SGS'!BB80</f>
        <v>7.2947999999999999E-2</v>
      </c>
      <c r="BC80" s="437">
        <f>'2M - SGS'!BC80</f>
        <v>8.6277000000000006E-2</v>
      </c>
      <c r="BD80" s="437">
        <f>'2M - SGS'!BD80</f>
        <v>8.3294000000000007E-2</v>
      </c>
      <c r="BE80" s="437">
        <f>'2M - SGS'!BE80</f>
        <v>8.5859000000000005E-2</v>
      </c>
      <c r="BF80" s="437">
        <f>'2M - SGS'!BF80</f>
        <v>8.5885000000000003E-2</v>
      </c>
      <c r="BG80" s="437">
        <f>'2M - SGS'!BG80</f>
        <v>8.3474999999999994E-2</v>
      </c>
      <c r="BH80" s="437">
        <f>'2M - SGS'!BH80</f>
        <v>8.6262000000000005E-2</v>
      </c>
      <c r="BI80" s="437">
        <f>'2M - SGS'!BI80</f>
        <v>8.3496000000000001E-2</v>
      </c>
      <c r="BJ80" s="437">
        <f>'2M - SGS'!BJ80</f>
        <v>8.6250999999999994E-2</v>
      </c>
      <c r="BK80" s="437">
        <f>'2M - SGS'!BK80</f>
        <v>8.6096000000000006E-2</v>
      </c>
      <c r="BL80" s="437">
        <f>'2M - SGS'!BL80</f>
        <v>7.8608999999999998E-2</v>
      </c>
      <c r="BM80" s="437">
        <f>'2M - SGS'!BM80</f>
        <v>8.1547999999999995E-2</v>
      </c>
      <c r="BN80" s="437">
        <f>'2M - SGS'!BN80</f>
        <v>7.2947999999999999E-2</v>
      </c>
      <c r="BO80" s="437">
        <f>'2M - SGS'!BO80</f>
        <v>8.6277000000000006E-2</v>
      </c>
      <c r="BP80" s="437">
        <f>'2M - SGS'!BP80</f>
        <v>8.3294000000000007E-2</v>
      </c>
      <c r="BQ80" s="437">
        <f>'2M - SGS'!BQ80</f>
        <v>8.5859000000000005E-2</v>
      </c>
      <c r="BR80" s="437">
        <f>'2M - SGS'!BR80</f>
        <v>8.5885000000000003E-2</v>
      </c>
      <c r="BS80" s="437">
        <f>'2M - SGS'!BS80</f>
        <v>8.3474999999999994E-2</v>
      </c>
      <c r="BT80" s="437">
        <f>'2M - SGS'!BT80</f>
        <v>8.6262000000000005E-2</v>
      </c>
      <c r="BU80" s="437">
        <f>'2M - SGS'!BU80</f>
        <v>8.3496000000000001E-2</v>
      </c>
      <c r="BV80" s="437">
        <f>'2M - SGS'!BV80</f>
        <v>8.6250999999999994E-2</v>
      </c>
      <c r="BW80" s="437">
        <f>'2M - SGS'!BW80</f>
        <v>8.6096000000000006E-2</v>
      </c>
      <c r="BX80" s="437">
        <f>'2M - SGS'!BX80</f>
        <v>7.8608999999999998E-2</v>
      </c>
      <c r="BY80" s="437">
        <f>'2M - SGS'!BY80</f>
        <v>8.1547999999999995E-2</v>
      </c>
      <c r="BZ80" s="437">
        <f>'2M - SGS'!BZ80</f>
        <v>7.2947999999999999E-2</v>
      </c>
      <c r="CA80" s="437">
        <f>'2M - SGS'!CA80</f>
        <v>8.6277000000000006E-2</v>
      </c>
      <c r="CB80" s="437">
        <f>'2M - SGS'!CB80</f>
        <v>8.3294000000000007E-2</v>
      </c>
      <c r="CC80" s="437">
        <f>'2M - SGS'!CC80</f>
        <v>8.5859000000000005E-2</v>
      </c>
      <c r="CD80" s="437">
        <f>'2M - SGS'!CD80</f>
        <v>8.5885000000000003E-2</v>
      </c>
      <c r="CE80" s="437">
        <f>'2M - SGS'!CE80</f>
        <v>8.3474999999999994E-2</v>
      </c>
      <c r="CF80" s="437">
        <f>'2M - SGS'!CF80</f>
        <v>8.6262000000000005E-2</v>
      </c>
      <c r="CG80" s="437">
        <f>'2M - SGS'!CG80</f>
        <v>8.3496000000000001E-2</v>
      </c>
      <c r="CH80" s="438">
        <f>'2M - SGS'!CH80</f>
        <v>8.6250999999999994E-2</v>
      </c>
      <c r="CJ80" s="278">
        <f t="shared" si="77"/>
        <v>0.99999999999999989</v>
      </c>
    </row>
    <row r="81" spans="1:88" ht="15.6" x14ac:dyDescent="0.3">
      <c r="A81" s="648"/>
      <c r="B81" s="14" t="str">
        <f t="shared" si="76"/>
        <v>Cooling</v>
      </c>
      <c r="C81" s="437">
        <f>'2M - SGS'!C81</f>
        <v>6.0000000000000002E-6</v>
      </c>
      <c r="D81" s="437">
        <f>'2M - SGS'!D81</f>
        <v>2.4699999999999999E-4</v>
      </c>
      <c r="E81" s="437">
        <f>'2M - SGS'!E81</f>
        <v>7.2360000000000002E-3</v>
      </c>
      <c r="F81" s="437">
        <f>'2M - SGS'!F81</f>
        <v>2.1690999999999998E-2</v>
      </c>
      <c r="G81" s="437">
        <f>'2M - SGS'!G81</f>
        <v>6.2979999999999994E-2</v>
      </c>
      <c r="H81" s="437">
        <f>'2M - SGS'!H81</f>
        <v>0.21317</v>
      </c>
      <c r="I81" s="437">
        <f>'2M - SGS'!I81</f>
        <v>0.29002899999999998</v>
      </c>
      <c r="J81" s="437">
        <f>'2M - SGS'!J81</f>
        <v>0.270206</v>
      </c>
      <c r="K81" s="437">
        <f>'2M - SGS'!K81</f>
        <v>0.108695</v>
      </c>
      <c r="L81" s="437">
        <f>'2M - SGS'!L81</f>
        <v>1.9643000000000001E-2</v>
      </c>
      <c r="M81" s="437">
        <f>'2M - SGS'!M81</f>
        <v>6.0299999999999998E-3</v>
      </c>
      <c r="N81" s="437">
        <f>'2M - SGS'!N81</f>
        <v>6.3999999999999997E-5</v>
      </c>
      <c r="O81" s="437">
        <f>'2M - SGS'!O81</f>
        <v>6.0000000000000002E-6</v>
      </c>
      <c r="P81" s="437">
        <f>'2M - SGS'!P81</f>
        <v>2.4699999999999999E-4</v>
      </c>
      <c r="Q81" s="437">
        <f>'2M - SGS'!Q81</f>
        <v>7.2360000000000002E-3</v>
      </c>
      <c r="R81" s="437">
        <f>'2M - SGS'!R81</f>
        <v>2.1690999999999998E-2</v>
      </c>
      <c r="S81" s="437">
        <f>'2M - SGS'!S81</f>
        <v>6.2979999999999994E-2</v>
      </c>
      <c r="T81" s="437">
        <f>'2M - SGS'!T81</f>
        <v>0.21317</v>
      </c>
      <c r="U81" s="437">
        <f>'2M - SGS'!U81</f>
        <v>0.29002899999999998</v>
      </c>
      <c r="V81" s="437">
        <f>'2M - SGS'!V81</f>
        <v>0.270206</v>
      </c>
      <c r="W81" s="437">
        <f>'2M - SGS'!W81</f>
        <v>0.108695</v>
      </c>
      <c r="X81" s="437">
        <f>'2M - SGS'!X81</f>
        <v>1.9643000000000001E-2</v>
      </c>
      <c r="Y81" s="437">
        <f>'2M - SGS'!Y81</f>
        <v>6.0299999999999998E-3</v>
      </c>
      <c r="Z81" s="437">
        <f>'2M - SGS'!Z81</f>
        <v>6.3999999999999997E-5</v>
      </c>
      <c r="AA81" s="437">
        <f>'2M - SGS'!AA81</f>
        <v>6.0000000000000002E-6</v>
      </c>
      <c r="AB81" s="437">
        <f>'2M - SGS'!AB81</f>
        <v>2.4699999999999999E-4</v>
      </c>
      <c r="AC81" s="437">
        <f>'2M - SGS'!AC81</f>
        <v>7.2360000000000002E-3</v>
      </c>
      <c r="AD81" s="437">
        <f>'2M - SGS'!AD81</f>
        <v>2.1690999999999998E-2</v>
      </c>
      <c r="AE81" s="437">
        <f>'2M - SGS'!AE81</f>
        <v>6.2979999999999994E-2</v>
      </c>
      <c r="AF81" s="437">
        <f>'2M - SGS'!AF81</f>
        <v>0.21317</v>
      </c>
      <c r="AG81" s="437">
        <f>'2M - SGS'!AG81</f>
        <v>0.29002899999999998</v>
      </c>
      <c r="AH81" s="437">
        <f>'2M - SGS'!AH81</f>
        <v>0.270206</v>
      </c>
      <c r="AI81" s="437">
        <f>'2M - SGS'!AI81</f>
        <v>0.108695</v>
      </c>
      <c r="AJ81" s="437">
        <f>'2M - SGS'!AJ81</f>
        <v>1.9643000000000001E-2</v>
      </c>
      <c r="AK81" s="437">
        <f>'2M - SGS'!AK81</f>
        <v>6.0299999999999998E-3</v>
      </c>
      <c r="AL81" s="437">
        <f>'2M - SGS'!AL81</f>
        <v>6.3999999999999997E-5</v>
      </c>
      <c r="AM81" s="437">
        <f>'2M - SGS'!AM81</f>
        <v>6.0000000000000002E-6</v>
      </c>
      <c r="AN81" s="437">
        <f>'2M - SGS'!AN81</f>
        <v>2.4699999999999999E-4</v>
      </c>
      <c r="AO81" s="437">
        <f>'2M - SGS'!AO81</f>
        <v>7.2360000000000002E-3</v>
      </c>
      <c r="AP81" s="437">
        <f>'2M - SGS'!AP81</f>
        <v>2.1690999999999998E-2</v>
      </c>
      <c r="AQ81" s="437">
        <f>'2M - SGS'!AQ81</f>
        <v>6.2979999999999994E-2</v>
      </c>
      <c r="AR81" s="437">
        <f>'2M - SGS'!AR81</f>
        <v>0.21317</v>
      </c>
      <c r="AS81" s="437">
        <f>'2M - SGS'!AS81</f>
        <v>0.29002899999999998</v>
      </c>
      <c r="AT81" s="437">
        <f>'2M - SGS'!AT81</f>
        <v>0.270206</v>
      </c>
      <c r="AU81" s="437">
        <f>'2M - SGS'!AU81</f>
        <v>0.108695</v>
      </c>
      <c r="AV81" s="437">
        <f>'2M - SGS'!AV81</f>
        <v>1.9643000000000001E-2</v>
      </c>
      <c r="AW81" s="437">
        <f>'2M - SGS'!AW81</f>
        <v>6.0299999999999998E-3</v>
      </c>
      <c r="AX81" s="437">
        <f>'2M - SGS'!AX81</f>
        <v>6.3999999999999997E-5</v>
      </c>
      <c r="AY81" s="437">
        <f>'2M - SGS'!AY81</f>
        <v>6.0000000000000002E-6</v>
      </c>
      <c r="AZ81" s="437">
        <f>'2M - SGS'!AZ81</f>
        <v>2.4699999999999999E-4</v>
      </c>
      <c r="BA81" s="437">
        <f>'2M - SGS'!BA81</f>
        <v>7.2360000000000002E-3</v>
      </c>
      <c r="BB81" s="437">
        <f>'2M - SGS'!BB81</f>
        <v>2.1690999999999998E-2</v>
      </c>
      <c r="BC81" s="437">
        <f>'2M - SGS'!BC81</f>
        <v>6.2979999999999994E-2</v>
      </c>
      <c r="BD81" s="437">
        <f>'2M - SGS'!BD81</f>
        <v>0.21317</v>
      </c>
      <c r="BE81" s="437">
        <f>'2M - SGS'!BE81</f>
        <v>0.29002899999999998</v>
      </c>
      <c r="BF81" s="437">
        <f>'2M - SGS'!BF81</f>
        <v>0.270206</v>
      </c>
      <c r="BG81" s="437">
        <f>'2M - SGS'!BG81</f>
        <v>0.108695</v>
      </c>
      <c r="BH81" s="437">
        <f>'2M - SGS'!BH81</f>
        <v>1.9643000000000001E-2</v>
      </c>
      <c r="BI81" s="437">
        <f>'2M - SGS'!BI81</f>
        <v>6.0299999999999998E-3</v>
      </c>
      <c r="BJ81" s="437">
        <f>'2M - SGS'!BJ81</f>
        <v>6.3999999999999997E-5</v>
      </c>
      <c r="BK81" s="437">
        <f>'2M - SGS'!BK81</f>
        <v>6.0000000000000002E-6</v>
      </c>
      <c r="BL81" s="437">
        <f>'2M - SGS'!BL81</f>
        <v>2.4699999999999999E-4</v>
      </c>
      <c r="BM81" s="437">
        <f>'2M - SGS'!BM81</f>
        <v>7.2360000000000002E-3</v>
      </c>
      <c r="BN81" s="437">
        <f>'2M - SGS'!BN81</f>
        <v>2.1690999999999998E-2</v>
      </c>
      <c r="BO81" s="437">
        <f>'2M - SGS'!BO81</f>
        <v>6.2979999999999994E-2</v>
      </c>
      <c r="BP81" s="437">
        <f>'2M - SGS'!BP81</f>
        <v>0.21317</v>
      </c>
      <c r="BQ81" s="437">
        <f>'2M - SGS'!BQ81</f>
        <v>0.29002899999999998</v>
      </c>
      <c r="BR81" s="437">
        <f>'2M - SGS'!BR81</f>
        <v>0.270206</v>
      </c>
      <c r="BS81" s="437">
        <f>'2M - SGS'!BS81</f>
        <v>0.108695</v>
      </c>
      <c r="BT81" s="437">
        <f>'2M - SGS'!BT81</f>
        <v>1.9643000000000001E-2</v>
      </c>
      <c r="BU81" s="437">
        <f>'2M - SGS'!BU81</f>
        <v>6.0299999999999998E-3</v>
      </c>
      <c r="BV81" s="437">
        <f>'2M - SGS'!BV81</f>
        <v>6.3999999999999997E-5</v>
      </c>
      <c r="BW81" s="437">
        <f>'2M - SGS'!BW81</f>
        <v>6.0000000000000002E-6</v>
      </c>
      <c r="BX81" s="437">
        <f>'2M - SGS'!BX81</f>
        <v>2.4699999999999999E-4</v>
      </c>
      <c r="BY81" s="437">
        <f>'2M - SGS'!BY81</f>
        <v>7.2360000000000002E-3</v>
      </c>
      <c r="BZ81" s="437">
        <f>'2M - SGS'!BZ81</f>
        <v>2.1690999999999998E-2</v>
      </c>
      <c r="CA81" s="437">
        <f>'2M - SGS'!CA81</f>
        <v>6.2979999999999994E-2</v>
      </c>
      <c r="CB81" s="437">
        <f>'2M - SGS'!CB81</f>
        <v>0.21317</v>
      </c>
      <c r="CC81" s="437">
        <f>'2M - SGS'!CC81</f>
        <v>0.29002899999999998</v>
      </c>
      <c r="CD81" s="437">
        <f>'2M - SGS'!CD81</f>
        <v>0.270206</v>
      </c>
      <c r="CE81" s="437">
        <f>'2M - SGS'!CE81</f>
        <v>0.108695</v>
      </c>
      <c r="CF81" s="437">
        <f>'2M - SGS'!CF81</f>
        <v>1.9643000000000001E-2</v>
      </c>
      <c r="CG81" s="437">
        <f>'2M - SGS'!CG81</f>
        <v>6.0299999999999998E-3</v>
      </c>
      <c r="CH81" s="438">
        <f>'2M - SGS'!CH81</f>
        <v>6.3999999999999997E-5</v>
      </c>
      <c r="CJ81" s="278">
        <f t="shared" si="77"/>
        <v>0.9999969999999998</v>
      </c>
    </row>
    <row r="82" spans="1:88" ht="15.6" x14ac:dyDescent="0.3">
      <c r="A82" s="648"/>
      <c r="B82" s="14" t="str">
        <f t="shared" si="76"/>
        <v>Ext Lighting</v>
      </c>
      <c r="C82" s="437">
        <f>'2M - SGS'!C82</f>
        <v>0.106265</v>
      </c>
      <c r="D82" s="437">
        <f>'2M - SGS'!D82</f>
        <v>8.2161999999999999E-2</v>
      </c>
      <c r="E82" s="437">
        <f>'2M - SGS'!E82</f>
        <v>7.0887000000000006E-2</v>
      </c>
      <c r="F82" s="437">
        <f>'2M - SGS'!F82</f>
        <v>6.8145999999999998E-2</v>
      </c>
      <c r="G82" s="437">
        <f>'2M - SGS'!G82</f>
        <v>8.1852999999999995E-2</v>
      </c>
      <c r="H82" s="437">
        <f>'2M - SGS'!H82</f>
        <v>6.7163E-2</v>
      </c>
      <c r="I82" s="437">
        <f>'2M - SGS'!I82</f>
        <v>8.6751999999999996E-2</v>
      </c>
      <c r="J82" s="437">
        <f>'2M - SGS'!J82</f>
        <v>6.9401000000000004E-2</v>
      </c>
      <c r="K82" s="437">
        <f>'2M - SGS'!K82</f>
        <v>8.2907999999999996E-2</v>
      </c>
      <c r="L82" s="437">
        <f>'2M - SGS'!L82</f>
        <v>0.100507</v>
      </c>
      <c r="M82" s="437">
        <f>'2M - SGS'!M82</f>
        <v>8.7251999999999996E-2</v>
      </c>
      <c r="N82" s="437">
        <f>'2M - SGS'!N82</f>
        <v>9.6703999999999998E-2</v>
      </c>
      <c r="O82" s="437">
        <f>'2M - SGS'!O82</f>
        <v>0.106265</v>
      </c>
      <c r="P82" s="437">
        <f>'2M - SGS'!P82</f>
        <v>8.2161999999999999E-2</v>
      </c>
      <c r="Q82" s="437">
        <f>'2M - SGS'!Q82</f>
        <v>7.0887000000000006E-2</v>
      </c>
      <c r="R82" s="437">
        <f>'2M - SGS'!R82</f>
        <v>6.8145999999999998E-2</v>
      </c>
      <c r="S82" s="437">
        <f>'2M - SGS'!S82</f>
        <v>8.1852999999999995E-2</v>
      </c>
      <c r="T82" s="437">
        <f>'2M - SGS'!T82</f>
        <v>6.7163E-2</v>
      </c>
      <c r="U82" s="437">
        <f>'2M - SGS'!U82</f>
        <v>8.6751999999999996E-2</v>
      </c>
      <c r="V82" s="437">
        <f>'2M - SGS'!V82</f>
        <v>6.9401000000000004E-2</v>
      </c>
      <c r="W82" s="437">
        <f>'2M - SGS'!W82</f>
        <v>8.2907999999999996E-2</v>
      </c>
      <c r="X82" s="437">
        <f>'2M - SGS'!X82</f>
        <v>0.100507</v>
      </c>
      <c r="Y82" s="437">
        <f>'2M - SGS'!Y82</f>
        <v>8.7251999999999996E-2</v>
      </c>
      <c r="Z82" s="437">
        <f>'2M - SGS'!Z82</f>
        <v>9.6703999999999998E-2</v>
      </c>
      <c r="AA82" s="437">
        <f>'2M - SGS'!AA82</f>
        <v>0.106265</v>
      </c>
      <c r="AB82" s="437">
        <f>'2M - SGS'!AB82</f>
        <v>8.2161999999999999E-2</v>
      </c>
      <c r="AC82" s="437">
        <f>'2M - SGS'!AC82</f>
        <v>7.0887000000000006E-2</v>
      </c>
      <c r="AD82" s="437">
        <f>'2M - SGS'!AD82</f>
        <v>6.8145999999999998E-2</v>
      </c>
      <c r="AE82" s="437">
        <f>'2M - SGS'!AE82</f>
        <v>8.1852999999999995E-2</v>
      </c>
      <c r="AF82" s="437">
        <f>'2M - SGS'!AF82</f>
        <v>6.7163E-2</v>
      </c>
      <c r="AG82" s="437">
        <f>'2M - SGS'!AG82</f>
        <v>8.6751999999999996E-2</v>
      </c>
      <c r="AH82" s="437">
        <f>'2M - SGS'!AH82</f>
        <v>6.9401000000000004E-2</v>
      </c>
      <c r="AI82" s="437">
        <f>'2M - SGS'!AI82</f>
        <v>8.2907999999999996E-2</v>
      </c>
      <c r="AJ82" s="437">
        <f>'2M - SGS'!AJ82</f>
        <v>0.100507</v>
      </c>
      <c r="AK82" s="437">
        <f>'2M - SGS'!AK82</f>
        <v>8.7251999999999996E-2</v>
      </c>
      <c r="AL82" s="437">
        <f>'2M - SGS'!AL82</f>
        <v>9.6703999999999998E-2</v>
      </c>
      <c r="AM82" s="437">
        <f>'2M - SGS'!AM82</f>
        <v>0.106265</v>
      </c>
      <c r="AN82" s="437">
        <f>'2M - SGS'!AN82</f>
        <v>8.2161999999999999E-2</v>
      </c>
      <c r="AO82" s="437">
        <f>'2M - SGS'!AO82</f>
        <v>7.0887000000000006E-2</v>
      </c>
      <c r="AP82" s="437">
        <f>'2M - SGS'!AP82</f>
        <v>6.8145999999999998E-2</v>
      </c>
      <c r="AQ82" s="437">
        <f>'2M - SGS'!AQ82</f>
        <v>8.1852999999999995E-2</v>
      </c>
      <c r="AR82" s="437">
        <f>'2M - SGS'!AR82</f>
        <v>6.7163E-2</v>
      </c>
      <c r="AS82" s="437">
        <f>'2M - SGS'!AS82</f>
        <v>8.6751999999999996E-2</v>
      </c>
      <c r="AT82" s="437">
        <f>'2M - SGS'!AT82</f>
        <v>6.9401000000000004E-2</v>
      </c>
      <c r="AU82" s="437">
        <f>'2M - SGS'!AU82</f>
        <v>8.2907999999999996E-2</v>
      </c>
      <c r="AV82" s="437">
        <f>'2M - SGS'!AV82</f>
        <v>0.100507</v>
      </c>
      <c r="AW82" s="437">
        <f>'2M - SGS'!AW82</f>
        <v>8.7251999999999996E-2</v>
      </c>
      <c r="AX82" s="437">
        <f>'2M - SGS'!AX82</f>
        <v>9.6703999999999998E-2</v>
      </c>
      <c r="AY82" s="437">
        <f>'2M - SGS'!AY82</f>
        <v>0.106265</v>
      </c>
      <c r="AZ82" s="437">
        <f>'2M - SGS'!AZ82</f>
        <v>8.2161999999999999E-2</v>
      </c>
      <c r="BA82" s="437">
        <f>'2M - SGS'!BA82</f>
        <v>7.0887000000000006E-2</v>
      </c>
      <c r="BB82" s="437">
        <f>'2M - SGS'!BB82</f>
        <v>6.8145999999999998E-2</v>
      </c>
      <c r="BC82" s="437">
        <f>'2M - SGS'!BC82</f>
        <v>8.1852999999999995E-2</v>
      </c>
      <c r="BD82" s="437">
        <f>'2M - SGS'!BD82</f>
        <v>6.7163E-2</v>
      </c>
      <c r="BE82" s="437">
        <f>'2M - SGS'!BE82</f>
        <v>8.6751999999999996E-2</v>
      </c>
      <c r="BF82" s="437">
        <f>'2M - SGS'!BF82</f>
        <v>6.9401000000000004E-2</v>
      </c>
      <c r="BG82" s="437">
        <f>'2M - SGS'!BG82</f>
        <v>8.2907999999999996E-2</v>
      </c>
      <c r="BH82" s="437">
        <f>'2M - SGS'!BH82</f>
        <v>0.100507</v>
      </c>
      <c r="BI82" s="437">
        <f>'2M - SGS'!BI82</f>
        <v>8.7251999999999996E-2</v>
      </c>
      <c r="BJ82" s="437">
        <f>'2M - SGS'!BJ82</f>
        <v>9.6703999999999998E-2</v>
      </c>
      <c r="BK82" s="437">
        <f>'2M - SGS'!BK82</f>
        <v>0.106265</v>
      </c>
      <c r="BL82" s="437">
        <f>'2M - SGS'!BL82</f>
        <v>8.2161999999999999E-2</v>
      </c>
      <c r="BM82" s="437">
        <f>'2M - SGS'!BM82</f>
        <v>7.0887000000000006E-2</v>
      </c>
      <c r="BN82" s="437">
        <f>'2M - SGS'!BN82</f>
        <v>6.8145999999999998E-2</v>
      </c>
      <c r="BO82" s="437">
        <f>'2M - SGS'!BO82</f>
        <v>8.1852999999999995E-2</v>
      </c>
      <c r="BP82" s="437">
        <f>'2M - SGS'!BP82</f>
        <v>6.7163E-2</v>
      </c>
      <c r="BQ82" s="437">
        <f>'2M - SGS'!BQ82</f>
        <v>8.6751999999999996E-2</v>
      </c>
      <c r="BR82" s="437">
        <f>'2M - SGS'!BR82</f>
        <v>6.9401000000000004E-2</v>
      </c>
      <c r="BS82" s="437">
        <f>'2M - SGS'!BS82</f>
        <v>8.2907999999999996E-2</v>
      </c>
      <c r="BT82" s="437">
        <f>'2M - SGS'!BT82</f>
        <v>0.100507</v>
      </c>
      <c r="BU82" s="437">
        <f>'2M - SGS'!BU82</f>
        <v>8.7251999999999996E-2</v>
      </c>
      <c r="BV82" s="437">
        <f>'2M - SGS'!BV82</f>
        <v>9.6703999999999998E-2</v>
      </c>
      <c r="BW82" s="437">
        <f>'2M - SGS'!BW82</f>
        <v>0.106265</v>
      </c>
      <c r="BX82" s="437">
        <f>'2M - SGS'!BX82</f>
        <v>8.2161999999999999E-2</v>
      </c>
      <c r="BY82" s="437">
        <f>'2M - SGS'!BY82</f>
        <v>7.0887000000000006E-2</v>
      </c>
      <c r="BZ82" s="437">
        <f>'2M - SGS'!BZ82</f>
        <v>6.8145999999999998E-2</v>
      </c>
      <c r="CA82" s="437">
        <f>'2M - SGS'!CA82</f>
        <v>8.1852999999999995E-2</v>
      </c>
      <c r="CB82" s="437">
        <f>'2M - SGS'!CB82</f>
        <v>6.7163E-2</v>
      </c>
      <c r="CC82" s="437">
        <f>'2M - SGS'!CC82</f>
        <v>8.6751999999999996E-2</v>
      </c>
      <c r="CD82" s="437">
        <f>'2M - SGS'!CD82</f>
        <v>6.9401000000000004E-2</v>
      </c>
      <c r="CE82" s="437">
        <f>'2M - SGS'!CE82</f>
        <v>8.2907999999999996E-2</v>
      </c>
      <c r="CF82" s="437">
        <f>'2M - SGS'!CF82</f>
        <v>0.100507</v>
      </c>
      <c r="CG82" s="437">
        <f>'2M - SGS'!CG82</f>
        <v>8.7251999999999996E-2</v>
      </c>
      <c r="CH82" s="438">
        <f>'2M - SGS'!CH82</f>
        <v>9.6703999999999998E-2</v>
      </c>
      <c r="CJ82" s="278">
        <f t="shared" si="77"/>
        <v>1</v>
      </c>
    </row>
    <row r="83" spans="1:88" ht="15.6" x14ac:dyDescent="0.3">
      <c r="A83" s="648"/>
      <c r="B83" s="14" t="str">
        <f t="shared" si="76"/>
        <v>Heating</v>
      </c>
      <c r="C83" s="437">
        <f>'2M - SGS'!C83</f>
        <v>0.210397</v>
      </c>
      <c r="D83" s="437">
        <f>'2M - SGS'!D83</f>
        <v>0.17743600000000001</v>
      </c>
      <c r="E83" s="437">
        <f>'2M - SGS'!E83</f>
        <v>0.13192400000000001</v>
      </c>
      <c r="F83" s="437">
        <f>'2M - SGS'!F83</f>
        <v>5.9718E-2</v>
      </c>
      <c r="G83" s="437">
        <f>'2M - SGS'!G83</f>
        <v>2.6769000000000001E-2</v>
      </c>
      <c r="H83" s="437">
        <f>'2M - SGS'!H83</f>
        <v>4.2950000000000002E-3</v>
      </c>
      <c r="I83" s="437">
        <f>'2M - SGS'!I83</f>
        <v>2.895E-3</v>
      </c>
      <c r="J83" s="437">
        <f>'2M - SGS'!J83</f>
        <v>3.4320000000000002E-3</v>
      </c>
      <c r="K83" s="437">
        <f>'2M - SGS'!K83</f>
        <v>9.4020000000000006E-3</v>
      </c>
      <c r="L83" s="437">
        <f>'2M - SGS'!L83</f>
        <v>5.5496999999999998E-2</v>
      </c>
      <c r="M83" s="437">
        <f>'2M - SGS'!M83</f>
        <v>0.115452</v>
      </c>
      <c r="N83" s="437">
        <f>'2M - SGS'!N83</f>
        <v>0.20278099999999999</v>
      </c>
      <c r="O83" s="437">
        <f>'2M - SGS'!O83</f>
        <v>0.210397</v>
      </c>
      <c r="P83" s="437">
        <f>'2M - SGS'!P83</f>
        <v>0.17743600000000001</v>
      </c>
      <c r="Q83" s="437">
        <f>'2M - SGS'!Q83</f>
        <v>0.13192400000000001</v>
      </c>
      <c r="R83" s="437">
        <f>'2M - SGS'!R83</f>
        <v>5.9718E-2</v>
      </c>
      <c r="S83" s="437">
        <f>'2M - SGS'!S83</f>
        <v>2.6769000000000001E-2</v>
      </c>
      <c r="T83" s="437">
        <f>'2M - SGS'!T83</f>
        <v>4.2950000000000002E-3</v>
      </c>
      <c r="U83" s="437">
        <f>'2M - SGS'!U83</f>
        <v>2.895E-3</v>
      </c>
      <c r="V83" s="437">
        <f>'2M - SGS'!V83</f>
        <v>3.4320000000000002E-3</v>
      </c>
      <c r="W83" s="437">
        <f>'2M - SGS'!W83</f>
        <v>9.4020000000000006E-3</v>
      </c>
      <c r="X83" s="437">
        <f>'2M - SGS'!X83</f>
        <v>5.5496999999999998E-2</v>
      </c>
      <c r="Y83" s="437">
        <f>'2M - SGS'!Y83</f>
        <v>0.115452</v>
      </c>
      <c r="Z83" s="437">
        <f>'2M - SGS'!Z83</f>
        <v>0.20278099999999999</v>
      </c>
      <c r="AA83" s="437">
        <f>'2M - SGS'!AA83</f>
        <v>0.210397</v>
      </c>
      <c r="AB83" s="437">
        <f>'2M - SGS'!AB83</f>
        <v>0.17743600000000001</v>
      </c>
      <c r="AC83" s="437">
        <f>'2M - SGS'!AC83</f>
        <v>0.13192400000000001</v>
      </c>
      <c r="AD83" s="437">
        <f>'2M - SGS'!AD83</f>
        <v>5.9718E-2</v>
      </c>
      <c r="AE83" s="437">
        <f>'2M - SGS'!AE83</f>
        <v>2.6769000000000001E-2</v>
      </c>
      <c r="AF83" s="437">
        <f>'2M - SGS'!AF83</f>
        <v>4.2950000000000002E-3</v>
      </c>
      <c r="AG83" s="437">
        <f>'2M - SGS'!AG83</f>
        <v>2.895E-3</v>
      </c>
      <c r="AH83" s="437">
        <f>'2M - SGS'!AH83</f>
        <v>3.4320000000000002E-3</v>
      </c>
      <c r="AI83" s="437">
        <f>'2M - SGS'!AI83</f>
        <v>9.4020000000000006E-3</v>
      </c>
      <c r="AJ83" s="437">
        <f>'2M - SGS'!AJ83</f>
        <v>5.5496999999999998E-2</v>
      </c>
      <c r="AK83" s="437">
        <f>'2M - SGS'!AK83</f>
        <v>0.115452</v>
      </c>
      <c r="AL83" s="437">
        <f>'2M - SGS'!AL83</f>
        <v>0.20278099999999999</v>
      </c>
      <c r="AM83" s="437">
        <f>'2M - SGS'!AM83</f>
        <v>0.210397</v>
      </c>
      <c r="AN83" s="437">
        <f>'2M - SGS'!AN83</f>
        <v>0.17743600000000001</v>
      </c>
      <c r="AO83" s="437">
        <f>'2M - SGS'!AO83</f>
        <v>0.13192400000000001</v>
      </c>
      <c r="AP83" s="437">
        <f>'2M - SGS'!AP83</f>
        <v>5.9718E-2</v>
      </c>
      <c r="AQ83" s="437">
        <f>'2M - SGS'!AQ83</f>
        <v>2.6769000000000001E-2</v>
      </c>
      <c r="AR83" s="437">
        <f>'2M - SGS'!AR83</f>
        <v>4.2950000000000002E-3</v>
      </c>
      <c r="AS83" s="437">
        <f>'2M - SGS'!AS83</f>
        <v>2.895E-3</v>
      </c>
      <c r="AT83" s="437">
        <f>'2M - SGS'!AT83</f>
        <v>3.4320000000000002E-3</v>
      </c>
      <c r="AU83" s="437">
        <f>'2M - SGS'!AU83</f>
        <v>9.4020000000000006E-3</v>
      </c>
      <c r="AV83" s="437">
        <f>'2M - SGS'!AV83</f>
        <v>5.5496999999999998E-2</v>
      </c>
      <c r="AW83" s="437">
        <f>'2M - SGS'!AW83</f>
        <v>0.115452</v>
      </c>
      <c r="AX83" s="437">
        <f>'2M - SGS'!AX83</f>
        <v>0.20278099999999999</v>
      </c>
      <c r="AY83" s="437">
        <f>'2M - SGS'!AY83</f>
        <v>0.210397</v>
      </c>
      <c r="AZ83" s="437">
        <f>'2M - SGS'!AZ83</f>
        <v>0.17743600000000001</v>
      </c>
      <c r="BA83" s="437">
        <f>'2M - SGS'!BA83</f>
        <v>0.13192400000000001</v>
      </c>
      <c r="BB83" s="437">
        <f>'2M - SGS'!BB83</f>
        <v>5.9718E-2</v>
      </c>
      <c r="BC83" s="437">
        <f>'2M - SGS'!BC83</f>
        <v>2.6769000000000001E-2</v>
      </c>
      <c r="BD83" s="437">
        <f>'2M - SGS'!BD83</f>
        <v>4.2950000000000002E-3</v>
      </c>
      <c r="BE83" s="437">
        <f>'2M - SGS'!BE83</f>
        <v>2.895E-3</v>
      </c>
      <c r="BF83" s="437">
        <f>'2M - SGS'!BF83</f>
        <v>3.4320000000000002E-3</v>
      </c>
      <c r="BG83" s="437">
        <f>'2M - SGS'!BG83</f>
        <v>9.4020000000000006E-3</v>
      </c>
      <c r="BH83" s="437">
        <f>'2M - SGS'!BH83</f>
        <v>5.5496999999999998E-2</v>
      </c>
      <c r="BI83" s="437">
        <f>'2M - SGS'!BI83</f>
        <v>0.115452</v>
      </c>
      <c r="BJ83" s="437">
        <f>'2M - SGS'!BJ83</f>
        <v>0.20278099999999999</v>
      </c>
      <c r="BK83" s="437">
        <f>'2M - SGS'!BK83</f>
        <v>0.210397</v>
      </c>
      <c r="BL83" s="437">
        <f>'2M - SGS'!BL83</f>
        <v>0.17743600000000001</v>
      </c>
      <c r="BM83" s="437">
        <f>'2M - SGS'!BM83</f>
        <v>0.13192400000000001</v>
      </c>
      <c r="BN83" s="437">
        <f>'2M - SGS'!BN83</f>
        <v>5.9718E-2</v>
      </c>
      <c r="BO83" s="437">
        <f>'2M - SGS'!BO83</f>
        <v>2.6769000000000001E-2</v>
      </c>
      <c r="BP83" s="437">
        <f>'2M - SGS'!BP83</f>
        <v>4.2950000000000002E-3</v>
      </c>
      <c r="BQ83" s="437">
        <f>'2M - SGS'!BQ83</f>
        <v>2.895E-3</v>
      </c>
      <c r="BR83" s="437">
        <f>'2M - SGS'!BR83</f>
        <v>3.4320000000000002E-3</v>
      </c>
      <c r="BS83" s="437">
        <f>'2M - SGS'!BS83</f>
        <v>9.4020000000000006E-3</v>
      </c>
      <c r="BT83" s="437">
        <f>'2M - SGS'!BT83</f>
        <v>5.5496999999999998E-2</v>
      </c>
      <c r="BU83" s="437">
        <f>'2M - SGS'!BU83</f>
        <v>0.115452</v>
      </c>
      <c r="BV83" s="437">
        <f>'2M - SGS'!BV83</f>
        <v>0.20278099999999999</v>
      </c>
      <c r="BW83" s="437">
        <f>'2M - SGS'!BW83</f>
        <v>0.210397</v>
      </c>
      <c r="BX83" s="437">
        <f>'2M - SGS'!BX83</f>
        <v>0.17743600000000001</v>
      </c>
      <c r="BY83" s="437">
        <f>'2M - SGS'!BY83</f>
        <v>0.13192400000000001</v>
      </c>
      <c r="BZ83" s="437">
        <f>'2M - SGS'!BZ83</f>
        <v>5.9718E-2</v>
      </c>
      <c r="CA83" s="437">
        <f>'2M - SGS'!CA83</f>
        <v>2.6769000000000001E-2</v>
      </c>
      <c r="CB83" s="437">
        <f>'2M - SGS'!CB83</f>
        <v>4.2950000000000002E-3</v>
      </c>
      <c r="CC83" s="437">
        <f>'2M - SGS'!CC83</f>
        <v>2.895E-3</v>
      </c>
      <c r="CD83" s="437">
        <f>'2M - SGS'!CD83</f>
        <v>3.4320000000000002E-3</v>
      </c>
      <c r="CE83" s="437">
        <f>'2M - SGS'!CE83</f>
        <v>9.4020000000000006E-3</v>
      </c>
      <c r="CF83" s="437">
        <f>'2M - SGS'!CF83</f>
        <v>5.5496999999999998E-2</v>
      </c>
      <c r="CG83" s="437">
        <f>'2M - SGS'!CG83</f>
        <v>0.115452</v>
      </c>
      <c r="CH83" s="438">
        <f>'2M - SGS'!CH83</f>
        <v>0.20278099999999999</v>
      </c>
      <c r="CJ83" s="278">
        <f t="shared" si="77"/>
        <v>0.99999800000000016</v>
      </c>
    </row>
    <row r="84" spans="1:88" ht="15.6" x14ac:dyDescent="0.3">
      <c r="A84" s="648"/>
      <c r="B84" s="14" t="str">
        <f t="shared" si="76"/>
        <v>HVAC</v>
      </c>
      <c r="C84" s="437">
        <f>'2M - SGS'!C84</f>
        <v>0.107824</v>
      </c>
      <c r="D84" s="437">
        <f>'2M - SGS'!D84</f>
        <v>9.1051999999999994E-2</v>
      </c>
      <c r="E84" s="437">
        <f>'2M - SGS'!E84</f>
        <v>7.1135000000000004E-2</v>
      </c>
      <c r="F84" s="437">
        <f>'2M - SGS'!F84</f>
        <v>4.1179E-2</v>
      </c>
      <c r="G84" s="437">
        <f>'2M - SGS'!G84</f>
        <v>4.4423999999999998E-2</v>
      </c>
      <c r="H84" s="437">
        <f>'2M - SGS'!H84</f>
        <v>0.106128</v>
      </c>
      <c r="I84" s="437">
        <f>'2M - SGS'!I84</f>
        <v>0.14288100000000001</v>
      </c>
      <c r="J84" s="437">
        <f>'2M - SGS'!J84</f>
        <v>0.133494</v>
      </c>
      <c r="K84" s="437">
        <f>'2M - SGS'!K84</f>
        <v>5.781E-2</v>
      </c>
      <c r="L84" s="437">
        <f>'2M - SGS'!L84</f>
        <v>3.8018000000000003E-2</v>
      </c>
      <c r="M84" s="437">
        <f>'2M - SGS'!M84</f>
        <v>6.2103999999999999E-2</v>
      </c>
      <c r="N84" s="437">
        <f>'2M - SGS'!N84</f>
        <v>0.10395</v>
      </c>
      <c r="O84" s="437">
        <f>'2M - SGS'!O84</f>
        <v>0.107824</v>
      </c>
      <c r="P84" s="437">
        <f>'2M - SGS'!P84</f>
        <v>9.1051999999999994E-2</v>
      </c>
      <c r="Q84" s="437">
        <f>'2M - SGS'!Q84</f>
        <v>7.1135000000000004E-2</v>
      </c>
      <c r="R84" s="437">
        <f>'2M - SGS'!R84</f>
        <v>4.1179E-2</v>
      </c>
      <c r="S84" s="437">
        <f>'2M - SGS'!S84</f>
        <v>4.4423999999999998E-2</v>
      </c>
      <c r="T84" s="437">
        <f>'2M - SGS'!T84</f>
        <v>0.106128</v>
      </c>
      <c r="U84" s="437">
        <f>'2M - SGS'!U84</f>
        <v>0.14288100000000001</v>
      </c>
      <c r="V84" s="437">
        <f>'2M - SGS'!V84</f>
        <v>0.133494</v>
      </c>
      <c r="W84" s="437">
        <f>'2M - SGS'!W84</f>
        <v>5.781E-2</v>
      </c>
      <c r="X84" s="437">
        <f>'2M - SGS'!X84</f>
        <v>3.8018000000000003E-2</v>
      </c>
      <c r="Y84" s="437">
        <f>'2M - SGS'!Y84</f>
        <v>6.2103999999999999E-2</v>
      </c>
      <c r="Z84" s="437">
        <f>'2M - SGS'!Z84</f>
        <v>0.10395</v>
      </c>
      <c r="AA84" s="437">
        <f>'2M - SGS'!AA84</f>
        <v>0.107824</v>
      </c>
      <c r="AB84" s="437">
        <f>'2M - SGS'!AB84</f>
        <v>9.1051999999999994E-2</v>
      </c>
      <c r="AC84" s="437">
        <f>'2M - SGS'!AC84</f>
        <v>7.1135000000000004E-2</v>
      </c>
      <c r="AD84" s="437">
        <f>'2M - SGS'!AD84</f>
        <v>4.1179E-2</v>
      </c>
      <c r="AE84" s="437">
        <f>'2M - SGS'!AE84</f>
        <v>4.4423999999999998E-2</v>
      </c>
      <c r="AF84" s="437">
        <f>'2M - SGS'!AF84</f>
        <v>0.106128</v>
      </c>
      <c r="AG84" s="437">
        <f>'2M - SGS'!AG84</f>
        <v>0.14288100000000001</v>
      </c>
      <c r="AH84" s="437">
        <f>'2M - SGS'!AH84</f>
        <v>0.133494</v>
      </c>
      <c r="AI84" s="437">
        <f>'2M - SGS'!AI84</f>
        <v>5.781E-2</v>
      </c>
      <c r="AJ84" s="437">
        <f>'2M - SGS'!AJ84</f>
        <v>3.8018000000000003E-2</v>
      </c>
      <c r="AK84" s="437">
        <f>'2M - SGS'!AK84</f>
        <v>6.2103999999999999E-2</v>
      </c>
      <c r="AL84" s="437">
        <f>'2M - SGS'!AL84</f>
        <v>0.10395</v>
      </c>
      <c r="AM84" s="437">
        <f>'2M - SGS'!AM84</f>
        <v>0.107824</v>
      </c>
      <c r="AN84" s="437">
        <f>'2M - SGS'!AN84</f>
        <v>9.1051999999999994E-2</v>
      </c>
      <c r="AO84" s="437">
        <f>'2M - SGS'!AO84</f>
        <v>7.1135000000000004E-2</v>
      </c>
      <c r="AP84" s="437">
        <f>'2M - SGS'!AP84</f>
        <v>4.1179E-2</v>
      </c>
      <c r="AQ84" s="437">
        <f>'2M - SGS'!AQ84</f>
        <v>4.4423999999999998E-2</v>
      </c>
      <c r="AR84" s="437">
        <f>'2M - SGS'!AR84</f>
        <v>0.106128</v>
      </c>
      <c r="AS84" s="437">
        <f>'2M - SGS'!AS84</f>
        <v>0.14288100000000001</v>
      </c>
      <c r="AT84" s="437">
        <f>'2M - SGS'!AT84</f>
        <v>0.133494</v>
      </c>
      <c r="AU84" s="437">
        <f>'2M - SGS'!AU84</f>
        <v>5.781E-2</v>
      </c>
      <c r="AV84" s="437">
        <f>'2M - SGS'!AV84</f>
        <v>3.8018000000000003E-2</v>
      </c>
      <c r="AW84" s="437">
        <f>'2M - SGS'!AW84</f>
        <v>6.2103999999999999E-2</v>
      </c>
      <c r="AX84" s="437">
        <f>'2M - SGS'!AX84</f>
        <v>0.10395</v>
      </c>
      <c r="AY84" s="437">
        <f>'2M - SGS'!AY84</f>
        <v>0.107824</v>
      </c>
      <c r="AZ84" s="437">
        <f>'2M - SGS'!AZ84</f>
        <v>9.1051999999999994E-2</v>
      </c>
      <c r="BA84" s="437">
        <f>'2M - SGS'!BA84</f>
        <v>7.1135000000000004E-2</v>
      </c>
      <c r="BB84" s="437">
        <f>'2M - SGS'!BB84</f>
        <v>4.1179E-2</v>
      </c>
      <c r="BC84" s="437">
        <f>'2M - SGS'!BC84</f>
        <v>4.4423999999999998E-2</v>
      </c>
      <c r="BD84" s="437">
        <f>'2M - SGS'!BD84</f>
        <v>0.106128</v>
      </c>
      <c r="BE84" s="437">
        <f>'2M - SGS'!BE84</f>
        <v>0.14288100000000001</v>
      </c>
      <c r="BF84" s="437">
        <f>'2M - SGS'!BF84</f>
        <v>0.133494</v>
      </c>
      <c r="BG84" s="437">
        <f>'2M - SGS'!BG84</f>
        <v>5.781E-2</v>
      </c>
      <c r="BH84" s="437">
        <f>'2M - SGS'!BH84</f>
        <v>3.8018000000000003E-2</v>
      </c>
      <c r="BI84" s="437">
        <f>'2M - SGS'!BI84</f>
        <v>6.2103999999999999E-2</v>
      </c>
      <c r="BJ84" s="437">
        <f>'2M - SGS'!BJ84</f>
        <v>0.10395</v>
      </c>
      <c r="BK84" s="437">
        <f>'2M - SGS'!BK84</f>
        <v>0.107824</v>
      </c>
      <c r="BL84" s="437">
        <f>'2M - SGS'!BL84</f>
        <v>9.1051999999999994E-2</v>
      </c>
      <c r="BM84" s="437">
        <f>'2M - SGS'!BM84</f>
        <v>7.1135000000000004E-2</v>
      </c>
      <c r="BN84" s="437">
        <f>'2M - SGS'!BN84</f>
        <v>4.1179E-2</v>
      </c>
      <c r="BO84" s="437">
        <f>'2M - SGS'!BO84</f>
        <v>4.4423999999999998E-2</v>
      </c>
      <c r="BP84" s="437">
        <f>'2M - SGS'!BP84</f>
        <v>0.106128</v>
      </c>
      <c r="BQ84" s="437">
        <f>'2M - SGS'!BQ84</f>
        <v>0.14288100000000001</v>
      </c>
      <c r="BR84" s="437">
        <f>'2M - SGS'!BR84</f>
        <v>0.133494</v>
      </c>
      <c r="BS84" s="437">
        <f>'2M - SGS'!BS84</f>
        <v>5.781E-2</v>
      </c>
      <c r="BT84" s="437">
        <f>'2M - SGS'!BT84</f>
        <v>3.8018000000000003E-2</v>
      </c>
      <c r="BU84" s="437">
        <f>'2M - SGS'!BU84</f>
        <v>6.2103999999999999E-2</v>
      </c>
      <c r="BV84" s="437">
        <f>'2M - SGS'!BV84</f>
        <v>0.10395</v>
      </c>
      <c r="BW84" s="437">
        <f>'2M - SGS'!BW84</f>
        <v>0.107824</v>
      </c>
      <c r="BX84" s="437">
        <f>'2M - SGS'!BX84</f>
        <v>9.1051999999999994E-2</v>
      </c>
      <c r="BY84" s="437">
        <f>'2M - SGS'!BY84</f>
        <v>7.1135000000000004E-2</v>
      </c>
      <c r="BZ84" s="437">
        <f>'2M - SGS'!BZ84</f>
        <v>4.1179E-2</v>
      </c>
      <c r="CA84" s="437">
        <f>'2M - SGS'!CA84</f>
        <v>4.4423999999999998E-2</v>
      </c>
      <c r="CB84" s="437">
        <f>'2M - SGS'!CB84</f>
        <v>0.106128</v>
      </c>
      <c r="CC84" s="437">
        <f>'2M - SGS'!CC84</f>
        <v>0.14288100000000001</v>
      </c>
      <c r="CD84" s="437">
        <f>'2M - SGS'!CD84</f>
        <v>0.133494</v>
      </c>
      <c r="CE84" s="437">
        <f>'2M - SGS'!CE84</f>
        <v>5.781E-2</v>
      </c>
      <c r="CF84" s="437">
        <f>'2M - SGS'!CF84</f>
        <v>3.8018000000000003E-2</v>
      </c>
      <c r="CG84" s="437">
        <f>'2M - SGS'!CG84</f>
        <v>6.2103999999999999E-2</v>
      </c>
      <c r="CH84" s="438">
        <f>'2M - SGS'!CH84</f>
        <v>0.10395</v>
      </c>
      <c r="CJ84" s="278">
        <f t="shared" si="77"/>
        <v>0.99999900000000008</v>
      </c>
    </row>
    <row r="85" spans="1:88" ht="15.6" x14ac:dyDescent="0.3">
      <c r="A85" s="648"/>
      <c r="B85" s="14" t="str">
        <f t="shared" si="76"/>
        <v>Lighting</v>
      </c>
      <c r="C85" s="437">
        <f>'2M - SGS'!C85</f>
        <v>9.3563999999999994E-2</v>
      </c>
      <c r="D85" s="437">
        <f>'2M - SGS'!D85</f>
        <v>7.2162000000000004E-2</v>
      </c>
      <c r="E85" s="437">
        <f>'2M - SGS'!E85</f>
        <v>7.8372999999999998E-2</v>
      </c>
      <c r="F85" s="437">
        <f>'2M - SGS'!F85</f>
        <v>7.6534000000000005E-2</v>
      </c>
      <c r="G85" s="437">
        <f>'2M - SGS'!G85</f>
        <v>9.4246999999999997E-2</v>
      </c>
      <c r="H85" s="437">
        <f>'2M - SGS'!H85</f>
        <v>7.5599E-2</v>
      </c>
      <c r="I85" s="437">
        <f>'2M - SGS'!I85</f>
        <v>9.6199999999999994E-2</v>
      </c>
      <c r="J85" s="437">
        <f>'2M - SGS'!J85</f>
        <v>7.7077999999999994E-2</v>
      </c>
      <c r="K85" s="437">
        <f>'2M - SGS'!K85</f>
        <v>8.1374000000000002E-2</v>
      </c>
      <c r="L85" s="437">
        <f>'2M - SGS'!L85</f>
        <v>9.4072000000000003E-2</v>
      </c>
      <c r="M85" s="437">
        <f>'2M - SGS'!M85</f>
        <v>7.6706999999999997E-2</v>
      </c>
      <c r="N85" s="437">
        <f>'2M - SGS'!N85</f>
        <v>8.4089999999999998E-2</v>
      </c>
      <c r="O85" s="437">
        <f>'2M - SGS'!O85</f>
        <v>9.3563999999999994E-2</v>
      </c>
      <c r="P85" s="437">
        <f>'2M - SGS'!P85</f>
        <v>7.2162000000000004E-2</v>
      </c>
      <c r="Q85" s="437">
        <f>'2M - SGS'!Q85</f>
        <v>7.8372999999999998E-2</v>
      </c>
      <c r="R85" s="437">
        <f>'2M - SGS'!R85</f>
        <v>7.6534000000000005E-2</v>
      </c>
      <c r="S85" s="437">
        <f>'2M - SGS'!S85</f>
        <v>9.4246999999999997E-2</v>
      </c>
      <c r="T85" s="437">
        <f>'2M - SGS'!T85</f>
        <v>7.5599E-2</v>
      </c>
      <c r="U85" s="437">
        <f>'2M - SGS'!U85</f>
        <v>9.6199999999999994E-2</v>
      </c>
      <c r="V85" s="437">
        <f>'2M - SGS'!V85</f>
        <v>7.7077999999999994E-2</v>
      </c>
      <c r="W85" s="437">
        <f>'2M - SGS'!W85</f>
        <v>8.1374000000000002E-2</v>
      </c>
      <c r="X85" s="437">
        <f>'2M - SGS'!X85</f>
        <v>9.4072000000000003E-2</v>
      </c>
      <c r="Y85" s="437">
        <f>'2M - SGS'!Y85</f>
        <v>7.6706999999999997E-2</v>
      </c>
      <c r="Z85" s="437">
        <f>'2M - SGS'!Z85</f>
        <v>8.4089999999999998E-2</v>
      </c>
      <c r="AA85" s="437">
        <f>'2M - SGS'!AA85</f>
        <v>9.3563999999999994E-2</v>
      </c>
      <c r="AB85" s="437">
        <f>'2M - SGS'!AB85</f>
        <v>7.2162000000000004E-2</v>
      </c>
      <c r="AC85" s="437">
        <f>'2M - SGS'!AC85</f>
        <v>7.8372999999999998E-2</v>
      </c>
      <c r="AD85" s="437">
        <f>'2M - SGS'!AD85</f>
        <v>7.6534000000000005E-2</v>
      </c>
      <c r="AE85" s="437">
        <f>'2M - SGS'!AE85</f>
        <v>9.4246999999999997E-2</v>
      </c>
      <c r="AF85" s="437">
        <f>'2M - SGS'!AF85</f>
        <v>7.5599E-2</v>
      </c>
      <c r="AG85" s="437">
        <f>'2M - SGS'!AG85</f>
        <v>9.6199999999999994E-2</v>
      </c>
      <c r="AH85" s="437">
        <f>'2M - SGS'!AH85</f>
        <v>7.7077999999999994E-2</v>
      </c>
      <c r="AI85" s="437">
        <f>'2M - SGS'!AI85</f>
        <v>8.1374000000000002E-2</v>
      </c>
      <c r="AJ85" s="437">
        <f>'2M - SGS'!AJ85</f>
        <v>9.4072000000000003E-2</v>
      </c>
      <c r="AK85" s="437">
        <f>'2M - SGS'!AK85</f>
        <v>7.6706999999999997E-2</v>
      </c>
      <c r="AL85" s="437">
        <f>'2M - SGS'!AL85</f>
        <v>8.4089999999999998E-2</v>
      </c>
      <c r="AM85" s="437">
        <f>'2M - SGS'!AM85</f>
        <v>9.3563999999999994E-2</v>
      </c>
      <c r="AN85" s="437">
        <f>'2M - SGS'!AN85</f>
        <v>7.2162000000000004E-2</v>
      </c>
      <c r="AO85" s="437">
        <f>'2M - SGS'!AO85</f>
        <v>7.8372999999999998E-2</v>
      </c>
      <c r="AP85" s="437">
        <f>'2M - SGS'!AP85</f>
        <v>7.6534000000000005E-2</v>
      </c>
      <c r="AQ85" s="437">
        <f>'2M - SGS'!AQ85</f>
        <v>9.4246999999999997E-2</v>
      </c>
      <c r="AR85" s="437">
        <f>'2M - SGS'!AR85</f>
        <v>7.5599E-2</v>
      </c>
      <c r="AS85" s="437">
        <f>'2M - SGS'!AS85</f>
        <v>9.6199999999999994E-2</v>
      </c>
      <c r="AT85" s="437">
        <f>'2M - SGS'!AT85</f>
        <v>7.7077999999999994E-2</v>
      </c>
      <c r="AU85" s="437">
        <f>'2M - SGS'!AU85</f>
        <v>8.1374000000000002E-2</v>
      </c>
      <c r="AV85" s="437">
        <f>'2M - SGS'!AV85</f>
        <v>9.4072000000000003E-2</v>
      </c>
      <c r="AW85" s="437">
        <f>'2M - SGS'!AW85</f>
        <v>7.6706999999999997E-2</v>
      </c>
      <c r="AX85" s="437">
        <f>'2M - SGS'!AX85</f>
        <v>8.4089999999999998E-2</v>
      </c>
      <c r="AY85" s="437">
        <f>'2M - SGS'!AY85</f>
        <v>9.3563999999999994E-2</v>
      </c>
      <c r="AZ85" s="437">
        <f>'2M - SGS'!AZ85</f>
        <v>7.2162000000000004E-2</v>
      </c>
      <c r="BA85" s="437">
        <f>'2M - SGS'!BA85</f>
        <v>7.8372999999999998E-2</v>
      </c>
      <c r="BB85" s="437">
        <f>'2M - SGS'!BB85</f>
        <v>7.6534000000000005E-2</v>
      </c>
      <c r="BC85" s="437">
        <f>'2M - SGS'!BC85</f>
        <v>9.4246999999999997E-2</v>
      </c>
      <c r="BD85" s="437">
        <f>'2M - SGS'!BD85</f>
        <v>7.5599E-2</v>
      </c>
      <c r="BE85" s="437">
        <f>'2M - SGS'!BE85</f>
        <v>9.6199999999999994E-2</v>
      </c>
      <c r="BF85" s="437">
        <f>'2M - SGS'!BF85</f>
        <v>7.7077999999999994E-2</v>
      </c>
      <c r="BG85" s="437">
        <f>'2M - SGS'!BG85</f>
        <v>8.1374000000000002E-2</v>
      </c>
      <c r="BH85" s="437">
        <f>'2M - SGS'!BH85</f>
        <v>9.4072000000000003E-2</v>
      </c>
      <c r="BI85" s="437">
        <f>'2M - SGS'!BI85</f>
        <v>7.6706999999999997E-2</v>
      </c>
      <c r="BJ85" s="437">
        <f>'2M - SGS'!BJ85</f>
        <v>8.4089999999999998E-2</v>
      </c>
      <c r="BK85" s="437">
        <f>'2M - SGS'!BK85</f>
        <v>9.3563999999999994E-2</v>
      </c>
      <c r="BL85" s="437">
        <f>'2M - SGS'!BL85</f>
        <v>7.2162000000000004E-2</v>
      </c>
      <c r="BM85" s="437">
        <f>'2M - SGS'!BM85</f>
        <v>7.8372999999999998E-2</v>
      </c>
      <c r="BN85" s="437">
        <f>'2M - SGS'!BN85</f>
        <v>7.6534000000000005E-2</v>
      </c>
      <c r="BO85" s="437">
        <f>'2M - SGS'!BO85</f>
        <v>9.4246999999999997E-2</v>
      </c>
      <c r="BP85" s="437">
        <f>'2M - SGS'!BP85</f>
        <v>7.5599E-2</v>
      </c>
      <c r="BQ85" s="437">
        <f>'2M - SGS'!BQ85</f>
        <v>9.6199999999999994E-2</v>
      </c>
      <c r="BR85" s="437">
        <f>'2M - SGS'!BR85</f>
        <v>7.7077999999999994E-2</v>
      </c>
      <c r="BS85" s="437">
        <f>'2M - SGS'!BS85</f>
        <v>8.1374000000000002E-2</v>
      </c>
      <c r="BT85" s="437">
        <f>'2M - SGS'!BT85</f>
        <v>9.4072000000000003E-2</v>
      </c>
      <c r="BU85" s="437">
        <f>'2M - SGS'!BU85</f>
        <v>7.6706999999999997E-2</v>
      </c>
      <c r="BV85" s="437">
        <f>'2M - SGS'!BV85</f>
        <v>8.4089999999999998E-2</v>
      </c>
      <c r="BW85" s="437">
        <f>'2M - SGS'!BW85</f>
        <v>9.3563999999999994E-2</v>
      </c>
      <c r="BX85" s="437">
        <f>'2M - SGS'!BX85</f>
        <v>7.2162000000000004E-2</v>
      </c>
      <c r="BY85" s="437">
        <f>'2M - SGS'!BY85</f>
        <v>7.8372999999999998E-2</v>
      </c>
      <c r="BZ85" s="437">
        <f>'2M - SGS'!BZ85</f>
        <v>7.6534000000000005E-2</v>
      </c>
      <c r="CA85" s="437">
        <f>'2M - SGS'!CA85</f>
        <v>9.4246999999999997E-2</v>
      </c>
      <c r="CB85" s="437">
        <f>'2M - SGS'!CB85</f>
        <v>7.5599E-2</v>
      </c>
      <c r="CC85" s="437">
        <f>'2M - SGS'!CC85</f>
        <v>9.6199999999999994E-2</v>
      </c>
      <c r="CD85" s="437">
        <f>'2M - SGS'!CD85</f>
        <v>7.7077999999999994E-2</v>
      </c>
      <c r="CE85" s="437">
        <f>'2M - SGS'!CE85</f>
        <v>8.1374000000000002E-2</v>
      </c>
      <c r="CF85" s="437">
        <f>'2M - SGS'!CF85</f>
        <v>9.4072000000000003E-2</v>
      </c>
      <c r="CG85" s="437">
        <f>'2M - SGS'!CG85</f>
        <v>7.6706999999999997E-2</v>
      </c>
      <c r="CH85" s="438">
        <f>'2M - SGS'!CH85</f>
        <v>8.4089999999999998E-2</v>
      </c>
      <c r="CJ85" s="278">
        <f t="shared" si="77"/>
        <v>1</v>
      </c>
    </row>
    <row r="86" spans="1:88" ht="15.6" x14ac:dyDescent="0.3">
      <c r="A86" s="648"/>
      <c r="B86" s="14" t="str">
        <f t="shared" si="76"/>
        <v>Miscellaneous</v>
      </c>
      <c r="C86" s="437">
        <f>'2M - SGS'!C86</f>
        <v>8.5109000000000004E-2</v>
      </c>
      <c r="D86" s="437">
        <f>'2M - SGS'!D86</f>
        <v>7.7715000000000006E-2</v>
      </c>
      <c r="E86" s="437">
        <f>'2M - SGS'!E86</f>
        <v>8.6136000000000004E-2</v>
      </c>
      <c r="F86" s="437">
        <f>'2M - SGS'!F86</f>
        <v>7.9796000000000006E-2</v>
      </c>
      <c r="G86" s="437">
        <f>'2M - SGS'!G86</f>
        <v>8.5334999999999994E-2</v>
      </c>
      <c r="H86" s="437">
        <f>'2M - SGS'!H86</f>
        <v>8.1994999999999998E-2</v>
      </c>
      <c r="I86" s="437">
        <f>'2M - SGS'!I86</f>
        <v>8.4098999999999993E-2</v>
      </c>
      <c r="J86" s="437">
        <f>'2M - SGS'!J86</f>
        <v>8.4198999999999996E-2</v>
      </c>
      <c r="K86" s="437">
        <f>'2M - SGS'!K86</f>
        <v>8.2512000000000002E-2</v>
      </c>
      <c r="L86" s="437">
        <f>'2M - SGS'!L86</f>
        <v>8.5277000000000006E-2</v>
      </c>
      <c r="M86" s="437">
        <f>'2M - SGS'!M86</f>
        <v>8.2588999999999996E-2</v>
      </c>
      <c r="N86" s="437">
        <f>'2M - SGS'!N86</f>
        <v>8.5237999999999994E-2</v>
      </c>
      <c r="O86" s="437">
        <f>'2M - SGS'!O86</f>
        <v>8.5109000000000004E-2</v>
      </c>
      <c r="P86" s="437">
        <f>'2M - SGS'!P86</f>
        <v>7.7715000000000006E-2</v>
      </c>
      <c r="Q86" s="437">
        <f>'2M - SGS'!Q86</f>
        <v>8.6136000000000004E-2</v>
      </c>
      <c r="R86" s="437">
        <f>'2M - SGS'!R86</f>
        <v>7.9796000000000006E-2</v>
      </c>
      <c r="S86" s="437">
        <f>'2M - SGS'!S86</f>
        <v>8.5334999999999994E-2</v>
      </c>
      <c r="T86" s="437">
        <f>'2M - SGS'!T86</f>
        <v>8.1994999999999998E-2</v>
      </c>
      <c r="U86" s="437">
        <f>'2M - SGS'!U86</f>
        <v>8.4098999999999993E-2</v>
      </c>
      <c r="V86" s="437">
        <f>'2M - SGS'!V86</f>
        <v>8.4198999999999996E-2</v>
      </c>
      <c r="W86" s="437">
        <f>'2M - SGS'!W86</f>
        <v>8.2512000000000002E-2</v>
      </c>
      <c r="X86" s="437">
        <f>'2M - SGS'!X86</f>
        <v>8.5277000000000006E-2</v>
      </c>
      <c r="Y86" s="437">
        <f>'2M - SGS'!Y86</f>
        <v>8.2588999999999996E-2</v>
      </c>
      <c r="Z86" s="437">
        <f>'2M - SGS'!Z86</f>
        <v>8.5237999999999994E-2</v>
      </c>
      <c r="AA86" s="437">
        <f>'2M - SGS'!AA86</f>
        <v>8.5109000000000004E-2</v>
      </c>
      <c r="AB86" s="437">
        <f>'2M - SGS'!AB86</f>
        <v>7.7715000000000006E-2</v>
      </c>
      <c r="AC86" s="437">
        <f>'2M - SGS'!AC86</f>
        <v>8.6136000000000004E-2</v>
      </c>
      <c r="AD86" s="437">
        <f>'2M - SGS'!AD86</f>
        <v>7.9796000000000006E-2</v>
      </c>
      <c r="AE86" s="437">
        <f>'2M - SGS'!AE86</f>
        <v>8.5334999999999994E-2</v>
      </c>
      <c r="AF86" s="437">
        <f>'2M - SGS'!AF86</f>
        <v>8.1994999999999998E-2</v>
      </c>
      <c r="AG86" s="437">
        <f>'2M - SGS'!AG86</f>
        <v>8.4098999999999993E-2</v>
      </c>
      <c r="AH86" s="437">
        <f>'2M - SGS'!AH86</f>
        <v>8.4198999999999996E-2</v>
      </c>
      <c r="AI86" s="437">
        <f>'2M - SGS'!AI86</f>
        <v>8.2512000000000002E-2</v>
      </c>
      <c r="AJ86" s="437">
        <f>'2M - SGS'!AJ86</f>
        <v>8.5277000000000006E-2</v>
      </c>
      <c r="AK86" s="437">
        <f>'2M - SGS'!AK86</f>
        <v>8.2588999999999996E-2</v>
      </c>
      <c r="AL86" s="437">
        <f>'2M - SGS'!AL86</f>
        <v>8.5237999999999994E-2</v>
      </c>
      <c r="AM86" s="437">
        <f>'2M - SGS'!AM86</f>
        <v>8.5109000000000004E-2</v>
      </c>
      <c r="AN86" s="437">
        <f>'2M - SGS'!AN86</f>
        <v>7.7715000000000006E-2</v>
      </c>
      <c r="AO86" s="437">
        <f>'2M - SGS'!AO86</f>
        <v>8.6136000000000004E-2</v>
      </c>
      <c r="AP86" s="437">
        <f>'2M - SGS'!AP86</f>
        <v>7.9796000000000006E-2</v>
      </c>
      <c r="AQ86" s="437">
        <f>'2M - SGS'!AQ86</f>
        <v>8.5334999999999994E-2</v>
      </c>
      <c r="AR86" s="437">
        <f>'2M - SGS'!AR86</f>
        <v>8.1994999999999998E-2</v>
      </c>
      <c r="AS86" s="437">
        <f>'2M - SGS'!AS86</f>
        <v>8.4098999999999993E-2</v>
      </c>
      <c r="AT86" s="437">
        <f>'2M - SGS'!AT86</f>
        <v>8.4198999999999996E-2</v>
      </c>
      <c r="AU86" s="437">
        <f>'2M - SGS'!AU86</f>
        <v>8.2512000000000002E-2</v>
      </c>
      <c r="AV86" s="437">
        <f>'2M - SGS'!AV86</f>
        <v>8.5277000000000006E-2</v>
      </c>
      <c r="AW86" s="437">
        <f>'2M - SGS'!AW86</f>
        <v>8.2588999999999996E-2</v>
      </c>
      <c r="AX86" s="437">
        <f>'2M - SGS'!AX86</f>
        <v>8.5237999999999994E-2</v>
      </c>
      <c r="AY86" s="437">
        <f>'2M - SGS'!AY86</f>
        <v>8.5109000000000004E-2</v>
      </c>
      <c r="AZ86" s="437">
        <f>'2M - SGS'!AZ86</f>
        <v>7.7715000000000006E-2</v>
      </c>
      <c r="BA86" s="437">
        <f>'2M - SGS'!BA86</f>
        <v>8.6136000000000004E-2</v>
      </c>
      <c r="BB86" s="437">
        <f>'2M - SGS'!BB86</f>
        <v>7.9796000000000006E-2</v>
      </c>
      <c r="BC86" s="437">
        <f>'2M - SGS'!BC86</f>
        <v>8.5334999999999994E-2</v>
      </c>
      <c r="BD86" s="437">
        <f>'2M - SGS'!BD86</f>
        <v>8.1994999999999998E-2</v>
      </c>
      <c r="BE86" s="437">
        <f>'2M - SGS'!BE86</f>
        <v>8.4098999999999993E-2</v>
      </c>
      <c r="BF86" s="437">
        <f>'2M - SGS'!BF86</f>
        <v>8.4198999999999996E-2</v>
      </c>
      <c r="BG86" s="437">
        <f>'2M - SGS'!BG86</f>
        <v>8.2512000000000002E-2</v>
      </c>
      <c r="BH86" s="437">
        <f>'2M - SGS'!BH86</f>
        <v>8.5277000000000006E-2</v>
      </c>
      <c r="BI86" s="437">
        <f>'2M - SGS'!BI86</f>
        <v>8.2588999999999996E-2</v>
      </c>
      <c r="BJ86" s="437">
        <f>'2M - SGS'!BJ86</f>
        <v>8.5237999999999994E-2</v>
      </c>
      <c r="BK86" s="437">
        <f>'2M - SGS'!BK86</f>
        <v>8.5109000000000004E-2</v>
      </c>
      <c r="BL86" s="437">
        <f>'2M - SGS'!BL86</f>
        <v>7.7715000000000006E-2</v>
      </c>
      <c r="BM86" s="437">
        <f>'2M - SGS'!BM86</f>
        <v>8.6136000000000004E-2</v>
      </c>
      <c r="BN86" s="437">
        <f>'2M - SGS'!BN86</f>
        <v>7.9796000000000006E-2</v>
      </c>
      <c r="BO86" s="437">
        <f>'2M - SGS'!BO86</f>
        <v>8.5334999999999994E-2</v>
      </c>
      <c r="BP86" s="437">
        <f>'2M - SGS'!BP86</f>
        <v>8.1994999999999998E-2</v>
      </c>
      <c r="BQ86" s="437">
        <f>'2M - SGS'!BQ86</f>
        <v>8.4098999999999993E-2</v>
      </c>
      <c r="BR86" s="437">
        <f>'2M - SGS'!BR86</f>
        <v>8.4198999999999996E-2</v>
      </c>
      <c r="BS86" s="437">
        <f>'2M - SGS'!BS86</f>
        <v>8.2512000000000002E-2</v>
      </c>
      <c r="BT86" s="437">
        <f>'2M - SGS'!BT86</f>
        <v>8.5277000000000006E-2</v>
      </c>
      <c r="BU86" s="437">
        <f>'2M - SGS'!BU86</f>
        <v>8.2588999999999996E-2</v>
      </c>
      <c r="BV86" s="437">
        <f>'2M - SGS'!BV86</f>
        <v>8.5237999999999994E-2</v>
      </c>
      <c r="BW86" s="437">
        <f>'2M - SGS'!BW86</f>
        <v>8.5109000000000004E-2</v>
      </c>
      <c r="BX86" s="437">
        <f>'2M - SGS'!BX86</f>
        <v>7.7715000000000006E-2</v>
      </c>
      <c r="BY86" s="437">
        <f>'2M - SGS'!BY86</f>
        <v>8.6136000000000004E-2</v>
      </c>
      <c r="BZ86" s="437">
        <f>'2M - SGS'!BZ86</f>
        <v>7.9796000000000006E-2</v>
      </c>
      <c r="CA86" s="437">
        <f>'2M - SGS'!CA86</f>
        <v>8.5334999999999994E-2</v>
      </c>
      <c r="CB86" s="437">
        <f>'2M - SGS'!CB86</f>
        <v>8.1994999999999998E-2</v>
      </c>
      <c r="CC86" s="437">
        <f>'2M - SGS'!CC86</f>
        <v>8.4098999999999993E-2</v>
      </c>
      <c r="CD86" s="437">
        <f>'2M - SGS'!CD86</f>
        <v>8.4198999999999996E-2</v>
      </c>
      <c r="CE86" s="437">
        <f>'2M - SGS'!CE86</f>
        <v>8.2512000000000002E-2</v>
      </c>
      <c r="CF86" s="437">
        <f>'2M - SGS'!CF86</f>
        <v>8.5277000000000006E-2</v>
      </c>
      <c r="CG86" s="437">
        <f>'2M - SGS'!CG86</f>
        <v>8.2588999999999996E-2</v>
      </c>
      <c r="CH86" s="438">
        <f>'2M - SGS'!CH86</f>
        <v>8.5237999999999994E-2</v>
      </c>
      <c r="CJ86" s="278">
        <f t="shared" si="77"/>
        <v>1.0000000000000002</v>
      </c>
    </row>
    <row r="87" spans="1:88" ht="15.6" x14ac:dyDescent="0.3">
      <c r="A87" s="648"/>
      <c r="B87" s="14" t="str">
        <f t="shared" si="76"/>
        <v>Motors</v>
      </c>
      <c r="C87" s="437">
        <f>'2M - SGS'!C87</f>
        <v>8.5109000000000004E-2</v>
      </c>
      <c r="D87" s="437">
        <f>'2M - SGS'!D87</f>
        <v>7.7715000000000006E-2</v>
      </c>
      <c r="E87" s="437">
        <f>'2M - SGS'!E87</f>
        <v>8.6136000000000004E-2</v>
      </c>
      <c r="F87" s="437">
        <f>'2M - SGS'!F87</f>
        <v>7.9796000000000006E-2</v>
      </c>
      <c r="G87" s="437">
        <f>'2M - SGS'!G87</f>
        <v>8.5334999999999994E-2</v>
      </c>
      <c r="H87" s="437">
        <f>'2M - SGS'!H87</f>
        <v>8.1994999999999998E-2</v>
      </c>
      <c r="I87" s="437">
        <f>'2M - SGS'!I87</f>
        <v>8.4098999999999993E-2</v>
      </c>
      <c r="J87" s="437">
        <f>'2M - SGS'!J87</f>
        <v>8.4198999999999996E-2</v>
      </c>
      <c r="K87" s="437">
        <f>'2M - SGS'!K87</f>
        <v>8.2512000000000002E-2</v>
      </c>
      <c r="L87" s="437">
        <f>'2M - SGS'!L87</f>
        <v>8.5277000000000006E-2</v>
      </c>
      <c r="M87" s="437">
        <f>'2M - SGS'!M87</f>
        <v>8.2588999999999996E-2</v>
      </c>
      <c r="N87" s="437">
        <f>'2M - SGS'!N87</f>
        <v>8.5237999999999994E-2</v>
      </c>
      <c r="O87" s="437">
        <f>'2M - SGS'!O87</f>
        <v>8.5109000000000004E-2</v>
      </c>
      <c r="P87" s="437">
        <f>'2M - SGS'!P87</f>
        <v>7.7715000000000006E-2</v>
      </c>
      <c r="Q87" s="437">
        <f>'2M - SGS'!Q87</f>
        <v>8.6136000000000004E-2</v>
      </c>
      <c r="R87" s="437">
        <f>'2M - SGS'!R87</f>
        <v>7.9796000000000006E-2</v>
      </c>
      <c r="S87" s="437">
        <f>'2M - SGS'!S87</f>
        <v>8.5334999999999994E-2</v>
      </c>
      <c r="T87" s="437">
        <f>'2M - SGS'!T87</f>
        <v>8.1994999999999998E-2</v>
      </c>
      <c r="U87" s="437">
        <f>'2M - SGS'!U87</f>
        <v>8.4098999999999993E-2</v>
      </c>
      <c r="V87" s="437">
        <f>'2M - SGS'!V87</f>
        <v>8.4198999999999996E-2</v>
      </c>
      <c r="W87" s="437">
        <f>'2M - SGS'!W87</f>
        <v>8.2512000000000002E-2</v>
      </c>
      <c r="X87" s="437">
        <f>'2M - SGS'!X87</f>
        <v>8.5277000000000006E-2</v>
      </c>
      <c r="Y87" s="437">
        <f>'2M - SGS'!Y87</f>
        <v>8.2588999999999996E-2</v>
      </c>
      <c r="Z87" s="437">
        <f>'2M - SGS'!Z87</f>
        <v>8.5237999999999994E-2</v>
      </c>
      <c r="AA87" s="437">
        <f>'2M - SGS'!AA87</f>
        <v>8.5109000000000004E-2</v>
      </c>
      <c r="AB87" s="437">
        <f>'2M - SGS'!AB87</f>
        <v>7.7715000000000006E-2</v>
      </c>
      <c r="AC87" s="437">
        <f>'2M - SGS'!AC87</f>
        <v>8.6136000000000004E-2</v>
      </c>
      <c r="AD87" s="437">
        <f>'2M - SGS'!AD87</f>
        <v>7.9796000000000006E-2</v>
      </c>
      <c r="AE87" s="437">
        <f>'2M - SGS'!AE87</f>
        <v>8.5334999999999994E-2</v>
      </c>
      <c r="AF87" s="437">
        <f>'2M - SGS'!AF87</f>
        <v>8.1994999999999998E-2</v>
      </c>
      <c r="AG87" s="437">
        <f>'2M - SGS'!AG87</f>
        <v>8.4098999999999993E-2</v>
      </c>
      <c r="AH87" s="437">
        <f>'2M - SGS'!AH87</f>
        <v>8.4198999999999996E-2</v>
      </c>
      <c r="AI87" s="437">
        <f>'2M - SGS'!AI87</f>
        <v>8.2512000000000002E-2</v>
      </c>
      <c r="AJ87" s="437">
        <f>'2M - SGS'!AJ87</f>
        <v>8.5277000000000006E-2</v>
      </c>
      <c r="AK87" s="437">
        <f>'2M - SGS'!AK87</f>
        <v>8.2588999999999996E-2</v>
      </c>
      <c r="AL87" s="437">
        <f>'2M - SGS'!AL87</f>
        <v>8.5237999999999994E-2</v>
      </c>
      <c r="AM87" s="437">
        <f>'2M - SGS'!AM87</f>
        <v>8.5109000000000004E-2</v>
      </c>
      <c r="AN87" s="437">
        <f>'2M - SGS'!AN87</f>
        <v>7.7715000000000006E-2</v>
      </c>
      <c r="AO87" s="437">
        <f>'2M - SGS'!AO87</f>
        <v>8.6136000000000004E-2</v>
      </c>
      <c r="AP87" s="437">
        <f>'2M - SGS'!AP87</f>
        <v>7.9796000000000006E-2</v>
      </c>
      <c r="AQ87" s="437">
        <f>'2M - SGS'!AQ87</f>
        <v>8.5334999999999994E-2</v>
      </c>
      <c r="AR87" s="437">
        <f>'2M - SGS'!AR87</f>
        <v>8.1994999999999998E-2</v>
      </c>
      <c r="AS87" s="437">
        <f>'2M - SGS'!AS87</f>
        <v>8.4098999999999993E-2</v>
      </c>
      <c r="AT87" s="437">
        <f>'2M - SGS'!AT87</f>
        <v>8.4198999999999996E-2</v>
      </c>
      <c r="AU87" s="437">
        <f>'2M - SGS'!AU87</f>
        <v>8.2512000000000002E-2</v>
      </c>
      <c r="AV87" s="437">
        <f>'2M - SGS'!AV87</f>
        <v>8.5277000000000006E-2</v>
      </c>
      <c r="AW87" s="437">
        <f>'2M - SGS'!AW87</f>
        <v>8.2588999999999996E-2</v>
      </c>
      <c r="AX87" s="437">
        <f>'2M - SGS'!AX87</f>
        <v>8.5237999999999994E-2</v>
      </c>
      <c r="AY87" s="437">
        <f>'2M - SGS'!AY87</f>
        <v>8.5109000000000004E-2</v>
      </c>
      <c r="AZ87" s="437">
        <f>'2M - SGS'!AZ87</f>
        <v>7.7715000000000006E-2</v>
      </c>
      <c r="BA87" s="437">
        <f>'2M - SGS'!BA87</f>
        <v>8.6136000000000004E-2</v>
      </c>
      <c r="BB87" s="437">
        <f>'2M - SGS'!BB87</f>
        <v>7.9796000000000006E-2</v>
      </c>
      <c r="BC87" s="437">
        <f>'2M - SGS'!BC87</f>
        <v>8.5334999999999994E-2</v>
      </c>
      <c r="BD87" s="437">
        <f>'2M - SGS'!BD87</f>
        <v>8.1994999999999998E-2</v>
      </c>
      <c r="BE87" s="437">
        <f>'2M - SGS'!BE87</f>
        <v>8.4098999999999993E-2</v>
      </c>
      <c r="BF87" s="437">
        <f>'2M - SGS'!BF87</f>
        <v>8.4198999999999996E-2</v>
      </c>
      <c r="BG87" s="437">
        <f>'2M - SGS'!BG87</f>
        <v>8.2512000000000002E-2</v>
      </c>
      <c r="BH87" s="437">
        <f>'2M - SGS'!BH87</f>
        <v>8.5277000000000006E-2</v>
      </c>
      <c r="BI87" s="437">
        <f>'2M - SGS'!BI87</f>
        <v>8.2588999999999996E-2</v>
      </c>
      <c r="BJ87" s="437">
        <f>'2M - SGS'!BJ87</f>
        <v>8.5237999999999994E-2</v>
      </c>
      <c r="BK87" s="437">
        <f>'2M - SGS'!BK87</f>
        <v>8.5109000000000004E-2</v>
      </c>
      <c r="BL87" s="437">
        <f>'2M - SGS'!BL87</f>
        <v>7.7715000000000006E-2</v>
      </c>
      <c r="BM87" s="437">
        <f>'2M - SGS'!BM87</f>
        <v>8.6136000000000004E-2</v>
      </c>
      <c r="BN87" s="437">
        <f>'2M - SGS'!BN87</f>
        <v>7.9796000000000006E-2</v>
      </c>
      <c r="BO87" s="437">
        <f>'2M - SGS'!BO87</f>
        <v>8.5334999999999994E-2</v>
      </c>
      <c r="BP87" s="437">
        <f>'2M - SGS'!BP87</f>
        <v>8.1994999999999998E-2</v>
      </c>
      <c r="BQ87" s="437">
        <f>'2M - SGS'!BQ87</f>
        <v>8.4098999999999993E-2</v>
      </c>
      <c r="BR87" s="437">
        <f>'2M - SGS'!BR87</f>
        <v>8.4198999999999996E-2</v>
      </c>
      <c r="BS87" s="437">
        <f>'2M - SGS'!BS87</f>
        <v>8.2512000000000002E-2</v>
      </c>
      <c r="BT87" s="437">
        <f>'2M - SGS'!BT87</f>
        <v>8.5277000000000006E-2</v>
      </c>
      <c r="BU87" s="437">
        <f>'2M - SGS'!BU87</f>
        <v>8.2588999999999996E-2</v>
      </c>
      <c r="BV87" s="437">
        <f>'2M - SGS'!BV87</f>
        <v>8.5237999999999994E-2</v>
      </c>
      <c r="BW87" s="437">
        <f>'2M - SGS'!BW87</f>
        <v>8.5109000000000004E-2</v>
      </c>
      <c r="BX87" s="437">
        <f>'2M - SGS'!BX87</f>
        <v>7.7715000000000006E-2</v>
      </c>
      <c r="BY87" s="437">
        <f>'2M - SGS'!BY87</f>
        <v>8.6136000000000004E-2</v>
      </c>
      <c r="BZ87" s="437">
        <f>'2M - SGS'!BZ87</f>
        <v>7.9796000000000006E-2</v>
      </c>
      <c r="CA87" s="437">
        <f>'2M - SGS'!CA87</f>
        <v>8.5334999999999994E-2</v>
      </c>
      <c r="CB87" s="437">
        <f>'2M - SGS'!CB87</f>
        <v>8.1994999999999998E-2</v>
      </c>
      <c r="CC87" s="437">
        <f>'2M - SGS'!CC87</f>
        <v>8.4098999999999993E-2</v>
      </c>
      <c r="CD87" s="437">
        <f>'2M - SGS'!CD87</f>
        <v>8.4198999999999996E-2</v>
      </c>
      <c r="CE87" s="437">
        <f>'2M - SGS'!CE87</f>
        <v>8.2512000000000002E-2</v>
      </c>
      <c r="CF87" s="437">
        <f>'2M - SGS'!CF87</f>
        <v>8.5277000000000006E-2</v>
      </c>
      <c r="CG87" s="437">
        <f>'2M - SGS'!CG87</f>
        <v>8.2588999999999996E-2</v>
      </c>
      <c r="CH87" s="438">
        <f>'2M - SGS'!CH87</f>
        <v>8.5237999999999994E-2</v>
      </c>
      <c r="CJ87" s="278">
        <f t="shared" si="77"/>
        <v>1.0000000000000002</v>
      </c>
    </row>
    <row r="88" spans="1:88" ht="15.6" x14ac:dyDescent="0.3">
      <c r="A88" s="648"/>
      <c r="B88" s="14" t="str">
        <f t="shared" si="76"/>
        <v>Process</v>
      </c>
      <c r="C88" s="437">
        <f>'2M - SGS'!C88</f>
        <v>8.5109000000000004E-2</v>
      </c>
      <c r="D88" s="437">
        <f>'2M - SGS'!D88</f>
        <v>7.7715000000000006E-2</v>
      </c>
      <c r="E88" s="437">
        <f>'2M - SGS'!E88</f>
        <v>8.6136000000000004E-2</v>
      </c>
      <c r="F88" s="437">
        <f>'2M - SGS'!F88</f>
        <v>7.9796000000000006E-2</v>
      </c>
      <c r="G88" s="437">
        <f>'2M - SGS'!G88</f>
        <v>8.5334999999999994E-2</v>
      </c>
      <c r="H88" s="437">
        <f>'2M - SGS'!H88</f>
        <v>8.1994999999999998E-2</v>
      </c>
      <c r="I88" s="437">
        <f>'2M - SGS'!I88</f>
        <v>8.4098999999999993E-2</v>
      </c>
      <c r="J88" s="437">
        <f>'2M - SGS'!J88</f>
        <v>8.4198999999999996E-2</v>
      </c>
      <c r="K88" s="437">
        <f>'2M - SGS'!K88</f>
        <v>8.2512000000000002E-2</v>
      </c>
      <c r="L88" s="437">
        <f>'2M - SGS'!L88</f>
        <v>8.5277000000000006E-2</v>
      </c>
      <c r="M88" s="437">
        <f>'2M - SGS'!M88</f>
        <v>8.2588999999999996E-2</v>
      </c>
      <c r="N88" s="437">
        <f>'2M - SGS'!N88</f>
        <v>8.5237999999999994E-2</v>
      </c>
      <c r="O88" s="437">
        <f>'2M - SGS'!O88</f>
        <v>8.5109000000000004E-2</v>
      </c>
      <c r="P88" s="437">
        <f>'2M - SGS'!P88</f>
        <v>7.7715000000000006E-2</v>
      </c>
      <c r="Q88" s="437">
        <f>'2M - SGS'!Q88</f>
        <v>8.6136000000000004E-2</v>
      </c>
      <c r="R88" s="437">
        <f>'2M - SGS'!R88</f>
        <v>7.9796000000000006E-2</v>
      </c>
      <c r="S88" s="437">
        <f>'2M - SGS'!S88</f>
        <v>8.5334999999999994E-2</v>
      </c>
      <c r="T88" s="437">
        <f>'2M - SGS'!T88</f>
        <v>8.1994999999999998E-2</v>
      </c>
      <c r="U88" s="437">
        <f>'2M - SGS'!U88</f>
        <v>8.4098999999999993E-2</v>
      </c>
      <c r="V88" s="437">
        <f>'2M - SGS'!V88</f>
        <v>8.4198999999999996E-2</v>
      </c>
      <c r="W88" s="437">
        <f>'2M - SGS'!W88</f>
        <v>8.2512000000000002E-2</v>
      </c>
      <c r="X88" s="437">
        <f>'2M - SGS'!X88</f>
        <v>8.5277000000000006E-2</v>
      </c>
      <c r="Y88" s="437">
        <f>'2M - SGS'!Y88</f>
        <v>8.2588999999999996E-2</v>
      </c>
      <c r="Z88" s="437">
        <f>'2M - SGS'!Z88</f>
        <v>8.5237999999999994E-2</v>
      </c>
      <c r="AA88" s="437">
        <f>'2M - SGS'!AA88</f>
        <v>8.5109000000000004E-2</v>
      </c>
      <c r="AB88" s="437">
        <f>'2M - SGS'!AB88</f>
        <v>7.7715000000000006E-2</v>
      </c>
      <c r="AC88" s="437">
        <f>'2M - SGS'!AC88</f>
        <v>8.6136000000000004E-2</v>
      </c>
      <c r="AD88" s="437">
        <f>'2M - SGS'!AD88</f>
        <v>7.9796000000000006E-2</v>
      </c>
      <c r="AE88" s="437">
        <f>'2M - SGS'!AE88</f>
        <v>8.5334999999999994E-2</v>
      </c>
      <c r="AF88" s="437">
        <f>'2M - SGS'!AF88</f>
        <v>8.1994999999999998E-2</v>
      </c>
      <c r="AG88" s="437">
        <f>'2M - SGS'!AG88</f>
        <v>8.4098999999999993E-2</v>
      </c>
      <c r="AH88" s="437">
        <f>'2M - SGS'!AH88</f>
        <v>8.4198999999999996E-2</v>
      </c>
      <c r="AI88" s="437">
        <f>'2M - SGS'!AI88</f>
        <v>8.2512000000000002E-2</v>
      </c>
      <c r="AJ88" s="437">
        <f>'2M - SGS'!AJ88</f>
        <v>8.5277000000000006E-2</v>
      </c>
      <c r="AK88" s="437">
        <f>'2M - SGS'!AK88</f>
        <v>8.2588999999999996E-2</v>
      </c>
      <c r="AL88" s="437">
        <f>'2M - SGS'!AL88</f>
        <v>8.5237999999999994E-2</v>
      </c>
      <c r="AM88" s="437">
        <f>'2M - SGS'!AM88</f>
        <v>8.5109000000000004E-2</v>
      </c>
      <c r="AN88" s="437">
        <f>'2M - SGS'!AN88</f>
        <v>7.7715000000000006E-2</v>
      </c>
      <c r="AO88" s="437">
        <f>'2M - SGS'!AO88</f>
        <v>8.6136000000000004E-2</v>
      </c>
      <c r="AP88" s="437">
        <f>'2M - SGS'!AP88</f>
        <v>7.9796000000000006E-2</v>
      </c>
      <c r="AQ88" s="437">
        <f>'2M - SGS'!AQ88</f>
        <v>8.5334999999999994E-2</v>
      </c>
      <c r="AR88" s="437">
        <f>'2M - SGS'!AR88</f>
        <v>8.1994999999999998E-2</v>
      </c>
      <c r="AS88" s="437">
        <f>'2M - SGS'!AS88</f>
        <v>8.4098999999999993E-2</v>
      </c>
      <c r="AT88" s="437">
        <f>'2M - SGS'!AT88</f>
        <v>8.4198999999999996E-2</v>
      </c>
      <c r="AU88" s="437">
        <f>'2M - SGS'!AU88</f>
        <v>8.2512000000000002E-2</v>
      </c>
      <c r="AV88" s="437">
        <f>'2M - SGS'!AV88</f>
        <v>8.5277000000000006E-2</v>
      </c>
      <c r="AW88" s="437">
        <f>'2M - SGS'!AW88</f>
        <v>8.2588999999999996E-2</v>
      </c>
      <c r="AX88" s="437">
        <f>'2M - SGS'!AX88</f>
        <v>8.5237999999999994E-2</v>
      </c>
      <c r="AY88" s="437">
        <f>'2M - SGS'!AY88</f>
        <v>8.5109000000000004E-2</v>
      </c>
      <c r="AZ88" s="437">
        <f>'2M - SGS'!AZ88</f>
        <v>7.7715000000000006E-2</v>
      </c>
      <c r="BA88" s="437">
        <f>'2M - SGS'!BA88</f>
        <v>8.6136000000000004E-2</v>
      </c>
      <c r="BB88" s="437">
        <f>'2M - SGS'!BB88</f>
        <v>7.9796000000000006E-2</v>
      </c>
      <c r="BC88" s="437">
        <f>'2M - SGS'!BC88</f>
        <v>8.5334999999999994E-2</v>
      </c>
      <c r="BD88" s="437">
        <f>'2M - SGS'!BD88</f>
        <v>8.1994999999999998E-2</v>
      </c>
      <c r="BE88" s="437">
        <f>'2M - SGS'!BE88</f>
        <v>8.4098999999999993E-2</v>
      </c>
      <c r="BF88" s="437">
        <f>'2M - SGS'!BF88</f>
        <v>8.4198999999999996E-2</v>
      </c>
      <c r="BG88" s="437">
        <f>'2M - SGS'!BG88</f>
        <v>8.2512000000000002E-2</v>
      </c>
      <c r="BH88" s="437">
        <f>'2M - SGS'!BH88</f>
        <v>8.5277000000000006E-2</v>
      </c>
      <c r="BI88" s="437">
        <f>'2M - SGS'!BI88</f>
        <v>8.2588999999999996E-2</v>
      </c>
      <c r="BJ88" s="437">
        <f>'2M - SGS'!BJ88</f>
        <v>8.5237999999999994E-2</v>
      </c>
      <c r="BK88" s="437">
        <f>'2M - SGS'!BK88</f>
        <v>8.5109000000000004E-2</v>
      </c>
      <c r="BL88" s="437">
        <f>'2M - SGS'!BL88</f>
        <v>7.7715000000000006E-2</v>
      </c>
      <c r="BM88" s="437">
        <f>'2M - SGS'!BM88</f>
        <v>8.6136000000000004E-2</v>
      </c>
      <c r="BN88" s="437">
        <f>'2M - SGS'!BN88</f>
        <v>7.9796000000000006E-2</v>
      </c>
      <c r="BO88" s="437">
        <f>'2M - SGS'!BO88</f>
        <v>8.5334999999999994E-2</v>
      </c>
      <c r="BP88" s="437">
        <f>'2M - SGS'!BP88</f>
        <v>8.1994999999999998E-2</v>
      </c>
      <c r="BQ88" s="437">
        <f>'2M - SGS'!BQ88</f>
        <v>8.4098999999999993E-2</v>
      </c>
      <c r="BR88" s="437">
        <f>'2M - SGS'!BR88</f>
        <v>8.4198999999999996E-2</v>
      </c>
      <c r="BS88" s="437">
        <f>'2M - SGS'!BS88</f>
        <v>8.2512000000000002E-2</v>
      </c>
      <c r="BT88" s="437">
        <f>'2M - SGS'!BT88</f>
        <v>8.5277000000000006E-2</v>
      </c>
      <c r="BU88" s="437">
        <f>'2M - SGS'!BU88</f>
        <v>8.2588999999999996E-2</v>
      </c>
      <c r="BV88" s="437">
        <f>'2M - SGS'!BV88</f>
        <v>8.5237999999999994E-2</v>
      </c>
      <c r="BW88" s="437">
        <f>'2M - SGS'!BW88</f>
        <v>8.5109000000000004E-2</v>
      </c>
      <c r="BX88" s="437">
        <f>'2M - SGS'!BX88</f>
        <v>7.7715000000000006E-2</v>
      </c>
      <c r="BY88" s="437">
        <f>'2M - SGS'!BY88</f>
        <v>8.6136000000000004E-2</v>
      </c>
      <c r="BZ88" s="437">
        <f>'2M - SGS'!BZ88</f>
        <v>7.9796000000000006E-2</v>
      </c>
      <c r="CA88" s="437">
        <f>'2M - SGS'!CA88</f>
        <v>8.5334999999999994E-2</v>
      </c>
      <c r="CB88" s="437">
        <f>'2M - SGS'!CB88</f>
        <v>8.1994999999999998E-2</v>
      </c>
      <c r="CC88" s="437">
        <f>'2M - SGS'!CC88</f>
        <v>8.4098999999999993E-2</v>
      </c>
      <c r="CD88" s="437">
        <f>'2M - SGS'!CD88</f>
        <v>8.4198999999999996E-2</v>
      </c>
      <c r="CE88" s="437">
        <f>'2M - SGS'!CE88</f>
        <v>8.2512000000000002E-2</v>
      </c>
      <c r="CF88" s="437">
        <f>'2M - SGS'!CF88</f>
        <v>8.5277000000000006E-2</v>
      </c>
      <c r="CG88" s="437">
        <f>'2M - SGS'!CG88</f>
        <v>8.2588999999999996E-2</v>
      </c>
      <c r="CH88" s="438">
        <f>'2M - SGS'!CH88</f>
        <v>8.5237999999999994E-2</v>
      </c>
      <c r="CJ88" s="278">
        <f t="shared" si="77"/>
        <v>1.0000000000000002</v>
      </c>
    </row>
    <row r="89" spans="1:88" ht="15.6" x14ac:dyDescent="0.3">
      <c r="A89" s="648"/>
      <c r="B89" s="14" t="str">
        <f t="shared" si="76"/>
        <v>Refrigeration</v>
      </c>
      <c r="C89" s="437">
        <f>'2M - SGS'!C89</f>
        <v>8.3486000000000005E-2</v>
      </c>
      <c r="D89" s="437">
        <f>'2M - SGS'!D89</f>
        <v>7.6158000000000003E-2</v>
      </c>
      <c r="E89" s="437">
        <f>'2M - SGS'!E89</f>
        <v>8.3346000000000003E-2</v>
      </c>
      <c r="F89" s="437">
        <f>'2M - SGS'!F89</f>
        <v>8.0782999999999994E-2</v>
      </c>
      <c r="G89" s="437">
        <f>'2M - SGS'!G89</f>
        <v>8.5133E-2</v>
      </c>
      <c r="H89" s="437">
        <f>'2M - SGS'!H89</f>
        <v>8.4294999999999995E-2</v>
      </c>
      <c r="I89" s="437">
        <f>'2M - SGS'!I89</f>
        <v>8.7456999999999993E-2</v>
      </c>
      <c r="J89" s="437">
        <f>'2M - SGS'!J89</f>
        <v>8.7230000000000002E-2</v>
      </c>
      <c r="K89" s="437">
        <f>'2M - SGS'!K89</f>
        <v>8.3319000000000004E-2</v>
      </c>
      <c r="L89" s="437">
        <f>'2M - SGS'!L89</f>
        <v>8.4562999999999999E-2</v>
      </c>
      <c r="M89" s="437">
        <f>'2M - SGS'!M89</f>
        <v>8.1112000000000004E-2</v>
      </c>
      <c r="N89" s="437">
        <f>'2M - SGS'!N89</f>
        <v>8.3118999999999998E-2</v>
      </c>
      <c r="O89" s="437">
        <f>'2M - SGS'!O89</f>
        <v>8.3486000000000005E-2</v>
      </c>
      <c r="P89" s="437">
        <f>'2M - SGS'!P89</f>
        <v>7.6158000000000003E-2</v>
      </c>
      <c r="Q89" s="437">
        <f>'2M - SGS'!Q89</f>
        <v>8.3346000000000003E-2</v>
      </c>
      <c r="R89" s="437">
        <f>'2M - SGS'!R89</f>
        <v>8.0782999999999994E-2</v>
      </c>
      <c r="S89" s="437">
        <f>'2M - SGS'!S89</f>
        <v>8.5133E-2</v>
      </c>
      <c r="T89" s="437">
        <f>'2M - SGS'!T89</f>
        <v>8.4294999999999995E-2</v>
      </c>
      <c r="U89" s="437">
        <f>'2M - SGS'!U89</f>
        <v>8.7456999999999993E-2</v>
      </c>
      <c r="V89" s="437">
        <f>'2M - SGS'!V89</f>
        <v>8.7230000000000002E-2</v>
      </c>
      <c r="W89" s="437">
        <f>'2M - SGS'!W89</f>
        <v>8.3319000000000004E-2</v>
      </c>
      <c r="X89" s="437">
        <f>'2M - SGS'!X89</f>
        <v>8.4562999999999999E-2</v>
      </c>
      <c r="Y89" s="437">
        <f>'2M - SGS'!Y89</f>
        <v>8.1112000000000004E-2</v>
      </c>
      <c r="Z89" s="437">
        <f>'2M - SGS'!Z89</f>
        <v>8.3118999999999998E-2</v>
      </c>
      <c r="AA89" s="437">
        <f>'2M - SGS'!AA89</f>
        <v>8.3486000000000005E-2</v>
      </c>
      <c r="AB89" s="437">
        <f>'2M - SGS'!AB89</f>
        <v>7.6158000000000003E-2</v>
      </c>
      <c r="AC89" s="437">
        <f>'2M - SGS'!AC89</f>
        <v>8.3346000000000003E-2</v>
      </c>
      <c r="AD89" s="437">
        <f>'2M - SGS'!AD89</f>
        <v>8.0782999999999994E-2</v>
      </c>
      <c r="AE89" s="437">
        <f>'2M - SGS'!AE89</f>
        <v>8.5133E-2</v>
      </c>
      <c r="AF89" s="437">
        <f>'2M - SGS'!AF89</f>
        <v>8.4294999999999995E-2</v>
      </c>
      <c r="AG89" s="437">
        <f>'2M - SGS'!AG89</f>
        <v>8.7456999999999993E-2</v>
      </c>
      <c r="AH89" s="437">
        <f>'2M - SGS'!AH89</f>
        <v>8.7230000000000002E-2</v>
      </c>
      <c r="AI89" s="437">
        <f>'2M - SGS'!AI89</f>
        <v>8.3319000000000004E-2</v>
      </c>
      <c r="AJ89" s="437">
        <f>'2M - SGS'!AJ89</f>
        <v>8.4562999999999999E-2</v>
      </c>
      <c r="AK89" s="437">
        <f>'2M - SGS'!AK89</f>
        <v>8.1112000000000004E-2</v>
      </c>
      <c r="AL89" s="437">
        <f>'2M - SGS'!AL89</f>
        <v>8.3118999999999998E-2</v>
      </c>
      <c r="AM89" s="437">
        <f>'2M - SGS'!AM89</f>
        <v>8.3486000000000005E-2</v>
      </c>
      <c r="AN89" s="437">
        <f>'2M - SGS'!AN89</f>
        <v>7.6158000000000003E-2</v>
      </c>
      <c r="AO89" s="437">
        <f>'2M - SGS'!AO89</f>
        <v>8.3346000000000003E-2</v>
      </c>
      <c r="AP89" s="437">
        <f>'2M - SGS'!AP89</f>
        <v>8.0782999999999994E-2</v>
      </c>
      <c r="AQ89" s="437">
        <f>'2M - SGS'!AQ89</f>
        <v>8.5133E-2</v>
      </c>
      <c r="AR89" s="437">
        <f>'2M - SGS'!AR89</f>
        <v>8.4294999999999995E-2</v>
      </c>
      <c r="AS89" s="437">
        <f>'2M - SGS'!AS89</f>
        <v>8.7456999999999993E-2</v>
      </c>
      <c r="AT89" s="437">
        <f>'2M - SGS'!AT89</f>
        <v>8.7230000000000002E-2</v>
      </c>
      <c r="AU89" s="437">
        <f>'2M - SGS'!AU89</f>
        <v>8.3319000000000004E-2</v>
      </c>
      <c r="AV89" s="437">
        <f>'2M - SGS'!AV89</f>
        <v>8.4562999999999999E-2</v>
      </c>
      <c r="AW89" s="437">
        <f>'2M - SGS'!AW89</f>
        <v>8.1112000000000004E-2</v>
      </c>
      <c r="AX89" s="437">
        <f>'2M - SGS'!AX89</f>
        <v>8.3118999999999998E-2</v>
      </c>
      <c r="AY89" s="437">
        <f>'2M - SGS'!AY89</f>
        <v>8.3486000000000005E-2</v>
      </c>
      <c r="AZ89" s="437">
        <f>'2M - SGS'!AZ89</f>
        <v>7.6158000000000003E-2</v>
      </c>
      <c r="BA89" s="437">
        <f>'2M - SGS'!BA89</f>
        <v>8.3346000000000003E-2</v>
      </c>
      <c r="BB89" s="437">
        <f>'2M - SGS'!BB89</f>
        <v>8.0782999999999994E-2</v>
      </c>
      <c r="BC89" s="437">
        <f>'2M - SGS'!BC89</f>
        <v>8.5133E-2</v>
      </c>
      <c r="BD89" s="437">
        <f>'2M - SGS'!BD89</f>
        <v>8.4294999999999995E-2</v>
      </c>
      <c r="BE89" s="437">
        <f>'2M - SGS'!BE89</f>
        <v>8.7456999999999993E-2</v>
      </c>
      <c r="BF89" s="437">
        <f>'2M - SGS'!BF89</f>
        <v>8.7230000000000002E-2</v>
      </c>
      <c r="BG89" s="437">
        <f>'2M - SGS'!BG89</f>
        <v>8.3319000000000004E-2</v>
      </c>
      <c r="BH89" s="437">
        <f>'2M - SGS'!BH89</f>
        <v>8.4562999999999999E-2</v>
      </c>
      <c r="BI89" s="437">
        <f>'2M - SGS'!BI89</f>
        <v>8.1112000000000004E-2</v>
      </c>
      <c r="BJ89" s="437">
        <f>'2M - SGS'!BJ89</f>
        <v>8.3118999999999998E-2</v>
      </c>
      <c r="BK89" s="437">
        <f>'2M - SGS'!BK89</f>
        <v>8.3486000000000005E-2</v>
      </c>
      <c r="BL89" s="437">
        <f>'2M - SGS'!BL89</f>
        <v>7.6158000000000003E-2</v>
      </c>
      <c r="BM89" s="437">
        <f>'2M - SGS'!BM89</f>
        <v>8.3346000000000003E-2</v>
      </c>
      <c r="BN89" s="437">
        <f>'2M - SGS'!BN89</f>
        <v>8.0782999999999994E-2</v>
      </c>
      <c r="BO89" s="437">
        <f>'2M - SGS'!BO89</f>
        <v>8.5133E-2</v>
      </c>
      <c r="BP89" s="437">
        <f>'2M - SGS'!BP89</f>
        <v>8.4294999999999995E-2</v>
      </c>
      <c r="BQ89" s="437">
        <f>'2M - SGS'!BQ89</f>
        <v>8.7456999999999993E-2</v>
      </c>
      <c r="BR89" s="437">
        <f>'2M - SGS'!BR89</f>
        <v>8.7230000000000002E-2</v>
      </c>
      <c r="BS89" s="437">
        <f>'2M - SGS'!BS89</f>
        <v>8.3319000000000004E-2</v>
      </c>
      <c r="BT89" s="437">
        <f>'2M - SGS'!BT89</f>
        <v>8.4562999999999999E-2</v>
      </c>
      <c r="BU89" s="437">
        <f>'2M - SGS'!BU89</f>
        <v>8.1112000000000004E-2</v>
      </c>
      <c r="BV89" s="437">
        <f>'2M - SGS'!BV89</f>
        <v>8.3118999999999998E-2</v>
      </c>
      <c r="BW89" s="437">
        <f>'2M - SGS'!BW89</f>
        <v>8.3486000000000005E-2</v>
      </c>
      <c r="BX89" s="437">
        <f>'2M - SGS'!BX89</f>
        <v>7.6158000000000003E-2</v>
      </c>
      <c r="BY89" s="437">
        <f>'2M - SGS'!BY89</f>
        <v>8.3346000000000003E-2</v>
      </c>
      <c r="BZ89" s="437">
        <f>'2M - SGS'!BZ89</f>
        <v>8.0782999999999994E-2</v>
      </c>
      <c r="CA89" s="437">
        <f>'2M - SGS'!CA89</f>
        <v>8.5133E-2</v>
      </c>
      <c r="CB89" s="437">
        <f>'2M - SGS'!CB89</f>
        <v>8.4294999999999995E-2</v>
      </c>
      <c r="CC89" s="437">
        <f>'2M - SGS'!CC89</f>
        <v>8.7456999999999993E-2</v>
      </c>
      <c r="CD89" s="437">
        <f>'2M - SGS'!CD89</f>
        <v>8.7230000000000002E-2</v>
      </c>
      <c r="CE89" s="437">
        <f>'2M - SGS'!CE89</f>
        <v>8.3319000000000004E-2</v>
      </c>
      <c r="CF89" s="437">
        <f>'2M - SGS'!CF89</f>
        <v>8.4562999999999999E-2</v>
      </c>
      <c r="CG89" s="437">
        <f>'2M - SGS'!CG89</f>
        <v>8.1112000000000004E-2</v>
      </c>
      <c r="CH89" s="438">
        <f>'2M - SGS'!CH89</f>
        <v>8.3118999999999998E-2</v>
      </c>
      <c r="CJ89" s="278">
        <f t="shared" si="77"/>
        <v>1.0000010000000001</v>
      </c>
    </row>
    <row r="90" spans="1:88" ht="16.2" thickBot="1" x14ac:dyDescent="0.35">
      <c r="A90" s="649"/>
      <c r="B90" s="15" t="str">
        <f t="shared" si="76"/>
        <v>Water Heating</v>
      </c>
      <c r="C90" s="439">
        <f>'2M - SGS'!C90</f>
        <v>0.108255</v>
      </c>
      <c r="D90" s="439">
        <f>'2M - SGS'!D90</f>
        <v>9.1078000000000006E-2</v>
      </c>
      <c r="E90" s="439">
        <f>'2M - SGS'!E90</f>
        <v>8.5239999999999996E-2</v>
      </c>
      <c r="F90" s="439">
        <f>'2M - SGS'!F90</f>
        <v>7.2980000000000003E-2</v>
      </c>
      <c r="G90" s="439">
        <f>'2M - SGS'!G90</f>
        <v>7.9849000000000003E-2</v>
      </c>
      <c r="H90" s="439">
        <f>'2M - SGS'!H90</f>
        <v>7.2720999999999994E-2</v>
      </c>
      <c r="I90" s="439">
        <f>'2M - SGS'!I90</f>
        <v>7.4929999999999997E-2</v>
      </c>
      <c r="J90" s="439">
        <f>'2M - SGS'!J90</f>
        <v>7.5861999999999999E-2</v>
      </c>
      <c r="K90" s="439">
        <f>'2M - SGS'!K90</f>
        <v>7.5733999999999996E-2</v>
      </c>
      <c r="L90" s="439">
        <f>'2M - SGS'!L90</f>
        <v>8.2808000000000007E-2</v>
      </c>
      <c r="M90" s="439">
        <f>'2M - SGS'!M90</f>
        <v>8.6345000000000005E-2</v>
      </c>
      <c r="N90" s="439">
        <f>'2M - SGS'!N90</f>
        <v>9.4200000000000006E-2</v>
      </c>
      <c r="O90" s="439">
        <f>'2M - SGS'!O90</f>
        <v>0.108255</v>
      </c>
      <c r="P90" s="439">
        <f>'2M - SGS'!P90</f>
        <v>9.1078000000000006E-2</v>
      </c>
      <c r="Q90" s="439">
        <f>'2M - SGS'!Q90</f>
        <v>8.5239999999999996E-2</v>
      </c>
      <c r="R90" s="439">
        <f>'2M - SGS'!R90</f>
        <v>7.2980000000000003E-2</v>
      </c>
      <c r="S90" s="439">
        <f>'2M - SGS'!S90</f>
        <v>7.9849000000000003E-2</v>
      </c>
      <c r="T90" s="439">
        <f>'2M - SGS'!T90</f>
        <v>7.2720999999999994E-2</v>
      </c>
      <c r="U90" s="439">
        <f>'2M - SGS'!U90</f>
        <v>7.4929999999999997E-2</v>
      </c>
      <c r="V90" s="439">
        <f>'2M - SGS'!V90</f>
        <v>7.5861999999999999E-2</v>
      </c>
      <c r="W90" s="439">
        <f>'2M - SGS'!W90</f>
        <v>7.5733999999999996E-2</v>
      </c>
      <c r="X90" s="439">
        <f>'2M - SGS'!X90</f>
        <v>8.2808000000000007E-2</v>
      </c>
      <c r="Y90" s="439">
        <f>'2M - SGS'!Y90</f>
        <v>8.6345000000000005E-2</v>
      </c>
      <c r="Z90" s="439">
        <f>'2M - SGS'!Z90</f>
        <v>9.4200000000000006E-2</v>
      </c>
      <c r="AA90" s="439">
        <f>'2M - SGS'!AA90</f>
        <v>0.108255</v>
      </c>
      <c r="AB90" s="439">
        <f>'2M - SGS'!AB90</f>
        <v>9.1078000000000006E-2</v>
      </c>
      <c r="AC90" s="439">
        <f>'2M - SGS'!AC90</f>
        <v>8.5239999999999996E-2</v>
      </c>
      <c r="AD90" s="439">
        <f>'2M - SGS'!AD90</f>
        <v>7.2980000000000003E-2</v>
      </c>
      <c r="AE90" s="439">
        <f>'2M - SGS'!AE90</f>
        <v>7.9849000000000003E-2</v>
      </c>
      <c r="AF90" s="439">
        <f>'2M - SGS'!AF90</f>
        <v>7.2720999999999994E-2</v>
      </c>
      <c r="AG90" s="439">
        <f>'2M - SGS'!AG90</f>
        <v>7.4929999999999997E-2</v>
      </c>
      <c r="AH90" s="439">
        <f>'2M - SGS'!AH90</f>
        <v>7.5861999999999999E-2</v>
      </c>
      <c r="AI90" s="439">
        <f>'2M - SGS'!AI90</f>
        <v>7.5733999999999996E-2</v>
      </c>
      <c r="AJ90" s="439">
        <f>'2M - SGS'!AJ90</f>
        <v>8.2808000000000007E-2</v>
      </c>
      <c r="AK90" s="439">
        <f>'2M - SGS'!AK90</f>
        <v>8.6345000000000005E-2</v>
      </c>
      <c r="AL90" s="439">
        <f>'2M - SGS'!AL90</f>
        <v>9.4200000000000006E-2</v>
      </c>
      <c r="AM90" s="439">
        <f>'2M - SGS'!AM90</f>
        <v>0.108255</v>
      </c>
      <c r="AN90" s="439">
        <f>'2M - SGS'!AN90</f>
        <v>9.1078000000000006E-2</v>
      </c>
      <c r="AO90" s="439">
        <f>'2M - SGS'!AO90</f>
        <v>8.5239999999999996E-2</v>
      </c>
      <c r="AP90" s="439">
        <f>'2M - SGS'!AP90</f>
        <v>7.2980000000000003E-2</v>
      </c>
      <c r="AQ90" s="439">
        <f>'2M - SGS'!AQ90</f>
        <v>7.9849000000000003E-2</v>
      </c>
      <c r="AR90" s="439">
        <f>'2M - SGS'!AR90</f>
        <v>7.2720999999999994E-2</v>
      </c>
      <c r="AS90" s="439">
        <f>'2M - SGS'!AS90</f>
        <v>7.4929999999999997E-2</v>
      </c>
      <c r="AT90" s="439">
        <f>'2M - SGS'!AT90</f>
        <v>7.5861999999999999E-2</v>
      </c>
      <c r="AU90" s="439">
        <f>'2M - SGS'!AU90</f>
        <v>7.5733999999999996E-2</v>
      </c>
      <c r="AV90" s="439">
        <f>'2M - SGS'!AV90</f>
        <v>8.2808000000000007E-2</v>
      </c>
      <c r="AW90" s="439">
        <f>'2M - SGS'!AW90</f>
        <v>8.6345000000000005E-2</v>
      </c>
      <c r="AX90" s="439">
        <f>'2M - SGS'!AX90</f>
        <v>9.4200000000000006E-2</v>
      </c>
      <c r="AY90" s="439">
        <f>'2M - SGS'!AY90</f>
        <v>0.108255</v>
      </c>
      <c r="AZ90" s="439">
        <f>'2M - SGS'!AZ90</f>
        <v>9.1078000000000006E-2</v>
      </c>
      <c r="BA90" s="439">
        <f>'2M - SGS'!BA90</f>
        <v>8.5239999999999996E-2</v>
      </c>
      <c r="BB90" s="439">
        <f>'2M - SGS'!BB90</f>
        <v>7.2980000000000003E-2</v>
      </c>
      <c r="BC90" s="439">
        <f>'2M - SGS'!BC90</f>
        <v>7.9849000000000003E-2</v>
      </c>
      <c r="BD90" s="439">
        <f>'2M - SGS'!BD90</f>
        <v>7.2720999999999994E-2</v>
      </c>
      <c r="BE90" s="439">
        <f>'2M - SGS'!BE90</f>
        <v>7.4929999999999997E-2</v>
      </c>
      <c r="BF90" s="439">
        <f>'2M - SGS'!BF90</f>
        <v>7.5861999999999999E-2</v>
      </c>
      <c r="BG90" s="439">
        <f>'2M - SGS'!BG90</f>
        <v>7.5733999999999996E-2</v>
      </c>
      <c r="BH90" s="439">
        <f>'2M - SGS'!BH90</f>
        <v>8.2808000000000007E-2</v>
      </c>
      <c r="BI90" s="439">
        <f>'2M - SGS'!BI90</f>
        <v>8.6345000000000005E-2</v>
      </c>
      <c r="BJ90" s="439">
        <f>'2M - SGS'!BJ90</f>
        <v>9.4200000000000006E-2</v>
      </c>
      <c r="BK90" s="439">
        <f>'2M - SGS'!BK90</f>
        <v>0.108255</v>
      </c>
      <c r="BL90" s="439">
        <f>'2M - SGS'!BL90</f>
        <v>9.1078000000000006E-2</v>
      </c>
      <c r="BM90" s="439">
        <f>'2M - SGS'!BM90</f>
        <v>8.5239999999999996E-2</v>
      </c>
      <c r="BN90" s="439">
        <f>'2M - SGS'!BN90</f>
        <v>7.2980000000000003E-2</v>
      </c>
      <c r="BO90" s="439">
        <f>'2M - SGS'!BO90</f>
        <v>7.9849000000000003E-2</v>
      </c>
      <c r="BP90" s="439">
        <f>'2M - SGS'!BP90</f>
        <v>7.2720999999999994E-2</v>
      </c>
      <c r="BQ90" s="439">
        <f>'2M - SGS'!BQ90</f>
        <v>7.4929999999999997E-2</v>
      </c>
      <c r="BR90" s="439">
        <f>'2M - SGS'!BR90</f>
        <v>7.5861999999999999E-2</v>
      </c>
      <c r="BS90" s="439">
        <f>'2M - SGS'!BS90</f>
        <v>7.5733999999999996E-2</v>
      </c>
      <c r="BT90" s="439">
        <f>'2M - SGS'!BT90</f>
        <v>8.2808000000000007E-2</v>
      </c>
      <c r="BU90" s="439">
        <f>'2M - SGS'!BU90</f>
        <v>8.6345000000000005E-2</v>
      </c>
      <c r="BV90" s="439">
        <f>'2M - SGS'!BV90</f>
        <v>9.4200000000000006E-2</v>
      </c>
      <c r="BW90" s="439">
        <f>'2M - SGS'!BW90</f>
        <v>0.108255</v>
      </c>
      <c r="BX90" s="439">
        <f>'2M - SGS'!BX90</f>
        <v>9.1078000000000006E-2</v>
      </c>
      <c r="BY90" s="439">
        <f>'2M - SGS'!BY90</f>
        <v>8.5239999999999996E-2</v>
      </c>
      <c r="BZ90" s="439">
        <f>'2M - SGS'!BZ90</f>
        <v>7.2980000000000003E-2</v>
      </c>
      <c r="CA90" s="439">
        <f>'2M - SGS'!CA90</f>
        <v>7.9849000000000003E-2</v>
      </c>
      <c r="CB90" s="439">
        <f>'2M - SGS'!CB90</f>
        <v>7.2720999999999994E-2</v>
      </c>
      <c r="CC90" s="439">
        <f>'2M - SGS'!CC90</f>
        <v>7.4929999999999997E-2</v>
      </c>
      <c r="CD90" s="439">
        <f>'2M - SGS'!CD90</f>
        <v>7.5861999999999999E-2</v>
      </c>
      <c r="CE90" s="439">
        <f>'2M - SGS'!CE90</f>
        <v>7.5733999999999996E-2</v>
      </c>
      <c r="CF90" s="439">
        <f>'2M - SGS'!CF90</f>
        <v>8.2808000000000007E-2</v>
      </c>
      <c r="CG90" s="439">
        <f>'2M - SGS'!CG90</f>
        <v>8.6345000000000005E-2</v>
      </c>
      <c r="CH90" s="440">
        <f>'2M - SGS'!CH90</f>
        <v>9.4200000000000006E-2</v>
      </c>
      <c r="CJ90" s="278">
        <f t="shared" si="77"/>
        <v>1.0000020000000001</v>
      </c>
    </row>
    <row r="91" spans="1:88" ht="15" thickBot="1" x14ac:dyDescent="0.35">
      <c r="CJ91" s="259" t="s">
        <v>225</v>
      </c>
    </row>
    <row r="92" spans="1:88" ht="15" customHeight="1" x14ac:dyDescent="0.3">
      <c r="A92" s="672" t="s">
        <v>241</v>
      </c>
      <c r="B92" s="321" t="s">
        <v>56</v>
      </c>
      <c r="C92" s="349">
        <f>C77</f>
        <v>43831</v>
      </c>
      <c r="D92" s="349">
        <f t="shared" ref="D92:BO92" si="78">D77</f>
        <v>43862</v>
      </c>
      <c r="E92" s="349">
        <f t="shared" si="78"/>
        <v>43891</v>
      </c>
      <c r="F92" s="349">
        <f t="shared" si="78"/>
        <v>43922</v>
      </c>
      <c r="G92" s="349">
        <f t="shared" si="78"/>
        <v>43952</v>
      </c>
      <c r="H92" s="349">
        <f t="shared" si="78"/>
        <v>43983</v>
      </c>
      <c r="I92" s="349">
        <f t="shared" si="78"/>
        <v>44013</v>
      </c>
      <c r="J92" s="349">
        <f t="shared" si="78"/>
        <v>44044</v>
      </c>
      <c r="K92" s="349">
        <f t="shared" si="78"/>
        <v>44075</v>
      </c>
      <c r="L92" s="349">
        <f t="shared" si="78"/>
        <v>44105</v>
      </c>
      <c r="M92" s="349">
        <f t="shared" si="78"/>
        <v>44136</v>
      </c>
      <c r="N92" s="349">
        <f t="shared" si="78"/>
        <v>44166</v>
      </c>
      <c r="O92" s="349">
        <f t="shared" si="78"/>
        <v>44197</v>
      </c>
      <c r="P92" s="349">
        <f t="shared" si="78"/>
        <v>44228</v>
      </c>
      <c r="Q92" s="349">
        <f t="shared" si="78"/>
        <v>44256</v>
      </c>
      <c r="R92" s="349">
        <f t="shared" si="78"/>
        <v>44287</v>
      </c>
      <c r="S92" s="349">
        <f t="shared" si="78"/>
        <v>44317</v>
      </c>
      <c r="T92" s="349">
        <f t="shared" si="78"/>
        <v>44348</v>
      </c>
      <c r="U92" s="349">
        <f t="shared" si="78"/>
        <v>44378</v>
      </c>
      <c r="V92" s="349">
        <f t="shared" si="78"/>
        <v>44409</v>
      </c>
      <c r="W92" s="349">
        <f t="shared" si="78"/>
        <v>44440</v>
      </c>
      <c r="X92" s="349">
        <f t="shared" si="78"/>
        <v>44470</v>
      </c>
      <c r="Y92" s="349">
        <f t="shared" si="78"/>
        <v>44501</v>
      </c>
      <c r="Z92" s="349">
        <f t="shared" si="78"/>
        <v>44531</v>
      </c>
      <c r="AA92" s="349">
        <f t="shared" si="78"/>
        <v>44562</v>
      </c>
      <c r="AB92" s="349">
        <f t="shared" si="78"/>
        <v>44593</v>
      </c>
      <c r="AC92" s="349">
        <f t="shared" si="78"/>
        <v>44621</v>
      </c>
      <c r="AD92" s="349">
        <f t="shared" si="78"/>
        <v>44652</v>
      </c>
      <c r="AE92" s="349">
        <f t="shared" si="78"/>
        <v>44682</v>
      </c>
      <c r="AF92" s="349">
        <f t="shared" si="78"/>
        <v>44713</v>
      </c>
      <c r="AG92" s="349">
        <f t="shared" si="78"/>
        <v>44743</v>
      </c>
      <c r="AH92" s="349">
        <f t="shared" si="78"/>
        <v>44774</v>
      </c>
      <c r="AI92" s="349">
        <f t="shared" si="78"/>
        <v>44805</v>
      </c>
      <c r="AJ92" s="349">
        <f t="shared" si="78"/>
        <v>44835</v>
      </c>
      <c r="AK92" s="349">
        <f t="shared" si="78"/>
        <v>44866</v>
      </c>
      <c r="AL92" s="349">
        <f t="shared" si="78"/>
        <v>44896</v>
      </c>
      <c r="AM92" s="349">
        <f t="shared" si="78"/>
        <v>44927</v>
      </c>
      <c r="AN92" s="349">
        <f t="shared" si="78"/>
        <v>44958</v>
      </c>
      <c r="AO92" s="349">
        <f t="shared" si="78"/>
        <v>44986</v>
      </c>
      <c r="AP92" s="349">
        <f t="shared" si="78"/>
        <v>45017</v>
      </c>
      <c r="AQ92" s="349">
        <f t="shared" si="78"/>
        <v>45047</v>
      </c>
      <c r="AR92" s="349">
        <f t="shared" si="78"/>
        <v>45078</v>
      </c>
      <c r="AS92" s="349">
        <f t="shared" si="78"/>
        <v>45108</v>
      </c>
      <c r="AT92" s="349">
        <f t="shared" si="78"/>
        <v>45139</v>
      </c>
      <c r="AU92" s="349">
        <f t="shared" si="78"/>
        <v>45170</v>
      </c>
      <c r="AV92" s="349">
        <f t="shared" si="78"/>
        <v>45200</v>
      </c>
      <c r="AW92" s="349">
        <f t="shared" si="78"/>
        <v>45231</v>
      </c>
      <c r="AX92" s="349">
        <f t="shared" si="78"/>
        <v>45261</v>
      </c>
      <c r="AY92" s="349">
        <f t="shared" si="78"/>
        <v>45292</v>
      </c>
      <c r="AZ92" s="349">
        <f t="shared" si="78"/>
        <v>45323</v>
      </c>
      <c r="BA92" s="349">
        <f t="shared" si="78"/>
        <v>45352</v>
      </c>
      <c r="BB92" s="349">
        <f t="shared" si="78"/>
        <v>45383</v>
      </c>
      <c r="BC92" s="349">
        <f t="shared" si="78"/>
        <v>45413</v>
      </c>
      <c r="BD92" s="349">
        <f t="shared" si="78"/>
        <v>45444</v>
      </c>
      <c r="BE92" s="349">
        <f t="shared" si="78"/>
        <v>45474</v>
      </c>
      <c r="BF92" s="349">
        <f t="shared" si="78"/>
        <v>45505</v>
      </c>
      <c r="BG92" s="349">
        <f t="shared" si="78"/>
        <v>45536</v>
      </c>
      <c r="BH92" s="349">
        <f t="shared" si="78"/>
        <v>45566</v>
      </c>
      <c r="BI92" s="349">
        <f t="shared" si="78"/>
        <v>45597</v>
      </c>
      <c r="BJ92" s="349">
        <f t="shared" si="78"/>
        <v>45627</v>
      </c>
      <c r="BK92" s="349">
        <f t="shared" si="78"/>
        <v>45658</v>
      </c>
      <c r="BL92" s="349">
        <f t="shared" si="78"/>
        <v>45689</v>
      </c>
      <c r="BM92" s="349">
        <f t="shared" si="78"/>
        <v>45717</v>
      </c>
      <c r="BN92" s="349">
        <f t="shared" si="78"/>
        <v>45748</v>
      </c>
      <c r="BO92" s="349">
        <f t="shared" si="78"/>
        <v>45778</v>
      </c>
      <c r="BP92" s="349">
        <f t="shared" ref="BP92:CH92" si="79">BP77</f>
        <v>45809</v>
      </c>
      <c r="BQ92" s="349">
        <f t="shared" si="79"/>
        <v>45839</v>
      </c>
      <c r="BR92" s="349">
        <f t="shared" si="79"/>
        <v>45870</v>
      </c>
      <c r="BS92" s="349">
        <f t="shared" si="79"/>
        <v>45901</v>
      </c>
      <c r="BT92" s="349">
        <f t="shared" si="79"/>
        <v>45931</v>
      </c>
      <c r="BU92" s="349">
        <f t="shared" si="79"/>
        <v>45962</v>
      </c>
      <c r="BV92" s="349">
        <f t="shared" si="79"/>
        <v>45992</v>
      </c>
      <c r="BW92" s="349">
        <f t="shared" si="79"/>
        <v>46023</v>
      </c>
      <c r="BX92" s="349">
        <f t="shared" si="79"/>
        <v>46054</v>
      </c>
      <c r="BY92" s="349">
        <f t="shared" si="79"/>
        <v>46082</v>
      </c>
      <c r="BZ92" s="349">
        <f t="shared" si="79"/>
        <v>46113</v>
      </c>
      <c r="CA92" s="349">
        <f t="shared" si="79"/>
        <v>46143</v>
      </c>
      <c r="CB92" s="349">
        <f t="shared" si="79"/>
        <v>46174</v>
      </c>
      <c r="CC92" s="349">
        <f t="shared" si="79"/>
        <v>46204</v>
      </c>
      <c r="CD92" s="349">
        <f t="shared" si="79"/>
        <v>46235</v>
      </c>
      <c r="CE92" s="349">
        <f t="shared" si="79"/>
        <v>46266</v>
      </c>
      <c r="CF92" s="349">
        <f t="shared" si="79"/>
        <v>46296</v>
      </c>
      <c r="CG92" s="349">
        <f t="shared" si="79"/>
        <v>46327</v>
      </c>
      <c r="CH92" s="350">
        <f t="shared" si="79"/>
        <v>46357</v>
      </c>
    </row>
    <row r="93" spans="1:88" ht="15.75" customHeight="1" x14ac:dyDescent="0.3">
      <c r="A93" s="673"/>
      <c r="B93" s="11" t="str">
        <f>B78</f>
        <v>Air Comp</v>
      </c>
      <c r="C93" s="419">
        <v>2.9367000000000001E-2</v>
      </c>
      <c r="D93" s="419">
        <v>2.8156E-2</v>
      </c>
      <c r="E93" s="419">
        <v>2.9522E-2</v>
      </c>
      <c r="F93" s="420">
        <v>3.4296E-2</v>
      </c>
      <c r="G93" s="420">
        <v>3.6755000000000003E-2</v>
      </c>
      <c r="H93" s="420">
        <v>6.7155999999999993E-2</v>
      </c>
      <c r="I93" s="420">
        <v>6.5257999999999997E-2</v>
      </c>
      <c r="J93" s="420">
        <v>6.6148999999999999E-2</v>
      </c>
      <c r="K93" s="420">
        <v>6.4668000000000003E-2</v>
      </c>
      <c r="L93" s="420">
        <v>3.5714999999999997E-2</v>
      </c>
      <c r="M93" s="420">
        <v>3.5963000000000002E-2</v>
      </c>
      <c r="N93" s="420">
        <v>3.1724000000000002E-2</v>
      </c>
      <c r="O93" s="420">
        <v>3.2612000000000002E-2</v>
      </c>
      <c r="P93" s="420">
        <v>3.3308999999999998E-2</v>
      </c>
      <c r="Q93" s="420">
        <v>3.3845E-2</v>
      </c>
      <c r="R93" s="420">
        <v>3.4296E-2</v>
      </c>
      <c r="S93" s="420">
        <v>3.6755000000000003E-2</v>
      </c>
      <c r="T93" s="420">
        <v>6.7155999999999993E-2</v>
      </c>
      <c r="U93" s="420">
        <v>6.5257999999999997E-2</v>
      </c>
      <c r="V93" s="420">
        <v>6.6148999999999999E-2</v>
      </c>
      <c r="W93" s="420">
        <v>6.4668000000000003E-2</v>
      </c>
      <c r="X93" s="420">
        <v>3.5714999999999997E-2</v>
      </c>
      <c r="Y93" s="420">
        <v>3.5963000000000002E-2</v>
      </c>
      <c r="Z93" s="420">
        <v>3.1724000000000002E-2</v>
      </c>
      <c r="AA93" s="420">
        <v>3.2612000000000002E-2</v>
      </c>
      <c r="AB93" s="420">
        <v>3.3308999999999998E-2</v>
      </c>
      <c r="AC93" s="420">
        <v>3.3845E-2</v>
      </c>
      <c r="AD93" s="420">
        <v>3.4296E-2</v>
      </c>
      <c r="AE93" s="420">
        <v>3.6755000000000003E-2</v>
      </c>
      <c r="AF93" s="420">
        <v>6.7155999999999993E-2</v>
      </c>
      <c r="AG93" s="420">
        <v>6.5257999999999997E-2</v>
      </c>
      <c r="AH93" s="420">
        <v>6.6148999999999999E-2</v>
      </c>
      <c r="AI93" s="420">
        <v>6.4668000000000003E-2</v>
      </c>
      <c r="AJ93" s="420">
        <v>3.5714999999999997E-2</v>
      </c>
      <c r="AK93" s="420">
        <v>3.5963000000000002E-2</v>
      </c>
      <c r="AL93" s="420">
        <v>3.1724000000000002E-2</v>
      </c>
      <c r="AM93" s="420">
        <v>3.2612000000000002E-2</v>
      </c>
      <c r="AN93" s="420">
        <v>3.3308999999999998E-2</v>
      </c>
      <c r="AO93" s="420">
        <v>3.3845E-2</v>
      </c>
      <c r="AP93" s="420">
        <v>3.4296E-2</v>
      </c>
      <c r="AQ93" s="420">
        <v>3.6755000000000003E-2</v>
      </c>
      <c r="AR93" s="420">
        <v>6.7155999999999993E-2</v>
      </c>
      <c r="AS93" s="420">
        <v>6.5257999999999997E-2</v>
      </c>
      <c r="AT93" s="420">
        <v>6.6148999999999999E-2</v>
      </c>
      <c r="AU93" s="420">
        <v>6.4668000000000003E-2</v>
      </c>
      <c r="AV93" s="420">
        <v>3.5714999999999997E-2</v>
      </c>
      <c r="AW93" s="420">
        <v>3.5963000000000002E-2</v>
      </c>
      <c r="AX93" s="420">
        <v>3.1724000000000002E-2</v>
      </c>
      <c r="AY93" s="420">
        <v>3.2612000000000002E-2</v>
      </c>
      <c r="AZ93" s="420">
        <v>3.3308999999999998E-2</v>
      </c>
      <c r="BA93" s="420">
        <v>3.3845E-2</v>
      </c>
      <c r="BB93" s="420">
        <v>3.4296E-2</v>
      </c>
      <c r="BC93" s="420">
        <v>3.6755000000000003E-2</v>
      </c>
      <c r="BD93" s="420">
        <v>6.7155999999999993E-2</v>
      </c>
      <c r="BE93" s="420">
        <v>6.5257999999999997E-2</v>
      </c>
      <c r="BF93" s="420">
        <v>6.6148999999999999E-2</v>
      </c>
      <c r="BG93" s="420">
        <v>6.4668000000000003E-2</v>
      </c>
      <c r="BH93" s="420">
        <v>3.5714999999999997E-2</v>
      </c>
      <c r="BI93" s="420">
        <v>3.5963000000000002E-2</v>
      </c>
      <c r="BJ93" s="420">
        <v>3.1724000000000002E-2</v>
      </c>
      <c r="BK93" s="420">
        <v>3.2612000000000002E-2</v>
      </c>
      <c r="BL93" s="420">
        <v>3.3308999999999998E-2</v>
      </c>
      <c r="BM93" s="420">
        <v>3.3845E-2</v>
      </c>
      <c r="BN93" s="420">
        <v>3.4296E-2</v>
      </c>
      <c r="BO93" s="420">
        <v>3.6755000000000003E-2</v>
      </c>
      <c r="BP93" s="420">
        <v>6.7155999999999993E-2</v>
      </c>
      <c r="BQ93" s="420">
        <v>6.5257999999999997E-2</v>
      </c>
      <c r="BR93" s="420">
        <v>6.6148999999999999E-2</v>
      </c>
      <c r="BS93" s="420">
        <v>6.4668000000000003E-2</v>
      </c>
      <c r="BT93" s="420">
        <v>3.5714999999999997E-2</v>
      </c>
      <c r="BU93" s="420">
        <v>3.5963000000000002E-2</v>
      </c>
      <c r="BV93" s="420">
        <v>3.1724000000000002E-2</v>
      </c>
      <c r="BW93" s="420">
        <v>3.2612000000000002E-2</v>
      </c>
      <c r="BX93" s="420">
        <v>3.3308999999999998E-2</v>
      </c>
      <c r="BY93" s="420">
        <v>3.3845E-2</v>
      </c>
      <c r="BZ93" s="420">
        <v>3.4296E-2</v>
      </c>
      <c r="CA93" s="420">
        <v>3.6755000000000003E-2</v>
      </c>
      <c r="CB93" s="420">
        <v>6.7155999999999993E-2</v>
      </c>
      <c r="CC93" s="420">
        <v>6.5257999999999997E-2</v>
      </c>
      <c r="CD93" s="420">
        <v>6.6148999999999999E-2</v>
      </c>
      <c r="CE93" s="420">
        <v>6.4668000000000003E-2</v>
      </c>
      <c r="CF93" s="420">
        <v>3.5714999999999997E-2</v>
      </c>
      <c r="CG93" s="420">
        <v>3.5963000000000002E-2</v>
      </c>
      <c r="CH93" s="420">
        <v>3.1724000000000002E-2</v>
      </c>
      <c r="CJ93" s="259" t="s">
        <v>227</v>
      </c>
    </row>
    <row r="94" spans="1:88" x14ac:dyDescent="0.3">
      <c r="A94" s="673"/>
      <c r="B94" s="11" t="str">
        <f t="shared" ref="B94:B105" si="80">B79</f>
        <v>Building Shell</v>
      </c>
      <c r="C94" s="419">
        <v>3.4631000000000002E-2</v>
      </c>
      <c r="D94" s="419">
        <v>3.2668000000000003E-2</v>
      </c>
      <c r="E94" s="419">
        <v>3.2861000000000001E-2</v>
      </c>
      <c r="F94" s="420">
        <v>3.3238999999999998E-2</v>
      </c>
      <c r="G94" s="420">
        <v>4.5739000000000002E-2</v>
      </c>
      <c r="H94" s="420">
        <v>8.8426000000000005E-2</v>
      </c>
      <c r="I94" s="420">
        <v>8.0951999999999996E-2</v>
      </c>
      <c r="J94" s="420">
        <v>8.5358000000000003E-2</v>
      </c>
      <c r="K94" s="420">
        <v>8.6756E-2</v>
      </c>
      <c r="L94" s="420">
        <v>3.5978999999999997E-2</v>
      </c>
      <c r="M94" s="420">
        <v>3.4793999999999999E-2</v>
      </c>
      <c r="N94" s="420">
        <v>3.4887000000000001E-2</v>
      </c>
      <c r="O94" s="420">
        <v>3.8338999999999998E-2</v>
      </c>
      <c r="P94" s="420">
        <v>3.7275999999999997E-2</v>
      </c>
      <c r="Q94" s="420">
        <v>3.8233000000000003E-2</v>
      </c>
      <c r="R94" s="420">
        <v>3.3238999999999998E-2</v>
      </c>
      <c r="S94" s="420">
        <v>4.5739000000000002E-2</v>
      </c>
      <c r="T94" s="420">
        <v>8.8426000000000005E-2</v>
      </c>
      <c r="U94" s="420">
        <v>8.0951999999999996E-2</v>
      </c>
      <c r="V94" s="420">
        <v>8.5358000000000003E-2</v>
      </c>
      <c r="W94" s="420">
        <v>8.6756E-2</v>
      </c>
      <c r="X94" s="420">
        <v>3.5978999999999997E-2</v>
      </c>
      <c r="Y94" s="420">
        <v>3.4793999999999999E-2</v>
      </c>
      <c r="Z94" s="420">
        <v>3.4887000000000001E-2</v>
      </c>
      <c r="AA94" s="420">
        <v>3.8338999999999998E-2</v>
      </c>
      <c r="AB94" s="420">
        <v>3.7275999999999997E-2</v>
      </c>
      <c r="AC94" s="420">
        <v>3.8233000000000003E-2</v>
      </c>
      <c r="AD94" s="420">
        <v>3.3238999999999998E-2</v>
      </c>
      <c r="AE94" s="420">
        <v>4.5739000000000002E-2</v>
      </c>
      <c r="AF94" s="420">
        <v>8.8426000000000005E-2</v>
      </c>
      <c r="AG94" s="420">
        <v>8.0951999999999996E-2</v>
      </c>
      <c r="AH94" s="420">
        <v>8.5358000000000003E-2</v>
      </c>
      <c r="AI94" s="420">
        <v>8.6756E-2</v>
      </c>
      <c r="AJ94" s="420">
        <v>3.5978999999999997E-2</v>
      </c>
      <c r="AK94" s="420">
        <v>3.4793999999999999E-2</v>
      </c>
      <c r="AL94" s="420">
        <v>3.4887000000000001E-2</v>
      </c>
      <c r="AM94" s="420">
        <v>3.8338999999999998E-2</v>
      </c>
      <c r="AN94" s="420">
        <v>3.7275999999999997E-2</v>
      </c>
      <c r="AO94" s="420">
        <v>3.8233000000000003E-2</v>
      </c>
      <c r="AP94" s="420">
        <v>3.3238999999999998E-2</v>
      </c>
      <c r="AQ94" s="420">
        <v>4.5739000000000002E-2</v>
      </c>
      <c r="AR94" s="420">
        <v>8.8426000000000005E-2</v>
      </c>
      <c r="AS94" s="420">
        <v>8.0951999999999996E-2</v>
      </c>
      <c r="AT94" s="420">
        <v>8.5358000000000003E-2</v>
      </c>
      <c r="AU94" s="420">
        <v>8.6756E-2</v>
      </c>
      <c r="AV94" s="420">
        <v>3.5978999999999997E-2</v>
      </c>
      <c r="AW94" s="420">
        <v>3.4793999999999999E-2</v>
      </c>
      <c r="AX94" s="420">
        <v>3.4887000000000001E-2</v>
      </c>
      <c r="AY94" s="420">
        <v>3.8338999999999998E-2</v>
      </c>
      <c r="AZ94" s="420">
        <v>3.7275999999999997E-2</v>
      </c>
      <c r="BA94" s="420">
        <v>3.8233000000000003E-2</v>
      </c>
      <c r="BB94" s="420">
        <v>3.3238999999999998E-2</v>
      </c>
      <c r="BC94" s="420">
        <v>4.5739000000000002E-2</v>
      </c>
      <c r="BD94" s="420">
        <v>8.8426000000000005E-2</v>
      </c>
      <c r="BE94" s="420">
        <v>8.0951999999999996E-2</v>
      </c>
      <c r="BF94" s="420">
        <v>8.5358000000000003E-2</v>
      </c>
      <c r="BG94" s="420">
        <v>8.6756E-2</v>
      </c>
      <c r="BH94" s="420">
        <v>3.5978999999999997E-2</v>
      </c>
      <c r="BI94" s="420">
        <v>3.4793999999999999E-2</v>
      </c>
      <c r="BJ94" s="420">
        <v>3.4887000000000001E-2</v>
      </c>
      <c r="BK94" s="420">
        <v>3.8338999999999998E-2</v>
      </c>
      <c r="BL94" s="420">
        <v>3.7275999999999997E-2</v>
      </c>
      <c r="BM94" s="420">
        <v>3.8233000000000003E-2</v>
      </c>
      <c r="BN94" s="420">
        <v>3.3238999999999998E-2</v>
      </c>
      <c r="BO94" s="420">
        <v>4.5739000000000002E-2</v>
      </c>
      <c r="BP94" s="420">
        <v>8.8426000000000005E-2</v>
      </c>
      <c r="BQ94" s="420">
        <v>8.0951999999999996E-2</v>
      </c>
      <c r="BR94" s="420">
        <v>8.5358000000000003E-2</v>
      </c>
      <c r="BS94" s="420">
        <v>8.6756E-2</v>
      </c>
      <c r="BT94" s="420">
        <v>3.5978999999999997E-2</v>
      </c>
      <c r="BU94" s="420">
        <v>3.4793999999999999E-2</v>
      </c>
      <c r="BV94" s="420">
        <v>3.4887000000000001E-2</v>
      </c>
      <c r="BW94" s="420">
        <v>3.8338999999999998E-2</v>
      </c>
      <c r="BX94" s="420">
        <v>3.7275999999999997E-2</v>
      </c>
      <c r="BY94" s="420">
        <v>3.8233000000000003E-2</v>
      </c>
      <c r="BZ94" s="420">
        <v>3.3238999999999998E-2</v>
      </c>
      <c r="CA94" s="420">
        <v>4.5739000000000002E-2</v>
      </c>
      <c r="CB94" s="420">
        <v>8.8426000000000005E-2</v>
      </c>
      <c r="CC94" s="420">
        <v>8.0951999999999996E-2</v>
      </c>
      <c r="CD94" s="420">
        <v>8.5358000000000003E-2</v>
      </c>
      <c r="CE94" s="420">
        <v>8.6756E-2</v>
      </c>
      <c r="CF94" s="420">
        <v>3.5978999999999997E-2</v>
      </c>
      <c r="CG94" s="420">
        <v>3.4793999999999999E-2</v>
      </c>
      <c r="CH94" s="420">
        <v>3.4887000000000001E-2</v>
      </c>
      <c r="CJ94" s="259" t="s">
        <v>228</v>
      </c>
    </row>
    <row r="95" spans="1:88" x14ac:dyDescent="0.3">
      <c r="A95" s="673"/>
      <c r="B95" s="11" t="str">
        <f t="shared" si="80"/>
        <v>Cooking</v>
      </c>
      <c r="C95" s="419">
        <v>2.8072E-2</v>
      </c>
      <c r="D95" s="419">
        <v>2.8181000000000001E-2</v>
      </c>
      <c r="E95" s="419">
        <v>3.1021E-2</v>
      </c>
      <c r="F95" s="420">
        <v>3.8190000000000002E-2</v>
      </c>
      <c r="G95" s="420">
        <v>3.9288999999999998E-2</v>
      </c>
      <c r="H95" s="420">
        <v>7.3688000000000003E-2</v>
      </c>
      <c r="I95" s="420">
        <v>7.0596999999999993E-2</v>
      </c>
      <c r="J95" s="420">
        <v>7.2469000000000006E-2</v>
      </c>
      <c r="K95" s="420">
        <v>6.9982000000000003E-2</v>
      </c>
      <c r="L95" s="420">
        <v>3.8002000000000001E-2</v>
      </c>
      <c r="M95" s="420">
        <v>3.8397000000000001E-2</v>
      </c>
      <c r="N95" s="420">
        <v>3.1730000000000001E-2</v>
      </c>
      <c r="O95" s="420">
        <v>3.2231999999999997E-2</v>
      </c>
      <c r="P95" s="420">
        <v>3.3331E-2</v>
      </c>
      <c r="Q95" s="420">
        <v>3.6345000000000002E-2</v>
      </c>
      <c r="R95" s="420">
        <v>3.8190000000000002E-2</v>
      </c>
      <c r="S95" s="420">
        <v>3.9288999999999998E-2</v>
      </c>
      <c r="T95" s="420">
        <v>7.3688000000000003E-2</v>
      </c>
      <c r="U95" s="420">
        <v>7.0596999999999993E-2</v>
      </c>
      <c r="V95" s="420">
        <v>7.2469000000000006E-2</v>
      </c>
      <c r="W95" s="420">
        <v>6.9982000000000003E-2</v>
      </c>
      <c r="X95" s="420">
        <v>3.8002000000000001E-2</v>
      </c>
      <c r="Y95" s="420">
        <v>3.8397000000000001E-2</v>
      </c>
      <c r="Z95" s="420">
        <v>3.1730000000000001E-2</v>
      </c>
      <c r="AA95" s="420">
        <v>3.2231999999999997E-2</v>
      </c>
      <c r="AB95" s="420">
        <v>3.3331E-2</v>
      </c>
      <c r="AC95" s="420">
        <v>3.6345000000000002E-2</v>
      </c>
      <c r="AD95" s="420">
        <v>3.8190000000000002E-2</v>
      </c>
      <c r="AE95" s="420">
        <v>3.9288999999999998E-2</v>
      </c>
      <c r="AF95" s="420">
        <v>7.3688000000000003E-2</v>
      </c>
      <c r="AG95" s="420">
        <v>7.0596999999999993E-2</v>
      </c>
      <c r="AH95" s="420">
        <v>7.2469000000000006E-2</v>
      </c>
      <c r="AI95" s="420">
        <v>6.9982000000000003E-2</v>
      </c>
      <c r="AJ95" s="420">
        <v>3.8002000000000001E-2</v>
      </c>
      <c r="AK95" s="420">
        <v>3.8397000000000001E-2</v>
      </c>
      <c r="AL95" s="420">
        <v>3.1730000000000001E-2</v>
      </c>
      <c r="AM95" s="420">
        <v>3.2231999999999997E-2</v>
      </c>
      <c r="AN95" s="420">
        <v>3.3331E-2</v>
      </c>
      <c r="AO95" s="420">
        <v>3.6345000000000002E-2</v>
      </c>
      <c r="AP95" s="420">
        <v>3.8190000000000002E-2</v>
      </c>
      <c r="AQ95" s="420">
        <v>3.9288999999999998E-2</v>
      </c>
      <c r="AR95" s="420">
        <v>7.3688000000000003E-2</v>
      </c>
      <c r="AS95" s="420">
        <v>7.0596999999999993E-2</v>
      </c>
      <c r="AT95" s="420">
        <v>7.2469000000000006E-2</v>
      </c>
      <c r="AU95" s="420">
        <v>6.9982000000000003E-2</v>
      </c>
      <c r="AV95" s="420">
        <v>3.8002000000000001E-2</v>
      </c>
      <c r="AW95" s="420">
        <v>3.8397000000000001E-2</v>
      </c>
      <c r="AX95" s="420">
        <v>3.1730000000000001E-2</v>
      </c>
      <c r="AY95" s="420">
        <v>3.2231999999999997E-2</v>
      </c>
      <c r="AZ95" s="420">
        <v>3.3331E-2</v>
      </c>
      <c r="BA95" s="420">
        <v>3.6345000000000002E-2</v>
      </c>
      <c r="BB95" s="420">
        <v>3.8190000000000002E-2</v>
      </c>
      <c r="BC95" s="420">
        <v>3.9288999999999998E-2</v>
      </c>
      <c r="BD95" s="420">
        <v>7.3688000000000003E-2</v>
      </c>
      <c r="BE95" s="420">
        <v>7.0596999999999993E-2</v>
      </c>
      <c r="BF95" s="420">
        <v>7.2469000000000006E-2</v>
      </c>
      <c r="BG95" s="420">
        <v>6.9982000000000003E-2</v>
      </c>
      <c r="BH95" s="420">
        <v>3.8002000000000001E-2</v>
      </c>
      <c r="BI95" s="420">
        <v>3.8397000000000001E-2</v>
      </c>
      <c r="BJ95" s="420">
        <v>3.1730000000000001E-2</v>
      </c>
      <c r="BK95" s="420">
        <v>3.2231999999999997E-2</v>
      </c>
      <c r="BL95" s="420">
        <v>3.3331E-2</v>
      </c>
      <c r="BM95" s="420">
        <v>3.6345000000000002E-2</v>
      </c>
      <c r="BN95" s="420">
        <v>3.8190000000000002E-2</v>
      </c>
      <c r="BO95" s="420">
        <v>3.9288999999999998E-2</v>
      </c>
      <c r="BP95" s="420">
        <v>7.3688000000000003E-2</v>
      </c>
      <c r="BQ95" s="420">
        <v>7.0596999999999993E-2</v>
      </c>
      <c r="BR95" s="420">
        <v>7.2469000000000006E-2</v>
      </c>
      <c r="BS95" s="420">
        <v>6.9982000000000003E-2</v>
      </c>
      <c r="BT95" s="420">
        <v>3.8002000000000001E-2</v>
      </c>
      <c r="BU95" s="420">
        <v>3.8397000000000001E-2</v>
      </c>
      <c r="BV95" s="420">
        <v>3.1730000000000001E-2</v>
      </c>
      <c r="BW95" s="420">
        <v>3.2231999999999997E-2</v>
      </c>
      <c r="BX95" s="420">
        <v>3.3331E-2</v>
      </c>
      <c r="BY95" s="420">
        <v>3.6345000000000002E-2</v>
      </c>
      <c r="BZ95" s="420">
        <v>3.8190000000000002E-2</v>
      </c>
      <c r="CA95" s="420">
        <v>3.9288999999999998E-2</v>
      </c>
      <c r="CB95" s="420">
        <v>7.3688000000000003E-2</v>
      </c>
      <c r="CC95" s="420">
        <v>7.0596999999999993E-2</v>
      </c>
      <c r="CD95" s="420">
        <v>7.2469000000000006E-2</v>
      </c>
      <c r="CE95" s="420">
        <v>6.9982000000000003E-2</v>
      </c>
      <c r="CF95" s="420">
        <v>3.8002000000000001E-2</v>
      </c>
      <c r="CG95" s="420">
        <v>3.8397000000000001E-2</v>
      </c>
      <c r="CH95" s="420">
        <v>3.1730000000000001E-2</v>
      </c>
    </row>
    <row r="96" spans="1:88" x14ac:dyDescent="0.3">
      <c r="A96" s="673"/>
      <c r="B96" s="11" t="str">
        <f t="shared" si="80"/>
        <v>Cooling</v>
      </c>
      <c r="C96" s="419">
        <v>1.8259000000000001E-2</v>
      </c>
      <c r="D96" s="419">
        <v>1.6681000000000001E-2</v>
      </c>
      <c r="E96" s="419">
        <v>1.8474000000000001E-2</v>
      </c>
      <c r="F96" s="420">
        <v>3.6686999999999997E-2</v>
      </c>
      <c r="G96" s="420">
        <v>5.5877000000000003E-2</v>
      </c>
      <c r="H96" s="420">
        <v>8.9525999999999994E-2</v>
      </c>
      <c r="I96" s="420">
        <v>8.1436999999999996E-2</v>
      </c>
      <c r="J96" s="420">
        <v>8.6015999999999995E-2</v>
      </c>
      <c r="K96" s="420">
        <v>9.1347999999999999E-2</v>
      </c>
      <c r="L96" s="420">
        <v>3.6561000000000003E-2</v>
      </c>
      <c r="M96" s="420">
        <v>2.3477000000000001E-2</v>
      </c>
      <c r="N96" s="420">
        <v>2.3244999999999998E-2</v>
      </c>
      <c r="O96" s="420">
        <v>2.3078999999999999E-2</v>
      </c>
      <c r="P96" s="420">
        <v>2.3199999999999998E-2</v>
      </c>
      <c r="Q96" s="420">
        <v>2.3355999999999998E-2</v>
      </c>
      <c r="R96" s="420">
        <v>3.6686999999999997E-2</v>
      </c>
      <c r="S96" s="420">
        <v>5.5877000000000003E-2</v>
      </c>
      <c r="T96" s="420">
        <v>8.9525999999999994E-2</v>
      </c>
      <c r="U96" s="420">
        <v>8.1436999999999996E-2</v>
      </c>
      <c r="V96" s="420">
        <v>8.6015999999999995E-2</v>
      </c>
      <c r="W96" s="420">
        <v>9.1347999999999999E-2</v>
      </c>
      <c r="X96" s="420">
        <v>3.6561000000000003E-2</v>
      </c>
      <c r="Y96" s="420">
        <v>2.3477000000000001E-2</v>
      </c>
      <c r="Z96" s="420">
        <v>2.3244999999999998E-2</v>
      </c>
      <c r="AA96" s="420">
        <v>2.3078999999999999E-2</v>
      </c>
      <c r="AB96" s="420">
        <v>2.3199999999999998E-2</v>
      </c>
      <c r="AC96" s="420">
        <v>2.3355999999999998E-2</v>
      </c>
      <c r="AD96" s="420">
        <v>3.6686999999999997E-2</v>
      </c>
      <c r="AE96" s="420">
        <v>5.5877000000000003E-2</v>
      </c>
      <c r="AF96" s="420">
        <v>8.9525999999999994E-2</v>
      </c>
      <c r="AG96" s="420">
        <v>8.1436999999999996E-2</v>
      </c>
      <c r="AH96" s="420">
        <v>8.6015999999999995E-2</v>
      </c>
      <c r="AI96" s="420">
        <v>9.1347999999999999E-2</v>
      </c>
      <c r="AJ96" s="420">
        <v>3.6561000000000003E-2</v>
      </c>
      <c r="AK96" s="420">
        <v>2.3477000000000001E-2</v>
      </c>
      <c r="AL96" s="420">
        <v>2.3244999999999998E-2</v>
      </c>
      <c r="AM96" s="420">
        <v>2.3078999999999999E-2</v>
      </c>
      <c r="AN96" s="420">
        <v>2.3199999999999998E-2</v>
      </c>
      <c r="AO96" s="420">
        <v>2.3355999999999998E-2</v>
      </c>
      <c r="AP96" s="420">
        <v>3.6686999999999997E-2</v>
      </c>
      <c r="AQ96" s="420">
        <v>5.5877000000000003E-2</v>
      </c>
      <c r="AR96" s="420">
        <v>8.9525999999999994E-2</v>
      </c>
      <c r="AS96" s="420">
        <v>8.1436999999999996E-2</v>
      </c>
      <c r="AT96" s="420">
        <v>8.6015999999999995E-2</v>
      </c>
      <c r="AU96" s="420">
        <v>9.1347999999999999E-2</v>
      </c>
      <c r="AV96" s="420">
        <v>3.6561000000000003E-2</v>
      </c>
      <c r="AW96" s="420">
        <v>2.3477000000000001E-2</v>
      </c>
      <c r="AX96" s="420">
        <v>2.3244999999999998E-2</v>
      </c>
      <c r="AY96" s="420">
        <v>2.3078999999999999E-2</v>
      </c>
      <c r="AZ96" s="420">
        <v>2.3199999999999998E-2</v>
      </c>
      <c r="BA96" s="420">
        <v>2.3355999999999998E-2</v>
      </c>
      <c r="BB96" s="420">
        <v>3.6686999999999997E-2</v>
      </c>
      <c r="BC96" s="420">
        <v>5.5877000000000003E-2</v>
      </c>
      <c r="BD96" s="420">
        <v>8.9525999999999994E-2</v>
      </c>
      <c r="BE96" s="420">
        <v>8.1436999999999996E-2</v>
      </c>
      <c r="BF96" s="420">
        <v>8.6015999999999995E-2</v>
      </c>
      <c r="BG96" s="420">
        <v>9.1347999999999999E-2</v>
      </c>
      <c r="BH96" s="420">
        <v>3.6561000000000003E-2</v>
      </c>
      <c r="BI96" s="420">
        <v>2.3477000000000001E-2</v>
      </c>
      <c r="BJ96" s="420">
        <v>2.3244999999999998E-2</v>
      </c>
      <c r="BK96" s="420">
        <v>2.3078999999999999E-2</v>
      </c>
      <c r="BL96" s="420">
        <v>2.3199999999999998E-2</v>
      </c>
      <c r="BM96" s="420">
        <v>2.3355999999999998E-2</v>
      </c>
      <c r="BN96" s="420">
        <v>3.6686999999999997E-2</v>
      </c>
      <c r="BO96" s="420">
        <v>5.5877000000000003E-2</v>
      </c>
      <c r="BP96" s="420">
        <v>8.9525999999999994E-2</v>
      </c>
      <c r="BQ96" s="420">
        <v>8.1436999999999996E-2</v>
      </c>
      <c r="BR96" s="420">
        <v>8.6015999999999995E-2</v>
      </c>
      <c r="BS96" s="420">
        <v>9.1347999999999999E-2</v>
      </c>
      <c r="BT96" s="420">
        <v>3.6561000000000003E-2</v>
      </c>
      <c r="BU96" s="420">
        <v>2.3477000000000001E-2</v>
      </c>
      <c r="BV96" s="420">
        <v>2.3244999999999998E-2</v>
      </c>
      <c r="BW96" s="420">
        <v>2.3078999999999999E-2</v>
      </c>
      <c r="BX96" s="420">
        <v>2.3199999999999998E-2</v>
      </c>
      <c r="BY96" s="420">
        <v>2.3355999999999998E-2</v>
      </c>
      <c r="BZ96" s="420">
        <v>3.6686999999999997E-2</v>
      </c>
      <c r="CA96" s="420">
        <v>5.5877000000000003E-2</v>
      </c>
      <c r="CB96" s="420">
        <v>8.9525999999999994E-2</v>
      </c>
      <c r="CC96" s="420">
        <v>8.1436999999999996E-2</v>
      </c>
      <c r="CD96" s="420">
        <v>8.6015999999999995E-2</v>
      </c>
      <c r="CE96" s="420">
        <v>9.1347999999999999E-2</v>
      </c>
      <c r="CF96" s="420">
        <v>3.6561000000000003E-2</v>
      </c>
      <c r="CG96" s="420">
        <v>2.3477000000000001E-2</v>
      </c>
      <c r="CH96" s="420">
        <v>2.3244999999999998E-2</v>
      </c>
    </row>
    <row r="97" spans="1:86" x14ac:dyDescent="0.3">
      <c r="A97" s="673"/>
      <c r="B97" s="11" t="str">
        <f t="shared" si="80"/>
        <v>Ext Lighting</v>
      </c>
      <c r="C97" s="419">
        <v>2.0098999999999999E-2</v>
      </c>
      <c r="D97" s="419">
        <v>1.6704E-2</v>
      </c>
      <c r="E97" s="419">
        <v>1.873E-2</v>
      </c>
      <c r="F97" s="420">
        <v>2.4778999999999999E-2</v>
      </c>
      <c r="G97" s="420">
        <v>2.3963000000000002E-2</v>
      </c>
      <c r="H97" s="420">
        <v>3.7585E-2</v>
      </c>
      <c r="I97" s="420">
        <v>3.7498999999999998E-2</v>
      </c>
      <c r="J97" s="420">
        <v>3.7609999999999998E-2</v>
      </c>
      <c r="K97" s="420">
        <v>3.7858000000000003E-2</v>
      </c>
      <c r="L97" s="420">
        <v>2.3675000000000002E-2</v>
      </c>
      <c r="M97" s="420">
        <v>2.3668999999999999E-2</v>
      </c>
      <c r="N97" s="420">
        <v>2.3265000000000001E-2</v>
      </c>
      <c r="O97" s="420">
        <v>2.4801E-2</v>
      </c>
      <c r="P97" s="420">
        <v>2.3220000000000001E-2</v>
      </c>
      <c r="Q97" s="420">
        <v>2.3622000000000001E-2</v>
      </c>
      <c r="R97" s="420">
        <v>2.4778999999999999E-2</v>
      </c>
      <c r="S97" s="420">
        <v>2.3963000000000002E-2</v>
      </c>
      <c r="T97" s="420">
        <v>3.7585E-2</v>
      </c>
      <c r="U97" s="420">
        <v>3.7498999999999998E-2</v>
      </c>
      <c r="V97" s="420">
        <v>3.7609999999999998E-2</v>
      </c>
      <c r="W97" s="420">
        <v>3.7858000000000003E-2</v>
      </c>
      <c r="X97" s="420">
        <v>2.3675000000000002E-2</v>
      </c>
      <c r="Y97" s="420">
        <v>2.3668999999999999E-2</v>
      </c>
      <c r="Z97" s="420">
        <v>2.3265000000000001E-2</v>
      </c>
      <c r="AA97" s="420">
        <v>2.4801E-2</v>
      </c>
      <c r="AB97" s="420">
        <v>2.3220000000000001E-2</v>
      </c>
      <c r="AC97" s="420">
        <v>2.3622000000000001E-2</v>
      </c>
      <c r="AD97" s="420">
        <v>2.4778999999999999E-2</v>
      </c>
      <c r="AE97" s="420">
        <v>2.3963000000000002E-2</v>
      </c>
      <c r="AF97" s="420">
        <v>3.7585E-2</v>
      </c>
      <c r="AG97" s="420">
        <v>3.7498999999999998E-2</v>
      </c>
      <c r="AH97" s="420">
        <v>3.7609999999999998E-2</v>
      </c>
      <c r="AI97" s="420">
        <v>3.7858000000000003E-2</v>
      </c>
      <c r="AJ97" s="420">
        <v>2.3675000000000002E-2</v>
      </c>
      <c r="AK97" s="420">
        <v>2.3668999999999999E-2</v>
      </c>
      <c r="AL97" s="420">
        <v>2.3265000000000001E-2</v>
      </c>
      <c r="AM97" s="420">
        <v>2.4801E-2</v>
      </c>
      <c r="AN97" s="420">
        <v>2.3220000000000001E-2</v>
      </c>
      <c r="AO97" s="420">
        <v>2.3622000000000001E-2</v>
      </c>
      <c r="AP97" s="420">
        <v>2.4778999999999999E-2</v>
      </c>
      <c r="AQ97" s="420">
        <v>2.3963000000000002E-2</v>
      </c>
      <c r="AR97" s="420">
        <v>3.7585E-2</v>
      </c>
      <c r="AS97" s="420">
        <v>3.7498999999999998E-2</v>
      </c>
      <c r="AT97" s="420">
        <v>3.7609999999999998E-2</v>
      </c>
      <c r="AU97" s="420">
        <v>3.7858000000000003E-2</v>
      </c>
      <c r="AV97" s="420">
        <v>2.3675000000000002E-2</v>
      </c>
      <c r="AW97" s="420">
        <v>2.3668999999999999E-2</v>
      </c>
      <c r="AX97" s="420">
        <v>2.3265000000000001E-2</v>
      </c>
      <c r="AY97" s="420">
        <v>2.4801E-2</v>
      </c>
      <c r="AZ97" s="420">
        <v>2.3220000000000001E-2</v>
      </c>
      <c r="BA97" s="420">
        <v>2.3622000000000001E-2</v>
      </c>
      <c r="BB97" s="420">
        <v>2.4778999999999999E-2</v>
      </c>
      <c r="BC97" s="420">
        <v>2.3963000000000002E-2</v>
      </c>
      <c r="BD97" s="420">
        <v>3.7585E-2</v>
      </c>
      <c r="BE97" s="420">
        <v>3.7498999999999998E-2</v>
      </c>
      <c r="BF97" s="420">
        <v>3.7609999999999998E-2</v>
      </c>
      <c r="BG97" s="420">
        <v>3.7858000000000003E-2</v>
      </c>
      <c r="BH97" s="420">
        <v>2.3675000000000002E-2</v>
      </c>
      <c r="BI97" s="420">
        <v>2.3668999999999999E-2</v>
      </c>
      <c r="BJ97" s="420">
        <v>2.3265000000000001E-2</v>
      </c>
      <c r="BK97" s="420">
        <v>2.4801E-2</v>
      </c>
      <c r="BL97" s="420">
        <v>2.3220000000000001E-2</v>
      </c>
      <c r="BM97" s="420">
        <v>2.3622000000000001E-2</v>
      </c>
      <c r="BN97" s="420">
        <v>2.4778999999999999E-2</v>
      </c>
      <c r="BO97" s="420">
        <v>2.3963000000000002E-2</v>
      </c>
      <c r="BP97" s="420">
        <v>3.7585E-2</v>
      </c>
      <c r="BQ97" s="420">
        <v>3.7498999999999998E-2</v>
      </c>
      <c r="BR97" s="420">
        <v>3.7609999999999998E-2</v>
      </c>
      <c r="BS97" s="420">
        <v>3.7858000000000003E-2</v>
      </c>
      <c r="BT97" s="420">
        <v>2.3675000000000002E-2</v>
      </c>
      <c r="BU97" s="420">
        <v>2.3668999999999999E-2</v>
      </c>
      <c r="BV97" s="420">
        <v>2.3265000000000001E-2</v>
      </c>
      <c r="BW97" s="420">
        <v>2.4801E-2</v>
      </c>
      <c r="BX97" s="420">
        <v>2.3220000000000001E-2</v>
      </c>
      <c r="BY97" s="420">
        <v>2.3622000000000001E-2</v>
      </c>
      <c r="BZ97" s="420">
        <v>2.4778999999999999E-2</v>
      </c>
      <c r="CA97" s="420">
        <v>2.3963000000000002E-2</v>
      </c>
      <c r="CB97" s="420">
        <v>3.7585E-2</v>
      </c>
      <c r="CC97" s="420">
        <v>3.7498999999999998E-2</v>
      </c>
      <c r="CD97" s="420">
        <v>3.7609999999999998E-2</v>
      </c>
      <c r="CE97" s="420">
        <v>3.7858000000000003E-2</v>
      </c>
      <c r="CF97" s="420">
        <v>2.3675000000000002E-2</v>
      </c>
      <c r="CG97" s="420">
        <v>2.3668999999999999E-2</v>
      </c>
      <c r="CH97" s="420">
        <v>2.3265000000000001E-2</v>
      </c>
    </row>
    <row r="98" spans="1:86" x14ac:dyDescent="0.3">
      <c r="A98" s="673"/>
      <c r="B98" s="11" t="str">
        <f t="shared" si="80"/>
        <v>Heating</v>
      </c>
      <c r="C98" s="419">
        <v>3.4632000000000003E-2</v>
      </c>
      <c r="D98" s="419">
        <v>3.2691999999999999E-2</v>
      </c>
      <c r="E98" s="419">
        <v>3.3374000000000001E-2</v>
      </c>
      <c r="F98" s="420">
        <v>3.6565E-2</v>
      </c>
      <c r="G98" s="420">
        <v>3.5090999999999997E-2</v>
      </c>
      <c r="H98" s="420">
        <v>3.7016E-2</v>
      </c>
      <c r="I98" s="420">
        <v>3.6936999999999998E-2</v>
      </c>
      <c r="J98" s="420">
        <v>3.7067000000000003E-2</v>
      </c>
      <c r="K98" s="420">
        <v>6.7338999999999996E-2</v>
      </c>
      <c r="L98" s="420">
        <v>3.8498999999999999E-2</v>
      </c>
      <c r="M98" s="420">
        <v>3.5365000000000001E-2</v>
      </c>
      <c r="N98" s="420">
        <v>3.4893E-2</v>
      </c>
      <c r="O98" s="420">
        <v>3.8339999999999999E-2</v>
      </c>
      <c r="P98" s="420">
        <v>3.7297999999999998E-2</v>
      </c>
      <c r="Q98" s="420">
        <v>3.8760000000000003E-2</v>
      </c>
      <c r="R98" s="420">
        <v>3.6565E-2</v>
      </c>
      <c r="S98" s="420">
        <v>3.5090999999999997E-2</v>
      </c>
      <c r="T98" s="420">
        <v>3.7016E-2</v>
      </c>
      <c r="U98" s="420">
        <v>3.6936999999999998E-2</v>
      </c>
      <c r="V98" s="420">
        <v>3.7067000000000003E-2</v>
      </c>
      <c r="W98" s="420">
        <v>6.7338999999999996E-2</v>
      </c>
      <c r="X98" s="420">
        <v>3.8498999999999999E-2</v>
      </c>
      <c r="Y98" s="420">
        <v>3.5365000000000001E-2</v>
      </c>
      <c r="Z98" s="420">
        <v>3.4893E-2</v>
      </c>
      <c r="AA98" s="420">
        <v>3.8339999999999999E-2</v>
      </c>
      <c r="AB98" s="420">
        <v>3.7297999999999998E-2</v>
      </c>
      <c r="AC98" s="420">
        <v>3.8760000000000003E-2</v>
      </c>
      <c r="AD98" s="420">
        <v>3.6565E-2</v>
      </c>
      <c r="AE98" s="420">
        <v>3.5090999999999997E-2</v>
      </c>
      <c r="AF98" s="420">
        <v>3.7016E-2</v>
      </c>
      <c r="AG98" s="420">
        <v>3.6936999999999998E-2</v>
      </c>
      <c r="AH98" s="420">
        <v>3.7067000000000003E-2</v>
      </c>
      <c r="AI98" s="420">
        <v>6.7338999999999996E-2</v>
      </c>
      <c r="AJ98" s="420">
        <v>3.8498999999999999E-2</v>
      </c>
      <c r="AK98" s="420">
        <v>3.5365000000000001E-2</v>
      </c>
      <c r="AL98" s="420">
        <v>3.4893E-2</v>
      </c>
      <c r="AM98" s="420">
        <v>3.8339999999999999E-2</v>
      </c>
      <c r="AN98" s="420">
        <v>3.7297999999999998E-2</v>
      </c>
      <c r="AO98" s="420">
        <v>3.8760000000000003E-2</v>
      </c>
      <c r="AP98" s="420">
        <v>3.6565E-2</v>
      </c>
      <c r="AQ98" s="420">
        <v>3.5090999999999997E-2</v>
      </c>
      <c r="AR98" s="420">
        <v>3.7016E-2</v>
      </c>
      <c r="AS98" s="420">
        <v>3.6936999999999998E-2</v>
      </c>
      <c r="AT98" s="420">
        <v>3.7067000000000003E-2</v>
      </c>
      <c r="AU98" s="420">
        <v>6.7338999999999996E-2</v>
      </c>
      <c r="AV98" s="420">
        <v>3.8498999999999999E-2</v>
      </c>
      <c r="AW98" s="420">
        <v>3.5365000000000001E-2</v>
      </c>
      <c r="AX98" s="420">
        <v>3.4893E-2</v>
      </c>
      <c r="AY98" s="420">
        <v>3.8339999999999999E-2</v>
      </c>
      <c r="AZ98" s="420">
        <v>3.7297999999999998E-2</v>
      </c>
      <c r="BA98" s="420">
        <v>3.8760000000000003E-2</v>
      </c>
      <c r="BB98" s="420">
        <v>3.6565E-2</v>
      </c>
      <c r="BC98" s="420">
        <v>3.5090999999999997E-2</v>
      </c>
      <c r="BD98" s="420">
        <v>3.7016E-2</v>
      </c>
      <c r="BE98" s="420">
        <v>3.6936999999999998E-2</v>
      </c>
      <c r="BF98" s="420">
        <v>3.7067000000000003E-2</v>
      </c>
      <c r="BG98" s="420">
        <v>6.7338999999999996E-2</v>
      </c>
      <c r="BH98" s="420">
        <v>3.8498999999999999E-2</v>
      </c>
      <c r="BI98" s="420">
        <v>3.5365000000000001E-2</v>
      </c>
      <c r="BJ98" s="420">
        <v>3.4893E-2</v>
      </c>
      <c r="BK98" s="420">
        <v>3.8339999999999999E-2</v>
      </c>
      <c r="BL98" s="420">
        <v>3.7297999999999998E-2</v>
      </c>
      <c r="BM98" s="420">
        <v>3.8760000000000003E-2</v>
      </c>
      <c r="BN98" s="420">
        <v>3.6565E-2</v>
      </c>
      <c r="BO98" s="420">
        <v>3.5090999999999997E-2</v>
      </c>
      <c r="BP98" s="420">
        <v>3.7016E-2</v>
      </c>
      <c r="BQ98" s="420">
        <v>3.6936999999999998E-2</v>
      </c>
      <c r="BR98" s="420">
        <v>3.7067000000000003E-2</v>
      </c>
      <c r="BS98" s="420">
        <v>6.7338999999999996E-2</v>
      </c>
      <c r="BT98" s="420">
        <v>3.8498999999999999E-2</v>
      </c>
      <c r="BU98" s="420">
        <v>3.5365000000000001E-2</v>
      </c>
      <c r="BV98" s="420">
        <v>3.4893E-2</v>
      </c>
      <c r="BW98" s="420">
        <v>3.8339999999999999E-2</v>
      </c>
      <c r="BX98" s="420">
        <v>3.7297999999999998E-2</v>
      </c>
      <c r="BY98" s="420">
        <v>3.8760000000000003E-2</v>
      </c>
      <c r="BZ98" s="420">
        <v>3.6565E-2</v>
      </c>
      <c r="CA98" s="420">
        <v>3.5090999999999997E-2</v>
      </c>
      <c r="CB98" s="420">
        <v>3.7016E-2</v>
      </c>
      <c r="CC98" s="420">
        <v>3.6936999999999998E-2</v>
      </c>
      <c r="CD98" s="420">
        <v>3.7067000000000003E-2</v>
      </c>
      <c r="CE98" s="420">
        <v>6.7338999999999996E-2</v>
      </c>
      <c r="CF98" s="420">
        <v>3.8498999999999999E-2</v>
      </c>
      <c r="CG98" s="420">
        <v>3.5365000000000001E-2</v>
      </c>
      <c r="CH98" s="420">
        <v>3.4893E-2</v>
      </c>
    </row>
    <row r="99" spans="1:86" x14ac:dyDescent="0.3">
      <c r="A99" s="673"/>
      <c r="B99" s="11" t="str">
        <f t="shared" si="80"/>
        <v>HVAC</v>
      </c>
      <c r="C99" s="419">
        <v>3.4631000000000002E-2</v>
      </c>
      <c r="D99" s="419">
        <v>3.2668000000000003E-2</v>
      </c>
      <c r="E99" s="419">
        <v>3.2861000000000001E-2</v>
      </c>
      <c r="F99" s="420">
        <v>3.3238999999999998E-2</v>
      </c>
      <c r="G99" s="420">
        <v>4.5739000000000002E-2</v>
      </c>
      <c r="H99" s="420">
        <v>8.8426000000000005E-2</v>
      </c>
      <c r="I99" s="420">
        <v>8.0951999999999996E-2</v>
      </c>
      <c r="J99" s="420">
        <v>8.5358000000000003E-2</v>
      </c>
      <c r="K99" s="420">
        <v>8.6756E-2</v>
      </c>
      <c r="L99" s="420">
        <v>3.5978999999999997E-2</v>
      </c>
      <c r="M99" s="420">
        <v>3.4793999999999999E-2</v>
      </c>
      <c r="N99" s="420">
        <v>3.4887000000000001E-2</v>
      </c>
      <c r="O99" s="420">
        <v>3.8338999999999998E-2</v>
      </c>
      <c r="P99" s="420">
        <v>3.7275999999999997E-2</v>
      </c>
      <c r="Q99" s="420">
        <v>3.8233000000000003E-2</v>
      </c>
      <c r="R99" s="420">
        <v>3.3238999999999998E-2</v>
      </c>
      <c r="S99" s="420">
        <v>4.5739000000000002E-2</v>
      </c>
      <c r="T99" s="420">
        <v>8.8426000000000005E-2</v>
      </c>
      <c r="U99" s="420">
        <v>8.0951999999999996E-2</v>
      </c>
      <c r="V99" s="420">
        <v>8.5358000000000003E-2</v>
      </c>
      <c r="W99" s="420">
        <v>8.6756E-2</v>
      </c>
      <c r="X99" s="420">
        <v>3.5978999999999997E-2</v>
      </c>
      <c r="Y99" s="420">
        <v>3.4793999999999999E-2</v>
      </c>
      <c r="Z99" s="420">
        <v>3.4887000000000001E-2</v>
      </c>
      <c r="AA99" s="420">
        <v>3.8338999999999998E-2</v>
      </c>
      <c r="AB99" s="420">
        <v>3.7275999999999997E-2</v>
      </c>
      <c r="AC99" s="420">
        <v>3.8233000000000003E-2</v>
      </c>
      <c r="AD99" s="420">
        <v>3.3238999999999998E-2</v>
      </c>
      <c r="AE99" s="420">
        <v>4.5739000000000002E-2</v>
      </c>
      <c r="AF99" s="420">
        <v>8.8426000000000005E-2</v>
      </c>
      <c r="AG99" s="420">
        <v>8.0951999999999996E-2</v>
      </c>
      <c r="AH99" s="420">
        <v>8.5358000000000003E-2</v>
      </c>
      <c r="AI99" s="420">
        <v>8.6756E-2</v>
      </c>
      <c r="AJ99" s="420">
        <v>3.5978999999999997E-2</v>
      </c>
      <c r="AK99" s="420">
        <v>3.4793999999999999E-2</v>
      </c>
      <c r="AL99" s="420">
        <v>3.4887000000000001E-2</v>
      </c>
      <c r="AM99" s="420">
        <v>3.8338999999999998E-2</v>
      </c>
      <c r="AN99" s="420">
        <v>3.7275999999999997E-2</v>
      </c>
      <c r="AO99" s="420">
        <v>3.8233000000000003E-2</v>
      </c>
      <c r="AP99" s="420">
        <v>3.3238999999999998E-2</v>
      </c>
      <c r="AQ99" s="420">
        <v>4.5739000000000002E-2</v>
      </c>
      <c r="AR99" s="420">
        <v>8.8426000000000005E-2</v>
      </c>
      <c r="AS99" s="420">
        <v>8.0951999999999996E-2</v>
      </c>
      <c r="AT99" s="420">
        <v>8.5358000000000003E-2</v>
      </c>
      <c r="AU99" s="420">
        <v>8.6756E-2</v>
      </c>
      <c r="AV99" s="420">
        <v>3.5978999999999997E-2</v>
      </c>
      <c r="AW99" s="420">
        <v>3.4793999999999999E-2</v>
      </c>
      <c r="AX99" s="420">
        <v>3.4887000000000001E-2</v>
      </c>
      <c r="AY99" s="420">
        <v>3.8338999999999998E-2</v>
      </c>
      <c r="AZ99" s="420">
        <v>3.7275999999999997E-2</v>
      </c>
      <c r="BA99" s="420">
        <v>3.8233000000000003E-2</v>
      </c>
      <c r="BB99" s="420">
        <v>3.3238999999999998E-2</v>
      </c>
      <c r="BC99" s="420">
        <v>4.5739000000000002E-2</v>
      </c>
      <c r="BD99" s="420">
        <v>8.8426000000000005E-2</v>
      </c>
      <c r="BE99" s="420">
        <v>8.0951999999999996E-2</v>
      </c>
      <c r="BF99" s="420">
        <v>8.5358000000000003E-2</v>
      </c>
      <c r="BG99" s="420">
        <v>8.6756E-2</v>
      </c>
      <c r="BH99" s="420">
        <v>3.5978999999999997E-2</v>
      </c>
      <c r="BI99" s="420">
        <v>3.4793999999999999E-2</v>
      </c>
      <c r="BJ99" s="420">
        <v>3.4887000000000001E-2</v>
      </c>
      <c r="BK99" s="420">
        <v>3.8338999999999998E-2</v>
      </c>
      <c r="BL99" s="420">
        <v>3.7275999999999997E-2</v>
      </c>
      <c r="BM99" s="420">
        <v>3.8233000000000003E-2</v>
      </c>
      <c r="BN99" s="420">
        <v>3.3238999999999998E-2</v>
      </c>
      <c r="BO99" s="420">
        <v>4.5739000000000002E-2</v>
      </c>
      <c r="BP99" s="420">
        <v>8.8426000000000005E-2</v>
      </c>
      <c r="BQ99" s="420">
        <v>8.0951999999999996E-2</v>
      </c>
      <c r="BR99" s="420">
        <v>8.5358000000000003E-2</v>
      </c>
      <c r="BS99" s="420">
        <v>8.6756E-2</v>
      </c>
      <c r="BT99" s="420">
        <v>3.5978999999999997E-2</v>
      </c>
      <c r="BU99" s="420">
        <v>3.4793999999999999E-2</v>
      </c>
      <c r="BV99" s="420">
        <v>3.4887000000000001E-2</v>
      </c>
      <c r="BW99" s="420">
        <v>3.8338999999999998E-2</v>
      </c>
      <c r="BX99" s="420">
        <v>3.7275999999999997E-2</v>
      </c>
      <c r="BY99" s="420">
        <v>3.8233000000000003E-2</v>
      </c>
      <c r="BZ99" s="420">
        <v>3.3238999999999998E-2</v>
      </c>
      <c r="CA99" s="420">
        <v>4.5739000000000002E-2</v>
      </c>
      <c r="CB99" s="420">
        <v>8.8426000000000005E-2</v>
      </c>
      <c r="CC99" s="420">
        <v>8.0951999999999996E-2</v>
      </c>
      <c r="CD99" s="420">
        <v>8.5358000000000003E-2</v>
      </c>
      <c r="CE99" s="420">
        <v>8.6756E-2</v>
      </c>
      <c r="CF99" s="420">
        <v>3.5978999999999997E-2</v>
      </c>
      <c r="CG99" s="420">
        <v>3.4793999999999999E-2</v>
      </c>
      <c r="CH99" s="420">
        <v>3.4887000000000001E-2</v>
      </c>
    </row>
    <row r="100" spans="1:86" x14ac:dyDescent="0.3">
      <c r="A100" s="673"/>
      <c r="B100" s="11" t="str">
        <f t="shared" si="80"/>
        <v>Lighting</v>
      </c>
      <c r="C100" s="419">
        <v>3.0348E-2</v>
      </c>
      <c r="D100" s="419">
        <v>2.9642000000000002E-2</v>
      </c>
      <c r="E100" s="419">
        <v>3.0255000000000001E-2</v>
      </c>
      <c r="F100" s="420">
        <v>3.7511000000000003E-2</v>
      </c>
      <c r="G100" s="420">
        <v>3.9602999999999999E-2</v>
      </c>
      <c r="H100" s="420">
        <v>7.2403999999999996E-2</v>
      </c>
      <c r="I100" s="420">
        <v>6.9433999999999996E-2</v>
      </c>
      <c r="J100" s="420">
        <v>7.1117E-2</v>
      </c>
      <c r="K100" s="420">
        <v>6.7096000000000003E-2</v>
      </c>
      <c r="L100" s="420">
        <v>3.8461000000000002E-2</v>
      </c>
      <c r="M100" s="420">
        <v>3.7866999999999998E-2</v>
      </c>
      <c r="N100" s="420">
        <v>3.2252999999999997E-2</v>
      </c>
      <c r="O100" s="420">
        <v>3.4349999999999999E-2</v>
      </c>
      <c r="P100" s="420">
        <v>3.4615E-2</v>
      </c>
      <c r="Q100" s="420">
        <v>3.5556999999999998E-2</v>
      </c>
      <c r="R100" s="420">
        <v>3.7511000000000003E-2</v>
      </c>
      <c r="S100" s="420">
        <v>3.9602999999999999E-2</v>
      </c>
      <c r="T100" s="420">
        <v>7.2403999999999996E-2</v>
      </c>
      <c r="U100" s="420">
        <v>6.9433999999999996E-2</v>
      </c>
      <c r="V100" s="420">
        <v>7.1117E-2</v>
      </c>
      <c r="W100" s="420">
        <v>6.7096000000000003E-2</v>
      </c>
      <c r="X100" s="420">
        <v>3.8461000000000002E-2</v>
      </c>
      <c r="Y100" s="420">
        <v>3.7866999999999998E-2</v>
      </c>
      <c r="Z100" s="420">
        <v>3.2252999999999997E-2</v>
      </c>
      <c r="AA100" s="420">
        <v>3.4349999999999999E-2</v>
      </c>
      <c r="AB100" s="420">
        <v>3.4615E-2</v>
      </c>
      <c r="AC100" s="420">
        <v>3.5556999999999998E-2</v>
      </c>
      <c r="AD100" s="420">
        <v>3.7511000000000003E-2</v>
      </c>
      <c r="AE100" s="420">
        <v>3.9602999999999999E-2</v>
      </c>
      <c r="AF100" s="420">
        <v>7.2403999999999996E-2</v>
      </c>
      <c r="AG100" s="420">
        <v>6.9433999999999996E-2</v>
      </c>
      <c r="AH100" s="420">
        <v>7.1117E-2</v>
      </c>
      <c r="AI100" s="420">
        <v>6.7096000000000003E-2</v>
      </c>
      <c r="AJ100" s="420">
        <v>3.8461000000000002E-2</v>
      </c>
      <c r="AK100" s="420">
        <v>3.7866999999999998E-2</v>
      </c>
      <c r="AL100" s="420">
        <v>3.2252999999999997E-2</v>
      </c>
      <c r="AM100" s="420">
        <v>3.4349999999999999E-2</v>
      </c>
      <c r="AN100" s="420">
        <v>3.4615E-2</v>
      </c>
      <c r="AO100" s="420">
        <v>3.5556999999999998E-2</v>
      </c>
      <c r="AP100" s="420">
        <v>3.7511000000000003E-2</v>
      </c>
      <c r="AQ100" s="420">
        <v>3.9602999999999999E-2</v>
      </c>
      <c r="AR100" s="420">
        <v>7.2403999999999996E-2</v>
      </c>
      <c r="AS100" s="420">
        <v>6.9433999999999996E-2</v>
      </c>
      <c r="AT100" s="420">
        <v>7.1117E-2</v>
      </c>
      <c r="AU100" s="420">
        <v>6.7096000000000003E-2</v>
      </c>
      <c r="AV100" s="420">
        <v>3.8461000000000002E-2</v>
      </c>
      <c r="AW100" s="420">
        <v>3.7866999999999998E-2</v>
      </c>
      <c r="AX100" s="420">
        <v>3.2252999999999997E-2</v>
      </c>
      <c r="AY100" s="420">
        <v>3.4349999999999999E-2</v>
      </c>
      <c r="AZ100" s="420">
        <v>3.4615E-2</v>
      </c>
      <c r="BA100" s="420">
        <v>3.5556999999999998E-2</v>
      </c>
      <c r="BB100" s="420">
        <v>3.7511000000000003E-2</v>
      </c>
      <c r="BC100" s="420">
        <v>3.9602999999999999E-2</v>
      </c>
      <c r="BD100" s="420">
        <v>7.2403999999999996E-2</v>
      </c>
      <c r="BE100" s="420">
        <v>6.9433999999999996E-2</v>
      </c>
      <c r="BF100" s="420">
        <v>7.1117E-2</v>
      </c>
      <c r="BG100" s="420">
        <v>6.7096000000000003E-2</v>
      </c>
      <c r="BH100" s="420">
        <v>3.8461000000000002E-2</v>
      </c>
      <c r="BI100" s="420">
        <v>3.7866999999999998E-2</v>
      </c>
      <c r="BJ100" s="420">
        <v>3.2252999999999997E-2</v>
      </c>
      <c r="BK100" s="420">
        <v>3.4349999999999999E-2</v>
      </c>
      <c r="BL100" s="420">
        <v>3.4615E-2</v>
      </c>
      <c r="BM100" s="420">
        <v>3.5556999999999998E-2</v>
      </c>
      <c r="BN100" s="420">
        <v>3.7511000000000003E-2</v>
      </c>
      <c r="BO100" s="420">
        <v>3.9602999999999999E-2</v>
      </c>
      <c r="BP100" s="420">
        <v>7.2403999999999996E-2</v>
      </c>
      <c r="BQ100" s="420">
        <v>6.9433999999999996E-2</v>
      </c>
      <c r="BR100" s="420">
        <v>7.1117E-2</v>
      </c>
      <c r="BS100" s="420">
        <v>6.7096000000000003E-2</v>
      </c>
      <c r="BT100" s="420">
        <v>3.8461000000000002E-2</v>
      </c>
      <c r="BU100" s="420">
        <v>3.7866999999999998E-2</v>
      </c>
      <c r="BV100" s="420">
        <v>3.2252999999999997E-2</v>
      </c>
      <c r="BW100" s="420">
        <v>3.4349999999999999E-2</v>
      </c>
      <c r="BX100" s="420">
        <v>3.4615E-2</v>
      </c>
      <c r="BY100" s="420">
        <v>3.5556999999999998E-2</v>
      </c>
      <c r="BZ100" s="420">
        <v>3.7511000000000003E-2</v>
      </c>
      <c r="CA100" s="420">
        <v>3.9602999999999999E-2</v>
      </c>
      <c r="CB100" s="420">
        <v>7.2403999999999996E-2</v>
      </c>
      <c r="CC100" s="420">
        <v>6.9433999999999996E-2</v>
      </c>
      <c r="CD100" s="420">
        <v>7.1117E-2</v>
      </c>
      <c r="CE100" s="420">
        <v>6.7096000000000003E-2</v>
      </c>
      <c r="CF100" s="420">
        <v>3.8461000000000002E-2</v>
      </c>
      <c r="CG100" s="420">
        <v>3.7866999999999998E-2</v>
      </c>
      <c r="CH100" s="420">
        <v>3.2252999999999997E-2</v>
      </c>
    </row>
    <row r="101" spans="1:86" x14ac:dyDescent="0.3">
      <c r="A101" s="673"/>
      <c r="B101" s="11" t="str">
        <f t="shared" si="80"/>
        <v>Miscellaneous</v>
      </c>
      <c r="C101" s="419">
        <v>2.9367000000000001E-2</v>
      </c>
      <c r="D101" s="419">
        <v>2.8156E-2</v>
      </c>
      <c r="E101" s="419">
        <v>2.9522E-2</v>
      </c>
      <c r="F101" s="420">
        <v>3.4296E-2</v>
      </c>
      <c r="G101" s="420">
        <v>3.6755000000000003E-2</v>
      </c>
      <c r="H101" s="420">
        <v>6.7155999999999993E-2</v>
      </c>
      <c r="I101" s="420">
        <v>6.5257999999999997E-2</v>
      </c>
      <c r="J101" s="420">
        <v>6.6148999999999999E-2</v>
      </c>
      <c r="K101" s="420">
        <v>6.4668000000000003E-2</v>
      </c>
      <c r="L101" s="420">
        <v>3.5714999999999997E-2</v>
      </c>
      <c r="M101" s="420">
        <v>3.5963000000000002E-2</v>
      </c>
      <c r="N101" s="420">
        <v>3.1724000000000002E-2</v>
      </c>
      <c r="O101" s="420">
        <v>3.2612000000000002E-2</v>
      </c>
      <c r="P101" s="420">
        <v>3.3308999999999998E-2</v>
      </c>
      <c r="Q101" s="420">
        <v>3.3845E-2</v>
      </c>
      <c r="R101" s="420">
        <v>3.4296E-2</v>
      </c>
      <c r="S101" s="420">
        <v>3.6755000000000003E-2</v>
      </c>
      <c r="T101" s="420">
        <v>6.7155999999999993E-2</v>
      </c>
      <c r="U101" s="420">
        <v>6.5257999999999997E-2</v>
      </c>
      <c r="V101" s="420">
        <v>6.6148999999999999E-2</v>
      </c>
      <c r="W101" s="420">
        <v>6.4668000000000003E-2</v>
      </c>
      <c r="X101" s="420">
        <v>3.5714999999999997E-2</v>
      </c>
      <c r="Y101" s="420">
        <v>3.5963000000000002E-2</v>
      </c>
      <c r="Z101" s="420">
        <v>3.1724000000000002E-2</v>
      </c>
      <c r="AA101" s="420">
        <v>3.2612000000000002E-2</v>
      </c>
      <c r="AB101" s="420">
        <v>3.3308999999999998E-2</v>
      </c>
      <c r="AC101" s="420">
        <v>3.3845E-2</v>
      </c>
      <c r="AD101" s="420">
        <v>3.4296E-2</v>
      </c>
      <c r="AE101" s="420">
        <v>3.6755000000000003E-2</v>
      </c>
      <c r="AF101" s="420">
        <v>6.7155999999999993E-2</v>
      </c>
      <c r="AG101" s="420">
        <v>6.5257999999999997E-2</v>
      </c>
      <c r="AH101" s="420">
        <v>6.6148999999999999E-2</v>
      </c>
      <c r="AI101" s="420">
        <v>6.4668000000000003E-2</v>
      </c>
      <c r="AJ101" s="420">
        <v>3.5714999999999997E-2</v>
      </c>
      <c r="AK101" s="420">
        <v>3.5963000000000002E-2</v>
      </c>
      <c r="AL101" s="420">
        <v>3.1724000000000002E-2</v>
      </c>
      <c r="AM101" s="420">
        <v>3.2612000000000002E-2</v>
      </c>
      <c r="AN101" s="420">
        <v>3.3308999999999998E-2</v>
      </c>
      <c r="AO101" s="420">
        <v>3.3845E-2</v>
      </c>
      <c r="AP101" s="420">
        <v>3.4296E-2</v>
      </c>
      <c r="AQ101" s="420">
        <v>3.6755000000000003E-2</v>
      </c>
      <c r="AR101" s="420">
        <v>6.7155999999999993E-2</v>
      </c>
      <c r="AS101" s="420">
        <v>6.5257999999999997E-2</v>
      </c>
      <c r="AT101" s="420">
        <v>6.6148999999999999E-2</v>
      </c>
      <c r="AU101" s="420">
        <v>6.4668000000000003E-2</v>
      </c>
      <c r="AV101" s="420">
        <v>3.5714999999999997E-2</v>
      </c>
      <c r="AW101" s="420">
        <v>3.5963000000000002E-2</v>
      </c>
      <c r="AX101" s="420">
        <v>3.1724000000000002E-2</v>
      </c>
      <c r="AY101" s="420">
        <v>3.2612000000000002E-2</v>
      </c>
      <c r="AZ101" s="420">
        <v>3.3308999999999998E-2</v>
      </c>
      <c r="BA101" s="420">
        <v>3.3845E-2</v>
      </c>
      <c r="BB101" s="420">
        <v>3.4296E-2</v>
      </c>
      <c r="BC101" s="420">
        <v>3.6755000000000003E-2</v>
      </c>
      <c r="BD101" s="420">
        <v>6.7155999999999993E-2</v>
      </c>
      <c r="BE101" s="420">
        <v>6.5257999999999997E-2</v>
      </c>
      <c r="BF101" s="420">
        <v>6.6148999999999999E-2</v>
      </c>
      <c r="BG101" s="420">
        <v>6.4668000000000003E-2</v>
      </c>
      <c r="BH101" s="420">
        <v>3.5714999999999997E-2</v>
      </c>
      <c r="BI101" s="420">
        <v>3.5963000000000002E-2</v>
      </c>
      <c r="BJ101" s="420">
        <v>3.1724000000000002E-2</v>
      </c>
      <c r="BK101" s="420">
        <v>3.2612000000000002E-2</v>
      </c>
      <c r="BL101" s="420">
        <v>3.3308999999999998E-2</v>
      </c>
      <c r="BM101" s="420">
        <v>3.3845E-2</v>
      </c>
      <c r="BN101" s="420">
        <v>3.4296E-2</v>
      </c>
      <c r="BO101" s="420">
        <v>3.6755000000000003E-2</v>
      </c>
      <c r="BP101" s="420">
        <v>6.7155999999999993E-2</v>
      </c>
      <c r="BQ101" s="420">
        <v>6.5257999999999997E-2</v>
      </c>
      <c r="BR101" s="420">
        <v>6.6148999999999999E-2</v>
      </c>
      <c r="BS101" s="420">
        <v>6.4668000000000003E-2</v>
      </c>
      <c r="BT101" s="420">
        <v>3.5714999999999997E-2</v>
      </c>
      <c r="BU101" s="420">
        <v>3.5963000000000002E-2</v>
      </c>
      <c r="BV101" s="420">
        <v>3.1724000000000002E-2</v>
      </c>
      <c r="BW101" s="420">
        <v>3.2612000000000002E-2</v>
      </c>
      <c r="BX101" s="420">
        <v>3.3308999999999998E-2</v>
      </c>
      <c r="BY101" s="420">
        <v>3.3845E-2</v>
      </c>
      <c r="BZ101" s="420">
        <v>3.4296E-2</v>
      </c>
      <c r="CA101" s="420">
        <v>3.6755000000000003E-2</v>
      </c>
      <c r="CB101" s="420">
        <v>6.7155999999999993E-2</v>
      </c>
      <c r="CC101" s="420">
        <v>6.5257999999999997E-2</v>
      </c>
      <c r="CD101" s="420">
        <v>6.6148999999999999E-2</v>
      </c>
      <c r="CE101" s="420">
        <v>6.4668000000000003E-2</v>
      </c>
      <c r="CF101" s="420">
        <v>3.5714999999999997E-2</v>
      </c>
      <c r="CG101" s="420">
        <v>3.5963000000000002E-2</v>
      </c>
      <c r="CH101" s="420">
        <v>3.1724000000000002E-2</v>
      </c>
    </row>
    <row r="102" spans="1:86" x14ac:dyDescent="0.3">
      <c r="A102" s="673"/>
      <c r="B102" s="11" t="str">
        <f t="shared" si="80"/>
        <v>Motors</v>
      </c>
      <c r="C102" s="419">
        <v>2.9367000000000001E-2</v>
      </c>
      <c r="D102" s="419">
        <v>2.8156E-2</v>
      </c>
      <c r="E102" s="419">
        <v>2.9522E-2</v>
      </c>
      <c r="F102" s="420">
        <v>3.4296E-2</v>
      </c>
      <c r="G102" s="420">
        <v>3.6755000000000003E-2</v>
      </c>
      <c r="H102" s="420">
        <v>6.7155999999999993E-2</v>
      </c>
      <c r="I102" s="420">
        <v>6.5257999999999997E-2</v>
      </c>
      <c r="J102" s="420">
        <v>6.6148999999999999E-2</v>
      </c>
      <c r="K102" s="420">
        <v>6.4668000000000003E-2</v>
      </c>
      <c r="L102" s="420">
        <v>3.5714999999999997E-2</v>
      </c>
      <c r="M102" s="420">
        <v>3.5963000000000002E-2</v>
      </c>
      <c r="N102" s="420">
        <v>3.1724000000000002E-2</v>
      </c>
      <c r="O102" s="420">
        <v>3.2612000000000002E-2</v>
      </c>
      <c r="P102" s="420">
        <v>3.3308999999999998E-2</v>
      </c>
      <c r="Q102" s="420">
        <v>3.3845E-2</v>
      </c>
      <c r="R102" s="420">
        <v>3.4296E-2</v>
      </c>
      <c r="S102" s="420">
        <v>3.6755000000000003E-2</v>
      </c>
      <c r="T102" s="420">
        <v>6.7155999999999993E-2</v>
      </c>
      <c r="U102" s="420">
        <v>6.5257999999999997E-2</v>
      </c>
      <c r="V102" s="420">
        <v>6.6148999999999999E-2</v>
      </c>
      <c r="W102" s="420">
        <v>6.4668000000000003E-2</v>
      </c>
      <c r="X102" s="420">
        <v>3.5714999999999997E-2</v>
      </c>
      <c r="Y102" s="420">
        <v>3.5963000000000002E-2</v>
      </c>
      <c r="Z102" s="420">
        <v>3.1724000000000002E-2</v>
      </c>
      <c r="AA102" s="420">
        <v>3.2612000000000002E-2</v>
      </c>
      <c r="AB102" s="420">
        <v>3.3308999999999998E-2</v>
      </c>
      <c r="AC102" s="420">
        <v>3.3845E-2</v>
      </c>
      <c r="AD102" s="420">
        <v>3.4296E-2</v>
      </c>
      <c r="AE102" s="420">
        <v>3.6755000000000003E-2</v>
      </c>
      <c r="AF102" s="420">
        <v>6.7155999999999993E-2</v>
      </c>
      <c r="AG102" s="420">
        <v>6.5257999999999997E-2</v>
      </c>
      <c r="AH102" s="420">
        <v>6.6148999999999999E-2</v>
      </c>
      <c r="AI102" s="420">
        <v>6.4668000000000003E-2</v>
      </c>
      <c r="AJ102" s="420">
        <v>3.5714999999999997E-2</v>
      </c>
      <c r="AK102" s="420">
        <v>3.5963000000000002E-2</v>
      </c>
      <c r="AL102" s="420">
        <v>3.1724000000000002E-2</v>
      </c>
      <c r="AM102" s="420">
        <v>3.2612000000000002E-2</v>
      </c>
      <c r="AN102" s="420">
        <v>3.3308999999999998E-2</v>
      </c>
      <c r="AO102" s="420">
        <v>3.3845E-2</v>
      </c>
      <c r="AP102" s="420">
        <v>3.4296E-2</v>
      </c>
      <c r="AQ102" s="420">
        <v>3.6755000000000003E-2</v>
      </c>
      <c r="AR102" s="420">
        <v>6.7155999999999993E-2</v>
      </c>
      <c r="AS102" s="420">
        <v>6.5257999999999997E-2</v>
      </c>
      <c r="AT102" s="420">
        <v>6.6148999999999999E-2</v>
      </c>
      <c r="AU102" s="420">
        <v>6.4668000000000003E-2</v>
      </c>
      <c r="AV102" s="420">
        <v>3.5714999999999997E-2</v>
      </c>
      <c r="AW102" s="420">
        <v>3.5963000000000002E-2</v>
      </c>
      <c r="AX102" s="420">
        <v>3.1724000000000002E-2</v>
      </c>
      <c r="AY102" s="420">
        <v>3.2612000000000002E-2</v>
      </c>
      <c r="AZ102" s="420">
        <v>3.3308999999999998E-2</v>
      </c>
      <c r="BA102" s="420">
        <v>3.3845E-2</v>
      </c>
      <c r="BB102" s="420">
        <v>3.4296E-2</v>
      </c>
      <c r="BC102" s="420">
        <v>3.6755000000000003E-2</v>
      </c>
      <c r="BD102" s="420">
        <v>6.7155999999999993E-2</v>
      </c>
      <c r="BE102" s="420">
        <v>6.5257999999999997E-2</v>
      </c>
      <c r="BF102" s="420">
        <v>6.6148999999999999E-2</v>
      </c>
      <c r="BG102" s="420">
        <v>6.4668000000000003E-2</v>
      </c>
      <c r="BH102" s="420">
        <v>3.5714999999999997E-2</v>
      </c>
      <c r="BI102" s="420">
        <v>3.5963000000000002E-2</v>
      </c>
      <c r="BJ102" s="420">
        <v>3.1724000000000002E-2</v>
      </c>
      <c r="BK102" s="420">
        <v>3.2612000000000002E-2</v>
      </c>
      <c r="BL102" s="420">
        <v>3.3308999999999998E-2</v>
      </c>
      <c r="BM102" s="420">
        <v>3.3845E-2</v>
      </c>
      <c r="BN102" s="420">
        <v>3.4296E-2</v>
      </c>
      <c r="BO102" s="420">
        <v>3.6755000000000003E-2</v>
      </c>
      <c r="BP102" s="420">
        <v>6.7155999999999993E-2</v>
      </c>
      <c r="BQ102" s="420">
        <v>6.5257999999999997E-2</v>
      </c>
      <c r="BR102" s="420">
        <v>6.6148999999999999E-2</v>
      </c>
      <c r="BS102" s="420">
        <v>6.4668000000000003E-2</v>
      </c>
      <c r="BT102" s="420">
        <v>3.5714999999999997E-2</v>
      </c>
      <c r="BU102" s="420">
        <v>3.5963000000000002E-2</v>
      </c>
      <c r="BV102" s="420">
        <v>3.1724000000000002E-2</v>
      </c>
      <c r="BW102" s="420">
        <v>3.2612000000000002E-2</v>
      </c>
      <c r="BX102" s="420">
        <v>3.3308999999999998E-2</v>
      </c>
      <c r="BY102" s="420">
        <v>3.3845E-2</v>
      </c>
      <c r="BZ102" s="420">
        <v>3.4296E-2</v>
      </c>
      <c r="CA102" s="420">
        <v>3.6755000000000003E-2</v>
      </c>
      <c r="CB102" s="420">
        <v>6.7155999999999993E-2</v>
      </c>
      <c r="CC102" s="420">
        <v>6.5257999999999997E-2</v>
      </c>
      <c r="CD102" s="420">
        <v>6.6148999999999999E-2</v>
      </c>
      <c r="CE102" s="420">
        <v>6.4668000000000003E-2</v>
      </c>
      <c r="CF102" s="420">
        <v>3.5714999999999997E-2</v>
      </c>
      <c r="CG102" s="420">
        <v>3.5963000000000002E-2</v>
      </c>
      <c r="CH102" s="420">
        <v>3.1724000000000002E-2</v>
      </c>
    </row>
    <row r="103" spans="1:86" x14ac:dyDescent="0.3">
      <c r="A103" s="673"/>
      <c r="B103" s="11" t="str">
        <f t="shared" si="80"/>
        <v>Process</v>
      </c>
      <c r="C103" s="419">
        <v>2.9367000000000001E-2</v>
      </c>
      <c r="D103" s="419">
        <v>2.8156E-2</v>
      </c>
      <c r="E103" s="419">
        <v>2.9522E-2</v>
      </c>
      <c r="F103" s="420">
        <v>3.4296E-2</v>
      </c>
      <c r="G103" s="420">
        <v>3.6755000000000003E-2</v>
      </c>
      <c r="H103" s="420">
        <v>6.7155999999999993E-2</v>
      </c>
      <c r="I103" s="420">
        <v>6.5257999999999997E-2</v>
      </c>
      <c r="J103" s="420">
        <v>6.6148999999999999E-2</v>
      </c>
      <c r="K103" s="420">
        <v>6.4668000000000003E-2</v>
      </c>
      <c r="L103" s="420">
        <v>3.5714999999999997E-2</v>
      </c>
      <c r="M103" s="420">
        <v>3.5963000000000002E-2</v>
      </c>
      <c r="N103" s="420">
        <v>3.1724000000000002E-2</v>
      </c>
      <c r="O103" s="420">
        <v>3.2612000000000002E-2</v>
      </c>
      <c r="P103" s="420">
        <v>3.3308999999999998E-2</v>
      </c>
      <c r="Q103" s="420">
        <v>3.3845E-2</v>
      </c>
      <c r="R103" s="420">
        <v>3.4296E-2</v>
      </c>
      <c r="S103" s="420">
        <v>3.6755000000000003E-2</v>
      </c>
      <c r="T103" s="420">
        <v>6.7155999999999993E-2</v>
      </c>
      <c r="U103" s="420">
        <v>6.5257999999999997E-2</v>
      </c>
      <c r="V103" s="420">
        <v>6.6148999999999999E-2</v>
      </c>
      <c r="W103" s="420">
        <v>6.4668000000000003E-2</v>
      </c>
      <c r="X103" s="420">
        <v>3.5714999999999997E-2</v>
      </c>
      <c r="Y103" s="420">
        <v>3.5963000000000002E-2</v>
      </c>
      <c r="Z103" s="420">
        <v>3.1724000000000002E-2</v>
      </c>
      <c r="AA103" s="420">
        <v>3.2612000000000002E-2</v>
      </c>
      <c r="AB103" s="420">
        <v>3.3308999999999998E-2</v>
      </c>
      <c r="AC103" s="420">
        <v>3.3845E-2</v>
      </c>
      <c r="AD103" s="420">
        <v>3.4296E-2</v>
      </c>
      <c r="AE103" s="420">
        <v>3.6755000000000003E-2</v>
      </c>
      <c r="AF103" s="420">
        <v>6.7155999999999993E-2</v>
      </c>
      <c r="AG103" s="420">
        <v>6.5257999999999997E-2</v>
      </c>
      <c r="AH103" s="420">
        <v>6.6148999999999999E-2</v>
      </c>
      <c r="AI103" s="420">
        <v>6.4668000000000003E-2</v>
      </c>
      <c r="AJ103" s="420">
        <v>3.5714999999999997E-2</v>
      </c>
      <c r="AK103" s="420">
        <v>3.5963000000000002E-2</v>
      </c>
      <c r="AL103" s="420">
        <v>3.1724000000000002E-2</v>
      </c>
      <c r="AM103" s="420">
        <v>3.2612000000000002E-2</v>
      </c>
      <c r="AN103" s="420">
        <v>3.3308999999999998E-2</v>
      </c>
      <c r="AO103" s="420">
        <v>3.3845E-2</v>
      </c>
      <c r="AP103" s="420">
        <v>3.4296E-2</v>
      </c>
      <c r="AQ103" s="420">
        <v>3.6755000000000003E-2</v>
      </c>
      <c r="AR103" s="420">
        <v>6.7155999999999993E-2</v>
      </c>
      <c r="AS103" s="420">
        <v>6.5257999999999997E-2</v>
      </c>
      <c r="AT103" s="420">
        <v>6.6148999999999999E-2</v>
      </c>
      <c r="AU103" s="420">
        <v>6.4668000000000003E-2</v>
      </c>
      <c r="AV103" s="420">
        <v>3.5714999999999997E-2</v>
      </c>
      <c r="AW103" s="420">
        <v>3.5963000000000002E-2</v>
      </c>
      <c r="AX103" s="420">
        <v>3.1724000000000002E-2</v>
      </c>
      <c r="AY103" s="420">
        <v>3.2612000000000002E-2</v>
      </c>
      <c r="AZ103" s="420">
        <v>3.3308999999999998E-2</v>
      </c>
      <c r="BA103" s="420">
        <v>3.3845E-2</v>
      </c>
      <c r="BB103" s="420">
        <v>3.4296E-2</v>
      </c>
      <c r="BC103" s="420">
        <v>3.6755000000000003E-2</v>
      </c>
      <c r="BD103" s="420">
        <v>6.7155999999999993E-2</v>
      </c>
      <c r="BE103" s="420">
        <v>6.5257999999999997E-2</v>
      </c>
      <c r="BF103" s="420">
        <v>6.6148999999999999E-2</v>
      </c>
      <c r="BG103" s="420">
        <v>6.4668000000000003E-2</v>
      </c>
      <c r="BH103" s="420">
        <v>3.5714999999999997E-2</v>
      </c>
      <c r="BI103" s="420">
        <v>3.5963000000000002E-2</v>
      </c>
      <c r="BJ103" s="420">
        <v>3.1724000000000002E-2</v>
      </c>
      <c r="BK103" s="420">
        <v>3.2612000000000002E-2</v>
      </c>
      <c r="BL103" s="420">
        <v>3.3308999999999998E-2</v>
      </c>
      <c r="BM103" s="420">
        <v>3.3845E-2</v>
      </c>
      <c r="BN103" s="420">
        <v>3.4296E-2</v>
      </c>
      <c r="BO103" s="420">
        <v>3.6755000000000003E-2</v>
      </c>
      <c r="BP103" s="420">
        <v>6.7155999999999993E-2</v>
      </c>
      <c r="BQ103" s="420">
        <v>6.5257999999999997E-2</v>
      </c>
      <c r="BR103" s="420">
        <v>6.6148999999999999E-2</v>
      </c>
      <c r="BS103" s="420">
        <v>6.4668000000000003E-2</v>
      </c>
      <c r="BT103" s="420">
        <v>3.5714999999999997E-2</v>
      </c>
      <c r="BU103" s="420">
        <v>3.5963000000000002E-2</v>
      </c>
      <c r="BV103" s="420">
        <v>3.1724000000000002E-2</v>
      </c>
      <c r="BW103" s="420">
        <v>3.2612000000000002E-2</v>
      </c>
      <c r="BX103" s="420">
        <v>3.3308999999999998E-2</v>
      </c>
      <c r="BY103" s="420">
        <v>3.3845E-2</v>
      </c>
      <c r="BZ103" s="420">
        <v>3.4296E-2</v>
      </c>
      <c r="CA103" s="420">
        <v>3.6755000000000003E-2</v>
      </c>
      <c r="CB103" s="420">
        <v>6.7155999999999993E-2</v>
      </c>
      <c r="CC103" s="420">
        <v>6.5257999999999997E-2</v>
      </c>
      <c r="CD103" s="420">
        <v>6.6148999999999999E-2</v>
      </c>
      <c r="CE103" s="420">
        <v>6.4668000000000003E-2</v>
      </c>
      <c r="CF103" s="420">
        <v>3.5714999999999997E-2</v>
      </c>
      <c r="CG103" s="420">
        <v>3.5963000000000002E-2</v>
      </c>
      <c r="CH103" s="420">
        <v>3.1724000000000002E-2</v>
      </c>
    </row>
    <row r="104" spans="1:86" x14ac:dyDescent="0.3">
      <c r="A104" s="673"/>
      <c r="B104" s="11" t="str">
        <f t="shared" si="80"/>
        <v>Refrigeration</v>
      </c>
      <c r="C104" s="419">
        <v>2.666E-2</v>
      </c>
      <c r="D104" s="419">
        <v>2.6023000000000001E-2</v>
      </c>
      <c r="E104" s="419">
        <v>2.8083E-2</v>
      </c>
      <c r="F104" s="420">
        <v>3.3975999999999999E-2</v>
      </c>
      <c r="G104" s="420">
        <v>3.5005000000000001E-2</v>
      </c>
      <c r="H104" s="420">
        <v>5.5447999999999997E-2</v>
      </c>
      <c r="I104" s="420">
        <v>6.1511999999999997E-2</v>
      </c>
      <c r="J104" s="420">
        <v>6.2669000000000002E-2</v>
      </c>
      <c r="K104" s="420">
        <v>6.1168E-2</v>
      </c>
      <c r="L104" s="420">
        <v>3.3943000000000001E-2</v>
      </c>
      <c r="M104" s="420">
        <v>3.4333000000000002E-2</v>
      </c>
      <c r="N104" s="420">
        <v>3.0252999999999999E-2</v>
      </c>
      <c r="O104" s="420">
        <v>3.1025E-2</v>
      </c>
      <c r="P104" s="420">
        <v>3.1558999999999997E-2</v>
      </c>
      <c r="Q104" s="420">
        <v>3.3444000000000002E-2</v>
      </c>
      <c r="R104" s="420">
        <v>3.3975999999999999E-2</v>
      </c>
      <c r="S104" s="420">
        <v>3.5005000000000001E-2</v>
      </c>
      <c r="T104" s="420">
        <v>5.5447999999999997E-2</v>
      </c>
      <c r="U104" s="420">
        <v>6.1511999999999997E-2</v>
      </c>
      <c r="V104" s="420">
        <v>6.2669000000000002E-2</v>
      </c>
      <c r="W104" s="420">
        <v>6.1168E-2</v>
      </c>
      <c r="X104" s="420">
        <v>3.3943000000000001E-2</v>
      </c>
      <c r="Y104" s="420">
        <v>3.4333000000000002E-2</v>
      </c>
      <c r="Z104" s="420">
        <v>3.0252999999999999E-2</v>
      </c>
      <c r="AA104" s="420">
        <v>3.1025E-2</v>
      </c>
      <c r="AB104" s="420">
        <v>3.1558999999999997E-2</v>
      </c>
      <c r="AC104" s="420">
        <v>3.3444000000000002E-2</v>
      </c>
      <c r="AD104" s="420">
        <v>3.3975999999999999E-2</v>
      </c>
      <c r="AE104" s="420">
        <v>3.5005000000000001E-2</v>
      </c>
      <c r="AF104" s="420">
        <v>5.5447999999999997E-2</v>
      </c>
      <c r="AG104" s="420">
        <v>6.1511999999999997E-2</v>
      </c>
      <c r="AH104" s="420">
        <v>6.2669000000000002E-2</v>
      </c>
      <c r="AI104" s="420">
        <v>6.1168E-2</v>
      </c>
      <c r="AJ104" s="420">
        <v>3.3943000000000001E-2</v>
      </c>
      <c r="AK104" s="420">
        <v>3.4333000000000002E-2</v>
      </c>
      <c r="AL104" s="420">
        <v>3.0252999999999999E-2</v>
      </c>
      <c r="AM104" s="420">
        <v>3.1025E-2</v>
      </c>
      <c r="AN104" s="420">
        <v>3.1558999999999997E-2</v>
      </c>
      <c r="AO104" s="420">
        <v>3.3444000000000002E-2</v>
      </c>
      <c r="AP104" s="420">
        <v>3.3975999999999999E-2</v>
      </c>
      <c r="AQ104" s="420">
        <v>3.5005000000000001E-2</v>
      </c>
      <c r="AR104" s="420">
        <v>5.5447999999999997E-2</v>
      </c>
      <c r="AS104" s="420">
        <v>6.1511999999999997E-2</v>
      </c>
      <c r="AT104" s="420">
        <v>6.2669000000000002E-2</v>
      </c>
      <c r="AU104" s="420">
        <v>6.1168E-2</v>
      </c>
      <c r="AV104" s="420">
        <v>3.3943000000000001E-2</v>
      </c>
      <c r="AW104" s="420">
        <v>3.4333000000000002E-2</v>
      </c>
      <c r="AX104" s="420">
        <v>3.0252999999999999E-2</v>
      </c>
      <c r="AY104" s="420">
        <v>3.1025E-2</v>
      </c>
      <c r="AZ104" s="420">
        <v>3.1558999999999997E-2</v>
      </c>
      <c r="BA104" s="420">
        <v>3.3444000000000002E-2</v>
      </c>
      <c r="BB104" s="420">
        <v>3.3975999999999999E-2</v>
      </c>
      <c r="BC104" s="420">
        <v>3.5005000000000001E-2</v>
      </c>
      <c r="BD104" s="420">
        <v>5.5447999999999997E-2</v>
      </c>
      <c r="BE104" s="420">
        <v>6.1511999999999997E-2</v>
      </c>
      <c r="BF104" s="420">
        <v>6.2669000000000002E-2</v>
      </c>
      <c r="BG104" s="420">
        <v>6.1168E-2</v>
      </c>
      <c r="BH104" s="420">
        <v>3.3943000000000001E-2</v>
      </c>
      <c r="BI104" s="420">
        <v>3.4333000000000002E-2</v>
      </c>
      <c r="BJ104" s="420">
        <v>3.0252999999999999E-2</v>
      </c>
      <c r="BK104" s="420">
        <v>3.1025E-2</v>
      </c>
      <c r="BL104" s="420">
        <v>3.1558999999999997E-2</v>
      </c>
      <c r="BM104" s="420">
        <v>3.3444000000000002E-2</v>
      </c>
      <c r="BN104" s="420">
        <v>3.3975999999999999E-2</v>
      </c>
      <c r="BO104" s="420">
        <v>3.5005000000000001E-2</v>
      </c>
      <c r="BP104" s="420">
        <v>5.5447999999999997E-2</v>
      </c>
      <c r="BQ104" s="420">
        <v>6.1511999999999997E-2</v>
      </c>
      <c r="BR104" s="420">
        <v>6.2669000000000002E-2</v>
      </c>
      <c r="BS104" s="420">
        <v>6.1168E-2</v>
      </c>
      <c r="BT104" s="420">
        <v>3.3943000000000001E-2</v>
      </c>
      <c r="BU104" s="420">
        <v>3.4333000000000002E-2</v>
      </c>
      <c r="BV104" s="420">
        <v>3.0252999999999999E-2</v>
      </c>
      <c r="BW104" s="420">
        <v>3.1025E-2</v>
      </c>
      <c r="BX104" s="420">
        <v>3.1558999999999997E-2</v>
      </c>
      <c r="BY104" s="420">
        <v>3.3444000000000002E-2</v>
      </c>
      <c r="BZ104" s="420">
        <v>3.3975999999999999E-2</v>
      </c>
      <c r="CA104" s="420">
        <v>3.5005000000000001E-2</v>
      </c>
      <c r="CB104" s="420">
        <v>5.5447999999999997E-2</v>
      </c>
      <c r="CC104" s="420">
        <v>6.1511999999999997E-2</v>
      </c>
      <c r="CD104" s="420">
        <v>6.2669000000000002E-2</v>
      </c>
      <c r="CE104" s="420">
        <v>6.1168E-2</v>
      </c>
      <c r="CF104" s="420">
        <v>3.3943000000000001E-2</v>
      </c>
      <c r="CG104" s="420">
        <v>3.4333000000000002E-2</v>
      </c>
      <c r="CH104" s="420">
        <v>3.0252999999999999E-2</v>
      </c>
    </row>
    <row r="105" spans="1:86" ht="15" thickBot="1" x14ac:dyDescent="0.35">
      <c r="A105" s="674"/>
      <c r="B105" s="16" t="str">
        <f t="shared" si="80"/>
        <v>Water Heating</v>
      </c>
      <c r="C105" s="417">
        <v>2.6605E-2</v>
      </c>
      <c r="D105" s="417">
        <v>2.7127999999999999E-2</v>
      </c>
      <c r="E105" s="417">
        <v>3.0259000000000001E-2</v>
      </c>
      <c r="F105" s="418">
        <v>3.7339999999999998E-2</v>
      </c>
      <c r="G105" s="418">
        <v>3.8724000000000001E-2</v>
      </c>
      <c r="H105" s="418">
        <v>7.3583999999999997E-2</v>
      </c>
      <c r="I105" s="418">
        <v>6.9506999999999999E-2</v>
      </c>
      <c r="J105" s="418">
        <v>7.2387000000000007E-2</v>
      </c>
      <c r="K105" s="418">
        <v>6.8789000000000003E-2</v>
      </c>
      <c r="L105" s="418">
        <v>3.7496000000000002E-2</v>
      </c>
      <c r="M105" s="418">
        <v>3.7851000000000003E-2</v>
      </c>
      <c r="N105" s="418">
        <v>3.0960999999999999E-2</v>
      </c>
      <c r="O105" s="418">
        <v>3.0868E-2</v>
      </c>
      <c r="P105" s="418">
        <v>3.2405000000000003E-2</v>
      </c>
      <c r="Q105" s="418">
        <v>3.5561000000000002E-2</v>
      </c>
      <c r="R105" s="418">
        <v>3.7339999999999998E-2</v>
      </c>
      <c r="S105" s="418">
        <v>3.8724000000000001E-2</v>
      </c>
      <c r="T105" s="418">
        <v>7.3583999999999997E-2</v>
      </c>
      <c r="U105" s="418">
        <v>6.9506999999999999E-2</v>
      </c>
      <c r="V105" s="418">
        <v>7.2387000000000007E-2</v>
      </c>
      <c r="W105" s="418">
        <v>6.8789000000000003E-2</v>
      </c>
      <c r="X105" s="418">
        <v>3.7496000000000002E-2</v>
      </c>
      <c r="Y105" s="418">
        <v>3.7851000000000003E-2</v>
      </c>
      <c r="Z105" s="418">
        <v>3.0960999999999999E-2</v>
      </c>
      <c r="AA105" s="418">
        <v>3.0868E-2</v>
      </c>
      <c r="AB105" s="418">
        <v>3.2405000000000003E-2</v>
      </c>
      <c r="AC105" s="418">
        <v>3.5561000000000002E-2</v>
      </c>
      <c r="AD105" s="418">
        <v>3.7339999999999998E-2</v>
      </c>
      <c r="AE105" s="418">
        <v>3.8724000000000001E-2</v>
      </c>
      <c r="AF105" s="418">
        <v>7.3583999999999997E-2</v>
      </c>
      <c r="AG105" s="418">
        <v>6.9506999999999999E-2</v>
      </c>
      <c r="AH105" s="418">
        <v>7.2387000000000007E-2</v>
      </c>
      <c r="AI105" s="418">
        <v>6.8789000000000003E-2</v>
      </c>
      <c r="AJ105" s="418">
        <v>3.7496000000000002E-2</v>
      </c>
      <c r="AK105" s="418">
        <v>3.7851000000000003E-2</v>
      </c>
      <c r="AL105" s="418">
        <v>3.0960999999999999E-2</v>
      </c>
      <c r="AM105" s="418">
        <v>3.0868E-2</v>
      </c>
      <c r="AN105" s="418">
        <v>3.2405000000000003E-2</v>
      </c>
      <c r="AO105" s="418">
        <v>3.5561000000000002E-2</v>
      </c>
      <c r="AP105" s="418">
        <v>3.7339999999999998E-2</v>
      </c>
      <c r="AQ105" s="418">
        <v>3.8724000000000001E-2</v>
      </c>
      <c r="AR105" s="418">
        <v>7.3583999999999997E-2</v>
      </c>
      <c r="AS105" s="418">
        <v>6.9506999999999999E-2</v>
      </c>
      <c r="AT105" s="418">
        <v>7.2387000000000007E-2</v>
      </c>
      <c r="AU105" s="418">
        <v>6.8789000000000003E-2</v>
      </c>
      <c r="AV105" s="418">
        <v>3.7496000000000002E-2</v>
      </c>
      <c r="AW105" s="418">
        <v>3.7851000000000003E-2</v>
      </c>
      <c r="AX105" s="418">
        <v>3.0960999999999999E-2</v>
      </c>
      <c r="AY105" s="418">
        <v>3.0868E-2</v>
      </c>
      <c r="AZ105" s="418">
        <v>3.2405000000000003E-2</v>
      </c>
      <c r="BA105" s="418">
        <v>3.5561000000000002E-2</v>
      </c>
      <c r="BB105" s="418">
        <v>3.7339999999999998E-2</v>
      </c>
      <c r="BC105" s="418">
        <v>3.8724000000000001E-2</v>
      </c>
      <c r="BD105" s="418">
        <v>7.3583999999999997E-2</v>
      </c>
      <c r="BE105" s="418">
        <v>6.9506999999999999E-2</v>
      </c>
      <c r="BF105" s="418">
        <v>7.2387000000000007E-2</v>
      </c>
      <c r="BG105" s="418">
        <v>6.8789000000000003E-2</v>
      </c>
      <c r="BH105" s="418">
        <v>3.7496000000000002E-2</v>
      </c>
      <c r="BI105" s="418">
        <v>3.7851000000000003E-2</v>
      </c>
      <c r="BJ105" s="418">
        <v>3.0960999999999999E-2</v>
      </c>
      <c r="BK105" s="418">
        <v>3.0868E-2</v>
      </c>
      <c r="BL105" s="418">
        <v>3.2405000000000003E-2</v>
      </c>
      <c r="BM105" s="418">
        <v>3.5561000000000002E-2</v>
      </c>
      <c r="BN105" s="418">
        <v>3.7339999999999998E-2</v>
      </c>
      <c r="BO105" s="418">
        <v>3.8724000000000001E-2</v>
      </c>
      <c r="BP105" s="418">
        <v>7.3583999999999997E-2</v>
      </c>
      <c r="BQ105" s="418">
        <v>6.9506999999999999E-2</v>
      </c>
      <c r="BR105" s="418">
        <v>7.2387000000000007E-2</v>
      </c>
      <c r="BS105" s="418">
        <v>6.8789000000000003E-2</v>
      </c>
      <c r="BT105" s="418">
        <v>3.7496000000000002E-2</v>
      </c>
      <c r="BU105" s="418">
        <v>3.7851000000000003E-2</v>
      </c>
      <c r="BV105" s="418">
        <v>3.0960999999999999E-2</v>
      </c>
      <c r="BW105" s="418">
        <v>3.0868E-2</v>
      </c>
      <c r="BX105" s="418">
        <v>3.2405000000000003E-2</v>
      </c>
      <c r="BY105" s="418">
        <v>3.5561000000000002E-2</v>
      </c>
      <c r="BZ105" s="418">
        <v>3.7339999999999998E-2</v>
      </c>
      <c r="CA105" s="418">
        <v>3.8724000000000001E-2</v>
      </c>
      <c r="CB105" s="418">
        <v>7.3583999999999997E-2</v>
      </c>
      <c r="CC105" s="418">
        <v>6.9506999999999999E-2</v>
      </c>
      <c r="CD105" s="418">
        <v>7.2387000000000007E-2</v>
      </c>
      <c r="CE105" s="418">
        <v>6.8789000000000003E-2</v>
      </c>
      <c r="CF105" s="418">
        <v>3.7496000000000002E-2</v>
      </c>
      <c r="CG105" s="418">
        <v>3.7851000000000003E-2</v>
      </c>
      <c r="CH105" s="418">
        <v>3.0960999999999999E-2</v>
      </c>
    </row>
    <row r="106" spans="1:86" ht="15" thickBot="1" x14ac:dyDescent="0.35"/>
    <row r="107" spans="1:86" x14ac:dyDescent="0.3">
      <c r="A107" s="658" t="s">
        <v>242</v>
      </c>
      <c r="B107" s="660" t="s">
        <v>243</v>
      </c>
      <c r="C107" s="661"/>
      <c r="D107" s="661"/>
      <c r="E107" s="661"/>
      <c r="F107" s="661"/>
      <c r="G107" s="661"/>
      <c r="H107" s="661"/>
      <c r="I107" s="661"/>
      <c r="J107" s="661"/>
      <c r="K107" s="661"/>
      <c r="L107" s="661"/>
      <c r="M107" s="661"/>
      <c r="N107" s="675"/>
      <c r="O107" s="660" t="s">
        <v>243</v>
      </c>
      <c r="P107" s="661"/>
      <c r="Q107" s="661"/>
      <c r="R107" s="661"/>
      <c r="S107" s="661"/>
      <c r="T107" s="661"/>
      <c r="U107" s="661"/>
      <c r="V107" s="661"/>
      <c r="W107" s="661"/>
      <c r="X107" s="661"/>
      <c r="Y107" s="661"/>
      <c r="Z107" s="661"/>
      <c r="AA107" s="660" t="s">
        <v>243</v>
      </c>
      <c r="AB107" s="661"/>
      <c r="AC107" s="661"/>
      <c r="AD107" s="661"/>
      <c r="AE107" s="661"/>
      <c r="AF107" s="661"/>
      <c r="AG107" s="661"/>
      <c r="AH107" s="661"/>
      <c r="AI107" s="661"/>
      <c r="AJ107" s="661"/>
      <c r="AK107" s="661"/>
      <c r="AL107" s="661"/>
      <c r="AM107" s="660" t="s">
        <v>243</v>
      </c>
      <c r="AN107" s="661"/>
      <c r="AO107" s="661"/>
      <c r="AP107" s="661"/>
      <c r="AQ107" s="661"/>
      <c r="AR107" s="661"/>
      <c r="AS107" s="661"/>
      <c r="AT107" s="661"/>
      <c r="AU107" s="661"/>
      <c r="AV107" s="661"/>
      <c r="AW107" s="661"/>
      <c r="AX107" s="661"/>
      <c r="AY107" s="660" t="s">
        <v>243</v>
      </c>
      <c r="AZ107" s="661"/>
      <c r="BA107" s="661"/>
      <c r="BB107" s="661"/>
      <c r="BC107" s="661"/>
      <c r="BD107" s="661"/>
      <c r="BE107" s="661"/>
      <c r="BF107" s="661"/>
      <c r="BG107" s="661"/>
      <c r="BH107" s="661"/>
      <c r="BI107" s="661"/>
      <c r="BJ107" s="661"/>
      <c r="BK107" s="660" t="s">
        <v>243</v>
      </c>
      <c r="BL107" s="661"/>
      <c r="BM107" s="661"/>
      <c r="BN107" s="661"/>
      <c r="BO107" s="661"/>
      <c r="BP107" s="661"/>
      <c r="BQ107" s="661"/>
      <c r="BR107" s="661"/>
      <c r="BS107" s="661"/>
      <c r="BT107" s="661"/>
      <c r="BU107" s="661"/>
      <c r="BV107" s="661"/>
      <c r="BW107" s="660" t="s">
        <v>243</v>
      </c>
      <c r="BX107" s="661"/>
      <c r="BY107" s="661"/>
      <c r="BZ107" s="661"/>
      <c r="CA107" s="661"/>
      <c r="CB107" s="661"/>
      <c r="CC107" s="661"/>
      <c r="CD107" s="661"/>
      <c r="CE107" s="661"/>
      <c r="CF107" s="661"/>
      <c r="CG107" s="661"/>
      <c r="CH107" s="676"/>
    </row>
    <row r="108" spans="1:86" ht="15" thickBot="1" x14ac:dyDescent="0.35">
      <c r="A108" s="659"/>
      <c r="B108" s="664" t="s">
        <v>244</v>
      </c>
      <c r="C108" s="665"/>
      <c r="D108" s="665"/>
      <c r="E108" s="665"/>
      <c r="F108" s="665"/>
      <c r="G108" s="665"/>
      <c r="H108" s="665"/>
      <c r="I108" s="665"/>
      <c r="J108" s="665"/>
      <c r="K108" s="665"/>
      <c r="L108" s="665"/>
      <c r="M108" s="665"/>
      <c r="N108" s="677"/>
      <c r="O108" s="664" t="s">
        <v>244</v>
      </c>
      <c r="P108" s="665"/>
      <c r="Q108" s="665"/>
      <c r="R108" s="665"/>
      <c r="S108" s="665"/>
      <c r="T108" s="665"/>
      <c r="U108" s="665"/>
      <c r="V108" s="665"/>
      <c r="W108" s="665"/>
      <c r="X108" s="665"/>
      <c r="Y108" s="665"/>
      <c r="Z108" s="665"/>
      <c r="AA108" s="664" t="s">
        <v>244</v>
      </c>
      <c r="AB108" s="665"/>
      <c r="AC108" s="665"/>
      <c r="AD108" s="665"/>
      <c r="AE108" s="665"/>
      <c r="AF108" s="665"/>
      <c r="AG108" s="665"/>
      <c r="AH108" s="665"/>
      <c r="AI108" s="665"/>
      <c r="AJ108" s="665"/>
      <c r="AK108" s="665"/>
      <c r="AL108" s="665"/>
      <c r="AM108" s="664" t="s">
        <v>244</v>
      </c>
      <c r="AN108" s="665"/>
      <c r="AO108" s="665"/>
      <c r="AP108" s="665"/>
      <c r="AQ108" s="665"/>
      <c r="AR108" s="665"/>
      <c r="AS108" s="665"/>
      <c r="AT108" s="665"/>
      <c r="AU108" s="665"/>
      <c r="AV108" s="665"/>
      <c r="AW108" s="665"/>
      <c r="AX108" s="665"/>
      <c r="AY108" s="664" t="s">
        <v>244</v>
      </c>
      <c r="AZ108" s="665"/>
      <c r="BA108" s="665"/>
      <c r="BB108" s="665"/>
      <c r="BC108" s="665"/>
      <c r="BD108" s="665"/>
      <c r="BE108" s="665"/>
      <c r="BF108" s="665"/>
      <c r="BG108" s="665"/>
      <c r="BH108" s="665"/>
      <c r="BI108" s="665"/>
      <c r="BJ108" s="665"/>
      <c r="BK108" s="664" t="s">
        <v>244</v>
      </c>
      <c r="BL108" s="665"/>
      <c r="BM108" s="665"/>
      <c r="BN108" s="665"/>
      <c r="BO108" s="665"/>
      <c r="BP108" s="665"/>
      <c r="BQ108" s="665"/>
      <c r="BR108" s="665"/>
      <c r="BS108" s="665"/>
      <c r="BT108" s="665"/>
      <c r="BU108" s="665"/>
      <c r="BV108" s="665"/>
      <c r="BW108" s="664" t="s">
        <v>244</v>
      </c>
      <c r="BX108" s="665"/>
      <c r="BY108" s="665"/>
      <c r="BZ108" s="665"/>
      <c r="CA108" s="665"/>
      <c r="CB108" s="665"/>
      <c r="CC108" s="665"/>
      <c r="CD108" s="665"/>
      <c r="CE108" s="665"/>
      <c r="CF108" s="665"/>
      <c r="CG108" s="665"/>
      <c r="CH108" s="678"/>
    </row>
    <row r="109" spans="1:86" ht="15.6" x14ac:dyDescent="0.3">
      <c r="A109" s="655"/>
      <c r="B109" s="322" t="s">
        <v>265</v>
      </c>
      <c r="C109" s="351">
        <f>C4</f>
        <v>43831</v>
      </c>
      <c r="D109" s="351">
        <f t="shared" ref="D109:BO109" si="81">D4</f>
        <v>43862</v>
      </c>
      <c r="E109" s="351">
        <f t="shared" si="81"/>
        <v>43891</v>
      </c>
      <c r="F109" s="351">
        <f t="shared" si="81"/>
        <v>43922</v>
      </c>
      <c r="G109" s="351">
        <f t="shared" si="81"/>
        <v>43952</v>
      </c>
      <c r="H109" s="351">
        <f t="shared" si="81"/>
        <v>43983</v>
      </c>
      <c r="I109" s="351">
        <f t="shared" si="81"/>
        <v>44013</v>
      </c>
      <c r="J109" s="351">
        <f t="shared" si="81"/>
        <v>44044</v>
      </c>
      <c r="K109" s="351">
        <f t="shared" si="81"/>
        <v>44075</v>
      </c>
      <c r="L109" s="351">
        <f t="shared" si="81"/>
        <v>44105</v>
      </c>
      <c r="M109" s="351">
        <f t="shared" si="81"/>
        <v>44136</v>
      </c>
      <c r="N109" s="351">
        <f t="shared" si="81"/>
        <v>44166</v>
      </c>
      <c r="O109" s="351">
        <f t="shared" si="81"/>
        <v>44197</v>
      </c>
      <c r="P109" s="351">
        <f t="shared" si="81"/>
        <v>44228</v>
      </c>
      <c r="Q109" s="351">
        <f t="shared" si="81"/>
        <v>44256</v>
      </c>
      <c r="R109" s="351">
        <f t="shared" si="81"/>
        <v>44287</v>
      </c>
      <c r="S109" s="351">
        <f t="shared" si="81"/>
        <v>44317</v>
      </c>
      <c r="T109" s="351">
        <f t="shared" si="81"/>
        <v>44348</v>
      </c>
      <c r="U109" s="351">
        <f t="shared" si="81"/>
        <v>44378</v>
      </c>
      <c r="V109" s="351">
        <f t="shared" si="81"/>
        <v>44409</v>
      </c>
      <c r="W109" s="351">
        <f t="shared" si="81"/>
        <v>44440</v>
      </c>
      <c r="X109" s="351">
        <f t="shared" si="81"/>
        <v>44470</v>
      </c>
      <c r="Y109" s="351">
        <f t="shared" si="81"/>
        <v>44501</v>
      </c>
      <c r="Z109" s="351">
        <f t="shared" si="81"/>
        <v>44531</v>
      </c>
      <c r="AA109" s="351">
        <f t="shared" si="81"/>
        <v>44562</v>
      </c>
      <c r="AB109" s="351">
        <f t="shared" si="81"/>
        <v>44593</v>
      </c>
      <c r="AC109" s="351">
        <f t="shared" si="81"/>
        <v>44621</v>
      </c>
      <c r="AD109" s="351">
        <f t="shared" si="81"/>
        <v>44652</v>
      </c>
      <c r="AE109" s="351">
        <f t="shared" si="81"/>
        <v>44682</v>
      </c>
      <c r="AF109" s="351">
        <f t="shared" si="81"/>
        <v>44713</v>
      </c>
      <c r="AG109" s="351">
        <f t="shared" si="81"/>
        <v>44743</v>
      </c>
      <c r="AH109" s="351">
        <f t="shared" si="81"/>
        <v>44774</v>
      </c>
      <c r="AI109" s="351">
        <f t="shared" si="81"/>
        <v>44805</v>
      </c>
      <c r="AJ109" s="351">
        <f t="shared" si="81"/>
        <v>44835</v>
      </c>
      <c r="AK109" s="351">
        <f t="shared" si="81"/>
        <v>44866</v>
      </c>
      <c r="AL109" s="351">
        <f t="shared" si="81"/>
        <v>44896</v>
      </c>
      <c r="AM109" s="351">
        <f t="shared" si="81"/>
        <v>44927</v>
      </c>
      <c r="AN109" s="351">
        <f t="shared" si="81"/>
        <v>44958</v>
      </c>
      <c r="AO109" s="351">
        <f t="shared" si="81"/>
        <v>44986</v>
      </c>
      <c r="AP109" s="351">
        <f t="shared" si="81"/>
        <v>45017</v>
      </c>
      <c r="AQ109" s="351">
        <f t="shared" si="81"/>
        <v>45047</v>
      </c>
      <c r="AR109" s="351">
        <f t="shared" si="81"/>
        <v>45078</v>
      </c>
      <c r="AS109" s="351">
        <f t="shared" si="81"/>
        <v>45108</v>
      </c>
      <c r="AT109" s="351">
        <f t="shared" si="81"/>
        <v>45139</v>
      </c>
      <c r="AU109" s="351">
        <f t="shared" si="81"/>
        <v>45170</v>
      </c>
      <c r="AV109" s="351">
        <f t="shared" si="81"/>
        <v>45200</v>
      </c>
      <c r="AW109" s="351">
        <f t="shared" si="81"/>
        <v>45231</v>
      </c>
      <c r="AX109" s="351">
        <f t="shared" si="81"/>
        <v>45261</v>
      </c>
      <c r="AY109" s="351">
        <f t="shared" si="81"/>
        <v>45292</v>
      </c>
      <c r="AZ109" s="351">
        <f t="shared" si="81"/>
        <v>45323</v>
      </c>
      <c r="BA109" s="351">
        <f t="shared" si="81"/>
        <v>45352</v>
      </c>
      <c r="BB109" s="351">
        <f t="shared" si="81"/>
        <v>45383</v>
      </c>
      <c r="BC109" s="351">
        <f t="shared" si="81"/>
        <v>45413</v>
      </c>
      <c r="BD109" s="351">
        <f t="shared" si="81"/>
        <v>45444</v>
      </c>
      <c r="BE109" s="351">
        <f t="shared" si="81"/>
        <v>45474</v>
      </c>
      <c r="BF109" s="351">
        <f t="shared" si="81"/>
        <v>45505</v>
      </c>
      <c r="BG109" s="351">
        <f t="shared" si="81"/>
        <v>45536</v>
      </c>
      <c r="BH109" s="351">
        <f t="shared" si="81"/>
        <v>45566</v>
      </c>
      <c r="BI109" s="351">
        <f t="shared" si="81"/>
        <v>45597</v>
      </c>
      <c r="BJ109" s="351">
        <f t="shared" si="81"/>
        <v>45627</v>
      </c>
      <c r="BK109" s="351">
        <f t="shared" si="81"/>
        <v>45658</v>
      </c>
      <c r="BL109" s="351">
        <f t="shared" si="81"/>
        <v>45689</v>
      </c>
      <c r="BM109" s="351">
        <f t="shared" si="81"/>
        <v>45717</v>
      </c>
      <c r="BN109" s="351">
        <f t="shared" si="81"/>
        <v>45748</v>
      </c>
      <c r="BO109" s="351">
        <f t="shared" si="81"/>
        <v>45778</v>
      </c>
      <c r="BP109" s="351">
        <f t="shared" ref="BP109:CH109" si="82">BP4</f>
        <v>45809</v>
      </c>
      <c r="BQ109" s="351">
        <f t="shared" si="82"/>
        <v>45839</v>
      </c>
      <c r="BR109" s="351">
        <f t="shared" si="82"/>
        <v>45870</v>
      </c>
      <c r="BS109" s="351">
        <f t="shared" si="82"/>
        <v>45901</v>
      </c>
      <c r="BT109" s="351">
        <f t="shared" si="82"/>
        <v>45931</v>
      </c>
      <c r="BU109" s="351">
        <f t="shared" si="82"/>
        <v>45962</v>
      </c>
      <c r="BV109" s="351">
        <f t="shared" si="82"/>
        <v>45992</v>
      </c>
      <c r="BW109" s="351">
        <f t="shared" si="82"/>
        <v>46023</v>
      </c>
      <c r="BX109" s="351">
        <f t="shared" si="82"/>
        <v>46054</v>
      </c>
      <c r="BY109" s="351">
        <f t="shared" si="82"/>
        <v>46082</v>
      </c>
      <c r="BZ109" s="351">
        <f t="shared" si="82"/>
        <v>46113</v>
      </c>
      <c r="CA109" s="351">
        <f t="shared" si="82"/>
        <v>46143</v>
      </c>
      <c r="CB109" s="351">
        <f t="shared" si="82"/>
        <v>46174</v>
      </c>
      <c r="CC109" s="351">
        <f t="shared" si="82"/>
        <v>46204</v>
      </c>
      <c r="CD109" s="351">
        <f t="shared" si="82"/>
        <v>46235</v>
      </c>
      <c r="CE109" s="351">
        <f t="shared" si="82"/>
        <v>46266</v>
      </c>
      <c r="CF109" s="351">
        <f t="shared" si="82"/>
        <v>46296</v>
      </c>
      <c r="CG109" s="351">
        <f t="shared" si="82"/>
        <v>46327</v>
      </c>
      <c r="CH109" s="352">
        <f t="shared" si="82"/>
        <v>46357</v>
      </c>
    </row>
    <row r="110" spans="1:86" x14ac:dyDescent="0.3">
      <c r="A110" s="655"/>
      <c r="B110" s="325" t="s">
        <v>229</v>
      </c>
      <c r="C110" s="125">
        <v>2.6726E-2</v>
      </c>
      <c r="D110" s="125">
        <v>2.6533999999999999E-2</v>
      </c>
      <c r="E110" s="125">
        <v>2.6903E-2</v>
      </c>
      <c r="F110" s="429">
        <v>3.141E-2</v>
      </c>
      <c r="G110" s="429">
        <v>3.3187000000000001E-2</v>
      </c>
      <c r="H110" s="429">
        <v>5.7666000000000002E-2</v>
      </c>
      <c r="I110" s="429">
        <v>5.6468999999999998E-2</v>
      </c>
      <c r="J110" s="429">
        <v>5.7072999999999999E-2</v>
      </c>
      <c r="K110" s="429">
        <v>5.6027E-2</v>
      </c>
      <c r="L110" s="429">
        <v>3.2396000000000001E-2</v>
      </c>
      <c r="M110" s="429">
        <v>3.2539000000000005E-2</v>
      </c>
      <c r="N110" s="429">
        <v>2.9391E-2</v>
      </c>
      <c r="O110" s="429">
        <v>2.9968999999999999E-2</v>
      </c>
      <c r="P110" s="429">
        <v>3.0577E-2</v>
      </c>
      <c r="Q110" s="429">
        <v>3.1021E-2</v>
      </c>
      <c r="R110" s="429">
        <v>3.141E-2</v>
      </c>
      <c r="S110" s="429">
        <v>3.3187000000000001E-2</v>
      </c>
      <c r="T110" s="429">
        <v>5.7666000000000002E-2</v>
      </c>
      <c r="U110" s="429">
        <v>5.6468999999999998E-2</v>
      </c>
      <c r="V110" s="429">
        <v>5.7072999999999999E-2</v>
      </c>
      <c r="W110" s="429">
        <v>5.6027E-2</v>
      </c>
      <c r="X110" s="429">
        <v>3.2396000000000001E-2</v>
      </c>
      <c r="Y110" s="429">
        <v>3.2539000000000005E-2</v>
      </c>
      <c r="Z110" s="429">
        <v>2.9391E-2</v>
      </c>
      <c r="AA110" s="429">
        <v>2.9968999999999999E-2</v>
      </c>
      <c r="AB110" s="429">
        <v>3.0577E-2</v>
      </c>
      <c r="AC110" s="429">
        <v>3.1021E-2</v>
      </c>
      <c r="AD110" s="429">
        <v>3.141E-2</v>
      </c>
      <c r="AE110" s="429">
        <v>3.3187000000000001E-2</v>
      </c>
      <c r="AF110" s="429">
        <v>5.7666000000000002E-2</v>
      </c>
      <c r="AG110" s="429">
        <v>5.6468999999999998E-2</v>
      </c>
      <c r="AH110" s="429">
        <v>5.7072999999999999E-2</v>
      </c>
      <c r="AI110" s="429">
        <v>5.6027E-2</v>
      </c>
      <c r="AJ110" s="429">
        <v>3.2396000000000001E-2</v>
      </c>
      <c r="AK110" s="429">
        <v>3.2539000000000005E-2</v>
      </c>
      <c r="AL110" s="429">
        <v>2.9391E-2</v>
      </c>
      <c r="AM110" s="429">
        <v>2.9968999999999999E-2</v>
      </c>
      <c r="AN110" s="429">
        <v>3.0577E-2</v>
      </c>
      <c r="AO110" s="429">
        <v>3.1021E-2</v>
      </c>
      <c r="AP110" s="429">
        <v>3.141E-2</v>
      </c>
      <c r="AQ110" s="429">
        <v>3.3187000000000001E-2</v>
      </c>
      <c r="AR110" s="429">
        <v>5.7666000000000002E-2</v>
      </c>
      <c r="AS110" s="429">
        <v>5.6468999999999998E-2</v>
      </c>
      <c r="AT110" s="429">
        <v>5.7072999999999999E-2</v>
      </c>
      <c r="AU110" s="429">
        <v>5.6027E-2</v>
      </c>
      <c r="AV110" s="429">
        <v>3.2396000000000001E-2</v>
      </c>
      <c r="AW110" s="429">
        <v>3.2539000000000005E-2</v>
      </c>
      <c r="AX110" s="429">
        <v>2.9391E-2</v>
      </c>
      <c r="AY110" s="429">
        <v>2.9968999999999999E-2</v>
      </c>
      <c r="AZ110" s="429">
        <v>3.0577E-2</v>
      </c>
      <c r="BA110" s="429">
        <v>3.1021E-2</v>
      </c>
      <c r="BB110" s="429">
        <v>3.141E-2</v>
      </c>
      <c r="BC110" s="429">
        <v>3.3187000000000001E-2</v>
      </c>
      <c r="BD110" s="429">
        <v>5.7666000000000002E-2</v>
      </c>
      <c r="BE110" s="429">
        <v>5.6468999999999998E-2</v>
      </c>
      <c r="BF110" s="429">
        <v>5.7072999999999999E-2</v>
      </c>
      <c r="BG110" s="429">
        <v>5.6027E-2</v>
      </c>
      <c r="BH110" s="429">
        <v>3.2396000000000001E-2</v>
      </c>
      <c r="BI110" s="429">
        <v>3.2539000000000005E-2</v>
      </c>
      <c r="BJ110" s="429">
        <v>2.9391E-2</v>
      </c>
      <c r="BK110" s="429">
        <v>2.9968999999999999E-2</v>
      </c>
      <c r="BL110" s="429">
        <v>3.0577E-2</v>
      </c>
      <c r="BM110" s="429">
        <v>3.1021E-2</v>
      </c>
      <c r="BN110" s="429">
        <v>3.141E-2</v>
      </c>
      <c r="BO110" s="429">
        <v>3.3187000000000001E-2</v>
      </c>
      <c r="BP110" s="429">
        <v>5.7666000000000002E-2</v>
      </c>
      <c r="BQ110" s="429">
        <v>5.6468999999999998E-2</v>
      </c>
      <c r="BR110" s="429">
        <v>5.7072999999999999E-2</v>
      </c>
      <c r="BS110" s="429">
        <v>5.6027E-2</v>
      </c>
      <c r="BT110" s="429">
        <v>3.2396000000000001E-2</v>
      </c>
      <c r="BU110" s="429">
        <v>3.2539000000000005E-2</v>
      </c>
      <c r="BV110" s="429">
        <v>2.9391E-2</v>
      </c>
      <c r="BW110" s="429">
        <v>2.9968999999999999E-2</v>
      </c>
      <c r="BX110" s="429">
        <v>3.0577E-2</v>
      </c>
      <c r="BY110" s="429">
        <v>3.1021E-2</v>
      </c>
      <c r="BZ110" s="429">
        <v>3.141E-2</v>
      </c>
      <c r="CA110" s="429">
        <v>3.3187000000000001E-2</v>
      </c>
      <c r="CB110" s="429">
        <v>5.7666000000000002E-2</v>
      </c>
      <c r="CC110" s="429">
        <v>5.6468999999999998E-2</v>
      </c>
      <c r="CD110" s="429">
        <v>5.7072999999999999E-2</v>
      </c>
      <c r="CE110" s="429">
        <v>5.6027E-2</v>
      </c>
      <c r="CF110" s="429">
        <v>3.2396000000000001E-2</v>
      </c>
      <c r="CG110" s="429">
        <v>3.2539000000000005E-2</v>
      </c>
      <c r="CH110" s="429">
        <v>2.9391E-2</v>
      </c>
    </row>
    <row r="111" spans="1:86" x14ac:dyDescent="0.3">
      <c r="A111" s="655"/>
      <c r="B111" s="325" t="s">
        <v>128</v>
      </c>
      <c r="C111" s="125">
        <v>3.0702E-2</v>
      </c>
      <c r="D111" s="125">
        <v>2.9954000000000001E-2</v>
      </c>
      <c r="E111" s="125">
        <v>2.9420999999999999E-2</v>
      </c>
      <c r="F111" s="429">
        <v>3.0629999999999998E-2</v>
      </c>
      <c r="G111" s="429">
        <v>3.9796999999999999E-2</v>
      </c>
      <c r="H111" s="429">
        <v>7.2358000000000006E-2</v>
      </c>
      <c r="I111" s="429">
        <v>6.7395999999999998E-2</v>
      </c>
      <c r="J111" s="429">
        <v>7.0425000000000001E-2</v>
      </c>
      <c r="K111" s="429">
        <v>7.1262999999999993E-2</v>
      </c>
      <c r="L111" s="429">
        <v>3.2589E-2</v>
      </c>
      <c r="M111" s="429">
        <v>3.1684999999999998E-2</v>
      </c>
      <c r="N111" s="429">
        <v>3.1695000000000001E-2</v>
      </c>
      <c r="O111" s="429">
        <v>3.4132000000000003E-2</v>
      </c>
      <c r="P111" s="429">
        <v>3.3488999999999998E-2</v>
      </c>
      <c r="Q111" s="429">
        <v>3.4247E-2</v>
      </c>
      <c r="R111" s="429">
        <v>3.0629999999999998E-2</v>
      </c>
      <c r="S111" s="429">
        <v>3.9796999999999999E-2</v>
      </c>
      <c r="T111" s="429">
        <v>7.2358000000000006E-2</v>
      </c>
      <c r="U111" s="429">
        <v>6.7395999999999998E-2</v>
      </c>
      <c r="V111" s="429">
        <v>7.0425000000000001E-2</v>
      </c>
      <c r="W111" s="429">
        <v>7.1262999999999993E-2</v>
      </c>
      <c r="X111" s="429">
        <v>3.2589E-2</v>
      </c>
      <c r="Y111" s="429">
        <v>3.1684999999999998E-2</v>
      </c>
      <c r="Z111" s="429">
        <v>3.1695000000000001E-2</v>
      </c>
      <c r="AA111" s="429">
        <v>3.4132000000000003E-2</v>
      </c>
      <c r="AB111" s="429">
        <v>3.3488999999999998E-2</v>
      </c>
      <c r="AC111" s="429">
        <v>3.4247E-2</v>
      </c>
      <c r="AD111" s="429">
        <v>3.0629999999999998E-2</v>
      </c>
      <c r="AE111" s="429">
        <v>3.9796999999999999E-2</v>
      </c>
      <c r="AF111" s="429">
        <v>7.2358000000000006E-2</v>
      </c>
      <c r="AG111" s="429">
        <v>6.7395999999999998E-2</v>
      </c>
      <c r="AH111" s="429">
        <v>7.0425000000000001E-2</v>
      </c>
      <c r="AI111" s="429">
        <v>7.1262999999999993E-2</v>
      </c>
      <c r="AJ111" s="429">
        <v>3.2589E-2</v>
      </c>
      <c r="AK111" s="429">
        <v>3.1684999999999998E-2</v>
      </c>
      <c r="AL111" s="429">
        <v>3.1695000000000001E-2</v>
      </c>
      <c r="AM111" s="429">
        <v>3.4132000000000003E-2</v>
      </c>
      <c r="AN111" s="429">
        <v>3.3488999999999998E-2</v>
      </c>
      <c r="AO111" s="429">
        <v>3.4247E-2</v>
      </c>
      <c r="AP111" s="429">
        <v>3.0629999999999998E-2</v>
      </c>
      <c r="AQ111" s="429">
        <v>3.9796999999999999E-2</v>
      </c>
      <c r="AR111" s="429">
        <v>7.2358000000000006E-2</v>
      </c>
      <c r="AS111" s="429">
        <v>6.7395999999999998E-2</v>
      </c>
      <c r="AT111" s="429">
        <v>7.0425000000000001E-2</v>
      </c>
      <c r="AU111" s="429">
        <v>7.1262999999999993E-2</v>
      </c>
      <c r="AV111" s="429">
        <v>3.2589E-2</v>
      </c>
      <c r="AW111" s="429">
        <v>3.1684999999999998E-2</v>
      </c>
      <c r="AX111" s="429">
        <v>3.1695000000000001E-2</v>
      </c>
      <c r="AY111" s="429">
        <v>3.4132000000000003E-2</v>
      </c>
      <c r="AZ111" s="429">
        <v>3.3488999999999998E-2</v>
      </c>
      <c r="BA111" s="429">
        <v>3.4247E-2</v>
      </c>
      <c r="BB111" s="429">
        <v>3.0629999999999998E-2</v>
      </c>
      <c r="BC111" s="429">
        <v>3.9796999999999999E-2</v>
      </c>
      <c r="BD111" s="429">
        <v>7.2358000000000006E-2</v>
      </c>
      <c r="BE111" s="429">
        <v>6.7395999999999998E-2</v>
      </c>
      <c r="BF111" s="429">
        <v>7.0425000000000001E-2</v>
      </c>
      <c r="BG111" s="429">
        <v>7.1262999999999993E-2</v>
      </c>
      <c r="BH111" s="429">
        <v>3.2589E-2</v>
      </c>
      <c r="BI111" s="429">
        <v>3.1684999999999998E-2</v>
      </c>
      <c r="BJ111" s="429">
        <v>3.1695000000000001E-2</v>
      </c>
      <c r="BK111" s="429">
        <v>3.4132000000000003E-2</v>
      </c>
      <c r="BL111" s="429">
        <v>3.3488999999999998E-2</v>
      </c>
      <c r="BM111" s="429">
        <v>3.4247E-2</v>
      </c>
      <c r="BN111" s="429">
        <v>3.0629999999999998E-2</v>
      </c>
      <c r="BO111" s="429">
        <v>3.9796999999999999E-2</v>
      </c>
      <c r="BP111" s="429">
        <v>7.2358000000000006E-2</v>
      </c>
      <c r="BQ111" s="429">
        <v>6.7395999999999998E-2</v>
      </c>
      <c r="BR111" s="429">
        <v>7.0425000000000001E-2</v>
      </c>
      <c r="BS111" s="429">
        <v>7.1262999999999993E-2</v>
      </c>
      <c r="BT111" s="429">
        <v>3.2589E-2</v>
      </c>
      <c r="BU111" s="429">
        <v>3.1684999999999998E-2</v>
      </c>
      <c r="BV111" s="429">
        <v>3.1695000000000001E-2</v>
      </c>
      <c r="BW111" s="429">
        <v>3.4132000000000003E-2</v>
      </c>
      <c r="BX111" s="429">
        <v>3.3488999999999998E-2</v>
      </c>
      <c r="BY111" s="429">
        <v>3.4247E-2</v>
      </c>
      <c r="BZ111" s="429">
        <v>3.0629999999999998E-2</v>
      </c>
      <c r="CA111" s="429">
        <v>3.9796999999999999E-2</v>
      </c>
      <c r="CB111" s="429">
        <v>7.2358000000000006E-2</v>
      </c>
      <c r="CC111" s="429">
        <v>6.7395999999999998E-2</v>
      </c>
      <c r="CD111" s="429">
        <v>7.0425000000000001E-2</v>
      </c>
      <c r="CE111" s="429">
        <v>7.1262999999999993E-2</v>
      </c>
      <c r="CF111" s="429">
        <v>3.2589E-2</v>
      </c>
      <c r="CG111" s="429">
        <v>3.1684999999999998E-2</v>
      </c>
      <c r="CH111" s="429">
        <v>3.1695000000000001E-2</v>
      </c>
    </row>
    <row r="112" spans="1:86" x14ac:dyDescent="0.3">
      <c r="A112" s="655"/>
      <c r="B112" s="325" t="s">
        <v>230</v>
      </c>
      <c r="C112" s="125">
        <v>2.5749000000000001E-2</v>
      </c>
      <c r="D112" s="125">
        <v>2.6553E-2</v>
      </c>
      <c r="E112" s="125">
        <v>2.8032000000000001E-2</v>
      </c>
      <c r="F112" s="429">
        <v>3.4287999999999999E-2</v>
      </c>
      <c r="G112" s="429">
        <v>3.5048000000000003E-2</v>
      </c>
      <c r="H112" s="429">
        <v>6.2170000000000003E-2</v>
      </c>
      <c r="I112" s="429">
        <v>6.0176E-2</v>
      </c>
      <c r="J112" s="429">
        <v>6.1452E-2</v>
      </c>
      <c r="K112" s="429">
        <v>5.9685000000000002E-2</v>
      </c>
      <c r="L112" s="429">
        <v>3.4070000000000003E-2</v>
      </c>
      <c r="M112" s="429">
        <v>3.4317E-2</v>
      </c>
      <c r="N112" s="429">
        <v>2.9395000000000001E-2</v>
      </c>
      <c r="O112" s="429">
        <v>2.9693000000000001E-2</v>
      </c>
      <c r="P112" s="429">
        <v>3.0592999999999999E-2</v>
      </c>
      <c r="Q112" s="429">
        <v>3.2857999999999998E-2</v>
      </c>
      <c r="R112" s="429">
        <v>3.4287999999999999E-2</v>
      </c>
      <c r="S112" s="429">
        <v>3.5048000000000003E-2</v>
      </c>
      <c r="T112" s="429">
        <v>6.2170000000000003E-2</v>
      </c>
      <c r="U112" s="429">
        <v>6.0176E-2</v>
      </c>
      <c r="V112" s="429">
        <v>6.1452E-2</v>
      </c>
      <c r="W112" s="429">
        <v>5.9685000000000002E-2</v>
      </c>
      <c r="X112" s="429">
        <v>3.4070000000000003E-2</v>
      </c>
      <c r="Y112" s="429">
        <v>3.4317E-2</v>
      </c>
      <c r="Z112" s="429">
        <v>2.9395000000000001E-2</v>
      </c>
      <c r="AA112" s="429">
        <v>2.9693000000000001E-2</v>
      </c>
      <c r="AB112" s="429">
        <v>3.0592999999999999E-2</v>
      </c>
      <c r="AC112" s="429">
        <v>3.2857999999999998E-2</v>
      </c>
      <c r="AD112" s="429">
        <v>3.4287999999999999E-2</v>
      </c>
      <c r="AE112" s="429">
        <v>3.5048000000000003E-2</v>
      </c>
      <c r="AF112" s="429">
        <v>6.2170000000000003E-2</v>
      </c>
      <c r="AG112" s="429">
        <v>6.0176E-2</v>
      </c>
      <c r="AH112" s="429">
        <v>6.1452E-2</v>
      </c>
      <c r="AI112" s="429">
        <v>5.9685000000000002E-2</v>
      </c>
      <c r="AJ112" s="429">
        <v>3.4070000000000003E-2</v>
      </c>
      <c r="AK112" s="429">
        <v>3.4317E-2</v>
      </c>
      <c r="AL112" s="429">
        <v>2.9395000000000001E-2</v>
      </c>
      <c r="AM112" s="429">
        <v>2.9693000000000001E-2</v>
      </c>
      <c r="AN112" s="429">
        <v>3.0592999999999999E-2</v>
      </c>
      <c r="AO112" s="429">
        <v>3.2857999999999998E-2</v>
      </c>
      <c r="AP112" s="429">
        <v>3.4287999999999999E-2</v>
      </c>
      <c r="AQ112" s="429">
        <v>3.5048000000000003E-2</v>
      </c>
      <c r="AR112" s="429">
        <v>6.2170000000000003E-2</v>
      </c>
      <c r="AS112" s="429">
        <v>6.0176E-2</v>
      </c>
      <c r="AT112" s="429">
        <v>6.1452E-2</v>
      </c>
      <c r="AU112" s="429">
        <v>5.9685000000000002E-2</v>
      </c>
      <c r="AV112" s="429">
        <v>3.4070000000000003E-2</v>
      </c>
      <c r="AW112" s="429">
        <v>3.4317E-2</v>
      </c>
      <c r="AX112" s="429">
        <v>2.9395000000000001E-2</v>
      </c>
      <c r="AY112" s="429">
        <v>2.9693000000000001E-2</v>
      </c>
      <c r="AZ112" s="429">
        <v>3.0592999999999999E-2</v>
      </c>
      <c r="BA112" s="429">
        <v>3.2857999999999998E-2</v>
      </c>
      <c r="BB112" s="429">
        <v>3.4287999999999999E-2</v>
      </c>
      <c r="BC112" s="429">
        <v>3.5048000000000003E-2</v>
      </c>
      <c r="BD112" s="429">
        <v>6.2170000000000003E-2</v>
      </c>
      <c r="BE112" s="429">
        <v>6.0176E-2</v>
      </c>
      <c r="BF112" s="429">
        <v>6.1452E-2</v>
      </c>
      <c r="BG112" s="429">
        <v>5.9685000000000002E-2</v>
      </c>
      <c r="BH112" s="429">
        <v>3.4070000000000003E-2</v>
      </c>
      <c r="BI112" s="429">
        <v>3.4317E-2</v>
      </c>
      <c r="BJ112" s="429">
        <v>2.9395000000000001E-2</v>
      </c>
      <c r="BK112" s="429">
        <v>2.9693000000000001E-2</v>
      </c>
      <c r="BL112" s="429">
        <v>3.0592999999999999E-2</v>
      </c>
      <c r="BM112" s="429">
        <v>3.2857999999999998E-2</v>
      </c>
      <c r="BN112" s="429">
        <v>3.4287999999999999E-2</v>
      </c>
      <c r="BO112" s="429">
        <v>3.5048000000000003E-2</v>
      </c>
      <c r="BP112" s="429">
        <v>6.2170000000000003E-2</v>
      </c>
      <c r="BQ112" s="429">
        <v>6.0176E-2</v>
      </c>
      <c r="BR112" s="429">
        <v>6.1452E-2</v>
      </c>
      <c r="BS112" s="429">
        <v>5.9685000000000002E-2</v>
      </c>
      <c r="BT112" s="429">
        <v>3.4070000000000003E-2</v>
      </c>
      <c r="BU112" s="429">
        <v>3.4317E-2</v>
      </c>
      <c r="BV112" s="429">
        <v>2.9395000000000001E-2</v>
      </c>
      <c r="BW112" s="429">
        <v>2.9693000000000001E-2</v>
      </c>
      <c r="BX112" s="429">
        <v>3.0592999999999999E-2</v>
      </c>
      <c r="BY112" s="429">
        <v>3.2857999999999998E-2</v>
      </c>
      <c r="BZ112" s="429">
        <v>3.4287999999999999E-2</v>
      </c>
      <c r="CA112" s="429">
        <v>3.5048000000000003E-2</v>
      </c>
      <c r="CB112" s="429">
        <v>6.2170000000000003E-2</v>
      </c>
      <c r="CC112" s="429">
        <v>6.0176E-2</v>
      </c>
      <c r="CD112" s="429">
        <v>6.1452E-2</v>
      </c>
      <c r="CE112" s="429">
        <v>5.9685000000000002E-2</v>
      </c>
      <c r="CF112" s="429">
        <v>3.4070000000000003E-2</v>
      </c>
      <c r="CG112" s="429">
        <v>3.4317E-2</v>
      </c>
      <c r="CH112" s="429">
        <v>2.9395000000000001E-2</v>
      </c>
    </row>
    <row r="113" spans="1:86" x14ac:dyDescent="0.3">
      <c r="A113" s="655"/>
      <c r="B113" s="325" t="s">
        <v>129</v>
      </c>
      <c r="C113" s="125">
        <v>1.8259000000000001E-2</v>
      </c>
      <c r="D113" s="125">
        <v>1.6681000000000001E-2</v>
      </c>
      <c r="E113" s="125">
        <v>1.8474000000000001E-2</v>
      </c>
      <c r="F113" s="429">
        <v>3.3175999999999997E-2</v>
      </c>
      <c r="G113" s="429">
        <v>4.7296999999999999E-2</v>
      </c>
      <c r="H113" s="429">
        <v>7.3122000000000006E-2</v>
      </c>
      <c r="I113" s="429">
        <v>6.7735000000000004E-2</v>
      </c>
      <c r="J113" s="429">
        <v>7.0883000000000002E-2</v>
      </c>
      <c r="K113" s="429">
        <v>7.4445999999999998E-2</v>
      </c>
      <c r="L113" s="429">
        <v>3.3015000000000003E-2</v>
      </c>
      <c r="M113" s="429">
        <v>2.3477000000000001E-2</v>
      </c>
      <c r="N113" s="429">
        <v>2.3244999999999998E-2</v>
      </c>
      <c r="O113" s="429">
        <v>2.3078999999999999E-2</v>
      </c>
      <c r="P113" s="429">
        <v>2.3199999999999998E-2</v>
      </c>
      <c r="Q113" s="429">
        <v>2.3355999999999998E-2</v>
      </c>
      <c r="R113" s="429">
        <v>3.3175999999999997E-2</v>
      </c>
      <c r="S113" s="429">
        <v>4.7296999999999999E-2</v>
      </c>
      <c r="T113" s="429">
        <v>7.3122000000000006E-2</v>
      </c>
      <c r="U113" s="429">
        <v>6.7735000000000004E-2</v>
      </c>
      <c r="V113" s="429">
        <v>7.0883000000000002E-2</v>
      </c>
      <c r="W113" s="429">
        <v>7.4445999999999998E-2</v>
      </c>
      <c r="X113" s="429">
        <v>3.3015000000000003E-2</v>
      </c>
      <c r="Y113" s="429">
        <v>2.3477000000000001E-2</v>
      </c>
      <c r="Z113" s="429">
        <v>2.3244999999999998E-2</v>
      </c>
      <c r="AA113" s="429">
        <v>2.3078999999999999E-2</v>
      </c>
      <c r="AB113" s="429">
        <v>2.3199999999999998E-2</v>
      </c>
      <c r="AC113" s="429">
        <v>2.3355999999999998E-2</v>
      </c>
      <c r="AD113" s="429">
        <v>3.3175999999999997E-2</v>
      </c>
      <c r="AE113" s="429">
        <v>4.7296999999999999E-2</v>
      </c>
      <c r="AF113" s="429">
        <v>7.3122000000000006E-2</v>
      </c>
      <c r="AG113" s="429">
        <v>6.7735000000000004E-2</v>
      </c>
      <c r="AH113" s="429">
        <v>7.0883000000000002E-2</v>
      </c>
      <c r="AI113" s="429">
        <v>7.4445999999999998E-2</v>
      </c>
      <c r="AJ113" s="429">
        <v>3.3015000000000003E-2</v>
      </c>
      <c r="AK113" s="429">
        <v>2.3477000000000001E-2</v>
      </c>
      <c r="AL113" s="429">
        <v>2.3244999999999998E-2</v>
      </c>
      <c r="AM113" s="429">
        <v>2.3078999999999999E-2</v>
      </c>
      <c r="AN113" s="429">
        <v>2.3199999999999998E-2</v>
      </c>
      <c r="AO113" s="429">
        <v>2.3355999999999998E-2</v>
      </c>
      <c r="AP113" s="429">
        <v>3.3175999999999997E-2</v>
      </c>
      <c r="AQ113" s="429">
        <v>4.7296999999999999E-2</v>
      </c>
      <c r="AR113" s="429">
        <v>7.3122000000000006E-2</v>
      </c>
      <c r="AS113" s="429">
        <v>6.7735000000000004E-2</v>
      </c>
      <c r="AT113" s="429">
        <v>7.0883000000000002E-2</v>
      </c>
      <c r="AU113" s="429">
        <v>7.4445999999999998E-2</v>
      </c>
      <c r="AV113" s="429">
        <v>3.3015000000000003E-2</v>
      </c>
      <c r="AW113" s="429">
        <v>2.3477000000000001E-2</v>
      </c>
      <c r="AX113" s="429">
        <v>2.3244999999999998E-2</v>
      </c>
      <c r="AY113" s="429">
        <v>2.3078999999999999E-2</v>
      </c>
      <c r="AZ113" s="429">
        <v>2.3199999999999998E-2</v>
      </c>
      <c r="BA113" s="429">
        <v>2.3355999999999998E-2</v>
      </c>
      <c r="BB113" s="429">
        <v>3.3175999999999997E-2</v>
      </c>
      <c r="BC113" s="429">
        <v>4.7296999999999999E-2</v>
      </c>
      <c r="BD113" s="429">
        <v>7.3122000000000006E-2</v>
      </c>
      <c r="BE113" s="429">
        <v>6.7735000000000004E-2</v>
      </c>
      <c r="BF113" s="429">
        <v>7.0883000000000002E-2</v>
      </c>
      <c r="BG113" s="429">
        <v>7.4445999999999998E-2</v>
      </c>
      <c r="BH113" s="429">
        <v>3.3015000000000003E-2</v>
      </c>
      <c r="BI113" s="429">
        <v>2.3477000000000001E-2</v>
      </c>
      <c r="BJ113" s="429">
        <v>2.3244999999999998E-2</v>
      </c>
      <c r="BK113" s="429">
        <v>2.3078999999999999E-2</v>
      </c>
      <c r="BL113" s="429">
        <v>2.3199999999999998E-2</v>
      </c>
      <c r="BM113" s="429">
        <v>2.3355999999999998E-2</v>
      </c>
      <c r="BN113" s="429">
        <v>3.3175999999999997E-2</v>
      </c>
      <c r="BO113" s="429">
        <v>4.7296999999999999E-2</v>
      </c>
      <c r="BP113" s="429">
        <v>7.3122000000000006E-2</v>
      </c>
      <c r="BQ113" s="429">
        <v>6.7735000000000004E-2</v>
      </c>
      <c r="BR113" s="429">
        <v>7.0883000000000002E-2</v>
      </c>
      <c r="BS113" s="429">
        <v>7.4445999999999998E-2</v>
      </c>
      <c r="BT113" s="429">
        <v>3.3015000000000003E-2</v>
      </c>
      <c r="BU113" s="429">
        <v>2.3477000000000001E-2</v>
      </c>
      <c r="BV113" s="429">
        <v>2.3244999999999998E-2</v>
      </c>
      <c r="BW113" s="429">
        <v>2.3078999999999999E-2</v>
      </c>
      <c r="BX113" s="429">
        <v>2.3199999999999998E-2</v>
      </c>
      <c r="BY113" s="429">
        <v>2.3355999999999998E-2</v>
      </c>
      <c r="BZ113" s="429">
        <v>3.3175999999999997E-2</v>
      </c>
      <c r="CA113" s="429">
        <v>4.7296999999999999E-2</v>
      </c>
      <c r="CB113" s="429">
        <v>7.3122000000000006E-2</v>
      </c>
      <c r="CC113" s="429">
        <v>6.7735000000000004E-2</v>
      </c>
      <c r="CD113" s="429">
        <v>7.0883000000000002E-2</v>
      </c>
      <c r="CE113" s="429">
        <v>7.4445999999999998E-2</v>
      </c>
      <c r="CF113" s="429">
        <v>3.3015000000000003E-2</v>
      </c>
      <c r="CG113" s="429">
        <v>2.3477000000000001E-2</v>
      </c>
      <c r="CH113" s="429">
        <v>2.3244999999999998E-2</v>
      </c>
    </row>
    <row r="114" spans="1:86" x14ac:dyDescent="0.3">
      <c r="A114" s="655"/>
      <c r="B114" s="325" t="s">
        <v>231</v>
      </c>
      <c r="C114" s="125">
        <v>1.9753999999999997E-2</v>
      </c>
      <c r="D114" s="125">
        <v>1.6704E-2</v>
      </c>
      <c r="E114" s="125">
        <v>1.873E-2</v>
      </c>
      <c r="F114" s="429">
        <v>2.4410999999999999E-2</v>
      </c>
      <c r="G114" s="429">
        <v>2.3886999999999999E-2</v>
      </c>
      <c r="H114" s="429">
        <v>3.7404E-2</v>
      </c>
      <c r="I114" s="429">
        <v>3.7322000000000001E-2</v>
      </c>
      <c r="J114" s="429">
        <v>3.7436999999999998E-2</v>
      </c>
      <c r="K114" s="429">
        <v>3.7679999999999998E-2</v>
      </c>
      <c r="L114" s="429">
        <v>2.3616999999999999E-2</v>
      </c>
      <c r="M114" s="429">
        <v>2.3615999999999998E-2</v>
      </c>
      <c r="N114" s="429">
        <v>2.3258999999999998E-2</v>
      </c>
      <c r="O114" s="429">
        <v>2.4317999999999999E-2</v>
      </c>
      <c r="P114" s="429">
        <v>2.3214000000000002E-2</v>
      </c>
      <c r="Q114" s="429">
        <v>2.3549E-2</v>
      </c>
      <c r="R114" s="429">
        <v>2.4410999999999999E-2</v>
      </c>
      <c r="S114" s="429">
        <v>2.3886999999999999E-2</v>
      </c>
      <c r="T114" s="429">
        <v>3.7404E-2</v>
      </c>
      <c r="U114" s="429">
        <v>3.7322000000000001E-2</v>
      </c>
      <c r="V114" s="429">
        <v>3.7436999999999998E-2</v>
      </c>
      <c r="W114" s="429">
        <v>3.7679999999999998E-2</v>
      </c>
      <c r="X114" s="429">
        <v>2.3616999999999999E-2</v>
      </c>
      <c r="Y114" s="429">
        <v>2.3615999999999998E-2</v>
      </c>
      <c r="Z114" s="429">
        <v>2.3258999999999998E-2</v>
      </c>
      <c r="AA114" s="429">
        <v>2.4317999999999999E-2</v>
      </c>
      <c r="AB114" s="429">
        <v>2.3214000000000002E-2</v>
      </c>
      <c r="AC114" s="429">
        <v>2.3549E-2</v>
      </c>
      <c r="AD114" s="429">
        <v>2.4410999999999999E-2</v>
      </c>
      <c r="AE114" s="429">
        <v>2.3886999999999999E-2</v>
      </c>
      <c r="AF114" s="429">
        <v>3.7404E-2</v>
      </c>
      <c r="AG114" s="429">
        <v>3.7322000000000001E-2</v>
      </c>
      <c r="AH114" s="429">
        <v>3.7436999999999998E-2</v>
      </c>
      <c r="AI114" s="429">
        <v>3.7679999999999998E-2</v>
      </c>
      <c r="AJ114" s="429">
        <v>2.3616999999999999E-2</v>
      </c>
      <c r="AK114" s="429">
        <v>2.3615999999999998E-2</v>
      </c>
      <c r="AL114" s="429">
        <v>2.3258999999999998E-2</v>
      </c>
      <c r="AM114" s="429">
        <v>2.4317999999999999E-2</v>
      </c>
      <c r="AN114" s="429">
        <v>2.3214000000000002E-2</v>
      </c>
      <c r="AO114" s="429">
        <v>2.3549E-2</v>
      </c>
      <c r="AP114" s="429">
        <v>2.4410999999999999E-2</v>
      </c>
      <c r="AQ114" s="429">
        <v>2.3886999999999999E-2</v>
      </c>
      <c r="AR114" s="429">
        <v>3.7404E-2</v>
      </c>
      <c r="AS114" s="429">
        <v>3.7322000000000001E-2</v>
      </c>
      <c r="AT114" s="429">
        <v>3.7436999999999998E-2</v>
      </c>
      <c r="AU114" s="429">
        <v>3.7679999999999998E-2</v>
      </c>
      <c r="AV114" s="429">
        <v>2.3616999999999999E-2</v>
      </c>
      <c r="AW114" s="429">
        <v>2.3615999999999998E-2</v>
      </c>
      <c r="AX114" s="429">
        <v>2.3258999999999998E-2</v>
      </c>
      <c r="AY114" s="429">
        <v>2.4317999999999999E-2</v>
      </c>
      <c r="AZ114" s="429">
        <v>2.3214000000000002E-2</v>
      </c>
      <c r="BA114" s="429">
        <v>2.3549E-2</v>
      </c>
      <c r="BB114" s="429">
        <v>2.4410999999999999E-2</v>
      </c>
      <c r="BC114" s="429">
        <v>2.3886999999999999E-2</v>
      </c>
      <c r="BD114" s="429">
        <v>3.7404E-2</v>
      </c>
      <c r="BE114" s="429">
        <v>3.7322000000000001E-2</v>
      </c>
      <c r="BF114" s="429">
        <v>3.7436999999999998E-2</v>
      </c>
      <c r="BG114" s="429">
        <v>3.7679999999999998E-2</v>
      </c>
      <c r="BH114" s="429">
        <v>2.3616999999999999E-2</v>
      </c>
      <c r="BI114" s="429">
        <v>2.3615999999999998E-2</v>
      </c>
      <c r="BJ114" s="429">
        <v>2.3258999999999998E-2</v>
      </c>
      <c r="BK114" s="429">
        <v>2.4317999999999999E-2</v>
      </c>
      <c r="BL114" s="429">
        <v>2.3214000000000002E-2</v>
      </c>
      <c r="BM114" s="429">
        <v>2.3549E-2</v>
      </c>
      <c r="BN114" s="429">
        <v>2.4410999999999999E-2</v>
      </c>
      <c r="BO114" s="429">
        <v>2.3886999999999999E-2</v>
      </c>
      <c r="BP114" s="429">
        <v>3.7404E-2</v>
      </c>
      <c r="BQ114" s="429">
        <v>3.7322000000000001E-2</v>
      </c>
      <c r="BR114" s="429">
        <v>3.7436999999999998E-2</v>
      </c>
      <c r="BS114" s="429">
        <v>3.7679999999999998E-2</v>
      </c>
      <c r="BT114" s="429">
        <v>2.3616999999999999E-2</v>
      </c>
      <c r="BU114" s="429">
        <v>2.3615999999999998E-2</v>
      </c>
      <c r="BV114" s="429">
        <v>2.3258999999999998E-2</v>
      </c>
      <c r="BW114" s="429">
        <v>2.4317999999999999E-2</v>
      </c>
      <c r="BX114" s="429">
        <v>2.3214000000000002E-2</v>
      </c>
      <c r="BY114" s="429">
        <v>2.3549E-2</v>
      </c>
      <c r="BZ114" s="429">
        <v>2.4410999999999999E-2</v>
      </c>
      <c r="CA114" s="429">
        <v>2.3886999999999999E-2</v>
      </c>
      <c r="CB114" s="429">
        <v>3.7404E-2</v>
      </c>
      <c r="CC114" s="429">
        <v>3.7322000000000001E-2</v>
      </c>
      <c r="CD114" s="429">
        <v>3.7436999999999998E-2</v>
      </c>
      <c r="CE114" s="429">
        <v>3.7679999999999998E-2</v>
      </c>
      <c r="CF114" s="429">
        <v>2.3616999999999999E-2</v>
      </c>
      <c r="CG114" s="429">
        <v>2.3615999999999998E-2</v>
      </c>
      <c r="CH114" s="429">
        <v>2.3258999999999998E-2</v>
      </c>
    </row>
    <row r="115" spans="1:86" x14ac:dyDescent="0.3">
      <c r="A115" s="655"/>
      <c r="B115" s="326" t="s">
        <v>131</v>
      </c>
      <c r="C115" s="125">
        <v>3.0703000000000001E-2</v>
      </c>
      <c r="D115" s="125">
        <v>2.9971999999999999E-2</v>
      </c>
      <c r="E115" s="125">
        <v>2.9808999999999999E-2</v>
      </c>
      <c r="F115" s="429">
        <v>3.3085999999999997E-2</v>
      </c>
      <c r="G115" s="429">
        <v>3.1968000000000003E-2</v>
      </c>
      <c r="H115" s="429">
        <v>3.7016E-2</v>
      </c>
      <c r="I115" s="429">
        <v>3.6936999999999998E-2</v>
      </c>
      <c r="J115" s="429">
        <v>3.7067000000000003E-2</v>
      </c>
      <c r="K115" s="429">
        <v>5.7865E-2</v>
      </c>
      <c r="L115" s="429">
        <v>3.4433999999999999E-2</v>
      </c>
      <c r="M115" s="429">
        <v>3.2101999999999999E-2</v>
      </c>
      <c r="N115" s="429">
        <v>3.1699999999999999E-2</v>
      </c>
      <c r="O115" s="429">
        <v>3.4132999999999997E-2</v>
      </c>
      <c r="P115" s="429">
        <v>3.3505E-2</v>
      </c>
      <c r="Q115" s="429">
        <v>3.4636E-2</v>
      </c>
      <c r="R115" s="429">
        <v>3.3085999999999997E-2</v>
      </c>
      <c r="S115" s="429">
        <v>3.1968000000000003E-2</v>
      </c>
      <c r="T115" s="429">
        <v>3.7016E-2</v>
      </c>
      <c r="U115" s="429">
        <v>3.6936999999999998E-2</v>
      </c>
      <c r="V115" s="429">
        <v>3.7067000000000003E-2</v>
      </c>
      <c r="W115" s="429">
        <v>5.7865E-2</v>
      </c>
      <c r="X115" s="429">
        <v>3.4433999999999999E-2</v>
      </c>
      <c r="Y115" s="429">
        <v>3.2101999999999999E-2</v>
      </c>
      <c r="Z115" s="429">
        <v>3.1699999999999999E-2</v>
      </c>
      <c r="AA115" s="429">
        <v>3.4132999999999997E-2</v>
      </c>
      <c r="AB115" s="429">
        <v>3.3505E-2</v>
      </c>
      <c r="AC115" s="429">
        <v>3.4636E-2</v>
      </c>
      <c r="AD115" s="429">
        <v>3.3085999999999997E-2</v>
      </c>
      <c r="AE115" s="429">
        <v>3.1968000000000003E-2</v>
      </c>
      <c r="AF115" s="429">
        <v>3.7016E-2</v>
      </c>
      <c r="AG115" s="429">
        <v>3.6936999999999998E-2</v>
      </c>
      <c r="AH115" s="429">
        <v>3.7067000000000003E-2</v>
      </c>
      <c r="AI115" s="429">
        <v>5.7865E-2</v>
      </c>
      <c r="AJ115" s="429">
        <v>3.4433999999999999E-2</v>
      </c>
      <c r="AK115" s="429">
        <v>3.2101999999999999E-2</v>
      </c>
      <c r="AL115" s="429">
        <v>3.1699999999999999E-2</v>
      </c>
      <c r="AM115" s="429">
        <v>3.4132999999999997E-2</v>
      </c>
      <c r="AN115" s="429">
        <v>3.3505E-2</v>
      </c>
      <c r="AO115" s="429">
        <v>3.4636E-2</v>
      </c>
      <c r="AP115" s="429">
        <v>3.3085999999999997E-2</v>
      </c>
      <c r="AQ115" s="429">
        <v>3.1968000000000003E-2</v>
      </c>
      <c r="AR115" s="429">
        <v>3.7016E-2</v>
      </c>
      <c r="AS115" s="429">
        <v>3.6936999999999998E-2</v>
      </c>
      <c r="AT115" s="429">
        <v>3.7067000000000003E-2</v>
      </c>
      <c r="AU115" s="429">
        <v>5.7865E-2</v>
      </c>
      <c r="AV115" s="429">
        <v>3.4433999999999999E-2</v>
      </c>
      <c r="AW115" s="429">
        <v>3.2101999999999999E-2</v>
      </c>
      <c r="AX115" s="429">
        <v>3.1699999999999999E-2</v>
      </c>
      <c r="AY115" s="429">
        <v>3.4132999999999997E-2</v>
      </c>
      <c r="AZ115" s="429">
        <v>3.3505E-2</v>
      </c>
      <c r="BA115" s="429">
        <v>3.4636E-2</v>
      </c>
      <c r="BB115" s="429">
        <v>3.3085999999999997E-2</v>
      </c>
      <c r="BC115" s="429">
        <v>3.1968000000000003E-2</v>
      </c>
      <c r="BD115" s="429">
        <v>3.7016E-2</v>
      </c>
      <c r="BE115" s="429">
        <v>3.6936999999999998E-2</v>
      </c>
      <c r="BF115" s="429">
        <v>3.7067000000000003E-2</v>
      </c>
      <c r="BG115" s="429">
        <v>5.7865E-2</v>
      </c>
      <c r="BH115" s="429">
        <v>3.4433999999999999E-2</v>
      </c>
      <c r="BI115" s="429">
        <v>3.2101999999999999E-2</v>
      </c>
      <c r="BJ115" s="429">
        <v>3.1699999999999999E-2</v>
      </c>
      <c r="BK115" s="429">
        <v>3.4132999999999997E-2</v>
      </c>
      <c r="BL115" s="429">
        <v>3.3505E-2</v>
      </c>
      <c r="BM115" s="429">
        <v>3.4636E-2</v>
      </c>
      <c r="BN115" s="429">
        <v>3.3085999999999997E-2</v>
      </c>
      <c r="BO115" s="429">
        <v>3.1968000000000003E-2</v>
      </c>
      <c r="BP115" s="429">
        <v>3.7016E-2</v>
      </c>
      <c r="BQ115" s="429">
        <v>3.6936999999999998E-2</v>
      </c>
      <c r="BR115" s="429">
        <v>3.7067000000000003E-2</v>
      </c>
      <c r="BS115" s="429">
        <v>5.7865E-2</v>
      </c>
      <c r="BT115" s="429">
        <v>3.4433999999999999E-2</v>
      </c>
      <c r="BU115" s="429">
        <v>3.2101999999999999E-2</v>
      </c>
      <c r="BV115" s="429">
        <v>3.1699999999999999E-2</v>
      </c>
      <c r="BW115" s="429">
        <v>3.4132999999999997E-2</v>
      </c>
      <c r="BX115" s="429">
        <v>3.3505E-2</v>
      </c>
      <c r="BY115" s="429">
        <v>3.4636E-2</v>
      </c>
      <c r="BZ115" s="429">
        <v>3.3085999999999997E-2</v>
      </c>
      <c r="CA115" s="429">
        <v>3.1968000000000003E-2</v>
      </c>
      <c r="CB115" s="429">
        <v>3.7016E-2</v>
      </c>
      <c r="CC115" s="429">
        <v>3.6936999999999998E-2</v>
      </c>
      <c r="CD115" s="429">
        <v>3.7067000000000003E-2</v>
      </c>
      <c r="CE115" s="429">
        <v>5.7865E-2</v>
      </c>
      <c r="CF115" s="429">
        <v>3.4433999999999999E-2</v>
      </c>
      <c r="CG115" s="429">
        <v>3.2101999999999999E-2</v>
      </c>
      <c r="CH115" s="429">
        <v>3.1699999999999999E-2</v>
      </c>
    </row>
    <row r="116" spans="1:86" x14ac:dyDescent="0.3">
      <c r="A116" s="655"/>
      <c r="B116" s="326" t="s">
        <v>132</v>
      </c>
      <c r="C116" s="125">
        <v>3.0702E-2</v>
      </c>
      <c r="D116" s="125">
        <v>2.9954000000000001E-2</v>
      </c>
      <c r="E116" s="125">
        <v>2.9420999999999999E-2</v>
      </c>
      <c r="F116" s="429">
        <v>3.0629999999999998E-2</v>
      </c>
      <c r="G116" s="429">
        <v>3.9796999999999999E-2</v>
      </c>
      <c r="H116" s="429">
        <v>7.2358000000000006E-2</v>
      </c>
      <c r="I116" s="429">
        <v>6.7395999999999998E-2</v>
      </c>
      <c r="J116" s="429">
        <v>7.0425000000000001E-2</v>
      </c>
      <c r="K116" s="429">
        <v>7.1262999999999993E-2</v>
      </c>
      <c r="L116" s="429">
        <v>3.2589E-2</v>
      </c>
      <c r="M116" s="429">
        <v>3.1684999999999998E-2</v>
      </c>
      <c r="N116" s="429">
        <v>3.1695000000000001E-2</v>
      </c>
      <c r="O116" s="429">
        <v>3.4132000000000003E-2</v>
      </c>
      <c r="P116" s="429">
        <v>3.3488999999999998E-2</v>
      </c>
      <c r="Q116" s="429">
        <v>3.4247E-2</v>
      </c>
      <c r="R116" s="429">
        <v>3.0629999999999998E-2</v>
      </c>
      <c r="S116" s="429">
        <v>3.9796999999999999E-2</v>
      </c>
      <c r="T116" s="429">
        <v>7.2358000000000006E-2</v>
      </c>
      <c r="U116" s="429">
        <v>6.7395999999999998E-2</v>
      </c>
      <c r="V116" s="429">
        <v>7.0425000000000001E-2</v>
      </c>
      <c r="W116" s="429">
        <v>7.1262999999999993E-2</v>
      </c>
      <c r="X116" s="429">
        <v>3.2589E-2</v>
      </c>
      <c r="Y116" s="429">
        <v>3.1684999999999998E-2</v>
      </c>
      <c r="Z116" s="429">
        <v>3.1695000000000001E-2</v>
      </c>
      <c r="AA116" s="429">
        <v>3.4132000000000003E-2</v>
      </c>
      <c r="AB116" s="429">
        <v>3.3488999999999998E-2</v>
      </c>
      <c r="AC116" s="429">
        <v>3.4247E-2</v>
      </c>
      <c r="AD116" s="429">
        <v>3.0629999999999998E-2</v>
      </c>
      <c r="AE116" s="429">
        <v>3.9796999999999999E-2</v>
      </c>
      <c r="AF116" s="429">
        <v>7.2358000000000006E-2</v>
      </c>
      <c r="AG116" s="429">
        <v>6.7395999999999998E-2</v>
      </c>
      <c r="AH116" s="429">
        <v>7.0425000000000001E-2</v>
      </c>
      <c r="AI116" s="429">
        <v>7.1262999999999993E-2</v>
      </c>
      <c r="AJ116" s="429">
        <v>3.2589E-2</v>
      </c>
      <c r="AK116" s="429">
        <v>3.1684999999999998E-2</v>
      </c>
      <c r="AL116" s="429">
        <v>3.1695000000000001E-2</v>
      </c>
      <c r="AM116" s="429">
        <v>3.4132000000000003E-2</v>
      </c>
      <c r="AN116" s="429">
        <v>3.3488999999999998E-2</v>
      </c>
      <c r="AO116" s="429">
        <v>3.4247E-2</v>
      </c>
      <c r="AP116" s="429">
        <v>3.0629999999999998E-2</v>
      </c>
      <c r="AQ116" s="429">
        <v>3.9796999999999999E-2</v>
      </c>
      <c r="AR116" s="429">
        <v>7.2358000000000006E-2</v>
      </c>
      <c r="AS116" s="429">
        <v>6.7395999999999998E-2</v>
      </c>
      <c r="AT116" s="429">
        <v>7.0425000000000001E-2</v>
      </c>
      <c r="AU116" s="429">
        <v>7.1262999999999993E-2</v>
      </c>
      <c r="AV116" s="429">
        <v>3.2589E-2</v>
      </c>
      <c r="AW116" s="429">
        <v>3.1684999999999998E-2</v>
      </c>
      <c r="AX116" s="429">
        <v>3.1695000000000001E-2</v>
      </c>
      <c r="AY116" s="429">
        <v>3.4132000000000003E-2</v>
      </c>
      <c r="AZ116" s="429">
        <v>3.3488999999999998E-2</v>
      </c>
      <c r="BA116" s="429">
        <v>3.4247E-2</v>
      </c>
      <c r="BB116" s="429">
        <v>3.0629999999999998E-2</v>
      </c>
      <c r="BC116" s="429">
        <v>3.9796999999999999E-2</v>
      </c>
      <c r="BD116" s="429">
        <v>7.2358000000000006E-2</v>
      </c>
      <c r="BE116" s="429">
        <v>6.7395999999999998E-2</v>
      </c>
      <c r="BF116" s="429">
        <v>7.0425000000000001E-2</v>
      </c>
      <c r="BG116" s="429">
        <v>7.1262999999999993E-2</v>
      </c>
      <c r="BH116" s="429">
        <v>3.2589E-2</v>
      </c>
      <c r="BI116" s="429">
        <v>3.1684999999999998E-2</v>
      </c>
      <c r="BJ116" s="429">
        <v>3.1695000000000001E-2</v>
      </c>
      <c r="BK116" s="429">
        <v>3.4132000000000003E-2</v>
      </c>
      <c r="BL116" s="429">
        <v>3.3488999999999998E-2</v>
      </c>
      <c r="BM116" s="429">
        <v>3.4247E-2</v>
      </c>
      <c r="BN116" s="429">
        <v>3.0629999999999998E-2</v>
      </c>
      <c r="BO116" s="429">
        <v>3.9796999999999999E-2</v>
      </c>
      <c r="BP116" s="429">
        <v>7.2358000000000006E-2</v>
      </c>
      <c r="BQ116" s="429">
        <v>6.7395999999999998E-2</v>
      </c>
      <c r="BR116" s="429">
        <v>7.0425000000000001E-2</v>
      </c>
      <c r="BS116" s="429">
        <v>7.1262999999999993E-2</v>
      </c>
      <c r="BT116" s="429">
        <v>3.2589E-2</v>
      </c>
      <c r="BU116" s="429">
        <v>3.1684999999999998E-2</v>
      </c>
      <c r="BV116" s="429">
        <v>3.1695000000000001E-2</v>
      </c>
      <c r="BW116" s="429">
        <v>3.4132000000000003E-2</v>
      </c>
      <c r="BX116" s="429">
        <v>3.3488999999999998E-2</v>
      </c>
      <c r="BY116" s="429">
        <v>3.4247E-2</v>
      </c>
      <c r="BZ116" s="429">
        <v>3.0629999999999998E-2</v>
      </c>
      <c r="CA116" s="429">
        <v>3.9796999999999999E-2</v>
      </c>
      <c r="CB116" s="429">
        <v>7.2358000000000006E-2</v>
      </c>
      <c r="CC116" s="429">
        <v>6.7395999999999998E-2</v>
      </c>
      <c r="CD116" s="429">
        <v>7.0425000000000001E-2</v>
      </c>
      <c r="CE116" s="429">
        <v>7.1262999999999993E-2</v>
      </c>
      <c r="CF116" s="429">
        <v>3.2589E-2</v>
      </c>
      <c r="CG116" s="429">
        <v>3.1684999999999998E-2</v>
      </c>
      <c r="CH116" s="429">
        <v>3.1695000000000001E-2</v>
      </c>
    </row>
    <row r="117" spans="1:86" x14ac:dyDescent="0.3">
      <c r="A117" s="655"/>
      <c r="B117" s="326" t="s">
        <v>133</v>
      </c>
      <c r="C117" s="125">
        <v>2.7466999999999998E-2</v>
      </c>
      <c r="D117" s="125">
        <v>2.7660000000000001E-2</v>
      </c>
      <c r="E117" s="125">
        <v>2.7455E-2</v>
      </c>
      <c r="F117" s="429">
        <v>3.3785999999999997E-2</v>
      </c>
      <c r="G117" s="429">
        <v>3.5278999999999998E-2</v>
      </c>
      <c r="H117" s="429">
        <v>6.1283999999999998E-2</v>
      </c>
      <c r="I117" s="429">
        <v>5.9367999999999997E-2</v>
      </c>
      <c r="J117" s="429">
        <v>6.0514999999999999E-2</v>
      </c>
      <c r="K117" s="429">
        <v>5.7696999999999998E-2</v>
      </c>
      <c r="L117" s="429">
        <v>3.4405999999999999E-2</v>
      </c>
      <c r="M117" s="429">
        <v>3.3929000000000001E-2</v>
      </c>
      <c r="N117" s="429">
        <v>2.9774999999999999E-2</v>
      </c>
      <c r="O117" s="429">
        <v>3.1230999999999998E-2</v>
      </c>
      <c r="P117" s="429">
        <v>3.1535000000000001E-2</v>
      </c>
      <c r="Q117" s="429">
        <v>3.2278999999999995E-2</v>
      </c>
      <c r="R117" s="429">
        <v>3.3785999999999997E-2</v>
      </c>
      <c r="S117" s="429">
        <v>3.5278999999999998E-2</v>
      </c>
      <c r="T117" s="429">
        <v>6.1283999999999998E-2</v>
      </c>
      <c r="U117" s="429">
        <v>5.9367999999999997E-2</v>
      </c>
      <c r="V117" s="429">
        <v>6.0514999999999999E-2</v>
      </c>
      <c r="W117" s="429">
        <v>5.7696999999999998E-2</v>
      </c>
      <c r="X117" s="429">
        <v>3.4405999999999999E-2</v>
      </c>
      <c r="Y117" s="429">
        <v>3.3929000000000001E-2</v>
      </c>
      <c r="Z117" s="429">
        <v>2.9774999999999999E-2</v>
      </c>
      <c r="AA117" s="429">
        <v>3.1230999999999998E-2</v>
      </c>
      <c r="AB117" s="429">
        <v>3.1535000000000001E-2</v>
      </c>
      <c r="AC117" s="429">
        <v>3.2278999999999995E-2</v>
      </c>
      <c r="AD117" s="429">
        <v>3.3785999999999997E-2</v>
      </c>
      <c r="AE117" s="429">
        <v>3.5278999999999998E-2</v>
      </c>
      <c r="AF117" s="429">
        <v>6.1283999999999998E-2</v>
      </c>
      <c r="AG117" s="429">
        <v>5.9367999999999997E-2</v>
      </c>
      <c r="AH117" s="429">
        <v>6.0514999999999999E-2</v>
      </c>
      <c r="AI117" s="429">
        <v>5.7696999999999998E-2</v>
      </c>
      <c r="AJ117" s="429">
        <v>3.4405999999999999E-2</v>
      </c>
      <c r="AK117" s="429">
        <v>3.3929000000000001E-2</v>
      </c>
      <c r="AL117" s="429">
        <v>2.9774999999999999E-2</v>
      </c>
      <c r="AM117" s="429">
        <v>3.1230999999999998E-2</v>
      </c>
      <c r="AN117" s="429">
        <v>3.1535000000000001E-2</v>
      </c>
      <c r="AO117" s="429">
        <v>3.2278999999999995E-2</v>
      </c>
      <c r="AP117" s="429">
        <v>3.3785999999999997E-2</v>
      </c>
      <c r="AQ117" s="429">
        <v>3.5278999999999998E-2</v>
      </c>
      <c r="AR117" s="429">
        <v>6.1283999999999998E-2</v>
      </c>
      <c r="AS117" s="429">
        <v>5.9367999999999997E-2</v>
      </c>
      <c r="AT117" s="429">
        <v>6.0514999999999999E-2</v>
      </c>
      <c r="AU117" s="429">
        <v>5.7696999999999998E-2</v>
      </c>
      <c r="AV117" s="429">
        <v>3.4405999999999999E-2</v>
      </c>
      <c r="AW117" s="429">
        <v>3.3929000000000001E-2</v>
      </c>
      <c r="AX117" s="429">
        <v>2.9774999999999999E-2</v>
      </c>
      <c r="AY117" s="429">
        <v>3.1230999999999998E-2</v>
      </c>
      <c r="AZ117" s="429">
        <v>3.1535000000000001E-2</v>
      </c>
      <c r="BA117" s="429">
        <v>3.2278999999999995E-2</v>
      </c>
      <c r="BB117" s="429">
        <v>3.3785999999999997E-2</v>
      </c>
      <c r="BC117" s="429">
        <v>3.5278999999999998E-2</v>
      </c>
      <c r="BD117" s="429">
        <v>6.1283999999999998E-2</v>
      </c>
      <c r="BE117" s="429">
        <v>5.9367999999999997E-2</v>
      </c>
      <c r="BF117" s="429">
        <v>6.0514999999999999E-2</v>
      </c>
      <c r="BG117" s="429">
        <v>5.7696999999999998E-2</v>
      </c>
      <c r="BH117" s="429">
        <v>3.4405999999999999E-2</v>
      </c>
      <c r="BI117" s="429">
        <v>3.3929000000000001E-2</v>
      </c>
      <c r="BJ117" s="429">
        <v>2.9774999999999999E-2</v>
      </c>
      <c r="BK117" s="429">
        <v>3.1230999999999998E-2</v>
      </c>
      <c r="BL117" s="429">
        <v>3.1535000000000001E-2</v>
      </c>
      <c r="BM117" s="429">
        <v>3.2278999999999995E-2</v>
      </c>
      <c r="BN117" s="429">
        <v>3.3785999999999997E-2</v>
      </c>
      <c r="BO117" s="429">
        <v>3.5278999999999998E-2</v>
      </c>
      <c r="BP117" s="429">
        <v>6.1283999999999998E-2</v>
      </c>
      <c r="BQ117" s="429">
        <v>5.9367999999999997E-2</v>
      </c>
      <c r="BR117" s="429">
        <v>6.0514999999999999E-2</v>
      </c>
      <c r="BS117" s="429">
        <v>5.7696999999999998E-2</v>
      </c>
      <c r="BT117" s="429">
        <v>3.4405999999999999E-2</v>
      </c>
      <c r="BU117" s="429">
        <v>3.3929000000000001E-2</v>
      </c>
      <c r="BV117" s="429">
        <v>2.9774999999999999E-2</v>
      </c>
      <c r="BW117" s="429">
        <v>3.1230999999999998E-2</v>
      </c>
      <c r="BX117" s="429">
        <v>3.1535000000000001E-2</v>
      </c>
      <c r="BY117" s="429">
        <v>3.2278999999999995E-2</v>
      </c>
      <c r="BZ117" s="429">
        <v>3.3785999999999997E-2</v>
      </c>
      <c r="CA117" s="429">
        <v>3.5278999999999998E-2</v>
      </c>
      <c r="CB117" s="429">
        <v>6.1283999999999998E-2</v>
      </c>
      <c r="CC117" s="429">
        <v>5.9367999999999997E-2</v>
      </c>
      <c r="CD117" s="429">
        <v>6.0514999999999999E-2</v>
      </c>
      <c r="CE117" s="429">
        <v>5.7696999999999998E-2</v>
      </c>
      <c r="CF117" s="429">
        <v>3.4405999999999999E-2</v>
      </c>
      <c r="CG117" s="429">
        <v>3.3929000000000001E-2</v>
      </c>
      <c r="CH117" s="429">
        <v>2.9774999999999999E-2</v>
      </c>
    </row>
    <row r="118" spans="1:86" x14ac:dyDescent="0.3">
      <c r="A118" s="655"/>
      <c r="B118" s="326" t="s">
        <v>134</v>
      </c>
      <c r="C118" s="125">
        <v>2.6726E-2</v>
      </c>
      <c r="D118" s="125">
        <v>2.6533999999999999E-2</v>
      </c>
      <c r="E118" s="125">
        <v>2.6903E-2</v>
      </c>
      <c r="F118" s="429">
        <v>3.141E-2</v>
      </c>
      <c r="G118" s="429">
        <v>3.3187000000000001E-2</v>
      </c>
      <c r="H118" s="429">
        <v>5.7666000000000002E-2</v>
      </c>
      <c r="I118" s="429">
        <v>5.6468999999999998E-2</v>
      </c>
      <c r="J118" s="429">
        <v>5.7072999999999999E-2</v>
      </c>
      <c r="K118" s="429">
        <v>5.6027E-2</v>
      </c>
      <c r="L118" s="429">
        <v>3.2396000000000001E-2</v>
      </c>
      <c r="M118" s="429">
        <v>3.2539000000000005E-2</v>
      </c>
      <c r="N118" s="429">
        <v>2.9391E-2</v>
      </c>
      <c r="O118" s="429">
        <v>2.9968999999999999E-2</v>
      </c>
      <c r="P118" s="429">
        <v>3.0577E-2</v>
      </c>
      <c r="Q118" s="429">
        <v>3.1021E-2</v>
      </c>
      <c r="R118" s="429">
        <v>3.141E-2</v>
      </c>
      <c r="S118" s="429">
        <v>3.3187000000000001E-2</v>
      </c>
      <c r="T118" s="429">
        <v>5.7666000000000002E-2</v>
      </c>
      <c r="U118" s="429">
        <v>5.6468999999999998E-2</v>
      </c>
      <c r="V118" s="429">
        <v>5.7072999999999999E-2</v>
      </c>
      <c r="W118" s="429">
        <v>5.6027E-2</v>
      </c>
      <c r="X118" s="429">
        <v>3.2396000000000001E-2</v>
      </c>
      <c r="Y118" s="429">
        <v>3.2539000000000005E-2</v>
      </c>
      <c r="Z118" s="429">
        <v>2.9391E-2</v>
      </c>
      <c r="AA118" s="429">
        <v>2.9968999999999999E-2</v>
      </c>
      <c r="AB118" s="429">
        <v>3.0577E-2</v>
      </c>
      <c r="AC118" s="429">
        <v>3.1021E-2</v>
      </c>
      <c r="AD118" s="429">
        <v>3.141E-2</v>
      </c>
      <c r="AE118" s="429">
        <v>3.3187000000000001E-2</v>
      </c>
      <c r="AF118" s="429">
        <v>5.7666000000000002E-2</v>
      </c>
      <c r="AG118" s="429">
        <v>5.6468999999999998E-2</v>
      </c>
      <c r="AH118" s="429">
        <v>5.7072999999999999E-2</v>
      </c>
      <c r="AI118" s="429">
        <v>5.6027E-2</v>
      </c>
      <c r="AJ118" s="429">
        <v>3.2396000000000001E-2</v>
      </c>
      <c r="AK118" s="429">
        <v>3.2539000000000005E-2</v>
      </c>
      <c r="AL118" s="429">
        <v>2.9391E-2</v>
      </c>
      <c r="AM118" s="429">
        <v>2.9968999999999999E-2</v>
      </c>
      <c r="AN118" s="429">
        <v>3.0577E-2</v>
      </c>
      <c r="AO118" s="429">
        <v>3.1021E-2</v>
      </c>
      <c r="AP118" s="429">
        <v>3.141E-2</v>
      </c>
      <c r="AQ118" s="429">
        <v>3.3187000000000001E-2</v>
      </c>
      <c r="AR118" s="429">
        <v>5.7666000000000002E-2</v>
      </c>
      <c r="AS118" s="429">
        <v>5.6468999999999998E-2</v>
      </c>
      <c r="AT118" s="429">
        <v>5.7072999999999999E-2</v>
      </c>
      <c r="AU118" s="429">
        <v>5.6027E-2</v>
      </c>
      <c r="AV118" s="429">
        <v>3.2396000000000001E-2</v>
      </c>
      <c r="AW118" s="429">
        <v>3.2539000000000005E-2</v>
      </c>
      <c r="AX118" s="429">
        <v>2.9391E-2</v>
      </c>
      <c r="AY118" s="429">
        <v>2.9968999999999999E-2</v>
      </c>
      <c r="AZ118" s="429">
        <v>3.0577E-2</v>
      </c>
      <c r="BA118" s="429">
        <v>3.1021E-2</v>
      </c>
      <c r="BB118" s="429">
        <v>3.141E-2</v>
      </c>
      <c r="BC118" s="429">
        <v>3.3187000000000001E-2</v>
      </c>
      <c r="BD118" s="429">
        <v>5.7666000000000002E-2</v>
      </c>
      <c r="BE118" s="429">
        <v>5.6468999999999998E-2</v>
      </c>
      <c r="BF118" s="429">
        <v>5.7072999999999999E-2</v>
      </c>
      <c r="BG118" s="429">
        <v>5.6027E-2</v>
      </c>
      <c r="BH118" s="429">
        <v>3.2396000000000001E-2</v>
      </c>
      <c r="BI118" s="429">
        <v>3.2539000000000005E-2</v>
      </c>
      <c r="BJ118" s="429">
        <v>2.9391E-2</v>
      </c>
      <c r="BK118" s="429">
        <v>2.9968999999999999E-2</v>
      </c>
      <c r="BL118" s="429">
        <v>3.0577E-2</v>
      </c>
      <c r="BM118" s="429">
        <v>3.1021E-2</v>
      </c>
      <c r="BN118" s="429">
        <v>3.141E-2</v>
      </c>
      <c r="BO118" s="429">
        <v>3.3187000000000001E-2</v>
      </c>
      <c r="BP118" s="429">
        <v>5.7666000000000002E-2</v>
      </c>
      <c r="BQ118" s="429">
        <v>5.6468999999999998E-2</v>
      </c>
      <c r="BR118" s="429">
        <v>5.7072999999999999E-2</v>
      </c>
      <c r="BS118" s="429">
        <v>5.6027E-2</v>
      </c>
      <c r="BT118" s="429">
        <v>3.2396000000000001E-2</v>
      </c>
      <c r="BU118" s="429">
        <v>3.2539000000000005E-2</v>
      </c>
      <c r="BV118" s="429">
        <v>2.9391E-2</v>
      </c>
      <c r="BW118" s="429">
        <v>2.9968999999999999E-2</v>
      </c>
      <c r="BX118" s="429">
        <v>3.0577E-2</v>
      </c>
      <c r="BY118" s="429">
        <v>3.1021E-2</v>
      </c>
      <c r="BZ118" s="429">
        <v>3.141E-2</v>
      </c>
      <c r="CA118" s="429">
        <v>3.3187000000000001E-2</v>
      </c>
      <c r="CB118" s="429">
        <v>5.7666000000000002E-2</v>
      </c>
      <c r="CC118" s="429">
        <v>5.6468999999999998E-2</v>
      </c>
      <c r="CD118" s="429">
        <v>5.7072999999999999E-2</v>
      </c>
      <c r="CE118" s="429">
        <v>5.6027E-2</v>
      </c>
      <c r="CF118" s="429">
        <v>3.2396000000000001E-2</v>
      </c>
      <c r="CG118" s="429">
        <v>3.2539000000000005E-2</v>
      </c>
      <c r="CH118" s="429">
        <v>2.9391E-2</v>
      </c>
    </row>
    <row r="119" spans="1:86" x14ac:dyDescent="0.3">
      <c r="A119" s="655"/>
      <c r="B119" s="326" t="s">
        <v>232</v>
      </c>
      <c r="C119" s="125">
        <v>2.6726E-2</v>
      </c>
      <c r="D119" s="125">
        <v>2.6533999999999999E-2</v>
      </c>
      <c r="E119" s="125">
        <v>2.6903E-2</v>
      </c>
      <c r="F119" s="429">
        <v>3.141E-2</v>
      </c>
      <c r="G119" s="429">
        <v>3.3187000000000001E-2</v>
      </c>
      <c r="H119" s="429">
        <v>5.7666000000000002E-2</v>
      </c>
      <c r="I119" s="429">
        <v>5.6468999999999998E-2</v>
      </c>
      <c r="J119" s="429">
        <v>5.7072999999999999E-2</v>
      </c>
      <c r="K119" s="429">
        <v>5.6027E-2</v>
      </c>
      <c r="L119" s="429">
        <v>3.2396000000000001E-2</v>
      </c>
      <c r="M119" s="429">
        <v>3.2539000000000005E-2</v>
      </c>
      <c r="N119" s="429">
        <v>2.9391E-2</v>
      </c>
      <c r="O119" s="429">
        <v>2.9968999999999999E-2</v>
      </c>
      <c r="P119" s="429">
        <v>3.0577E-2</v>
      </c>
      <c r="Q119" s="429">
        <v>3.1021E-2</v>
      </c>
      <c r="R119" s="429">
        <v>3.141E-2</v>
      </c>
      <c r="S119" s="429">
        <v>3.3187000000000001E-2</v>
      </c>
      <c r="T119" s="429">
        <v>5.7666000000000002E-2</v>
      </c>
      <c r="U119" s="429">
        <v>5.6468999999999998E-2</v>
      </c>
      <c r="V119" s="429">
        <v>5.7072999999999999E-2</v>
      </c>
      <c r="W119" s="429">
        <v>5.6027E-2</v>
      </c>
      <c r="X119" s="429">
        <v>3.2396000000000001E-2</v>
      </c>
      <c r="Y119" s="429">
        <v>3.2539000000000005E-2</v>
      </c>
      <c r="Z119" s="429">
        <v>2.9391E-2</v>
      </c>
      <c r="AA119" s="429">
        <v>2.9968999999999999E-2</v>
      </c>
      <c r="AB119" s="429">
        <v>3.0577E-2</v>
      </c>
      <c r="AC119" s="429">
        <v>3.1021E-2</v>
      </c>
      <c r="AD119" s="429">
        <v>3.141E-2</v>
      </c>
      <c r="AE119" s="429">
        <v>3.3187000000000001E-2</v>
      </c>
      <c r="AF119" s="429">
        <v>5.7666000000000002E-2</v>
      </c>
      <c r="AG119" s="429">
        <v>5.6468999999999998E-2</v>
      </c>
      <c r="AH119" s="429">
        <v>5.7072999999999999E-2</v>
      </c>
      <c r="AI119" s="429">
        <v>5.6027E-2</v>
      </c>
      <c r="AJ119" s="429">
        <v>3.2396000000000001E-2</v>
      </c>
      <c r="AK119" s="429">
        <v>3.2539000000000005E-2</v>
      </c>
      <c r="AL119" s="429">
        <v>2.9391E-2</v>
      </c>
      <c r="AM119" s="429">
        <v>2.9968999999999999E-2</v>
      </c>
      <c r="AN119" s="429">
        <v>3.0577E-2</v>
      </c>
      <c r="AO119" s="429">
        <v>3.1021E-2</v>
      </c>
      <c r="AP119" s="429">
        <v>3.141E-2</v>
      </c>
      <c r="AQ119" s="429">
        <v>3.3187000000000001E-2</v>
      </c>
      <c r="AR119" s="429">
        <v>5.7666000000000002E-2</v>
      </c>
      <c r="AS119" s="429">
        <v>5.6468999999999998E-2</v>
      </c>
      <c r="AT119" s="429">
        <v>5.7072999999999999E-2</v>
      </c>
      <c r="AU119" s="429">
        <v>5.6027E-2</v>
      </c>
      <c r="AV119" s="429">
        <v>3.2396000000000001E-2</v>
      </c>
      <c r="AW119" s="429">
        <v>3.2539000000000005E-2</v>
      </c>
      <c r="AX119" s="429">
        <v>2.9391E-2</v>
      </c>
      <c r="AY119" s="429">
        <v>2.9968999999999999E-2</v>
      </c>
      <c r="AZ119" s="429">
        <v>3.0577E-2</v>
      </c>
      <c r="BA119" s="429">
        <v>3.1021E-2</v>
      </c>
      <c r="BB119" s="429">
        <v>3.141E-2</v>
      </c>
      <c r="BC119" s="429">
        <v>3.3187000000000001E-2</v>
      </c>
      <c r="BD119" s="429">
        <v>5.7666000000000002E-2</v>
      </c>
      <c r="BE119" s="429">
        <v>5.6468999999999998E-2</v>
      </c>
      <c r="BF119" s="429">
        <v>5.7072999999999999E-2</v>
      </c>
      <c r="BG119" s="429">
        <v>5.6027E-2</v>
      </c>
      <c r="BH119" s="429">
        <v>3.2396000000000001E-2</v>
      </c>
      <c r="BI119" s="429">
        <v>3.2539000000000005E-2</v>
      </c>
      <c r="BJ119" s="429">
        <v>2.9391E-2</v>
      </c>
      <c r="BK119" s="429">
        <v>2.9968999999999999E-2</v>
      </c>
      <c r="BL119" s="429">
        <v>3.0577E-2</v>
      </c>
      <c r="BM119" s="429">
        <v>3.1021E-2</v>
      </c>
      <c r="BN119" s="429">
        <v>3.141E-2</v>
      </c>
      <c r="BO119" s="429">
        <v>3.3187000000000001E-2</v>
      </c>
      <c r="BP119" s="429">
        <v>5.7666000000000002E-2</v>
      </c>
      <c r="BQ119" s="429">
        <v>5.6468999999999998E-2</v>
      </c>
      <c r="BR119" s="429">
        <v>5.7072999999999999E-2</v>
      </c>
      <c r="BS119" s="429">
        <v>5.6027E-2</v>
      </c>
      <c r="BT119" s="429">
        <v>3.2396000000000001E-2</v>
      </c>
      <c r="BU119" s="429">
        <v>3.2539000000000005E-2</v>
      </c>
      <c r="BV119" s="429">
        <v>2.9391E-2</v>
      </c>
      <c r="BW119" s="429">
        <v>2.9968999999999999E-2</v>
      </c>
      <c r="BX119" s="429">
        <v>3.0577E-2</v>
      </c>
      <c r="BY119" s="429">
        <v>3.1021E-2</v>
      </c>
      <c r="BZ119" s="429">
        <v>3.141E-2</v>
      </c>
      <c r="CA119" s="429">
        <v>3.3187000000000001E-2</v>
      </c>
      <c r="CB119" s="429">
        <v>5.7666000000000002E-2</v>
      </c>
      <c r="CC119" s="429">
        <v>5.6468999999999998E-2</v>
      </c>
      <c r="CD119" s="429">
        <v>5.7072999999999999E-2</v>
      </c>
      <c r="CE119" s="429">
        <v>5.6027E-2</v>
      </c>
      <c r="CF119" s="429">
        <v>3.2396000000000001E-2</v>
      </c>
      <c r="CG119" s="429">
        <v>3.2539000000000005E-2</v>
      </c>
      <c r="CH119" s="429">
        <v>2.9391E-2</v>
      </c>
    </row>
    <row r="120" spans="1:86" x14ac:dyDescent="0.3">
      <c r="A120" s="655"/>
      <c r="B120" s="326" t="s">
        <v>233</v>
      </c>
      <c r="C120" s="125">
        <v>2.6726E-2</v>
      </c>
      <c r="D120" s="125">
        <v>2.6533999999999999E-2</v>
      </c>
      <c r="E120" s="125">
        <v>2.6903E-2</v>
      </c>
      <c r="F120" s="429">
        <v>3.141E-2</v>
      </c>
      <c r="G120" s="429">
        <v>3.3187000000000001E-2</v>
      </c>
      <c r="H120" s="429">
        <v>5.7666000000000002E-2</v>
      </c>
      <c r="I120" s="429">
        <v>5.6468999999999998E-2</v>
      </c>
      <c r="J120" s="429">
        <v>5.7072999999999999E-2</v>
      </c>
      <c r="K120" s="429">
        <v>5.6027E-2</v>
      </c>
      <c r="L120" s="429">
        <v>3.2396000000000001E-2</v>
      </c>
      <c r="M120" s="429">
        <v>3.2539000000000005E-2</v>
      </c>
      <c r="N120" s="429">
        <v>2.9391E-2</v>
      </c>
      <c r="O120" s="429">
        <v>2.9968999999999999E-2</v>
      </c>
      <c r="P120" s="429">
        <v>3.0577E-2</v>
      </c>
      <c r="Q120" s="429">
        <v>3.1021E-2</v>
      </c>
      <c r="R120" s="429">
        <v>3.141E-2</v>
      </c>
      <c r="S120" s="429">
        <v>3.3187000000000001E-2</v>
      </c>
      <c r="T120" s="429">
        <v>5.7666000000000002E-2</v>
      </c>
      <c r="U120" s="429">
        <v>5.6468999999999998E-2</v>
      </c>
      <c r="V120" s="429">
        <v>5.7072999999999999E-2</v>
      </c>
      <c r="W120" s="429">
        <v>5.6027E-2</v>
      </c>
      <c r="X120" s="429">
        <v>3.2396000000000001E-2</v>
      </c>
      <c r="Y120" s="429">
        <v>3.2539000000000005E-2</v>
      </c>
      <c r="Z120" s="429">
        <v>2.9391E-2</v>
      </c>
      <c r="AA120" s="429">
        <v>2.9968999999999999E-2</v>
      </c>
      <c r="AB120" s="429">
        <v>3.0577E-2</v>
      </c>
      <c r="AC120" s="429">
        <v>3.1021E-2</v>
      </c>
      <c r="AD120" s="429">
        <v>3.141E-2</v>
      </c>
      <c r="AE120" s="429">
        <v>3.3187000000000001E-2</v>
      </c>
      <c r="AF120" s="429">
        <v>5.7666000000000002E-2</v>
      </c>
      <c r="AG120" s="429">
        <v>5.6468999999999998E-2</v>
      </c>
      <c r="AH120" s="429">
        <v>5.7072999999999999E-2</v>
      </c>
      <c r="AI120" s="429">
        <v>5.6027E-2</v>
      </c>
      <c r="AJ120" s="429">
        <v>3.2396000000000001E-2</v>
      </c>
      <c r="AK120" s="429">
        <v>3.2539000000000005E-2</v>
      </c>
      <c r="AL120" s="429">
        <v>2.9391E-2</v>
      </c>
      <c r="AM120" s="429">
        <v>2.9968999999999999E-2</v>
      </c>
      <c r="AN120" s="429">
        <v>3.0577E-2</v>
      </c>
      <c r="AO120" s="429">
        <v>3.1021E-2</v>
      </c>
      <c r="AP120" s="429">
        <v>3.141E-2</v>
      </c>
      <c r="AQ120" s="429">
        <v>3.3187000000000001E-2</v>
      </c>
      <c r="AR120" s="429">
        <v>5.7666000000000002E-2</v>
      </c>
      <c r="AS120" s="429">
        <v>5.6468999999999998E-2</v>
      </c>
      <c r="AT120" s="429">
        <v>5.7072999999999999E-2</v>
      </c>
      <c r="AU120" s="429">
        <v>5.6027E-2</v>
      </c>
      <c r="AV120" s="429">
        <v>3.2396000000000001E-2</v>
      </c>
      <c r="AW120" s="429">
        <v>3.2539000000000005E-2</v>
      </c>
      <c r="AX120" s="429">
        <v>2.9391E-2</v>
      </c>
      <c r="AY120" s="429">
        <v>2.9968999999999999E-2</v>
      </c>
      <c r="AZ120" s="429">
        <v>3.0577E-2</v>
      </c>
      <c r="BA120" s="429">
        <v>3.1021E-2</v>
      </c>
      <c r="BB120" s="429">
        <v>3.141E-2</v>
      </c>
      <c r="BC120" s="429">
        <v>3.3187000000000001E-2</v>
      </c>
      <c r="BD120" s="429">
        <v>5.7666000000000002E-2</v>
      </c>
      <c r="BE120" s="429">
        <v>5.6468999999999998E-2</v>
      </c>
      <c r="BF120" s="429">
        <v>5.7072999999999999E-2</v>
      </c>
      <c r="BG120" s="429">
        <v>5.6027E-2</v>
      </c>
      <c r="BH120" s="429">
        <v>3.2396000000000001E-2</v>
      </c>
      <c r="BI120" s="429">
        <v>3.2539000000000005E-2</v>
      </c>
      <c r="BJ120" s="429">
        <v>2.9391E-2</v>
      </c>
      <c r="BK120" s="429">
        <v>2.9968999999999999E-2</v>
      </c>
      <c r="BL120" s="429">
        <v>3.0577E-2</v>
      </c>
      <c r="BM120" s="429">
        <v>3.1021E-2</v>
      </c>
      <c r="BN120" s="429">
        <v>3.141E-2</v>
      </c>
      <c r="BO120" s="429">
        <v>3.3187000000000001E-2</v>
      </c>
      <c r="BP120" s="429">
        <v>5.7666000000000002E-2</v>
      </c>
      <c r="BQ120" s="429">
        <v>5.6468999999999998E-2</v>
      </c>
      <c r="BR120" s="429">
        <v>5.7072999999999999E-2</v>
      </c>
      <c r="BS120" s="429">
        <v>5.6027E-2</v>
      </c>
      <c r="BT120" s="429">
        <v>3.2396000000000001E-2</v>
      </c>
      <c r="BU120" s="429">
        <v>3.2539000000000005E-2</v>
      </c>
      <c r="BV120" s="429">
        <v>2.9391E-2</v>
      </c>
      <c r="BW120" s="429">
        <v>2.9968999999999999E-2</v>
      </c>
      <c r="BX120" s="429">
        <v>3.0577E-2</v>
      </c>
      <c r="BY120" s="429">
        <v>3.1021E-2</v>
      </c>
      <c r="BZ120" s="429">
        <v>3.141E-2</v>
      </c>
      <c r="CA120" s="429">
        <v>3.3187000000000001E-2</v>
      </c>
      <c r="CB120" s="429">
        <v>5.7666000000000002E-2</v>
      </c>
      <c r="CC120" s="429">
        <v>5.6468999999999998E-2</v>
      </c>
      <c r="CD120" s="429">
        <v>5.7072999999999999E-2</v>
      </c>
      <c r="CE120" s="429">
        <v>5.6027E-2</v>
      </c>
      <c r="CF120" s="429">
        <v>3.2396000000000001E-2</v>
      </c>
      <c r="CG120" s="429">
        <v>3.2539000000000005E-2</v>
      </c>
      <c r="CH120" s="429">
        <v>2.9391E-2</v>
      </c>
    </row>
    <row r="121" spans="1:86" x14ac:dyDescent="0.3">
      <c r="A121" s="655"/>
      <c r="B121" s="326" t="s">
        <v>136</v>
      </c>
      <c r="C121" s="125">
        <v>2.4684000000000001E-2</v>
      </c>
      <c r="D121" s="125">
        <v>2.4920999999999999E-2</v>
      </c>
      <c r="E121" s="125">
        <v>2.5819000000000002E-2</v>
      </c>
      <c r="F121" s="429">
        <v>3.1116000000000001E-2</v>
      </c>
      <c r="G121" s="429">
        <v>3.1826E-2</v>
      </c>
      <c r="H121" s="429">
        <v>5.5056000000000001E-2</v>
      </c>
      <c r="I121" s="429">
        <v>5.3829999999999996E-2</v>
      </c>
      <c r="J121" s="429">
        <v>5.4605000000000001E-2</v>
      </c>
      <c r="K121" s="429">
        <v>5.3553999999999997E-2</v>
      </c>
      <c r="L121" s="429">
        <v>3.1075999999999999E-2</v>
      </c>
      <c r="M121" s="429">
        <v>3.1245999999999999E-2</v>
      </c>
      <c r="N121" s="429">
        <v>2.8242E-2</v>
      </c>
      <c r="O121" s="429">
        <v>2.8740000000000002E-2</v>
      </c>
      <c r="P121" s="429">
        <v>2.9204000000000001E-2</v>
      </c>
      <c r="Q121" s="429">
        <v>3.0634000000000002E-2</v>
      </c>
      <c r="R121" s="429">
        <v>3.1116000000000001E-2</v>
      </c>
      <c r="S121" s="429">
        <v>3.1826E-2</v>
      </c>
      <c r="T121" s="429">
        <v>5.5056000000000001E-2</v>
      </c>
      <c r="U121" s="429">
        <v>5.3829999999999996E-2</v>
      </c>
      <c r="V121" s="429">
        <v>5.4605000000000001E-2</v>
      </c>
      <c r="W121" s="429">
        <v>5.3553999999999997E-2</v>
      </c>
      <c r="X121" s="429">
        <v>3.1075999999999999E-2</v>
      </c>
      <c r="Y121" s="429">
        <v>3.1245999999999999E-2</v>
      </c>
      <c r="Z121" s="429">
        <v>2.8242E-2</v>
      </c>
      <c r="AA121" s="429">
        <v>2.8740000000000002E-2</v>
      </c>
      <c r="AB121" s="429">
        <v>2.9204000000000001E-2</v>
      </c>
      <c r="AC121" s="429">
        <v>3.0634000000000002E-2</v>
      </c>
      <c r="AD121" s="429">
        <v>3.1116000000000001E-2</v>
      </c>
      <c r="AE121" s="429">
        <v>3.1826E-2</v>
      </c>
      <c r="AF121" s="429">
        <v>5.5056000000000001E-2</v>
      </c>
      <c r="AG121" s="429">
        <v>5.3829999999999996E-2</v>
      </c>
      <c r="AH121" s="429">
        <v>5.4605000000000001E-2</v>
      </c>
      <c r="AI121" s="429">
        <v>5.3553999999999997E-2</v>
      </c>
      <c r="AJ121" s="429">
        <v>3.1075999999999999E-2</v>
      </c>
      <c r="AK121" s="429">
        <v>3.1245999999999999E-2</v>
      </c>
      <c r="AL121" s="429">
        <v>2.8242E-2</v>
      </c>
      <c r="AM121" s="429">
        <v>2.8740000000000002E-2</v>
      </c>
      <c r="AN121" s="429">
        <v>2.9204000000000001E-2</v>
      </c>
      <c r="AO121" s="429">
        <v>3.0634000000000002E-2</v>
      </c>
      <c r="AP121" s="429">
        <v>3.1116000000000001E-2</v>
      </c>
      <c r="AQ121" s="429">
        <v>3.1826E-2</v>
      </c>
      <c r="AR121" s="429">
        <v>5.5056000000000001E-2</v>
      </c>
      <c r="AS121" s="429">
        <v>5.3829999999999996E-2</v>
      </c>
      <c r="AT121" s="429">
        <v>5.4605000000000001E-2</v>
      </c>
      <c r="AU121" s="429">
        <v>5.3553999999999997E-2</v>
      </c>
      <c r="AV121" s="429">
        <v>3.1075999999999999E-2</v>
      </c>
      <c r="AW121" s="429">
        <v>3.1245999999999999E-2</v>
      </c>
      <c r="AX121" s="429">
        <v>2.8242E-2</v>
      </c>
      <c r="AY121" s="429">
        <v>2.8740000000000002E-2</v>
      </c>
      <c r="AZ121" s="429">
        <v>2.9204000000000001E-2</v>
      </c>
      <c r="BA121" s="429">
        <v>3.0634000000000002E-2</v>
      </c>
      <c r="BB121" s="429">
        <v>3.1116000000000001E-2</v>
      </c>
      <c r="BC121" s="429">
        <v>3.1826E-2</v>
      </c>
      <c r="BD121" s="429">
        <v>5.5056000000000001E-2</v>
      </c>
      <c r="BE121" s="429">
        <v>5.3829999999999996E-2</v>
      </c>
      <c r="BF121" s="429">
        <v>5.4605000000000001E-2</v>
      </c>
      <c r="BG121" s="429">
        <v>5.3553999999999997E-2</v>
      </c>
      <c r="BH121" s="429">
        <v>3.1075999999999999E-2</v>
      </c>
      <c r="BI121" s="429">
        <v>3.1245999999999999E-2</v>
      </c>
      <c r="BJ121" s="429">
        <v>2.8242E-2</v>
      </c>
      <c r="BK121" s="429">
        <v>2.8740000000000002E-2</v>
      </c>
      <c r="BL121" s="429">
        <v>2.9204000000000001E-2</v>
      </c>
      <c r="BM121" s="429">
        <v>3.0634000000000002E-2</v>
      </c>
      <c r="BN121" s="429">
        <v>3.1116000000000001E-2</v>
      </c>
      <c r="BO121" s="429">
        <v>3.1826E-2</v>
      </c>
      <c r="BP121" s="429">
        <v>5.5056000000000001E-2</v>
      </c>
      <c r="BQ121" s="429">
        <v>5.3829999999999996E-2</v>
      </c>
      <c r="BR121" s="429">
        <v>5.4605000000000001E-2</v>
      </c>
      <c r="BS121" s="429">
        <v>5.3553999999999997E-2</v>
      </c>
      <c r="BT121" s="429">
        <v>3.1075999999999999E-2</v>
      </c>
      <c r="BU121" s="429">
        <v>3.1245999999999999E-2</v>
      </c>
      <c r="BV121" s="429">
        <v>2.8242E-2</v>
      </c>
      <c r="BW121" s="429">
        <v>2.8740000000000002E-2</v>
      </c>
      <c r="BX121" s="429">
        <v>2.9204000000000001E-2</v>
      </c>
      <c r="BY121" s="429">
        <v>3.0634000000000002E-2</v>
      </c>
      <c r="BZ121" s="429">
        <v>3.1116000000000001E-2</v>
      </c>
      <c r="CA121" s="429">
        <v>3.1826E-2</v>
      </c>
      <c r="CB121" s="429">
        <v>5.5056000000000001E-2</v>
      </c>
      <c r="CC121" s="429">
        <v>5.3829999999999996E-2</v>
      </c>
      <c r="CD121" s="429">
        <v>5.4605000000000001E-2</v>
      </c>
      <c r="CE121" s="429">
        <v>5.3553999999999997E-2</v>
      </c>
      <c r="CF121" s="429">
        <v>3.1075999999999999E-2</v>
      </c>
      <c r="CG121" s="429">
        <v>3.1245999999999999E-2</v>
      </c>
      <c r="CH121" s="429">
        <v>2.8242E-2</v>
      </c>
    </row>
    <row r="122" spans="1:86" ht="15" thickBot="1" x14ac:dyDescent="0.35">
      <c r="A122" s="656"/>
      <c r="B122" s="327" t="s">
        <v>137</v>
      </c>
      <c r="C122" s="126">
        <v>2.4643000000000002E-2</v>
      </c>
      <c r="D122" s="126">
        <v>2.5756000000000001E-2</v>
      </c>
      <c r="E122" s="126">
        <v>2.7458E-2</v>
      </c>
      <c r="F122" s="429">
        <v>3.3659000000000001E-2</v>
      </c>
      <c r="G122" s="429">
        <v>3.4633000000000004E-2</v>
      </c>
      <c r="H122" s="429">
        <v>6.2099000000000001E-2</v>
      </c>
      <c r="I122" s="429">
        <v>5.9419E-2</v>
      </c>
      <c r="J122" s="429">
        <v>6.1394999999999998E-2</v>
      </c>
      <c r="K122" s="429">
        <v>5.8862999999999999E-2</v>
      </c>
      <c r="L122" s="429">
        <v>3.3699E-2</v>
      </c>
      <c r="M122" s="429">
        <v>3.3918000000000004E-2</v>
      </c>
      <c r="N122" s="429">
        <v>2.8836000000000001E-2</v>
      </c>
      <c r="O122" s="429">
        <v>2.8704E-2</v>
      </c>
      <c r="P122" s="429">
        <v>2.9914E-2</v>
      </c>
      <c r="Q122" s="429">
        <v>3.2281999999999998E-2</v>
      </c>
      <c r="R122" s="429">
        <v>3.3659000000000001E-2</v>
      </c>
      <c r="S122" s="429">
        <v>3.4633000000000004E-2</v>
      </c>
      <c r="T122" s="429">
        <v>6.2099000000000001E-2</v>
      </c>
      <c r="U122" s="429">
        <v>5.9419E-2</v>
      </c>
      <c r="V122" s="429">
        <v>6.1394999999999998E-2</v>
      </c>
      <c r="W122" s="429">
        <v>5.8862999999999999E-2</v>
      </c>
      <c r="X122" s="429">
        <v>3.3699E-2</v>
      </c>
      <c r="Y122" s="429">
        <v>3.3918000000000004E-2</v>
      </c>
      <c r="Z122" s="429">
        <v>2.8836000000000001E-2</v>
      </c>
      <c r="AA122" s="429">
        <v>2.8704E-2</v>
      </c>
      <c r="AB122" s="429">
        <v>2.9914E-2</v>
      </c>
      <c r="AC122" s="429">
        <v>3.2281999999999998E-2</v>
      </c>
      <c r="AD122" s="429">
        <v>3.3659000000000001E-2</v>
      </c>
      <c r="AE122" s="429">
        <v>3.4633000000000004E-2</v>
      </c>
      <c r="AF122" s="429">
        <v>6.2099000000000001E-2</v>
      </c>
      <c r="AG122" s="429">
        <v>5.9419E-2</v>
      </c>
      <c r="AH122" s="429">
        <v>6.1394999999999998E-2</v>
      </c>
      <c r="AI122" s="429">
        <v>5.8862999999999999E-2</v>
      </c>
      <c r="AJ122" s="429">
        <v>3.3699E-2</v>
      </c>
      <c r="AK122" s="429">
        <v>3.3918000000000004E-2</v>
      </c>
      <c r="AL122" s="429">
        <v>2.8836000000000001E-2</v>
      </c>
      <c r="AM122" s="429">
        <v>2.8704E-2</v>
      </c>
      <c r="AN122" s="429">
        <v>2.9914E-2</v>
      </c>
      <c r="AO122" s="429">
        <v>3.2281999999999998E-2</v>
      </c>
      <c r="AP122" s="429">
        <v>3.3659000000000001E-2</v>
      </c>
      <c r="AQ122" s="429">
        <v>3.4633000000000004E-2</v>
      </c>
      <c r="AR122" s="429">
        <v>6.2099000000000001E-2</v>
      </c>
      <c r="AS122" s="429">
        <v>5.9419E-2</v>
      </c>
      <c r="AT122" s="429">
        <v>6.1394999999999998E-2</v>
      </c>
      <c r="AU122" s="429">
        <v>5.8862999999999999E-2</v>
      </c>
      <c r="AV122" s="429">
        <v>3.3699E-2</v>
      </c>
      <c r="AW122" s="429">
        <v>3.3918000000000004E-2</v>
      </c>
      <c r="AX122" s="429">
        <v>2.8836000000000001E-2</v>
      </c>
      <c r="AY122" s="429">
        <v>2.8704E-2</v>
      </c>
      <c r="AZ122" s="429">
        <v>2.9914E-2</v>
      </c>
      <c r="BA122" s="429">
        <v>3.2281999999999998E-2</v>
      </c>
      <c r="BB122" s="429">
        <v>3.3659000000000001E-2</v>
      </c>
      <c r="BC122" s="429">
        <v>3.4633000000000004E-2</v>
      </c>
      <c r="BD122" s="429">
        <v>6.2099000000000001E-2</v>
      </c>
      <c r="BE122" s="429">
        <v>5.9419E-2</v>
      </c>
      <c r="BF122" s="429">
        <v>6.1394999999999998E-2</v>
      </c>
      <c r="BG122" s="429">
        <v>5.8862999999999999E-2</v>
      </c>
      <c r="BH122" s="429">
        <v>3.3699E-2</v>
      </c>
      <c r="BI122" s="429">
        <v>3.3918000000000004E-2</v>
      </c>
      <c r="BJ122" s="429">
        <v>2.8836000000000001E-2</v>
      </c>
      <c r="BK122" s="429">
        <v>2.8704E-2</v>
      </c>
      <c r="BL122" s="429">
        <v>2.9914E-2</v>
      </c>
      <c r="BM122" s="429">
        <v>3.2281999999999998E-2</v>
      </c>
      <c r="BN122" s="429">
        <v>3.3659000000000001E-2</v>
      </c>
      <c r="BO122" s="429">
        <v>3.4633000000000004E-2</v>
      </c>
      <c r="BP122" s="429">
        <v>6.2099000000000001E-2</v>
      </c>
      <c r="BQ122" s="429">
        <v>5.9419E-2</v>
      </c>
      <c r="BR122" s="429">
        <v>6.1394999999999998E-2</v>
      </c>
      <c r="BS122" s="429">
        <v>5.8862999999999999E-2</v>
      </c>
      <c r="BT122" s="429">
        <v>3.3699E-2</v>
      </c>
      <c r="BU122" s="429">
        <v>3.3918000000000004E-2</v>
      </c>
      <c r="BV122" s="429">
        <v>2.8836000000000001E-2</v>
      </c>
      <c r="BW122" s="429">
        <v>2.8704E-2</v>
      </c>
      <c r="BX122" s="429">
        <v>2.9914E-2</v>
      </c>
      <c r="BY122" s="429">
        <v>3.2281999999999998E-2</v>
      </c>
      <c r="BZ122" s="429">
        <v>3.3659000000000001E-2</v>
      </c>
      <c r="CA122" s="429">
        <v>3.4633000000000004E-2</v>
      </c>
      <c r="CB122" s="429">
        <v>6.2099000000000001E-2</v>
      </c>
      <c r="CC122" s="429">
        <v>5.9419E-2</v>
      </c>
      <c r="CD122" s="429">
        <v>6.1394999999999998E-2</v>
      </c>
      <c r="CE122" s="429">
        <v>5.8862999999999999E-2</v>
      </c>
      <c r="CF122" s="429">
        <v>3.3699E-2</v>
      </c>
      <c r="CG122" s="429">
        <v>3.3918000000000004E-2</v>
      </c>
      <c r="CH122" s="429">
        <v>2.8836000000000001E-2</v>
      </c>
    </row>
    <row r="123" spans="1:86" x14ac:dyDescent="0.3">
      <c r="A123" s="127"/>
      <c r="B123" s="127"/>
      <c r="C123" s="128"/>
      <c r="D123" s="128"/>
      <c r="E123" s="128"/>
      <c r="F123" s="128"/>
      <c r="G123" s="128"/>
      <c r="H123" s="128"/>
      <c r="I123" s="128"/>
      <c r="J123" s="128"/>
      <c r="K123" s="128"/>
      <c r="L123" s="128"/>
      <c r="M123" s="128"/>
      <c r="N123" s="128"/>
    </row>
    <row r="124" spans="1:86" ht="15" thickBot="1" x14ac:dyDescent="0.35"/>
    <row r="125" spans="1:86" ht="15" thickBot="1" x14ac:dyDescent="0.35">
      <c r="C125" s="657" t="s">
        <v>246</v>
      </c>
      <c r="D125" s="651"/>
      <c r="E125" s="651"/>
      <c r="F125" s="651"/>
      <c r="G125" s="651"/>
      <c r="H125" s="651"/>
      <c r="I125" s="651"/>
      <c r="J125" s="651"/>
      <c r="K125" s="651"/>
      <c r="L125" s="651"/>
      <c r="M125" s="651"/>
      <c r="N125" s="652"/>
      <c r="O125" s="650" t="s">
        <v>246</v>
      </c>
      <c r="P125" s="651"/>
      <c r="Q125" s="651"/>
      <c r="R125" s="651"/>
      <c r="S125" s="651"/>
      <c r="T125" s="651"/>
      <c r="U125" s="651"/>
      <c r="V125" s="651"/>
      <c r="W125" s="651"/>
      <c r="X125" s="651"/>
      <c r="Y125" s="651"/>
      <c r="Z125" s="652"/>
      <c r="AA125" s="650" t="s">
        <v>246</v>
      </c>
      <c r="AB125" s="651"/>
      <c r="AC125" s="651"/>
      <c r="AD125" s="651"/>
      <c r="AE125" s="651"/>
      <c r="AF125" s="651"/>
      <c r="AG125" s="651"/>
      <c r="AH125" s="651"/>
      <c r="AI125" s="651"/>
      <c r="AJ125" s="651"/>
      <c r="AK125" s="651"/>
      <c r="AL125" s="652"/>
      <c r="AM125" s="650" t="s">
        <v>246</v>
      </c>
      <c r="AN125" s="651"/>
      <c r="AO125" s="651"/>
      <c r="AP125" s="651"/>
      <c r="AQ125" s="651"/>
      <c r="AR125" s="651"/>
      <c r="AS125" s="651"/>
      <c r="AT125" s="651"/>
      <c r="AU125" s="651"/>
      <c r="AV125" s="651"/>
      <c r="AW125" s="651"/>
      <c r="AX125" s="652"/>
      <c r="AY125" s="650" t="s">
        <v>246</v>
      </c>
      <c r="AZ125" s="651"/>
      <c r="BA125" s="651"/>
      <c r="BB125" s="651"/>
      <c r="BC125" s="651"/>
      <c r="BD125" s="651"/>
      <c r="BE125" s="651"/>
      <c r="BF125" s="651"/>
      <c r="BG125" s="651"/>
      <c r="BH125" s="651"/>
      <c r="BI125" s="651"/>
      <c r="BJ125" s="652"/>
      <c r="BK125" s="650" t="s">
        <v>246</v>
      </c>
      <c r="BL125" s="651"/>
      <c r="BM125" s="651"/>
      <c r="BN125" s="651"/>
      <c r="BO125" s="651"/>
      <c r="BP125" s="651"/>
      <c r="BQ125" s="651"/>
      <c r="BR125" s="651"/>
      <c r="BS125" s="651"/>
      <c r="BT125" s="651"/>
      <c r="BU125" s="651"/>
      <c r="BV125" s="652"/>
      <c r="BW125" s="650" t="s">
        <v>246</v>
      </c>
      <c r="BX125" s="651"/>
      <c r="BY125" s="651"/>
      <c r="BZ125" s="651"/>
      <c r="CA125" s="651"/>
      <c r="CB125" s="651"/>
      <c r="CC125" s="651"/>
      <c r="CD125" s="651"/>
      <c r="CE125" s="651"/>
      <c r="CF125" s="651"/>
      <c r="CG125" s="651"/>
      <c r="CH125" s="653"/>
    </row>
    <row r="126" spans="1:86" ht="15.6" x14ac:dyDescent="0.3">
      <c r="A126" s="654" t="s">
        <v>247</v>
      </c>
      <c r="B126" s="322" t="s">
        <v>265</v>
      </c>
      <c r="C126" s="351">
        <f>C4</f>
        <v>43831</v>
      </c>
      <c r="D126" s="351">
        <f t="shared" ref="D126:BO126" si="83">D4</f>
        <v>43862</v>
      </c>
      <c r="E126" s="351">
        <f t="shared" si="83"/>
        <v>43891</v>
      </c>
      <c r="F126" s="351">
        <f t="shared" si="83"/>
        <v>43922</v>
      </c>
      <c r="G126" s="351">
        <f t="shared" si="83"/>
        <v>43952</v>
      </c>
      <c r="H126" s="351">
        <f t="shared" si="83"/>
        <v>43983</v>
      </c>
      <c r="I126" s="351">
        <f t="shared" si="83"/>
        <v>44013</v>
      </c>
      <c r="J126" s="351">
        <f t="shared" si="83"/>
        <v>44044</v>
      </c>
      <c r="K126" s="351">
        <f t="shared" si="83"/>
        <v>44075</v>
      </c>
      <c r="L126" s="351">
        <f t="shared" si="83"/>
        <v>44105</v>
      </c>
      <c r="M126" s="351">
        <f t="shared" si="83"/>
        <v>44136</v>
      </c>
      <c r="N126" s="351">
        <f t="shared" si="83"/>
        <v>44166</v>
      </c>
      <c r="O126" s="351">
        <f t="shared" si="83"/>
        <v>44197</v>
      </c>
      <c r="P126" s="351">
        <f t="shared" si="83"/>
        <v>44228</v>
      </c>
      <c r="Q126" s="351">
        <f t="shared" si="83"/>
        <v>44256</v>
      </c>
      <c r="R126" s="351">
        <f t="shared" si="83"/>
        <v>44287</v>
      </c>
      <c r="S126" s="351">
        <f t="shared" si="83"/>
        <v>44317</v>
      </c>
      <c r="T126" s="351">
        <f t="shared" si="83"/>
        <v>44348</v>
      </c>
      <c r="U126" s="351">
        <f t="shared" si="83"/>
        <v>44378</v>
      </c>
      <c r="V126" s="351">
        <f t="shared" si="83"/>
        <v>44409</v>
      </c>
      <c r="W126" s="351">
        <f t="shared" si="83"/>
        <v>44440</v>
      </c>
      <c r="X126" s="351">
        <f t="shared" si="83"/>
        <v>44470</v>
      </c>
      <c r="Y126" s="351">
        <f t="shared" si="83"/>
        <v>44501</v>
      </c>
      <c r="Z126" s="351">
        <f t="shared" si="83"/>
        <v>44531</v>
      </c>
      <c r="AA126" s="351">
        <f t="shared" si="83"/>
        <v>44562</v>
      </c>
      <c r="AB126" s="351">
        <f t="shared" si="83"/>
        <v>44593</v>
      </c>
      <c r="AC126" s="351">
        <f t="shared" si="83"/>
        <v>44621</v>
      </c>
      <c r="AD126" s="351">
        <f t="shared" si="83"/>
        <v>44652</v>
      </c>
      <c r="AE126" s="351">
        <f t="shared" si="83"/>
        <v>44682</v>
      </c>
      <c r="AF126" s="351">
        <f t="shared" si="83"/>
        <v>44713</v>
      </c>
      <c r="AG126" s="351">
        <f t="shared" si="83"/>
        <v>44743</v>
      </c>
      <c r="AH126" s="351">
        <f t="shared" si="83"/>
        <v>44774</v>
      </c>
      <c r="AI126" s="351">
        <f t="shared" si="83"/>
        <v>44805</v>
      </c>
      <c r="AJ126" s="351">
        <f t="shared" si="83"/>
        <v>44835</v>
      </c>
      <c r="AK126" s="351">
        <f t="shared" si="83"/>
        <v>44866</v>
      </c>
      <c r="AL126" s="351">
        <f t="shared" si="83"/>
        <v>44896</v>
      </c>
      <c r="AM126" s="351">
        <f t="shared" si="83"/>
        <v>44927</v>
      </c>
      <c r="AN126" s="351">
        <f t="shared" si="83"/>
        <v>44958</v>
      </c>
      <c r="AO126" s="351">
        <f t="shared" si="83"/>
        <v>44986</v>
      </c>
      <c r="AP126" s="351">
        <f t="shared" si="83"/>
        <v>45017</v>
      </c>
      <c r="AQ126" s="351">
        <f t="shared" si="83"/>
        <v>45047</v>
      </c>
      <c r="AR126" s="351">
        <f t="shared" si="83"/>
        <v>45078</v>
      </c>
      <c r="AS126" s="351">
        <f t="shared" si="83"/>
        <v>45108</v>
      </c>
      <c r="AT126" s="351">
        <f t="shared" si="83"/>
        <v>45139</v>
      </c>
      <c r="AU126" s="351">
        <f t="shared" si="83"/>
        <v>45170</v>
      </c>
      <c r="AV126" s="351">
        <f t="shared" si="83"/>
        <v>45200</v>
      </c>
      <c r="AW126" s="351">
        <f t="shared" si="83"/>
        <v>45231</v>
      </c>
      <c r="AX126" s="351">
        <f t="shared" si="83"/>
        <v>45261</v>
      </c>
      <c r="AY126" s="351">
        <f t="shared" si="83"/>
        <v>45292</v>
      </c>
      <c r="AZ126" s="351">
        <f t="shared" si="83"/>
        <v>45323</v>
      </c>
      <c r="BA126" s="351">
        <f t="shared" si="83"/>
        <v>45352</v>
      </c>
      <c r="BB126" s="351">
        <f t="shared" si="83"/>
        <v>45383</v>
      </c>
      <c r="BC126" s="351">
        <f t="shared" si="83"/>
        <v>45413</v>
      </c>
      <c r="BD126" s="351">
        <f t="shared" si="83"/>
        <v>45444</v>
      </c>
      <c r="BE126" s="351">
        <f t="shared" si="83"/>
        <v>45474</v>
      </c>
      <c r="BF126" s="351">
        <f t="shared" si="83"/>
        <v>45505</v>
      </c>
      <c r="BG126" s="351">
        <f t="shared" si="83"/>
        <v>45536</v>
      </c>
      <c r="BH126" s="351">
        <f t="shared" si="83"/>
        <v>45566</v>
      </c>
      <c r="BI126" s="351">
        <f t="shared" si="83"/>
        <v>45597</v>
      </c>
      <c r="BJ126" s="351">
        <f t="shared" si="83"/>
        <v>45627</v>
      </c>
      <c r="BK126" s="351">
        <f t="shared" si="83"/>
        <v>45658</v>
      </c>
      <c r="BL126" s="351">
        <f t="shared" si="83"/>
        <v>45689</v>
      </c>
      <c r="BM126" s="351">
        <f t="shared" si="83"/>
        <v>45717</v>
      </c>
      <c r="BN126" s="351">
        <f t="shared" si="83"/>
        <v>45748</v>
      </c>
      <c r="BO126" s="351">
        <f t="shared" si="83"/>
        <v>45778</v>
      </c>
      <c r="BP126" s="351">
        <f t="shared" ref="BP126:CH126" si="84">BP4</f>
        <v>45809</v>
      </c>
      <c r="BQ126" s="351">
        <f t="shared" si="84"/>
        <v>45839</v>
      </c>
      <c r="BR126" s="351">
        <f t="shared" si="84"/>
        <v>45870</v>
      </c>
      <c r="BS126" s="351">
        <f t="shared" si="84"/>
        <v>45901</v>
      </c>
      <c r="BT126" s="351">
        <f t="shared" si="84"/>
        <v>45931</v>
      </c>
      <c r="BU126" s="351">
        <f t="shared" si="84"/>
        <v>45962</v>
      </c>
      <c r="BV126" s="351">
        <f t="shared" si="84"/>
        <v>45992</v>
      </c>
      <c r="BW126" s="351">
        <f t="shared" si="84"/>
        <v>46023</v>
      </c>
      <c r="BX126" s="351">
        <f t="shared" si="84"/>
        <v>46054</v>
      </c>
      <c r="BY126" s="351">
        <f t="shared" si="84"/>
        <v>46082</v>
      </c>
      <c r="BZ126" s="351">
        <f t="shared" si="84"/>
        <v>46113</v>
      </c>
      <c r="CA126" s="351">
        <f t="shared" si="84"/>
        <v>46143</v>
      </c>
      <c r="CB126" s="351">
        <f t="shared" si="84"/>
        <v>46174</v>
      </c>
      <c r="CC126" s="351">
        <f t="shared" si="84"/>
        <v>46204</v>
      </c>
      <c r="CD126" s="351">
        <f t="shared" si="84"/>
        <v>46235</v>
      </c>
      <c r="CE126" s="351">
        <f t="shared" si="84"/>
        <v>46266</v>
      </c>
      <c r="CF126" s="351">
        <f t="shared" si="84"/>
        <v>46296</v>
      </c>
      <c r="CG126" s="351">
        <f t="shared" si="84"/>
        <v>46327</v>
      </c>
      <c r="CH126" s="352">
        <f t="shared" si="84"/>
        <v>46357</v>
      </c>
    </row>
    <row r="127" spans="1:86" x14ac:dyDescent="0.3">
      <c r="A127" s="655"/>
      <c r="B127" s="325" t="s">
        <v>229</v>
      </c>
      <c r="C127" s="130">
        <v>2.6410000000000001E-3</v>
      </c>
      <c r="D127" s="130">
        <v>1.622E-3</v>
      </c>
      <c r="E127" s="130">
        <v>2.6189999999999998E-3</v>
      </c>
      <c r="F127" s="429">
        <v>2.8860000000000001E-3</v>
      </c>
      <c r="G127" s="429">
        <v>3.568E-3</v>
      </c>
      <c r="H127" s="429">
        <v>9.4900000000000002E-3</v>
      </c>
      <c r="I127" s="429">
        <v>8.7889999999999999E-3</v>
      </c>
      <c r="J127" s="429">
        <v>9.0760000000000007E-3</v>
      </c>
      <c r="K127" s="429">
        <v>8.6409999999999994E-3</v>
      </c>
      <c r="L127" s="429">
        <v>3.3189999999999999E-3</v>
      </c>
      <c r="M127" s="429">
        <v>3.424E-3</v>
      </c>
      <c r="N127" s="429">
        <v>2.333E-3</v>
      </c>
      <c r="O127" s="429">
        <v>2.643E-3</v>
      </c>
      <c r="P127" s="429">
        <v>2.7320000000000001E-3</v>
      </c>
      <c r="Q127" s="429">
        <v>2.8240000000000001E-3</v>
      </c>
      <c r="R127" s="429">
        <v>2.8860000000000001E-3</v>
      </c>
      <c r="S127" s="429">
        <v>3.568E-3</v>
      </c>
      <c r="T127" s="429">
        <v>9.4900000000000002E-3</v>
      </c>
      <c r="U127" s="429">
        <v>8.7889999999999999E-3</v>
      </c>
      <c r="V127" s="429">
        <v>9.0760000000000007E-3</v>
      </c>
      <c r="W127" s="429">
        <v>8.6409999999999994E-3</v>
      </c>
      <c r="X127" s="429">
        <v>3.3189999999999999E-3</v>
      </c>
      <c r="Y127" s="429">
        <v>3.424E-3</v>
      </c>
      <c r="Z127" s="429">
        <v>2.333E-3</v>
      </c>
      <c r="AA127" s="429">
        <v>2.643E-3</v>
      </c>
      <c r="AB127" s="429">
        <v>2.7320000000000001E-3</v>
      </c>
      <c r="AC127" s="429">
        <v>2.8240000000000001E-3</v>
      </c>
      <c r="AD127" s="429">
        <v>2.8860000000000001E-3</v>
      </c>
      <c r="AE127" s="429">
        <v>3.568E-3</v>
      </c>
      <c r="AF127" s="429">
        <v>9.4900000000000002E-3</v>
      </c>
      <c r="AG127" s="429">
        <v>8.7889999999999999E-3</v>
      </c>
      <c r="AH127" s="429">
        <v>9.0760000000000007E-3</v>
      </c>
      <c r="AI127" s="429">
        <v>8.6409999999999994E-3</v>
      </c>
      <c r="AJ127" s="429">
        <v>3.3189999999999999E-3</v>
      </c>
      <c r="AK127" s="429">
        <v>3.424E-3</v>
      </c>
      <c r="AL127" s="429">
        <v>2.333E-3</v>
      </c>
      <c r="AM127" s="429">
        <v>2.643E-3</v>
      </c>
      <c r="AN127" s="429">
        <v>2.7320000000000001E-3</v>
      </c>
      <c r="AO127" s="429">
        <v>2.8240000000000001E-3</v>
      </c>
      <c r="AP127" s="429">
        <v>2.8860000000000001E-3</v>
      </c>
      <c r="AQ127" s="429">
        <v>3.568E-3</v>
      </c>
      <c r="AR127" s="429">
        <v>9.4900000000000002E-3</v>
      </c>
      <c r="AS127" s="429">
        <v>8.7889999999999999E-3</v>
      </c>
      <c r="AT127" s="429">
        <v>9.0760000000000007E-3</v>
      </c>
      <c r="AU127" s="429">
        <v>8.6409999999999994E-3</v>
      </c>
      <c r="AV127" s="429">
        <v>3.3189999999999999E-3</v>
      </c>
      <c r="AW127" s="429">
        <v>3.424E-3</v>
      </c>
      <c r="AX127" s="429">
        <v>2.333E-3</v>
      </c>
      <c r="AY127" s="429">
        <v>2.643E-3</v>
      </c>
      <c r="AZ127" s="429">
        <v>2.7320000000000001E-3</v>
      </c>
      <c r="BA127" s="429">
        <v>2.8240000000000001E-3</v>
      </c>
      <c r="BB127" s="429">
        <v>2.8860000000000001E-3</v>
      </c>
      <c r="BC127" s="429">
        <v>3.568E-3</v>
      </c>
      <c r="BD127" s="429">
        <v>9.4900000000000002E-3</v>
      </c>
      <c r="BE127" s="429">
        <v>8.7889999999999999E-3</v>
      </c>
      <c r="BF127" s="429">
        <v>9.0760000000000007E-3</v>
      </c>
      <c r="BG127" s="429">
        <v>8.6409999999999994E-3</v>
      </c>
      <c r="BH127" s="429">
        <v>3.3189999999999999E-3</v>
      </c>
      <c r="BI127" s="429">
        <v>3.424E-3</v>
      </c>
      <c r="BJ127" s="429">
        <v>2.333E-3</v>
      </c>
      <c r="BK127" s="429">
        <v>2.643E-3</v>
      </c>
      <c r="BL127" s="429">
        <v>2.7320000000000001E-3</v>
      </c>
      <c r="BM127" s="429">
        <v>2.8240000000000001E-3</v>
      </c>
      <c r="BN127" s="429">
        <v>2.8860000000000001E-3</v>
      </c>
      <c r="BO127" s="429">
        <v>3.568E-3</v>
      </c>
      <c r="BP127" s="429">
        <v>9.4900000000000002E-3</v>
      </c>
      <c r="BQ127" s="429">
        <v>8.7889999999999999E-3</v>
      </c>
      <c r="BR127" s="429">
        <v>9.0760000000000007E-3</v>
      </c>
      <c r="BS127" s="429">
        <v>8.6409999999999994E-3</v>
      </c>
      <c r="BT127" s="429">
        <v>3.3189999999999999E-3</v>
      </c>
      <c r="BU127" s="429">
        <v>3.424E-3</v>
      </c>
      <c r="BV127" s="429">
        <v>2.333E-3</v>
      </c>
      <c r="BW127" s="429">
        <v>2.643E-3</v>
      </c>
      <c r="BX127" s="429">
        <v>2.7320000000000001E-3</v>
      </c>
      <c r="BY127" s="429">
        <v>2.8240000000000001E-3</v>
      </c>
      <c r="BZ127" s="429">
        <v>2.8860000000000001E-3</v>
      </c>
      <c r="CA127" s="429">
        <v>3.568E-3</v>
      </c>
      <c r="CB127" s="429">
        <v>9.4900000000000002E-3</v>
      </c>
      <c r="CC127" s="429">
        <v>8.7889999999999999E-3</v>
      </c>
      <c r="CD127" s="429">
        <v>9.0760000000000007E-3</v>
      </c>
      <c r="CE127" s="429">
        <v>8.6409999999999994E-3</v>
      </c>
      <c r="CF127" s="429">
        <v>3.3189999999999999E-3</v>
      </c>
      <c r="CG127" s="429">
        <v>3.424E-3</v>
      </c>
      <c r="CH127" s="429">
        <v>2.333E-3</v>
      </c>
    </row>
    <row r="128" spans="1:86" x14ac:dyDescent="0.3">
      <c r="A128" s="655"/>
      <c r="B128" s="325" t="s">
        <v>128</v>
      </c>
      <c r="C128" s="130">
        <v>3.9290000000000002E-3</v>
      </c>
      <c r="D128" s="130">
        <v>2.7139999999999998E-3</v>
      </c>
      <c r="E128" s="130">
        <v>3.4399999999999999E-3</v>
      </c>
      <c r="F128" s="429">
        <v>2.6090000000000002E-3</v>
      </c>
      <c r="G128" s="429">
        <v>5.9420000000000002E-3</v>
      </c>
      <c r="H128" s="429">
        <v>1.6067999999999999E-2</v>
      </c>
      <c r="I128" s="429">
        <v>1.3556E-2</v>
      </c>
      <c r="J128" s="429">
        <v>1.4933E-2</v>
      </c>
      <c r="K128" s="429">
        <v>1.5493E-2</v>
      </c>
      <c r="L128" s="429">
        <v>3.3899999999999998E-3</v>
      </c>
      <c r="M128" s="429">
        <v>3.1089999999999998E-3</v>
      </c>
      <c r="N128" s="429">
        <v>3.192E-3</v>
      </c>
      <c r="O128" s="429">
        <v>4.2069999999999998E-3</v>
      </c>
      <c r="P128" s="429">
        <v>3.787E-3</v>
      </c>
      <c r="Q128" s="429">
        <v>3.986E-3</v>
      </c>
      <c r="R128" s="429">
        <v>2.6090000000000002E-3</v>
      </c>
      <c r="S128" s="429">
        <v>5.9420000000000002E-3</v>
      </c>
      <c r="T128" s="429">
        <v>1.6067999999999999E-2</v>
      </c>
      <c r="U128" s="429">
        <v>1.3556E-2</v>
      </c>
      <c r="V128" s="429">
        <v>1.4933E-2</v>
      </c>
      <c r="W128" s="429">
        <v>1.5493E-2</v>
      </c>
      <c r="X128" s="429">
        <v>3.3899999999999998E-3</v>
      </c>
      <c r="Y128" s="429">
        <v>3.1089999999999998E-3</v>
      </c>
      <c r="Z128" s="429">
        <v>3.192E-3</v>
      </c>
      <c r="AA128" s="429">
        <v>4.2069999999999998E-3</v>
      </c>
      <c r="AB128" s="429">
        <v>3.787E-3</v>
      </c>
      <c r="AC128" s="429">
        <v>3.986E-3</v>
      </c>
      <c r="AD128" s="429">
        <v>2.6090000000000002E-3</v>
      </c>
      <c r="AE128" s="429">
        <v>5.9420000000000002E-3</v>
      </c>
      <c r="AF128" s="429">
        <v>1.6067999999999999E-2</v>
      </c>
      <c r="AG128" s="429">
        <v>1.3556E-2</v>
      </c>
      <c r="AH128" s="429">
        <v>1.4933E-2</v>
      </c>
      <c r="AI128" s="429">
        <v>1.5493E-2</v>
      </c>
      <c r="AJ128" s="429">
        <v>3.3899999999999998E-3</v>
      </c>
      <c r="AK128" s="429">
        <v>3.1089999999999998E-3</v>
      </c>
      <c r="AL128" s="429">
        <v>3.192E-3</v>
      </c>
      <c r="AM128" s="429">
        <v>4.2069999999999998E-3</v>
      </c>
      <c r="AN128" s="429">
        <v>3.787E-3</v>
      </c>
      <c r="AO128" s="429">
        <v>3.986E-3</v>
      </c>
      <c r="AP128" s="429">
        <v>2.6090000000000002E-3</v>
      </c>
      <c r="AQ128" s="429">
        <v>5.9420000000000002E-3</v>
      </c>
      <c r="AR128" s="429">
        <v>1.6067999999999999E-2</v>
      </c>
      <c r="AS128" s="429">
        <v>1.3556E-2</v>
      </c>
      <c r="AT128" s="429">
        <v>1.4933E-2</v>
      </c>
      <c r="AU128" s="429">
        <v>1.5493E-2</v>
      </c>
      <c r="AV128" s="429">
        <v>3.3899999999999998E-3</v>
      </c>
      <c r="AW128" s="429">
        <v>3.1089999999999998E-3</v>
      </c>
      <c r="AX128" s="429">
        <v>3.192E-3</v>
      </c>
      <c r="AY128" s="429">
        <v>4.2069999999999998E-3</v>
      </c>
      <c r="AZ128" s="429">
        <v>3.787E-3</v>
      </c>
      <c r="BA128" s="429">
        <v>3.986E-3</v>
      </c>
      <c r="BB128" s="429">
        <v>2.6090000000000002E-3</v>
      </c>
      <c r="BC128" s="429">
        <v>5.9420000000000002E-3</v>
      </c>
      <c r="BD128" s="429">
        <v>1.6067999999999999E-2</v>
      </c>
      <c r="BE128" s="429">
        <v>1.3556E-2</v>
      </c>
      <c r="BF128" s="429">
        <v>1.4933E-2</v>
      </c>
      <c r="BG128" s="429">
        <v>1.5493E-2</v>
      </c>
      <c r="BH128" s="429">
        <v>3.3899999999999998E-3</v>
      </c>
      <c r="BI128" s="429">
        <v>3.1089999999999998E-3</v>
      </c>
      <c r="BJ128" s="429">
        <v>3.192E-3</v>
      </c>
      <c r="BK128" s="429">
        <v>4.2069999999999998E-3</v>
      </c>
      <c r="BL128" s="429">
        <v>3.787E-3</v>
      </c>
      <c r="BM128" s="429">
        <v>3.986E-3</v>
      </c>
      <c r="BN128" s="429">
        <v>2.6090000000000002E-3</v>
      </c>
      <c r="BO128" s="429">
        <v>5.9420000000000002E-3</v>
      </c>
      <c r="BP128" s="429">
        <v>1.6067999999999999E-2</v>
      </c>
      <c r="BQ128" s="429">
        <v>1.3556E-2</v>
      </c>
      <c r="BR128" s="429">
        <v>1.4933E-2</v>
      </c>
      <c r="BS128" s="429">
        <v>1.5493E-2</v>
      </c>
      <c r="BT128" s="429">
        <v>3.3899999999999998E-3</v>
      </c>
      <c r="BU128" s="429">
        <v>3.1089999999999998E-3</v>
      </c>
      <c r="BV128" s="429">
        <v>3.192E-3</v>
      </c>
      <c r="BW128" s="429">
        <v>4.2069999999999998E-3</v>
      </c>
      <c r="BX128" s="429">
        <v>3.787E-3</v>
      </c>
      <c r="BY128" s="429">
        <v>3.986E-3</v>
      </c>
      <c r="BZ128" s="429">
        <v>2.6090000000000002E-3</v>
      </c>
      <c r="CA128" s="429">
        <v>5.9420000000000002E-3</v>
      </c>
      <c r="CB128" s="429">
        <v>1.6067999999999999E-2</v>
      </c>
      <c r="CC128" s="429">
        <v>1.3556E-2</v>
      </c>
      <c r="CD128" s="429">
        <v>1.4933E-2</v>
      </c>
      <c r="CE128" s="429">
        <v>1.5493E-2</v>
      </c>
      <c r="CF128" s="429">
        <v>3.3899999999999998E-3</v>
      </c>
      <c r="CG128" s="429">
        <v>3.1089999999999998E-3</v>
      </c>
      <c r="CH128" s="429">
        <v>3.192E-3</v>
      </c>
    </row>
    <row r="129" spans="1:86" x14ac:dyDescent="0.3">
      <c r="A129" s="655"/>
      <c r="B129" s="325" t="s">
        <v>230</v>
      </c>
      <c r="C129" s="130">
        <v>2.323E-3</v>
      </c>
      <c r="D129" s="130">
        <v>1.6280000000000001E-3</v>
      </c>
      <c r="E129" s="130">
        <v>2.9889999999999999E-3</v>
      </c>
      <c r="F129" s="429">
        <v>3.9020000000000001E-3</v>
      </c>
      <c r="G129" s="429">
        <v>4.241E-3</v>
      </c>
      <c r="H129" s="429">
        <v>1.1518E-2</v>
      </c>
      <c r="I129" s="429">
        <v>1.0421E-2</v>
      </c>
      <c r="J129" s="429">
        <v>1.1017000000000001E-2</v>
      </c>
      <c r="K129" s="429">
        <v>1.0297000000000001E-2</v>
      </c>
      <c r="L129" s="429">
        <v>3.9319999999999997E-3</v>
      </c>
      <c r="M129" s="429">
        <v>4.0800000000000003E-3</v>
      </c>
      <c r="N129" s="429">
        <v>2.3349999999999998E-3</v>
      </c>
      <c r="O129" s="429">
        <v>2.539E-3</v>
      </c>
      <c r="P129" s="429">
        <v>2.738E-3</v>
      </c>
      <c r="Q129" s="429">
        <v>3.4870000000000001E-3</v>
      </c>
      <c r="R129" s="429">
        <v>3.9020000000000001E-3</v>
      </c>
      <c r="S129" s="429">
        <v>4.241E-3</v>
      </c>
      <c r="T129" s="429">
        <v>1.1518E-2</v>
      </c>
      <c r="U129" s="429">
        <v>1.0421E-2</v>
      </c>
      <c r="V129" s="429">
        <v>1.1017000000000001E-2</v>
      </c>
      <c r="W129" s="429">
        <v>1.0297000000000001E-2</v>
      </c>
      <c r="X129" s="429">
        <v>3.9319999999999997E-3</v>
      </c>
      <c r="Y129" s="429">
        <v>4.0800000000000003E-3</v>
      </c>
      <c r="Z129" s="429">
        <v>2.3349999999999998E-3</v>
      </c>
      <c r="AA129" s="429">
        <v>2.539E-3</v>
      </c>
      <c r="AB129" s="429">
        <v>2.738E-3</v>
      </c>
      <c r="AC129" s="429">
        <v>3.4870000000000001E-3</v>
      </c>
      <c r="AD129" s="429">
        <v>3.9020000000000001E-3</v>
      </c>
      <c r="AE129" s="429">
        <v>4.241E-3</v>
      </c>
      <c r="AF129" s="429">
        <v>1.1518E-2</v>
      </c>
      <c r="AG129" s="429">
        <v>1.0421E-2</v>
      </c>
      <c r="AH129" s="429">
        <v>1.1017000000000001E-2</v>
      </c>
      <c r="AI129" s="429">
        <v>1.0297000000000001E-2</v>
      </c>
      <c r="AJ129" s="429">
        <v>3.9319999999999997E-3</v>
      </c>
      <c r="AK129" s="429">
        <v>4.0800000000000003E-3</v>
      </c>
      <c r="AL129" s="429">
        <v>2.3349999999999998E-3</v>
      </c>
      <c r="AM129" s="429">
        <v>2.539E-3</v>
      </c>
      <c r="AN129" s="429">
        <v>2.738E-3</v>
      </c>
      <c r="AO129" s="429">
        <v>3.4870000000000001E-3</v>
      </c>
      <c r="AP129" s="429">
        <v>3.9020000000000001E-3</v>
      </c>
      <c r="AQ129" s="429">
        <v>4.241E-3</v>
      </c>
      <c r="AR129" s="429">
        <v>1.1518E-2</v>
      </c>
      <c r="AS129" s="429">
        <v>1.0421E-2</v>
      </c>
      <c r="AT129" s="429">
        <v>1.1017000000000001E-2</v>
      </c>
      <c r="AU129" s="429">
        <v>1.0297000000000001E-2</v>
      </c>
      <c r="AV129" s="429">
        <v>3.9319999999999997E-3</v>
      </c>
      <c r="AW129" s="429">
        <v>4.0800000000000003E-3</v>
      </c>
      <c r="AX129" s="429">
        <v>2.3349999999999998E-3</v>
      </c>
      <c r="AY129" s="429">
        <v>2.539E-3</v>
      </c>
      <c r="AZ129" s="429">
        <v>2.738E-3</v>
      </c>
      <c r="BA129" s="429">
        <v>3.4870000000000001E-3</v>
      </c>
      <c r="BB129" s="429">
        <v>3.9020000000000001E-3</v>
      </c>
      <c r="BC129" s="429">
        <v>4.241E-3</v>
      </c>
      <c r="BD129" s="429">
        <v>1.1518E-2</v>
      </c>
      <c r="BE129" s="429">
        <v>1.0421E-2</v>
      </c>
      <c r="BF129" s="429">
        <v>1.1017000000000001E-2</v>
      </c>
      <c r="BG129" s="429">
        <v>1.0297000000000001E-2</v>
      </c>
      <c r="BH129" s="429">
        <v>3.9319999999999997E-3</v>
      </c>
      <c r="BI129" s="429">
        <v>4.0800000000000003E-3</v>
      </c>
      <c r="BJ129" s="429">
        <v>2.3349999999999998E-3</v>
      </c>
      <c r="BK129" s="429">
        <v>2.539E-3</v>
      </c>
      <c r="BL129" s="429">
        <v>2.738E-3</v>
      </c>
      <c r="BM129" s="429">
        <v>3.4870000000000001E-3</v>
      </c>
      <c r="BN129" s="429">
        <v>3.9020000000000001E-3</v>
      </c>
      <c r="BO129" s="429">
        <v>4.241E-3</v>
      </c>
      <c r="BP129" s="429">
        <v>1.1518E-2</v>
      </c>
      <c r="BQ129" s="429">
        <v>1.0421E-2</v>
      </c>
      <c r="BR129" s="429">
        <v>1.1017000000000001E-2</v>
      </c>
      <c r="BS129" s="429">
        <v>1.0297000000000001E-2</v>
      </c>
      <c r="BT129" s="429">
        <v>3.9319999999999997E-3</v>
      </c>
      <c r="BU129" s="429">
        <v>4.0800000000000003E-3</v>
      </c>
      <c r="BV129" s="429">
        <v>2.3349999999999998E-3</v>
      </c>
      <c r="BW129" s="429">
        <v>2.539E-3</v>
      </c>
      <c r="BX129" s="429">
        <v>2.738E-3</v>
      </c>
      <c r="BY129" s="429">
        <v>3.4870000000000001E-3</v>
      </c>
      <c r="BZ129" s="429">
        <v>3.9020000000000001E-3</v>
      </c>
      <c r="CA129" s="429">
        <v>4.241E-3</v>
      </c>
      <c r="CB129" s="429">
        <v>1.1518E-2</v>
      </c>
      <c r="CC129" s="429">
        <v>1.0421E-2</v>
      </c>
      <c r="CD129" s="429">
        <v>1.1017000000000001E-2</v>
      </c>
      <c r="CE129" s="429">
        <v>1.0297000000000001E-2</v>
      </c>
      <c r="CF129" s="429">
        <v>3.9319999999999997E-3</v>
      </c>
      <c r="CG129" s="429">
        <v>4.0800000000000003E-3</v>
      </c>
      <c r="CH129" s="429">
        <v>2.3349999999999998E-3</v>
      </c>
    </row>
    <row r="130" spans="1:86" x14ac:dyDescent="0.3">
      <c r="A130" s="655"/>
      <c r="B130" s="325" t="s">
        <v>129</v>
      </c>
      <c r="C130" s="130">
        <v>0</v>
      </c>
      <c r="D130" s="130">
        <v>0</v>
      </c>
      <c r="E130" s="130">
        <v>0</v>
      </c>
      <c r="F130" s="429">
        <v>3.5109999999999998E-3</v>
      </c>
      <c r="G130" s="429">
        <v>8.5800000000000008E-3</v>
      </c>
      <c r="H130" s="429">
        <v>1.6403999999999998E-2</v>
      </c>
      <c r="I130" s="429">
        <v>1.3702000000000001E-2</v>
      </c>
      <c r="J130" s="429">
        <v>1.5133000000000001E-2</v>
      </c>
      <c r="K130" s="429">
        <v>1.6902E-2</v>
      </c>
      <c r="L130" s="429">
        <v>3.5460000000000001E-3</v>
      </c>
      <c r="M130" s="429">
        <v>0</v>
      </c>
      <c r="N130" s="429">
        <v>0</v>
      </c>
      <c r="O130" s="429">
        <v>0</v>
      </c>
      <c r="P130" s="429">
        <v>0</v>
      </c>
      <c r="Q130" s="429">
        <v>0</v>
      </c>
      <c r="R130" s="429">
        <v>3.5109999999999998E-3</v>
      </c>
      <c r="S130" s="429">
        <v>8.5800000000000008E-3</v>
      </c>
      <c r="T130" s="429">
        <v>1.6403999999999998E-2</v>
      </c>
      <c r="U130" s="429">
        <v>1.3702000000000001E-2</v>
      </c>
      <c r="V130" s="429">
        <v>1.5133000000000001E-2</v>
      </c>
      <c r="W130" s="429">
        <v>1.6902E-2</v>
      </c>
      <c r="X130" s="429">
        <v>3.5460000000000001E-3</v>
      </c>
      <c r="Y130" s="429">
        <v>0</v>
      </c>
      <c r="Z130" s="429">
        <v>0</v>
      </c>
      <c r="AA130" s="429">
        <v>0</v>
      </c>
      <c r="AB130" s="429">
        <v>0</v>
      </c>
      <c r="AC130" s="429">
        <v>0</v>
      </c>
      <c r="AD130" s="429">
        <v>3.5109999999999998E-3</v>
      </c>
      <c r="AE130" s="429">
        <v>8.5800000000000008E-3</v>
      </c>
      <c r="AF130" s="429">
        <v>1.6403999999999998E-2</v>
      </c>
      <c r="AG130" s="429">
        <v>1.3702000000000001E-2</v>
      </c>
      <c r="AH130" s="429">
        <v>1.5133000000000001E-2</v>
      </c>
      <c r="AI130" s="429">
        <v>1.6902E-2</v>
      </c>
      <c r="AJ130" s="429">
        <v>3.5460000000000001E-3</v>
      </c>
      <c r="AK130" s="429">
        <v>0</v>
      </c>
      <c r="AL130" s="429">
        <v>0</v>
      </c>
      <c r="AM130" s="429">
        <v>0</v>
      </c>
      <c r="AN130" s="429">
        <v>0</v>
      </c>
      <c r="AO130" s="429">
        <v>0</v>
      </c>
      <c r="AP130" s="429">
        <v>3.5109999999999998E-3</v>
      </c>
      <c r="AQ130" s="429">
        <v>8.5800000000000008E-3</v>
      </c>
      <c r="AR130" s="429">
        <v>1.6403999999999998E-2</v>
      </c>
      <c r="AS130" s="429">
        <v>1.3702000000000001E-2</v>
      </c>
      <c r="AT130" s="429">
        <v>1.5133000000000001E-2</v>
      </c>
      <c r="AU130" s="429">
        <v>1.6902E-2</v>
      </c>
      <c r="AV130" s="429">
        <v>3.5460000000000001E-3</v>
      </c>
      <c r="AW130" s="429">
        <v>0</v>
      </c>
      <c r="AX130" s="429">
        <v>0</v>
      </c>
      <c r="AY130" s="429">
        <v>0</v>
      </c>
      <c r="AZ130" s="429">
        <v>0</v>
      </c>
      <c r="BA130" s="429">
        <v>0</v>
      </c>
      <c r="BB130" s="429">
        <v>3.5109999999999998E-3</v>
      </c>
      <c r="BC130" s="429">
        <v>8.5800000000000008E-3</v>
      </c>
      <c r="BD130" s="429">
        <v>1.6403999999999998E-2</v>
      </c>
      <c r="BE130" s="429">
        <v>1.3702000000000001E-2</v>
      </c>
      <c r="BF130" s="429">
        <v>1.5133000000000001E-2</v>
      </c>
      <c r="BG130" s="429">
        <v>1.6902E-2</v>
      </c>
      <c r="BH130" s="429">
        <v>3.5460000000000001E-3</v>
      </c>
      <c r="BI130" s="429">
        <v>0</v>
      </c>
      <c r="BJ130" s="429">
        <v>0</v>
      </c>
      <c r="BK130" s="429">
        <v>0</v>
      </c>
      <c r="BL130" s="429">
        <v>0</v>
      </c>
      <c r="BM130" s="429">
        <v>0</v>
      </c>
      <c r="BN130" s="429">
        <v>3.5109999999999998E-3</v>
      </c>
      <c r="BO130" s="429">
        <v>8.5800000000000008E-3</v>
      </c>
      <c r="BP130" s="429">
        <v>1.6403999999999998E-2</v>
      </c>
      <c r="BQ130" s="429">
        <v>1.3702000000000001E-2</v>
      </c>
      <c r="BR130" s="429">
        <v>1.5133000000000001E-2</v>
      </c>
      <c r="BS130" s="429">
        <v>1.6902E-2</v>
      </c>
      <c r="BT130" s="429">
        <v>3.5460000000000001E-3</v>
      </c>
      <c r="BU130" s="429">
        <v>0</v>
      </c>
      <c r="BV130" s="429">
        <v>0</v>
      </c>
      <c r="BW130" s="429">
        <v>0</v>
      </c>
      <c r="BX130" s="429">
        <v>0</v>
      </c>
      <c r="BY130" s="429">
        <v>0</v>
      </c>
      <c r="BZ130" s="429">
        <v>3.5109999999999998E-3</v>
      </c>
      <c r="CA130" s="429">
        <v>8.5800000000000008E-3</v>
      </c>
      <c r="CB130" s="429">
        <v>1.6403999999999998E-2</v>
      </c>
      <c r="CC130" s="429">
        <v>1.3702000000000001E-2</v>
      </c>
      <c r="CD130" s="429">
        <v>1.5133000000000001E-2</v>
      </c>
      <c r="CE130" s="429">
        <v>1.6902E-2</v>
      </c>
      <c r="CF130" s="429">
        <v>3.5460000000000001E-3</v>
      </c>
      <c r="CG130" s="429">
        <v>0</v>
      </c>
      <c r="CH130" s="429">
        <v>0</v>
      </c>
    </row>
    <row r="131" spans="1:86" x14ac:dyDescent="0.3">
      <c r="A131" s="655"/>
      <c r="B131" s="325" t="s">
        <v>231</v>
      </c>
      <c r="C131" s="130">
        <v>3.4499999999999998E-4</v>
      </c>
      <c r="D131" s="130">
        <v>0</v>
      </c>
      <c r="E131" s="130">
        <v>0</v>
      </c>
      <c r="F131" s="429">
        <v>3.68E-4</v>
      </c>
      <c r="G131" s="429">
        <v>7.6000000000000004E-5</v>
      </c>
      <c r="H131" s="429">
        <v>1.8100000000000001E-4</v>
      </c>
      <c r="I131" s="429">
        <v>1.7699999999999999E-4</v>
      </c>
      <c r="J131" s="429">
        <v>1.73E-4</v>
      </c>
      <c r="K131" s="429">
        <v>1.7799999999999999E-4</v>
      </c>
      <c r="L131" s="429">
        <v>5.8E-5</v>
      </c>
      <c r="M131" s="429">
        <v>5.3000000000000001E-5</v>
      </c>
      <c r="N131" s="429">
        <v>6.0000000000000002E-6</v>
      </c>
      <c r="O131" s="429">
        <v>4.8299999999999998E-4</v>
      </c>
      <c r="P131" s="429">
        <v>6.0000000000000002E-6</v>
      </c>
      <c r="Q131" s="429">
        <v>7.2999999999999999E-5</v>
      </c>
      <c r="R131" s="429">
        <v>3.68E-4</v>
      </c>
      <c r="S131" s="429">
        <v>7.6000000000000004E-5</v>
      </c>
      <c r="T131" s="429">
        <v>1.8100000000000001E-4</v>
      </c>
      <c r="U131" s="429">
        <v>1.7699999999999999E-4</v>
      </c>
      <c r="V131" s="429">
        <v>1.73E-4</v>
      </c>
      <c r="W131" s="429">
        <v>1.7799999999999999E-4</v>
      </c>
      <c r="X131" s="429">
        <v>5.8E-5</v>
      </c>
      <c r="Y131" s="429">
        <v>5.3000000000000001E-5</v>
      </c>
      <c r="Z131" s="429">
        <v>6.0000000000000002E-6</v>
      </c>
      <c r="AA131" s="429">
        <v>4.8299999999999998E-4</v>
      </c>
      <c r="AB131" s="429">
        <v>6.0000000000000002E-6</v>
      </c>
      <c r="AC131" s="429">
        <v>7.2999999999999999E-5</v>
      </c>
      <c r="AD131" s="429">
        <v>3.68E-4</v>
      </c>
      <c r="AE131" s="429">
        <v>7.6000000000000004E-5</v>
      </c>
      <c r="AF131" s="429">
        <v>1.8100000000000001E-4</v>
      </c>
      <c r="AG131" s="429">
        <v>1.7699999999999999E-4</v>
      </c>
      <c r="AH131" s="429">
        <v>1.73E-4</v>
      </c>
      <c r="AI131" s="429">
        <v>1.7799999999999999E-4</v>
      </c>
      <c r="AJ131" s="429">
        <v>5.8E-5</v>
      </c>
      <c r="AK131" s="429">
        <v>5.3000000000000001E-5</v>
      </c>
      <c r="AL131" s="429">
        <v>6.0000000000000002E-6</v>
      </c>
      <c r="AM131" s="429">
        <v>4.8299999999999998E-4</v>
      </c>
      <c r="AN131" s="429">
        <v>6.0000000000000002E-6</v>
      </c>
      <c r="AO131" s="429">
        <v>7.2999999999999999E-5</v>
      </c>
      <c r="AP131" s="429">
        <v>3.68E-4</v>
      </c>
      <c r="AQ131" s="429">
        <v>7.6000000000000004E-5</v>
      </c>
      <c r="AR131" s="429">
        <v>1.8100000000000001E-4</v>
      </c>
      <c r="AS131" s="429">
        <v>1.7699999999999999E-4</v>
      </c>
      <c r="AT131" s="429">
        <v>1.73E-4</v>
      </c>
      <c r="AU131" s="429">
        <v>1.7799999999999999E-4</v>
      </c>
      <c r="AV131" s="429">
        <v>5.8E-5</v>
      </c>
      <c r="AW131" s="429">
        <v>5.3000000000000001E-5</v>
      </c>
      <c r="AX131" s="429">
        <v>6.0000000000000002E-6</v>
      </c>
      <c r="AY131" s="429">
        <v>4.8299999999999998E-4</v>
      </c>
      <c r="AZ131" s="429">
        <v>6.0000000000000002E-6</v>
      </c>
      <c r="BA131" s="429">
        <v>7.2999999999999999E-5</v>
      </c>
      <c r="BB131" s="429">
        <v>3.68E-4</v>
      </c>
      <c r="BC131" s="429">
        <v>7.6000000000000004E-5</v>
      </c>
      <c r="BD131" s="429">
        <v>1.8100000000000001E-4</v>
      </c>
      <c r="BE131" s="429">
        <v>1.7699999999999999E-4</v>
      </c>
      <c r="BF131" s="429">
        <v>1.73E-4</v>
      </c>
      <c r="BG131" s="429">
        <v>1.7799999999999999E-4</v>
      </c>
      <c r="BH131" s="429">
        <v>5.8E-5</v>
      </c>
      <c r="BI131" s="429">
        <v>5.3000000000000001E-5</v>
      </c>
      <c r="BJ131" s="429">
        <v>6.0000000000000002E-6</v>
      </c>
      <c r="BK131" s="429">
        <v>4.8299999999999998E-4</v>
      </c>
      <c r="BL131" s="429">
        <v>6.0000000000000002E-6</v>
      </c>
      <c r="BM131" s="429">
        <v>7.2999999999999999E-5</v>
      </c>
      <c r="BN131" s="429">
        <v>3.68E-4</v>
      </c>
      <c r="BO131" s="429">
        <v>7.6000000000000004E-5</v>
      </c>
      <c r="BP131" s="429">
        <v>1.8100000000000001E-4</v>
      </c>
      <c r="BQ131" s="429">
        <v>1.7699999999999999E-4</v>
      </c>
      <c r="BR131" s="429">
        <v>1.73E-4</v>
      </c>
      <c r="BS131" s="429">
        <v>1.7799999999999999E-4</v>
      </c>
      <c r="BT131" s="429">
        <v>5.8E-5</v>
      </c>
      <c r="BU131" s="429">
        <v>5.3000000000000001E-5</v>
      </c>
      <c r="BV131" s="429">
        <v>6.0000000000000002E-6</v>
      </c>
      <c r="BW131" s="429">
        <v>4.8299999999999998E-4</v>
      </c>
      <c r="BX131" s="429">
        <v>6.0000000000000002E-6</v>
      </c>
      <c r="BY131" s="429">
        <v>7.2999999999999999E-5</v>
      </c>
      <c r="BZ131" s="429">
        <v>3.68E-4</v>
      </c>
      <c r="CA131" s="429">
        <v>7.6000000000000004E-5</v>
      </c>
      <c r="CB131" s="429">
        <v>1.8100000000000001E-4</v>
      </c>
      <c r="CC131" s="429">
        <v>1.7699999999999999E-4</v>
      </c>
      <c r="CD131" s="429">
        <v>1.73E-4</v>
      </c>
      <c r="CE131" s="429">
        <v>1.7799999999999999E-4</v>
      </c>
      <c r="CF131" s="429">
        <v>5.8E-5</v>
      </c>
      <c r="CG131" s="429">
        <v>5.3000000000000001E-5</v>
      </c>
      <c r="CH131" s="429">
        <v>6.0000000000000002E-6</v>
      </c>
    </row>
    <row r="132" spans="1:86" x14ac:dyDescent="0.3">
      <c r="A132" s="655"/>
      <c r="B132" s="326" t="s">
        <v>131</v>
      </c>
      <c r="C132" s="130">
        <v>3.9290000000000002E-3</v>
      </c>
      <c r="D132" s="130">
        <v>2.7200000000000002E-3</v>
      </c>
      <c r="E132" s="130">
        <v>3.565E-3</v>
      </c>
      <c r="F132" s="429">
        <v>3.4789999999999999E-3</v>
      </c>
      <c r="G132" s="429">
        <v>3.1229999999999999E-3</v>
      </c>
      <c r="H132" s="429">
        <v>0</v>
      </c>
      <c r="I132" s="429">
        <v>0</v>
      </c>
      <c r="J132" s="429">
        <v>0</v>
      </c>
      <c r="K132" s="429">
        <v>9.4739999999999998E-3</v>
      </c>
      <c r="L132" s="429">
        <v>4.065E-3</v>
      </c>
      <c r="M132" s="429">
        <v>3.2629999999999998E-3</v>
      </c>
      <c r="N132" s="429">
        <v>3.1930000000000001E-3</v>
      </c>
      <c r="O132" s="429">
        <v>4.2069999999999998E-3</v>
      </c>
      <c r="P132" s="429">
        <v>3.7929999999999999E-3</v>
      </c>
      <c r="Q132" s="429">
        <v>4.1240000000000001E-3</v>
      </c>
      <c r="R132" s="429">
        <v>3.4789999999999999E-3</v>
      </c>
      <c r="S132" s="429">
        <v>3.1229999999999999E-3</v>
      </c>
      <c r="T132" s="429">
        <v>0</v>
      </c>
      <c r="U132" s="429">
        <v>0</v>
      </c>
      <c r="V132" s="429">
        <v>0</v>
      </c>
      <c r="W132" s="429">
        <v>9.4739999999999998E-3</v>
      </c>
      <c r="X132" s="429">
        <v>4.065E-3</v>
      </c>
      <c r="Y132" s="429">
        <v>3.2629999999999998E-3</v>
      </c>
      <c r="Z132" s="429">
        <v>3.1930000000000001E-3</v>
      </c>
      <c r="AA132" s="429">
        <v>4.2069999999999998E-3</v>
      </c>
      <c r="AB132" s="429">
        <v>3.7929999999999999E-3</v>
      </c>
      <c r="AC132" s="429">
        <v>4.1240000000000001E-3</v>
      </c>
      <c r="AD132" s="429">
        <v>3.4789999999999999E-3</v>
      </c>
      <c r="AE132" s="429">
        <v>3.1229999999999999E-3</v>
      </c>
      <c r="AF132" s="429">
        <v>0</v>
      </c>
      <c r="AG132" s="429">
        <v>0</v>
      </c>
      <c r="AH132" s="429">
        <v>0</v>
      </c>
      <c r="AI132" s="429">
        <v>9.4739999999999998E-3</v>
      </c>
      <c r="AJ132" s="429">
        <v>4.065E-3</v>
      </c>
      <c r="AK132" s="429">
        <v>3.2629999999999998E-3</v>
      </c>
      <c r="AL132" s="429">
        <v>3.1930000000000001E-3</v>
      </c>
      <c r="AM132" s="429">
        <v>4.2069999999999998E-3</v>
      </c>
      <c r="AN132" s="429">
        <v>3.7929999999999999E-3</v>
      </c>
      <c r="AO132" s="429">
        <v>4.1240000000000001E-3</v>
      </c>
      <c r="AP132" s="429">
        <v>3.4789999999999999E-3</v>
      </c>
      <c r="AQ132" s="429">
        <v>3.1229999999999999E-3</v>
      </c>
      <c r="AR132" s="429">
        <v>0</v>
      </c>
      <c r="AS132" s="429">
        <v>0</v>
      </c>
      <c r="AT132" s="429">
        <v>0</v>
      </c>
      <c r="AU132" s="429">
        <v>9.4739999999999998E-3</v>
      </c>
      <c r="AV132" s="429">
        <v>4.065E-3</v>
      </c>
      <c r="AW132" s="429">
        <v>3.2629999999999998E-3</v>
      </c>
      <c r="AX132" s="429">
        <v>3.1930000000000001E-3</v>
      </c>
      <c r="AY132" s="429">
        <v>4.2069999999999998E-3</v>
      </c>
      <c r="AZ132" s="429">
        <v>3.7929999999999999E-3</v>
      </c>
      <c r="BA132" s="429">
        <v>4.1240000000000001E-3</v>
      </c>
      <c r="BB132" s="429">
        <v>3.4789999999999999E-3</v>
      </c>
      <c r="BC132" s="429">
        <v>3.1229999999999999E-3</v>
      </c>
      <c r="BD132" s="429">
        <v>0</v>
      </c>
      <c r="BE132" s="429">
        <v>0</v>
      </c>
      <c r="BF132" s="429">
        <v>0</v>
      </c>
      <c r="BG132" s="429">
        <v>9.4739999999999998E-3</v>
      </c>
      <c r="BH132" s="429">
        <v>4.065E-3</v>
      </c>
      <c r="BI132" s="429">
        <v>3.2629999999999998E-3</v>
      </c>
      <c r="BJ132" s="429">
        <v>3.1930000000000001E-3</v>
      </c>
      <c r="BK132" s="429">
        <v>4.2069999999999998E-3</v>
      </c>
      <c r="BL132" s="429">
        <v>3.7929999999999999E-3</v>
      </c>
      <c r="BM132" s="429">
        <v>4.1240000000000001E-3</v>
      </c>
      <c r="BN132" s="429">
        <v>3.4789999999999999E-3</v>
      </c>
      <c r="BO132" s="429">
        <v>3.1229999999999999E-3</v>
      </c>
      <c r="BP132" s="429">
        <v>0</v>
      </c>
      <c r="BQ132" s="429">
        <v>0</v>
      </c>
      <c r="BR132" s="429">
        <v>0</v>
      </c>
      <c r="BS132" s="429">
        <v>9.4739999999999998E-3</v>
      </c>
      <c r="BT132" s="429">
        <v>4.065E-3</v>
      </c>
      <c r="BU132" s="429">
        <v>3.2629999999999998E-3</v>
      </c>
      <c r="BV132" s="429">
        <v>3.1930000000000001E-3</v>
      </c>
      <c r="BW132" s="429">
        <v>4.2069999999999998E-3</v>
      </c>
      <c r="BX132" s="429">
        <v>3.7929999999999999E-3</v>
      </c>
      <c r="BY132" s="429">
        <v>4.1240000000000001E-3</v>
      </c>
      <c r="BZ132" s="429">
        <v>3.4789999999999999E-3</v>
      </c>
      <c r="CA132" s="429">
        <v>3.1229999999999999E-3</v>
      </c>
      <c r="CB132" s="429">
        <v>0</v>
      </c>
      <c r="CC132" s="429">
        <v>0</v>
      </c>
      <c r="CD132" s="429">
        <v>0</v>
      </c>
      <c r="CE132" s="429">
        <v>9.4739999999999998E-3</v>
      </c>
      <c r="CF132" s="429">
        <v>4.065E-3</v>
      </c>
      <c r="CG132" s="429">
        <v>3.2629999999999998E-3</v>
      </c>
      <c r="CH132" s="429">
        <v>3.1930000000000001E-3</v>
      </c>
    </row>
    <row r="133" spans="1:86" x14ac:dyDescent="0.3">
      <c r="A133" s="655"/>
      <c r="B133" s="326" t="s">
        <v>132</v>
      </c>
      <c r="C133" s="130">
        <v>3.9290000000000002E-3</v>
      </c>
      <c r="D133" s="130">
        <v>2.7139999999999998E-3</v>
      </c>
      <c r="E133" s="130">
        <v>3.4399999999999999E-3</v>
      </c>
      <c r="F133" s="429">
        <v>2.6090000000000002E-3</v>
      </c>
      <c r="G133" s="429">
        <v>5.9420000000000002E-3</v>
      </c>
      <c r="H133" s="429">
        <v>1.6067999999999999E-2</v>
      </c>
      <c r="I133" s="429">
        <v>1.3556E-2</v>
      </c>
      <c r="J133" s="429">
        <v>1.4933E-2</v>
      </c>
      <c r="K133" s="429">
        <v>1.5493E-2</v>
      </c>
      <c r="L133" s="429">
        <v>3.3899999999999998E-3</v>
      </c>
      <c r="M133" s="429">
        <v>3.1089999999999998E-3</v>
      </c>
      <c r="N133" s="429">
        <v>3.192E-3</v>
      </c>
      <c r="O133" s="429">
        <v>4.2069999999999998E-3</v>
      </c>
      <c r="P133" s="429">
        <v>3.787E-3</v>
      </c>
      <c r="Q133" s="429">
        <v>3.986E-3</v>
      </c>
      <c r="R133" s="429">
        <v>2.6090000000000002E-3</v>
      </c>
      <c r="S133" s="429">
        <v>5.9420000000000002E-3</v>
      </c>
      <c r="T133" s="429">
        <v>1.6067999999999999E-2</v>
      </c>
      <c r="U133" s="429">
        <v>1.3556E-2</v>
      </c>
      <c r="V133" s="429">
        <v>1.4933E-2</v>
      </c>
      <c r="W133" s="429">
        <v>1.5493E-2</v>
      </c>
      <c r="X133" s="429">
        <v>3.3899999999999998E-3</v>
      </c>
      <c r="Y133" s="429">
        <v>3.1089999999999998E-3</v>
      </c>
      <c r="Z133" s="429">
        <v>3.192E-3</v>
      </c>
      <c r="AA133" s="429">
        <v>4.2069999999999998E-3</v>
      </c>
      <c r="AB133" s="429">
        <v>3.787E-3</v>
      </c>
      <c r="AC133" s="429">
        <v>3.986E-3</v>
      </c>
      <c r="AD133" s="429">
        <v>2.6090000000000002E-3</v>
      </c>
      <c r="AE133" s="429">
        <v>5.9420000000000002E-3</v>
      </c>
      <c r="AF133" s="429">
        <v>1.6067999999999999E-2</v>
      </c>
      <c r="AG133" s="429">
        <v>1.3556E-2</v>
      </c>
      <c r="AH133" s="429">
        <v>1.4933E-2</v>
      </c>
      <c r="AI133" s="429">
        <v>1.5493E-2</v>
      </c>
      <c r="AJ133" s="429">
        <v>3.3899999999999998E-3</v>
      </c>
      <c r="AK133" s="429">
        <v>3.1089999999999998E-3</v>
      </c>
      <c r="AL133" s="429">
        <v>3.192E-3</v>
      </c>
      <c r="AM133" s="429">
        <v>4.2069999999999998E-3</v>
      </c>
      <c r="AN133" s="429">
        <v>3.787E-3</v>
      </c>
      <c r="AO133" s="429">
        <v>3.986E-3</v>
      </c>
      <c r="AP133" s="429">
        <v>2.6090000000000002E-3</v>
      </c>
      <c r="AQ133" s="429">
        <v>5.9420000000000002E-3</v>
      </c>
      <c r="AR133" s="429">
        <v>1.6067999999999999E-2</v>
      </c>
      <c r="AS133" s="429">
        <v>1.3556E-2</v>
      </c>
      <c r="AT133" s="429">
        <v>1.4933E-2</v>
      </c>
      <c r="AU133" s="429">
        <v>1.5493E-2</v>
      </c>
      <c r="AV133" s="429">
        <v>3.3899999999999998E-3</v>
      </c>
      <c r="AW133" s="429">
        <v>3.1089999999999998E-3</v>
      </c>
      <c r="AX133" s="429">
        <v>3.192E-3</v>
      </c>
      <c r="AY133" s="429">
        <v>4.2069999999999998E-3</v>
      </c>
      <c r="AZ133" s="429">
        <v>3.787E-3</v>
      </c>
      <c r="BA133" s="429">
        <v>3.986E-3</v>
      </c>
      <c r="BB133" s="429">
        <v>2.6090000000000002E-3</v>
      </c>
      <c r="BC133" s="429">
        <v>5.9420000000000002E-3</v>
      </c>
      <c r="BD133" s="429">
        <v>1.6067999999999999E-2</v>
      </c>
      <c r="BE133" s="429">
        <v>1.3556E-2</v>
      </c>
      <c r="BF133" s="429">
        <v>1.4933E-2</v>
      </c>
      <c r="BG133" s="429">
        <v>1.5493E-2</v>
      </c>
      <c r="BH133" s="429">
        <v>3.3899999999999998E-3</v>
      </c>
      <c r="BI133" s="429">
        <v>3.1089999999999998E-3</v>
      </c>
      <c r="BJ133" s="429">
        <v>3.192E-3</v>
      </c>
      <c r="BK133" s="429">
        <v>4.2069999999999998E-3</v>
      </c>
      <c r="BL133" s="429">
        <v>3.787E-3</v>
      </c>
      <c r="BM133" s="429">
        <v>3.986E-3</v>
      </c>
      <c r="BN133" s="429">
        <v>2.6090000000000002E-3</v>
      </c>
      <c r="BO133" s="429">
        <v>5.9420000000000002E-3</v>
      </c>
      <c r="BP133" s="429">
        <v>1.6067999999999999E-2</v>
      </c>
      <c r="BQ133" s="429">
        <v>1.3556E-2</v>
      </c>
      <c r="BR133" s="429">
        <v>1.4933E-2</v>
      </c>
      <c r="BS133" s="429">
        <v>1.5493E-2</v>
      </c>
      <c r="BT133" s="429">
        <v>3.3899999999999998E-3</v>
      </c>
      <c r="BU133" s="429">
        <v>3.1089999999999998E-3</v>
      </c>
      <c r="BV133" s="429">
        <v>3.192E-3</v>
      </c>
      <c r="BW133" s="429">
        <v>4.2069999999999998E-3</v>
      </c>
      <c r="BX133" s="429">
        <v>3.787E-3</v>
      </c>
      <c r="BY133" s="429">
        <v>3.986E-3</v>
      </c>
      <c r="BZ133" s="429">
        <v>2.6090000000000002E-3</v>
      </c>
      <c r="CA133" s="429">
        <v>5.9420000000000002E-3</v>
      </c>
      <c r="CB133" s="429">
        <v>1.6067999999999999E-2</v>
      </c>
      <c r="CC133" s="429">
        <v>1.3556E-2</v>
      </c>
      <c r="CD133" s="429">
        <v>1.4933E-2</v>
      </c>
      <c r="CE133" s="429">
        <v>1.5493E-2</v>
      </c>
      <c r="CF133" s="429">
        <v>3.3899999999999998E-3</v>
      </c>
      <c r="CG133" s="429">
        <v>3.1089999999999998E-3</v>
      </c>
      <c r="CH133" s="429">
        <v>3.192E-3</v>
      </c>
    </row>
    <row r="134" spans="1:86" x14ac:dyDescent="0.3">
      <c r="A134" s="655"/>
      <c r="B134" s="326" t="s">
        <v>133</v>
      </c>
      <c r="C134" s="130">
        <v>2.8809999999999999E-3</v>
      </c>
      <c r="D134" s="130">
        <v>1.9819999999999998E-3</v>
      </c>
      <c r="E134" s="130">
        <v>2.8E-3</v>
      </c>
      <c r="F134" s="429">
        <v>3.725E-3</v>
      </c>
      <c r="G134" s="429">
        <v>4.3239999999999997E-3</v>
      </c>
      <c r="H134" s="429">
        <v>1.112E-2</v>
      </c>
      <c r="I134" s="429">
        <v>1.0066E-2</v>
      </c>
      <c r="J134" s="429">
        <v>1.0602E-2</v>
      </c>
      <c r="K134" s="429">
        <v>9.3989999999999994E-3</v>
      </c>
      <c r="L134" s="429">
        <v>4.0549999999999996E-3</v>
      </c>
      <c r="M134" s="429">
        <v>3.9379999999999997E-3</v>
      </c>
      <c r="N134" s="429">
        <v>2.4780000000000002E-3</v>
      </c>
      <c r="O134" s="429">
        <v>3.1189999999999998E-3</v>
      </c>
      <c r="P134" s="429">
        <v>3.0799999999999998E-3</v>
      </c>
      <c r="Q134" s="429">
        <v>3.2780000000000001E-3</v>
      </c>
      <c r="R134" s="429">
        <v>3.725E-3</v>
      </c>
      <c r="S134" s="429">
        <v>4.3239999999999997E-3</v>
      </c>
      <c r="T134" s="429">
        <v>1.112E-2</v>
      </c>
      <c r="U134" s="429">
        <v>1.0066E-2</v>
      </c>
      <c r="V134" s="429">
        <v>1.0602E-2</v>
      </c>
      <c r="W134" s="429">
        <v>9.3989999999999994E-3</v>
      </c>
      <c r="X134" s="429">
        <v>4.0549999999999996E-3</v>
      </c>
      <c r="Y134" s="429">
        <v>3.9379999999999997E-3</v>
      </c>
      <c r="Z134" s="429">
        <v>2.4780000000000002E-3</v>
      </c>
      <c r="AA134" s="429">
        <v>3.1189999999999998E-3</v>
      </c>
      <c r="AB134" s="429">
        <v>3.0799999999999998E-3</v>
      </c>
      <c r="AC134" s="429">
        <v>3.2780000000000001E-3</v>
      </c>
      <c r="AD134" s="429">
        <v>3.725E-3</v>
      </c>
      <c r="AE134" s="429">
        <v>4.3239999999999997E-3</v>
      </c>
      <c r="AF134" s="429">
        <v>1.112E-2</v>
      </c>
      <c r="AG134" s="429">
        <v>1.0066E-2</v>
      </c>
      <c r="AH134" s="429">
        <v>1.0602E-2</v>
      </c>
      <c r="AI134" s="429">
        <v>9.3989999999999994E-3</v>
      </c>
      <c r="AJ134" s="429">
        <v>4.0549999999999996E-3</v>
      </c>
      <c r="AK134" s="429">
        <v>3.9379999999999997E-3</v>
      </c>
      <c r="AL134" s="429">
        <v>2.4780000000000002E-3</v>
      </c>
      <c r="AM134" s="429">
        <v>3.1189999999999998E-3</v>
      </c>
      <c r="AN134" s="429">
        <v>3.0799999999999998E-3</v>
      </c>
      <c r="AO134" s="429">
        <v>3.2780000000000001E-3</v>
      </c>
      <c r="AP134" s="429">
        <v>3.725E-3</v>
      </c>
      <c r="AQ134" s="429">
        <v>4.3239999999999997E-3</v>
      </c>
      <c r="AR134" s="429">
        <v>1.112E-2</v>
      </c>
      <c r="AS134" s="429">
        <v>1.0066E-2</v>
      </c>
      <c r="AT134" s="429">
        <v>1.0602E-2</v>
      </c>
      <c r="AU134" s="429">
        <v>9.3989999999999994E-3</v>
      </c>
      <c r="AV134" s="429">
        <v>4.0549999999999996E-3</v>
      </c>
      <c r="AW134" s="429">
        <v>3.9379999999999997E-3</v>
      </c>
      <c r="AX134" s="429">
        <v>2.4780000000000002E-3</v>
      </c>
      <c r="AY134" s="429">
        <v>3.1189999999999998E-3</v>
      </c>
      <c r="AZ134" s="429">
        <v>3.0799999999999998E-3</v>
      </c>
      <c r="BA134" s="429">
        <v>3.2780000000000001E-3</v>
      </c>
      <c r="BB134" s="429">
        <v>3.725E-3</v>
      </c>
      <c r="BC134" s="429">
        <v>4.3239999999999997E-3</v>
      </c>
      <c r="BD134" s="429">
        <v>1.112E-2</v>
      </c>
      <c r="BE134" s="429">
        <v>1.0066E-2</v>
      </c>
      <c r="BF134" s="429">
        <v>1.0602E-2</v>
      </c>
      <c r="BG134" s="429">
        <v>9.3989999999999994E-3</v>
      </c>
      <c r="BH134" s="429">
        <v>4.0549999999999996E-3</v>
      </c>
      <c r="BI134" s="429">
        <v>3.9379999999999997E-3</v>
      </c>
      <c r="BJ134" s="429">
        <v>2.4780000000000002E-3</v>
      </c>
      <c r="BK134" s="429">
        <v>3.1189999999999998E-3</v>
      </c>
      <c r="BL134" s="429">
        <v>3.0799999999999998E-3</v>
      </c>
      <c r="BM134" s="429">
        <v>3.2780000000000001E-3</v>
      </c>
      <c r="BN134" s="429">
        <v>3.725E-3</v>
      </c>
      <c r="BO134" s="429">
        <v>4.3239999999999997E-3</v>
      </c>
      <c r="BP134" s="429">
        <v>1.112E-2</v>
      </c>
      <c r="BQ134" s="429">
        <v>1.0066E-2</v>
      </c>
      <c r="BR134" s="429">
        <v>1.0602E-2</v>
      </c>
      <c r="BS134" s="429">
        <v>9.3989999999999994E-3</v>
      </c>
      <c r="BT134" s="429">
        <v>4.0549999999999996E-3</v>
      </c>
      <c r="BU134" s="429">
        <v>3.9379999999999997E-3</v>
      </c>
      <c r="BV134" s="429">
        <v>2.4780000000000002E-3</v>
      </c>
      <c r="BW134" s="429">
        <v>3.1189999999999998E-3</v>
      </c>
      <c r="BX134" s="429">
        <v>3.0799999999999998E-3</v>
      </c>
      <c r="BY134" s="429">
        <v>3.2780000000000001E-3</v>
      </c>
      <c r="BZ134" s="429">
        <v>3.725E-3</v>
      </c>
      <c r="CA134" s="429">
        <v>4.3239999999999997E-3</v>
      </c>
      <c r="CB134" s="429">
        <v>1.112E-2</v>
      </c>
      <c r="CC134" s="429">
        <v>1.0066E-2</v>
      </c>
      <c r="CD134" s="429">
        <v>1.0602E-2</v>
      </c>
      <c r="CE134" s="429">
        <v>9.3989999999999994E-3</v>
      </c>
      <c r="CF134" s="429">
        <v>4.0549999999999996E-3</v>
      </c>
      <c r="CG134" s="429">
        <v>3.9379999999999997E-3</v>
      </c>
      <c r="CH134" s="429">
        <v>2.4780000000000002E-3</v>
      </c>
    </row>
    <row r="135" spans="1:86" x14ac:dyDescent="0.3">
      <c r="A135" s="655"/>
      <c r="B135" s="326" t="s">
        <v>134</v>
      </c>
      <c r="C135" s="130">
        <v>2.6410000000000001E-3</v>
      </c>
      <c r="D135" s="130">
        <v>1.622E-3</v>
      </c>
      <c r="E135" s="130">
        <v>2.6189999999999998E-3</v>
      </c>
      <c r="F135" s="429">
        <v>2.8860000000000001E-3</v>
      </c>
      <c r="G135" s="429">
        <v>3.568E-3</v>
      </c>
      <c r="H135" s="429">
        <v>9.4900000000000002E-3</v>
      </c>
      <c r="I135" s="429">
        <v>8.7889999999999999E-3</v>
      </c>
      <c r="J135" s="429">
        <v>9.0760000000000007E-3</v>
      </c>
      <c r="K135" s="429">
        <v>8.6409999999999994E-3</v>
      </c>
      <c r="L135" s="429">
        <v>3.3189999999999999E-3</v>
      </c>
      <c r="M135" s="429">
        <v>3.424E-3</v>
      </c>
      <c r="N135" s="429">
        <v>2.333E-3</v>
      </c>
      <c r="O135" s="429">
        <v>2.643E-3</v>
      </c>
      <c r="P135" s="429">
        <v>2.7320000000000001E-3</v>
      </c>
      <c r="Q135" s="429">
        <v>2.8240000000000001E-3</v>
      </c>
      <c r="R135" s="429">
        <v>2.8860000000000001E-3</v>
      </c>
      <c r="S135" s="429">
        <v>3.568E-3</v>
      </c>
      <c r="T135" s="429">
        <v>9.4900000000000002E-3</v>
      </c>
      <c r="U135" s="429">
        <v>8.7889999999999999E-3</v>
      </c>
      <c r="V135" s="429">
        <v>9.0760000000000007E-3</v>
      </c>
      <c r="W135" s="429">
        <v>8.6409999999999994E-3</v>
      </c>
      <c r="X135" s="429">
        <v>3.3189999999999999E-3</v>
      </c>
      <c r="Y135" s="429">
        <v>3.424E-3</v>
      </c>
      <c r="Z135" s="429">
        <v>2.333E-3</v>
      </c>
      <c r="AA135" s="429">
        <v>2.643E-3</v>
      </c>
      <c r="AB135" s="429">
        <v>2.7320000000000001E-3</v>
      </c>
      <c r="AC135" s="429">
        <v>2.8240000000000001E-3</v>
      </c>
      <c r="AD135" s="429">
        <v>2.8860000000000001E-3</v>
      </c>
      <c r="AE135" s="429">
        <v>3.568E-3</v>
      </c>
      <c r="AF135" s="429">
        <v>9.4900000000000002E-3</v>
      </c>
      <c r="AG135" s="429">
        <v>8.7889999999999999E-3</v>
      </c>
      <c r="AH135" s="429">
        <v>9.0760000000000007E-3</v>
      </c>
      <c r="AI135" s="429">
        <v>8.6409999999999994E-3</v>
      </c>
      <c r="AJ135" s="429">
        <v>3.3189999999999999E-3</v>
      </c>
      <c r="AK135" s="429">
        <v>3.424E-3</v>
      </c>
      <c r="AL135" s="429">
        <v>2.333E-3</v>
      </c>
      <c r="AM135" s="429">
        <v>2.643E-3</v>
      </c>
      <c r="AN135" s="429">
        <v>2.7320000000000001E-3</v>
      </c>
      <c r="AO135" s="429">
        <v>2.8240000000000001E-3</v>
      </c>
      <c r="AP135" s="429">
        <v>2.8860000000000001E-3</v>
      </c>
      <c r="AQ135" s="429">
        <v>3.568E-3</v>
      </c>
      <c r="AR135" s="429">
        <v>9.4900000000000002E-3</v>
      </c>
      <c r="AS135" s="429">
        <v>8.7889999999999999E-3</v>
      </c>
      <c r="AT135" s="429">
        <v>9.0760000000000007E-3</v>
      </c>
      <c r="AU135" s="429">
        <v>8.6409999999999994E-3</v>
      </c>
      <c r="AV135" s="429">
        <v>3.3189999999999999E-3</v>
      </c>
      <c r="AW135" s="429">
        <v>3.424E-3</v>
      </c>
      <c r="AX135" s="429">
        <v>2.333E-3</v>
      </c>
      <c r="AY135" s="429">
        <v>2.643E-3</v>
      </c>
      <c r="AZ135" s="429">
        <v>2.7320000000000001E-3</v>
      </c>
      <c r="BA135" s="429">
        <v>2.8240000000000001E-3</v>
      </c>
      <c r="BB135" s="429">
        <v>2.8860000000000001E-3</v>
      </c>
      <c r="BC135" s="429">
        <v>3.568E-3</v>
      </c>
      <c r="BD135" s="429">
        <v>9.4900000000000002E-3</v>
      </c>
      <c r="BE135" s="429">
        <v>8.7889999999999999E-3</v>
      </c>
      <c r="BF135" s="429">
        <v>9.0760000000000007E-3</v>
      </c>
      <c r="BG135" s="429">
        <v>8.6409999999999994E-3</v>
      </c>
      <c r="BH135" s="429">
        <v>3.3189999999999999E-3</v>
      </c>
      <c r="BI135" s="429">
        <v>3.424E-3</v>
      </c>
      <c r="BJ135" s="429">
        <v>2.333E-3</v>
      </c>
      <c r="BK135" s="429">
        <v>2.643E-3</v>
      </c>
      <c r="BL135" s="429">
        <v>2.7320000000000001E-3</v>
      </c>
      <c r="BM135" s="429">
        <v>2.8240000000000001E-3</v>
      </c>
      <c r="BN135" s="429">
        <v>2.8860000000000001E-3</v>
      </c>
      <c r="BO135" s="429">
        <v>3.568E-3</v>
      </c>
      <c r="BP135" s="429">
        <v>9.4900000000000002E-3</v>
      </c>
      <c r="BQ135" s="429">
        <v>8.7889999999999999E-3</v>
      </c>
      <c r="BR135" s="429">
        <v>9.0760000000000007E-3</v>
      </c>
      <c r="BS135" s="429">
        <v>8.6409999999999994E-3</v>
      </c>
      <c r="BT135" s="429">
        <v>3.3189999999999999E-3</v>
      </c>
      <c r="BU135" s="429">
        <v>3.424E-3</v>
      </c>
      <c r="BV135" s="429">
        <v>2.333E-3</v>
      </c>
      <c r="BW135" s="429">
        <v>2.643E-3</v>
      </c>
      <c r="BX135" s="429">
        <v>2.7320000000000001E-3</v>
      </c>
      <c r="BY135" s="429">
        <v>2.8240000000000001E-3</v>
      </c>
      <c r="BZ135" s="429">
        <v>2.8860000000000001E-3</v>
      </c>
      <c r="CA135" s="429">
        <v>3.568E-3</v>
      </c>
      <c r="CB135" s="429">
        <v>9.4900000000000002E-3</v>
      </c>
      <c r="CC135" s="429">
        <v>8.7889999999999999E-3</v>
      </c>
      <c r="CD135" s="429">
        <v>9.0760000000000007E-3</v>
      </c>
      <c r="CE135" s="429">
        <v>8.6409999999999994E-3</v>
      </c>
      <c r="CF135" s="429">
        <v>3.3189999999999999E-3</v>
      </c>
      <c r="CG135" s="429">
        <v>3.424E-3</v>
      </c>
      <c r="CH135" s="429">
        <v>2.333E-3</v>
      </c>
    </row>
    <row r="136" spans="1:86" x14ac:dyDescent="0.3">
      <c r="A136" s="655"/>
      <c r="B136" s="326" t="s">
        <v>232</v>
      </c>
      <c r="C136" s="130">
        <v>2.6410000000000001E-3</v>
      </c>
      <c r="D136" s="130">
        <v>1.622E-3</v>
      </c>
      <c r="E136" s="130">
        <v>2.6189999999999998E-3</v>
      </c>
      <c r="F136" s="429">
        <v>2.8860000000000001E-3</v>
      </c>
      <c r="G136" s="429">
        <v>3.568E-3</v>
      </c>
      <c r="H136" s="429">
        <v>9.4900000000000002E-3</v>
      </c>
      <c r="I136" s="429">
        <v>8.7889999999999999E-3</v>
      </c>
      <c r="J136" s="429">
        <v>9.0760000000000007E-3</v>
      </c>
      <c r="K136" s="429">
        <v>8.6409999999999994E-3</v>
      </c>
      <c r="L136" s="429">
        <v>3.3189999999999999E-3</v>
      </c>
      <c r="M136" s="429">
        <v>3.424E-3</v>
      </c>
      <c r="N136" s="429">
        <v>2.333E-3</v>
      </c>
      <c r="O136" s="429">
        <v>2.643E-3</v>
      </c>
      <c r="P136" s="429">
        <v>2.7320000000000001E-3</v>
      </c>
      <c r="Q136" s="429">
        <v>2.8240000000000001E-3</v>
      </c>
      <c r="R136" s="429">
        <v>2.8860000000000001E-3</v>
      </c>
      <c r="S136" s="429">
        <v>3.568E-3</v>
      </c>
      <c r="T136" s="429">
        <v>9.4900000000000002E-3</v>
      </c>
      <c r="U136" s="429">
        <v>8.7889999999999999E-3</v>
      </c>
      <c r="V136" s="429">
        <v>9.0760000000000007E-3</v>
      </c>
      <c r="W136" s="429">
        <v>8.6409999999999994E-3</v>
      </c>
      <c r="X136" s="429">
        <v>3.3189999999999999E-3</v>
      </c>
      <c r="Y136" s="429">
        <v>3.424E-3</v>
      </c>
      <c r="Z136" s="429">
        <v>2.333E-3</v>
      </c>
      <c r="AA136" s="429">
        <v>2.643E-3</v>
      </c>
      <c r="AB136" s="429">
        <v>2.7320000000000001E-3</v>
      </c>
      <c r="AC136" s="429">
        <v>2.8240000000000001E-3</v>
      </c>
      <c r="AD136" s="429">
        <v>2.8860000000000001E-3</v>
      </c>
      <c r="AE136" s="429">
        <v>3.568E-3</v>
      </c>
      <c r="AF136" s="429">
        <v>9.4900000000000002E-3</v>
      </c>
      <c r="AG136" s="429">
        <v>8.7889999999999999E-3</v>
      </c>
      <c r="AH136" s="429">
        <v>9.0760000000000007E-3</v>
      </c>
      <c r="AI136" s="429">
        <v>8.6409999999999994E-3</v>
      </c>
      <c r="AJ136" s="429">
        <v>3.3189999999999999E-3</v>
      </c>
      <c r="AK136" s="429">
        <v>3.424E-3</v>
      </c>
      <c r="AL136" s="429">
        <v>2.333E-3</v>
      </c>
      <c r="AM136" s="429">
        <v>2.643E-3</v>
      </c>
      <c r="AN136" s="429">
        <v>2.7320000000000001E-3</v>
      </c>
      <c r="AO136" s="429">
        <v>2.8240000000000001E-3</v>
      </c>
      <c r="AP136" s="429">
        <v>2.8860000000000001E-3</v>
      </c>
      <c r="AQ136" s="429">
        <v>3.568E-3</v>
      </c>
      <c r="AR136" s="429">
        <v>9.4900000000000002E-3</v>
      </c>
      <c r="AS136" s="429">
        <v>8.7889999999999999E-3</v>
      </c>
      <c r="AT136" s="429">
        <v>9.0760000000000007E-3</v>
      </c>
      <c r="AU136" s="429">
        <v>8.6409999999999994E-3</v>
      </c>
      <c r="AV136" s="429">
        <v>3.3189999999999999E-3</v>
      </c>
      <c r="AW136" s="429">
        <v>3.424E-3</v>
      </c>
      <c r="AX136" s="429">
        <v>2.333E-3</v>
      </c>
      <c r="AY136" s="429">
        <v>2.643E-3</v>
      </c>
      <c r="AZ136" s="429">
        <v>2.7320000000000001E-3</v>
      </c>
      <c r="BA136" s="429">
        <v>2.8240000000000001E-3</v>
      </c>
      <c r="BB136" s="429">
        <v>2.8860000000000001E-3</v>
      </c>
      <c r="BC136" s="429">
        <v>3.568E-3</v>
      </c>
      <c r="BD136" s="429">
        <v>9.4900000000000002E-3</v>
      </c>
      <c r="BE136" s="429">
        <v>8.7889999999999999E-3</v>
      </c>
      <c r="BF136" s="429">
        <v>9.0760000000000007E-3</v>
      </c>
      <c r="BG136" s="429">
        <v>8.6409999999999994E-3</v>
      </c>
      <c r="BH136" s="429">
        <v>3.3189999999999999E-3</v>
      </c>
      <c r="BI136" s="429">
        <v>3.424E-3</v>
      </c>
      <c r="BJ136" s="429">
        <v>2.333E-3</v>
      </c>
      <c r="BK136" s="429">
        <v>2.643E-3</v>
      </c>
      <c r="BL136" s="429">
        <v>2.7320000000000001E-3</v>
      </c>
      <c r="BM136" s="429">
        <v>2.8240000000000001E-3</v>
      </c>
      <c r="BN136" s="429">
        <v>2.8860000000000001E-3</v>
      </c>
      <c r="BO136" s="429">
        <v>3.568E-3</v>
      </c>
      <c r="BP136" s="429">
        <v>9.4900000000000002E-3</v>
      </c>
      <c r="BQ136" s="429">
        <v>8.7889999999999999E-3</v>
      </c>
      <c r="BR136" s="429">
        <v>9.0760000000000007E-3</v>
      </c>
      <c r="BS136" s="429">
        <v>8.6409999999999994E-3</v>
      </c>
      <c r="BT136" s="429">
        <v>3.3189999999999999E-3</v>
      </c>
      <c r="BU136" s="429">
        <v>3.424E-3</v>
      </c>
      <c r="BV136" s="429">
        <v>2.333E-3</v>
      </c>
      <c r="BW136" s="429">
        <v>2.643E-3</v>
      </c>
      <c r="BX136" s="429">
        <v>2.7320000000000001E-3</v>
      </c>
      <c r="BY136" s="429">
        <v>2.8240000000000001E-3</v>
      </c>
      <c r="BZ136" s="429">
        <v>2.8860000000000001E-3</v>
      </c>
      <c r="CA136" s="429">
        <v>3.568E-3</v>
      </c>
      <c r="CB136" s="429">
        <v>9.4900000000000002E-3</v>
      </c>
      <c r="CC136" s="429">
        <v>8.7889999999999999E-3</v>
      </c>
      <c r="CD136" s="429">
        <v>9.0760000000000007E-3</v>
      </c>
      <c r="CE136" s="429">
        <v>8.6409999999999994E-3</v>
      </c>
      <c r="CF136" s="429">
        <v>3.3189999999999999E-3</v>
      </c>
      <c r="CG136" s="429">
        <v>3.424E-3</v>
      </c>
      <c r="CH136" s="429">
        <v>2.333E-3</v>
      </c>
    </row>
    <row r="137" spans="1:86" x14ac:dyDescent="0.3">
      <c r="A137" s="655"/>
      <c r="B137" s="326" t="s">
        <v>233</v>
      </c>
      <c r="C137" s="130">
        <v>2.6410000000000001E-3</v>
      </c>
      <c r="D137" s="130">
        <v>1.622E-3</v>
      </c>
      <c r="E137" s="130">
        <v>2.6189999999999998E-3</v>
      </c>
      <c r="F137" s="429">
        <v>2.8860000000000001E-3</v>
      </c>
      <c r="G137" s="429">
        <v>3.568E-3</v>
      </c>
      <c r="H137" s="429">
        <v>9.4900000000000002E-3</v>
      </c>
      <c r="I137" s="429">
        <v>8.7889999999999999E-3</v>
      </c>
      <c r="J137" s="429">
        <v>9.0760000000000007E-3</v>
      </c>
      <c r="K137" s="429">
        <v>8.6409999999999994E-3</v>
      </c>
      <c r="L137" s="429">
        <v>3.3189999999999999E-3</v>
      </c>
      <c r="M137" s="429">
        <v>3.424E-3</v>
      </c>
      <c r="N137" s="429">
        <v>2.333E-3</v>
      </c>
      <c r="O137" s="429">
        <v>2.643E-3</v>
      </c>
      <c r="P137" s="429">
        <v>2.7320000000000001E-3</v>
      </c>
      <c r="Q137" s="429">
        <v>2.8240000000000001E-3</v>
      </c>
      <c r="R137" s="429">
        <v>2.8860000000000001E-3</v>
      </c>
      <c r="S137" s="429">
        <v>3.568E-3</v>
      </c>
      <c r="T137" s="429">
        <v>9.4900000000000002E-3</v>
      </c>
      <c r="U137" s="429">
        <v>8.7889999999999999E-3</v>
      </c>
      <c r="V137" s="429">
        <v>9.0760000000000007E-3</v>
      </c>
      <c r="W137" s="429">
        <v>8.6409999999999994E-3</v>
      </c>
      <c r="X137" s="429">
        <v>3.3189999999999999E-3</v>
      </c>
      <c r="Y137" s="429">
        <v>3.424E-3</v>
      </c>
      <c r="Z137" s="429">
        <v>2.333E-3</v>
      </c>
      <c r="AA137" s="429">
        <v>2.643E-3</v>
      </c>
      <c r="AB137" s="429">
        <v>2.7320000000000001E-3</v>
      </c>
      <c r="AC137" s="429">
        <v>2.8240000000000001E-3</v>
      </c>
      <c r="AD137" s="429">
        <v>2.8860000000000001E-3</v>
      </c>
      <c r="AE137" s="429">
        <v>3.568E-3</v>
      </c>
      <c r="AF137" s="429">
        <v>9.4900000000000002E-3</v>
      </c>
      <c r="AG137" s="429">
        <v>8.7889999999999999E-3</v>
      </c>
      <c r="AH137" s="429">
        <v>9.0760000000000007E-3</v>
      </c>
      <c r="AI137" s="429">
        <v>8.6409999999999994E-3</v>
      </c>
      <c r="AJ137" s="429">
        <v>3.3189999999999999E-3</v>
      </c>
      <c r="AK137" s="429">
        <v>3.424E-3</v>
      </c>
      <c r="AL137" s="429">
        <v>2.333E-3</v>
      </c>
      <c r="AM137" s="429">
        <v>2.643E-3</v>
      </c>
      <c r="AN137" s="429">
        <v>2.7320000000000001E-3</v>
      </c>
      <c r="AO137" s="429">
        <v>2.8240000000000001E-3</v>
      </c>
      <c r="AP137" s="429">
        <v>2.8860000000000001E-3</v>
      </c>
      <c r="AQ137" s="429">
        <v>3.568E-3</v>
      </c>
      <c r="AR137" s="429">
        <v>9.4900000000000002E-3</v>
      </c>
      <c r="AS137" s="429">
        <v>8.7889999999999999E-3</v>
      </c>
      <c r="AT137" s="429">
        <v>9.0760000000000007E-3</v>
      </c>
      <c r="AU137" s="429">
        <v>8.6409999999999994E-3</v>
      </c>
      <c r="AV137" s="429">
        <v>3.3189999999999999E-3</v>
      </c>
      <c r="AW137" s="429">
        <v>3.424E-3</v>
      </c>
      <c r="AX137" s="429">
        <v>2.333E-3</v>
      </c>
      <c r="AY137" s="429">
        <v>2.643E-3</v>
      </c>
      <c r="AZ137" s="429">
        <v>2.7320000000000001E-3</v>
      </c>
      <c r="BA137" s="429">
        <v>2.8240000000000001E-3</v>
      </c>
      <c r="BB137" s="429">
        <v>2.8860000000000001E-3</v>
      </c>
      <c r="BC137" s="429">
        <v>3.568E-3</v>
      </c>
      <c r="BD137" s="429">
        <v>9.4900000000000002E-3</v>
      </c>
      <c r="BE137" s="429">
        <v>8.7889999999999999E-3</v>
      </c>
      <c r="BF137" s="429">
        <v>9.0760000000000007E-3</v>
      </c>
      <c r="BG137" s="429">
        <v>8.6409999999999994E-3</v>
      </c>
      <c r="BH137" s="429">
        <v>3.3189999999999999E-3</v>
      </c>
      <c r="BI137" s="429">
        <v>3.424E-3</v>
      </c>
      <c r="BJ137" s="429">
        <v>2.333E-3</v>
      </c>
      <c r="BK137" s="429">
        <v>2.643E-3</v>
      </c>
      <c r="BL137" s="429">
        <v>2.7320000000000001E-3</v>
      </c>
      <c r="BM137" s="429">
        <v>2.8240000000000001E-3</v>
      </c>
      <c r="BN137" s="429">
        <v>2.8860000000000001E-3</v>
      </c>
      <c r="BO137" s="429">
        <v>3.568E-3</v>
      </c>
      <c r="BP137" s="429">
        <v>9.4900000000000002E-3</v>
      </c>
      <c r="BQ137" s="429">
        <v>8.7889999999999999E-3</v>
      </c>
      <c r="BR137" s="429">
        <v>9.0760000000000007E-3</v>
      </c>
      <c r="BS137" s="429">
        <v>8.6409999999999994E-3</v>
      </c>
      <c r="BT137" s="429">
        <v>3.3189999999999999E-3</v>
      </c>
      <c r="BU137" s="429">
        <v>3.424E-3</v>
      </c>
      <c r="BV137" s="429">
        <v>2.333E-3</v>
      </c>
      <c r="BW137" s="429">
        <v>2.643E-3</v>
      </c>
      <c r="BX137" s="429">
        <v>2.7320000000000001E-3</v>
      </c>
      <c r="BY137" s="429">
        <v>2.8240000000000001E-3</v>
      </c>
      <c r="BZ137" s="429">
        <v>2.8860000000000001E-3</v>
      </c>
      <c r="CA137" s="429">
        <v>3.568E-3</v>
      </c>
      <c r="CB137" s="429">
        <v>9.4900000000000002E-3</v>
      </c>
      <c r="CC137" s="429">
        <v>8.7889999999999999E-3</v>
      </c>
      <c r="CD137" s="429">
        <v>9.0760000000000007E-3</v>
      </c>
      <c r="CE137" s="429">
        <v>8.6409999999999994E-3</v>
      </c>
      <c r="CF137" s="429">
        <v>3.3189999999999999E-3</v>
      </c>
      <c r="CG137" s="429">
        <v>3.424E-3</v>
      </c>
      <c r="CH137" s="429">
        <v>2.333E-3</v>
      </c>
    </row>
    <row r="138" spans="1:86" x14ac:dyDescent="0.3">
      <c r="A138" s="655"/>
      <c r="B138" s="326" t="s">
        <v>136</v>
      </c>
      <c r="C138" s="130">
        <v>1.9759999999999999E-3</v>
      </c>
      <c r="D138" s="130">
        <v>1.1019999999999999E-3</v>
      </c>
      <c r="E138" s="130">
        <v>2.264E-3</v>
      </c>
      <c r="F138" s="429">
        <v>2.8600000000000001E-3</v>
      </c>
      <c r="G138" s="429">
        <v>3.179E-3</v>
      </c>
      <c r="H138" s="429">
        <v>3.9199999999999999E-4</v>
      </c>
      <c r="I138" s="429">
        <v>7.6819999999999996E-3</v>
      </c>
      <c r="J138" s="429">
        <v>8.064E-3</v>
      </c>
      <c r="K138" s="429">
        <v>7.6140000000000001E-3</v>
      </c>
      <c r="L138" s="429">
        <v>2.8670000000000002E-3</v>
      </c>
      <c r="M138" s="429">
        <v>3.0869999999999999E-3</v>
      </c>
      <c r="N138" s="429">
        <v>2.0110000000000002E-3</v>
      </c>
      <c r="O138" s="429">
        <v>2.2850000000000001E-3</v>
      </c>
      <c r="P138" s="429">
        <v>2.3549999999999999E-3</v>
      </c>
      <c r="Q138" s="429">
        <v>2.81E-3</v>
      </c>
      <c r="R138" s="429">
        <v>2.8600000000000001E-3</v>
      </c>
      <c r="S138" s="429">
        <v>3.179E-3</v>
      </c>
      <c r="T138" s="429">
        <v>3.9199999999999999E-4</v>
      </c>
      <c r="U138" s="429">
        <v>7.6819999999999996E-3</v>
      </c>
      <c r="V138" s="429">
        <v>8.064E-3</v>
      </c>
      <c r="W138" s="429">
        <v>7.6140000000000001E-3</v>
      </c>
      <c r="X138" s="429">
        <v>2.8670000000000002E-3</v>
      </c>
      <c r="Y138" s="429">
        <v>3.0869999999999999E-3</v>
      </c>
      <c r="Z138" s="429">
        <v>2.0110000000000002E-3</v>
      </c>
      <c r="AA138" s="429">
        <v>2.2850000000000001E-3</v>
      </c>
      <c r="AB138" s="429">
        <v>2.3549999999999999E-3</v>
      </c>
      <c r="AC138" s="429">
        <v>2.81E-3</v>
      </c>
      <c r="AD138" s="429">
        <v>2.8600000000000001E-3</v>
      </c>
      <c r="AE138" s="429">
        <v>3.179E-3</v>
      </c>
      <c r="AF138" s="429">
        <v>3.9199999999999999E-4</v>
      </c>
      <c r="AG138" s="429">
        <v>7.6819999999999996E-3</v>
      </c>
      <c r="AH138" s="429">
        <v>8.064E-3</v>
      </c>
      <c r="AI138" s="429">
        <v>7.6140000000000001E-3</v>
      </c>
      <c r="AJ138" s="429">
        <v>2.8670000000000002E-3</v>
      </c>
      <c r="AK138" s="429">
        <v>3.0869999999999999E-3</v>
      </c>
      <c r="AL138" s="429">
        <v>2.0110000000000002E-3</v>
      </c>
      <c r="AM138" s="429">
        <v>2.2850000000000001E-3</v>
      </c>
      <c r="AN138" s="429">
        <v>2.3549999999999999E-3</v>
      </c>
      <c r="AO138" s="429">
        <v>2.81E-3</v>
      </c>
      <c r="AP138" s="429">
        <v>2.8600000000000001E-3</v>
      </c>
      <c r="AQ138" s="429">
        <v>3.179E-3</v>
      </c>
      <c r="AR138" s="429">
        <v>3.9199999999999999E-4</v>
      </c>
      <c r="AS138" s="429">
        <v>7.6819999999999996E-3</v>
      </c>
      <c r="AT138" s="429">
        <v>8.064E-3</v>
      </c>
      <c r="AU138" s="429">
        <v>7.6140000000000001E-3</v>
      </c>
      <c r="AV138" s="429">
        <v>2.8670000000000002E-3</v>
      </c>
      <c r="AW138" s="429">
        <v>3.0869999999999999E-3</v>
      </c>
      <c r="AX138" s="429">
        <v>2.0110000000000002E-3</v>
      </c>
      <c r="AY138" s="429">
        <v>2.2850000000000001E-3</v>
      </c>
      <c r="AZ138" s="429">
        <v>2.3549999999999999E-3</v>
      </c>
      <c r="BA138" s="429">
        <v>2.81E-3</v>
      </c>
      <c r="BB138" s="429">
        <v>2.8600000000000001E-3</v>
      </c>
      <c r="BC138" s="429">
        <v>3.179E-3</v>
      </c>
      <c r="BD138" s="429">
        <v>3.9199999999999999E-4</v>
      </c>
      <c r="BE138" s="429">
        <v>7.6819999999999996E-3</v>
      </c>
      <c r="BF138" s="429">
        <v>8.064E-3</v>
      </c>
      <c r="BG138" s="429">
        <v>7.6140000000000001E-3</v>
      </c>
      <c r="BH138" s="429">
        <v>2.8670000000000002E-3</v>
      </c>
      <c r="BI138" s="429">
        <v>3.0869999999999999E-3</v>
      </c>
      <c r="BJ138" s="429">
        <v>2.0110000000000002E-3</v>
      </c>
      <c r="BK138" s="429">
        <v>2.2850000000000001E-3</v>
      </c>
      <c r="BL138" s="429">
        <v>2.3549999999999999E-3</v>
      </c>
      <c r="BM138" s="429">
        <v>2.81E-3</v>
      </c>
      <c r="BN138" s="429">
        <v>2.8600000000000001E-3</v>
      </c>
      <c r="BO138" s="429">
        <v>3.179E-3</v>
      </c>
      <c r="BP138" s="429">
        <v>3.9199999999999999E-4</v>
      </c>
      <c r="BQ138" s="429">
        <v>7.6819999999999996E-3</v>
      </c>
      <c r="BR138" s="429">
        <v>8.064E-3</v>
      </c>
      <c r="BS138" s="429">
        <v>7.6140000000000001E-3</v>
      </c>
      <c r="BT138" s="429">
        <v>2.8670000000000002E-3</v>
      </c>
      <c r="BU138" s="429">
        <v>3.0869999999999999E-3</v>
      </c>
      <c r="BV138" s="429">
        <v>2.0110000000000002E-3</v>
      </c>
      <c r="BW138" s="429">
        <v>2.2850000000000001E-3</v>
      </c>
      <c r="BX138" s="429">
        <v>2.3549999999999999E-3</v>
      </c>
      <c r="BY138" s="429">
        <v>2.81E-3</v>
      </c>
      <c r="BZ138" s="429">
        <v>2.8600000000000001E-3</v>
      </c>
      <c r="CA138" s="429">
        <v>3.179E-3</v>
      </c>
      <c r="CB138" s="429">
        <v>3.9199999999999999E-4</v>
      </c>
      <c r="CC138" s="429">
        <v>7.6819999999999996E-3</v>
      </c>
      <c r="CD138" s="429">
        <v>8.064E-3</v>
      </c>
      <c r="CE138" s="429">
        <v>7.6140000000000001E-3</v>
      </c>
      <c r="CF138" s="429">
        <v>2.8670000000000002E-3</v>
      </c>
      <c r="CG138" s="429">
        <v>3.0869999999999999E-3</v>
      </c>
      <c r="CH138" s="429">
        <v>2.0110000000000002E-3</v>
      </c>
    </row>
    <row r="139" spans="1:86" ht="15" thickBot="1" x14ac:dyDescent="0.35">
      <c r="A139" s="656"/>
      <c r="B139" s="327" t="s">
        <v>137</v>
      </c>
      <c r="C139" s="131">
        <v>1.9620000000000002E-3</v>
      </c>
      <c r="D139" s="131">
        <v>1.372E-3</v>
      </c>
      <c r="E139" s="131">
        <v>2.8010000000000001E-3</v>
      </c>
      <c r="F139" s="429">
        <v>3.6809999999999998E-3</v>
      </c>
      <c r="G139" s="429">
        <v>4.091E-3</v>
      </c>
      <c r="H139" s="429">
        <v>1.1485E-2</v>
      </c>
      <c r="I139" s="429">
        <v>1.0088E-2</v>
      </c>
      <c r="J139" s="429">
        <v>1.0992E-2</v>
      </c>
      <c r="K139" s="429">
        <v>9.9260000000000008E-3</v>
      </c>
      <c r="L139" s="429">
        <v>3.797E-3</v>
      </c>
      <c r="M139" s="429">
        <v>3.9329999999999999E-3</v>
      </c>
      <c r="N139" s="429">
        <v>2.1250000000000002E-3</v>
      </c>
      <c r="O139" s="429">
        <v>2.1640000000000001E-3</v>
      </c>
      <c r="P139" s="429">
        <v>2.4910000000000002E-3</v>
      </c>
      <c r="Q139" s="429">
        <v>3.2789999999999998E-3</v>
      </c>
      <c r="R139" s="429">
        <v>3.6809999999999998E-3</v>
      </c>
      <c r="S139" s="429">
        <v>4.091E-3</v>
      </c>
      <c r="T139" s="429">
        <v>1.1485E-2</v>
      </c>
      <c r="U139" s="429">
        <v>1.0088E-2</v>
      </c>
      <c r="V139" s="429">
        <v>1.0992E-2</v>
      </c>
      <c r="W139" s="429">
        <v>9.9260000000000008E-3</v>
      </c>
      <c r="X139" s="429">
        <v>3.797E-3</v>
      </c>
      <c r="Y139" s="429">
        <v>3.9329999999999999E-3</v>
      </c>
      <c r="Z139" s="429">
        <v>2.1250000000000002E-3</v>
      </c>
      <c r="AA139" s="429">
        <v>2.1640000000000001E-3</v>
      </c>
      <c r="AB139" s="429">
        <v>2.4910000000000002E-3</v>
      </c>
      <c r="AC139" s="429">
        <v>3.2789999999999998E-3</v>
      </c>
      <c r="AD139" s="429">
        <v>3.6809999999999998E-3</v>
      </c>
      <c r="AE139" s="429">
        <v>4.091E-3</v>
      </c>
      <c r="AF139" s="429">
        <v>1.1485E-2</v>
      </c>
      <c r="AG139" s="429">
        <v>1.0088E-2</v>
      </c>
      <c r="AH139" s="429">
        <v>1.0992E-2</v>
      </c>
      <c r="AI139" s="429">
        <v>9.9260000000000008E-3</v>
      </c>
      <c r="AJ139" s="429">
        <v>3.797E-3</v>
      </c>
      <c r="AK139" s="429">
        <v>3.9329999999999999E-3</v>
      </c>
      <c r="AL139" s="429">
        <v>2.1250000000000002E-3</v>
      </c>
      <c r="AM139" s="429">
        <v>2.1640000000000001E-3</v>
      </c>
      <c r="AN139" s="429">
        <v>2.4910000000000002E-3</v>
      </c>
      <c r="AO139" s="429">
        <v>3.2789999999999998E-3</v>
      </c>
      <c r="AP139" s="429">
        <v>3.6809999999999998E-3</v>
      </c>
      <c r="AQ139" s="429">
        <v>4.091E-3</v>
      </c>
      <c r="AR139" s="429">
        <v>1.1485E-2</v>
      </c>
      <c r="AS139" s="429">
        <v>1.0088E-2</v>
      </c>
      <c r="AT139" s="429">
        <v>1.0992E-2</v>
      </c>
      <c r="AU139" s="429">
        <v>9.9260000000000008E-3</v>
      </c>
      <c r="AV139" s="429">
        <v>3.797E-3</v>
      </c>
      <c r="AW139" s="429">
        <v>3.9329999999999999E-3</v>
      </c>
      <c r="AX139" s="429">
        <v>2.1250000000000002E-3</v>
      </c>
      <c r="AY139" s="429">
        <v>2.1640000000000001E-3</v>
      </c>
      <c r="AZ139" s="429">
        <v>2.4910000000000002E-3</v>
      </c>
      <c r="BA139" s="429">
        <v>3.2789999999999998E-3</v>
      </c>
      <c r="BB139" s="429">
        <v>3.6809999999999998E-3</v>
      </c>
      <c r="BC139" s="429">
        <v>4.091E-3</v>
      </c>
      <c r="BD139" s="429">
        <v>1.1485E-2</v>
      </c>
      <c r="BE139" s="429">
        <v>1.0088E-2</v>
      </c>
      <c r="BF139" s="429">
        <v>1.0992E-2</v>
      </c>
      <c r="BG139" s="429">
        <v>9.9260000000000008E-3</v>
      </c>
      <c r="BH139" s="429">
        <v>3.797E-3</v>
      </c>
      <c r="BI139" s="429">
        <v>3.9329999999999999E-3</v>
      </c>
      <c r="BJ139" s="429">
        <v>2.1250000000000002E-3</v>
      </c>
      <c r="BK139" s="429">
        <v>2.1640000000000001E-3</v>
      </c>
      <c r="BL139" s="429">
        <v>2.4910000000000002E-3</v>
      </c>
      <c r="BM139" s="429">
        <v>3.2789999999999998E-3</v>
      </c>
      <c r="BN139" s="429">
        <v>3.6809999999999998E-3</v>
      </c>
      <c r="BO139" s="429">
        <v>4.091E-3</v>
      </c>
      <c r="BP139" s="429">
        <v>1.1485E-2</v>
      </c>
      <c r="BQ139" s="429">
        <v>1.0088E-2</v>
      </c>
      <c r="BR139" s="429">
        <v>1.0992E-2</v>
      </c>
      <c r="BS139" s="429">
        <v>9.9260000000000008E-3</v>
      </c>
      <c r="BT139" s="429">
        <v>3.797E-3</v>
      </c>
      <c r="BU139" s="429">
        <v>3.9329999999999999E-3</v>
      </c>
      <c r="BV139" s="429">
        <v>2.1250000000000002E-3</v>
      </c>
      <c r="BW139" s="429">
        <v>2.1640000000000001E-3</v>
      </c>
      <c r="BX139" s="429">
        <v>2.4910000000000002E-3</v>
      </c>
      <c r="BY139" s="429">
        <v>3.2789999999999998E-3</v>
      </c>
      <c r="BZ139" s="429">
        <v>3.6809999999999998E-3</v>
      </c>
      <c r="CA139" s="429">
        <v>4.091E-3</v>
      </c>
      <c r="CB139" s="429">
        <v>1.1485E-2</v>
      </c>
      <c r="CC139" s="429">
        <v>1.0088E-2</v>
      </c>
      <c r="CD139" s="429">
        <v>1.0992E-2</v>
      </c>
      <c r="CE139" s="429">
        <v>9.9260000000000008E-3</v>
      </c>
      <c r="CF139" s="429">
        <v>3.797E-3</v>
      </c>
      <c r="CG139" s="429">
        <v>3.9329999999999999E-3</v>
      </c>
      <c r="CH139" s="429">
        <v>2.1250000000000002E-3</v>
      </c>
    </row>
    <row r="141" spans="1:86" ht="15" thickBot="1" x14ac:dyDescent="0.35">
      <c r="A141" s="127"/>
      <c r="B141" s="127"/>
      <c r="C141" s="132"/>
      <c r="D141" s="132"/>
      <c r="E141" s="132"/>
      <c r="F141" s="132"/>
      <c r="G141" s="132"/>
      <c r="H141" s="132"/>
      <c r="I141" s="132"/>
      <c r="J141" s="132"/>
      <c r="K141" s="132"/>
      <c r="L141" s="132"/>
      <c r="M141" s="132"/>
      <c r="N141" s="132"/>
    </row>
    <row r="142" spans="1:86" ht="15.6" x14ac:dyDescent="0.3">
      <c r="A142" s="644" t="s">
        <v>248</v>
      </c>
      <c r="B142" s="328" t="s">
        <v>265</v>
      </c>
      <c r="C142" s="323">
        <v>43831</v>
      </c>
      <c r="D142" s="323">
        <v>43862</v>
      </c>
      <c r="E142" s="323">
        <v>43891</v>
      </c>
      <c r="F142" s="323">
        <v>43922</v>
      </c>
      <c r="G142" s="323">
        <v>43952</v>
      </c>
      <c r="H142" s="323">
        <v>43983</v>
      </c>
      <c r="I142" s="323">
        <v>44013</v>
      </c>
      <c r="J142" s="323">
        <v>44044</v>
      </c>
      <c r="K142" s="323">
        <v>44075</v>
      </c>
      <c r="L142" s="323">
        <v>44105</v>
      </c>
      <c r="M142" s="323">
        <v>44136</v>
      </c>
      <c r="N142" s="323">
        <v>44166</v>
      </c>
      <c r="O142" s="323">
        <v>44197</v>
      </c>
      <c r="P142" s="323">
        <v>44228</v>
      </c>
      <c r="Q142" s="323">
        <v>44256</v>
      </c>
      <c r="R142" s="323">
        <v>44287</v>
      </c>
      <c r="S142" s="323">
        <v>44317</v>
      </c>
      <c r="T142" s="323">
        <v>44348</v>
      </c>
      <c r="U142" s="323">
        <v>44378</v>
      </c>
      <c r="V142" s="323">
        <v>44409</v>
      </c>
      <c r="W142" s="323">
        <v>44440</v>
      </c>
      <c r="X142" s="323">
        <v>44470</v>
      </c>
      <c r="Y142" s="323">
        <v>44501</v>
      </c>
      <c r="Z142" s="323">
        <v>44531</v>
      </c>
      <c r="AA142" s="323">
        <v>44562</v>
      </c>
      <c r="AB142" s="323">
        <v>44593</v>
      </c>
      <c r="AC142" s="323">
        <v>44621</v>
      </c>
      <c r="AD142" s="323">
        <v>44652</v>
      </c>
      <c r="AE142" s="323">
        <v>44682</v>
      </c>
      <c r="AF142" s="323">
        <v>44713</v>
      </c>
      <c r="AG142" s="323">
        <v>44743</v>
      </c>
      <c r="AH142" s="323">
        <v>44774</v>
      </c>
      <c r="AI142" s="323">
        <v>44805</v>
      </c>
      <c r="AJ142" s="323">
        <v>44835</v>
      </c>
      <c r="AK142" s="323">
        <v>44866</v>
      </c>
      <c r="AL142" s="323">
        <v>44896</v>
      </c>
      <c r="AM142" s="323">
        <v>44927</v>
      </c>
      <c r="AN142" s="323">
        <v>44958</v>
      </c>
      <c r="AO142" s="323">
        <v>44986</v>
      </c>
      <c r="AP142" s="323">
        <v>45017</v>
      </c>
      <c r="AQ142" s="323">
        <v>45047</v>
      </c>
      <c r="AR142" s="323">
        <v>45078</v>
      </c>
      <c r="AS142" s="323">
        <v>45108</v>
      </c>
      <c r="AT142" s="323">
        <v>45139</v>
      </c>
      <c r="AU142" s="323">
        <v>45170</v>
      </c>
      <c r="AV142" s="323">
        <v>45200</v>
      </c>
      <c r="AW142" s="323">
        <v>45231</v>
      </c>
      <c r="AX142" s="323">
        <v>45261</v>
      </c>
      <c r="AY142" s="323">
        <v>45292</v>
      </c>
      <c r="AZ142" s="323">
        <v>45323</v>
      </c>
      <c r="BA142" s="323">
        <v>45352</v>
      </c>
      <c r="BB142" s="323">
        <v>45383</v>
      </c>
      <c r="BC142" s="323">
        <v>45413</v>
      </c>
      <c r="BD142" s="323">
        <v>45444</v>
      </c>
      <c r="BE142" s="323">
        <v>45474</v>
      </c>
      <c r="BF142" s="323">
        <v>45505</v>
      </c>
      <c r="BG142" s="323">
        <v>45536</v>
      </c>
      <c r="BH142" s="323">
        <v>45566</v>
      </c>
      <c r="BI142" s="323">
        <v>45597</v>
      </c>
      <c r="BJ142" s="323">
        <v>45627</v>
      </c>
      <c r="BK142" s="323">
        <v>45658</v>
      </c>
      <c r="BL142" s="323">
        <v>45689</v>
      </c>
      <c r="BM142" s="323">
        <v>45717</v>
      </c>
      <c r="BN142" s="323">
        <v>45748</v>
      </c>
      <c r="BO142" s="323">
        <v>45778</v>
      </c>
      <c r="BP142" s="323">
        <v>45809</v>
      </c>
      <c r="BQ142" s="323">
        <v>45839</v>
      </c>
      <c r="BR142" s="323">
        <v>45870</v>
      </c>
      <c r="BS142" s="323">
        <v>45901</v>
      </c>
      <c r="BT142" s="323">
        <v>45931</v>
      </c>
      <c r="BU142" s="323">
        <v>45962</v>
      </c>
      <c r="BV142" s="323">
        <v>45992</v>
      </c>
      <c r="BW142" s="323">
        <v>46023</v>
      </c>
      <c r="BX142" s="323">
        <v>46054</v>
      </c>
      <c r="BY142" s="323">
        <v>46082</v>
      </c>
      <c r="BZ142" s="323">
        <v>46113</v>
      </c>
      <c r="CA142" s="323">
        <v>46143</v>
      </c>
      <c r="CB142" s="323">
        <v>46174</v>
      </c>
      <c r="CC142" s="323">
        <v>46204</v>
      </c>
      <c r="CD142" s="323">
        <v>46235</v>
      </c>
      <c r="CE142" s="323">
        <v>46266</v>
      </c>
      <c r="CF142" s="323">
        <v>46296</v>
      </c>
      <c r="CG142" s="323">
        <v>46327</v>
      </c>
      <c r="CH142" s="324">
        <v>46357</v>
      </c>
    </row>
    <row r="143" spans="1:86" x14ac:dyDescent="0.3">
      <c r="A143" s="645"/>
      <c r="B143" s="325" t="s">
        <v>229</v>
      </c>
      <c r="C143" s="30">
        <f>IF(C23=0,0,((C5*0.5)-C41)*C78*C110*C$2)</f>
        <v>0</v>
      </c>
      <c r="D143" s="30">
        <f>IF(D23=0,0,((D5*0.5)+C23-D41)*D78*D110*D$2)</f>
        <v>0</v>
      </c>
      <c r="E143" s="30">
        <f t="shared" ref="E143:BP144" si="85">IF(E23=0,0,((E5*0.5)+D23-E41)*E78*E110*E$2)</f>
        <v>0</v>
      </c>
      <c r="F143" s="30">
        <f t="shared" si="85"/>
        <v>0</v>
      </c>
      <c r="G143" s="30">
        <f t="shared" si="85"/>
        <v>0</v>
      </c>
      <c r="H143" s="30">
        <f t="shared" si="85"/>
        <v>0</v>
      </c>
      <c r="I143" s="30">
        <f t="shared" si="85"/>
        <v>0</v>
      </c>
      <c r="J143" s="30">
        <f t="shared" si="85"/>
        <v>1332.561044464718</v>
      </c>
      <c r="K143" s="30">
        <f t="shared" si="85"/>
        <v>2563.8579309404877</v>
      </c>
      <c r="L143" s="30">
        <f t="shared" si="85"/>
        <v>3579.2910030831595</v>
      </c>
      <c r="M143" s="30">
        <f t="shared" si="85"/>
        <v>5473.130130217608</v>
      </c>
      <c r="N143" s="30">
        <f t="shared" si="85"/>
        <v>5102.194125033785</v>
      </c>
      <c r="O143" s="30">
        <f t="shared" si="85"/>
        <v>5194.6597200661572</v>
      </c>
      <c r="P143" s="30">
        <f t="shared" si="85"/>
        <v>4839.5957778694346</v>
      </c>
      <c r="Q143" s="30">
        <f t="shared" si="85"/>
        <v>5441.8912461521522</v>
      </c>
      <c r="R143" s="30">
        <f t="shared" si="85"/>
        <v>5104.5612890461207</v>
      </c>
      <c r="S143" s="30">
        <f t="shared" si="85"/>
        <v>5767.7250970219648</v>
      </c>
      <c r="T143" s="30">
        <f t="shared" si="85"/>
        <v>9629.7843678243898</v>
      </c>
      <c r="U143" s="30">
        <f t="shared" si="85"/>
        <v>9671.8664981439251</v>
      </c>
      <c r="V143" s="30">
        <f t="shared" si="85"/>
        <v>9786.9416640101572</v>
      </c>
      <c r="W143" s="30">
        <f t="shared" si="85"/>
        <v>9415.0763708554077</v>
      </c>
      <c r="X143" s="30">
        <f t="shared" si="85"/>
        <v>5626.4267418999643</v>
      </c>
      <c r="Y143" s="30">
        <f t="shared" si="85"/>
        <v>5473.130130217608</v>
      </c>
      <c r="Z143" s="30">
        <f t="shared" si="85"/>
        <v>5102.194125033785</v>
      </c>
      <c r="AA143" s="30">
        <f t="shared" si="85"/>
        <v>5194.6597200661572</v>
      </c>
      <c r="AB143" s="30">
        <f t="shared" si="85"/>
        <v>4839.5957778694346</v>
      </c>
      <c r="AC143" s="30">
        <f t="shared" si="85"/>
        <v>5441.8912461521522</v>
      </c>
      <c r="AD143" s="30">
        <f t="shared" si="85"/>
        <v>5104.5612890461207</v>
      </c>
      <c r="AE143" s="30">
        <f t="shared" si="85"/>
        <v>5767.7250970219648</v>
      </c>
      <c r="AF143" s="30">
        <f t="shared" si="85"/>
        <v>9629.7843678243898</v>
      </c>
      <c r="AG143" s="30">
        <f t="shared" si="85"/>
        <v>9671.8664981439251</v>
      </c>
      <c r="AH143" s="30">
        <f t="shared" si="85"/>
        <v>9786.9416640101572</v>
      </c>
      <c r="AI143" s="30">
        <f t="shared" si="85"/>
        <v>9415.0763708554077</v>
      </c>
      <c r="AJ143" s="30">
        <f t="shared" si="85"/>
        <v>5626.4267418999643</v>
      </c>
      <c r="AK143" s="30">
        <f t="shared" si="85"/>
        <v>5473.130130217608</v>
      </c>
      <c r="AL143" s="30">
        <f t="shared" si="85"/>
        <v>5102.194125033785</v>
      </c>
      <c r="AM143" s="30">
        <f t="shared" si="85"/>
        <v>5194.6597200661572</v>
      </c>
      <c r="AN143" s="30">
        <f t="shared" si="85"/>
        <v>4839.5957778694346</v>
      </c>
      <c r="AO143" s="30">
        <f t="shared" si="85"/>
        <v>5441.8912461521522</v>
      </c>
      <c r="AP143" s="30">
        <f t="shared" si="85"/>
        <v>5104.5612890461207</v>
      </c>
      <c r="AQ143" s="30">
        <f t="shared" si="85"/>
        <v>5767.7250970219648</v>
      </c>
      <c r="AR143" s="30">
        <f t="shared" si="85"/>
        <v>9629.7843678243898</v>
      </c>
      <c r="AS143" s="30">
        <f t="shared" si="85"/>
        <v>9671.8664981439251</v>
      </c>
      <c r="AT143" s="30">
        <f t="shared" si="85"/>
        <v>9786.9416640101572</v>
      </c>
      <c r="AU143" s="30">
        <f t="shared" si="85"/>
        <v>9415.0763708554077</v>
      </c>
      <c r="AV143" s="30">
        <f t="shared" si="85"/>
        <v>5626.4267418999643</v>
      </c>
      <c r="AW143" s="30">
        <f t="shared" si="85"/>
        <v>5473.130130217608</v>
      </c>
      <c r="AX143" s="30">
        <f t="shared" si="85"/>
        <v>5102.194125033785</v>
      </c>
      <c r="AY143" s="30">
        <f t="shared" si="85"/>
        <v>5194.6597200661572</v>
      </c>
      <c r="AZ143" s="30">
        <f t="shared" si="85"/>
        <v>4839.5957778694346</v>
      </c>
      <c r="BA143" s="30">
        <f t="shared" si="85"/>
        <v>5441.8912461521522</v>
      </c>
      <c r="BB143" s="30">
        <f t="shared" si="85"/>
        <v>5104.5612890461207</v>
      </c>
      <c r="BC143" s="30">
        <f t="shared" si="85"/>
        <v>5767.7250970219648</v>
      </c>
      <c r="BD143" s="30">
        <f t="shared" si="85"/>
        <v>9629.7843678243898</v>
      </c>
      <c r="BE143" s="30">
        <f t="shared" si="85"/>
        <v>9671.8664981439251</v>
      </c>
      <c r="BF143" s="30">
        <f t="shared" si="85"/>
        <v>9786.9416640101572</v>
      </c>
      <c r="BG143" s="30">
        <f t="shared" si="85"/>
        <v>9415.0763708554077</v>
      </c>
      <c r="BH143" s="30">
        <f t="shared" si="85"/>
        <v>5626.4267418999643</v>
      </c>
      <c r="BI143" s="30">
        <f t="shared" si="85"/>
        <v>5473.130130217608</v>
      </c>
      <c r="BJ143" s="30">
        <f t="shared" si="85"/>
        <v>5102.194125033785</v>
      </c>
      <c r="BK143" s="30">
        <f t="shared" si="85"/>
        <v>5194.6597200661572</v>
      </c>
      <c r="BL143" s="30">
        <f t="shared" si="85"/>
        <v>4839.5957778694346</v>
      </c>
      <c r="BM143" s="30">
        <f t="shared" si="85"/>
        <v>5441.8912461521522</v>
      </c>
      <c r="BN143" s="30">
        <f t="shared" si="85"/>
        <v>5104.5612890461207</v>
      </c>
      <c r="BO143" s="30">
        <f t="shared" si="85"/>
        <v>5767.7250970219648</v>
      </c>
      <c r="BP143" s="30">
        <f t="shared" si="85"/>
        <v>9629.7843678243898</v>
      </c>
      <c r="BQ143" s="30">
        <f t="shared" ref="BQ143:CH147" si="86">IF(BQ23=0,0,((BQ5*0.5)+BP23-BQ41)*BQ78*BQ110*BQ$2)</f>
        <v>9671.8664981439251</v>
      </c>
      <c r="BR143" s="30">
        <f t="shared" si="86"/>
        <v>9786.9416640101572</v>
      </c>
      <c r="BS143" s="30">
        <f t="shared" si="86"/>
        <v>9415.0763708554077</v>
      </c>
      <c r="BT143" s="30">
        <f t="shared" si="86"/>
        <v>5626.4267418999643</v>
      </c>
      <c r="BU143" s="30">
        <f t="shared" si="86"/>
        <v>5473.130130217608</v>
      </c>
      <c r="BV143" s="30">
        <f t="shared" si="86"/>
        <v>5102.194125033785</v>
      </c>
      <c r="BW143" s="30">
        <f t="shared" si="86"/>
        <v>5194.6597200661572</v>
      </c>
      <c r="BX143" s="30">
        <f t="shared" si="86"/>
        <v>4839.5957778694346</v>
      </c>
      <c r="BY143" s="30">
        <f t="shared" si="86"/>
        <v>5441.8912461521522</v>
      </c>
      <c r="BZ143" s="30">
        <f t="shared" si="86"/>
        <v>5104.5612890461207</v>
      </c>
      <c r="CA143" s="30">
        <f t="shared" si="86"/>
        <v>5767.7250970219648</v>
      </c>
      <c r="CB143" s="30">
        <f t="shared" si="86"/>
        <v>9629.7843678243898</v>
      </c>
      <c r="CC143" s="30">
        <f t="shared" si="86"/>
        <v>9671.8664981439251</v>
      </c>
      <c r="CD143" s="30">
        <f t="shared" si="86"/>
        <v>9786.9416640101572</v>
      </c>
      <c r="CE143" s="30">
        <f t="shared" si="86"/>
        <v>9415.0763708554077</v>
      </c>
      <c r="CF143" s="30">
        <f t="shared" si="86"/>
        <v>5626.4267418999643</v>
      </c>
      <c r="CG143" s="30">
        <f t="shared" si="86"/>
        <v>5473.130130217608</v>
      </c>
      <c r="CH143" s="34">
        <f t="shared" si="86"/>
        <v>5102.194125033785</v>
      </c>
    </row>
    <row r="144" spans="1:86" x14ac:dyDescent="0.3">
      <c r="A144" s="645"/>
      <c r="B144" s="325" t="s">
        <v>128</v>
      </c>
      <c r="C144" s="30">
        <f t="shared" ref="C144:C155" si="87">IF(C24=0,0,((C6*0.5)-C42)*C79*C111*C$2)</f>
        <v>0</v>
      </c>
      <c r="D144" s="30">
        <f t="shared" ref="D144:S155" si="88">IF(D24=0,0,((D6*0.5)+C24-D42)*D79*D111*D$2)</f>
        <v>0</v>
      </c>
      <c r="E144" s="30">
        <f t="shared" si="88"/>
        <v>0</v>
      </c>
      <c r="F144" s="30">
        <f t="shared" si="88"/>
        <v>0</v>
      </c>
      <c r="G144" s="30">
        <f t="shared" si="88"/>
        <v>0</v>
      </c>
      <c r="H144" s="30">
        <f t="shared" si="88"/>
        <v>0</v>
      </c>
      <c r="I144" s="30">
        <f t="shared" si="88"/>
        <v>0</v>
      </c>
      <c r="J144" s="30">
        <f t="shared" si="88"/>
        <v>0</v>
      </c>
      <c r="K144" s="30">
        <f t="shared" si="88"/>
        <v>19.021543619315995</v>
      </c>
      <c r="L144" s="30">
        <f t="shared" si="88"/>
        <v>11.4411316583088</v>
      </c>
      <c r="M144" s="30">
        <f t="shared" si="88"/>
        <v>18.171131332256</v>
      </c>
      <c r="N144" s="30">
        <f t="shared" si="88"/>
        <v>30.4245338166</v>
      </c>
      <c r="O144" s="30">
        <f t="shared" si="88"/>
        <v>33.984889223219206</v>
      </c>
      <c r="P144" s="30">
        <f t="shared" si="88"/>
        <v>28.157905808323196</v>
      </c>
      <c r="Q144" s="30">
        <f t="shared" si="88"/>
        <v>22.496479089868</v>
      </c>
      <c r="R144" s="30">
        <f t="shared" si="88"/>
        <v>11.647466643287999</v>
      </c>
      <c r="S144" s="30">
        <f t="shared" si="88"/>
        <v>16.325882939923197</v>
      </c>
      <c r="T144" s="30">
        <f t="shared" si="85"/>
        <v>70.912895198745602</v>
      </c>
      <c r="U144" s="30">
        <f t="shared" si="85"/>
        <v>88.923650970134389</v>
      </c>
      <c r="V144" s="30">
        <f t="shared" si="85"/>
        <v>86.815502774279992</v>
      </c>
      <c r="W144" s="30">
        <f t="shared" si="85"/>
        <v>38.04308723863199</v>
      </c>
      <c r="X144" s="30">
        <f t="shared" si="85"/>
        <v>11.4411316583088</v>
      </c>
      <c r="Y144" s="30">
        <f t="shared" si="85"/>
        <v>18.171131332256</v>
      </c>
      <c r="Z144" s="30">
        <f t="shared" si="85"/>
        <v>30.4245338166</v>
      </c>
      <c r="AA144" s="30">
        <f t="shared" si="85"/>
        <v>33.984889223219206</v>
      </c>
      <c r="AB144" s="30">
        <f t="shared" si="85"/>
        <v>28.157905808323196</v>
      </c>
      <c r="AC144" s="30">
        <f t="shared" si="85"/>
        <v>22.496479089868</v>
      </c>
      <c r="AD144" s="30">
        <f t="shared" si="85"/>
        <v>11.647466643287999</v>
      </c>
      <c r="AE144" s="30">
        <f t="shared" si="85"/>
        <v>16.325882939923197</v>
      </c>
      <c r="AF144" s="30">
        <f t="shared" si="85"/>
        <v>70.912895198745602</v>
      </c>
      <c r="AG144" s="30">
        <f t="shared" si="85"/>
        <v>88.923650970134389</v>
      </c>
      <c r="AH144" s="30">
        <f t="shared" si="85"/>
        <v>86.815502774279992</v>
      </c>
      <c r="AI144" s="30">
        <f t="shared" si="85"/>
        <v>38.04308723863199</v>
      </c>
      <c r="AJ144" s="30">
        <f t="shared" si="85"/>
        <v>11.4411316583088</v>
      </c>
      <c r="AK144" s="30">
        <f t="shared" si="85"/>
        <v>18.171131332256</v>
      </c>
      <c r="AL144" s="30">
        <f t="shared" si="85"/>
        <v>30.4245338166</v>
      </c>
      <c r="AM144" s="30">
        <f t="shared" si="85"/>
        <v>33.984889223219206</v>
      </c>
      <c r="AN144" s="30">
        <f t="shared" si="85"/>
        <v>28.157905808323196</v>
      </c>
      <c r="AO144" s="30">
        <f t="shared" si="85"/>
        <v>22.496479089868</v>
      </c>
      <c r="AP144" s="30">
        <f t="shared" si="85"/>
        <v>11.647466643287999</v>
      </c>
      <c r="AQ144" s="30">
        <f t="shared" si="85"/>
        <v>16.325882939923197</v>
      </c>
      <c r="AR144" s="30">
        <f t="shared" si="85"/>
        <v>70.912895198745602</v>
      </c>
      <c r="AS144" s="30">
        <f t="shared" si="85"/>
        <v>88.923650970134389</v>
      </c>
      <c r="AT144" s="30">
        <f t="shared" si="85"/>
        <v>86.815502774279992</v>
      </c>
      <c r="AU144" s="30">
        <f t="shared" si="85"/>
        <v>38.04308723863199</v>
      </c>
      <c r="AV144" s="30">
        <f t="shared" si="85"/>
        <v>11.4411316583088</v>
      </c>
      <c r="AW144" s="30">
        <f t="shared" si="85"/>
        <v>18.171131332256</v>
      </c>
      <c r="AX144" s="30">
        <f t="shared" si="85"/>
        <v>30.4245338166</v>
      </c>
      <c r="AY144" s="30">
        <f t="shared" si="85"/>
        <v>33.984889223219206</v>
      </c>
      <c r="AZ144" s="30">
        <f t="shared" si="85"/>
        <v>28.157905808323196</v>
      </c>
      <c r="BA144" s="30">
        <f t="shared" si="85"/>
        <v>22.496479089868</v>
      </c>
      <c r="BB144" s="30">
        <f t="shared" si="85"/>
        <v>11.647466643287999</v>
      </c>
      <c r="BC144" s="30">
        <f t="shared" si="85"/>
        <v>16.325882939923197</v>
      </c>
      <c r="BD144" s="30">
        <f t="shared" si="85"/>
        <v>70.912895198745602</v>
      </c>
      <c r="BE144" s="30">
        <f t="shared" si="85"/>
        <v>88.923650970134389</v>
      </c>
      <c r="BF144" s="30">
        <f t="shared" si="85"/>
        <v>86.815502774279992</v>
      </c>
      <c r="BG144" s="30">
        <f t="shared" si="85"/>
        <v>38.04308723863199</v>
      </c>
      <c r="BH144" s="30">
        <f t="shared" si="85"/>
        <v>11.4411316583088</v>
      </c>
      <c r="BI144" s="30">
        <f t="shared" si="85"/>
        <v>18.171131332256</v>
      </c>
      <c r="BJ144" s="30">
        <f t="shared" si="85"/>
        <v>30.4245338166</v>
      </c>
      <c r="BK144" s="30">
        <f t="shared" si="85"/>
        <v>33.984889223219206</v>
      </c>
      <c r="BL144" s="30">
        <f t="shared" si="85"/>
        <v>28.157905808323196</v>
      </c>
      <c r="BM144" s="30">
        <f t="shared" si="85"/>
        <v>22.496479089868</v>
      </c>
      <c r="BN144" s="30">
        <f t="shared" si="85"/>
        <v>11.647466643287999</v>
      </c>
      <c r="BO144" s="30">
        <f t="shared" si="85"/>
        <v>16.325882939923197</v>
      </c>
      <c r="BP144" s="30">
        <f t="shared" si="85"/>
        <v>70.912895198745602</v>
      </c>
      <c r="BQ144" s="30">
        <f t="shared" si="86"/>
        <v>88.923650970134389</v>
      </c>
      <c r="BR144" s="30">
        <f t="shared" si="86"/>
        <v>86.815502774279992</v>
      </c>
      <c r="BS144" s="30">
        <f t="shared" si="86"/>
        <v>38.04308723863199</v>
      </c>
      <c r="BT144" s="30">
        <f t="shared" si="86"/>
        <v>11.4411316583088</v>
      </c>
      <c r="BU144" s="30">
        <f t="shared" si="86"/>
        <v>18.171131332256</v>
      </c>
      <c r="BV144" s="30">
        <f t="shared" si="86"/>
        <v>30.4245338166</v>
      </c>
      <c r="BW144" s="30">
        <f t="shared" si="86"/>
        <v>33.984889223219206</v>
      </c>
      <c r="BX144" s="30">
        <f t="shared" si="86"/>
        <v>28.157905808323196</v>
      </c>
      <c r="BY144" s="30">
        <f t="shared" si="86"/>
        <v>22.496479089868</v>
      </c>
      <c r="BZ144" s="30">
        <f t="shared" si="86"/>
        <v>11.647466643287999</v>
      </c>
      <c r="CA144" s="30">
        <f t="shared" si="86"/>
        <v>16.325882939923197</v>
      </c>
      <c r="CB144" s="30">
        <f t="shared" si="86"/>
        <v>70.912895198745602</v>
      </c>
      <c r="CC144" s="30">
        <f t="shared" si="86"/>
        <v>88.923650970134389</v>
      </c>
      <c r="CD144" s="30">
        <f t="shared" si="86"/>
        <v>86.815502774279992</v>
      </c>
      <c r="CE144" s="30">
        <f t="shared" si="86"/>
        <v>38.04308723863199</v>
      </c>
      <c r="CF144" s="30">
        <f t="shared" si="86"/>
        <v>11.4411316583088</v>
      </c>
      <c r="CG144" s="30">
        <f t="shared" si="86"/>
        <v>18.171131332256</v>
      </c>
      <c r="CH144" s="34">
        <f t="shared" si="86"/>
        <v>30.4245338166</v>
      </c>
    </row>
    <row r="145" spans="1:86" x14ac:dyDescent="0.3">
      <c r="A145" s="645"/>
      <c r="B145" s="325" t="s">
        <v>230</v>
      </c>
      <c r="C145" s="30">
        <f t="shared" si="87"/>
        <v>0</v>
      </c>
      <c r="D145" s="30">
        <f t="shared" si="88"/>
        <v>0</v>
      </c>
      <c r="E145" s="30">
        <f t="shared" ref="E145:BP148" si="89">IF(E25=0,0,((E7*0.5)+D25-E43)*E80*E112*E$2)</f>
        <v>0</v>
      </c>
      <c r="F145" s="30">
        <f t="shared" si="89"/>
        <v>0</v>
      </c>
      <c r="G145" s="30">
        <f t="shared" si="89"/>
        <v>0</v>
      </c>
      <c r="H145" s="30">
        <f t="shared" si="89"/>
        <v>0</v>
      </c>
      <c r="I145" s="30">
        <f t="shared" si="89"/>
        <v>0</v>
      </c>
      <c r="J145" s="30">
        <f t="shared" si="89"/>
        <v>0</v>
      </c>
      <c r="K145" s="30">
        <f t="shared" si="89"/>
        <v>0</v>
      </c>
      <c r="L145" s="30">
        <f t="shared" si="89"/>
        <v>0</v>
      </c>
      <c r="M145" s="30">
        <f t="shared" si="89"/>
        <v>0</v>
      </c>
      <c r="N145" s="30">
        <f t="shared" si="89"/>
        <v>0</v>
      </c>
      <c r="O145" s="30">
        <f t="shared" si="89"/>
        <v>0</v>
      </c>
      <c r="P145" s="30">
        <f t="shared" si="89"/>
        <v>0</v>
      </c>
      <c r="Q145" s="30">
        <f t="shared" si="89"/>
        <v>0</v>
      </c>
      <c r="R145" s="30">
        <f t="shared" si="89"/>
        <v>0</v>
      </c>
      <c r="S145" s="30">
        <f t="shared" si="89"/>
        <v>0</v>
      </c>
      <c r="T145" s="30">
        <f t="shared" si="89"/>
        <v>0</v>
      </c>
      <c r="U145" s="30">
        <f t="shared" si="89"/>
        <v>0</v>
      </c>
      <c r="V145" s="30">
        <f t="shared" si="89"/>
        <v>0</v>
      </c>
      <c r="W145" s="30">
        <f t="shared" si="89"/>
        <v>0</v>
      </c>
      <c r="X145" s="30">
        <f t="shared" si="89"/>
        <v>0</v>
      </c>
      <c r="Y145" s="30">
        <f t="shared" si="89"/>
        <v>0</v>
      </c>
      <c r="Z145" s="30">
        <f t="shared" si="89"/>
        <v>0</v>
      </c>
      <c r="AA145" s="30">
        <f t="shared" si="89"/>
        <v>0</v>
      </c>
      <c r="AB145" s="30">
        <f t="shared" si="89"/>
        <v>0</v>
      </c>
      <c r="AC145" s="30">
        <f t="shared" si="89"/>
        <v>0</v>
      </c>
      <c r="AD145" s="30">
        <f t="shared" si="89"/>
        <v>0</v>
      </c>
      <c r="AE145" s="30">
        <f t="shared" si="89"/>
        <v>0</v>
      </c>
      <c r="AF145" s="30">
        <f t="shared" si="89"/>
        <v>0</v>
      </c>
      <c r="AG145" s="30">
        <f t="shared" si="89"/>
        <v>0</v>
      </c>
      <c r="AH145" s="30">
        <f t="shared" si="89"/>
        <v>0</v>
      </c>
      <c r="AI145" s="30">
        <f t="shared" si="89"/>
        <v>0</v>
      </c>
      <c r="AJ145" s="30">
        <f t="shared" si="89"/>
        <v>0</v>
      </c>
      <c r="AK145" s="30">
        <f t="shared" si="89"/>
        <v>0</v>
      </c>
      <c r="AL145" s="30">
        <f t="shared" si="89"/>
        <v>0</v>
      </c>
      <c r="AM145" s="30">
        <f t="shared" si="89"/>
        <v>0</v>
      </c>
      <c r="AN145" s="30">
        <f t="shared" si="89"/>
        <v>0</v>
      </c>
      <c r="AO145" s="30">
        <f t="shared" si="89"/>
        <v>0</v>
      </c>
      <c r="AP145" s="30">
        <f t="shared" si="89"/>
        <v>0</v>
      </c>
      <c r="AQ145" s="30">
        <f t="shared" si="89"/>
        <v>0</v>
      </c>
      <c r="AR145" s="30">
        <f t="shared" si="89"/>
        <v>0</v>
      </c>
      <c r="AS145" s="30">
        <f t="shared" si="89"/>
        <v>0</v>
      </c>
      <c r="AT145" s="30">
        <f t="shared" si="89"/>
        <v>0</v>
      </c>
      <c r="AU145" s="30">
        <f t="shared" si="89"/>
        <v>0</v>
      </c>
      <c r="AV145" s="30">
        <f t="shared" si="89"/>
        <v>0</v>
      </c>
      <c r="AW145" s="30">
        <f t="shared" si="89"/>
        <v>0</v>
      </c>
      <c r="AX145" s="30">
        <f t="shared" si="89"/>
        <v>0</v>
      </c>
      <c r="AY145" s="30">
        <f t="shared" si="89"/>
        <v>0</v>
      </c>
      <c r="AZ145" s="30">
        <f t="shared" si="89"/>
        <v>0</v>
      </c>
      <c r="BA145" s="30">
        <f t="shared" si="89"/>
        <v>0</v>
      </c>
      <c r="BB145" s="30">
        <f t="shared" si="89"/>
        <v>0</v>
      </c>
      <c r="BC145" s="30">
        <f t="shared" si="89"/>
        <v>0</v>
      </c>
      <c r="BD145" s="30">
        <f t="shared" si="89"/>
        <v>0</v>
      </c>
      <c r="BE145" s="30">
        <f t="shared" si="89"/>
        <v>0</v>
      </c>
      <c r="BF145" s="30">
        <f t="shared" si="89"/>
        <v>0</v>
      </c>
      <c r="BG145" s="30">
        <f t="shared" si="89"/>
        <v>0</v>
      </c>
      <c r="BH145" s="30">
        <f t="shared" si="89"/>
        <v>0</v>
      </c>
      <c r="BI145" s="30">
        <f t="shared" si="89"/>
        <v>0</v>
      </c>
      <c r="BJ145" s="30">
        <f t="shared" si="89"/>
        <v>0</v>
      </c>
      <c r="BK145" s="30">
        <f t="shared" si="89"/>
        <v>0</v>
      </c>
      <c r="BL145" s="30">
        <f t="shared" si="89"/>
        <v>0</v>
      </c>
      <c r="BM145" s="30">
        <f t="shared" si="89"/>
        <v>0</v>
      </c>
      <c r="BN145" s="30">
        <f t="shared" si="89"/>
        <v>0</v>
      </c>
      <c r="BO145" s="30">
        <f t="shared" si="89"/>
        <v>0</v>
      </c>
      <c r="BP145" s="30">
        <f t="shared" si="89"/>
        <v>0</v>
      </c>
      <c r="BQ145" s="30">
        <f t="shared" si="86"/>
        <v>0</v>
      </c>
      <c r="BR145" s="30">
        <f t="shared" si="86"/>
        <v>0</v>
      </c>
      <c r="BS145" s="30">
        <f t="shared" si="86"/>
        <v>0</v>
      </c>
      <c r="BT145" s="30">
        <f t="shared" si="86"/>
        <v>0</v>
      </c>
      <c r="BU145" s="30">
        <f t="shared" si="86"/>
        <v>0</v>
      </c>
      <c r="BV145" s="30">
        <f t="shared" si="86"/>
        <v>0</v>
      </c>
      <c r="BW145" s="30">
        <f t="shared" si="86"/>
        <v>0</v>
      </c>
      <c r="BX145" s="30">
        <f t="shared" si="86"/>
        <v>0</v>
      </c>
      <c r="BY145" s="30">
        <f t="shared" si="86"/>
        <v>0</v>
      </c>
      <c r="BZ145" s="30">
        <f t="shared" si="86"/>
        <v>0</v>
      </c>
      <c r="CA145" s="30">
        <f t="shared" si="86"/>
        <v>0</v>
      </c>
      <c r="CB145" s="30">
        <f t="shared" si="86"/>
        <v>0</v>
      </c>
      <c r="CC145" s="30">
        <f t="shared" si="86"/>
        <v>0</v>
      </c>
      <c r="CD145" s="30">
        <f t="shared" si="86"/>
        <v>0</v>
      </c>
      <c r="CE145" s="30">
        <f t="shared" si="86"/>
        <v>0</v>
      </c>
      <c r="CF145" s="30">
        <f t="shared" si="86"/>
        <v>0</v>
      </c>
      <c r="CG145" s="30">
        <f t="shared" si="86"/>
        <v>0</v>
      </c>
      <c r="CH145" s="34">
        <f t="shared" si="86"/>
        <v>0</v>
      </c>
    </row>
    <row r="146" spans="1:86" x14ac:dyDescent="0.3">
      <c r="A146" s="645"/>
      <c r="B146" s="325" t="s">
        <v>129</v>
      </c>
      <c r="C146" s="30">
        <f t="shared" si="87"/>
        <v>3.5197279056600007E-2</v>
      </c>
      <c r="D146" s="30">
        <f t="shared" si="88"/>
        <v>2.6474629050506002</v>
      </c>
      <c r="E146" s="30">
        <f t="shared" si="89"/>
        <v>85.895486844811202</v>
      </c>
      <c r="F146" s="30">
        <f t="shared" si="89"/>
        <v>462.39640061037272</v>
      </c>
      <c r="G146" s="30">
        <f t="shared" si="89"/>
        <v>2002.0903274848804</v>
      </c>
      <c r="H146" s="30">
        <f t="shared" si="89"/>
        <v>10937.472881994478</v>
      </c>
      <c r="I146" s="30">
        <f t="shared" si="89"/>
        <v>17933.348575103206</v>
      </c>
      <c r="J146" s="30">
        <f t="shared" si="89"/>
        <v>24181.212847907551</v>
      </c>
      <c r="K146" s="30">
        <f t="shared" si="89"/>
        <v>14082.868356766568</v>
      </c>
      <c r="L146" s="30">
        <f t="shared" si="89"/>
        <v>1422.0680489601887</v>
      </c>
      <c r="M146" s="30">
        <f t="shared" si="89"/>
        <v>328.55816981175752</v>
      </c>
      <c r="N146" s="30">
        <f t="shared" si="89"/>
        <v>3.6755460015759991</v>
      </c>
      <c r="O146" s="30">
        <f t="shared" si="89"/>
        <v>0.36078857881919996</v>
      </c>
      <c r="P146" s="30">
        <f t="shared" si="89"/>
        <v>14.930332568319995</v>
      </c>
      <c r="Q146" s="30">
        <f t="shared" si="89"/>
        <v>440.33333873057279</v>
      </c>
      <c r="R146" s="30">
        <f t="shared" si="89"/>
        <v>1874.9433058598529</v>
      </c>
      <c r="S146" s="30">
        <f t="shared" si="89"/>
        <v>7761.0555962396475</v>
      </c>
      <c r="T146" s="30">
        <f t="shared" si="89"/>
        <v>40612.403289333801</v>
      </c>
      <c r="U146" s="30">
        <f t="shared" si="89"/>
        <v>51184.575259251353</v>
      </c>
      <c r="V146" s="30">
        <f t="shared" si="89"/>
        <v>49902.4217021726</v>
      </c>
      <c r="W146" s="30">
        <f t="shared" si="89"/>
        <v>21083.149013042577</v>
      </c>
      <c r="X146" s="30">
        <f t="shared" si="89"/>
        <v>1689.6768803126163</v>
      </c>
      <c r="Y146" s="30">
        <f t="shared" si="89"/>
        <v>368.845471305648</v>
      </c>
      <c r="Z146" s="30">
        <f t="shared" si="89"/>
        <v>3.8760919229440001</v>
      </c>
      <c r="AA146" s="30">
        <f t="shared" si="89"/>
        <v>0.36078857881919996</v>
      </c>
      <c r="AB146" s="30">
        <f t="shared" si="89"/>
        <v>14.930332568319995</v>
      </c>
      <c r="AC146" s="30">
        <f t="shared" si="89"/>
        <v>440.33333873057279</v>
      </c>
      <c r="AD146" s="30">
        <f t="shared" si="89"/>
        <v>1874.9433058598529</v>
      </c>
      <c r="AE146" s="30">
        <f t="shared" si="89"/>
        <v>7761.0555962396475</v>
      </c>
      <c r="AF146" s="30">
        <f t="shared" si="89"/>
        <v>40612.403289333801</v>
      </c>
      <c r="AG146" s="30">
        <f t="shared" si="89"/>
        <v>51184.575259251353</v>
      </c>
      <c r="AH146" s="30">
        <f t="shared" si="89"/>
        <v>49902.4217021726</v>
      </c>
      <c r="AI146" s="30">
        <f t="shared" si="89"/>
        <v>21083.149013042577</v>
      </c>
      <c r="AJ146" s="30">
        <f t="shared" si="89"/>
        <v>1689.6768803126163</v>
      </c>
      <c r="AK146" s="30">
        <f t="shared" si="89"/>
        <v>368.845471305648</v>
      </c>
      <c r="AL146" s="30">
        <f t="shared" si="89"/>
        <v>3.8760919229440001</v>
      </c>
      <c r="AM146" s="30">
        <f t="shared" si="89"/>
        <v>0.36078857881919996</v>
      </c>
      <c r="AN146" s="30">
        <f t="shared" si="89"/>
        <v>14.930332568319995</v>
      </c>
      <c r="AO146" s="30">
        <f t="shared" si="89"/>
        <v>440.33333873057279</v>
      </c>
      <c r="AP146" s="30">
        <f t="shared" si="89"/>
        <v>1874.9433058598529</v>
      </c>
      <c r="AQ146" s="30">
        <f t="shared" si="89"/>
        <v>7761.0555962396475</v>
      </c>
      <c r="AR146" s="30">
        <f t="shared" si="89"/>
        <v>40612.403289333801</v>
      </c>
      <c r="AS146" s="30">
        <f t="shared" si="89"/>
        <v>51184.575259251353</v>
      </c>
      <c r="AT146" s="30">
        <f t="shared" si="89"/>
        <v>49902.4217021726</v>
      </c>
      <c r="AU146" s="30">
        <f t="shared" si="89"/>
        <v>21083.149013042577</v>
      </c>
      <c r="AV146" s="30">
        <f t="shared" si="89"/>
        <v>1689.6768803126163</v>
      </c>
      <c r="AW146" s="30">
        <f t="shared" si="89"/>
        <v>368.845471305648</v>
      </c>
      <c r="AX146" s="30">
        <f t="shared" si="89"/>
        <v>3.8760919229440001</v>
      </c>
      <c r="AY146" s="30">
        <f t="shared" si="89"/>
        <v>0.36078857881919996</v>
      </c>
      <c r="AZ146" s="30">
        <f t="shared" si="89"/>
        <v>14.930332568319995</v>
      </c>
      <c r="BA146" s="30">
        <f t="shared" si="89"/>
        <v>440.33333873057279</v>
      </c>
      <c r="BB146" s="30">
        <f t="shared" si="89"/>
        <v>1874.9433058598529</v>
      </c>
      <c r="BC146" s="30">
        <f t="shared" si="89"/>
        <v>7761.0555962396475</v>
      </c>
      <c r="BD146" s="30">
        <f t="shared" si="89"/>
        <v>40612.403289333801</v>
      </c>
      <c r="BE146" s="30">
        <f t="shared" si="89"/>
        <v>51184.575259251353</v>
      </c>
      <c r="BF146" s="30">
        <f t="shared" si="89"/>
        <v>49902.4217021726</v>
      </c>
      <c r="BG146" s="30">
        <f t="shared" si="89"/>
        <v>21083.149013042577</v>
      </c>
      <c r="BH146" s="30">
        <f t="shared" si="89"/>
        <v>1689.6768803126163</v>
      </c>
      <c r="BI146" s="30">
        <f t="shared" si="89"/>
        <v>368.845471305648</v>
      </c>
      <c r="BJ146" s="30">
        <f t="shared" si="89"/>
        <v>3.8760919229440001</v>
      </c>
      <c r="BK146" s="30">
        <f t="shared" si="89"/>
        <v>0.36078857881919996</v>
      </c>
      <c r="BL146" s="30">
        <f t="shared" si="89"/>
        <v>14.930332568319995</v>
      </c>
      <c r="BM146" s="30">
        <f t="shared" si="89"/>
        <v>440.33333873057279</v>
      </c>
      <c r="BN146" s="30">
        <f t="shared" si="89"/>
        <v>1874.9433058598529</v>
      </c>
      <c r="BO146" s="30">
        <f t="shared" si="89"/>
        <v>7761.0555962396475</v>
      </c>
      <c r="BP146" s="30">
        <f t="shared" si="89"/>
        <v>40612.403289333801</v>
      </c>
      <c r="BQ146" s="30">
        <f t="shared" si="86"/>
        <v>51184.575259251353</v>
      </c>
      <c r="BR146" s="30">
        <f t="shared" si="86"/>
        <v>49902.4217021726</v>
      </c>
      <c r="BS146" s="30">
        <f t="shared" si="86"/>
        <v>21083.149013042577</v>
      </c>
      <c r="BT146" s="30">
        <f t="shared" si="86"/>
        <v>1689.6768803126163</v>
      </c>
      <c r="BU146" s="30">
        <f t="shared" si="86"/>
        <v>368.845471305648</v>
      </c>
      <c r="BV146" s="30">
        <f t="shared" si="86"/>
        <v>3.8760919229440001</v>
      </c>
      <c r="BW146" s="30">
        <f t="shared" si="86"/>
        <v>0.36078857881919996</v>
      </c>
      <c r="BX146" s="30">
        <f t="shared" si="86"/>
        <v>14.930332568319995</v>
      </c>
      <c r="BY146" s="30">
        <f t="shared" si="86"/>
        <v>440.33333873057279</v>
      </c>
      <c r="BZ146" s="30">
        <f t="shared" si="86"/>
        <v>1874.9433058598529</v>
      </c>
      <c r="CA146" s="30">
        <f t="shared" si="86"/>
        <v>7761.0555962396475</v>
      </c>
      <c r="CB146" s="30">
        <f t="shared" si="86"/>
        <v>40612.403289333801</v>
      </c>
      <c r="CC146" s="30">
        <f t="shared" si="86"/>
        <v>51184.575259251353</v>
      </c>
      <c r="CD146" s="30">
        <f t="shared" si="86"/>
        <v>49902.4217021726</v>
      </c>
      <c r="CE146" s="30">
        <f t="shared" si="86"/>
        <v>21083.149013042577</v>
      </c>
      <c r="CF146" s="30">
        <f t="shared" si="86"/>
        <v>1689.6768803126163</v>
      </c>
      <c r="CG146" s="30">
        <f t="shared" si="86"/>
        <v>368.845471305648</v>
      </c>
      <c r="CH146" s="34">
        <f t="shared" si="86"/>
        <v>3.8760919229440001</v>
      </c>
    </row>
    <row r="147" spans="1:86" x14ac:dyDescent="0.3">
      <c r="A147" s="645"/>
      <c r="B147" s="325" t="s">
        <v>231</v>
      </c>
      <c r="C147" s="30">
        <f t="shared" si="87"/>
        <v>0</v>
      </c>
      <c r="D147" s="30">
        <f t="shared" si="88"/>
        <v>0</v>
      </c>
      <c r="E147" s="30">
        <f t="shared" si="89"/>
        <v>0</v>
      </c>
      <c r="F147" s="30">
        <f t="shared" si="89"/>
        <v>0</v>
      </c>
      <c r="G147" s="30">
        <f t="shared" si="89"/>
        <v>0</v>
      </c>
      <c r="H147" s="30">
        <f t="shared" si="89"/>
        <v>0</v>
      </c>
      <c r="I147" s="30">
        <f t="shared" si="89"/>
        <v>0</v>
      </c>
      <c r="J147" s="30">
        <f t="shared" si="89"/>
        <v>0</v>
      </c>
      <c r="K147" s="30">
        <f t="shared" si="89"/>
        <v>0</v>
      </c>
      <c r="L147" s="30">
        <f t="shared" si="89"/>
        <v>0</v>
      </c>
      <c r="M147" s="30">
        <f t="shared" si="89"/>
        <v>0</v>
      </c>
      <c r="N147" s="30">
        <f t="shared" si="89"/>
        <v>0</v>
      </c>
      <c r="O147" s="30">
        <f t="shared" si="89"/>
        <v>0</v>
      </c>
      <c r="P147" s="30">
        <f t="shared" si="89"/>
        <v>0</v>
      </c>
      <c r="Q147" s="30">
        <f t="shared" si="89"/>
        <v>0</v>
      </c>
      <c r="R147" s="30">
        <f t="shared" si="89"/>
        <v>0</v>
      </c>
      <c r="S147" s="30">
        <f t="shared" si="89"/>
        <v>0</v>
      </c>
      <c r="T147" s="30">
        <f t="shared" si="89"/>
        <v>0</v>
      </c>
      <c r="U147" s="30">
        <f t="shared" si="89"/>
        <v>0</v>
      </c>
      <c r="V147" s="30">
        <f t="shared" si="89"/>
        <v>0</v>
      </c>
      <c r="W147" s="30">
        <f t="shared" si="89"/>
        <v>0</v>
      </c>
      <c r="X147" s="30">
        <f t="shared" si="89"/>
        <v>0</v>
      </c>
      <c r="Y147" s="30">
        <f t="shared" si="89"/>
        <v>0</v>
      </c>
      <c r="Z147" s="30">
        <f t="shared" si="89"/>
        <v>0</v>
      </c>
      <c r="AA147" s="30">
        <f t="shared" si="89"/>
        <v>0</v>
      </c>
      <c r="AB147" s="30">
        <f t="shared" si="89"/>
        <v>0</v>
      </c>
      <c r="AC147" s="30">
        <f t="shared" si="89"/>
        <v>0</v>
      </c>
      <c r="AD147" s="30">
        <f t="shared" si="89"/>
        <v>0</v>
      </c>
      <c r="AE147" s="30">
        <f t="shared" si="89"/>
        <v>0</v>
      </c>
      <c r="AF147" s="30">
        <f t="shared" si="89"/>
        <v>0</v>
      </c>
      <c r="AG147" s="30">
        <f t="shared" si="89"/>
        <v>0</v>
      </c>
      <c r="AH147" s="30">
        <f t="shared" si="89"/>
        <v>0</v>
      </c>
      <c r="AI147" s="30">
        <f t="shared" si="89"/>
        <v>0</v>
      </c>
      <c r="AJ147" s="30">
        <f t="shared" si="89"/>
        <v>0</v>
      </c>
      <c r="AK147" s="30">
        <f t="shared" si="89"/>
        <v>0</v>
      </c>
      <c r="AL147" s="30">
        <f t="shared" si="89"/>
        <v>0</v>
      </c>
      <c r="AM147" s="30">
        <f t="shared" si="89"/>
        <v>0</v>
      </c>
      <c r="AN147" s="30">
        <f t="shared" si="89"/>
        <v>0</v>
      </c>
      <c r="AO147" s="30">
        <f t="shared" si="89"/>
        <v>0</v>
      </c>
      <c r="AP147" s="30">
        <f t="shared" si="89"/>
        <v>0</v>
      </c>
      <c r="AQ147" s="30">
        <f t="shared" si="89"/>
        <v>0</v>
      </c>
      <c r="AR147" s="30">
        <f t="shared" si="89"/>
        <v>0</v>
      </c>
      <c r="AS147" s="30">
        <f t="shared" si="89"/>
        <v>0</v>
      </c>
      <c r="AT147" s="30">
        <f t="shared" si="89"/>
        <v>0</v>
      </c>
      <c r="AU147" s="30">
        <f t="shared" si="89"/>
        <v>0</v>
      </c>
      <c r="AV147" s="30">
        <f t="shared" si="89"/>
        <v>0</v>
      </c>
      <c r="AW147" s="30">
        <f t="shared" si="89"/>
        <v>0</v>
      </c>
      <c r="AX147" s="30">
        <f t="shared" si="89"/>
        <v>0</v>
      </c>
      <c r="AY147" s="30">
        <f t="shared" si="89"/>
        <v>0</v>
      </c>
      <c r="AZ147" s="30">
        <f t="shared" si="89"/>
        <v>0</v>
      </c>
      <c r="BA147" s="30">
        <f t="shared" si="89"/>
        <v>0</v>
      </c>
      <c r="BB147" s="30">
        <f t="shared" si="89"/>
        <v>0</v>
      </c>
      <c r="BC147" s="30">
        <f t="shared" si="89"/>
        <v>0</v>
      </c>
      <c r="BD147" s="30">
        <f t="shared" si="89"/>
        <v>0</v>
      </c>
      <c r="BE147" s="30">
        <f t="shared" si="89"/>
        <v>0</v>
      </c>
      <c r="BF147" s="30">
        <f t="shared" si="89"/>
        <v>0</v>
      </c>
      <c r="BG147" s="30">
        <f t="shared" si="89"/>
        <v>0</v>
      </c>
      <c r="BH147" s="30">
        <f t="shared" si="89"/>
        <v>0</v>
      </c>
      <c r="BI147" s="30">
        <f t="shared" si="89"/>
        <v>0</v>
      </c>
      <c r="BJ147" s="30">
        <f t="shared" si="89"/>
        <v>0</v>
      </c>
      <c r="BK147" s="30">
        <f t="shared" si="89"/>
        <v>0</v>
      </c>
      <c r="BL147" s="30">
        <f t="shared" si="89"/>
        <v>0</v>
      </c>
      <c r="BM147" s="30">
        <f t="shared" si="89"/>
        <v>0</v>
      </c>
      <c r="BN147" s="30">
        <f t="shared" si="89"/>
        <v>0</v>
      </c>
      <c r="BO147" s="30">
        <f t="shared" si="89"/>
        <v>0</v>
      </c>
      <c r="BP147" s="30">
        <f t="shared" si="89"/>
        <v>0</v>
      </c>
      <c r="BQ147" s="30">
        <f t="shared" si="86"/>
        <v>0</v>
      </c>
      <c r="BR147" s="30">
        <f t="shared" si="86"/>
        <v>0</v>
      </c>
      <c r="BS147" s="30">
        <f t="shared" si="86"/>
        <v>0</v>
      </c>
      <c r="BT147" s="30">
        <f t="shared" si="86"/>
        <v>0</v>
      </c>
      <c r="BU147" s="30">
        <f t="shared" si="86"/>
        <v>0</v>
      </c>
      <c r="BV147" s="30">
        <f t="shared" si="86"/>
        <v>0</v>
      </c>
      <c r="BW147" s="30">
        <f t="shared" si="86"/>
        <v>0</v>
      </c>
      <c r="BX147" s="30">
        <f t="shared" si="86"/>
        <v>0</v>
      </c>
      <c r="BY147" s="30">
        <f t="shared" si="86"/>
        <v>0</v>
      </c>
      <c r="BZ147" s="30">
        <f t="shared" si="86"/>
        <v>0</v>
      </c>
      <c r="CA147" s="30">
        <f t="shared" si="86"/>
        <v>0</v>
      </c>
      <c r="CB147" s="30">
        <f t="shared" si="86"/>
        <v>0</v>
      </c>
      <c r="CC147" s="30">
        <f t="shared" si="86"/>
        <v>0</v>
      </c>
      <c r="CD147" s="30">
        <f t="shared" si="86"/>
        <v>0</v>
      </c>
      <c r="CE147" s="30">
        <f t="shared" si="86"/>
        <v>0</v>
      </c>
      <c r="CF147" s="30">
        <f t="shared" si="86"/>
        <v>0</v>
      </c>
      <c r="CG147" s="30">
        <f t="shared" si="86"/>
        <v>0</v>
      </c>
      <c r="CH147" s="34">
        <f t="shared" si="86"/>
        <v>0</v>
      </c>
    </row>
    <row r="148" spans="1:86" x14ac:dyDescent="0.3">
      <c r="A148" s="645"/>
      <c r="B148" s="326" t="s">
        <v>131</v>
      </c>
      <c r="C148" s="30">
        <f t="shared" si="87"/>
        <v>0</v>
      </c>
      <c r="D148" s="30">
        <f t="shared" si="88"/>
        <v>0</v>
      </c>
      <c r="E148" s="30">
        <f t="shared" si="89"/>
        <v>0</v>
      </c>
      <c r="F148" s="30">
        <f t="shared" si="89"/>
        <v>0</v>
      </c>
      <c r="G148" s="30">
        <f t="shared" si="89"/>
        <v>0</v>
      </c>
      <c r="H148" s="30">
        <f t="shared" si="89"/>
        <v>0</v>
      </c>
      <c r="I148" s="30">
        <f t="shared" si="89"/>
        <v>0</v>
      </c>
      <c r="J148" s="30">
        <f t="shared" si="89"/>
        <v>0</v>
      </c>
      <c r="K148" s="30">
        <f t="shared" si="89"/>
        <v>0</v>
      </c>
      <c r="L148" s="30">
        <f t="shared" si="89"/>
        <v>0</v>
      </c>
      <c r="M148" s="30">
        <f t="shared" si="89"/>
        <v>0</v>
      </c>
      <c r="N148" s="30">
        <f t="shared" si="89"/>
        <v>121.63263577574499</v>
      </c>
      <c r="O148" s="30">
        <f t="shared" si="89"/>
        <v>271.77380498880365</v>
      </c>
      <c r="P148" s="30">
        <f t="shared" si="89"/>
        <v>224.980538405966</v>
      </c>
      <c r="Q148" s="30">
        <f t="shared" si="89"/>
        <v>172.91996256851681</v>
      </c>
      <c r="R148" s="30">
        <f t="shared" si="89"/>
        <v>74.772708234387594</v>
      </c>
      <c r="S148" s="30">
        <f t="shared" si="89"/>
        <v>32.384798953430405</v>
      </c>
      <c r="T148" s="30">
        <f t="shared" si="89"/>
        <v>6.0165322045640002</v>
      </c>
      <c r="U148" s="30">
        <f t="shared" si="89"/>
        <v>4.0467258022754997</v>
      </c>
      <c r="V148" s="30">
        <f t="shared" si="89"/>
        <v>4.8142463325528002</v>
      </c>
      <c r="W148" s="30">
        <f t="shared" si="89"/>
        <v>20.588741236101001</v>
      </c>
      <c r="X148" s="30">
        <f t="shared" si="89"/>
        <v>72.318693772002604</v>
      </c>
      <c r="Y148" s="30">
        <f t="shared" si="89"/>
        <v>140.25783862374479</v>
      </c>
      <c r="Z148" s="30">
        <f t="shared" si="89"/>
        <v>243.26527155148997</v>
      </c>
      <c r="AA148" s="30">
        <f t="shared" si="89"/>
        <v>271.77380498880365</v>
      </c>
      <c r="AB148" s="30">
        <f t="shared" si="89"/>
        <v>224.980538405966</v>
      </c>
      <c r="AC148" s="30">
        <f t="shared" si="89"/>
        <v>172.91996256851681</v>
      </c>
      <c r="AD148" s="30">
        <f t="shared" si="89"/>
        <v>74.772708234387594</v>
      </c>
      <c r="AE148" s="30">
        <f t="shared" si="89"/>
        <v>32.384798953430405</v>
      </c>
      <c r="AF148" s="30">
        <f t="shared" si="89"/>
        <v>6.0165322045640002</v>
      </c>
      <c r="AG148" s="30">
        <f t="shared" si="89"/>
        <v>4.0467258022754997</v>
      </c>
      <c r="AH148" s="30">
        <f t="shared" si="89"/>
        <v>4.8142463325528002</v>
      </c>
      <c r="AI148" s="30">
        <f t="shared" si="89"/>
        <v>20.588741236101001</v>
      </c>
      <c r="AJ148" s="30">
        <f t="shared" si="89"/>
        <v>72.318693772002604</v>
      </c>
      <c r="AK148" s="30">
        <f t="shared" si="89"/>
        <v>140.25783862374479</v>
      </c>
      <c r="AL148" s="30">
        <f t="shared" si="89"/>
        <v>243.26527155148997</v>
      </c>
      <c r="AM148" s="30">
        <f t="shared" si="89"/>
        <v>271.77380498880365</v>
      </c>
      <c r="AN148" s="30">
        <f t="shared" si="89"/>
        <v>224.980538405966</v>
      </c>
      <c r="AO148" s="30">
        <f t="shared" si="89"/>
        <v>172.91996256851681</v>
      </c>
      <c r="AP148" s="30">
        <f t="shared" si="89"/>
        <v>74.772708234387594</v>
      </c>
      <c r="AQ148" s="30">
        <f t="shared" si="89"/>
        <v>32.384798953430405</v>
      </c>
      <c r="AR148" s="30">
        <f t="shared" si="89"/>
        <v>6.0165322045640002</v>
      </c>
      <c r="AS148" s="30">
        <f t="shared" si="89"/>
        <v>4.0467258022754997</v>
      </c>
      <c r="AT148" s="30">
        <f t="shared" si="89"/>
        <v>4.8142463325528002</v>
      </c>
      <c r="AU148" s="30">
        <f t="shared" si="89"/>
        <v>20.588741236101001</v>
      </c>
      <c r="AV148" s="30">
        <f t="shared" si="89"/>
        <v>72.318693772002604</v>
      </c>
      <c r="AW148" s="30">
        <f t="shared" si="89"/>
        <v>140.25783862374479</v>
      </c>
      <c r="AX148" s="30">
        <f t="shared" si="89"/>
        <v>243.26527155148997</v>
      </c>
      <c r="AY148" s="30">
        <f t="shared" si="89"/>
        <v>271.77380498880365</v>
      </c>
      <c r="AZ148" s="30">
        <f t="shared" si="89"/>
        <v>224.980538405966</v>
      </c>
      <c r="BA148" s="30">
        <f t="shared" si="89"/>
        <v>172.91996256851681</v>
      </c>
      <c r="BB148" s="30">
        <f t="shared" si="89"/>
        <v>74.772708234387594</v>
      </c>
      <c r="BC148" s="30">
        <f t="shared" si="89"/>
        <v>32.384798953430405</v>
      </c>
      <c r="BD148" s="30">
        <f t="shared" si="89"/>
        <v>6.0165322045640002</v>
      </c>
      <c r="BE148" s="30">
        <f t="shared" si="89"/>
        <v>4.0467258022754997</v>
      </c>
      <c r="BF148" s="30">
        <f t="shared" si="89"/>
        <v>4.8142463325528002</v>
      </c>
      <c r="BG148" s="30">
        <f t="shared" si="89"/>
        <v>20.588741236101001</v>
      </c>
      <c r="BH148" s="30">
        <f t="shared" si="89"/>
        <v>72.318693772002604</v>
      </c>
      <c r="BI148" s="30">
        <f t="shared" si="89"/>
        <v>140.25783862374479</v>
      </c>
      <c r="BJ148" s="30">
        <f t="shared" si="89"/>
        <v>243.26527155148997</v>
      </c>
      <c r="BK148" s="30">
        <f t="shared" si="89"/>
        <v>271.77380498880365</v>
      </c>
      <c r="BL148" s="30">
        <f t="shared" si="89"/>
        <v>224.980538405966</v>
      </c>
      <c r="BM148" s="30">
        <f t="shared" si="89"/>
        <v>172.91996256851681</v>
      </c>
      <c r="BN148" s="30">
        <f t="shared" si="89"/>
        <v>74.772708234387594</v>
      </c>
      <c r="BO148" s="30">
        <f t="shared" si="89"/>
        <v>32.384798953430405</v>
      </c>
      <c r="BP148" s="30">
        <f t="shared" ref="BP148:CH151" si="90">IF(BP28=0,0,((BP10*0.5)+BO28-BP46)*BP83*BP115*BP$2)</f>
        <v>6.0165322045640002</v>
      </c>
      <c r="BQ148" s="30">
        <f t="shared" si="90"/>
        <v>4.0467258022754997</v>
      </c>
      <c r="BR148" s="30">
        <f t="shared" si="90"/>
        <v>4.8142463325528002</v>
      </c>
      <c r="BS148" s="30">
        <f t="shared" si="90"/>
        <v>20.588741236101001</v>
      </c>
      <c r="BT148" s="30">
        <f t="shared" si="90"/>
        <v>72.318693772002604</v>
      </c>
      <c r="BU148" s="30">
        <f t="shared" si="90"/>
        <v>140.25783862374479</v>
      </c>
      <c r="BV148" s="30">
        <f t="shared" si="90"/>
        <v>243.26527155148997</v>
      </c>
      <c r="BW148" s="30">
        <f t="shared" si="90"/>
        <v>271.77380498880365</v>
      </c>
      <c r="BX148" s="30">
        <f t="shared" si="90"/>
        <v>224.980538405966</v>
      </c>
      <c r="BY148" s="30">
        <f t="shared" si="90"/>
        <v>172.91996256851681</v>
      </c>
      <c r="BZ148" s="30">
        <f t="shared" si="90"/>
        <v>74.772708234387594</v>
      </c>
      <c r="CA148" s="30">
        <f t="shared" si="90"/>
        <v>32.384798953430405</v>
      </c>
      <c r="CB148" s="30">
        <f t="shared" si="90"/>
        <v>6.0165322045640002</v>
      </c>
      <c r="CC148" s="30">
        <f t="shared" si="90"/>
        <v>4.0467258022754997</v>
      </c>
      <c r="CD148" s="30">
        <f t="shared" si="90"/>
        <v>4.8142463325528002</v>
      </c>
      <c r="CE148" s="30">
        <f t="shared" si="90"/>
        <v>20.588741236101001</v>
      </c>
      <c r="CF148" s="30">
        <f t="shared" si="90"/>
        <v>72.318693772002604</v>
      </c>
      <c r="CG148" s="30">
        <f t="shared" si="90"/>
        <v>140.25783862374479</v>
      </c>
      <c r="CH148" s="34">
        <f t="shared" si="90"/>
        <v>243.26527155148997</v>
      </c>
    </row>
    <row r="149" spans="1:86" x14ac:dyDescent="0.3">
      <c r="A149" s="645"/>
      <c r="B149" s="326" t="s">
        <v>132</v>
      </c>
      <c r="C149" s="30">
        <f t="shared" si="87"/>
        <v>1138.227884588827</v>
      </c>
      <c r="D149" s="30">
        <f t="shared" si="88"/>
        <v>1875.5188150268027</v>
      </c>
      <c r="E149" s="30">
        <f t="shared" ref="E149:BP152" si="91">IF(E29=0,0,((E11*0.5)+D29-E47)*E84*E116*E$2)</f>
        <v>1439.1891492891257</v>
      </c>
      <c r="F149" s="30">
        <f t="shared" si="91"/>
        <v>867.3610243758809</v>
      </c>
      <c r="G149" s="30">
        <f t="shared" si="91"/>
        <v>1215.7523163006983</v>
      </c>
      <c r="H149" s="30">
        <f t="shared" si="91"/>
        <v>5280.7261273839076</v>
      </c>
      <c r="I149" s="30">
        <f t="shared" si="91"/>
        <v>9641.1727943188798</v>
      </c>
      <c r="J149" s="30">
        <f t="shared" si="91"/>
        <v>12360.253322957917</v>
      </c>
      <c r="K149" s="30">
        <f t="shared" si="91"/>
        <v>6004.1141753407619</v>
      </c>
      <c r="L149" s="30">
        <f t="shared" si="91"/>
        <v>1987.1547002580614</v>
      </c>
      <c r="M149" s="30">
        <f t="shared" si="91"/>
        <v>3234.4647223424759</v>
      </c>
      <c r="N149" s="30">
        <f t="shared" si="91"/>
        <v>10575.121556390737</v>
      </c>
      <c r="O149" s="30">
        <f t="shared" si="91"/>
        <v>17443.298087244402</v>
      </c>
      <c r="P149" s="30">
        <f t="shared" si="91"/>
        <v>14452.503914344272</v>
      </c>
      <c r="Q149" s="30">
        <f t="shared" si="91"/>
        <v>11546.684413198656</v>
      </c>
      <c r="R149" s="30">
        <f t="shared" si="91"/>
        <v>5978.2520191738113</v>
      </c>
      <c r="S149" s="30">
        <f t="shared" si="91"/>
        <v>8379.5254057786497</v>
      </c>
      <c r="T149" s="30">
        <f t="shared" si="91"/>
        <v>36397.198797874196</v>
      </c>
      <c r="U149" s="30">
        <f t="shared" si="91"/>
        <v>45641.512634926425</v>
      </c>
      <c r="V149" s="30">
        <f t="shared" si="91"/>
        <v>44559.471226733433</v>
      </c>
      <c r="W149" s="30">
        <f t="shared" si="91"/>
        <v>19526.234336203688</v>
      </c>
      <c r="X149" s="30">
        <f t="shared" si="91"/>
        <v>5872.347226453162</v>
      </c>
      <c r="Y149" s="30">
        <f t="shared" si="91"/>
        <v>9326.6292065607486</v>
      </c>
      <c r="Z149" s="30">
        <f t="shared" si="91"/>
        <v>15615.88766827031</v>
      </c>
      <c r="AA149" s="30">
        <f t="shared" si="91"/>
        <v>17443.298087244402</v>
      </c>
      <c r="AB149" s="30">
        <f t="shared" si="91"/>
        <v>14452.503914344272</v>
      </c>
      <c r="AC149" s="30">
        <f t="shared" si="91"/>
        <v>11546.684413198656</v>
      </c>
      <c r="AD149" s="30">
        <f t="shared" si="91"/>
        <v>5978.2520191738113</v>
      </c>
      <c r="AE149" s="30">
        <f t="shared" si="91"/>
        <v>8379.5254057786497</v>
      </c>
      <c r="AF149" s="30">
        <f t="shared" si="91"/>
        <v>36397.198797874196</v>
      </c>
      <c r="AG149" s="30">
        <f t="shared" si="91"/>
        <v>45641.512634926425</v>
      </c>
      <c r="AH149" s="30">
        <f t="shared" si="91"/>
        <v>44559.471226733433</v>
      </c>
      <c r="AI149" s="30">
        <f t="shared" si="91"/>
        <v>19526.234336203688</v>
      </c>
      <c r="AJ149" s="30">
        <f t="shared" si="91"/>
        <v>5872.347226453162</v>
      </c>
      <c r="AK149" s="30">
        <f t="shared" si="91"/>
        <v>9326.6292065607486</v>
      </c>
      <c r="AL149" s="30">
        <f t="shared" si="91"/>
        <v>15615.88766827031</v>
      </c>
      <c r="AM149" s="30">
        <f t="shared" si="91"/>
        <v>17443.298087244402</v>
      </c>
      <c r="AN149" s="30">
        <f t="shared" si="91"/>
        <v>14452.503914344272</v>
      </c>
      <c r="AO149" s="30">
        <f t="shared" si="91"/>
        <v>11546.684413198656</v>
      </c>
      <c r="AP149" s="30">
        <f t="shared" si="91"/>
        <v>5978.2520191738113</v>
      </c>
      <c r="AQ149" s="30">
        <f t="shared" si="91"/>
        <v>8379.5254057786497</v>
      </c>
      <c r="AR149" s="30">
        <f t="shared" si="91"/>
        <v>36397.198797874196</v>
      </c>
      <c r="AS149" s="30">
        <f t="shared" si="91"/>
        <v>45641.512634926425</v>
      </c>
      <c r="AT149" s="30">
        <f t="shared" si="91"/>
        <v>44559.471226733433</v>
      </c>
      <c r="AU149" s="30">
        <f t="shared" si="91"/>
        <v>19526.234336203688</v>
      </c>
      <c r="AV149" s="30">
        <f t="shared" si="91"/>
        <v>5872.347226453162</v>
      </c>
      <c r="AW149" s="30">
        <f t="shared" si="91"/>
        <v>9326.6292065607486</v>
      </c>
      <c r="AX149" s="30">
        <f t="shared" si="91"/>
        <v>15615.88766827031</v>
      </c>
      <c r="AY149" s="30">
        <f t="shared" si="91"/>
        <v>17443.298087244402</v>
      </c>
      <c r="AZ149" s="30">
        <f t="shared" si="91"/>
        <v>14452.503914344272</v>
      </c>
      <c r="BA149" s="30">
        <f t="shared" si="91"/>
        <v>11546.684413198656</v>
      </c>
      <c r="BB149" s="30">
        <f t="shared" si="91"/>
        <v>5978.2520191738113</v>
      </c>
      <c r="BC149" s="30">
        <f t="shared" si="91"/>
        <v>8379.5254057786497</v>
      </c>
      <c r="BD149" s="30">
        <f t="shared" si="91"/>
        <v>36397.198797874196</v>
      </c>
      <c r="BE149" s="30">
        <f t="shared" si="91"/>
        <v>45641.512634926425</v>
      </c>
      <c r="BF149" s="30">
        <f t="shared" si="91"/>
        <v>44559.471226733433</v>
      </c>
      <c r="BG149" s="30">
        <f t="shared" si="91"/>
        <v>19526.234336203688</v>
      </c>
      <c r="BH149" s="30">
        <f t="shared" si="91"/>
        <v>5872.347226453162</v>
      </c>
      <c r="BI149" s="30">
        <f t="shared" si="91"/>
        <v>9326.6292065607486</v>
      </c>
      <c r="BJ149" s="30">
        <f t="shared" si="91"/>
        <v>15615.88766827031</v>
      </c>
      <c r="BK149" s="30">
        <f t="shared" si="91"/>
        <v>17443.298087244402</v>
      </c>
      <c r="BL149" s="30">
        <f t="shared" si="91"/>
        <v>14452.503914344272</v>
      </c>
      <c r="BM149" s="30">
        <f t="shared" si="91"/>
        <v>11546.684413198656</v>
      </c>
      <c r="BN149" s="30">
        <f t="shared" si="91"/>
        <v>5978.2520191738113</v>
      </c>
      <c r="BO149" s="30">
        <f t="shared" si="91"/>
        <v>8379.5254057786497</v>
      </c>
      <c r="BP149" s="30">
        <f t="shared" si="91"/>
        <v>36397.198797874196</v>
      </c>
      <c r="BQ149" s="30">
        <f t="shared" si="90"/>
        <v>45641.512634926425</v>
      </c>
      <c r="BR149" s="30">
        <f t="shared" si="90"/>
        <v>44559.471226733433</v>
      </c>
      <c r="BS149" s="30">
        <f t="shared" si="90"/>
        <v>19526.234336203688</v>
      </c>
      <c r="BT149" s="30">
        <f t="shared" si="90"/>
        <v>5872.347226453162</v>
      </c>
      <c r="BU149" s="30">
        <f t="shared" si="90"/>
        <v>9326.6292065607486</v>
      </c>
      <c r="BV149" s="30">
        <f t="shared" si="90"/>
        <v>15615.88766827031</v>
      </c>
      <c r="BW149" s="30">
        <f t="shared" si="90"/>
        <v>17443.298087244402</v>
      </c>
      <c r="BX149" s="30">
        <f t="shared" si="90"/>
        <v>14452.503914344272</v>
      </c>
      <c r="BY149" s="30">
        <f t="shared" si="90"/>
        <v>11546.684413198656</v>
      </c>
      <c r="BZ149" s="30">
        <f t="shared" si="90"/>
        <v>5978.2520191738113</v>
      </c>
      <c r="CA149" s="30">
        <f t="shared" si="90"/>
        <v>8379.5254057786497</v>
      </c>
      <c r="CB149" s="30">
        <f t="shared" si="90"/>
        <v>36397.198797874196</v>
      </c>
      <c r="CC149" s="30">
        <f t="shared" si="90"/>
        <v>45641.512634926425</v>
      </c>
      <c r="CD149" s="30">
        <f t="shared" si="90"/>
        <v>44559.471226733433</v>
      </c>
      <c r="CE149" s="30">
        <f t="shared" si="90"/>
        <v>19526.234336203688</v>
      </c>
      <c r="CF149" s="30">
        <f t="shared" si="90"/>
        <v>5872.347226453162</v>
      </c>
      <c r="CG149" s="30">
        <f t="shared" si="90"/>
        <v>9326.6292065607486</v>
      </c>
      <c r="CH149" s="34">
        <f t="shared" si="90"/>
        <v>15615.88766827031</v>
      </c>
    </row>
    <row r="150" spans="1:86" ht="15.75" customHeight="1" x14ac:dyDescent="0.3">
      <c r="A150" s="645"/>
      <c r="B150" s="326" t="s">
        <v>133</v>
      </c>
      <c r="C150" s="30">
        <f t="shared" si="87"/>
        <v>819.25123075320676</v>
      </c>
      <c r="D150" s="30">
        <f t="shared" si="88"/>
        <v>1361.648524313259</v>
      </c>
      <c r="E150" s="133">
        <f t="shared" si="91"/>
        <v>1666.7550877758831</v>
      </c>
      <c r="F150" s="30">
        <f t="shared" si="91"/>
        <v>3155.3826669980708</v>
      </c>
      <c r="G150" s="30">
        <f t="shared" si="91"/>
        <v>6028.2752437673344</v>
      </c>
      <c r="H150" s="30">
        <f t="shared" si="91"/>
        <v>10851.704055926662</v>
      </c>
      <c r="I150" s="30">
        <f t="shared" si="91"/>
        <v>16627.983269989516</v>
      </c>
      <c r="J150" s="30">
        <f t="shared" si="91"/>
        <v>16302.194585907413</v>
      </c>
      <c r="K150" s="30">
        <f t="shared" si="91"/>
        <v>19694.544808874089</v>
      </c>
      <c r="L150" s="30">
        <f t="shared" si="91"/>
        <v>16395.748783598545</v>
      </c>
      <c r="M150" s="30">
        <f t="shared" si="91"/>
        <v>15931.229913477056</v>
      </c>
      <c r="N150" s="30">
        <f t="shared" si="91"/>
        <v>18115.022694749903</v>
      </c>
      <c r="O150" s="30">
        <f t="shared" si="91"/>
        <v>22830.61754272968</v>
      </c>
      <c r="P150" s="30">
        <f t="shared" si="91"/>
        <v>17779.698204613444</v>
      </c>
      <c r="Q150" s="30">
        <f t="shared" si="91"/>
        <v>19765.578568083019</v>
      </c>
      <c r="R150" s="30">
        <f t="shared" si="91"/>
        <v>20202.921576362562</v>
      </c>
      <c r="S150" s="30">
        <f t="shared" si="91"/>
        <v>25978.064427186917</v>
      </c>
      <c r="T150" s="30">
        <f t="shared" si="91"/>
        <v>36198.130629854873</v>
      </c>
      <c r="U150" s="30">
        <f t="shared" si="91"/>
        <v>44622.148671428637</v>
      </c>
      <c r="V150" s="30">
        <f t="shared" si="91"/>
        <v>36443.19652366329</v>
      </c>
      <c r="W150" s="30">
        <f t="shared" si="91"/>
        <v>36682.749921028488</v>
      </c>
      <c r="X150" s="30">
        <f t="shared" si="91"/>
        <v>25288.178629586451</v>
      </c>
      <c r="Y150" s="30">
        <f t="shared" si="91"/>
        <v>20334.291537617501</v>
      </c>
      <c r="Z150" s="30">
        <f t="shared" si="91"/>
        <v>19562.263787888773</v>
      </c>
      <c r="AA150" s="30">
        <f t="shared" si="91"/>
        <v>22830.61754272968</v>
      </c>
      <c r="AB150" s="30">
        <f t="shared" si="91"/>
        <v>17779.698204613444</v>
      </c>
      <c r="AC150" s="30">
        <f t="shared" si="91"/>
        <v>19765.578568083019</v>
      </c>
      <c r="AD150" s="30">
        <f t="shared" si="91"/>
        <v>20202.921576362562</v>
      </c>
      <c r="AE150" s="30">
        <f t="shared" si="91"/>
        <v>25978.064427186917</v>
      </c>
      <c r="AF150" s="30">
        <f t="shared" si="91"/>
        <v>36198.130629854873</v>
      </c>
      <c r="AG150" s="30">
        <f t="shared" si="91"/>
        <v>44622.148671428637</v>
      </c>
      <c r="AH150" s="30">
        <f t="shared" si="91"/>
        <v>36443.19652366329</v>
      </c>
      <c r="AI150" s="30">
        <f t="shared" si="91"/>
        <v>36682.749921028488</v>
      </c>
      <c r="AJ150" s="30">
        <f t="shared" si="91"/>
        <v>25288.178629586451</v>
      </c>
      <c r="AK150" s="30">
        <f t="shared" si="91"/>
        <v>20334.291537617501</v>
      </c>
      <c r="AL150" s="30">
        <f t="shared" si="91"/>
        <v>19562.263787888773</v>
      </c>
      <c r="AM150" s="30">
        <f t="shared" si="91"/>
        <v>22830.61754272968</v>
      </c>
      <c r="AN150" s="30">
        <f t="shared" si="91"/>
        <v>17779.698204613444</v>
      </c>
      <c r="AO150" s="30">
        <f t="shared" si="91"/>
        <v>19765.578568083019</v>
      </c>
      <c r="AP150" s="30">
        <f t="shared" si="91"/>
        <v>20202.921576362562</v>
      </c>
      <c r="AQ150" s="30">
        <f t="shared" si="91"/>
        <v>25978.064427186917</v>
      </c>
      <c r="AR150" s="30">
        <f t="shared" si="91"/>
        <v>36198.130629854873</v>
      </c>
      <c r="AS150" s="30">
        <f t="shared" si="91"/>
        <v>44622.148671428637</v>
      </c>
      <c r="AT150" s="30">
        <f t="shared" si="91"/>
        <v>36443.19652366329</v>
      </c>
      <c r="AU150" s="30">
        <f t="shared" si="91"/>
        <v>36682.749921028488</v>
      </c>
      <c r="AV150" s="30">
        <f t="shared" si="91"/>
        <v>25288.178629586451</v>
      </c>
      <c r="AW150" s="30">
        <f t="shared" si="91"/>
        <v>20334.291537617501</v>
      </c>
      <c r="AX150" s="30">
        <f t="shared" si="91"/>
        <v>19562.263787888773</v>
      </c>
      <c r="AY150" s="30">
        <f t="shared" si="91"/>
        <v>22830.61754272968</v>
      </c>
      <c r="AZ150" s="30">
        <f t="shared" si="91"/>
        <v>17779.698204613444</v>
      </c>
      <c r="BA150" s="30">
        <f t="shared" si="91"/>
        <v>19765.578568083019</v>
      </c>
      <c r="BB150" s="30">
        <f t="shared" si="91"/>
        <v>20202.921576362562</v>
      </c>
      <c r="BC150" s="30">
        <f t="shared" si="91"/>
        <v>25978.064427186917</v>
      </c>
      <c r="BD150" s="30">
        <f t="shared" si="91"/>
        <v>36198.130629854873</v>
      </c>
      <c r="BE150" s="30">
        <f t="shared" si="91"/>
        <v>44622.148671428637</v>
      </c>
      <c r="BF150" s="30">
        <f t="shared" si="91"/>
        <v>36443.19652366329</v>
      </c>
      <c r="BG150" s="30">
        <f t="shared" si="91"/>
        <v>36682.749921028488</v>
      </c>
      <c r="BH150" s="30">
        <f t="shared" si="91"/>
        <v>25288.178629586451</v>
      </c>
      <c r="BI150" s="30">
        <f t="shared" si="91"/>
        <v>20334.291537617501</v>
      </c>
      <c r="BJ150" s="30">
        <f t="shared" si="91"/>
        <v>19562.263787888773</v>
      </c>
      <c r="BK150" s="30">
        <f t="shared" si="91"/>
        <v>22830.61754272968</v>
      </c>
      <c r="BL150" s="30">
        <f t="shared" si="91"/>
        <v>17779.698204613444</v>
      </c>
      <c r="BM150" s="30">
        <f t="shared" si="91"/>
        <v>19765.578568083019</v>
      </c>
      <c r="BN150" s="30">
        <f t="shared" si="91"/>
        <v>20202.921576362562</v>
      </c>
      <c r="BO150" s="30">
        <f t="shared" si="91"/>
        <v>25978.064427186917</v>
      </c>
      <c r="BP150" s="30">
        <f t="shared" si="91"/>
        <v>36198.130629854873</v>
      </c>
      <c r="BQ150" s="30">
        <f t="shared" si="90"/>
        <v>44622.148671428637</v>
      </c>
      <c r="BR150" s="30">
        <f t="shared" si="90"/>
        <v>36443.19652366329</v>
      </c>
      <c r="BS150" s="30">
        <f t="shared" si="90"/>
        <v>36682.749921028488</v>
      </c>
      <c r="BT150" s="30">
        <f t="shared" si="90"/>
        <v>25288.178629586451</v>
      </c>
      <c r="BU150" s="30">
        <f t="shared" si="90"/>
        <v>20334.291537617501</v>
      </c>
      <c r="BV150" s="30">
        <f t="shared" si="90"/>
        <v>19562.263787888773</v>
      </c>
      <c r="BW150" s="30">
        <f t="shared" si="90"/>
        <v>22830.61754272968</v>
      </c>
      <c r="BX150" s="30">
        <f t="shared" si="90"/>
        <v>17779.698204613444</v>
      </c>
      <c r="BY150" s="30">
        <f t="shared" si="90"/>
        <v>19765.578568083019</v>
      </c>
      <c r="BZ150" s="30">
        <f t="shared" si="90"/>
        <v>20202.921576362562</v>
      </c>
      <c r="CA150" s="30">
        <f t="shared" si="90"/>
        <v>25978.064427186917</v>
      </c>
      <c r="CB150" s="30">
        <f t="shared" si="90"/>
        <v>36198.130629854873</v>
      </c>
      <c r="CC150" s="30">
        <f t="shared" si="90"/>
        <v>44622.148671428637</v>
      </c>
      <c r="CD150" s="30">
        <f t="shared" si="90"/>
        <v>36443.19652366329</v>
      </c>
      <c r="CE150" s="30">
        <f t="shared" si="90"/>
        <v>36682.749921028488</v>
      </c>
      <c r="CF150" s="30">
        <f t="shared" si="90"/>
        <v>25288.178629586451</v>
      </c>
      <c r="CG150" s="30">
        <f t="shared" si="90"/>
        <v>20334.291537617501</v>
      </c>
      <c r="CH150" s="34">
        <f t="shared" si="90"/>
        <v>19562.263787888773</v>
      </c>
    </row>
    <row r="151" spans="1:86" x14ac:dyDescent="0.3">
      <c r="A151" s="645"/>
      <c r="B151" s="326" t="s">
        <v>134</v>
      </c>
      <c r="C151" s="30">
        <f t="shared" si="87"/>
        <v>0</v>
      </c>
      <c r="D151" s="30">
        <f t="shared" si="88"/>
        <v>0</v>
      </c>
      <c r="E151" s="30">
        <f t="shared" si="91"/>
        <v>0</v>
      </c>
      <c r="F151" s="30">
        <f t="shared" si="91"/>
        <v>0</v>
      </c>
      <c r="G151" s="30">
        <f t="shared" si="91"/>
        <v>0</v>
      </c>
      <c r="H151" s="30">
        <f t="shared" si="91"/>
        <v>0</v>
      </c>
      <c r="I151" s="30">
        <f t="shared" si="91"/>
        <v>0</v>
      </c>
      <c r="J151" s="30">
        <f t="shared" si="91"/>
        <v>0</v>
      </c>
      <c r="K151" s="30">
        <f t="shared" si="91"/>
        <v>0</v>
      </c>
      <c r="L151" s="30">
        <f t="shared" si="91"/>
        <v>87.876960438039504</v>
      </c>
      <c r="M151" s="30">
        <f t="shared" si="91"/>
        <v>170.96536113894578</v>
      </c>
      <c r="N151" s="30">
        <f t="shared" si="91"/>
        <v>159.37835213735849</v>
      </c>
      <c r="O151" s="30">
        <f t="shared" si="91"/>
        <v>162.26672012268324</v>
      </c>
      <c r="P151" s="30">
        <f t="shared" si="91"/>
        <v>151.17551021887874</v>
      </c>
      <c r="Q151" s="30">
        <f t="shared" si="91"/>
        <v>169.989545295222</v>
      </c>
      <c r="R151" s="30">
        <f t="shared" si="91"/>
        <v>159.45229575657001</v>
      </c>
      <c r="S151" s="30">
        <f t="shared" si="91"/>
        <v>180.16768845277122</v>
      </c>
      <c r="T151" s="30">
        <f t="shared" si="91"/>
        <v>300.80767731897748</v>
      </c>
      <c r="U151" s="30">
        <f t="shared" si="91"/>
        <v>302.12220601396569</v>
      </c>
      <c r="V151" s="30">
        <f t="shared" si="91"/>
        <v>305.71683410106772</v>
      </c>
      <c r="W151" s="30">
        <f t="shared" si="91"/>
        <v>294.10079672818796</v>
      </c>
      <c r="X151" s="30">
        <f t="shared" si="91"/>
        <v>175.75392087607901</v>
      </c>
      <c r="Y151" s="30">
        <f t="shared" si="91"/>
        <v>170.96536113894578</v>
      </c>
      <c r="Z151" s="30">
        <f t="shared" si="91"/>
        <v>159.37835213735849</v>
      </c>
      <c r="AA151" s="30">
        <f t="shared" si="91"/>
        <v>162.26672012268324</v>
      </c>
      <c r="AB151" s="30">
        <f t="shared" si="91"/>
        <v>151.17551021887874</v>
      </c>
      <c r="AC151" s="30">
        <f t="shared" si="91"/>
        <v>169.989545295222</v>
      </c>
      <c r="AD151" s="30">
        <f t="shared" si="91"/>
        <v>159.45229575657001</v>
      </c>
      <c r="AE151" s="30">
        <f t="shared" si="91"/>
        <v>180.16768845277122</v>
      </c>
      <c r="AF151" s="30">
        <f t="shared" si="91"/>
        <v>300.80767731897748</v>
      </c>
      <c r="AG151" s="30">
        <f t="shared" si="91"/>
        <v>302.12220601396569</v>
      </c>
      <c r="AH151" s="30">
        <f t="shared" si="91"/>
        <v>305.71683410106772</v>
      </c>
      <c r="AI151" s="30">
        <f t="shared" si="91"/>
        <v>294.10079672818796</v>
      </c>
      <c r="AJ151" s="30">
        <f t="shared" si="91"/>
        <v>175.75392087607901</v>
      </c>
      <c r="AK151" s="30">
        <f t="shared" si="91"/>
        <v>170.96536113894578</v>
      </c>
      <c r="AL151" s="30">
        <f t="shared" si="91"/>
        <v>159.37835213735849</v>
      </c>
      <c r="AM151" s="30">
        <f t="shared" si="91"/>
        <v>162.26672012268324</v>
      </c>
      <c r="AN151" s="30">
        <f t="shared" si="91"/>
        <v>151.17551021887874</v>
      </c>
      <c r="AO151" s="30">
        <f t="shared" si="91"/>
        <v>169.989545295222</v>
      </c>
      <c r="AP151" s="30">
        <f t="shared" si="91"/>
        <v>159.45229575657001</v>
      </c>
      <c r="AQ151" s="30">
        <f t="shared" si="91"/>
        <v>180.16768845277122</v>
      </c>
      <c r="AR151" s="30">
        <f t="shared" si="91"/>
        <v>300.80767731897748</v>
      </c>
      <c r="AS151" s="30">
        <f t="shared" si="91"/>
        <v>302.12220601396569</v>
      </c>
      <c r="AT151" s="30">
        <f t="shared" si="91"/>
        <v>305.71683410106772</v>
      </c>
      <c r="AU151" s="30">
        <f t="shared" si="91"/>
        <v>294.10079672818796</v>
      </c>
      <c r="AV151" s="30">
        <f t="shared" si="91"/>
        <v>175.75392087607901</v>
      </c>
      <c r="AW151" s="30">
        <f t="shared" si="91"/>
        <v>170.96536113894578</v>
      </c>
      <c r="AX151" s="30">
        <f t="shared" si="91"/>
        <v>159.37835213735849</v>
      </c>
      <c r="AY151" s="30">
        <f t="shared" si="91"/>
        <v>162.26672012268324</v>
      </c>
      <c r="AZ151" s="30">
        <f t="shared" si="91"/>
        <v>151.17551021887874</v>
      </c>
      <c r="BA151" s="30">
        <f t="shared" si="91"/>
        <v>169.989545295222</v>
      </c>
      <c r="BB151" s="30">
        <f t="shared" si="91"/>
        <v>159.45229575657001</v>
      </c>
      <c r="BC151" s="30">
        <f t="shared" si="91"/>
        <v>180.16768845277122</v>
      </c>
      <c r="BD151" s="30">
        <f t="shared" si="91"/>
        <v>300.80767731897748</v>
      </c>
      <c r="BE151" s="30">
        <f t="shared" si="91"/>
        <v>302.12220601396569</v>
      </c>
      <c r="BF151" s="30">
        <f t="shared" si="91"/>
        <v>305.71683410106772</v>
      </c>
      <c r="BG151" s="30">
        <f t="shared" si="91"/>
        <v>294.10079672818796</v>
      </c>
      <c r="BH151" s="30">
        <f t="shared" si="91"/>
        <v>175.75392087607901</v>
      </c>
      <c r="BI151" s="30">
        <f t="shared" si="91"/>
        <v>170.96536113894578</v>
      </c>
      <c r="BJ151" s="30">
        <f t="shared" si="91"/>
        <v>159.37835213735849</v>
      </c>
      <c r="BK151" s="30">
        <f t="shared" si="91"/>
        <v>162.26672012268324</v>
      </c>
      <c r="BL151" s="30">
        <f t="shared" si="91"/>
        <v>151.17551021887874</v>
      </c>
      <c r="BM151" s="30">
        <f t="shared" si="91"/>
        <v>169.989545295222</v>
      </c>
      <c r="BN151" s="30">
        <f t="shared" si="91"/>
        <v>159.45229575657001</v>
      </c>
      <c r="BO151" s="30">
        <f t="shared" si="91"/>
        <v>180.16768845277122</v>
      </c>
      <c r="BP151" s="30">
        <f t="shared" si="91"/>
        <v>300.80767731897748</v>
      </c>
      <c r="BQ151" s="30">
        <f t="shared" si="90"/>
        <v>302.12220601396569</v>
      </c>
      <c r="BR151" s="30">
        <f t="shared" si="90"/>
        <v>305.71683410106772</v>
      </c>
      <c r="BS151" s="30">
        <f t="shared" si="90"/>
        <v>294.10079672818796</v>
      </c>
      <c r="BT151" s="30">
        <f t="shared" si="90"/>
        <v>175.75392087607901</v>
      </c>
      <c r="BU151" s="30">
        <f t="shared" si="90"/>
        <v>170.96536113894578</v>
      </c>
      <c r="BV151" s="30">
        <f t="shared" si="90"/>
        <v>159.37835213735849</v>
      </c>
      <c r="BW151" s="30">
        <f t="shared" si="90"/>
        <v>162.26672012268324</v>
      </c>
      <c r="BX151" s="30">
        <f t="shared" si="90"/>
        <v>151.17551021887874</v>
      </c>
      <c r="BY151" s="30">
        <f t="shared" si="90"/>
        <v>169.989545295222</v>
      </c>
      <c r="BZ151" s="30">
        <f t="shared" si="90"/>
        <v>159.45229575657001</v>
      </c>
      <c r="CA151" s="30">
        <f t="shared" si="90"/>
        <v>180.16768845277122</v>
      </c>
      <c r="CB151" s="30">
        <f t="shared" si="90"/>
        <v>300.80767731897748</v>
      </c>
      <c r="CC151" s="30">
        <f t="shared" si="90"/>
        <v>302.12220601396569</v>
      </c>
      <c r="CD151" s="30">
        <f t="shared" si="90"/>
        <v>305.71683410106772</v>
      </c>
      <c r="CE151" s="30">
        <f t="shared" si="90"/>
        <v>294.10079672818796</v>
      </c>
      <c r="CF151" s="30">
        <f t="shared" si="90"/>
        <v>175.75392087607901</v>
      </c>
      <c r="CG151" s="30">
        <f t="shared" si="90"/>
        <v>170.96536113894578</v>
      </c>
      <c r="CH151" s="34">
        <f t="shared" si="90"/>
        <v>159.37835213735849</v>
      </c>
    </row>
    <row r="152" spans="1:86" x14ac:dyDescent="0.3">
      <c r="A152" s="645"/>
      <c r="B152" s="326" t="s">
        <v>232</v>
      </c>
      <c r="C152" s="30">
        <f t="shared" si="87"/>
        <v>278.67101774689871</v>
      </c>
      <c r="D152" s="30">
        <f t="shared" si="88"/>
        <v>505.265823994041</v>
      </c>
      <c r="E152" s="30">
        <f t="shared" si="91"/>
        <v>567.80309992868877</v>
      </c>
      <c r="F152" s="30">
        <f t="shared" si="91"/>
        <v>614.13154504059594</v>
      </c>
      <c r="G152" s="30">
        <f t="shared" si="91"/>
        <v>1032.6055478069391</v>
      </c>
      <c r="H152" s="30">
        <f t="shared" si="91"/>
        <v>2289.5103516494896</v>
      </c>
      <c r="I152" s="30">
        <f t="shared" si="91"/>
        <v>2299.5155053794069</v>
      </c>
      <c r="J152" s="30">
        <f t="shared" si="91"/>
        <v>2326.8749740242947</v>
      </c>
      <c r="K152" s="30">
        <f t="shared" si="91"/>
        <v>2923.6200853188598</v>
      </c>
      <c r="L152" s="30">
        <f t="shared" si="91"/>
        <v>2156.5965346978601</v>
      </c>
      <c r="M152" s="30">
        <f t="shared" si="91"/>
        <v>2097.8382931529864</v>
      </c>
      <c r="N152" s="30">
        <f t="shared" si="91"/>
        <v>1955.6593685760774</v>
      </c>
      <c r="O152" s="30">
        <f t="shared" si="91"/>
        <v>1991.1012202117836</v>
      </c>
      <c r="P152" s="30">
        <f t="shared" si="91"/>
        <v>1855.0060211691607</v>
      </c>
      <c r="Q152" s="30">
        <f t="shared" si="91"/>
        <v>2085.8645001554364</v>
      </c>
      <c r="R152" s="30">
        <f t="shared" si="91"/>
        <v>1956.5666971418343</v>
      </c>
      <c r="S152" s="30">
        <f t="shared" si="91"/>
        <v>2210.755871874569</v>
      </c>
      <c r="T152" s="30">
        <f t="shared" si="91"/>
        <v>3691.0743799224856</v>
      </c>
      <c r="U152" s="30">
        <f t="shared" si="91"/>
        <v>3707.2043644727096</v>
      </c>
      <c r="V152" s="30">
        <f t="shared" si="91"/>
        <v>3751.3124130302022</v>
      </c>
      <c r="W152" s="30">
        <f t="shared" si="91"/>
        <v>3608.7772944940052</v>
      </c>
      <c r="X152" s="30">
        <f t="shared" si="91"/>
        <v>2156.5965346978601</v>
      </c>
      <c r="Y152" s="30">
        <f t="shared" si="91"/>
        <v>2097.8382931529864</v>
      </c>
      <c r="Z152" s="30">
        <f t="shared" si="91"/>
        <v>1955.6593685760774</v>
      </c>
      <c r="AA152" s="30">
        <f t="shared" si="91"/>
        <v>1991.1012202117836</v>
      </c>
      <c r="AB152" s="30">
        <f t="shared" si="91"/>
        <v>1855.0060211691607</v>
      </c>
      <c r="AC152" s="30">
        <f t="shared" si="91"/>
        <v>2085.8645001554364</v>
      </c>
      <c r="AD152" s="30">
        <f t="shared" si="91"/>
        <v>1956.5666971418343</v>
      </c>
      <c r="AE152" s="30">
        <f t="shared" si="91"/>
        <v>2210.755871874569</v>
      </c>
      <c r="AF152" s="30">
        <f t="shared" si="91"/>
        <v>3691.0743799224856</v>
      </c>
      <c r="AG152" s="30">
        <f t="shared" si="91"/>
        <v>3707.2043644727096</v>
      </c>
      <c r="AH152" s="30">
        <f t="shared" si="91"/>
        <v>3751.3124130302022</v>
      </c>
      <c r="AI152" s="30">
        <f t="shared" si="91"/>
        <v>3608.7772944940052</v>
      </c>
      <c r="AJ152" s="30">
        <f t="shared" si="91"/>
        <v>2156.5965346978601</v>
      </c>
      <c r="AK152" s="30">
        <f t="shared" si="91"/>
        <v>2097.8382931529864</v>
      </c>
      <c r="AL152" s="30">
        <f t="shared" si="91"/>
        <v>1955.6593685760774</v>
      </c>
      <c r="AM152" s="30">
        <f t="shared" si="91"/>
        <v>1991.1012202117836</v>
      </c>
      <c r="AN152" s="30">
        <f t="shared" si="91"/>
        <v>1855.0060211691607</v>
      </c>
      <c r="AO152" s="30">
        <f t="shared" si="91"/>
        <v>2085.8645001554364</v>
      </c>
      <c r="AP152" s="30">
        <f t="shared" si="91"/>
        <v>1956.5666971418343</v>
      </c>
      <c r="AQ152" s="30">
        <f t="shared" si="91"/>
        <v>2210.755871874569</v>
      </c>
      <c r="AR152" s="30">
        <f t="shared" si="91"/>
        <v>3691.0743799224856</v>
      </c>
      <c r="AS152" s="30">
        <f t="shared" si="91"/>
        <v>3707.2043644727096</v>
      </c>
      <c r="AT152" s="30">
        <f t="shared" si="91"/>
        <v>3751.3124130302022</v>
      </c>
      <c r="AU152" s="30">
        <f t="shared" si="91"/>
        <v>3608.7772944940052</v>
      </c>
      <c r="AV152" s="30">
        <f t="shared" si="91"/>
        <v>2156.5965346978601</v>
      </c>
      <c r="AW152" s="30">
        <f t="shared" si="91"/>
        <v>2097.8382931529864</v>
      </c>
      <c r="AX152" s="30">
        <f t="shared" si="91"/>
        <v>1955.6593685760774</v>
      </c>
      <c r="AY152" s="30">
        <f t="shared" si="91"/>
        <v>1991.1012202117836</v>
      </c>
      <c r="AZ152" s="30">
        <f t="shared" si="91"/>
        <v>1855.0060211691607</v>
      </c>
      <c r="BA152" s="30">
        <f t="shared" si="91"/>
        <v>2085.8645001554364</v>
      </c>
      <c r="BB152" s="30">
        <f t="shared" si="91"/>
        <v>1956.5666971418343</v>
      </c>
      <c r="BC152" s="30">
        <f t="shared" si="91"/>
        <v>2210.755871874569</v>
      </c>
      <c r="BD152" s="30">
        <f t="shared" si="91"/>
        <v>3691.0743799224856</v>
      </c>
      <c r="BE152" s="30">
        <f t="shared" si="91"/>
        <v>3707.2043644727096</v>
      </c>
      <c r="BF152" s="30">
        <f t="shared" si="91"/>
        <v>3751.3124130302022</v>
      </c>
      <c r="BG152" s="30">
        <f t="shared" si="91"/>
        <v>3608.7772944940052</v>
      </c>
      <c r="BH152" s="30">
        <f t="shared" si="91"/>
        <v>2156.5965346978601</v>
      </c>
      <c r="BI152" s="30">
        <f t="shared" si="91"/>
        <v>2097.8382931529864</v>
      </c>
      <c r="BJ152" s="30">
        <f t="shared" si="91"/>
        <v>1955.6593685760774</v>
      </c>
      <c r="BK152" s="30">
        <f t="shared" si="91"/>
        <v>1991.1012202117836</v>
      </c>
      <c r="BL152" s="30">
        <f t="shared" si="91"/>
        <v>1855.0060211691607</v>
      </c>
      <c r="BM152" s="30">
        <f t="shared" si="91"/>
        <v>2085.8645001554364</v>
      </c>
      <c r="BN152" s="30">
        <f t="shared" si="91"/>
        <v>1956.5666971418343</v>
      </c>
      <c r="BO152" s="30">
        <f t="shared" si="91"/>
        <v>2210.755871874569</v>
      </c>
      <c r="BP152" s="30">
        <f t="shared" ref="BP152:CH155" si="92">IF(BP32=0,0,((BP14*0.5)+BO32-BP50)*BP87*BP119*BP$2)</f>
        <v>3691.0743799224856</v>
      </c>
      <c r="BQ152" s="30">
        <f t="shared" si="92"/>
        <v>3707.2043644727096</v>
      </c>
      <c r="BR152" s="30">
        <f t="shared" si="92"/>
        <v>3751.3124130302022</v>
      </c>
      <c r="BS152" s="30">
        <f t="shared" si="92"/>
        <v>3608.7772944940052</v>
      </c>
      <c r="BT152" s="30">
        <f t="shared" si="92"/>
        <v>2156.5965346978601</v>
      </c>
      <c r="BU152" s="30">
        <f t="shared" si="92"/>
        <v>2097.8382931529864</v>
      </c>
      <c r="BV152" s="30">
        <f t="shared" si="92"/>
        <v>1955.6593685760774</v>
      </c>
      <c r="BW152" s="30">
        <f t="shared" si="92"/>
        <v>1991.1012202117836</v>
      </c>
      <c r="BX152" s="30">
        <f t="shared" si="92"/>
        <v>1855.0060211691607</v>
      </c>
      <c r="BY152" s="30">
        <f t="shared" si="92"/>
        <v>2085.8645001554364</v>
      </c>
      <c r="BZ152" s="30">
        <f t="shared" si="92"/>
        <v>1956.5666971418343</v>
      </c>
      <c r="CA152" s="30">
        <f t="shared" si="92"/>
        <v>2210.755871874569</v>
      </c>
      <c r="CB152" s="30">
        <f t="shared" si="92"/>
        <v>3691.0743799224856</v>
      </c>
      <c r="CC152" s="30">
        <f t="shared" si="92"/>
        <v>3707.2043644727096</v>
      </c>
      <c r="CD152" s="30">
        <f t="shared" si="92"/>
        <v>3751.3124130302022</v>
      </c>
      <c r="CE152" s="30">
        <f t="shared" si="92"/>
        <v>3608.7772944940052</v>
      </c>
      <c r="CF152" s="30">
        <f t="shared" si="92"/>
        <v>2156.5965346978601</v>
      </c>
      <c r="CG152" s="30">
        <f t="shared" si="92"/>
        <v>2097.8382931529864</v>
      </c>
      <c r="CH152" s="34">
        <f t="shared" si="92"/>
        <v>1955.6593685760774</v>
      </c>
    </row>
    <row r="153" spans="1:86" x14ac:dyDescent="0.3">
      <c r="A153" s="645"/>
      <c r="B153" s="326" t="s">
        <v>233</v>
      </c>
      <c r="C153" s="30">
        <f t="shared" si="87"/>
        <v>0</v>
      </c>
      <c r="D153" s="30">
        <f t="shared" si="88"/>
        <v>0</v>
      </c>
      <c r="E153" s="30">
        <f t="shared" ref="E153:BP155" si="93">IF(E33=0,0,((E15*0.5)+D33-E51)*E88*E120*E$2)</f>
        <v>0</v>
      </c>
      <c r="F153" s="30">
        <f t="shared" si="93"/>
        <v>0</v>
      </c>
      <c r="G153" s="30">
        <f t="shared" si="93"/>
        <v>0</v>
      </c>
      <c r="H153" s="30">
        <f t="shared" si="93"/>
        <v>0</v>
      </c>
      <c r="I153" s="30">
        <f t="shared" si="93"/>
        <v>0</v>
      </c>
      <c r="J153" s="30">
        <f t="shared" si="93"/>
        <v>0</v>
      </c>
      <c r="K153" s="30">
        <f t="shared" si="93"/>
        <v>337.92415347227399</v>
      </c>
      <c r="L153" s="30">
        <f t="shared" si="93"/>
        <v>403.88530457720901</v>
      </c>
      <c r="M153" s="30">
        <f t="shared" si="93"/>
        <v>392.8811181654483</v>
      </c>
      <c r="N153" s="30">
        <f t="shared" si="93"/>
        <v>2555.4528433879859</v>
      </c>
      <c r="O153" s="30">
        <f t="shared" si="93"/>
        <v>4830.6376561276302</v>
      </c>
      <c r="P153" s="30">
        <f t="shared" si="93"/>
        <v>4500.4552492063231</v>
      </c>
      <c r="Q153" s="30">
        <f t="shared" si="93"/>
        <v>5060.5441339436011</v>
      </c>
      <c r="R153" s="30">
        <f t="shared" si="93"/>
        <v>4746.8529816546961</v>
      </c>
      <c r="S153" s="30">
        <f t="shared" si="93"/>
        <v>5363.5447835477971</v>
      </c>
      <c r="T153" s="30">
        <f t="shared" si="93"/>
        <v>8954.9655789598637</v>
      </c>
      <c r="U153" s="30">
        <f t="shared" si="93"/>
        <v>8994.0987530898947</v>
      </c>
      <c r="V153" s="30">
        <f t="shared" si="93"/>
        <v>9101.1098874999607</v>
      </c>
      <c r="W153" s="30">
        <f t="shared" si="93"/>
        <v>8755.3035046138466</v>
      </c>
      <c r="X153" s="30">
        <f t="shared" si="93"/>
        <v>5232.1480815916311</v>
      </c>
      <c r="Y153" s="30">
        <f t="shared" si="93"/>
        <v>5089.5939154180405</v>
      </c>
      <c r="Z153" s="30">
        <f t="shared" si="93"/>
        <v>4744.6516995241182</v>
      </c>
      <c r="AA153" s="30">
        <f t="shared" si="93"/>
        <v>4830.6376561276302</v>
      </c>
      <c r="AB153" s="30">
        <f t="shared" si="93"/>
        <v>4500.4552492063231</v>
      </c>
      <c r="AC153" s="30">
        <f t="shared" si="93"/>
        <v>5060.5441339436011</v>
      </c>
      <c r="AD153" s="30">
        <f t="shared" si="93"/>
        <v>4746.8529816546961</v>
      </c>
      <c r="AE153" s="30">
        <f t="shared" si="93"/>
        <v>5363.5447835477971</v>
      </c>
      <c r="AF153" s="30">
        <f t="shared" si="93"/>
        <v>8954.9655789598637</v>
      </c>
      <c r="AG153" s="30">
        <f t="shared" si="93"/>
        <v>8994.0987530898947</v>
      </c>
      <c r="AH153" s="30">
        <f t="shared" si="93"/>
        <v>9101.1098874999607</v>
      </c>
      <c r="AI153" s="30">
        <f t="shared" si="93"/>
        <v>8755.3035046138466</v>
      </c>
      <c r="AJ153" s="30">
        <f t="shared" si="93"/>
        <v>5232.1480815916311</v>
      </c>
      <c r="AK153" s="30">
        <f t="shared" si="93"/>
        <v>5089.5939154180405</v>
      </c>
      <c r="AL153" s="30">
        <f t="shared" si="93"/>
        <v>4744.6516995241182</v>
      </c>
      <c r="AM153" s="30">
        <f t="shared" si="93"/>
        <v>4830.6376561276302</v>
      </c>
      <c r="AN153" s="30">
        <f t="shared" si="93"/>
        <v>4500.4552492063231</v>
      </c>
      <c r="AO153" s="30">
        <f t="shared" si="93"/>
        <v>5060.5441339436011</v>
      </c>
      <c r="AP153" s="30">
        <f t="shared" si="93"/>
        <v>4746.8529816546961</v>
      </c>
      <c r="AQ153" s="30">
        <f t="shared" si="93"/>
        <v>5363.5447835477971</v>
      </c>
      <c r="AR153" s="30">
        <f t="shared" si="93"/>
        <v>8954.9655789598637</v>
      </c>
      <c r="AS153" s="30">
        <f t="shared" si="93"/>
        <v>8994.0987530898947</v>
      </c>
      <c r="AT153" s="30">
        <f t="shared" si="93"/>
        <v>9101.1098874999607</v>
      </c>
      <c r="AU153" s="30">
        <f t="shared" si="93"/>
        <v>8755.3035046138466</v>
      </c>
      <c r="AV153" s="30">
        <f t="shared" si="93"/>
        <v>5232.1480815916311</v>
      </c>
      <c r="AW153" s="30">
        <f t="shared" si="93"/>
        <v>5089.5939154180405</v>
      </c>
      <c r="AX153" s="30">
        <f t="shared" si="93"/>
        <v>4744.6516995241182</v>
      </c>
      <c r="AY153" s="30">
        <f t="shared" si="93"/>
        <v>4830.6376561276302</v>
      </c>
      <c r="AZ153" s="30">
        <f t="shared" si="93"/>
        <v>4500.4552492063231</v>
      </c>
      <c r="BA153" s="30">
        <f t="shared" si="93"/>
        <v>5060.5441339436011</v>
      </c>
      <c r="BB153" s="30">
        <f t="shared" si="93"/>
        <v>4746.8529816546961</v>
      </c>
      <c r="BC153" s="30">
        <f t="shared" si="93"/>
        <v>5363.5447835477971</v>
      </c>
      <c r="BD153" s="30">
        <f t="shared" si="93"/>
        <v>8954.9655789598637</v>
      </c>
      <c r="BE153" s="30">
        <f t="shared" si="93"/>
        <v>8994.0987530898947</v>
      </c>
      <c r="BF153" s="30">
        <f t="shared" si="93"/>
        <v>9101.1098874999607</v>
      </c>
      <c r="BG153" s="30">
        <f t="shared" si="93"/>
        <v>8755.3035046138466</v>
      </c>
      <c r="BH153" s="30">
        <f t="shared" si="93"/>
        <v>5232.1480815916311</v>
      </c>
      <c r="BI153" s="30">
        <f t="shared" si="93"/>
        <v>5089.5939154180405</v>
      </c>
      <c r="BJ153" s="30">
        <f t="shared" si="93"/>
        <v>4744.6516995241182</v>
      </c>
      <c r="BK153" s="30">
        <f t="shared" si="93"/>
        <v>4830.6376561276302</v>
      </c>
      <c r="BL153" s="30">
        <f t="shared" si="93"/>
        <v>4500.4552492063231</v>
      </c>
      <c r="BM153" s="30">
        <f t="shared" si="93"/>
        <v>5060.5441339436011</v>
      </c>
      <c r="BN153" s="30">
        <f t="shared" si="93"/>
        <v>4746.8529816546961</v>
      </c>
      <c r="BO153" s="30">
        <f t="shared" si="93"/>
        <v>5363.5447835477971</v>
      </c>
      <c r="BP153" s="30">
        <f t="shared" si="93"/>
        <v>8954.9655789598637</v>
      </c>
      <c r="BQ153" s="30">
        <f t="shared" si="92"/>
        <v>8994.0987530898947</v>
      </c>
      <c r="BR153" s="30">
        <f t="shared" si="92"/>
        <v>9101.1098874999607</v>
      </c>
      <c r="BS153" s="30">
        <f t="shared" si="92"/>
        <v>8755.3035046138466</v>
      </c>
      <c r="BT153" s="30">
        <f t="shared" si="92"/>
        <v>5232.1480815916311</v>
      </c>
      <c r="BU153" s="30">
        <f t="shared" si="92"/>
        <v>5089.5939154180405</v>
      </c>
      <c r="BV153" s="30">
        <f t="shared" si="92"/>
        <v>4744.6516995241182</v>
      </c>
      <c r="BW153" s="30">
        <f t="shared" si="92"/>
        <v>4830.6376561276302</v>
      </c>
      <c r="BX153" s="30">
        <f t="shared" si="92"/>
        <v>4500.4552492063231</v>
      </c>
      <c r="BY153" s="30">
        <f t="shared" si="92"/>
        <v>5060.5441339436011</v>
      </c>
      <c r="BZ153" s="30">
        <f t="shared" si="92"/>
        <v>4746.8529816546961</v>
      </c>
      <c r="CA153" s="30">
        <f t="shared" si="92"/>
        <v>5363.5447835477971</v>
      </c>
      <c r="CB153" s="30">
        <f t="shared" si="92"/>
        <v>8954.9655789598637</v>
      </c>
      <c r="CC153" s="30">
        <f t="shared" si="92"/>
        <v>8994.0987530898947</v>
      </c>
      <c r="CD153" s="30">
        <f t="shared" si="92"/>
        <v>9101.1098874999607</v>
      </c>
      <c r="CE153" s="30">
        <f t="shared" si="92"/>
        <v>8755.3035046138466</v>
      </c>
      <c r="CF153" s="30">
        <f t="shared" si="92"/>
        <v>5232.1480815916311</v>
      </c>
      <c r="CG153" s="30">
        <f t="shared" si="92"/>
        <v>5089.5939154180405</v>
      </c>
      <c r="CH153" s="34">
        <f t="shared" si="92"/>
        <v>4744.6516995241182</v>
      </c>
    </row>
    <row r="154" spans="1:86" ht="15.75" customHeight="1" x14ac:dyDescent="0.3">
      <c r="A154" s="645"/>
      <c r="B154" s="326" t="s">
        <v>136</v>
      </c>
      <c r="C154" s="30">
        <f t="shared" si="87"/>
        <v>0</v>
      </c>
      <c r="D154" s="30">
        <f t="shared" si="88"/>
        <v>0</v>
      </c>
      <c r="E154" s="30">
        <f t="shared" si="93"/>
        <v>0</v>
      </c>
      <c r="F154" s="30">
        <f t="shared" si="93"/>
        <v>0</v>
      </c>
      <c r="G154" s="30">
        <f t="shared" si="93"/>
        <v>0</v>
      </c>
      <c r="H154" s="30">
        <f t="shared" si="93"/>
        <v>0</v>
      </c>
      <c r="I154" s="30">
        <f t="shared" si="93"/>
        <v>0</v>
      </c>
      <c r="J154" s="30">
        <f t="shared" si="93"/>
        <v>0</v>
      </c>
      <c r="K154" s="30">
        <f t="shared" si="93"/>
        <v>0</v>
      </c>
      <c r="L154" s="30">
        <f t="shared" si="93"/>
        <v>0</v>
      </c>
      <c r="M154" s="30">
        <f t="shared" si="93"/>
        <v>0</v>
      </c>
      <c r="N154" s="30">
        <f t="shared" si="93"/>
        <v>0</v>
      </c>
      <c r="O154" s="30">
        <f t="shared" si="93"/>
        <v>0</v>
      </c>
      <c r="P154" s="30">
        <f t="shared" si="93"/>
        <v>0</v>
      </c>
      <c r="Q154" s="30">
        <f t="shared" si="93"/>
        <v>0</v>
      </c>
      <c r="R154" s="30">
        <f t="shared" si="93"/>
        <v>0</v>
      </c>
      <c r="S154" s="30">
        <f t="shared" si="93"/>
        <v>0</v>
      </c>
      <c r="T154" s="30">
        <f t="shared" si="93"/>
        <v>0</v>
      </c>
      <c r="U154" s="30">
        <f t="shared" si="93"/>
        <v>0</v>
      </c>
      <c r="V154" s="30">
        <f t="shared" si="93"/>
        <v>0</v>
      </c>
      <c r="W154" s="30">
        <f t="shared" si="93"/>
        <v>0</v>
      </c>
      <c r="X154" s="30">
        <f t="shared" si="93"/>
        <v>0</v>
      </c>
      <c r="Y154" s="30">
        <f t="shared" si="93"/>
        <v>0</v>
      </c>
      <c r="Z154" s="30">
        <f t="shared" si="93"/>
        <v>0</v>
      </c>
      <c r="AA154" s="30">
        <f t="shared" si="93"/>
        <v>0</v>
      </c>
      <c r="AB154" s="30">
        <f t="shared" si="93"/>
        <v>0</v>
      </c>
      <c r="AC154" s="30">
        <f t="shared" si="93"/>
        <v>0</v>
      </c>
      <c r="AD154" s="30">
        <f t="shared" si="93"/>
        <v>0</v>
      </c>
      <c r="AE154" s="30">
        <f t="shared" si="93"/>
        <v>0</v>
      </c>
      <c r="AF154" s="30">
        <f t="shared" si="93"/>
        <v>0</v>
      </c>
      <c r="AG154" s="30">
        <f t="shared" si="93"/>
        <v>0</v>
      </c>
      <c r="AH154" s="30">
        <f t="shared" si="93"/>
        <v>0</v>
      </c>
      <c r="AI154" s="30">
        <f t="shared" si="93"/>
        <v>0</v>
      </c>
      <c r="AJ154" s="30">
        <f t="shared" si="93"/>
        <v>0</v>
      </c>
      <c r="AK154" s="30">
        <f t="shared" si="93"/>
        <v>0</v>
      </c>
      <c r="AL154" s="30">
        <f t="shared" si="93"/>
        <v>0</v>
      </c>
      <c r="AM154" s="30">
        <f t="shared" si="93"/>
        <v>0</v>
      </c>
      <c r="AN154" s="30">
        <f t="shared" si="93"/>
        <v>0</v>
      </c>
      <c r="AO154" s="30">
        <f t="shared" si="93"/>
        <v>0</v>
      </c>
      <c r="AP154" s="30">
        <f t="shared" si="93"/>
        <v>0</v>
      </c>
      <c r="AQ154" s="30">
        <f t="shared" si="93"/>
        <v>0</v>
      </c>
      <c r="AR154" s="30">
        <f t="shared" si="93"/>
        <v>0</v>
      </c>
      <c r="AS154" s="30">
        <f t="shared" si="93"/>
        <v>0</v>
      </c>
      <c r="AT154" s="30">
        <f t="shared" si="93"/>
        <v>0</v>
      </c>
      <c r="AU154" s="30">
        <f t="shared" si="93"/>
        <v>0</v>
      </c>
      <c r="AV154" s="30">
        <f t="shared" si="93"/>
        <v>0</v>
      </c>
      <c r="AW154" s="30">
        <f t="shared" si="93"/>
        <v>0</v>
      </c>
      <c r="AX154" s="30">
        <f t="shared" si="93"/>
        <v>0</v>
      </c>
      <c r="AY154" s="30">
        <f t="shared" si="93"/>
        <v>0</v>
      </c>
      <c r="AZ154" s="30">
        <f t="shared" si="93"/>
        <v>0</v>
      </c>
      <c r="BA154" s="30">
        <f t="shared" si="93"/>
        <v>0</v>
      </c>
      <c r="BB154" s="30">
        <f t="shared" si="93"/>
        <v>0</v>
      </c>
      <c r="BC154" s="30">
        <f t="shared" si="93"/>
        <v>0</v>
      </c>
      <c r="BD154" s="30">
        <f t="shared" si="93"/>
        <v>0</v>
      </c>
      <c r="BE154" s="30">
        <f t="shared" si="93"/>
        <v>0</v>
      </c>
      <c r="BF154" s="30">
        <f t="shared" si="93"/>
        <v>0</v>
      </c>
      <c r="BG154" s="30">
        <f t="shared" si="93"/>
        <v>0</v>
      </c>
      <c r="BH154" s="30">
        <f t="shared" si="93"/>
        <v>0</v>
      </c>
      <c r="BI154" s="30">
        <f t="shared" si="93"/>
        <v>0</v>
      </c>
      <c r="BJ154" s="30">
        <f t="shared" si="93"/>
        <v>0</v>
      </c>
      <c r="BK154" s="30">
        <f t="shared" si="93"/>
        <v>0</v>
      </c>
      <c r="BL154" s="30">
        <f t="shared" si="93"/>
        <v>0</v>
      </c>
      <c r="BM154" s="30">
        <f t="shared" si="93"/>
        <v>0</v>
      </c>
      <c r="BN154" s="30">
        <f t="shared" si="93"/>
        <v>0</v>
      </c>
      <c r="BO154" s="30">
        <f t="shared" si="93"/>
        <v>0</v>
      </c>
      <c r="BP154" s="30">
        <f t="shared" si="93"/>
        <v>0</v>
      </c>
      <c r="BQ154" s="30">
        <f t="shared" si="92"/>
        <v>0</v>
      </c>
      <c r="BR154" s="30">
        <f t="shared" si="92"/>
        <v>0</v>
      </c>
      <c r="BS154" s="30">
        <f t="shared" si="92"/>
        <v>0</v>
      </c>
      <c r="BT154" s="30">
        <f t="shared" si="92"/>
        <v>0</v>
      </c>
      <c r="BU154" s="30">
        <f t="shared" si="92"/>
        <v>0</v>
      </c>
      <c r="BV154" s="30">
        <f t="shared" si="92"/>
        <v>0</v>
      </c>
      <c r="BW154" s="30">
        <f t="shared" si="92"/>
        <v>0</v>
      </c>
      <c r="BX154" s="30">
        <f t="shared" si="92"/>
        <v>0</v>
      </c>
      <c r="BY154" s="30">
        <f t="shared" si="92"/>
        <v>0</v>
      </c>
      <c r="BZ154" s="30">
        <f t="shared" si="92"/>
        <v>0</v>
      </c>
      <c r="CA154" s="30">
        <f t="shared" si="92"/>
        <v>0</v>
      </c>
      <c r="CB154" s="30">
        <f t="shared" si="92"/>
        <v>0</v>
      </c>
      <c r="CC154" s="30">
        <f t="shared" si="92"/>
        <v>0</v>
      </c>
      <c r="CD154" s="30">
        <f t="shared" si="92"/>
        <v>0</v>
      </c>
      <c r="CE154" s="30">
        <f t="shared" si="92"/>
        <v>0</v>
      </c>
      <c r="CF154" s="30">
        <f t="shared" si="92"/>
        <v>0</v>
      </c>
      <c r="CG154" s="30">
        <f t="shared" si="92"/>
        <v>0</v>
      </c>
      <c r="CH154" s="34">
        <f t="shared" si="92"/>
        <v>0</v>
      </c>
    </row>
    <row r="155" spans="1:86" ht="15.75" customHeight="1" x14ac:dyDescent="0.3">
      <c r="A155" s="645"/>
      <c r="B155" s="326" t="s">
        <v>137</v>
      </c>
      <c r="C155" s="30">
        <f t="shared" si="87"/>
        <v>0</v>
      </c>
      <c r="D155" s="30">
        <f t="shared" si="88"/>
        <v>0</v>
      </c>
      <c r="E155" s="30">
        <f t="shared" si="93"/>
        <v>0</v>
      </c>
      <c r="F155" s="30">
        <f t="shared" si="93"/>
        <v>0</v>
      </c>
      <c r="G155" s="30">
        <f t="shared" si="93"/>
        <v>0</v>
      </c>
      <c r="H155" s="30">
        <f t="shared" si="93"/>
        <v>0</v>
      </c>
      <c r="I155" s="30">
        <f t="shared" si="93"/>
        <v>0</v>
      </c>
      <c r="J155" s="30">
        <f t="shared" si="93"/>
        <v>0</v>
      </c>
      <c r="K155" s="30">
        <f t="shared" si="93"/>
        <v>0</v>
      </c>
      <c r="L155" s="30">
        <f t="shared" si="93"/>
        <v>0</v>
      </c>
      <c r="M155" s="30">
        <f t="shared" si="93"/>
        <v>0</v>
      </c>
      <c r="N155" s="30">
        <f t="shared" si="93"/>
        <v>0</v>
      </c>
      <c r="O155" s="30">
        <f t="shared" si="93"/>
        <v>0</v>
      </c>
      <c r="P155" s="30">
        <f t="shared" si="93"/>
        <v>0</v>
      </c>
      <c r="Q155" s="30">
        <f t="shared" si="93"/>
        <v>0</v>
      </c>
      <c r="R155" s="30">
        <f t="shared" si="93"/>
        <v>0</v>
      </c>
      <c r="S155" s="30">
        <f t="shared" si="93"/>
        <v>0</v>
      </c>
      <c r="T155" s="30">
        <f t="shared" si="93"/>
        <v>0</v>
      </c>
      <c r="U155" s="30">
        <f t="shared" si="93"/>
        <v>0</v>
      </c>
      <c r="V155" s="30">
        <f t="shared" si="93"/>
        <v>0</v>
      </c>
      <c r="W155" s="30">
        <f t="shared" si="93"/>
        <v>0</v>
      </c>
      <c r="X155" s="30">
        <f t="shared" si="93"/>
        <v>0</v>
      </c>
      <c r="Y155" s="30">
        <f t="shared" si="93"/>
        <v>0</v>
      </c>
      <c r="Z155" s="30">
        <f t="shared" si="93"/>
        <v>0</v>
      </c>
      <c r="AA155" s="30">
        <f t="shared" si="93"/>
        <v>0</v>
      </c>
      <c r="AB155" s="30">
        <f t="shared" si="93"/>
        <v>0</v>
      </c>
      <c r="AC155" s="30">
        <f t="shared" si="93"/>
        <v>0</v>
      </c>
      <c r="AD155" s="30">
        <f t="shared" si="93"/>
        <v>0</v>
      </c>
      <c r="AE155" s="30">
        <f t="shared" si="93"/>
        <v>0</v>
      </c>
      <c r="AF155" s="30">
        <f t="shared" si="93"/>
        <v>0</v>
      </c>
      <c r="AG155" s="30">
        <f t="shared" si="93"/>
        <v>0</v>
      </c>
      <c r="AH155" s="30">
        <f t="shared" si="93"/>
        <v>0</v>
      </c>
      <c r="AI155" s="30">
        <f t="shared" si="93"/>
        <v>0</v>
      </c>
      <c r="AJ155" s="30">
        <f t="shared" si="93"/>
        <v>0</v>
      </c>
      <c r="AK155" s="30">
        <f t="shared" si="93"/>
        <v>0</v>
      </c>
      <c r="AL155" s="30">
        <f t="shared" si="93"/>
        <v>0</v>
      </c>
      <c r="AM155" s="30">
        <f t="shared" si="93"/>
        <v>0</v>
      </c>
      <c r="AN155" s="30">
        <f t="shared" si="93"/>
        <v>0</v>
      </c>
      <c r="AO155" s="30">
        <f t="shared" si="93"/>
        <v>0</v>
      </c>
      <c r="AP155" s="30">
        <f t="shared" si="93"/>
        <v>0</v>
      </c>
      <c r="AQ155" s="30">
        <f t="shared" si="93"/>
        <v>0</v>
      </c>
      <c r="AR155" s="30">
        <f t="shared" si="93"/>
        <v>0</v>
      </c>
      <c r="AS155" s="30">
        <f t="shared" si="93"/>
        <v>0</v>
      </c>
      <c r="AT155" s="30">
        <f t="shared" si="93"/>
        <v>0</v>
      </c>
      <c r="AU155" s="30">
        <f t="shared" si="93"/>
        <v>0</v>
      </c>
      <c r="AV155" s="30">
        <f t="shared" si="93"/>
        <v>0</v>
      </c>
      <c r="AW155" s="30">
        <f t="shared" si="93"/>
        <v>0</v>
      </c>
      <c r="AX155" s="30">
        <f t="shared" si="93"/>
        <v>0</v>
      </c>
      <c r="AY155" s="30">
        <f t="shared" si="93"/>
        <v>0</v>
      </c>
      <c r="AZ155" s="30">
        <f t="shared" si="93"/>
        <v>0</v>
      </c>
      <c r="BA155" s="30">
        <f t="shared" si="93"/>
        <v>0</v>
      </c>
      <c r="BB155" s="30">
        <f t="shared" si="93"/>
        <v>0</v>
      </c>
      <c r="BC155" s="30">
        <f t="shared" si="93"/>
        <v>0</v>
      </c>
      <c r="BD155" s="30">
        <f t="shared" si="93"/>
        <v>0</v>
      </c>
      <c r="BE155" s="30">
        <f t="shared" si="93"/>
        <v>0</v>
      </c>
      <c r="BF155" s="30">
        <f t="shared" si="93"/>
        <v>0</v>
      </c>
      <c r="BG155" s="30">
        <f t="shared" si="93"/>
        <v>0</v>
      </c>
      <c r="BH155" s="30">
        <f t="shared" si="93"/>
        <v>0</v>
      </c>
      <c r="BI155" s="30">
        <f t="shared" si="93"/>
        <v>0</v>
      </c>
      <c r="BJ155" s="30">
        <f t="shared" si="93"/>
        <v>0</v>
      </c>
      <c r="BK155" s="30">
        <f t="shared" si="93"/>
        <v>0</v>
      </c>
      <c r="BL155" s="30">
        <f t="shared" si="93"/>
        <v>0</v>
      </c>
      <c r="BM155" s="30">
        <f t="shared" si="93"/>
        <v>0</v>
      </c>
      <c r="BN155" s="30">
        <f t="shared" si="93"/>
        <v>0</v>
      </c>
      <c r="BO155" s="30">
        <f t="shared" si="93"/>
        <v>0</v>
      </c>
      <c r="BP155" s="30">
        <f t="shared" si="93"/>
        <v>0</v>
      </c>
      <c r="BQ155" s="30">
        <f t="shared" si="92"/>
        <v>0</v>
      </c>
      <c r="BR155" s="30">
        <f t="shared" si="92"/>
        <v>0</v>
      </c>
      <c r="BS155" s="30">
        <f t="shared" si="92"/>
        <v>0</v>
      </c>
      <c r="BT155" s="30">
        <f t="shared" si="92"/>
        <v>0</v>
      </c>
      <c r="BU155" s="30">
        <f t="shared" si="92"/>
        <v>0</v>
      </c>
      <c r="BV155" s="30">
        <f t="shared" si="92"/>
        <v>0</v>
      </c>
      <c r="BW155" s="30">
        <f t="shared" si="92"/>
        <v>0</v>
      </c>
      <c r="BX155" s="30">
        <f t="shared" si="92"/>
        <v>0</v>
      </c>
      <c r="BY155" s="30">
        <f t="shared" si="92"/>
        <v>0</v>
      </c>
      <c r="BZ155" s="30">
        <f t="shared" si="92"/>
        <v>0</v>
      </c>
      <c r="CA155" s="30">
        <f t="shared" si="92"/>
        <v>0</v>
      </c>
      <c r="CB155" s="30">
        <f t="shared" si="92"/>
        <v>0</v>
      </c>
      <c r="CC155" s="30">
        <f t="shared" si="92"/>
        <v>0</v>
      </c>
      <c r="CD155" s="30">
        <f t="shared" si="92"/>
        <v>0</v>
      </c>
      <c r="CE155" s="30">
        <f t="shared" si="92"/>
        <v>0</v>
      </c>
      <c r="CF155" s="30">
        <f t="shared" si="92"/>
        <v>0</v>
      </c>
      <c r="CG155" s="30">
        <f t="shared" si="92"/>
        <v>0</v>
      </c>
      <c r="CH155" s="34">
        <f t="shared" si="92"/>
        <v>0</v>
      </c>
    </row>
    <row r="156" spans="1:86" ht="15.75" customHeight="1" x14ac:dyDescent="0.3">
      <c r="A156" s="645"/>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
      <c r="A157" s="645"/>
      <c r="B157" s="318" t="s">
        <v>237</v>
      </c>
      <c r="C157" s="30">
        <f>SUM(C143:C156)</f>
        <v>2236.1853303679891</v>
      </c>
      <c r="D157" s="30">
        <f>SUM(D143:D156)</f>
        <v>3745.0806262391534</v>
      </c>
      <c r="E157" s="30">
        <f t="shared" ref="E157:BP157" si="94">SUM(E143:E156)</f>
        <v>3759.6428238385088</v>
      </c>
      <c r="F157" s="30">
        <f t="shared" si="94"/>
        <v>5099.27163702492</v>
      </c>
      <c r="G157" s="30">
        <f t="shared" si="94"/>
        <v>10278.723435359852</v>
      </c>
      <c r="H157" s="30">
        <f t="shared" si="94"/>
        <v>29359.41341695454</v>
      </c>
      <c r="I157" s="30">
        <f t="shared" si="94"/>
        <v>46502.020144791015</v>
      </c>
      <c r="J157" s="30">
        <f t="shared" si="94"/>
        <v>56503.096775261889</v>
      </c>
      <c r="K157" s="30">
        <f t="shared" si="94"/>
        <v>45625.951054332356</v>
      </c>
      <c r="L157" s="30">
        <f t="shared" si="94"/>
        <v>26044.062467271371</v>
      </c>
      <c r="M157" s="30">
        <f t="shared" si="94"/>
        <v>27647.238839638532</v>
      </c>
      <c r="N157" s="30">
        <f t="shared" si="94"/>
        <v>38618.561655869766</v>
      </c>
      <c r="O157" s="30">
        <f t="shared" si="94"/>
        <v>52758.700429293182</v>
      </c>
      <c r="P157" s="30">
        <f t="shared" si="94"/>
        <v>43846.503454204118</v>
      </c>
      <c r="Q157" s="30">
        <f t="shared" si="94"/>
        <v>44706.302187217043</v>
      </c>
      <c r="R157" s="30">
        <f t="shared" si="94"/>
        <v>40109.970339873122</v>
      </c>
      <c r="S157" s="30">
        <f t="shared" si="94"/>
        <v>55689.549551995668</v>
      </c>
      <c r="T157" s="30">
        <f t="shared" si="94"/>
        <v>135861.2941484919</v>
      </c>
      <c r="U157" s="30">
        <f t="shared" si="94"/>
        <v>164216.49876409932</v>
      </c>
      <c r="V157" s="30">
        <f t="shared" si="94"/>
        <v>153941.80000031754</v>
      </c>
      <c r="W157" s="30">
        <f t="shared" si="94"/>
        <v>99424.023065440939</v>
      </c>
      <c r="X157" s="30">
        <f t="shared" si="94"/>
        <v>46124.887840848074</v>
      </c>
      <c r="Y157" s="30">
        <f t="shared" si="94"/>
        <v>43019.722885367475</v>
      </c>
      <c r="Z157" s="30">
        <f t="shared" si="94"/>
        <v>47417.600898721452</v>
      </c>
      <c r="AA157" s="30">
        <f t="shared" si="94"/>
        <v>52758.700429293182</v>
      </c>
      <c r="AB157" s="30">
        <f t="shared" si="94"/>
        <v>43846.503454204118</v>
      </c>
      <c r="AC157" s="30">
        <f t="shared" si="94"/>
        <v>44706.302187217043</v>
      </c>
      <c r="AD157" s="30">
        <f t="shared" si="94"/>
        <v>40109.970339873122</v>
      </c>
      <c r="AE157" s="30">
        <f t="shared" si="94"/>
        <v>55689.549551995668</v>
      </c>
      <c r="AF157" s="30">
        <f t="shared" si="94"/>
        <v>135861.2941484919</v>
      </c>
      <c r="AG157" s="30">
        <f t="shared" si="94"/>
        <v>164216.49876409932</v>
      </c>
      <c r="AH157" s="30">
        <f t="shared" si="94"/>
        <v>153941.80000031754</v>
      </c>
      <c r="AI157" s="30">
        <f t="shared" si="94"/>
        <v>99424.023065440939</v>
      </c>
      <c r="AJ157" s="30">
        <f t="shared" si="94"/>
        <v>46124.887840848074</v>
      </c>
      <c r="AK157" s="30">
        <f t="shared" si="94"/>
        <v>43019.722885367475</v>
      </c>
      <c r="AL157" s="30">
        <f t="shared" si="94"/>
        <v>47417.600898721452</v>
      </c>
      <c r="AM157" s="30">
        <f t="shared" si="94"/>
        <v>52758.700429293182</v>
      </c>
      <c r="AN157" s="30">
        <f t="shared" si="94"/>
        <v>43846.503454204118</v>
      </c>
      <c r="AO157" s="30">
        <f t="shared" si="94"/>
        <v>44706.302187217043</v>
      </c>
      <c r="AP157" s="30">
        <f t="shared" si="94"/>
        <v>40109.970339873122</v>
      </c>
      <c r="AQ157" s="30">
        <f t="shared" si="94"/>
        <v>55689.549551995668</v>
      </c>
      <c r="AR157" s="30">
        <f t="shared" si="94"/>
        <v>135861.2941484919</v>
      </c>
      <c r="AS157" s="30">
        <f t="shared" si="94"/>
        <v>164216.49876409932</v>
      </c>
      <c r="AT157" s="30">
        <f t="shared" si="94"/>
        <v>153941.80000031754</v>
      </c>
      <c r="AU157" s="30">
        <f t="shared" si="94"/>
        <v>99424.023065440939</v>
      </c>
      <c r="AV157" s="30">
        <f t="shared" si="94"/>
        <v>46124.887840848074</v>
      </c>
      <c r="AW157" s="30">
        <f t="shared" si="94"/>
        <v>43019.722885367475</v>
      </c>
      <c r="AX157" s="30">
        <f t="shared" si="94"/>
        <v>47417.600898721452</v>
      </c>
      <c r="AY157" s="30">
        <f t="shared" si="94"/>
        <v>52758.700429293182</v>
      </c>
      <c r="AZ157" s="30">
        <f t="shared" si="94"/>
        <v>43846.503454204118</v>
      </c>
      <c r="BA157" s="30">
        <f t="shared" si="94"/>
        <v>44706.302187217043</v>
      </c>
      <c r="BB157" s="30">
        <f t="shared" si="94"/>
        <v>40109.970339873122</v>
      </c>
      <c r="BC157" s="30">
        <f t="shared" si="94"/>
        <v>55689.549551995668</v>
      </c>
      <c r="BD157" s="30">
        <f t="shared" si="94"/>
        <v>135861.2941484919</v>
      </c>
      <c r="BE157" s="30">
        <f t="shared" si="94"/>
        <v>164216.49876409932</v>
      </c>
      <c r="BF157" s="30">
        <f t="shared" si="94"/>
        <v>153941.80000031754</v>
      </c>
      <c r="BG157" s="30">
        <f t="shared" si="94"/>
        <v>99424.023065440939</v>
      </c>
      <c r="BH157" s="30">
        <f t="shared" si="94"/>
        <v>46124.887840848074</v>
      </c>
      <c r="BI157" s="30">
        <f t="shared" si="94"/>
        <v>43019.722885367475</v>
      </c>
      <c r="BJ157" s="30">
        <f t="shared" si="94"/>
        <v>47417.600898721452</v>
      </c>
      <c r="BK157" s="30">
        <f t="shared" si="94"/>
        <v>52758.700429293182</v>
      </c>
      <c r="BL157" s="30">
        <f t="shared" si="94"/>
        <v>43846.503454204118</v>
      </c>
      <c r="BM157" s="30">
        <f t="shared" si="94"/>
        <v>44706.302187217043</v>
      </c>
      <c r="BN157" s="30">
        <f t="shared" si="94"/>
        <v>40109.970339873122</v>
      </c>
      <c r="BO157" s="30">
        <f t="shared" si="94"/>
        <v>55689.549551995668</v>
      </c>
      <c r="BP157" s="30">
        <f t="shared" si="94"/>
        <v>135861.2941484919</v>
      </c>
      <c r="BQ157" s="30">
        <f t="shared" ref="BQ157:CH157" si="95">SUM(BQ143:BQ156)</f>
        <v>164216.49876409932</v>
      </c>
      <c r="BR157" s="30">
        <f t="shared" si="95"/>
        <v>153941.80000031754</v>
      </c>
      <c r="BS157" s="30">
        <f t="shared" si="95"/>
        <v>99424.023065440939</v>
      </c>
      <c r="BT157" s="30">
        <f t="shared" si="95"/>
        <v>46124.887840848074</v>
      </c>
      <c r="BU157" s="30">
        <f t="shared" si="95"/>
        <v>43019.722885367475</v>
      </c>
      <c r="BV157" s="30">
        <f t="shared" si="95"/>
        <v>47417.600898721452</v>
      </c>
      <c r="BW157" s="30">
        <f t="shared" si="95"/>
        <v>52758.700429293182</v>
      </c>
      <c r="BX157" s="30">
        <f t="shared" si="95"/>
        <v>43846.503454204118</v>
      </c>
      <c r="BY157" s="30">
        <f t="shared" si="95"/>
        <v>44706.302187217043</v>
      </c>
      <c r="BZ157" s="30">
        <f t="shared" si="95"/>
        <v>40109.970339873122</v>
      </c>
      <c r="CA157" s="30">
        <f t="shared" si="95"/>
        <v>55689.549551995668</v>
      </c>
      <c r="CB157" s="30">
        <f t="shared" si="95"/>
        <v>135861.2941484919</v>
      </c>
      <c r="CC157" s="30">
        <f t="shared" si="95"/>
        <v>164216.49876409932</v>
      </c>
      <c r="CD157" s="30">
        <f t="shared" si="95"/>
        <v>153941.80000031754</v>
      </c>
      <c r="CE157" s="30">
        <f t="shared" si="95"/>
        <v>99424.023065440939</v>
      </c>
      <c r="CF157" s="30">
        <f t="shared" si="95"/>
        <v>46124.887840848074</v>
      </c>
      <c r="CG157" s="30">
        <f t="shared" si="95"/>
        <v>43019.722885367475</v>
      </c>
      <c r="CH157" s="34">
        <f t="shared" si="95"/>
        <v>47417.600898721452</v>
      </c>
    </row>
    <row r="158" spans="1:86" ht="16.5" customHeight="1" thickBot="1" x14ac:dyDescent="0.35">
      <c r="A158" s="646"/>
      <c r="B158" s="170" t="s">
        <v>238</v>
      </c>
      <c r="C158" s="31">
        <f>C157</f>
        <v>2236.1853303679891</v>
      </c>
      <c r="D158" s="31">
        <f>C158+D157</f>
        <v>5981.2659566071425</v>
      </c>
      <c r="E158" s="31">
        <f t="shared" ref="E158:BP158" si="96">D158+E157</f>
        <v>9740.9087804456503</v>
      </c>
      <c r="F158" s="31">
        <f t="shared" si="96"/>
        <v>14840.18041747057</v>
      </c>
      <c r="G158" s="31">
        <f t="shared" si="96"/>
        <v>25118.903852830423</v>
      </c>
      <c r="H158" s="31">
        <f t="shared" si="96"/>
        <v>54478.317269784966</v>
      </c>
      <c r="I158" s="31">
        <f t="shared" si="96"/>
        <v>100980.33741457597</v>
      </c>
      <c r="J158" s="31">
        <f t="shared" si="96"/>
        <v>157483.43418983786</v>
      </c>
      <c r="K158" s="31">
        <f t="shared" si="96"/>
        <v>203109.3852441702</v>
      </c>
      <c r="L158" s="31">
        <f t="shared" si="96"/>
        <v>229153.44771144158</v>
      </c>
      <c r="M158" s="31">
        <f t="shared" si="96"/>
        <v>256800.68655108011</v>
      </c>
      <c r="N158" s="31">
        <f t="shared" si="96"/>
        <v>295419.24820694991</v>
      </c>
      <c r="O158" s="31">
        <f t="shared" si="96"/>
        <v>348177.94863624312</v>
      </c>
      <c r="P158" s="31">
        <f t="shared" si="96"/>
        <v>392024.45209044724</v>
      </c>
      <c r="Q158" s="31">
        <f t="shared" si="96"/>
        <v>436730.75427766429</v>
      </c>
      <c r="R158" s="31">
        <f t="shared" si="96"/>
        <v>476840.7246175374</v>
      </c>
      <c r="S158" s="31">
        <f t="shared" si="96"/>
        <v>532530.27416953305</v>
      </c>
      <c r="T158" s="31">
        <f t="shared" si="96"/>
        <v>668391.56831802498</v>
      </c>
      <c r="U158" s="31">
        <f t="shared" si="96"/>
        <v>832608.0670821243</v>
      </c>
      <c r="V158" s="31">
        <f t="shared" si="96"/>
        <v>986549.86708244181</v>
      </c>
      <c r="W158" s="31">
        <f t="shared" si="96"/>
        <v>1085973.8901478827</v>
      </c>
      <c r="X158" s="31">
        <f t="shared" si="96"/>
        <v>1132098.7779887309</v>
      </c>
      <c r="Y158" s="31">
        <f t="shared" si="96"/>
        <v>1175118.5008740984</v>
      </c>
      <c r="Z158" s="31">
        <f t="shared" si="96"/>
        <v>1222536.1017728199</v>
      </c>
      <c r="AA158" s="31">
        <f t="shared" si="96"/>
        <v>1275294.802202113</v>
      </c>
      <c r="AB158" s="31">
        <f t="shared" si="96"/>
        <v>1319141.3056563172</v>
      </c>
      <c r="AC158" s="31">
        <f t="shared" si="96"/>
        <v>1363847.6078435341</v>
      </c>
      <c r="AD158" s="31">
        <f t="shared" si="96"/>
        <v>1403957.5781834072</v>
      </c>
      <c r="AE158" s="31">
        <f t="shared" si="96"/>
        <v>1459647.1277354029</v>
      </c>
      <c r="AF158" s="31">
        <f t="shared" si="96"/>
        <v>1595508.4218838948</v>
      </c>
      <c r="AG158" s="31">
        <f t="shared" si="96"/>
        <v>1759724.9206479941</v>
      </c>
      <c r="AH158" s="31">
        <f t="shared" si="96"/>
        <v>1913666.7206483118</v>
      </c>
      <c r="AI158" s="31">
        <f t="shared" si="96"/>
        <v>2013090.7437137528</v>
      </c>
      <c r="AJ158" s="31">
        <f t="shared" si="96"/>
        <v>2059215.631554601</v>
      </c>
      <c r="AK158" s="31">
        <f t="shared" si="96"/>
        <v>2102235.3544399687</v>
      </c>
      <c r="AL158" s="31">
        <f t="shared" si="96"/>
        <v>2149652.95533869</v>
      </c>
      <c r="AM158" s="31">
        <f t="shared" si="96"/>
        <v>2202411.6557679833</v>
      </c>
      <c r="AN158" s="31">
        <f t="shared" si="96"/>
        <v>2246258.1592221875</v>
      </c>
      <c r="AO158" s="31">
        <f t="shared" si="96"/>
        <v>2290964.4614094044</v>
      </c>
      <c r="AP158" s="31">
        <f t="shared" si="96"/>
        <v>2331074.4317492777</v>
      </c>
      <c r="AQ158" s="31">
        <f t="shared" si="96"/>
        <v>2386763.9813012732</v>
      </c>
      <c r="AR158" s="31">
        <f t="shared" si="96"/>
        <v>2522625.2754497649</v>
      </c>
      <c r="AS158" s="31">
        <f t="shared" si="96"/>
        <v>2686841.7742138645</v>
      </c>
      <c r="AT158" s="31">
        <f t="shared" si="96"/>
        <v>2840783.5742141819</v>
      </c>
      <c r="AU158" s="31">
        <f t="shared" si="96"/>
        <v>2940207.5972796227</v>
      </c>
      <c r="AV158" s="31">
        <f t="shared" si="96"/>
        <v>2986332.4851204706</v>
      </c>
      <c r="AW158" s="31">
        <f t="shared" si="96"/>
        <v>3029352.2080058381</v>
      </c>
      <c r="AX158" s="31">
        <f t="shared" si="96"/>
        <v>3076769.8089045594</v>
      </c>
      <c r="AY158" s="31">
        <f t="shared" si="96"/>
        <v>3129528.5093338527</v>
      </c>
      <c r="AZ158" s="31">
        <f t="shared" si="96"/>
        <v>3173375.0127880569</v>
      </c>
      <c r="BA158" s="31">
        <f t="shared" si="96"/>
        <v>3218081.3149752738</v>
      </c>
      <c r="BB158" s="31">
        <f t="shared" si="96"/>
        <v>3258191.2853151471</v>
      </c>
      <c r="BC158" s="31">
        <f t="shared" si="96"/>
        <v>3313880.8348671426</v>
      </c>
      <c r="BD158" s="31">
        <f t="shared" si="96"/>
        <v>3449742.1290156343</v>
      </c>
      <c r="BE158" s="31">
        <f t="shared" si="96"/>
        <v>3613958.6277797334</v>
      </c>
      <c r="BF158" s="31">
        <f t="shared" si="96"/>
        <v>3767900.4277800508</v>
      </c>
      <c r="BG158" s="31">
        <f t="shared" si="96"/>
        <v>3867324.4508454916</v>
      </c>
      <c r="BH158" s="31">
        <f t="shared" si="96"/>
        <v>3913449.3386863396</v>
      </c>
      <c r="BI158" s="31">
        <f t="shared" si="96"/>
        <v>3956469.061571707</v>
      </c>
      <c r="BJ158" s="31">
        <f t="shared" si="96"/>
        <v>4003886.6624704283</v>
      </c>
      <c r="BK158" s="31">
        <f t="shared" si="96"/>
        <v>4056645.3628997216</v>
      </c>
      <c r="BL158" s="31">
        <f t="shared" si="96"/>
        <v>4100491.8663539258</v>
      </c>
      <c r="BM158" s="31">
        <f t="shared" si="96"/>
        <v>4145198.1685411427</v>
      </c>
      <c r="BN158" s="31">
        <f t="shared" si="96"/>
        <v>4185308.1388810161</v>
      </c>
      <c r="BO158" s="31">
        <f t="shared" si="96"/>
        <v>4240997.688433012</v>
      </c>
      <c r="BP158" s="31">
        <f t="shared" si="96"/>
        <v>4376858.9825815037</v>
      </c>
      <c r="BQ158" s="31">
        <f t="shared" ref="BQ158:CH158" si="97">BP158+BQ157</f>
        <v>4541075.4813456032</v>
      </c>
      <c r="BR158" s="31">
        <f t="shared" si="97"/>
        <v>4695017.2813459206</v>
      </c>
      <c r="BS158" s="31">
        <f t="shared" si="97"/>
        <v>4794441.3044113619</v>
      </c>
      <c r="BT158" s="31">
        <f t="shared" si="97"/>
        <v>4840566.1922522103</v>
      </c>
      <c r="BU158" s="31">
        <f t="shared" si="97"/>
        <v>4883585.9151375778</v>
      </c>
      <c r="BV158" s="31">
        <f t="shared" si="97"/>
        <v>4931003.5160362991</v>
      </c>
      <c r="BW158" s="31">
        <f t="shared" si="97"/>
        <v>4983762.2164655924</v>
      </c>
      <c r="BX158" s="31">
        <f t="shared" si="97"/>
        <v>5027608.7199197961</v>
      </c>
      <c r="BY158" s="31">
        <f t="shared" si="97"/>
        <v>5072315.0221070135</v>
      </c>
      <c r="BZ158" s="31">
        <f t="shared" si="97"/>
        <v>5112424.9924468864</v>
      </c>
      <c r="CA158" s="31">
        <f t="shared" si="97"/>
        <v>5168114.5419988818</v>
      </c>
      <c r="CB158" s="31">
        <f t="shared" si="97"/>
        <v>5303975.8361473735</v>
      </c>
      <c r="CC158" s="31">
        <f t="shared" si="97"/>
        <v>5468192.3349114731</v>
      </c>
      <c r="CD158" s="31">
        <f t="shared" si="97"/>
        <v>5622134.1349117905</v>
      </c>
      <c r="CE158" s="31">
        <f t="shared" si="97"/>
        <v>5721558.1579772318</v>
      </c>
      <c r="CF158" s="31">
        <f t="shared" si="97"/>
        <v>5767683.0458180802</v>
      </c>
      <c r="CG158" s="31">
        <f t="shared" si="97"/>
        <v>5810702.7687034477</v>
      </c>
      <c r="CH158" s="35">
        <f t="shared" si="97"/>
        <v>5858120.3696021689</v>
      </c>
    </row>
    <row r="159" spans="1:86" x14ac:dyDescent="0.3">
      <c r="A159" s="127"/>
      <c r="B159" s="127"/>
      <c r="C159" s="132"/>
      <c r="D159" s="132"/>
      <c r="E159" s="132"/>
      <c r="F159" s="132"/>
      <c r="G159" s="132"/>
      <c r="H159" s="132"/>
      <c r="I159" s="132"/>
      <c r="J159" s="132"/>
      <c r="K159" s="132"/>
      <c r="L159" s="132"/>
      <c r="M159" s="132"/>
      <c r="N159" s="132"/>
    </row>
    <row r="160" spans="1:86" ht="15" thickBot="1" x14ac:dyDescent="0.35">
      <c r="A160" s="127"/>
      <c r="B160" s="127"/>
      <c r="C160" s="132"/>
      <c r="D160" s="132"/>
      <c r="E160" s="132"/>
      <c r="F160" s="132"/>
      <c r="G160" s="132"/>
      <c r="H160" s="132"/>
      <c r="I160" s="132"/>
      <c r="J160" s="132"/>
      <c r="K160" s="132"/>
      <c r="L160" s="132"/>
      <c r="M160" s="132"/>
      <c r="N160" s="132"/>
    </row>
    <row r="161" spans="1:86" ht="15.6" x14ac:dyDescent="0.3">
      <c r="A161" s="644" t="s">
        <v>249</v>
      </c>
      <c r="B161" s="328" t="s">
        <v>265</v>
      </c>
      <c r="C161" s="323">
        <v>43831</v>
      </c>
      <c r="D161" s="323">
        <v>43862</v>
      </c>
      <c r="E161" s="323">
        <v>43891</v>
      </c>
      <c r="F161" s="323">
        <v>43922</v>
      </c>
      <c r="G161" s="323">
        <v>43952</v>
      </c>
      <c r="H161" s="323">
        <v>43983</v>
      </c>
      <c r="I161" s="323">
        <v>44013</v>
      </c>
      <c r="J161" s="323">
        <v>44044</v>
      </c>
      <c r="K161" s="323">
        <v>44075</v>
      </c>
      <c r="L161" s="323">
        <v>44105</v>
      </c>
      <c r="M161" s="323">
        <v>44136</v>
      </c>
      <c r="N161" s="323">
        <v>44166</v>
      </c>
      <c r="O161" s="323">
        <v>44197</v>
      </c>
      <c r="P161" s="323">
        <v>44228</v>
      </c>
      <c r="Q161" s="323">
        <v>44256</v>
      </c>
      <c r="R161" s="323">
        <v>44287</v>
      </c>
      <c r="S161" s="323">
        <v>44317</v>
      </c>
      <c r="T161" s="323">
        <v>44348</v>
      </c>
      <c r="U161" s="323">
        <v>44378</v>
      </c>
      <c r="V161" s="323">
        <v>44409</v>
      </c>
      <c r="W161" s="323">
        <v>44440</v>
      </c>
      <c r="X161" s="323">
        <v>44470</v>
      </c>
      <c r="Y161" s="323">
        <v>44501</v>
      </c>
      <c r="Z161" s="323">
        <v>44531</v>
      </c>
      <c r="AA161" s="323">
        <v>44562</v>
      </c>
      <c r="AB161" s="323">
        <v>44593</v>
      </c>
      <c r="AC161" s="323">
        <v>44621</v>
      </c>
      <c r="AD161" s="323">
        <v>44652</v>
      </c>
      <c r="AE161" s="323">
        <v>44682</v>
      </c>
      <c r="AF161" s="323">
        <v>44713</v>
      </c>
      <c r="AG161" s="323">
        <v>44743</v>
      </c>
      <c r="AH161" s="323">
        <v>44774</v>
      </c>
      <c r="AI161" s="323">
        <v>44805</v>
      </c>
      <c r="AJ161" s="323">
        <v>44835</v>
      </c>
      <c r="AK161" s="323">
        <v>44866</v>
      </c>
      <c r="AL161" s="323">
        <v>44896</v>
      </c>
      <c r="AM161" s="323">
        <v>44927</v>
      </c>
      <c r="AN161" s="323">
        <v>44958</v>
      </c>
      <c r="AO161" s="323">
        <v>44986</v>
      </c>
      <c r="AP161" s="323">
        <v>45017</v>
      </c>
      <c r="AQ161" s="323">
        <v>45047</v>
      </c>
      <c r="AR161" s="323">
        <v>45078</v>
      </c>
      <c r="AS161" s="323">
        <v>45108</v>
      </c>
      <c r="AT161" s="323">
        <v>45139</v>
      </c>
      <c r="AU161" s="323">
        <v>45170</v>
      </c>
      <c r="AV161" s="323">
        <v>45200</v>
      </c>
      <c r="AW161" s="323">
        <v>45231</v>
      </c>
      <c r="AX161" s="323">
        <v>45261</v>
      </c>
      <c r="AY161" s="323">
        <v>45292</v>
      </c>
      <c r="AZ161" s="323">
        <v>45323</v>
      </c>
      <c r="BA161" s="323">
        <v>45352</v>
      </c>
      <c r="BB161" s="323">
        <v>45383</v>
      </c>
      <c r="BC161" s="323">
        <v>45413</v>
      </c>
      <c r="BD161" s="323">
        <v>45444</v>
      </c>
      <c r="BE161" s="323">
        <v>45474</v>
      </c>
      <c r="BF161" s="323">
        <v>45505</v>
      </c>
      <c r="BG161" s="323">
        <v>45536</v>
      </c>
      <c r="BH161" s="323">
        <v>45566</v>
      </c>
      <c r="BI161" s="323">
        <v>45597</v>
      </c>
      <c r="BJ161" s="323">
        <v>45627</v>
      </c>
      <c r="BK161" s="323">
        <v>45658</v>
      </c>
      <c r="BL161" s="323">
        <v>45689</v>
      </c>
      <c r="BM161" s="323">
        <v>45717</v>
      </c>
      <c r="BN161" s="323">
        <v>45748</v>
      </c>
      <c r="BO161" s="323">
        <v>45778</v>
      </c>
      <c r="BP161" s="323">
        <v>45809</v>
      </c>
      <c r="BQ161" s="323">
        <v>45839</v>
      </c>
      <c r="BR161" s="323">
        <v>45870</v>
      </c>
      <c r="BS161" s="323">
        <v>45901</v>
      </c>
      <c r="BT161" s="323">
        <v>45931</v>
      </c>
      <c r="BU161" s="323">
        <v>45962</v>
      </c>
      <c r="BV161" s="323">
        <v>45992</v>
      </c>
      <c r="BW161" s="323">
        <v>46023</v>
      </c>
      <c r="BX161" s="323">
        <v>46054</v>
      </c>
      <c r="BY161" s="323">
        <v>46082</v>
      </c>
      <c r="BZ161" s="323">
        <v>46113</v>
      </c>
      <c r="CA161" s="323">
        <v>46143</v>
      </c>
      <c r="CB161" s="323">
        <v>46174</v>
      </c>
      <c r="CC161" s="323">
        <v>46204</v>
      </c>
      <c r="CD161" s="323">
        <v>46235</v>
      </c>
      <c r="CE161" s="323">
        <v>46266</v>
      </c>
      <c r="CF161" s="323">
        <v>46296</v>
      </c>
      <c r="CG161" s="323">
        <v>46327</v>
      </c>
      <c r="CH161" s="324">
        <v>46357</v>
      </c>
    </row>
    <row r="162" spans="1:86" x14ac:dyDescent="0.3">
      <c r="A162" s="645"/>
      <c r="B162" s="325" t="s">
        <v>229</v>
      </c>
      <c r="C162" s="30">
        <f>IF(C23=0,0,((C5*0.5)-C41)*C78*C127*C$2)</f>
        <v>0</v>
      </c>
      <c r="D162" s="30">
        <f>IF(D23=0,0,((D5*0.5)+C23-D41)*D78*D127*D$2)</f>
        <v>0</v>
      </c>
      <c r="E162" s="30">
        <f t="shared" ref="E162:BP163" si="98">IF(E23=0,0,((E5*0.5)+D23-E41)*E78*E127*E$2)</f>
        <v>0</v>
      </c>
      <c r="F162" s="30">
        <f t="shared" si="98"/>
        <v>0</v>
      </c>
      <c r="G162" s="30">
        <f t="shared" si="98"/>
        <v>0</v>
      </c>
      <c r="H162" s="30">
        <f t="shared" si="98"/>
        <v>0</v>
      </c>
      <c r="I162" s="30">
        <f t="shared" si="98"/>
        <v>0</v>
      </c>
      <c r="J162" s="30">
        <f t="shared" si="98"/>
        <v>211.909730337669</v>
      </c>
      <c r="K162" s="30">
        <f t="shared" si="98"/>
        <v>395.42178559010398</v>
      </c>
      <c r="L162" s="30">
        <f t="shared" si="98"/>
        <v>366.7016557362947</v>
      </c>
      <c r="M162" s="30">
        <f t="shared" si="98"/>
        <v>575.9242006781119</v>
      </c>
      <c r="N162" s="30">
        <f t="shared" si="98"/>
        <v>405.00217392071795</v>
      </c>
      <c r="O162" s="30">
        <f t="shared" si="98"/>
        <v>458.12291501667903</v>
      </c>
      <c r="P162" s="30">
        <f t="shared" si="98"/>
        <v>432.40918550346004</v>
      </c>
      <c r="Q162" s="30">
        <f t="shared" si="98"/>
        <v>495.40314235948807</v>
      </c>
      <c r="R162" s="30">
        <f t="shared" si="98"/>
        <v>469.015086920952</v>
      </c>
      <c r="S162" s="30">
        <f t="shared" si="98"/>
        <v>620.09953132775991</v>
      </c>
      <c r="T162" s="30">
        <f t="shared" si="98"/>
        <v>1584.7579795833501</v>
      </c>
      <c r="U162" s="30">
        <f t="shared" si="98"/>
        <v>1505.3575351464867</v>
      </c>
      <c r="V162" s="30">
        <f t="shared" si="98"/>
        <v>1556.3625977705078</v>
      </c>
      <c r="W162" s="30">
        <f t="shared" si="98"/>
        <v>1452.0797993924637</v>
      </c>
      <c r="X162" s="30">
        <f t="shared" si="98"/>
        <v>576.43259526997099</v>
      </c>
      <c r="Y162" s="30">
        <f t="shared" si="98"/>
        <v>575.9242006781119</v>
      </c>
      <c r="Z162" s="30">
        <f t="shared" si="98"/>
        <v>405.00217392071795</v>
      </c>
      <c r="AA162" s="30">
        <f t="shared" si="98"/>
        <v>458.12291501667903</v>
      </c>
      <c r="AB162" s="30">
        <f t="shared" si="98"/>
        <v>432.40918550346004</v>
      </c>
      <c r="AC162" s="30">
        <f t="shared" si="98"/>
        <v>495.40314235948807</v>
      </c>
      <c r="AD162" s="30">
        <f t="shared" si="98"/>
        <v>469.015086920952</v>
      </c>
      <c r="AE162" s="30">
        <f t="shared" si="98"/>
        <v>620.09953132775991</v>
      </c>
      <c r="AF162" s="30">
        <f t="shared" si="98"/>
        <v>1584.7579795833501</v>
      </c>
      <c r="AG162" s="30">
        <f t="shared" si="98"/>
        <v>1505.3575351464867</v>
      </c>
      <c r="AH162" s="30">
        <f t="shared" si="98"/>
        <v>1556.3625977705078</v>
      </c>
      <c r="AI162" s="30">
        <f t="shared" si="98"/>
        <v>1452.0797993924637</v>
      </c>
      <c r="AJ162" s="30">
        <f t="shared" si="98"/>
        <v>576.43259526997099</v>
      </c>
      <c r="AK162" s="30">
        <f t="shared" si="98"/>
        <v>575.9242006781119</v>
      </c>
      <c r="AL162" s="30">
        <f t="shared" si="98"/>
        <v>405.00217392071795</v>
      </c>
      <c r="AM162" s="30">
        <f t="shared" si="98"/>
        <v>458.12291501667903</v>
      </c>
      <c r="AN162" s="30">
        <f t="shared" si="98"/>
        <v>432.40918550346004</v>
      </c>
      <c r="AO162" s="30">
        <f t="shared" si="98"/>
        <v>495.40314235948807</v>
      </c>
      <c r="AP162" s="30">
        <f t="shared" si="98"/>
        <v>469.015086920952</v>
      </c>
      <c r="AQ162" s="30">
        <f t="shared" si="98"/>
        <v>620.09953132775991</v>
      </c>
      <c r="AR162" s="30">
        <f t="shared" si="98"/>
        <v>1584.7579795833501</v>
      </c>
      <c r="AS162" s="30">
        <f t="shared" si="98"/>
        <v>1505.3575351464867</v>
      </c>
      <c r="AT162" s="30">
        <f t="shared" si="98"/>
        <v>1556.3625977705078</v>
      </c>
      <c r="AU162" s="30">
        <f t="shared" si="98"/>
        <v>1452.0797993924637</v>
      </c>
      <c r="AV162" s="30">
        <f t="shared" si="98"/>
        <v>576.43259526997099</v>
      </c>
      <c r="AW162" s="30">
        <f t="shared" si="98"/>
        <v>575.9242006781119</v>
      </c>
      <c r="AX162" s="30">
        <f t="shared" si="98"/>
        <v>405.00217392071795</v>
      </c>
      <c r="AY162" s="30">
        <f t="shared" si="98"/>
        <v>458.12291501667903</v>
      </c>
      <c r="AZ162" s="30">
        <f t="shared" si="98"/>
        <v>432.40918550346004</v>
      </c>
      <c r="BA162" s="30">
        <f t="shared" si="98"/>
        <v>495.40314235948807</v>
      </c>
      <c r="BB162" s="30">
        <f t="shared" si="98"/>
        <v>469.015086920952</v>
      </c>
      <c r="BC162" s="30">
        <f t="shared" si="98"/>
        <v>620.09953132775991</v>
      </c>
      <c r="BD162" s="30">
        <f t="shared" si="98"/>
        <v>1584.7579795833501</v>
      </c>
      <c r="BE162" s="30">
        <f t="shared" si="98"/>
        <v>1505.3575351464867</v>
      </c>
      <c r="BF162" s="30">
        <f t="shared" si="98"/>
        <v>1556.3625977705078</v>
      </c>
      <c r="BG162" s="30">
        <f t="shared" si="98"/>
        <v>1452.0797993924637</v>
      </c>
      <c r="BH162" s="30">
        <f t="shared" si="98"/>
        <v>576.43259526997099</v>
      </c>
      <c r="BI162" s="30">
        <f t="shared" si="98"/>
        <v>575.9242006781119</v>
      </c>
      <c r="BJ162" s="30">
        <f t="shared" si="98"/>
        <v>405.00217392071795</v>
      </c>
      <c r="BK162" s="30">
        <f t="shared" si="98"/>
        <v>458.12291501667903</v>
      </c>
      <c r="BL162" s="30">
        <f t="shared" si="98"/>
        <v>432.40918550346004</v>
      </c>
      <c r="BM162" s="30">
        <f t="shared" si="98"/>
        <v>495.40314235948807</v>
      </c>
      <c r="BN162" s="30">
        <f t="shared" si="98"/>
        <v>469.015086920952</v>
      </c>
      <c r="BO162" s="30">
        <f t="shared" si="98"/>
        <v>620.09953132775991</v>
      </c>
      <c r="BP162" s="30">
        <f t="shared" si="98"/>
        <v>1584.7579795833501</v>
      </c>
      <c r="BQ162" s="30">
        <f t="shared" ref="BQ162:CH166" si="99">IF(BQ23=0,0,((BQ5*0.5)+BP23-BQ41)*BQ78*BQ127*BQ$2)</f>
        <v>1505.3575351464867</v>
      </c>
      <c r="BR162" s="30">
        <f t="shared" si="99"/>
        <v>1556.3625977705078</v>
      </c>
      <c r="BS162" s="30">
        <f t="shared" si="99"/>
        <v>1452.0797993924637</v>
      </c>
      <c r="BT162" s="30">
        <f t="shared" si="99"/>
        <v>576.43259526997099</v>
      </c>
      <c r="BU162" s="30">
        <f t="shared" si="99"/>
        <v>575.9242006781119</v>
      </c>
      <c r="BV162" s="30">
        <f t="shared" si="99"/>
        <v>405.00217392071795</v>
      </c>
      <c r="BW162" s="30">
        <f t="shared" si="99"/>
        <v>458.12291501667903</v>
      </c>
      <c r="BX162" s="30">
        <f t="shared" si="99"/>
        <v>432.40918550346004</v>
      </c>
      <c r="BY162" s="30">
        <f t="shared" si="99"/>
        <v>495.40314235948807</v>
      </c>
      <c r="BZ162" s="30">
        <f t="shared" si="99"/>
        <v>469.015086920952</v>
      </c>
      <c r="CA162" s="30">
        <f t="shared" si="99"/>
        <v>620.09953132775991</v>
      </c>
      <c r="CB162" s="30">
        <f t="shared" si="99"/>
        <v>1584.7579795833501</v>
      </c>
      <c r="CC162" s="30">
        <f t="shared" si="99"/>
        <v>1505.3575351464867</v>
      </c>
      <c r="CD162" s="30">
        <f t="shared" si="99"/>
        <v>1556.3625977705078</v>
      </c>
      <c r="CE162" s="30">
        <f t="shared" si="99"/>
        <v>1452.0797993924637</v>
      </c>
      <c r="CF162" s="30">
        <f t="shared" si="99"/>
        <v>576.43259526997099</v>
      </c>
      <c r="CG162" s="30">
        <f t="shared" si="99"/>
        <v>575.9242006781119</v>
      </c>
      <c r="CH162" s="34">
        <f t="shared" si="99"/>
        <v>405.00217392071795</v>
      </c>
    </row>
    <row r="163" spans="1:86" x14ac:dyDescent="0.3">
      <c r="A163" s="645"/>
      <c r="B163" s="325" t="s">
        <v>128</v>
      </c>
      <c r="C163" s="30">
        <f t="shared" ref="C163:C174" si="100">IF(C24=0,0,((C6*0.5)-C42)*C79*C128*C$2)</f>
        <v>0</v>
      </c>
      <c r="D163" s="30">
        <f t="shared" ref="D163:S174" si="101">IF(D24=0,0,((D6*0.5)+C24-D42)*D79*D128*D$2)</f>
        <v>0</v>
      </c>
      <c r="E163" s="30">
        <f t="shared" si="101"/>
        <v>0</v>
      </c>
      <c r="F163" s="30">
        <f t="shared" si="101"/>
        <v>0</v>
      </c>
      <c r="G163" s="30">
        <f t="shared" si="101"/>
        <v>0</v>
      </c>
      <c r="H163" s="30">
        <f t="shared" si="101"/>
        <v>0</v>
      </c>
      <c r="I163" s="30">
        <f t="shared" si="101"/>
        <v>0</v>
      </c>
      <c r="J163" s="30">
        <f t="shared" si="101"/>
        <v>0</v>
      </c>
      <c r="K163" s="30">
        <f t="shared" si="101"/>
        <v>4.1353967036759993</v>
      </c>
      <c r="L163" s="30">
        <f t="shared" si="101"/>
        <v>1.190138891088</v>
      </c>
      <c r="M163" s="30">
        <f t="shared" si="101"/>
        <v>1.7829902891584</v>
      </c>
      <c r="N163" s="30">
        <f t="shared" si="101"/>
        <v>3.0640514889599997</v>
      </c>
      <c r="O163" s="30">
        <f t="shared" si="101"/>
        <v>4.1888676011391999</v>
      </c>
      <c r="P163" s="30">
        <f t="shared" si="101"/>
        <v>3.1841496997855994</v>
      </c>
      <c r="Q163" s="30">
        <f t="shared" si="101"/>
        <v>2.6183597293840002</v>
      </c>
      <c r="R163" s="30">
        <f t="shared" si="101"/>
        <v>0.99210709997840008</v>
      </c>
      <c r="S163" s="30">
        <f t="shared" si="101"/>
        <v>2.4375806324351998</v>
      </c>
      <c r="T163" s="30">
        <f t="shared" si="98"/>
        <v>15.747096382617601</v>
      </c>
      <c r="U163" s="30">
        <f t="shared" si="98"/>
        <v>17.886061673558402</v>
      </c>
      <c r="V163" s="30">
        <f t="shared" si="98"/>
        <v>18.408461525428798</v>
      </c>
      <c r="W163" s="30">
        <f t="shared" si="98"/>
        <v>8.2707934073519986</v>
      </c>
      <c r="X163" s="30">
        <f t="shared" si="98"/>
        <v>1.190138891088</v>
      </c>
      <c r="Y163" s="30">
        <f t="shared" si="98"/>
        <v>1.7829902891584</v>
      </c>
      <c r="Z163" s="30">
        <f t="shared" si="98"/>
        <v>3.0640514889599997</v>
      </c>
      <c r="AA163" s="30">
        <f t="shared" si="98"/>
        <v>4.1888676011391999</v>
      </c>
      <c r="AB163" s="30">
        <f t="shared" si="98"/>
        <v>3.1841496997855994</v>
      </c>
      <c r="AC163" s="30">
        <f t="shared" si="98"/>
        <v>2.6183597293840002</v>
      </c>
      <c r="AD163" s="30">
        <f t="shared" si="98"/>
        <v>0.99210709997840008</v>
      </c>
      <c r="AE163" s="30">
        <f t="shared" si="98"/>
        <v>2.4375806324351998</v>
      </c>
      <c r="AF163" s="30">
        <f t="shared" si="98"/>
        <v>15.747096382617601</v>
      </c>
      <c r="AG163" s="30">
        <f t="shared" si="98"/>
        <v>17.886061673558402</v>
      </c>
      <c r="AH163" s="30">
        <f t="shared" si="98"/>
        <v>18.408461525428798</v>
      </c>
      <c r="AI163" s="30">
        <f t="shared" si="98"/>
        <v>8.2707934073519986</v>
      </c>
      <c r="AJ163" s="30">
        <f t="shared" si="98"/>
        <v>1.190138891088</v>
      </c>
      <c r="AK163" s="30">
        <f t="shared" si="98"/>
        <v>1.7829902891584</v>
      </c>
      <c r="AL163" s="30">
        <f t="shared" si="98"/>
        <v>3.0640514889599997</v>
      </c>
      <c r="AM163" s="30">
        <f t="shared" si="98"/>
        <v>4.1888676011391999</v>
      </c>
      <c r="AN163" s="30">
        <f t="shared" si="98"/>
        <v>3.1841496997855994</v>
      </c>
      <c r="AO163" s="30">
        <f t="shared" si="98"/>
        <v>2.6183597293840002</v>
      </c>
      <c r="AP163" s="30">
        <f t="shared" si="98"/>
        <v>0.99210709997840008</v>
      </c>
      <c r="AQ163" s="30">
        <f t="shared" si="98"/>
        <v>2.4375806324351998</v>
      </c>
      <c r="AR163" s="30">
        <f t="shared" si="98"/>
        <v>15.747096382617601</v>
      </c>
      <c r="AS163" s="30">
        <f t="shared" si="98"/>
        <v>17.886061673558402</v>
      </c>
      <c r="AT163" s="30">
        <f t="shared" si="98"/>
        <v>18.408461525428798</v>
      </c>
      <c r="AU163" s="30">
        <f t="shared" si="98"/>
        <v>8.2707934073519986</v>
      </c>
      <c r="AV163" s="30">
        <f t="shared" si="98"/>
        <v>1.190138891088</v>
      </c>
      <c r="AW163" s="30">
        <f t="shared" si="98"/>
        <v>1.7829902891584</v>
      </c>
      <c r="AX163" s="30">
        <f t="shared" si="98"/>
        <v>3.0640514889599997</v>
      </c>
      <c r="AY163" s="30">
        <f t="shared" si="98"/>
        <v>4.1888676011391999</v>
      </c>
      <c r="AZ163" s="30">
        <f t="shared" si="98"/>
        <v>3.1841496997855994</v>
      </c>
      <c r="BA163" s="30">
        <f t="shared" si="98"/>
        <v>2.6183597293840002</v>
      </c>
      <c r="BB163" s="30">
        <f t="shared" si="98"/>
        <v>0.99210709997840008</v>
      </c>
      <c r="BC163" s="30">
        <f t="shared" si="98"/>
        <v>2.4375806324351998</v>
      </c>
      <c r="BD163" s="30">
        <f t="shared" si="98"/>
        <v>15.747096382617601</v>
      </c>
      <c r="BE163" s="30">
        <f t="shared" si="98"/>
        <v>17.886061673558402</v>
      </c>
      <c r="BF163" s="30">
        <f t="shared" si="98"/>
        <v>18.408461525428798</v>
      </c>
      <c r="BG163" s="30">
        <f t="shared" si="98"/>
        <v>8.2707934073519986</v>
      </c>
      <c r="BH163" s="30">
        <f t="shared" si="98"/>
        <v>1.190138891088</v>
      </c>
      <c r="BI163" s="30">
        <f t="shared" si="98"/>
        <v>1.7829902891584</v>
      </c>
      <c r="BJ163" s="30">
        <f t="shared" si="98"/>
        <v>3.0640514889599997</v>
      </c>
      <c r="BK163" s="30">
        <f t="shared" si="98"/>
        <v>4.1888676011391999</v>
      </c>
      <c r="BL163" s="30">
        <f t="shared" si="98"/>
        <v>3.1841496997855994</v>
      </c>
      <c r="BM163" s="30">
        <f t="shared" si="98"/>
        <v>2.6183597293840002</v>
      </c>
      <c r="BN163" s="30">
        <f t="shared" si="98"/>
        <v>0.99210709997840008</v>
      </c>
      <c r="BO163" s="30">
        <f t="shared" si="98"/>
        <v>2.4375806324351998</v>
      </c>
      <c r="BP163" s="30">
        <f t="shared" si="98"/>
        <v>15.747096382617601</v>
      </c>
      <c r="BQ163" s="30">
        <f t="shared" si="99"/>
        <v>17.886061673558402</v>
      </c>
      <c r="BR163" s="30">
        <f t="shared" si="99"/>
        <v>18.408461525428798</v>
      </c>
      <c r="BS163" s="30">
        <f t="shared" si="99"/>
        <v>8.2707934073519986</v>
      </c>
      <c r="BT163" s="30">
        <f t="shared" si="99"/>
        <v>1.190138891088</v>
      </c>
      <c r="BU163" s="30">
        <f t="shared" si="99"/>
        <v>1.7829902891584</v>
      </c>
      <c r="BV163" s="30">
        <f t="shared" si="99"/>
        <v>3.0640514889599997</v>
      </c>
      <c r="BW163" s="30">
        <f t="shared" si="99"/>
        <v>4.1888676011391999</v>
      </c>
      <c r="BX163" s="30">
        <f t="shared" si="99"/>
        <v>3.1841496997855994</v>
      </c>
      <c r="BY163" s="30">
        <f t="shared" si="99"/>
        <v>2.6183597293840002</v>
      </c>
      <c r="BZ163" s="30">
        <f t="shared" si="99"/>
        <v>0.99210709997840008</v>
      </c>
      <c r="CA163" s="30">
        <f t="shared" si="99"/>
        <v>2.4375806324351998</v>
      </c>
      <c r="CB163" s="30">
        <f t="shared" si="99"/>
        <v>15.747096382617601</v>
      </c>
      <c r="CC163" s="30">
        <f t="shared" si="99"/>
        <v>17.886061673558402</v>
      </c>
      <c r="CD163" s="30">
        <f t="shared" si="99"/>
        <v>18.408461525428798</v>
      </c>
      <c r="CE163" s="30">
        <f t="shared" si="99"/>
        <v>8.2707934073519986</v>
      </c>
      <c r="CF163" s="30">
        <f t="shared" si="99"/>
        <v>1.190138891088</v>
      </c>
      <c r="CG163" s="30">
        <f t="shared" si="99"/>
        <v>1.7829902891584</v>
      </c>
      <c r="CH163" s="34">
        <f t="shared" si="99"/>
        <v>3.0640514889599997</v>
      </c>
    </row>
    <row r="164" spans="1:86" x14ac:dyDescent="0.3">
      <c r="A164" s="645"/>
      <c r="B164" s="325" t="s">
        <v>230</v>
      </c>
      <c r="C164" s="30">
        <f t="shared" si="100"/>
        <v>0</v>
      </c>
      <c r="D164" s="30">
        <f t="shared" si="101"/>
        <v>0</v>
      </c>
      <c r="E164" s="30">
        <f t="shared" ref="E164:BP167" si="102">IF(E25=0,0,((E7*0.5)+D25-E43)*E80*E129*E$2)</f>
        <v>0</v>
      </c>
      <c r="F164" s="30">
        <f t="shared" si="102"/>
        <v>0</v>
      </c>
      <c r="G164" s="30">
        <f t="shared" si="102"/>
        <v>0</v>
      </c>
      <c r="H164" s="30">
        <f t="shared" si="102"/>
        <v>0</v>
      </c>
      <c r="I164" s="30">
        <f t="shared" si="102"/>
        <v>0</v>
      </c>
      <c r="J164" s="30">
        <f t="shared" si="102"/>
        <v>0</v>
      </c>
      <c r="K164" s="30">
        <f t="shared" si="102"/>
        <v>0</v>
      </c>
      <c r="L164" s="30">
        <f t="shared" si="102"/>
        <v>0</v>
      </c>
      <c r="M164" s="30">
        <f t="shared" si="102"/>
        <v>0</v>
      </c>
      <c r="N164" s="30">
        <f t="shared" si="102"/>
        <v>0</v>
      </c>
      <c r="O164" s="30">
        <f t="shared" si="102"/>
        <v>0</v>
      </c>
      <c r="P164" s="30">
        <f t="shared" si="102"/>
        <v>0</v>
      </c>
      <c r="Q164" s="30">
        <f t="shared" si="102"/>
        <v>0</v>
      </c>
      <c r="R164" s="30">
        <f t="shared" si="102"/>
        <v>0</v>
      </c>
      <c r="S164" s="30">
        <f t="shared" si="102"/>
        <v>0</v>
      </c>
      <c r="T164" s="30">
        <f t="shared" si="102"/>
        <v>0</v>
      </c>
      <c r="U164" s="30">
        <f t="shared" si="102"/>
        <v>0</v>
      </c>
      <c r="V164" s="30">
        <f t="shared" si="102"/>
        <v>0</v>
      </c>
      <c r="W164" s="30">
        <f t="shared" si="102"/>
        <v>0</v>
      </c>
      <c r="X164" s="30">
        <f t="shared" si="102"/>
        <v>0</v>
      </c>
      <c r="Y164" s="30">
        <f t="shared" si="102"/>
        <v>0</v>
      </c>
      <c r="Z164" s="30">
        <f t="shared" si="102"/>
        <v>0</v>
      </c>
      <c r="AA164" s="30">
        <f t="shared" si="102"/>
        <v>0</v>
      </c>
      <c r="AB164" s="30">
        <f t="shared" si="102"/>
        <v>0</v>
      </c>
      <c r="AC164" s="30">
        <f t="shared" si="102"/>
        <v>0</v>
      </c>
      <c r="AD164" s="30">
        <f t="shared" si="102"/>
        <v>0</v>
      </c>
      <c r="AE164" s="30">
        <f t="shared" si="102"/>
        <v>0</v>
      </c>
      <c r="AF164" s="30">
        <f t="shared" si="102"/>
        <v>0</v>
      </c>
      <c r="AG164" s="30">
        <f t="shared" si="102"/>
        <v>0</v>
      </c>
      <c r="AH164" s="30">
        <f t="shared" si="102"/>
        <v>0</v>
      </c>
      <c r="AI164" s="30">
        <f t="shared" si="102"/>
        <v>0</v>
      </c>
      <c r="AJ164" s="30">
        <f t="shared" si="102"/>
        <v>0</v>
      </c>
      <c r="AK164" s="30">
        <f t="shared" si="102"/>
        <v>0</v>
      </c>
      <c r="AL164" s="30">
        <f t="shared" si="102"/>
        <v>0</v>
      </c>
      <c r="AM164" s="30">
        <f t="shared" si="102"/>
        <v>0</v>
      </c>
      <c r="AN164" s="30">
        <f t="shared" si="102"/>
        <v>0</v>
      </c>
      <c r="AO164" s="30">
        <f t="shared" si="102"/>
        <v>0</v>
      </c>
      <c r="AP164" s="30">
        <f t="shared" si="102"/>
        <v>0</v>
      </c>
      <c r="AQ164" s="30">
        <f t="shared" si="102"/>
        <v>0</v>
      </c>
      <c r="AR164" s="30">
        <f t="shared" si="102"/>
        <v>0</v>
      </c>
      <c r="AS164" s="30">
        <f t="shared" si="102"/>
        <v>0</v>
      </c>
      <c r="AT164" s="30">
        <f t="shared" si="102"/>
        <v>0</v>
      </c>
      <c r="AU164" s="30">
        <f t="shared" si="102"/>
        <v>0</v>
      </c>
      <c r="AV164" s="30">
        <f t="shared" si="102"/>
        <v>0</v>
      </c>
      <c r="AW164" s="30">
        <f t="shared" si="102"/>
        <v>0</v>
      </c>
      <c r="AX164" s="30">
        <f t="shared" si="102"/>
        <v>0</v>
      </c>
      <c r="AY164" s="30">
        <f t="shared" si="102"/>
        <v>0</v>
      </c>
      <c r="AZ164" s="30">
        <f t="shared" si="102"/>
        <v>0</v>
      </c>
      <c r="BA164" s="30">
        <f t="shared" si="102"/>
        <v>0</v>
      </c>
      <c r="BB164" s="30">
        <f t="shared" si="102"/>
        <v>0</v>
      </c>
      <c r="BC164" s="30">
        <f t="shared" si="102"/>
        <v>0</v>
      </c>
      <c r="BD164" s="30">
        <f t="shared" si="102"/>
        <v>0</v>
      </c>
      <c r="BE164" s="30">
        <f t="shared" si="102"/>
        <v>0</v>
      </c>
      <c r="BF164" s="30">
        <f t="shared" si="102"/>
        <v>0</v>
      </c>
      <c r="BG164" s="30">
        <f t="shared" si="102"/>
        <v>0</v>
      </c>
      <c r="BH164" s="30">
        <f t="shared" si="102"/>
        <v>0</v>
      </c>
      <c r="BI164" s="30">
        <f t="shared" si="102"/>
        <v>0</v>
      </c>
      <c r="BJ164" s="30">
        <f t="shared" si="102"/>
        <v>0</v>
      </c>
      <c r="BK164" s="30">
        <f t="shared" si="102"/>
        <v>0</v>
      </c>
      <c r="BL164" s="30">
        <f t="shared" si="102"/>
        <v>0</v>
      </c>
      <c r="BM164" s="30">
        <f t="shared" si="102"/>
        <v>0</v>
      </c>
      <c r="BN164" s="30">
        <f t="shared" si="102"/>
        <v>0</v>
      </c>
      <c r="BO164" s="30">
        <f t="shared" si="102"/>
        <v>0</v>
      </c>
      <c r="BP164" s="30">
        <f t="shared" si="102"/>
        <v>0</v>
      </c>
      <c r="BQ164" s="30">
        <f t="shared" si="99"/>
        <v>0</v>
      </c>
      <c r="BR164" s="30">
        <f t="shared" si="99"/>
        <v>0</v>
      </c>
      <c r="BS164" s="30">
        <f t="shared" si="99"/>
        <v>0</v>
      </c>
      <c r="BT164" s="30">
        <f t="shared" si="99"/>
        <v>0</v>
      </c>
      <c r="BU164" s="30">
        <f t="shared" si="99"/>
        <v>0</v>
      </c>
      <c r="BV164" s="30">
        <f t="shared" si="99"/>
        <v>0</v>
      </c>
      <c r="BW164" s="30">
        <f t="shared" si="99"/>
        <v>0</v>
      </c>
      <c r="BX164" s="30">
        <f t="shared" si="99"/>
        <v>0</v>
      </c>
      <c r="BY164" s="30">
        <f t="shared" si="99"/>
        <v>0</v>
      </c>
      <c r="BZ164" s="30">
        <f t="shared" si="99"/>
        <v>0</v>
      </c>
      <c r="CA164" s="30">
        <f t="shared" si="99"/>
        <v>0</v>
      </c>
      <c r="CB164" s="30">
        <f t="shared" si="99"/>
        <v>0</v>
      </c>
      <c r="CC164" s="30">
        <f t="shared" si="99"/>
        <v>0</v>
      </c>
      <c r="CD164" s="30">
        <f t="shared" si="99"/>
        <v>0</v>
      </c>
      <c r="CE164" s="30">
        <f t="shared" si="99"/>
        <v>0</v>
      </c>
      <c r="CF164" s="30">
        <f t="shared" si="99"/>
        <v>0</v>
      </c>
      <c r="CG164" s="30">
        <f t="shared" si="99"/>
        <v>0</v>
      </c>
      <c r="CH164" s="34">
        <f t="shared" si="99"/>
        <v>0</v>
      </c>
    </row>
    <row r="165" spans="1:86" x14ac:dyDescent="0.3">
      <c r="A165" s="645"/>
      <c r="B165" s="325" t="s">
        <v>129</v>
      </c>
      <c r="C165" s="30">
        <f t="shared" si="100"/>
        <v>0</v>
      </c>
      <c r="D165" s="30">
        <f t="shared" si="101"/>
        <v>0</v>
      </c>
      <c r="E165" s="30">
        <f t="shared" si="102"/>
        <v>0</v>
      </c>
      <c r="F165" s="30">
        <f t="shared" si="102"/>
        <v>48.935186958735791</v>
      </c>
      <c r="G165" s="30">
        <f t="shared" si="102"/>
        <v>363.19290884877</v>
      </c>
      <c r="H165" s="30">
        <f t="shared" si="102"/>
        <v>2453.6843242285136</v>
      </c>
      <c r="I165" s="30">
        <f t="shared" si="102"/>
        <v>3627.7071259476506</v>
      </c>
      <c r="J165" s="30">
        <f t="shared" si="102"/>
        <v>5162.5113782907747</v>
      </c>
      <c r="K165" s="30">
        <f t="shared" si="102"/>
        <v>3197.332844828044</v>
      </c>
      <c r="L165" s="30">
        <f t="shared" si="102"/>
        <v>152.73824932948139</v>
      </c>
      <c r="M165" s="30">
        <f t="shared" si="102"/>
        <v>0</v>
      </c>
      <c r="N165" s="30">
        <f t="shared" si="102"/>
        <v>0</v>
      </c>
      <c r="O165" s="30">
        <f t="shared" si="102"/>
        <v>0</v>
      </c>
      <c r="P165" s="30">
        <f t="shared" si="102"/>
        <v>0</v>
      </c>
      <c r="Q165" s="30">
        <f t="shared" si="102"/>
        <v>0</v>
      </c>
      <c r="R165" s="30">
        <f t="shared" si="102"/>
        <v>198.42434129714078</v>
      </c>
      <c r="S165" s="30">
        <f t="shared" si="102"/>
        <v>1407.9086837587199</v>
      </c>
      <c r="T165" s="30">
        <f t="shared" si="102"/>
        <v>9110.8813155853422</v>
      </c>
      <c r="U165" s="30">
        <f t="shared" si="102"/>
        <v>10354.042226356567</v>
      </c>
      <c r="V165" s="30">
        <f t="shared" si="102"/>
        <v>10653.800595614999</v>
      </c>
      <c r="W165" s="30">
        <f t="shared" si="102"/>
        <v>4786.6558931097125</v>
      </c>
      <c r="X165" s="30">
        <f t="shared" si="102"/>
        <v>181.48096978914239</v>
      </c>
      <c r="Y165" s="30">
        <f t="shared" si="102"/>
        <v>0</v>
      </c>
      <c r="Z165" s="30">
        <f t="shared" si="102"/>
        <v>0</v>
      </c>
      <c r="AA165" s="30">
        <f t="shared" si="102"/>
        <v>0</v>
      </c>
      <c r="AB165" s="30">
        <f t="shared" si="102"/>
        <v>0</v>
      </c>
      <c r="AC165" s="30">
        <f t="shared" si="102"/>
        <v>0</v>
      </c>
      <c r="AD165" s="30">
        <f t="shared" si="102"/>
        <v>198.42434129714078</v>
      </c>
      <c r="AE165" s="30">
        <f t="shared" si="102"/>
        <v>1407.9086837587199</v>
      </c>
      <c r="AF165" s="30">
        <f t="shared" si="102"/>
        <v>9110.8813155853422</v>
      </c>
      <c r="AG165" s="30">
        <f t="shared" si="102"/>
        <v>10354.042226356567</v>
      </c>
      <c r="AH165" s="30">
        <f t="shared" si="102"/>
        <v>10653.800595614999</v>
      </c>
      <c r="AI165" s="30">
        <f t="shared" si="102"/>
        <v>4786.6558931097125</v>
      </c>
      <c r="AJ165" s="30">
        <f t="shared" si="102"/>
        <v>181.48096978914239</v>
      </c>
      <c r="AK165" s="30">
        <f t="shared" si="102"/>
        <v>0</v>
      </c>
      <c r="AL165" s="30">
        <f t="shared" si="102"/>
        <v>0</v>
      </c>
      <c r="AM165" s="30">
        <f t="shared" si="102"/>
        <v>0</v>
      </c>
      <c r="AN165" s="30">
        <f t="shared" si="102"/>
        <v>0</v>
      </c>
      <c r="AO165" s="30">
        <f t="shared" si="102"/>
        <v>0</v>
      </c>
      <c r="AP165" s="30">
        <f t="shared" si="102"/>
        <v>198.42434129714078</v>
      </c>
      <c r="AQ165" s="30">
        <f t="shared" si="102"/>
        <v>1407.9086837587199</v>
      </c>
      <c r="AR165" s="30">
        <f t="shared" si="102"/>
        <v>9110.8813155853422</v>
      </c>
      <c r="AS165" s="30">
        <f t="shared" si="102"/>
        <v>10354.042226356567</v>
      </c>
      <c r="AT165" s="30">
        <f t="shared" si="102"/>
        <v>10653.800595614999</v>
      </c>
      <c r="AU165" s="30">
        <f t="shared" si="102"/>
        <v>4786.6558931097125</v>
      </c>
      <c r="AV165" s="30">
        <f t="shared" si="102"/>
        <v>181.48096978914239</v>
      </c>
      <c r="AW165" s="30">
        <f t="shared" si="102"/>
        <v>0</v>
      </c>
      <c r="AX165" s="30">
        <f t="shared" si="102"/>
        <v>0</v>
      </c>
      <c r="AY165" s="30">
        <f t="shared" si="102"/>
        <v>0</v>
      </c>
      <c r="AZ165" s="30">
        <f t="shared" si="102"/>
        <v>0</v>
      </c>
      <c r="BA165" s="30">
        <f t="shared" si="102"/>
        <v>0</v>
      </c>
      <c r="BB165" s="30">
        <f t="shared" si="102"/>
        <v>198.42434129714078</v>
      </c>
      <c r="BC165" s="30">
        <f t="shared" si="102"/>
        <v>1407.9086837587199</v>
      </c>
      <c r="BD165" s="30">
        <f t="shared" si="102"/>
        <v>9110.8813155853422</v>
      </c>
      <c r="BE165" s="30">
        <f t="shared" si="102"/>
        <v>10354.042226356567</v>
      </c>
      <c r="BF165" s="30">
        <f t="shared" si="102"/>
        <v>10653.800595614999</v>
      </c>
      <c r="BG165" s="30">
        <f t="shared" si="102"/>
        <v>4786.6558931097125</v>
      </c>
      <c r="BH165" s="30">
        <f t="shared" si="102"/>
        <v>181.48096978914239</v>
      </c>
      <c r="BI165" s="30">
        <f t="shared" si="102"/>
        <v>0</v>
      </c>
      <c r="BJ165" s="30">
        <f t="shared" si="102"/>
        <v>0</v>
      </c>
      <c r="BK165" s="30">
        <f t="shared" si="102"/>
        <v>0</v>
      </c>
      <c r="BL165" s="30">
        <f t="shared" si="102"/>
        <v>0</v>
      </c>
      <c r="BM165" s="30">
        <f t="shared" si="102"/>
        <v>0</v>
      </c>
      <c r="BN165" s="30">
        <f t="shared" si="102"/>
        <v>198.42434129714078</v>
      </c>
      <c r="BO165" s="30">
        <f t="shared" si="102"/>
        <v>1407.9086837587199</v>
      </c>
      <c r="BP165" s="30">
        <f t="shared" si="102"/>
        <v>9110.8813155853422</v>
      </c>
      <c r="BQ165" s="30">
        <f t="shared" si="99"/>
        <v>10354.042226356567</v>
      </c>
      <c r="BR165" s="30">
        <f t="shared" si="99"/>
        <v>10653.800595614999</v>
      </c>
      <c r="BS165" s="30">
        <f t="shared" si="99"/>
        <v>4786.6558931097125</v>
      </c>
      <c r="BT165" s="30">
        <f t="shared" si="99"/>
        <v>181.48096978914239</v>
      </c>
      <c r="BU165" s="30">
        <f t="shared" si="99"/>
        <v>0</v>
      </c>
      <c r="BV165" s="30">
        <f t="shared" si="99"/>
        <v>0</v>
      </c>
      <c r="BW165" s="30">
        <f t="shared" si="99"/>
        <v>0</v>
      </c>
      <c r="BX165" s="30">
        <f t="shared" si="99"/>
        <v>0</v>
      </c>
      <c r="BY165" s="30">
        <f t="shared" si="99"/>
        <v>0</v>
      </c>
      <c r="BZ165" s="30">
        <f t="shared" si="99"/>
        <v>198.42434129714078</v>
      </c>
      <c r="CA165" s="30">
        <f t="shared" si="99"/>
        <v>1407.9086837587199</v>
      </c>
      <c r="CB165" s="30">
        <f t="shared" si="99"/>
        <v>9110.8813155853422</v>
      </c>
      <c r="CC165" s="30">
        <f t="shared" si="99"/>
        <v>10354.042226356567</v>
      </c>
      <c r="CD165" s="30">
        <f t="shared" si="99"/>
        <v>10653.800595614999</v>
      </c>
      <c r="CE165" s="30">
        <f t="shared" si="99"/>
        <v>4786.6558931097125</v>
      </c>
      <c r="CF165" s="30">
        <f t="shared" si="99"/>
        <v>181.48096978914239</v>
      </c>
      <c r="CG165" s="30">
        <f t="shared" si="99"/>
        <v>0</v>
      </c>
      <c r="CH165" s="34">
        <f t="shared" si="99"/>
        <v>0</v>
      </c>
    </row>
    <row r="166" spans="1:86" x14ac:dyDescent="0.3">
      <c r="A166" s="645"/>
      <c r="B166" s="325" t="s">
        <v>231</v>
      </c>
      <c r="C166" s="30">
        <f t="shared" si="100"/>
        <v>0</v>
      </c>
      <c r="D166" s="30">
        <f t="shared" si="101"/>
        <v>0</v>
      </c>
      <c r="E166" s="30">
        <f t="shared" si="102"/>
        <v>0</v>
      </c>
      <c r="F166" s="30">
        <f t="shared" si="102"/>
        <v>0</v>
      </c>
      <c r="G166" s="30">
        <f t="shared" si="102"/>
        <v>0</v>
      </c>
      <c r="H166" s="30">
        <f t="shared" si="102"/>
        <v>0</v>
      </c>
      <c r="I166" s="30">
        <f t="shared" si="102"/>
        <v>0</v>
      </c>
      <c r="J166" s="30">
        <f t="shared" si="102"/>
        <v>0</v>
      </c>
      <c r="K166" s="30">
        <f t="shared" si="102"/>
        <v>0</v>
      </c>
      <c r="L166" s="30">
        <f t="shared" si="102"/>
        <v>0</v>
      </c>
      <c r="M166" s="30">
        <f t="shared" si="102"/>
        <v>0</v>
      </c>
      <c r="N166" s="30">
        <f t="shared" si="102"/>
        <v>0</v>
      </c>
      <c r="O166" s="30">
        <f t="shared" si="102"/>
        <v>0</v>
      </c>
      <c r="P166" s="30">
        <f t="shared" si="102"/>
        <v>0</v>
      </c>
      <c r="Q166" s="30">
        <f t="shared" si="102"/>
        <v>0</v>
      </c>
      <c r="R166" s="30">
        <f t="shared" si="102"/>
        <v>0</v>
      </c>
      <c r="S166" s="30">
        <f t="shared" si="102"/>
        <v>0</v>
      </c>
      <c r="T166" s="30">
        <f t="shared" si="102"/>
        <v>0</v>
      </c>
      <c r="U166" s="30">
        <f t="shared" si="102"/>
        <v>0</v>
      </c>
      <c r="V166" s="30">
        <f t="shared" si="102"/>
        <v>0</v>
      </c>
      <c r="W166" s="30">
        <f t="shared" si="102"/>
        <v>0</v>
      </c>
      <c r="X166" s="30">
        <f t="shared" si="102"/>
        <v>0</v>
      </c>
      <c r="Y166" s="30">
        <f t="shared" si="102"/>
        <v>0</v>
      </c>
      <c r="Z166" s="30">
        <f t="shared" si="102"/>
        <v>0</v>
      </c>
      <c r="AA166" s="30">
        <f t="shared" si="102"/>
        <v>0</v>
      </c>
      <c r="AB166" s="30">
        <f t="shared" si="102"/>
        <v>0</v>
      </c>
      <c r="AC166" s="30">
        <f t="shared" si="102"/>
        <v>0</v>
      </c>
      <c r="AD166" s="30">
        <f t="shared" si="102"/>
        <v>0</v>
      </c>
      <c r="AE166" s="30">
        <f t="shared" si="102"/>
        <v>0</v>
      </c>
      <c r="AF166" s="30">
        <f t="shared" si="102"/>
        <v>0</v>
      </c>
      <c r="AG166" s="30">
        <f t="shared" si="102"/>
        <v>0</v>
      </c>
      <c r="AH166" s="30">
        <f t="shared" si="102"/>
        <v>0</v>
      </c>
      <c r="AI166" s="30">
        <f t="shared" si="102"/>
        <v>0</v>
      </c>
      <c r="AJ166" s="30">
        <f t="shared" si="102"/>
        <v>0</v>
      </c>
      <c r="AK166" s="30">
        <f t="shared" si="102"/>
        <v>0</v>
      </c>
      <c r="AL166" s="30">
        <f t="shared" si="102"/>
        <v>0</v>
      </c>
      <c r="AM166" s="30">
        <f t="shared" si="102"/>
        <v>0</v>
      </c>
      <c r="AN166" s="30">
        <f t="shared" si="102"/>
        <v>0</v>
      </c>
      <c r="AO166" s="30">
        <f t="shared" si="102"/>
        <v>0</v>
      </c>
      <c r="AP166" s="30">
        <f t="shared" si="102"/>
        <v>0</v>
      </c>
      <c r="AQ166" s="30">
        <f t="shared" si="102"/>
        <v>0</v>
      </c>
      <c r="AR166" s="30">
        <f t="shared" si="102"/>
        <v>0</v>
      </c>
      <c r="AS166" s="30">
        <f t="shared" si="102"/>
        <v>0</v>
      </c>
      <c r="AT166" s="30">
        <f t="shared" si="102"/>
        <v>0</v>
      </c>
      <c r="AU166" s="30">
        <f t="shared" si="102"/>
        <v>0</v>
      </c>
      <c r="AV166" s="30">
        <f t="shared" si="102"/>
        <v>0</v>
      </c>
      <c r="AW166" s="30">
        <f t="shared" si="102"/>
        <v>0</v>
      </c>
      <c r="AX166" s="30">
        <f t="shared" si="102"/>
        <v>0</v>
      </c>
      <c r="AY166" s="30">
        <f t="shared" si="102"/>
        <v>0</v>
      </c>
      <c r="AZ166" s="30">
        <f t="shared" si="102"/>
        <v>0</v>
      </c>
      <c r="BA166" s="30">
        <f t="shared" si="102"/>
        <v>0</v>
      </c>
      <c r="BB166" s="30">
        <f t="shared" si="102"/>
        <v>0</v>
      </c>
      <c r="BC166" s="30">
        <f t="shared" si="102"/>
        <v>0</v>
      </c>
      <c r="BD166" s="30">
        <f t="shared" si="102"/>
        <v>0</v>
      </c>
      <c r="BE166" s="30">
        <f t="shared" si="102"/>
        <v>0</v>
      </c>
      <c r="BF166" s="30">
        <f t="shared" si="102"/>
        <v>0</v>
      </c>
      <c r="BG166" s="30">
        <f t="shared" si="102"/>
        <v>0</v>
      </c>
      <c r="BH166" s="30">
        <f t="shared" si="102"/>
        <v>0</v>
      </c>
      <c r="BI166" s="30">
        <f t="shared" si="102"/>
        <v>0</v>
      </c>
      <c r="BJ166" s="30">
        <f t="shared" si="102"/>
        <v>0</v>
      </c>
      <c r="BK166" s="30">
        <f t="shared" si="102"/>
        <v>0</v>
      </c>
      <c r="BL166" s="30">
        <f t="shared" si="102"/>
        <v>0</v>
      </c>
      <c r="BM166" s="30">
        <f t="shared" si="102"/>
        <v>0</v>
      </c>
      <c r="BN166" s="30">
        <f t="shared" si="102"/>
        <v>0</v>
      </c>
      <c r="BO166" s="30">
        <f t="shared" si="102"/>
        <v>0</v>
      </c>
      <c r="BP166" s="30">
        <f t="shared" si="102"/>
        <v>0</v>
      </c>
      <c r="BQ166" s="30">
        <f t="shared" si="99"/>
        <v>0</v>
      </c>
      <c r="BR166" s="30">
        <f t="shared" si="99"/>
        <v>0</v>
      </c>
      <c r="BS166" s="30">
        <f t="shared" si="99"/>
        <v>0</v>
      </c>
      <c r="BT166" s="30">
        <f t="shared" si="99"/>
        <v>0</v>
      </c>
      <c r="BU166" s="30">
        <f t="shared" si="99"/>
        <v>0</v>
      </c>
      <c r="BV166" s="30">
        <f t="shared" si="99"/>
        <v>0</v>
      </c>
      <c r="BW166" s="30">
        <f t="shared" si="99"/>
        <v>0</v>
      </c>
      <c r="BX166" s="30">
        <f t="shared" si="99"/>
        <v>0</v>
      </c>
      <c r="BY166" s="30">
        <f t="shared" si="99"/>
        <v>0</v>
      </c>
      <c r="BZ166" s="30">
        <f t="shared" si="99"/>
        <v>0</v>
      </c>
      <c r="CA166" s="30">
        <f t="shared" si="99"/>
        <v>0</v>
      </c>
      <c r="CB166" s="30">
        <f t="shared" si="99"/>
        <v>0</v>
      </c>
      <c r="CC166" s="30">
        <f t="shared" si="99"/>
        <v>0</v>
      </c>
      <c r="CD166" s="30">
        <f t="shared" si="99"/>
        <v>0</v>
      </c>
      <c r="CE166" s="30">
        <f t="shared" si="99"/>
        <v>0</v>
      </c>
      <c r="CF166" s="30">
        <f t="shared" si="99"/>
        <v>0</v>
      </c>
      <c r="CG166" s="30">
        <f t="shared" si="99"/>
        <v>0</v>
      </c>
      <c r="CH166" s="34">
        <f t="shared" si="99"/>
        <v>0</v>
      </c>
    </row>
    <row r="167" spans="1:86" x14ac:dyDescent="0.3">
      <c r="A167" s="645"/>
      <c r="B167" s="326" t="s">
        <v>131</v>
      </c>
      <c r="C167" s="30">
        <f t="shared" si="100"/>
        <v>0</v>
      </c>
      <c r="D167" s="30">
        <f t="shared" si="101"/>
        <v>0</v>
      </c>
      <c r="E167" s="30">
        <f t="shared" si="102"/>
        <v>0</v>
      </c>
      <c r="F167" s="30">
        <f t="shared" si="102"/>
        <v>0</v>
      </c>
      <c r="G167" s="30">
        <f t="shared" si="102"/>
        <v>0</v>
      </c>
      <c r="H167" s="30">
        <f t="shared" si="102"/>
        <v>0</v>
      </c>
      <c r="I167" s="30">
        <f t="shared" si="102"/>
        <v>0</v>
      </c>
      <c r="J167" s="30">
        <f t="shared" si="102"/>
        <v>0</v>
      </c>
      <c r="K167" s="30">
        <f t="shared" si="102"/>
        <v>0</v>
      </c>
      <c r="L167" s="30">
        <f t="shared" si="102"/>
        <v>0</v>
      </c>
      <c r="M167" s="30">
        <f t="shared" si="102"/>
        <v>0</v>
      </c>
      <c r="N167" s="30">
        <f t="shared" si="102"/>
        <v>12.25151438586605</v>
      </c>
      <c r="O167" s="30">
        <f t="shared" si="102"/>
        <v>33.496979392022297</v>
      </c>
      <c r="P167" s="30">
        <f t="shared" si="102"/>
        <v>25.469368218887599</v>
      </c>
      <c r="Q167" s="30">
        <f t="shared" si="102"/>
        <v>20.589038157771199</v>
      </c>
      <c r="R167" s="30">
        <f t="shared" si="102"/>
        <v>7.8623663164913991</v>
      </c>
      <c r="S167" s="30">
        <f t="shared" si="102"/>
        <v>3.1637176905519002</v>
      </c>
      <c r="T167" s="30">
        <f t="shared" si="102"/>
        <v>0</v>
      </c>
      <c r="U167" s="30">
        <f t="shared" si="102"/>
        <v>0</v>
      </c>
      <c r="V167" s="30">
        <f t="shared" si="102"/>
        <v>0</v>
      </c>
      <c r="W167" s="30">
        <f t="shared" si="102"/>
        <v>3.3709104721476004</v>
      </c>
      <c r="X167" s="30">
        <f t="shared" si="102"/>
        <v>8.5373610438285006</v>
      </c>
      <c r="Y167" s="30">
        <f t="shared" si="102"/>
        <v>14.256473971381199</v>
      </c>
      <c r="Z167" s="30">
        <f t="shared" si="102"/>
        <v>24.503028771732101</v>
      </c>
      <c r="AA167" s="30">
        <f t="shared" si="102"/>
        <v>33.496979392022297</v>
      </c>
      <c r="AB167" s="30">
        <f t="shared" si="102"/>
        <v>25.469368218887599</v>
      </c>
      <c r="AC167" s="30">
        <f t="shared" si="102"/>
        <v>20.589038157771199</v>
      </c>
      <c r="AD167" s="30">
        <f t="shared" si="102"/>
        <v>7.8623663164913991</v>
      </c>
      <c r="AE167" s="30">
        <f t="shared" si="102"/>
        <v>3.1637176905519002</v>
      </c>
      <c r="AF167" s="30">
        <f t="shared" si="102"/>
        <v>0</v>
      </c>
      <c r="AG167" s="30">
        <f t="shared" si="102"/>
        <v>0</v>
      </c>
      <c r="AH167" s="30">
        <f t="shared" si="102"/>
        <v>0</v>
      </c>
      <c r="AI167" s="30">
        <f t="shared" si="102"/>
        <v>3.3709104721476004</v>
      </c>
      <c r="AJ167" s="30">
        <f t="shared" si="102"/>
        <v>8.5373610438285006</v>
      </c>
      <c r="AK167" s="30">
        <f t="shared" si="102"/>
        <v>14.256473971381199</v>
      </c>
      <c r="AL167" s="30">
        <f t="shared" si="102"/>
        <v>24.503028771732101</v>
      </c>
      <c r="AM167" s="30">
        <f t="shared" si="102"/>
        <v>33.496979392022297</v>
      </c>
      <c r="AN167" s="30">
        <f t="shared" si="102"/>
        <v>25.469368218887599</v>
      </c>
      <c r="AO167" s="30">
        <f t="shared" si="102"/>
        <v>20.589038157771199</v>
      </c>
      <c r="AP167" s="30">
        <f t="shared" si="102"/>
        <v>7.8623663164913991</v>
      </c>
      <c r="AQ167" s="30">
        <f t="shared" si="102"/>
        <v>3.1637176905519002</v>
      </c>
      <c r="AR167" s="30">
        <f t="shared" si="102"/>
        <v>0</v>
      </c>
      <c r="AS167" s="30">
        <f t="shared" si="102"/>
        <v>0</v>
      </c>
      <c r="AT167" s="30">
        <f t="shared" si="102"/>
        <v>0</v>
      </c>
      <c r="AU167" s="30">
        <f t="shared" si="102"/>
        <v>3.3709104721476004</v>
      </c>
      <c r="AV167" s="30">
        <f t="shared" si="102"/>
        <v>8.5373610438285006</v>
      </c>
      <c r="AW167" s="30">
        <f t="shared" si="102"/>
        <v>14.256473971381199</v>
      </c>
      <c r="AX167" s="30">
        <f t="shared" si="102"/>
        <v>24.503028771732101</v>
      </c>
      <c r="AY167" s="30">
        <f t="shared" si="102"/>
        <v>33.496979392022297</v>
      </c>
      <c r="AZ167" s="30">
        <f t="shared" si="102"/>
        <v>25.469368218887599</v>
      </c>
      <c r="BA167" s="30">
        <f t="shared" si="102"/>
        <v>20.589038157771199</v>
      </c>
      <c r="BB167" s="30">
        <f t="shared" si="102"/>
        <v>7.8623663164913991</v>
      </c>
      <c r="BC167" s="30">
        <f t="shared" si="102"/>
        <v>3.1637176905519002</v>
      </c>
      <c r="BD167" s="30">
        <f t="shared" si="102"/>
        <v>0</v>
      </c>
      <c r="BE167" s="30">
        <f t="shared" si="102"/>
        <v>0</v>
      </c>
      <c r="BF167" s="30">
        <f t="shared" si="102"/>
        <v>0</v>
      </c>
      <c r="BG167" s="30">
        <f t="shared" si="102"/>
        <v>3.3709104721476004</v>
      </c>
      <c r="BH167" s="30">
        <f t="shared" si="102"/>
        <v>8.5373610438285006</v>
      </c>
      <c r="BI167" s="30">
        <f t="shared" si="102"/>
        <v>14.256473971381199</v>
      </c>
      <c r="BJ167" s="30">
        <f t="shared" si="102"/>
        <v>24.503028771732101</v>
      </c>
      <c r="BK167" s="30">
        <f t="shared" si="102"/>
        <v>33.496979392022297</v>
      </c>
      <c r="BL167" s="30">
        <f t="shared" si="102"/>
        <v>25.469368218887599</v>
      </c>
      <c r="BM167" s="30">
        <f t="shared" si="102"/>
        <v>20.589038157771199</v>
      </c>
      <c r="BN167" s="30">
        <f t="shared" si="102"/>
        <v>7.8623663164913991</v>
      </c>
      <c r="BO167" s="30">
        <f t="shared" si="102"/>
        <v>3.1637176905519002</v>
      </c>
      <c r="BP167" s="30">
        <f t="shared" ref="BP167:CH170" si="103">IF(BP28=0,0,((BP10*0.5)+BO28-BP46)*BP83*BP132*BP$2)</f>
        <v>0</v>
      </c>
      <c r="BQ167" s="30">
        <f t="shared" si="103"/>
        <v>0</v>
      </c>
      <c r="BR167" s="30">
        <f t="shared" si="103"/>
        <v>0</v>
      </c>
      <c r="BS167" s="30">
        <f t="shared" si="103"/>
        <v>3.3709104721476004</v>
      </c>
      <c r="BT167" s="30">
        <f t="shared" si="103"/>
        <v>8.5373610438285006</v>
      </c>
      <c r="BU167" s="30">
        <f t="shared" si="103"/>
        <v>14.256473971381199</v>
      </c>
      <c r="BV167" s="30">
        <f t="shared" si="103"/>
        <v>24.503028771732101</v>
      </c>
      <c r="BW167" s="30">
        <f t="shared" si="103"/>
        <v>33.496979392022297</v>
      </c>
      <c r="BX167" s="30">
        <f t="shared" si="103"/>
        <v>25.469368218887599</v>
      </c>
      <c r="BY167" s="30">
        <f t="shared" si="103"/>
        <v>20.589038157771199</v>
      </c>
      <c r="BZ167" s="30">
        <f t="shared" si="103"/>
        <v>7.8623663164913991</v>
      </c>
      <c r="CA167" s="30">
        <f t="shared" si="103"/>
        <v>3.1637176905519002</v>
      </c>
      <c r="CB167" s="30">
        <f t="shared" si="103"/>
        <v>0</v>
      </c>
      <c r="CC167" s="30">
        <f t="shared" si="103"/>
        <v>0</v>
      </c>
      <c r="CD167" s="30">
        <f t="shared" si="103"/>
        <v>0</v>
      </c>
      <c r="CE167" s="30">
        <f t="shared" si="103"/>
        <v>3.3709104721476004</v>
      </c>
      <c r="CF167" s="30">
        <f t="shared" si="103"/>
        <v>8.5373610438285006</v>
      </c>
      <c r="CG167" s="30">
        <f t="shared" si="103"/>
        <v>14.256473971381199</v>
      </c>
      <c r="CH167" s="34">
        <f t="shared" si="103"/>
        <v>24.503028771732101</v>
      </c>
    </row>
    <row r="168" spans="1:86" x14ac:dyDescent="0.3">
      <c r="A168" s="645"/>
      <c r="B168" s="326" t="s">
        <v>132</v>
      </c>
      <c r="C168" s="30">
        <f t="shared" si="100"/>
        <v>145.66143438699442</v>
      </c>
      <c r="D168" s="30">
        <f t="shared" si="101"/>
        <v>169.93249863065842</v>
      </c>
      <c r="E168" s="30">
        <f t="shared" ref="E168:BP171" si="104">IF(E29=0,0,((E11*0.5)+D29-E47)*E84*E133*E$2)</f>
        <v>168.27472463731999</v>
      </c>
      <c r="F168" s="30">
        <f t="shared" si="104"/>
        <v>73.880016735118303</v>
      </c>
      <c r="G168" s="30">
        <f t="shared" si="104"/>
        <v>181.52122681254241</v>
      </c>
      <c r="H168" s="30">
        <f t="shared" si="104"/>
        <v>1172.6513642555713</v>
      </c>
      <c r="I168" s="30">
        <f t="shared" si="104"/>
        <v>1939.2209982756656</v>
      </c>
      <c r="J168" s="30">
        <f t="shared" si="104"/>
        <v>2620.8826818847083</v>
      </c>
      <c r="K168" s="30">
        <f t="shared" si="104"/>
        <v>1305.33012809669</v>
      </c>
      <c r="L168" s="30">
        <f t="shared" si="104"/>
        <v>206.70945514973849</v>
      </c>
      <c r="M168" s="30">
        <f t="shared" si="104"/>
        <v>317.37259970846634</v>
      </c>
      <c r="N168" s="30">
        <f t="shared" si="104"/>
        <v>1065.01934084238</v>
      </c>
      <c r="O168" s="30">
        <f t="shared" si="104"/>
        <v>2150.0045427468999</v>
      </c>
      <c r="P168" s="30">
        <f t="shared" si="104"/>
        <v>1634.3167106698247</v>
      </c>
      <c r="Q168" s="30">
        <f t="shared" si="104"/>
        <v>1343.9157903176877</v>
      </c>
      <c r="R168" s="30">
        <f t="shared" si="104"/>
        <v>509.21513281176874</v>
      </c>
      <c r="S168" s="30">
        <f t="shared" si="104"/>
        <v>1251.1279734939001</v>
      </c>
      <c r="T168" s="30">
        <f t="shared" si="104"/>
        <v>8082.4537754531984</v>
      </c>
      <c r="U168" s="30">
        <f t="shared" si="104"/>
        <v>9180.3125597819253</v>
      </c>
      <c r="V168" s="30">
        <f t="shared" si="104"/>
        <v>9448.4427948712873</v>
      </c>
      <c r="W168" s="30">
        <f t="shared" si="104"/>
        <v>4245.119466915562</v>
      </c>
      <c r="X168" s="30">
        <f t="shared" si="104"/>
        <v>610.85817600037501</v>
      </c>
      <c r="Y168" s="30">
        <f t="shared" si="104"/>
        <v>915.14881499754995</v>
      </c>
      <c r="Z168" s="30">
        <f t="shared" si="104"/>
        <v>1572.6743472824999</v>
      </c>
      <c r="AA168" s="30">
        <f t="shared" si="104"/>
        <v>2150.0045427468999</v>
      </c>
      <c r="AB168" s="30">
        <f t="shared" si="104"/>
        <v>1634.3167106698247</v>
      </c>
      <c r="AC168" s="30">
        <f t="shared" si="104"/>
        <v>1343.9157903176877</v>
      </c>
      <c r="AD168" s="30">
        <f t="shared" si="104"/>
        <v>509.21513281176874</v>
      </c>
      <c r="AE168" s="30">
        <f t="shared" si="104"/>
        <v>1251.1279734939001</v>
      </c>
      <c r="AF168" s="30">
        <f t="shared" si="104"/>
        <v>8082.4537754531984</v>
      </c>
      <c r="AG168" s="30">
        <f t="shared" si="104"/>
        <v>9180.3125597819253</v>
      </c>
      <c r="AH168" s="30">
        <f t="shared" si="104"/>
        <v>9448.4427948712873</v>
      </c>
      <c r="AI168" s="30">
        <f t="shared" si="104"/>
        <v>4245.119466915562</v>
      </c>
      <c r="AJ168" s="30">
        <f t="shared" si="104"/>
        <v>610.85817600037501</v>
      </c>
      <c r="AK168" s="30">
        <f t="shared" si="104"/>
        <v>915.14881499754995</v>
      </c>
      <c r="AL168" s="30">
        <f t="shared" si="104"/>
        <v>1572.6743472824999</v>
      </c>
      <c r="AM168" s="30">
        <f t="shared" si="104"/>
        <v>2150.0045427468999</v>
      </c>
      <c r="AN168" s="30">
        <f t="shared" si="104"/>
        <v>1634.3167106698247</v>
      </c>
      <c r="AO168" s="30">
        <f t="shared" si="104"/>
        <v>1343.9157903176877</v>
      </c>
      <c r="AP168" s="30">
        <f t="shared" si="104"/>
        <v>509.21513281176874</v>
      </c>
      <c r="AQ168" s="30">
        <f t="shared" si="104"/>
        <v>1251.1279734939001</v>
      </c>
      <c r="AR168" s="30">
        <f t="shared" si="104"/>
        <v>8082.4537754531984</v>
      </c>
      <c r="AS168" s="30">
        <f t="shared" si="104"/>
        <v>9180.3125597819253</v>
      </c>
      <c r="AT168" s="30">
        <f t="shared" si="104"/>
        <v>9448.4427948712873</v>
      </c>
      <c r="AU168" s="30">
        <f t="shared" si="104"/>
        <v>4245.119466915562</v>
      </c>
      <c r="AV168" s="30">
        <f t="shared" si="104"/>
        <v>610.85817600037501</v>
      </c>
      <c r="AW168" s="30">
        <f t="shared" si="104"/>
        <v>915.14881499754995</v>
      </c>
      <c r="AX168" s="30">
        <f t="shared" si="104"/>
        <v>1572.6743472824999</v>
      </c>
      <c r="AY168" s="30">
        <f t="shared" si="104"/>
        <v>2150.0045427468999</v>
      </c>
      <c r="AZ168" s="30">
        <f t="shared" si="104"/>
        <v>1634.3167106698247</v>
      </c>
      <c r="BA168" s="30">
        <f t="shared" si="104"/>
        <v>1343.9157903176877</v>
      </c>
      <c r="BB168" s="30">
        <f t="shared" si="104"/>
        <v>509.21513281176874</v>
      </c>
      <c r="BC168" s="30">
        <f t="shared" si="104"/>
        <v>1251.1279734939001</v>
      </c>
      <c r="BD168" s="30">
        <f t="shared" si="104"/>
        <v>8082.4537754531984</v>
      </c>
      <c r="BE168" s="30">
        <f t="shared" si="104"/>
        <v>9180.3125597819253</v>
      </c>
      <c r="BF168" s="30">
        <f t="shared" si="104"/>
        <v>9448.4427948712873</v>
      </c>
      <c r="BG168" s="30">
        <f t="shared" si="104"/>
        <v>4245.119466915562</v>
      </c>
      <c r="BH168" s="30">
        <f t="shared" si="104"/>
        <v>610.85817600037501</v>
      </c>
      <c r="BI168" s="30">
        <f t="shared" si="104"/>
        <v>915.14881499754995</v>
      </c>
      <c r="BJ168" s="30">
        <f t="shared" si="104"/>
        <v>1572.6743472824999</v>
      </c>
      <c r="BK168" s="30">
        <f t="shared" si="104"/>
        <v>2150.0045427468999</v>
      </c>
      <c r="BL168" s="30">
        <f t="shared" si="104"/>
        <v>1634.3167106698247</v>
      </c>
      <c r="BM168" s="30">
        <f t="shared" si="104"/>
        <v>1343.9157903176877</v>
      </c>
      <c r="BN168" s="30">
        <f t="shared" si="104"/>
        <v>509.21513281176874</v>
      </c>
      <c r="BO168" s="30">
        <f t="shared" si="104"/>
        <v>1251.1279734939001</v>
      </c>
      <c r="BP168" s="30">
        <f t="shared" si="104"/>
        <v>8082.4537754531984</v>
      </c>
      <c r="BQ168" s="30">
        <f t="shared" si="103"/>
        <v>9180.3125597819253</v>
      </c>
      <c r="BR168" s="30">
        <f t="shared" si="103"/>
        <v>9448.4427948712873</v>
      </c>
      <c r="BS168" s="30">
        <f t="shared" si="103"/>
        <v>4245.119466915562</v>
      </c>
      <c r="BT168" s="30">
        <f t="shared" si="103"/>
        <v>610.85817600037501</v>
      </c>
      <c r="BU168" s="30">
        <f t="shared" si="103"/>
        <v>915.14881499754995</v>
      </c>
      <c r="BV168" s="30">
        <f t="shared" si="103"/>
        <v>1572.6743472824999</v>
      </c>
      <c r="BW168" s="30">
        <f t="shared" si="103"/>
        <v>2150.0045427468999</v>
      </c>
      <c r="BX168" s="30">
        <f t="shared" si="103"/>
        <v>1634.3167106698247</v>
      </c>
      <c r="BY168" s="30">
        <f t="shared" si="103"/>
        <v>1343.9157903176877</v>
      </c>
      <c r="BZ168" s="30">
        <f t="shared" si="103"/>
        <v>509.21513281176874</v>
      </c>
      <c r="CA168" s="30">
        <f t="shared" si="103"/>
        <v>1251.1279734939001</v>
      </c>
      <c r="CB168" s="30">
        <f t="shared" si="103"/>
        <v>8082.4537754531984</v>
      </c>
      <c r="CC168" s="30">
        <f t="shared" si="103"/>
        <v>9180.3125597819253</v>
      </c>
      <c r="CD168" s="30">
        <f t="shared" si="103"/>
        <v>9448.4427948712873</v>
      </c>
      <c r="CE168" s="30">
        <f t="shared" si="103"/>
        <v>4245.119466915562</v>
      </c>
      <c r="CF168" s="30">
        <f t="shared" si="103"/>
        <v>610.85817600037501</v>
      </c>
      <c r="CG168" s="30">
        <f t="shared" si="103"/>
        <v>915.14881499754995</v>
      </c>
      <c r="CH168" s="34">
        <f t="shared" si="103"/>
        <v>1572.6743472824999</v>
      </c>
    </row>
    <row r="169" spans="1:86" ht="15.75" customHeight="1" x14ac:dyDescent="0.3">
      <c r="A169" s="645"/>
      <c r="B169" s="326" t="s">
        <v>133</v>
      </c>
      <c r="C169" s="30">
        <f t="shared" si="100"/>
        <v>85.930855055156684</v>
      </c>
      <c r="D169" s="30">
        <f t="shared" si="101"/>
        <v>97.570042486944288</v>
      </c>
      <c r="E169" s="30">
        <f t="shared" si="104"/>
        <v>169.98412842004998</v>
      </c>
      <c r="F169" s="30">
        <f t="shared" si="104"/>
        <v>347.88967130077003</v>
      </c>
      <c r="G169" s="30">
        <f t="shared" si="104"/>
        <v>738.86057297684044</v>
      </c>
      <c r="H169" s="30">
        <f t="shared" si="104"/>
        <v>1969.0449236653039</v>
      </c>
      <c r="I169" s="30">
        <f t="shared" si="104"/>
        <v>2819.3181443827398</v>
      </c>
      <c r="J169" s="30">
        <f t="shared" si="104"/>
        <v>2856.0830703096817</v>
      </c>
      <c r="K169" s="30">
        <f t="shared" si="104"/>
        <v>3208.2955207135128</v>
      </c>
      <c r="L169" s="30">
        <f t="shared" si="104"/>
        <v>1932.3595104775936</v>
      </c>
      <c r="M169" s="30">
        <f t="shared" si="104"/>
        <v>1849.0725750618244</v>
      </c>
      <c r="N169" s="30">
        <f t="shared" si="104"/>
        <v>1507.6079340920323</v>
      </c>
      <c r="O169" s="30">
        <f t="shared" si="104"/>
        <v>2280.0645549541759</v>
      </c>
      <c r="P169" s="30">
        <f t="shared" si="104"/>
        <v>1736.5299023373839</v>
      </c>
      <c r="Q169" s="30">
        <f t="shared" si="104"/>
        <v>2007.2358668538725</v>
      </c>
      <c r="R169" s="30">
        <f t="shared" si="104"/>
        <v>2227.4280137320352</v>
      </c>
      <c r="S169" s="30">
        <f t="shared" si="104"/>
        <v>3184.0230897462006</v>
      </c>
      <c r="T169" s="30">
        <f t="shared" si="104"/>
        <v>6568.1615528357515</v>
      </c>
      <c r="U169" s="30">
        <f t="shared" si="104"/>
        <v>7565.8022592406796</v>
      </c>
      <c r="V169" s="30">
        <f t="shared" si="104"/>
        <v>6384.7107253388122</v>
      </c>
      <c r="W169" s="30">
        <f t="shared" si="104"/>
        <v>5975.7208608375959</v>
      </c>
      <c r="X169" s="30">
        <f t="shared" si="104"/>
        <v>2980.3977312960837</v>
      </c>
      <c r="Y169" s="30">
        <f t="shared" si="104"/>
        <v>2360.117895462221</v>
      </c>
      <c r="Z169" s="30">
        <f t="shared" si="104"/>
        <v>1628.0533892993583</v>
      </c>
      <c r="AA169" s="30">
        <f t="shared" si="104"/>
        <v>2280.0645549541759</v>
      </c>
      <c r="AB169" s="30">
        <f t="shared" si="104"/>
        <v>1736.5299023373839</v>
      </c>
      <c r="AC169" s="30">
        <f t="shared" si="104"/>
        <v>2007.2358668538725</v>
      </c>
      <c r="AD169" s="30">
        <f t="shared" si="104"/>
        <v>2227.4280137320352</v>
      </c>
      <c r="AE169" s="30">
        <f t="shared" si="104"/>
        <v>3184.0230897462006</v>
      </c>
      <c r="AF169" s="30">
        <f t="shared" si="104"/>
        <v>6568.1615528357515</v>
      </c>
      <c r="AG169" s="30">
        <f t="shared" si="104"/>
        <v>7565.8022592406796</v>
      </c>
      <c r="AH169" s="30">
        <f t="shared" si="104"/>
        <v>6384.7107253388122</v>
      </c>
      <c r="AI169" s="30">
        <f t="shared" si="104"/>
        <v>5975.7208608375959</v>
      </c>
      <c r="AJ169" s="30">
        <f t="shared" si="104"/>
        <v>2980.3977312960837</v>
      </c>
      <c r="AK169" s="30">
        <f t="shared" si="104"/>
        <v>2360.117895462221</v>
      </c>
      <c r="AL169" s="30">
        <f t="shared" si="104"/>
        <v>1628.0533892993583</v>
      </c>
      <c r="AM169" s="30">
        <f t="shared" si="104"/>
        <v>2280.0645549541759</v>
      </c>
      <c r="AN169" s="30">
        <f t="shared" si="104"/>
        <v>1736.5299023373839</v>
      </c>
      <c r="AO169" s="30">
        <f t="shared" si="104"/>
        <v>2007.2358668538725</v>
      </c>
      <c r="AP169" s="30">
        <f t="shared" si="104"/>
        <v>2227.4280137320352</v>
      </c>
      <c r="AQ169" s="30">
        <f t="shared" si="104"/>
        <v>3184.0230897462006</v>
      </c>
      <c r="AR169" s="30">
        <f t="shared" si="104"/>
        <v>6568.1615528357515</v>
      </c>
      <c r="AS169" s="30">
        <f t="shared" si="104"/>
        <v>7565.8022592406796</v>
      </c>
      <c r="AT169" s="30">
        <f t="shared" si="104"/>
        <v>6384.7107253388122</v>
      </c>
      <c r="AU169" s="30">
        <f t="shared" si="104"/>
        <v>5975.7208608375959</v>
      </c>
      <c r="AV169" s="30">
        <f t="shared" si="104"/>
        <v>2980.3977312960837</v>
      </c>
      <c r="AW169" s="30">
        <f t="shared" si="104"/>
        <v>2360.117895462221</v>
      </c>
      <c r="AX169" s="30">
        <f t="shared" si="104"/>
        <v>1628.0533892993583</v>
      </c>
      <c r="AY169" s="30">
        <f t="shared" si="104"/>
        <v>2280.0645549541759</v>
      </c>
      <c r="AZ169" s="30">
        <f t="shared" si="104"/>
        <v>1736.5299023373839</v>
      </c>
      <c r="BA169" s="30">
        <f t="shared" si="104"/>
        <v>2007.2358668538725</v>
      </c>
      <c r="BB169" s="30">
        <f t="shared" si="104"/>
        <v>2227.4280137320352</v>
      </c>
      <c r="BC169" s="30">
        <f t="shared" si="104"/>
        <v>3184.0230897462006</v>
      </c>
      <c r="BD169" s="30">
        <f t="shared" si="104"/>
        <v>6568.1615528357515</v>
      </c>
      <c r="BE169" s="30">
        <f t="shared" si="104"/>
        <v>7565.8022592406796</v>
      </c>
      <c r="BF169" s="30">
        <f t="shared" si="104"/>
        <v>6384.7107253388122</v>
      </c>
      <c r="BG169" s="30">
        <f t="shared" si="104"/>
        <v>5975.7208608375959</v>
      </c>
      <c r="BH169" s="30">
        <f t="shared" si="104"/>
        <v>2980.3977312960837</v>
      </c>
      <c r="BI169" s="30">
        <f t="shared" si="104"/>
        <v>2360.117895462221</v>
      </c>
      <c r="BJ169" s="30">
        <f t="shared" si="104"/>
        <v>1628.0533892993583</v>
      </c>
      <c r="BK169" s="30">
        <f t="shared" si="104"/>
        <v>2280.0645549541759</v>
      </c>
      <c r="BL169" s="30">
        <f t="shared" si="104"/>
        <v>1736.5299023373839</v>
      </c>
      <c r="BM169" s="30">
        <f t="shared" si="104"/>
        <v>2007.2358668538725</v>
      </c>
      <c r="BN169" s="30">
        <f t="shared" si="104"/>
        <v>2227.4280137320352</v>
      </c>
      <c r="BO169" s="30">
        <f t="shared" si="104"/>
        <v>3184.0230897462006</v>
      </c>
      <c r="BP169" s="30">
        <f t="shared" si="104"/>
        <v>6568.1615528357515</v>
      </c>
      <c r="BQ169" s="30">
        <f t="shared" si="103"/>
        <v>7565.8022592406796</v>
      </c>
      <c r="BR169" s="30">
        <f t="shared" si="103"/>
        <v>6384.7107253388122</v>
      </c>
      <c r="BS169" s="30">
        <f t="shared" si="103"/>
        <v>5975.7208608375959</v>
      </c>
      <c r="BT169" s="30">
        <f t="shared" si="103"/>
        <v>2980.3977312960837</v>
      </c>
      <c r="BU169" s="30">
        <f t="shared" si="103"/>
        <v>2360.117895462221</v>
      </c>
      <c r="BV169" s="30">
        <f t="shared" si="103"/>
        <v>1628.0533892993583</v>
      </c>
      <c r="BW169" s="30">
        <f t="shared" si="103"/>
        <v>2280.0645549541759</v>
      </c>
      <c r="BX169" s="30">
        <f t="shared" si="103"/>
        <v>1736.5299023373839</v>
      </c>
      <c r="BY169" s="30">
        <f t="shared" si="103"/>
        <v>2007.2358668538725</v>
      </c>
      <c r="BZ169" s="30">
        <f t="shared" si="103"/>
        <v>2227.4280137320352</v>
      </c>
      <c r="CA169" s="30">
        <f t="shared" si="103"/>
        <v>3184.0230897462006</v>
      </c>
      <c r="CB169" s="30">
        <f t="shared" si="103"/>
        <v>6568.1615528357515</v>
      </c>
      <c r="CC169" s="30">
        <f t="shared" si="103"/>
        <v>7565.8022592406796</v>
      </c>
      <c r="CD169" s="30">
        <f t="shared" si="103"/>
        <v>6384.7107253388122</v>
      </c>
      <c r="CE169" s="30">
        <f t="shared" si="103"/>
        <v>5975.7208608375959</v>
      </c>
      <c r="CF169" s="30">
        <f t="shared" si="103"/>
        <v>2980.3977312960837</v>
      </c>
      <c r="CG169" s="30">
        <f t="shared" si="103"/>
        <v>2360.117895462221</v>
      </c>
      <c r="CH169" s="34">
        <f t="shared" si="103"/>
        <v>1628.0533892993583</v>
      </c>
    </row>
    <row r="170" spans="1:86" x14ac:dyDescent="0.3">
      <c r="A170" s="645"/>
      <c r="B170" s="326" t="s">
        <v>134</v>
      </c>
      <c r="C170" s="30">
        <f t="shared" si="100"/>
        <v>0</v>
      </c>
      <c r="D170" s="30">
        <f t="shared" si="101"/>
        <v>0</v>
      </c>
      <c r="E170" s="30">
        <f t="shared" si="104"/>
        <v>0</v>
      </c>
      <c r="F170" s="30">
        <f t="shared" si="104"/>
        <v>0</v>
      </c>
      <c r="G170" s="30">
        <f t="shared" si="104"/>
        <v>0</v>
      </c>
      <c r="H170" s="30">
        <f t="shared" si="104"/>
        <v>0</v>
      </c>
      <c r="I170" s="30">
        <f t="shared" si="104"/>
        <v>0</v>
      </c>
      <c r="J170" s="30">
        <f t="shared" si="104"/>
        <v>0</v>
      </c>
      <c r="K170" s="30">
        <f t="shared" si="104"/>
        <v>0</v>
      </c>
      <c r="L170" s="30">
        <f t="shared" si="104"/>
        <v>9.0030754319623743</v>
      </c>
      <c r="M170" s="30">
        <f t="shared" si="104"/>
        <v>17.990270031031997</v>
      </c>
      <c r="N170" s="30">
        <f t="shared" si="104"/>
        <v>12.6511413540355</v>
      </c>
      <c r="O170" s="30">
        <f t="shared" si="104"/>
        <v>14.31048554453775</v>
      </c>
      <c r="P170" s="30">
        <f t="shared" si="104"/>
        <v>13.507260160185002</v>
      </c>
      <c r="Q170" s="30">
        <f t="shared" si="104"/>
        <v>15.475016147568001</v>
      </c>
      <c r="R170" s="30">
        <f t="shared" si="104"/>
        <v>14.650726697022002</v>
      </c>
      <c r="S170" s="30">
        <f t="shared" si="104"/>
        <v>19.370184481859997</v>
      </c>
      <c r="T170" s="30">
        <f t="shared" si="104"/>
        <v>49.503431099037492</v>
      </c>
      <c r="U170" s="30">
        <f t="shared" si="104"/>
        <v>47.023182076125742</v>
      </c>
      <c r="V170" s="30">
        <f t="shared" si="104"/>
        <v>48.616438356163002</v>
      </c>
      <c r="W170" s="30">
        <f t="shared" si="104"/>
        <v>45.35893380920399</v>
      </c>
      <c r="X170" s="30">
        <f t="shared" si="104"/>
        <v>18.006150863924749</v>
      </c>
      <c r="Y170" s="30">
        <f t="shared" si="104"/>
        <v>17.990270031031997</v>
      </c>
      <c r="Z170" s="30">
        <f t="shared" si="104"/>
        <v>12.6511413540355</v>
      </c>
      <c r="AA170" s="30">
        <f t="shared" si="104"/>
        <v>14.31048554453775</v>
      </c>
      <c r="AB170" s="30">
        <f t="shared" si="104"/>
        <v>13.507260160185002</v>
      </c>
      <c r="AC170" s="30">
        <f t="shared" si="104"/>
        <v>15.475016147568001</v>
      </c>
      <c r="AD170" s="30">
        <f t="shared" si="104"/>
        <v>14.650726697022002</v>
      </c>
      <c r="AE170" s="30">
        <f t="shared" si="104"/>
        <v>19.370184481859997</v>
      </c>
      <c r="AF170" s="30">
        <f t="shared" si="104"/>
        <v>49.503431099037492</v>
      </c>
      <c r="AG170" s="30">
        <f t="shared" si="104"/>
        <v>47.023182076125742</v>
      </c>
      <c r="AH170" s="30">
        <f t="shared" si="104"/>
        <v>48.616438356163002</v>
      </c>
      <c r="AI170" s="30">
        <f t="shared" si="104"/>
        <v>45.35893380920399</v>
      </c>
      <c r="AJ170" s="30">
        <f t="shared" si="104"/>
        <v>18.006150863924749</v>
      </c>
      <c r="AK170" s="30">
        <f t="shared" si="104"/>
        <v>17.990270031031997</v>
      </c>
      <c r="AL170" s="30">
        <f t="shared" si="104"/>
        <v>12.6511413540355</v>
      </c>
      <c r="AM170" s="30">
        <f t="shared" si="104"/>
        <v>14.31048554453775</v>
      </c>
      <c r="AN170" s="30">
        <f t="shared" si="104"/>
        <v>13.507260160185002</v>
      </c>
      <c r="AO170" s="30">
        <f t="shared" si="104"/>
        <v>15.475016147568001</v>
      </c>
      <c r="AP170" s="30">
        <f t="shared" si="104"/>
        <v>14.650726697022002</v>
      </c>
      <c r="AQ170" s="30">
        <f t="shared" si="104"/>
        <v>19.370184481859997</v>
      </c>
      <c r="AR170" s="30">
        <f t="shared" si="104"/>
        <v>49.503431099037492</v>
      </c>
      <c r="AS170" s="30">
        <f t="shared" si="104"/>
        <v>47.023182076125742</v>
      </c>
      <c r="AT170" s="30">
        <f t="shared" si="104"/>
        <v>48.616438356163002</v>
      </c>
      <c r="AU170" s="30">
        <f t="shared" si="104"/>
        <v>45.35893380920399</v>
      </c>
      <c r="AV170" s="30">
        <f t="shared" si="104"/>
        <v>18.006150863924749</v>
      </c>
      <c r="AW170" s="30">
        <f t="shared" si="104"/>
        <v>17.990270031031997</v>
      </c>
      <c r="AX170" s="30">
        <f t="shared" si="104"/>
        <v>12.6511413540355</v>
      </c>
      <c r="AY170" s="30">
        <f t="shared" si="104"/>
        <v>14.31048554453775</v>
      </c>
      <c r="AZ170" s="30">
        <f t="shared" si="104"/>
        <v>13.507260160185002</v>
      </c>
      <c r="BA170" s="30">
        <f t="shared" si="104"/>
        <v>15.475016147568001</v>
      </c>
      <c r="BB170" s="30">
        <f t="shared" si="104"/>
        <v>14.650726697022002</v>
      </c>
      <c r="BC170" s="30">
        <f t="shared" si="104"/>
        <v>19.370184481859997</v>
      </c>
      <c r="BD170" s="30">
        <f t="shared" si="104"/>
        <v>49.503431099037492</v>
      </c>
      <c r="BE170" s="30">
        <f t="shared" si="104"/>
        <v>47.023182076125742</v>
      </c>
      <c r="BF170" s="30">
        <f t="shared" si="104"/>
        <v>48.616438356163002</v>
      </c>
      <c r="BG170" s="30">
        <f t="shared" si="104"/>
        <v>45.35893380920399</v>
      </c>
      <c r="BH170" s="30">
        <f t="shared" si="104"/>
        <v>18.006150863924749</v>
      </c>
      <c r="BI170" s="30">
        <f t="shared" si="104"/>
        <v>17.990270031031997</v>
      </c>
      <c r="BJ170" s="30">
        <f t="shared" si="104"/>
        <v>12.6511413540355</v>
      </c>
      <c r="BK170" s="30">
        <f t="shared" si="104"/>
        <v>14.31048554453775</v>
      </c>
      <c r="BL170" s="30">
        <f t="shared" si="104"/>
        <v>13.507260160185002</v>
      </c>
      <c r="BM170" s="30">
        <f t="shared" si="104"/>
        <v>15.475016147568001</v>
      </c>
      <c r="BN170" s="30">
        <f t="shared" si="104"/>
        <v>14.650726697022002</v>
      </c>
      <c r="BO170" s="30">
        <f t="shared" si="104"/>
        <v>19.370184481859997</v>
      </c>
      <c r="BP170" s="30">
        <f t="shared" si="104"/>
        <v>49.503431099037492</v>
      </c>
      <c r="BQ170" s="30">
        <f t="shared" si="103"/>
        <v>47.023182076125742</v>
      </c>
      <c r="BR170" s="30">
        <f t="shared" si="103"/>
        <v>48.616438356163002</v>
      </c>
      <c r="BS170" s="30">
        <f t="shared" si="103"/>
        <v>45.35893380920399</v>
      </c>
      <c r="BT170" s="30">
        <f t="shared" si="103"/>
        <v>18.006150863924749</v>
      </c>
      <c r="BU170" s="30">
        <f t="shared" si="103"/>
        <v>17.990270031031997</v>
      </c>
      <c r="BV170" s="30">
        <f t="shared" si="103"/>
        <v>12.6511413540355</v>
      </c>
      <c r="BW170" s="30">
        <f t="shared" si="103"/>
        <v>14.31048554453775</v>
      </c>
      <c r="BX170" s="30">
        <f t="shared" si="103"/>
        <v>13.507260160185002</v>
      </c>
      <c r="BY170" s="30">
        <f t="shared" si="103"/>
        <v>15.475016147568001</v>
      </c>
      <c r="BZ170" s="30">
        <f t="shared" si="103"/>
        <v>14.650726697022002</v>
      </c>
      <c r="CA170" s="30">
        <f t="shared" si="103"/>
        <v>19.370184481859997</v>
      </c>
      <c r="CB170" s="30">
        <f t="shared" si="103"/>
        <v>49.503431099037492</v>
      </c>
      <c r="CC170" s="30">
        <f t="shared" si="103"/>
        <v>47.023182076125742</v>
      </c>
      <c r="CD170" s="30">
        <f t="shared" si="103"/>
        <v>48.616438356163002</v>
      </c>
      <c r="CE170" s="30">
        <f t="shared" si="103"/>
        <v>45.35893380920399</v>
      </c>
      <c r="CF170" s="30">
        <f t="shared" si="103"/>
        <v>18.006150863924749</v>
      </c>
      <c r="CG170" s="30">
        <f t="shared" si="103"/>
        <v>17.990270031031997</v>
      </c>
      <c r="CH170" s="34">
        <f t="shared" si="103"/>
        <v>12.6511413540355</v>
      </c>
    </row>
    <row r="171" spans="1:86" x14ac:dyDescent="0.3">
      <c r="A171" s="645"/>
      <c r="B171" s="326" t="s">
        <v>232</v>
      </c>
      <c r="C171" s="30">
        <f t="shared" si="100"/>
        <v>27.537609738440448</v>
      </c>
      <c r="D171" s="30">
        <f t="shared" si="101"/>
        <v>30.886453852353004</v>
      </c>
      <c r="E171" s="30">
        <f t="shared" si="104"/>
        <v>55.275482983802391</v>
      </c>
      <c r="F171" s="30">
        <f t="shared" si="104"/>
        <v>56.4273683217816</v>
      </c>
      <c r="G171" s="30">
        <f t="shared" si="104"/>
        <v>111.01746450643799</v>
      </c>
      <c r="H171" s="30">
        <f t="shared" si="104"/>
        <v>376.78100158071749</v>
      </c>
      <c r="I171" s="30">
        <f t="shared" si="104"/>
        <v>357.90330582761527</v>
      </c>
      <c r="J171" s="30">
        <f t="shared" si="104"/>
        <v>370.0299136937694</v>
      </c>
      <c r="K171" s="30">
        <f t="shared" si="104"/>
        <v>450.90761877737992</v>
      </c>
      <c r="L171" s="30">
        <f t="shared" si="104"/>
        <v>220.94529876102595</v>
      </c>
      <c r="M171" s="30">
        <f t="shared" si="104"/>
        <v>220.75043227375838</v>
      </c>
      <c r="N171" s="30">
        <f t="shared" si="104"/>
        <v>155.23640933918509</v>
      </c>
      <c r="O171" s="30">
        <f t="shared" si="104"/>
        <v>175.59746821781656</v>
      </c>
      <c r="P171" s="30">
        <f t="shared" si="104"/>
        <v>165.74145435569702</v>
      </c>
      <c r="Q171" s="30">
        <f t="shared" si="104"/>
        <v>189.88689431156163</v>
      </c>
      <c r="R171" s="30">
        <f t="shared" si="104"/>
        <v>179.7724128605964</v>
      </c>
      <c r="S171" s="30">
        <f t="shared" si="104"/>
        <v>237.68273573533193</v>
      </c>
      <c r="T171" s="30">
        <f t="shared" si="104"/>
        <v>607.43411829265744</v>
      </c>
      <c r="U171" s="30">
        <f t="shared" si="104"/>
        <v>577.00010907490207</v>
      </c>
      <c r="V171" s="30">
        <f t="shared" si="104"/>
        <v>596.55023322170064</v>
      </c>
      <c r="W171" s="30">
        <f t="shared" si="104"/>
        <v>556.57887450198473</v>
      </c>
      <c r="X171" s="30">
        <f t="shared" si="104"/>
        <v>220.94529876102595</v>
      </c>
      <c r="Y171" s="30">
        <f t="shared" si="104"/>
        <v>220.75043227375838</v>
      </c>
      <c r="Z171" s="30">
        <f t="shared" si="104"/>
        <v>155.23640933918509</v>
      </c>
      <c r="AA171" s="30">
        <f t="shared" si="104"/>
        <v>175.59746821781656</v>
      </c>
      <c r="AB171" s="30">
        <f t="shared" si="104"/>
        <v>165.74145435569702</v>
      </c>
      <c r="AC171" s="30">
        <f t="shared" si="104"/>
        <v>189.88689431156163</v>
      </c>
      <c r="AD171" s="30">
        <f t="shared" si="104"/>
        <v>179.7724128605964</v>
      </c>
      <c r="AE171" s="30">
        <f t="shared" si="104"/>
        <v>237.68273573533193</v>
      </c>
      <c r="AF171" s="30">
        <f t="shared" si="104"/>
        <v>607.43411829265744</v>
      </c>
      <c r="AG171" s="30">
        <f t="shared" si="104"/>
        <v>577.00010907490207</v>
      </c>
      <c r="AH171" s="30">
        <f t="shared" si="104"/>
        <v>596.55023322170064</v>
      </c>
      <c r="AI171" s="30">
        <f t="shared" si="104"/>
        <v>556.57887450198473</v>
      </c>
      <c r="AJ171" s="30">
        <f t="shared" si="104"/>
        <v>220.94529876102595</v>
      </c>
      <c r="AK171" s="30">
        <f t="shared" si="104"/>
        <v>220.75043227375838</v>
      </c>
      <c r="AL171" s="30">
        <f t="shared" si="104"/>
        <v>155.23640933918509</v>
      </c>
      <c r="AM171" s="30">
        <f t="shared" si="104"/>
        <v>175.59746821781656</v>
      </c>
      <c r="AN171" s="30">
        <f t="shared" si="104"/>
        <v>165.74145435569702</v>
      </c>
      <c r="AO171" s="30">
        <f t="shared" si="104"/>
        <v>189.88689431156163</v>
      </c>
      <c r="AP171" s="30">
        <f t="shared" si="104"/>
        <v>179.7724128605964</v>
      </c>
      <c r="AQ171" s="30">
        <f t="shared" si="104"/>
        <v>237.68273573533193</v>
      </c>
      <c r="AR171" s="30">
        <f t="shared" si="104"/>
        <v>607.43411829265744</v>
      </c>
      <c r="AS171" s="30">
        <f t="shared" si="104"/>
        <v>577.00010907490207</v>
      </c>
      <c r="AT171" s="30">
        <f t="shared" si="104"/>
        <v>596.55023322170064</v>
      </c>
      <c r="AU171" s="30">
        <f t="shared" si="104"/>
        <v>556.57887450198473</v>
      </c>
      <c r="AV171" s="30">
        <f t="shared" si="104"/>
        <v>220.94529876102595</v>
      </c>
      <c r="AW171" s="30">
        <f t="shared" si="104"/>
        <v>220.75043227375838</v>
      </c>
      <c r="AX171" s="30">
        <f t="shared" si="104"/>
        <v>155.23640933918509</v>
      </c>
      <c r="AY171" s="30">
        <f t="shared" si="104"/>
        <v>175.59746821781656</v>
      </c>
      <c r="AZ171" s="30">
        <f t="shared" si="104"/>
        <v>165.74145435569702</v>
      </c>
      <c r="BA171" s="30">
        <f t="shared" si="104"/>
        <v>189.88689431156163</v>
      </c>
      <c r="BB171" s="30">
        <f t="shared" si="104"/>
        <v>179.7724128605964</v>
      </c>
      <c r="BC171" s="30">
        <f t="shared" si="104"/>
        <v>237.68273573533193</v>
      </c>
      <c r="BD171" s="30">
        <f t="shared" si="104"/>
        <v>607.43411829265744</v>
      </c>
      <c r="BE171" s="30">
        <f t="shared" si="104"/>
        <v>577.00010907490207</v>
      </c>
      <c r="BF171" s="30">
        <f t="shared" si="104"/>
        <v>596.55023322170064</v>
      </c>
      <c r="BG171" s="30">
        <f t="shared" si="104"/>
        <v>556.57887450198473</v>
      </c>
      <c r="BH171" s="30">
        <f t="shared" si="104"/>
        <v>220.94529876102595</v>
      </c>
      <c r="BI171" s="30">
        <f t="shared" si="104"/>
        <v>220.75043227375838</v>
      </c>
      <c r="BJ171" s="30">
        <f t="shared" si="104"/>
        <v>155.23640933918509</v>
      </c>
      <c r="BK171" s="30">
        <f t="shared" si="104"/>
        <v>175.59746821781656</v>
      </c>
      <c r="BL171" s="30">
        <f t="shared" si="104"/>
        <v>165.74145435569702</v>
      </c>
      <c r="BM171" s="30">
        <f t="shared" si="104"/>
        <v>189.88689431156163</v>
      </c>
      <c r="BN171" s="30">
        <f t="shared" si="104"/>
        <v>179.7724128605964</v>
      </c>
      <c r="BO171" s="30">
        <f t="shared" si="104"/>
        <v>237.68273573533193</v>
      </c>
      <c r="BP171" s="30">
        <f t="shared" ref="BP171:CH174" si="105">IF(BP32=0,0,((BP14*0.5)+BO32-BP50)*BP87*BP136*BP$2)</f>
        <v>607.43411829265744</v>
      </c>
      <c r="BQ171" s="30">
        <f t="shared" si="105"/>
        <v>577.00010907490207</v>
      </c>
      <c r="BR171" s="30">
        <f t="shared" si="105"/>
        <v>596.55023322170064</v>
      </c>
      <c r="BS171" s="30">
        <f t="shared" si="105"/>
        <v>556.57887450198473</v>
      </c>
      <c r="BT171" s="30">
        <f t="shared" si="105"/>
        <v>220.94529876102595</v>
      </c>
      <c r="BU171" s="30">
        <f t="shared" si="105"/>
        <v>220.75043227375838</v>
      </c>
      <c r="BV171" s="30">
        <f t="shared" si="105"/>
        <v>155.23640933918509</v>
      </c>
      <c r="BW171" s="30">
        <f t="shared" si="105"/>
        <v>175.59746821781656</v>
      </c>
      <c r="BX171" s="30">
        <f t="shared" si="105"/>
        <v>165.74145435569702</v>
      </c>
      <c r="BY171" s="30">
        <f t="shared" si="105"/>
        <v>189.88689431156163</v>
      </c>
      <c r="BZ171" s="30">
        <f t="shared" si="105"/>
        <v>179.7724128605964</v>
      </c>
      <c r="CA171" s="30">
        <f t="shared" si="105"/>
        <v>237.68273573533193</v>
      </c>
      <c r="CB171" s="30">
        <f t="shared" si="105"/>
        <v>607.43411829265744</v>
      </c>
      <c r="CC171" s="30">
        <f t="shared" si="105"/>
        <v>577.00010907490207</v>
      </c>
      <c r="CD171" s="30">
        <f t="shared" si="105"/>
        <v>596.55023322170064</v>
      </c>
      <c r="CE171" s="30">
        <f t="shared" si="105"/>
        <v>556.57887450198473</v>
      </c>
      <c r="CF171" s="30">
        <f t="shared" si="105"/>
        <v>220.94529876102595</v>
      </c>
      <c r="CG171" s="30">
        <f t="shared" si="105"/>
        <v>220.75043227375838</v>
      </c>
      <c r="CH171" s="34">
        <f t="shared" si="105"/>
        <v>155.23640933918509</v>
      </c>
    </row>
    <row r="172" spans="1:86" x14ac:dyDescent="0.3">
      <c r="A172" s="645"/>
      <c r="B172" s="326" t="s">
        <v>233</v>
      </c>
      <c r="C172" s="30">
        <f t="shared" si="100"/>
        <v>0</v>
      </c>
      <c r="D172" s="30">
        <f t="shared" si="101"/>
        <v>0</v>
      </c>
      <c r="E172" s="30">
        <f t="shared" ref="E172:BP174" si="106">IF(E33=0,0,((E15*0.5)+D33-E51)*E88*E137*E$2)</f>
        <v>0</v>
      </c>
      <c r="F172" s="30">
        <f t="shared" si="106"/>
        <v>0</v>
      </c>
      <c r="G172" s="30">
        <f t="shared" si="106"/>
        <v>0</v>
      </c>
      <c r="H172" s="30">
        <f t="shared" si="106"/>
        <v>0</v>
      </c>
      <c r="I172" s="30">
        <f t="shared" si="106"/>
        <v>0</v>
      </c>
      <c r="J172" s="30">
        <f t="shared" si="106"/>
        <v>0</v>
      </c>
      <c r="K172" s="30">
        <f t="shared" si="106"/>
        <v>52.117775539541995</v>
      </c>
      <c r="L172" s="30">
        <f t="shared" si="106"/>
        <v>41.378420974557251</v>
      </c>
      <c r="M172" s="30">
        <f t="shared" si="106"/>
        <v>41.341926568071997</v>
      </c>
      <c r="N172" s="30">
        <f t="shared" si="106"/>
        <v>202.84684031248244</v>
      </c>
      <c r="O172" s="30">
        <f t="shared" si="106"/>
        <v>426.01939754897819</v>
      </c>
      <c r="P172" s="30">
        <f t="shared" si="106"/>
        <v>402.10758873766804</v>
      </c>
      <c r="Q172" s="30">
        <f t="shared" si="106"/>
        <v>460.68716786231045</v>
      </c>
      <c r="R172" s="30">
        <f t="shared" si="106"/>
        <v>436.14828733064166</v>
      </c>
      <c r="S172" s="30">
        <f t="shared" si="106"/>
        <v>576.6453065266079</v>
      </c>
      <c r="T172" s="30">
        <f t="shared" si="106"/>
        <v>1473.7041470594302</v>
      </c>
      <c r="U172" s="30">
        <f t="shared" si="106"/>
        <v>1399.8677848183445</v>
      </c>
      <c r="V172" s="30">
        <f t="shared" si="106"/>
        <v>1447.2986059774264</v>
      </c>
      <c r="W172" s="30">
        <f t="shared" si="106"/>
        <v>1350.3235508481312</v>
      </c>
      <c r="X172" s="30">
        <f t="shared" si="106"/>
        <v>536.03838383759182</v>
      </c>
      <c r="Y172" s="30">
        <f t="shared" si="106"/>
        <v>535.56561561176954</v>
      </c>
      <c r="Z172" s="30">
        <f t="shared" si="106"/>
        <v>376.62115664624434</v>
      </c>
      <c r="AA172" s="30">
        <f t="shared" si="106"/>
        <v>426.01939754897819</v>
      </c>
      <c r="AB172" s="30">
        <f t="shared" si="106"/>
        <v>402.10758873766804</v>
      </c>
      <c r="AC172" s="30">
        <f t="shared" si="106"/>
        <v>460.68716786231045</v>
      </c>
      <c r="AD172" s="30">
        <f t="shared" si="106"/>
        <v>436.14828733064166</v>
      </c>
      <c r="AE172" s="30">
        <f t="shared" si="106"/>
        <v>576.6453065266079</v>
      </c>
      <c r="AF172" s="30">
        <f t="shared" si="106"/>
        <v>1473.7041470594302</v>
      </c>
      <c r="AG172" s="30">
        <f t="shared" si="106"/>
        <v>1399.8677848183445</v>
      </c>
      <c r="AH172" s="30">
        <f t="shared" si="106"/>
        <v>1447.2986059774264</v>
      </c>
      <c r="AI172" s="30">
        <f t="shared" si="106"/>
        <v>1350.3235508481312</v>
      </c>
      <c r="AJ172" s="30">
        <f t="shared" si="106"/>
        <v>536.03838383759182</v>
      </c>
      <c r="AK172" s="30">
        <f t="shared" si="106"/>
        <v>535.56561561176954</v>
      </c>
      <c r="AL172" s="30">
        <f t="shared" si="106"/>
        <v>376.62115664624434</v>
      </c>
      <c r="AM172" s="30">
        <f t="shared" si="106"/>
        <v>426.01939754897819</v>
      </c>
      <c r="AN172" s="30">
        <f t="shared" si="106"/>
        <v>402.10758873766804</v>
      </c>
      <c r="AO172" s="30">
        <f t="shared" si="106"/>
        <v>460.68716786231045</v>
      </c>
      <c r="AP172" s="30">
        <f t="shared" si="106"/>
        <v>436.14828733064166</v>
      </c>
      <c r="AQ172" s="30">
        <f t="shared" si="106"/>
        <v>576.6453065266079</v>
      </c>
      <c r="AR172" s="30">
        <f t="shared" si="106"/>
        <v>1473.7041470594302</v>
      </c>
      <c r="AS172" s="30">
        <f t="shared" si="106"/>
        <v>1399.8677848183445</v>
      </c>
      <c r="AT172" s="30">
        <f t="shared" si="106"/>
        <v>1447.2986059774264</v>
      </c>
      <c r="AU172" s="30">
        <f t="shared" si="106"/>
        <v>1350.3235508481312</v>
      </c>
      <c r="AV172" s="30">
        <f t="shared" si="106"/>
        <v>536.03838383759182</v>
      </c>
      <c r="AW172" s="30">
        <f t="shared" si="106"/>
        <v>535.56561561176954</v>
      </c>
      <c r="AX172" s="30">
        <f t="shared" si="106"/>
        <v>376.62115664624434</v>
      </c>
      <c r="AY172" s="30">
        <f t="shared" si="106"/>
        <v>426.01939754897819</v>
      </c>
      <c r="AZ172" s="30">
        <f t="shared" si="106"/>
        <v>402.10758873766804</v>
      </c>
      <c r="BA172" s="30">
        <f t="shared" si="106"/>
        <v>460.68716786231045</v>
      </c>
      <c r="BB172" s="30">
        <f t="shared" si="106"/>
        <v>436.14828733064166</v>
      </c>
      <c r="BC172" s="30">
        <f t="shared" si="106"/>
        <v>576.6453065266079</v>
      </c>
      <c r="BD172" s="30">
        <f t="shared" si="106"/>
        <v>1473.7041470594302</v>
      </c>
      <c r="BE172" s="30">
        <f t="shared" si="106"/>
        <v>1399.8677848183445</v>
      </c>
      <c r="BF172" s="30">
        <f t="shared" si="106"/>
        <v>1447.2986059774264</v>
      </c>
      <c r="BG172" s="30">
        <f t="shared" si="106"/>
        <v>1350.3235508481312</v>
      </c>
      <c r="BH172" s="30">
        <f t="shared" si="106"/>
        <v>536.03838383759182</v>
      </c>
      <c r="BI172" s="30">
        <f t="shared" si="106"/>
        <v>535.56561561176954</v>
      </c>
      <c r="BJ172" s="30">
        <f t="shared" si="106"/>
        <v>376.62115664624434</v>
      </c>
      <c r="BK172" s="30">
        <f t="shared" si="106"/>
        <v>426.01939754897819</v>
      </c>
      <c r="BL172" s="30">
        <f t="shared" si="106"/>
        <v>402.10758873766804</v>
      </c>
      <c r="BM172" s="30">
        <f t="shared" si="106"/>
        <v>460.68716786231045</v>
      </c>
      <c r="BN172" s="30">
        <f t="shared" si="106"/>
        <v>436.14828733064166</v>
      </c>
      <c r="BO172" s="30">
        <f t="shared" si="106"/>
        <v>576.6453065266079</v>
      </c>
      <c r="BP172" s="30">
        <f t="shared" si="106"/>
        <v>1473.7041470594302</v>
      </c>
      <c r="BQ172" s="30">
        <f t="shared" si="105"/>
        <v>1399.8677848183445</v>
      </c>
      <c r="BR172" s="30">
        <f t="shared" si="105"/>
        <v>1447.2986059774264</v>
      </c>
      <c r="BS172" s="30">
        <f t="shared" si="105"/>
        <v>1350.3235508481312</v>
      </c>
      <c r="BT172" s="30">
        <f t="shared" si="105"/>
        <v>536.03838383759182</v>
      </c>
      <c r="BU172" s="30">
        <f t="shared" si="105"/>
        <v>535.56561561176954</v>
      </c>
      <c r="BV172" s="30">
        <f t="shared" si="105"/>
        <v>376.62115664624434</v>
      </c>
      <c r="BW172" s="30">
        <f t="shared" si="105"/>
        <v>426.01939754897819</v>
      </c>
      <c r="BX172" s="30">
        <f t="shared" si="105"/>
        <v>402.10758873766804</v>
      </c>
      <c r="BY172" s="30">
        <f t="shared" si="105"/>
        <v>460.68716786231045</v>
      </c>
      <c r="BZ172" s="30">
        <f t="shared" si="105"/>
        <v>436.14828733064166</v>
      </c>
      <c r="CA172" s="30">
        <f t="shared" si="105"/>
        <v>576.6453065266079</v>
      </c>
      <c r="CB172" s="30">
        <f t="shared" si="105"/>
        <v>1473.7041470594302</v>
      </c>
      <c r="CC172" s="30">
        <f t="shared" si="105"/>
        <v>1399.8677848183445</v>
      </c>
      <c r="CD172" s="30">
        <f t="shared" si="105"/>
        <v>1447.2986059774264</v>
      </c>
      <c r="CE172" s="30">
        <f t="shared" si="105"/>
        <v>1350.3235508481312</v>
      </c>
      <c r="CF172" s="30">
        <f t="shared" si="105"/>
        <v>536.03838383759182</v>
      </c>
      <c r="CG172" s="30">
        <f t="shared" si="105"/>
        <v>535.56561561176954</v>
      </c>
      <c r="CH172" s="34">
        <f t="shared" si="105"/>
        <v>376.62115664624434</v>
      </c>
    </row>
    <row r="173" spans="1:86" ht="15.75" customHeight="1" x14ac:dyDescent="0.3">
      <c r="A173" s="645"/>
      <c r="B173" s="326" t="s">
        <v>136</v>
      </c>
      <c r="C173" s="30">
        <f t="shared" si="100"/>
        <v>0</v>
      </c>
      <c r="D173" s="30">
        <f t="shared" si="101"/>
        <v>0</v>
      </c>
      <c r="E173" s="30">
        <f t="shared" si="106"/>
        <v>0</v>
      </c>
      <c r="F173" s="30">
        <f t="shared" si="106"/>
        <v>0</v>
      </c>
      <c r="G173" s="30">
        <f t="shared" si="106"/>
        <v>0</v>
      </c>
      <c r="H173" s="30">
        <f t="shared" si="106"/>
        <v>0</v>
      </c>
      <c r="I173" s="30">
        <f t="shared" si="106"/>
        <v>0</v>
      </c>
      <c r="J173" s="30">
        <f t="shared" si="106"/>
        <v>0</v>
      </c>
      <c r="K173" s="30">
        <f t="shared" si="106"/>
        <v>0</v>
      </c>
      <c r="L173" s="30">
        <f t="shared" si="106"/>
        <v>0</v>
      </c>
      <c r="M173" s="30">
        <f t="shared" si="106"/>
        <v>0</v>
      </c>
      <c r="N173" s="30">
        <f t="shared" si="106"/>
        <v>0</v>
      </c>
      <c r="O173" s="30">
        <f t="shared" si="106"/>
        <v>0</v>
      </c>
      <c r="P173" s="30">
        <f t="shared" si="106"/>
        <v>0</v>
      </c>
      <c r="Q173" s="30">
        <f t="shared" si="106"/>
        <v>0</v>
      </c>
      <c r="R173" s="30">
        <f t="shared" si="106"/>
        <v>0</v>
      </c>
      <c r="S173" s="30">
        <f t="shared" si="106"/>
        <v>0</v>
      </c>
      <c r="T173" s="30">
        <f t="shared" si="106"/>
        <v>0</v>
      </c>
      <c r="U173" s="30">
        <f t="shared" si="106"/>
        <v>0</v>
      </c>
      <c r="V173" s="30">
        <f t="shared" si="106"/>
        <v>0</v>
      </c>
      <c r="W173" s="30">
        <f t="shared" si="106"/>
        <v>0</v>
      </c>
      <c r="X173" s="30">
        <f t="shared" si="106"/>
        <v>0</v>
      </c>
      <c r="Y173" s="30">
        <f t="shared" si="106"/>
        <v>0</v>
      </c>
      <c r="Z173" s="30">
        <f t="shared" si="106"/>
        <v>0</v>
      </c>
      <c r="AA173" s="30">
        <f t="shared" si="106"/>
        <v>0</v>
      </c>
      <c r="AB173" s="30">
        <f t="shared" si="106"/>
        <v>0</v>
      </c>
      <c r="AC173" s="30">
        <f t="shared" si="106"/>
        <v>0</v>
      </c>
      <c r="AD173" s="30">
        <f t="shared" si="106"/>
        <v>0</v>
      </c>
      <c r="AE173" s="30">
        <f t="shared" si="106"/>
        <v>0</v>
      </c>
      <c r="AF173" s="30">
        <f t="shared" si="106"/>
        <v>0</v>
      </c>
      <c r="AG173" s="30">
        <f t="shared" si="106"/>
        <v>0</v>
      </c>
      <c r="AH173" s="30">
        <f t="shared" si="106"/>
        <v>0</v>
      </c>
      <c r="AI173" s="30">
        <f t="shared" si="106"/>
        <v>0</v>
      </c>
      <c r="AJ173" s="30">
        <f t="shared" si="106"/>
        <v>0</v>
      </c>
      <c r="AK173" s="30">
        <f t="shared" si="106"/>
        <v>0</v>
      </c>
      <c r="AL173" s="30">
        <f t="shared" si="106"/>
        <v>0</v>
      </c>
      <c r="AM173" s="30">
        <f t="shared" si="106"/>
        <v>0</v>
      </c>
      <c r="AN173" s="30">
        <f t="shared" si="106"/>
        <v>0</v>
      </c>
      <c r="AO173" s="30">
        <f t="shared" si="106"/>
        <v>0</v>
      </c>
      <c r="AP173" s="30">
        <f t="shared" si="106"/>
        <v>0</v>
      </c>
      <c r="AQ173" s="30">
        <f t="shared" si="106"/>
        <v>0</v>
      </c>
      <c r="AR173" s="30">
        <f t="shared" si="106"/>
        <v>0</v>
      </c>
      <c r="AS173" s="30">
        <f t="shared" si="106"/>
        <v>0</v>
      </c>
      <c r="AT173" s="30">
        <f t="shared" si="106"/>
        <v>0</v>
      </c>
      <c r="AU173" s="30">
        <f t="shared" si="106"/>
        <v>0</v>
      </c>
      <c r="AV173" s="30">
        <f t="shared" si="106"/>
        <v>0</v>
      </c>
      <c r="AW173" s="30">
        <f t="shared" si="106"/>
        <v>0</v>
      </c>
      <c r="AX173" s="30">
        <f t="shared" si="106"/>
        <v>0</v>
      </c>
      <c r="AY173" s="30">
        <f t="shared" si="106"/>
        <v>0</v>
      </c>
      <c r="AZ173" s="30">
        <f t="shared" si="106"/>
        <v>0</v>
      </c>
      <c r="BA173" s="30">
        <f t="shared" si="106"/>
        <v>0</v>
      </c>
      <c r="BB173" s="30">
        <f t="shared" si="106"/>
        <v>0</v>
      </c>
      <c r="BC173" s="30">
        <f t="shared" si="106"/>
        <v>0</v>
      </c>
      <c r="BD173" s="30">
        <f t="shared" si="106"/>
        <v>0</v>
      </c>
      <c r="BE173" s="30">
        <f t="shared" si="106"/>
        <v>0</v>
      </c>
      <c r="BF173" s="30">
        <f t="shared" si="106"/>
        <v>0</v>
      </c>
      <c r="BG173" s="30">
        <f t="shared" si="106"/>
        <v>0</v>
      </c>
      <c r="BH173" s="30">
        <f t="shared" si="106"/>
        <v>0</v>
      </c>
      <c r="BI173" s="30">
        <f t="shared" si="106"/>
        <v>0</v>
      </c>
      <c r="BJ173" s="30">
        <f t="shared" si="106"/>
        <v>0</v>
      </c>
      <c r="BK173" s="30">
        <f t="shared" si="106"/>
        <v>0</v>
      </c>
      <c r="BL173" s="30">
        <f t="shared" si="106"/>
        <v>0</v>
      </c>
      <c r="BM173" s="30">
        <f t="shared" si="106"/>
        <v>0</v>
      </c>
      <c r="BN173" s="30">
        <f t="shared" si="106"/>
        <v>0</v>
      </c>
      <c r="BO173" s="30">
        <f t="shared" si="106"/>
        <v>0</v>
      </c>
      <c r="BP173" s="30">
        <f t="shared" si="106"/>
        <v>0</v>
      </c>
      <c r="BQ173" s="30">
        <f t="shared" si="105"/>
        <v>0</v>
      </c>
      <c r="BR173" s="30">
        <f t="shared" si="105"/>
        <v>0</v>
      </c>
      <c r="BS173" s="30">
        <f t="shared" si="105"/>
        <v>0</v>
      </c>
      <c r="BT173" s="30">
        <f t="shared" si="105"/>
        <v>0</v>
      </c>
      <c r="BU173" s="30">
        <f t="shared" si="105"/>
        <v>0</v>
      </c>
      <c r="BV173" s="30">
        <f t="shared" si="105"/>
        <v>0</v>
      </c>
      <c r="BW173" s="30">
        <f t="shared" si="105"/>
        <v>0</v>
      </c>
      <c r="BX173" s="30">
        <f t="shared" si="105"/>
        <v>0</v>
      </c>
      <c r="BY173" s="30">
        <f t="shared" si="105"/>
        <v>0</v>
      </c>
      <c r="BZ173" s="30">
        <f t="shared" si="105"/>
        <v>0</v>
      </c>
      <c r="CA173" s="30">
        <f t="shared" si="105"/>
        <v>0</v>
      </c>
      <c r="CB173" s="30">
        <f t="shared" si="105"/>
        <v>0</v>
      </c>
      <c r="CC173" s="30">
        <f t="shared" si="105"/>
        <v>0</v>
      </c>
      <c r="CD173" s="30">
        <f t="shared" si="105"/>
        <v>0</v>
      </c>
      <c r="CE173" s="30">
        <f t="shared" si="105"/>
        <v>0</v>
      </c>
      <c r="CF173" s="30">
        <f t="shared" si="105"/>
        <v>0</v>
      </c>
      <c r="CG173" s="30">
        <f t="shared" si="105"/>
        <v>0</v>
      </c>
      <c r="CH173" s="34">
        <f t="shared" si="105"/>
        <v>0</v>
      </c>
    </row>
    <row r="174" spans="1:86" ht="15.75" customHeight="1" x14ac:dyDescent="0.3">
      <c r="A174" s="645"/>
      <c r="B174" s="326" t="s">
        <v>137</v>
      </c>
      <c r="C174" s="30">
        <f t="shared" si="100"/>
        <v>0</v>
      </c>
      <c r="D174" s="30">
        <f t="shared" si="101"/>
        <v>0</v>
      </c>
      <c r="E174" s="30">
        <f t="shared" si="106"/>
        <v>0</v>
      </c>
      <c r="F174" s="30">
        <f t="shared" si="106"/>
        <v>0</v>
      </c>
      <c r="G174" s="30">
        <f t="shared" si="106"/>
        <v>0</v>
      </c>
      <c r="H174" s="30">
        <f t="shared" si="106"/>
        <v>0</v>
      </c>
      <c r="I174" s="30">
        <f t="shared" si="106"/>
        <v>0</v>
      </c>
      <c r="J174" s="30">
        <f t="shared" si="106"/>
        <v>0</v>
      </c>
      <c r="K174" s="30">
        <f t="shared" si="106"/>
        <v>0</v>
      </c>
      <c r="L174" s="30">
        <f t="shared" si="106"/>
        <v>0</v>
      </c>
      <c r="M174" s="30">
        <f t="shared" si="106"/>
        <v>0</v>
      </c>
      <c r="N174" s="30">
        <f t="shared" si="106"/>
        <v>0</v>
      </c>
      <c r="O174" s="30">
        <f t="shared" si="106"/>
        <v>0</v>
      </c>
      <c r="P174" s="30">
        <f t="shared" si="106"/>
        <v>0</v>
      </c>
      <c r="Q174" s="30">
        <f t="shared" si="106"/>
        <v>0</v>
      </c>
      <c r="R174" s="30">
        <f t="shared" si="106"/>
        <v>0</v>
      </c>
      <c r="S174" s="30">
        <f t="shared" si="106"/>
        <v>0</v>
      </c>
      <c r="T174" s="30">
        <f t="shared" si="106"/>
        <v>0</v>
      </c>
      <c r="U174" s="30">
        <f t="shared" si="106"/>
        <v>0</v>
      </c>
      <c r="V174" s="30">
        <f t="shared" si="106"/>
        <v>0</v>
      </c>
      <c r="W174" s="30">
        <f t="shared" si="106"/>
        <v>0</v>
      </c>
      <c r="X174" s="30">
        <f t="shared" si="106"/>
        <v>0</v>
      </c>
      <c r="Y174" s="30">
        <f t="shared" si="106"/>
        <v>0</v>
      </c>
      <c r="Z174" s="30">
        <f t="shared" si="106"/>
        <v>0</v>
      </c>
      <c r="AA174" s="30">
        <f t="shared" si="106"/>
        <v>0</v>
      </c>
      <c r="AB174" s="30">
        <f t="shared" si="106"/>
        <v>0</v>
      </c>
      <c r="AC174" s="30">
        <f t="shared" si="106"/>
        <v>0</v>
      </c>
      <c r="AD174" s="30">
        <f t="shared" si="106"/>
        <v>0</v>
      </c>
      <c r="AE174" s="30">
        <f t="shared" si="106"/>
        <v>0</v>
      </c>
      <c r="AF174" s="30">
        <f t="shared" si="106"/>
        <v>0</v>
      </c>
      <c r="AG174" s="30">
        <f t="shared" si="106"/>
        <v>0</v>
      </c>
      <c r="AH174" s="30">
        <f t="shared" si="106"/>
        <v>0</v>
      </c>
      <c r="AI174" s="30">
        <f t="shared" si="106"/>
        <v>0</v>
      </c>
      <c r="AJ174" s="30">
        <f t="shared" si="106"/>
        <v>0</v>
      </c>
      <c r="AK174" s="30">
        <f t="shared" si="106"/>
        <v>0</v>
      </c>
      <c r="AL174" s="30">
        <f t="shared" si="106"/>
        <v>0</v>
      </c>
      <c r="AM174" s="30">
        <f t="shared" si="106"/>
        <v>0</v>
      </c>
      <c r="AN174" s="30">
        <f t="shared" si="106"/>
        <v>0</v>
      </c>
      <c r="AO174" s="30">
        <f t="shared" si="106"/>
        <v>0</v>
      </c>
      <c r="AP174" s="30">
        <f t="shared" si="106"/>
        <v>0</v>
      </c>
      <c r="AQ174" s="30">
        <f t="shared" si="106"/>
        <v>0</v>
      </c>
      <c r="AR174" s="30">
        <f t="shared" si="106"/>
        <v>0</v>
      </c>
      <c r="AS174" s="30">
        <f t="shared" si="106"/>
        <v>0</v>
      </c>
      <c r="AT174" s="30">
        <f t="shared" si="106"/>
        <v>0</v>
      </c>
      <c r="AU174" s="30">
        <f t="shared" si="106"/>
        <v>0</v>
      </c>
      <c r="AV174" s="30">
        <f t="shared" si="106"/>
        <v>0</v>
      </c>
      <c r="AW174" s="30">
        <f t="shared" si="106"/>
        <v>0</v>
      </c>
      <c r="AX174" s="30">
        <f t="shared" si="106"/>
        <v>0</v>
      </c>
      <c r="AY174" s="30">
        <f t="shared" si="106"/>
        <v>0</v>
      </c>
      <c r="AZ174" s="30">
        <f t="shared" si="106"/>
        <v>0</v>
      </c>
      <c r="BA174" s="30">
        <f t="shared" si="106"/>
        <v>0</v>
      </c>
      <c r="BB174" s="30">
        <f t="shared" si="106"/>
        <v>0</v>
      </c>
      <c r="BC174" s="30">
        <f t="shared" si="106"/>
        <v>0</v>
      </c>
      <c r="BD174" s="30">
        <f t="shared" si="106"/>
        <v>0</v>
      </c>
      <c r="BE174" s="30">
        <f t="shared" si="106"/>
        <v>0</v>
      </c>
      <c r="BF174" s="30">
        <f t="shared" si="106"/>
        <v>0</v>
      </c>
      <c r="BG174" s="30">
        <f t="shared" si="106"/>
        <v>0</v>
      </c>
      <c r="BH174" s="30">
        <f t="shared" si="106"/>
        <v>0</v>
      </c>
      <c r="BI174" s="30">
        <f t="shared" si="106"/>
        <v>0</v>
      </c>
      <c r="BJ174" s="30">
        <f t="shared" si="106"/>
        <v>0</v>
      </c>
      <c r="BK174" s="30">
        <f t="shared" si="106"/>
        <v>0</v>
      </c>
      <c r="BL174" s="30">
        <f t="shared" si="106"/>
        <v>0</v>
      </c>
      <c r="BM174" s="30">
        <f t="shared" si="106"/>
        <v>0</v>
      </c>
      <c r="BN174" s="30">
        <f t="shared" si="106"/>
        <v>0</v>
      </c>
      <c r="BO174" s="30">
        <f t="shared" si="106"/>
        <v>0</v>
      </c>
      <c r="BP174" s="30">
        <f t="shared" si="106"/>
        <v>0</v>
      </c>
      <c r="BQ174" s="30">
        <f t="shared" si="105"/>
        <v>0</v>
      </c>
      <c r="BR174" s="30">
        <f t="shared" si="105"/>
        <v>0</v>
      </c>
      <c r="BS174" s="30">
        <f t="shared" si="105"/>
        <v>0</v>
      </c>
      <c r="BT174" s="30">
        <f t="shared" si="105"/>
        <v>0</v>
      </c>
      <c r="BU174" s="30">
        <f t="shared" si="105"/>
        <v>0</v>
      </c>
      <c r="BV174" s="30">
        <f t="shared" si="105"/>
        <v>0</v>
      </c>
      <c r="BW174" s="30">
        <f t="shared" si="105"/>
        <v>0</v>
      </c>
      <c r="BX174" s="30">
        <f t="shared" si="105"/>
        <v>0</v>
      </c>
      <c r="BY174" s="30">
        <f t="shared" si="105"/>
        <v>0</v>
      </c>
      <c r="BZ174" s="30">
        <f t="shared" si="105"/>
        <v>0</v>
      </c>
      <c r="CA174" s="30">
        <f t="shared" si="105"/>
        <v>0</v>
      </c>
      <c r="CB174" s="30">
        <f t="shared" si="105"/>
        <v>0</v>
      </c>
      <c r="CC174" s="30">
        <f t="shared" si="105"/>
        <v>0</v>
      </c>
      <c r="CD174" s="30">
        <f t="shared" si="105"/>
        <v>0</v>
      </c>
      <c r="CE174" s="30">
        <f t="shared" si="105"/>
        <v>0</v>
      </c>
      <c r="CF174" s="30">
        <f t="shared" si="105"/>
        <v>0</v>
      </c>
      <c r="CG174" s="30">
        <f t="shared" si="105"/>
        <v>0</v>
      </c>
      <c r="CH174" s="34">
        <f t="shared" si="105"/>
        <v>0</v>
      </c>
    </row>
    <row r="175" spans="1:86" ht="15.75" customHeight="1" x14ac:dyDescent="0.3">
      <c r="A175" s="64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
      <c r="A176" s="645"/>
      <c r="B176" s="318" t="s">
        <v>237</v>
      </c>
      <c r="C176" s="30">
        <f>SUM(C162:C175)</f>
        <v>259.12989918059156</v>
      </c>
      <c r="D176" s="30">
        <f>SUM(D162:D175)</f>
        <v>298.38899496995572</v>
      </c>
      <c r="E176" s="30">
        <f t="shared" ref="E176:BP176" si="107">SUM(E162:E175)</f>
        <v>393.53433604117231</v>
      </c>
      <c r="F176" s="30">
        <f t="shared" si="107"/>
        <v>527.13224331640572</v>
      </c>
      <c r="G176" s="30">
        <f t="shared" si="107"/>
        <v>1394.592173144591</v>
      </c>
      <c r="H176" s="30">
        <f t="shared" si="107"/>
        <v>5972.1616137301062</v>
      </c>
      <c r="I176" s="30">
        <f t="shared" si="107"/>
        <v>8744.1495744336717</v>
      </c>
      <c r="J176" s="30">
        <f t="shared" si="107"/>
        <v>11221.416774516603</v>
      </c>
      <c r="K176" s="30">
        <f t="shared" si="107"/>
        <v>8613.5410702489498</v>
      </c>
      <c r="L176" s="30">
        <f t="shared" si="107"/>
        <v>2931.0258047517418</v>
      </c>
      <c r="M176" s="30">
        <f t="shared" si="107"/>
        <v>3024.2349946104232</v>
      </c>
      <c r="N176" s="30">
        <f t="shared" si="107"/>
        <v>3363.6794057356597</v>
      </c>
      <c r="O176" s="30">
        <f t="shared" si="107"/>
        <v>5541.8052110222488</v>
      </c>
      <c r="P176" s="30">
        <f t="shared" si="107"/>
        <v>4413.2656196828921</v>
      </c>
      <c r="Q176" s="30">
        <f t="shared" si="107"/>
        <v>4535.8112757396439</v>
      </c>
      <c r="R176" s="30">
        <f t="shared" si="107"/>
        <v>4043.5084750666265</v>
      </c>
      <c r="S176" s="30">
        <f t="shared" si="107"/>
        <v>7302.4588033933678</v>
      </c>
      <c r="T176" s="30">
        <f t="shared" si="107"/>
        <v>27492.643416291387</v>
      </c>
      <c r="U176" s="30">
        <f t="shared" si="107"/>
        <v>30647.291718168588</v>
      </c>
      <c r="V176" s="30">
        <f t="shared" si="107"/>
        <v>30154.190452676325</v>
      </c>
      <c r="W176" s="30">
        <f t="shared" si="107"/>
        <v>18423.479083294151</v>
      </c>
      <c r="X176" s="30">
        <f t="shared" si="107"/>
        <v>5133.8868057530308</v>
      </c>
      <c r="Y176" s="30">
        <f t="shared" si="107"/>
        <v>4641.5366933149826</v>
      </c>
      <c r="Z176" s="30">
        <f t="shared" si="107"/>
        <v>4177.805698102733</v>
      </c>
      <c r="AA176" s="30">
        <f t="shared" si="107"/>
        <v>5541.8052110222488</v>
      </c>
      <c r="AB176" s="30">
        <f t="shared" si="107"/>
        <v>4413.2656196828921</v>
      </c>
      <c r="AC176" s="30">
        <f t="shared" si="107"/>
        <v>4535.8112757396439</v>
      </c>
      <c r="AD176" s="30">
        <f t="shared" si="107"/>
        <v>4043.5084750666265</v>
      </c>
      <c r="AE176" s="30">
        <f t="shared" si="107"/>
        <v>7302.4588033933678</v>
      </c>
      <c r="AF176" s="30">
        <f t="shared" si="107"/>
        <v>27492.643416291387</v>
      </c>
      <c r="AG176" s="30">
        <f t="shared" si="107"/>
        <v>30647.291718168588</v>
      </c>
      <c r="AH176" s="30">
        <f t="shared" si="107"/>
        <v>30154.190452676325</v>
      </c>
      <c r="AI176" s="30">
        <f t="shared" si="107"/>
        <v>18423.479083294151</v>
      </c>
      <c r="AJ176" s="30">
        <f t="shared" si="107"/>
        <v>5133.8868057530308</v>
      </c>
      <c r="AK176" s="30">
        <f t="shared" si="107"/>
        <v>4641.5366933149826</v>
      </c>
      <c r="AL176" s="30">
        <f t="shared" si="107"/>
        <v>4177.805698102733</v>
      </c>
      <c r="AM176" s="30">
        <f t="shared" si="107"/>
        <v>5541.8052110222488</v>
      </c>
      <c r="AN176" s="30">
        <f t="shared" si="107"/>
        <v>4413.2656196828921</v>
      </c>
      <c r="AO176" s="30">
        <f t="shared" si="107"/>
        <v>4535.8112757396439</v>
      </c>
      <c r="AP176" s="30">
        <f t="shared" si="107"/>
        <v>4043.5084750666265</v>
      </c>
      <c r="AQ176" s="30">
        <f t="shared" si="107"/>
        <v>7302.4588033933678</v>
      </c>
      <c r="AR176" s="30">
        <f t="shared" si="107"/>
        <v>27492.643416291387</v>
      </c>
      <c r="AS176" s="30">
        <f t="shared" si="107"/>
        <v>30647.291718168588</v>
      </c>
      <c r="AT176" s="30">
        <f t="shared" si="107"/>
        <v>30154.190452676325</v>
      </c>
      <c r="AU176" s="30">
        <f t="shared" si="107"/>
        <v>18423.479083294151</v>
      </c>
      <c r="AV176" s="30">
        <f t="shared" si="107"/>
        <v>5133.8868057530308</v>
      </c>
      <c r="AW176" s="30">
        <f t="shared" si="107"/>
        <v>4641.5366933149826</v>
      </c>
      <c r="AX176" s="30">
        <f t="shared" si="107"/>
        <v>4177.805698102733</v>
      </c>
      <c r="AY176" s="30">
        <f t="shared" si="107"/>
        <v>5541.8052110222488</v>
      </c>
      <c r="AZ176" s="30">
        <f t="shared" si="107"/>
        <v>4413.2656196828921</v>
      </c>
      <c r="BA176" s="30">
        <f t="shared" si="107"/>
        <v>4535.8112757396439</v>
      </c>
      <c r="BB176" s="30">
        <f t="shared" si="107"/>
        <v>4043.5084750666265</v>
      </c>
      <c r="BC176" s="30">
        <f t="shared" si="107"/>
        <v>7302.4588033933678</v>
      </c>
      <c r="BD176" s="30">
        <f t="shared" si="107"/>
        <v>27492.643416291387</v>
      </c>
      <c r="BE176" s="30">
        <f t="shared" si="107"/>
        <v>30647.291718168588</v>
      </c>
      <c r="BF176" s="30">
        <f t="shared" si="107"/>
        <v>30154.190452676325</v>
      </c>
      <c r="BG176" s="30">
        <f t="shared" si="107"/>
        <v>18423.479083294151</v>
      </c>
      <c r="BH176" s="30">
        <f t="shared" si="107"/>
        <v>5133.8868057530308</v>
      </c>
      <c r="BI176" s="30">
        <f t="shared" si="107"/>
        <v>4641.5366933149826</v>
      </c>
      <c r="BJ176" s="30">
        <f t="shared" si="107"/>
        <v>4177.805698102733</v>
      </c>
      <c r="BK176" s="30">
        <f t="shared" si="107"/>
        <v>5541.8052110222488</v>
      </c>
      <c r="BL176" s="30">
        <f t="shared" si="107"/>
        <v>4413.2656196828921</v>
      </c>
      <c r="BM176" s="30">
        <f t="shared" si="107"/>
        <v>4535.8112757396439</v>
      </c>
      <c r="BN176" s="30">
        <f t="shared" si="107"/>
        <v>4043.5084750666265</v>
      </c>
      <c r="BO176" s="30">
        <f t="shared" si="107"/>
        <v>7302.4588033933678</v>
      </c>
      <c r="BP176" s="30">
        <f t="shared" si="107"/>
        <v>27492.643416291387</v>
      </c>
      <c r="BQ176" s="30">
        <f t="shared" ref="BQ176:CH176" si="108">SUM(BQ162:BQ175)</f>
        <v>30647.291718168588</v>
      </c>
      <c r="BR176" s="30">
        <f t="shared" si="108"/>
        <v>30154.190452676325</v>
      </c>
      <c r="BS176" s="30">
        <f t="shared" si="108"/>
        <v>18423.479083294151</v>
      </c>
      <c r="BT176" s="30">
        <f t="shared" si="108"/>
        <v>5133.8868057530308</v>
      </c>
      <c r="BU176" s="30">
        <f t="shared" si="108"/>
        <v>4641.5366933149826</v>
      </c>
      <c r="BV176" s="30">
        <f t="shared" si="108"/>
        <v>4177.805698102733</v>
      </c>
      <c r="BW176" s="30">
        <f t="shared" si="108"/>
        <v>5541.8052110222488</v>
      </c>
      <c r="BX176" s="30">
        <f t="shared" si="108"/>
        <v>4413.2656196828921</v>
      </c>
      <c r="BY176" s="30">
        <f t="shared" si="108"/>
        <v>4535.8112757396439</v>
      </c>
      <c r="BZ176" s="30">
        <f t="shared" si="108"/>
        <v>4043.5084750666265</v>
      </c>
      <c r="CA176" s="30">
        <f t="shared" si="108"/>
        <v>7302.4588033933678</v>
      </c>
      <c r="CB176" s="30">
        <f t="shared" si="108"/>
        <v>27492.643416291387</v>
      </c>
      <c r="CC176" s="30">
        <f t="shared" si="108"/>
        <v>30647.291718168588</v>
      </c>
      <c r="CD176" s="30">
        <f t="shared" si="108"/>
        <v>30154.190452676325</v>
      </c>
      <c r="CE176" s="30">
        <f t="shared" si="108"/>
        <v>18423.479083294151</v>
      </c>
      <c r="CF176" s="30">
        <f t="shared" si="108"/>
        <v>5133.8868057530308</v>
      </c>
      <c r="CG176" s="30">
        <f t="shared" si="108"/>
        <v>4641.5366933149826</v>
      </c>
      <c r="CH176" s="34">
        <f t="shared" si="108"/>
        <v>4177.805698102733</v>
      </c>
    </row>
    <row r="177" spans="1:86" ht="16.5" customHeight="1" thickBot="1" x14ac:dyDescent="0.35">
      <c r="A177" s="646"/>
      <c r="B177" s="170" t="s">
        <v>238</v>
      </c>
      <c r="C177" s="31">
        <f>C176</f>
        <v>259.12989918059156</v>
      </c>
      <c r="D177" s="31">
        <f>C177+D176</f>
        <v>557.51889415054734</v>
      </c>
      <c r="E177" s="31">
        <f t="shared" ref="E177:BP177" si="109">D177+E176</f>
        <v>951.05323019171965</v>
      </c>
      <c r="F177" s="31">
        <f t="shared" si="109"/>
        <v>1478.1854735081254</v>
      </c>
      <c r="G177" s="31">
        <f t="shared" si="109"/>
        <v>2872.7776466527166</v>
      </c>
      <c r="H177" s="31">
        <f t="shared" si="109"/>
        <v>8844.9392603828237</v>
      </c>
      <c r="I177" s="31">
        <f t="shared" si="109"/>
        <v>17589.088834816495</v>
      </c>
      <c r="J177" s="31">
        <f t="shared" si="109"/>
        <v>28810.5056093331</v>
      </c>
      <c r="K177" s="31">
        <f t="shared" si="109"/>
        <v>37424.046679582054</v>
      </c>
      <c r="L177" s="31">
        <f t="shared" si="109"/>
        <v>40355.072484333796</v>
      </c>
      <c r="M177" s="31">
        <f t="shared" si="109"/>
        <v>43379.307478944218</v>
      </c>
      <c r="N177" s="31">
        <f t="shared" si="109"/>
        <v>46742.986884679878</v>
      </c>
      <c r="O177" s="31">
        <f t="shared" si="109"/>
        <v>52284.792095702127</v>
      </c>
      <c r="P177" s="31">
        <f t="shared" si="109"/>
        <v>56698.057715385017</v>
      </c>
      <c r="Q177" s="31">
        <f t="shared" si="109"/>
        <v>61233.868991124662</v>
      </c>
      <c r="R177" s="31">
        <f t="shared" si="109"/>
        <v>65277.37746619129</v>
      </c>
      <c r="S177" s="31">
        <f t="shared" si="109"/>
        <v>72579.836269584659</v>
      </c>
      <c r="T177" s="31">
        <f t="shared" si="109"/>
        <v>100072.47968587605</v>
      </c>
      <c r="U177" s="31">
        <f t="shared" si="109"/>
        <v>130719.77140404464</v>
      </c>
      <c r="V177" s="31">
        <f t="shared" si="109"/>
        <v>160873.96185672097</v>
      </c>
      <c r="W177" s="31">
        <f t="shared" si="109"/>
        <v>179297.44094001513</v>
      </c>
      <c r="X177" s="31">
        <f t="shared" si="109"/>
        <v>184431.32774576815</v>
      </c>
      <c r="Y177" s="31">
        <f t="shared" si="109"/>
        <v>189072.86443908315</v>
      </c>
      <c r="Z177" s="31">
        <f t="shared" si="109"/>
        <v>193250.67013718589</v>
      </c>
      <c r="AA177" s="31">
        <f t="shared" si="109"/>
        <v>198792.47534820816</v>
      </c>
      <c r="AB177" s="31">
        <f t="shared" si="109"/>
        <v>203205.74096789106</v>
      </c>
      <c r="AC177" s="31">
        <f t="shared" si="109"/>
        <v>207741.55224363069</v>
      </c>
      <c r="AD177" s="31">
        <f t="shared" si="109"/>
        <v>211785.06071869732</v>
      </c>
      <c r="AE177" s="31">
        <f t="shared" si="109"/>
        <v>219087.51952209068</v>
      </c>
      <c r="AF177" s="31">
        <f t="shared" si="109"/>
        <v>246580.16293838207</v>
      </c>
      <c r="AG177" s="31">
        <f t="shared" si="109"/>
        <v>277227.45465655066</v>
      </c>
      <c r="AH177" s="31">
        <f t="shared" si="109"/>
        <v>307381.64510922699</v>
      </c>
      <c r="AI177" s="31">
        <f t="shared" si="109"/>
        <v>325805.12419252115</v>
      </c>
      <c r="AJ177" s="31">
        <f t="shared" si="109"/>
        <v>330939.0109982742</v>
      </c>
      <c r="AK177" s="31">
        <f t="shared" si="109"/>
        <v>335580.54769158916</v>
      </c>
      <c r="AL177" s="31">
        <f t="shared" si="109"/>
        <v>339758.35338969191</v>
      </c>
      <c r="AM177" s="31">
        <f t="shared" si="109"/>
        <v>345300.15860071417</v>
      </c>
      <c r="AN177" s="31">
        <f t="shared" si="109"/>
        <v>349713.42422039708</v>
      </c>
      <c r="AO177" s="31">
        <f t="shared" si="109"/>
        <v>354249.23549613671</v>
      </c>
      <c r="AP177" s="31">
        <f t="shared" si="109"/>
        <v>358292.74397120334</v>
      </c>
      <c r="AQ177" s="31">
        <f t="shared" si="109"/>
        <v>365595.20277459669</v>
      </c>
      <c r="AR177" s="31">
        <f t="shared" si="109"/>
        <v>393087.84619088809</v>
      </c>
      <c r="AS177" s="31">
        <f t="shared" si="109"/>
        <v>423735.13790905668</v>
      </c>
      <c r="AT177" s="31">
        <f t="shared" si="109"/>
        <v>453889.328361733</v>
      </c>
      <c r="AU177" s="31">
        <f t="shared" si="109"/>
        <v>472312.80744502717</v>
      </c>
      <c r="AV177" s="31">
        <f t="shared" si="109"/>
        <v>477446.69425078022</v>
      </c>
      <c r="AW177" s="31">
        <f t="shared" si="109"/>
        <v>482088.23094409518</v>
      </c>
      <c r="AX177" s="31">
        <f t="shared" si="109"/>
        <v>486266.03664219793</v>
      </c>
      <c r="AY177" s="31">
        <f t="shared" si="109"/>
        <v>491807.84185322019</v>
      </c>
      <c r="AZ177" s="31">
        <f t="shared" si="109"/>
        <v>496221.1074729031</v>
      </c>
      <c r="BA177" s="31">
        <f t="shared" si="109"/>
        <v>500756.91874864273</v>
      </c>
      <c r="BB177" s="31">
        <f t="shared" si="109"/>
        <v>504800.42722370935</v>
      </c>
      <c r="BC177" s="31">
        <f t="shared" si="109"/>
        <v>512102.88602710271</v>
      </c>
      <c r="BD177" s="31">
        <f t="shared" si="109"/>
        <v>539595.52944339404</v>
      </c>
      <c r="BE177" s="31">
        <f t="shared" si="109"/>
        <v>570242.82116156258</v>
      </c>
      <c r="BF177" s="31">
        <f t="shared" si="109"/>
        <v>600397.01161423884</v>
      </c>
      <c r="BG177" s="31">
        <f t="shared" si="109"/>
        <v>618820.49069753301</v>
      </c>
      <c r="BH177" s="31">
        <f t="shared" si="109"/>
        <v>623954.377503286</v>
      </c>
      <c r="BI177" s="31">
        <f t="shared" si="109"/>
        <v>628595.91419660102</v>
      </c>
      <c r="BJ177" s="31">
        <f t="shared" si="109"/>
        <v>632773.71989470371</v>
      </c>
      <c r="BK177" s="31">
        <f t="shared" si="109"/>
        <v>638315.52510572597</v>
      </c>
      <c r="BL177" s="31">
        <f t="shared" si="109"/>
        <v>642728.79072540882</v>
      </c>
      <c r="BM177" s="31">
        <f t="shared" si="109"/>
        <v>647264.60200114851</v>
      </c>
      <c r="BN177" s="31">
        <f t="shared" si="109"/>
        <v>651308.11047621514</v>
      </c>
      <c r="BO177" s="31">
        <f t="shared" si="109"/>
        <v>658610.56927960855</v>
      </c>
      <c r="BP177" s="31">
        <f t="shared" si="109"/>
        <v>686103.21269589989</v>
      </c>
      <c r="BQ177" s="31">
        <f t="shared" ref="BQ177:CH177" si="110">BP177+BQ176</f>
        <v>716750.50441406842</v>
      </c>
      <c r="BR177" s="31">
        <f t="shared" si="110"/>
        <v>746904.6948667448</v>
      </c>
      <c r="BS177" s="31">
        <f t="shared" si="110"/>
        <v>765328.17395003897</v>
      </c>
      <c r="BT177" s="31">
        <f t="shared" si="110"/>
        <v>770462.06075579196</v>
      </c>
      <c r="BU177" s="31">
        <f t="shared" si="110"/>
        <v>775103.59744910698</v>
      </c>
      <c r="BV177" s="31">
        <f t="shared" si="110"/>
        <v>779281.40314720967</v>
      </c>
      <c r="BW177" s="31">
        <f t="shared" si="110"/>
        <v>784823.20835823193</v>
      </c>
      <c r="BX177" s="31">
        <f t="shared" si="110"/>
        <v>789236.47397791478</v>
      </c>
      <c r="BY177" s="31">
        <f t="shared" si="110"/>
        <v>793772.28525365447</v>
      </c>
      <c r="BZ177" s="31">
        <f t="shared" si="110"/>
        <v>797815.7937287211</v>
      </c>
      <c r="CA177" s="31">
        <f t="shared" si="110"/>
        <v>805118.25253211451</v>
      </c>
      <c r="CB177" s="31">
        <f t="shared" si="110"/>
        <v>832610.89594840584</v>
      </c>
      <c r="CC177" s="31">
        <f t="shared" si="110"/>
        <v>863258.18766657438</v>
      </c>
      <c r="CD177" s="31">
        <f t="shared" si="110"/>
        <v>893412.37811925076</v>
      </c>
      <c r="CE177" s="31">
        <f t="shared" si="110"/>
        <v>911835.85720254492</v>
      </c>
      <c r="CF177" s="31">
        <f t="shared" si="110"/>
        <v>916969.74400829792</v>
      </c>
      <c r="CG177" s="31">
        <f t="shared" si="110"/>
        <v>921611.28070161294</v>
      </c>
      <c r="CH177" s="35">
        <f t="shared" si="110"/>
        <v>925789.08639971563</v>
      </c>
    </row>
    <row r="178" spans="1:86" s="136" customFormat="1" ht="14.55" customHeight="1" x14ac:dyDescent="0.3">
      <c r="A178" s="127"/>
      <c r="B178" s="281" t="s">
        <v>250</v>
      </c>
      <c r="C178" s="135">
        <f t="shared" ref="C178:BN178" si="111">C157+C176</f>
        <v>2495.3152295485806</v>
      </c>
      <c r="D178" s="135">
        <f t="shared" si="111"/>
        <v>4043.4696212091089</v>
      </c>
      <c r="E178" s="135">
        <f t="shared" si="111"/>
        <v>4153.1771598796813</v>
      </c>
      <c r="F178" s="135">
        <f t="shared" si="111"/>
        <v>5626.4038803413259</v>
      </c>
      <c r="G178" s="135">
        <f t="shared" si="111"/>
        <v>11673.315608504443</v>
      </c>
      <c r="H178" s="135">
        <f t="shared" si="111"/>
        <v>35331.575030684646</v>
      </c>
      <c r="I178" s="135">
        <f t="shared" si="111"/>
        <v>55246.169719224687</v>
      </c>
      <c r="J178" s="135">
        <f t="shared" si="111"/>
        <v>67724.513549778494</v>
      </c>
      <c r="K178" s="135">
        <f t="shared" si="111"/>
        <v>54239.492124581302</v>
      </c>
      <c r="L178" s="135">
        <f t="shared" si="111"/>
        <v>28975.088272023113</v>
      </c>
      <c r="M178" s="135">
        <f t="shared" si="111"/>
        <v>30671.473834248955</v>
      </c>
      <c r="N178" s="135">
        <f t="shared" si="111"/>
        <v>41982.241061605426</v>
      </c>
      <c r="O178" s="135">
        <f t="shared" si="111"/>
        <v>58300.50564031543</v>
      </c>
      <c r="P178" s="135">
        <f t="shared" si="111"/>
        <v>48259.769073887008</v>
      </c>
      <c r="Q178" s="135">
        <f t="shared" si="111"/>
        <v>49242.113462956688</v>
      </c>
      <c r="R178" s="135">
        <f t="shared" si="111"/>
        <v>44153.47881493975</v>
      </c>
      <c r="S178" s="135">
        <f t="shared" si="111"/>
        <v>62992.008355389036</v>
      </c>
      <c r="T178" s="135">
        <f t="shared" si="111"/>
        <v>163353.93756478329</v>
      </c>
      <c r="U178" s="135">
        <f t="shared" si="111"/>
        <v>194863.79048226791</v>
      </c>
      <c r="V178" s="135">
        <f t="shared" si="111"/>
        <v>184095.99045299386</v>
      </c>
      <c r="W178" s="135">
        <f t="shared" si="111"/>
        <v>117847.50214873509</v>
      </c>
      <c r="X178" s="135">
        <f t="shared" si="111"/>
        <v>51258.774646601101</v>
      </c>
      <c r="Y178" s="135">
        <f t="shared" si="111"/>
        <v>47661.25957868246</v>
      </c>
      <c r="Z178" s="135">
        <f t="shared" si="111"/>
        <v>51595.406596824185</v>
      </c>
      <c r="AA178" s="135">
        <f t="shared" si="111"/>
        <v>58300.50564031543</v>
      </c>
      <c r="AB178" s="135">
        <f t="shared" si="111"/>
        <v>48259.769073887008</v>
      </c>
      <c r="AC178" s="135">
        <f t="shared" si="111"/>
        <v>49242.113462956688</v>
      </c>
      <c r="AD178" s="135">
        <f t="shared" si="111"/>
        <v>44153.47881493975</v>
      </c>
      <c r="AE178" s="135">
        <f t="shared" si="111"/>
        <v>62992.008355389036</v>
      </c>
      <c r="AF178" s="135">
        <f t="shared" si="111"/>
        <v>163353.93756478329</v>
      </c>
      <c r="AG178" s="135">
        <f t="shared" si="111"/>
        <v>194863.79048226791</v>
      </c>
      <c r="AH178" s="135">
        <f t="shared" si="111"/>
        <v>184095.99045299386</v>
      </c>
      <c r="AI178" s="135">
        <f t="shared" si="111"/>
        <v>117847.50214873509</v>
      </c>
      <c r="AJ178" s="135">
        <f t="shared" si="111"/>
        <v>51258.774646601101</v>
      </c>
      <c r="AK178" s="135">
        <f t="shared" si="111"/>
        <v>47661.25957868246</v>
      </c>
      <c r="AL178" s="135">
        <f t="shared" si="111"/>
        <v>51595.406596824185</v>
      </c>
      <c r="AM178" s="135">
        <f t="shared" si="111"/>
        <v>58300.50564031543</v>
      </c>
      <c r="AN178" s="135">
        <f t="shared" si="111"/>
        <v>48259.769073887008</v>
      </c>
      <c r="AO178" s="135">
        <f t="shared" si="111"/>
        <v>49242.113462956688</v>
      </c>
      <c r="AP178" s="135">
        <f t="shared" si="111"/>
        <v>44153.47881493975</v>
      </c>
      <c r="AQ178" s="135">
        <f t="shared" si="111"/>
        <v>62992.008355389036</v>
      </c>
      <c r="AR178" s="135">
        <f t="shared" si="111"/>
        <v>163353.93756478329</v>
      </c>
      <c r="AS178" s="135">
        <f t="shared" si="111"/>
        <v>194863.79048226791</v>
      </c>
      <c r="AT178" s="135">
        <f t="shared" si="111"/>
        <v>184095.99045299386</v>
      </c>
      <c r="AU178" s="135">
        <f t="shared" si="111"/>
        <v>117847.50214873509</v>
      </c>
      <c r="AV178" s="135">
        <f t="shared" si="111"/>
        <v>51258.774646601101</v>
      </c>
      <c r="AW178" s="135">
        <f t="shared" si="111"/>
        <v>47661.25957868246</v>
      </c>
      <c r="AX178" s="135">
        <f t="shared" si="111"/>
        <v>51595.406596824185</v>
      </c>
      <c r="AY178" s="135">
        <f t="shared" si="111"/>
        <v>58300.50564031543</v>
      </c>
      <c r="AZ178" s="135">
        <f t="shared" si="111"/>
        <v>48259.769073887008</v>
      </c>
      <c r="BA178" s="135">
        <f t="shared" si="111"/>
        <v>49242.113462956688</v>
      </c>
      <c r="BB178" s="135">
        <f t="shared" si="111"/>
        <v>44153.47881493975</v>
      </c>
      <c r="BC178" s="135">
        <f t="shared" si="111"/>
        <v>62992.008355389036</v>
      </c>
      <c r="BD178" s="135">
        <f t="shared" si="111"/>
        <v>163353.93756478329</v>
      </c>
      <c r="BE178" s="135">
        <f t="shared" si="111"/>
        <v>194863.79048226791</v>
      </c>
      <c r="BF178" s="135">
        <f t="shared" si="111"/>
        <v>184095.99045299386</v>
      </c>
      <c r="BG178" s="135">
        <f t="shared" si="111"/>
        <v>117847.50214873509</v>
      </c>
      <c r="BH178" s="135">
        <f t="shared" si="111"/>
        <v>51258.774646601101</v>
      </c>
      <c r="BI178" s="135">
        <f t="shared" si="111"/>
        <v>47661.25957868246</v>
      </c>
      <c r="BJ178" s="135">
        <f t="shared" si="111"/>
        <v>51595.406596824185</v>
      </c>
      <c r="BK178" s="135">
        <f t="shared" si="111"/>
        <v>58300.50564031543</v>
      </c>
      <c r="BL178" s="135">
        <f t="shared" si="111"/>
        <v>48259.769073887008</v>
      </c>
      <c r="BM178" s="135">
        <f t="shared" si="111"/>
        <v>49242.113462956688</v>
      </c>
      <c r="BN178" s="135">
        <f t="shared" si="111"/>
        <v>44153.47881493975</v>
      </c>
      <c r="BO178" s="135">
        <f t="shared" ref="BO178:CH178" si="112">BO157+BO176</f>
        <v>62992.008355389036</v>
      </c>
      <c r="BP178" s="135">
        <f t="shared" si="112"/>
        <v>163353.93756478329</v>
      </c>
      <c r="BQ178" s="135">
        <f t="shared" si="112"/>
        <v>194863.79048226791</v>
      </c>
      <c r="BR178" s="135">
        <f t="shared" si="112"/>
        <v>184095.99045299386</v>
      </c>
      <c r="BS178" s="135">
        <f t="shared" si="112"/>
        <v>117847.50214873509</v>
      </c>
      <c r="BT178" s="135">
        <f t="shared" si="112"/>
        <v>51258.774646601101</v>
      </c>
      <c r="BU178" s="135">
        <f t="shared" si="112"/>
        <v>47661.25957868246</v>
      </c>
      <c r="BV178" s="135">
        <f t="shared" si="112"/>
        <v>51595.406596824185</v>
      </c>
      <c r="BW178" s="135">
        <f t="shared" si="112"/>
        <v>58300.50564031543</v>
      </c>
      <c r="BX178" s="135">
        <f t="shared" si="112"/>
        <v>48259.769073887008</v>
      </c>
      <c r="BY178" s="135">
        <f t="shared" si="112"/>
        <v>49242.113462956688</v>
      </c>
      <c r="BZ178" s="135">
        <f t="shared" si="112"/>
        <v>44153.47881493975</v>
      </c>
      <c r="CA178" s="135">
        <f t="shared" si="112"/>
        <v>62992.008355389036</v>
      </c>
      <c r="CB178" s="135">
        <f t="shared" si="112"/>
        <v>163353.93756478329</v>
      </c>
      <c r="CC178" s="135">
        <f t="shared" si="112"/>
        <v>194863.79048226791</v>
      </c>
      <c r="CD178" s="135">
        <f t="shared" si="112"/>
        <v>184095.99045299386</v>
      </c>
      <c r="CE178" s="135">
        <f t="shared" si="112"/>
        <v>117847.50214873509</v>
      </c>
      <c r="CF178" s="135">
        <f t="shared" si="112"/>
        <v>51258.774646601101</v>
      </c>
      <c r="CG178" s="135">
        <f t="shared" si="112"/>
        <v>47661.25957868246</v>
      </c>
      <c r="CH178" s="135">
        <f t="shared" si="112"/>
        <v>51595.406596824185</v>
      </c>
    </row>
    <row r="179" spans="1:86" x14ac:dyDescent="0.3">
      <c r="A179" s="127"/>
      <c r="B179" s="282" t="s">
        <v>251</v>
      </c>
      <c r="C179" s="132"/>
      <c r="D179" s="132">
        <f>D178-D73</f>
        <v>0</v>
      </c>
      <c r="E179" s="132">
        <f t="shared" ref="E179:BP179" si="113">E178-E73</f>
        <v>0</v>
      </c>
      <c r="F179" s="132">
        <f t="shared" si="113"/>
        <v>0</v>
      </c>
      <c r="G179" s="132">
        <f t="shared" si="113"/>
        <v>0</v>
      </c>
      <c r="H179" s="132">
        <f t="shared" si="113"/>
        <v>0</v>
      </c>
      <c r="I179" s="132">
        <f t="shared" si="113"/>
        <v>0</v>
      </c>
      <c r="J179" s="132">
        <f t="shared" si="113"/>
        <v>0</v>
      </c>
      <c r="K179" s="132">
        <f t="shared" si="113"/>
        <v>0</v>
      </c>
      <c r="L179" s="132">
        <f t="shared" si="113"/>
        <v>0</v>
      </c>
      <c r="M179" s="132">
        <f t="shared" si="113"/>
        <v>0</v>
      </c>
      <c r="N179" s="132">
        <f t="shared" si="113"/>
        <v>0</v>
      </c>
      <c r="O179" s="132">
        <f t="shared" si="113"/>
        <v>0</v>
      </c>
      <c r="P179" s="132">
        <f t="shared" si="113"/>
        <v>0</v>
      </c>
      <c r="Q179" s="132">
        <f t="shared" si="113"/>
        <v>0</v>
      </c>
      <c r="R179" s="132">
        <f t="shared" si="113"/>
        <v>0</v>
      </c>
      <c r="S179" s="132">
        <f t="shared" si="113"/>
        <v>0</v>
      </c>
      <c r="T179" s="132">
        <f t="shared" si="113"/>
        <v>0</v>
      </c>
      <c r="U179" s="132">
        <f t="shared" si="113"/>
        <v>0</v>
      </c>
      <c r="V179" s="132">
        <f t="shared" si="113"/>
        <v>0</v>
      </c>
      <c r="W179" s="132">
        <f t="shared" si="113"/>
        <v>0</v>
      </c>
      <c r="X179" s="132">
        <f t="shared" si="113"/>
        <v>0</v>
      </c>
      <c r="Y179" s="132">
        <f t="shared" si="113"/>
        <v>0</v>
      </c>
      <c r="Z179" s="132">
        <f t="shared" si="113"/>
        <v>0</v>
      </c>
      <c r="AA179" s="132">
        <f t="shared" si="113"/>
        <v>0</v>
      </c>
      <c r="AB179" s="132">
        <f t="shared" si="113"/>
        <v>0</v>
      </c>
      <c r="AC179" s="132">
        <f t="shared" si="113"/>
        <v>0</v>
      </c>
      <c r="AD179" s="132">
        <f t="shared" si="113"/>
        <v>0</v>
      </c>
      <c r="AE179" s="132">
        <f t="shared" si="113"/>
        <v>0</v>
      </c>
      <c r="AF179" s="132">
        <f t="shared" si="113"/>
        <v>0</v>
      </c>
      <c r="AG179" s="132">
        <f t="shared" si="113"/>
        <v>0</v>
      </c>
      <c r="AH179" s="132">
        <f t="shared" si="113"/>
        <v>0</v>
      </c>
      <c r="AI179" s="132">
        <f t="shared" si="113"/>
        <v>0</v>
      </c>
      <c r="AJ179" s="132">
        <f t="shared" si="113"/>
        <v>0</v>
      </c>
      <c r="AK179" s="132">
        <f t="shared" si="113"/>
        <v>0</v>
      </c>
      <c r="AL179" s="132">
        <f t="shared" si="113"/>
        <v>0</v>
      </c>
      <c r="AM179" s="132">
        <f t="shared" si="113"/>
        <v>0</v>
      </c>
      <c r="AN179" s="132">
        <f t="shared" si="113"/>
        <v>0</v>
      </c>
      <c r="AO179" s="132">
        <f t="shared" si="113"/>
        <v>0</v>
      </c>
      <c r="AP179" s="132">
        <f t="shared" si="113"/>
        <v>0</v>
      </c>
      <c r="AQ179" s="132">
        <f t="shared" si="113"/>
        <v>0</v>
      </c>
      <c r="AR179" s="132">
        <f t="shared" si="113"/>
        <v>0</v>
      </c>
      <c r="AS179" s="132">
        <f t="shared" si="113"/>
        <v>0</v>
      </c>
      <c r="AT179" s="132">
        <f t="shared" si="113"/>
        <v>0</v>
      </c>
      <c r="AU179" s="132">
        <f t="shared" si="113"/>
        <v>0</v>
      </c>
      <c r="AV179" s="132">
        <f t="shared" si="113"/>
        <v>0</v>
      </c>
      <c r="AW179" s="132">
        <f t="shared" si="113"/>
        <v>0</v>
      </c>
      <c r="AX179" s="132">
        <f t="shared" si="113"/>
        <v>0</v>
      </c>
      <c r="AY179" s="132">
        <f t="shared" si="113"/>
        <v>0</v>
      </c>
      <c r="AZ179" s="132">
        <f t="shared" si="113"/>
        <v>0</v>
      </c>
      <c r="BA179" s="132">
        <f t="shared" si="113"/>
        <v>0</v>
      </c>
      <c r="BB179" s="132">
        <f t="shared" si="113"/>
        <v>0</v>
      </c>
      <c r="BC179" s="132">
        <f t="shared" si="113"/>
        <v>0</v>
      </c>
      <c r="BD179" s="132">
        <f t="shared" si="113"/>
        <v>0</v>
      </c>
      <c r="BE179" s="132">
        <f t="shared" si="113"/>
        <v>0</v>
      </c>
      <c r="BF179" s="132">
        <f t="shared" si="113"/>
        <v>0</v>
      </c>
      <c r="BG179" s="132">
        <f t="shared" si="113"/>
        <v>0</v>
      </c>
      <c r="BH179" s="132">
        <f t="shared" si="113"/>
        <v>0</v>
      </c>
      <c r="BI179" s="132">
        <f t="shared" si="113"/>
        <v>0</v>
      </c>
      <c r="BJ179" s="132">
        <f t="shared" si="113"/>
        <v>0</v>
      </c>
      <c r="BK179" s="132">
        <f t="shared" si="113"/>
        <v>0</v>
      </c>
      <c r="BL179" s="132">
        <f t="shared" si="113"/>
        <v>0</v>
      </c>
      <c r="BM179" s="132">
        <f t="shared" si="113"/>
        <v>0</v>
      </c>
      <c r="BN179" s="132">
        <f t="shared" si="113"/>
        <v>0</v>
      </c>
      <c r="BO179" s="132">
        <f t="shared" si="113"/>
        <v>0</v>
      </c>
      <c r="BP179" s="132">
        <f t="shared" si="113"/>
        <v>0</v>
      </c>
      <c r="BQ179" s="132">
        <f t="shared" ref="BQ179:CH179" si="114">BQ178-BQ73</f>
        <v>0</v>
      </c>
      <c r="BR179" s="132">
        <f t="shared" si="114"/>
        <v>0</v>
      </c>
      <c r="BS179" s="132">
        <f t="shared" si="114"/>
        <v>0</v>
      </c>
      <c r="BT179" s="132">
        <f t="shared" si="114"/>
        <v>0</v>
      </c>
      <c r="BU179" s="132">
        <f t="shared" si="114"/>
        <v>0</v>
      </c>
      <c r="BV179" s="132">
        <f t="shared" si="114"/>
        <v>0</v>
      </c>
      <c r="BW179" s="132">
        <f t="shared" si="114"/>
        <v>0</v>
      </c>
      <c r="BX179" s="132">
        <f t="shared" si="114"/>
        <v>0</v>
      </c>
      <c r="BY179" s="132">
        <f t="shared" si="114"/>
        <v>0</v>
      </c>
      <c r="BZ179" s="132">
        <f t="shared" si="114"/>
        <v>0</v>
      </c>
      <c r="CA179" s="132">
        <f t="shared" si="114"/>
        <v>0</v>
      </c>
      <c r="CB179" s="132">
        <f t="shared" si="114"/>
        <v>0</v>
      </c>
      <c r="CC179" s="132">
        <f t="shared" si="114"/>
        <v>0</v>
      </c>
      <c r="CD179" s="132">
        <f t="shared" si="114"/>
        <v>0</v>
      </c>
      <c r="CE179" s="132">
        <f t="shared" si="114"/>
        <v>0</v>
      </c>
      <c r="CF179" s="132">
        <f t="shared" si="114"/>
        <v>0</v>
      </c>
      <c r="CG179" s="132">
        <f t="shared" si="114"/>
        <v>0</v>
      </c>
      <c r="CH179" s="132">
        <f t="shared" si="114"/>
        <v>0</v>
      </c>
    </row>
    <row r="180" spans="1:86" ht="15" thickBot="1" x14ac:dyDescent="0.35">
      <c r="A180" s="127"/>
      <c r="B180" s="127"/>
      <c r="C180" s="132"/>
      <c r="D180" s="132"/>
      <c r="E180" s="132"/>
      <c r="F180" s="132"/>
      <c r="G180" s="132"/>
      <c r="H180" s="132"/>
      <c r="I180" s="132"/>
      <c r="J180" s="132"/>
      <c r="K180" s="132"/>
      <c r="L180" s="132"/>
      <c r="M180" s="132"/>
      <c r="N180" s="132"/>
    </row>
    <row r="181" spans="1:86" ht="15" thickBot="1" x14ac:dyDescent="0.35">
      <c r="A181" s="127"/>
      <c r="B181" s="353" t="s">
        <v>113</v>
      </c>
      <c r="C181" s="354">
        <v>43831</v>
      </c>
      <c r="D181" s="354">
        <v>43862</v>
      </c>
      <c r="E181" s="354">
        <v>43891</v>
      </c>
      <c r="F181" s="354">
        <v>43922</v>
      </c>
      <c r="G181" s="354">
        <v>43952</v>
      </c>
      <c r="H181" s="354">
        <v>43983</v>
      </c>
      <c r="I181" s="354">
        <v>44013</v>
      </c>
      <c r="J181" s="354">
        <v>44044</v>
      </c>
      <c r="K181" s="354">
        <v>44075</v>
      </c>
      <c r="L181" s="354">
        <v>44105</v>
      </c>
      <c r="M181" s="354">
        <v>44136</v>
      </c>
      <c r="N181" s="354">
        <v>44166</v>
      </c>
      <c r="O181" s="354">
        <v>44197</v>
      </c>
      <c r="P181" s="354">
        <v>44228</v>
      </c>
      <c r="Q181" s="354">
        <v>44256</v>
      </c>
      <c r="R181" s="354">
        <v>44287</v>
      </c>
      <c r="S181" s="354">
        <v>44317</v>
      </c>
      <c r="T181" s="354">
        <v>44348</v>
      </c>
      <c r="U181" s="354">
        <v>44378</v>
      </c>
      <c r="V181" s="354">
        <v>44409</v>
      </c>
      <c r="W181" s="354">
        <v>44440</v>
      </c>
      <c r="X181" s="354">
        <v>44470</v>
      </c>
      <c r="Y181" s="354">
        <v>44501</v>
      </c>
      <c r="Z181" s="354">
        <v>44531</v>
      </c>
      <c r="AA181" s="354">
        <v>44562</v>
      </c>
      <c r="AB181" s="354">
        <v>44593</v>
      </c>
      <c r="AC181" s="354">
        <v>44621</v>
      </c>
      <c r="AD181" s="354">
        <v>44652</v>
      </c>
      <c r="AE181" s="354">
        <v>44682</v>
      </c>
      <c r="AF181" s="354">
        <v>44713</v>
      </c>
      <c r="AG181" s="354">
        <v>44743</v>
      </c>
      <c r="AH181" s="354">
        <v>44774</v>
      </c>
      <c r="AI181" s="354">
        <v>44805</v>
      </c>
      <c r="AJ181" s="354">
        <v>44835</v>
      </c>
      <c r="AK181" s="354">
        <v>44866</v>
      </c>
      <c r="AL181" s="354">
        <v>44896</v>
      </c>
      <c r="AM181" s="354">
        <v>44927</v>
      </c>
      <c r="AN181" s="354">
        <v>44958</v>
      </c>
      <c r="AO181" s="354">
        <v>44986</v>
      </c>
      <c r="AP181" s="354">
        <v>45017</v>
      </c>
      <c r="AQ181" s="354">
        <v>45047</v>
      </c>
      <c r="AR181" s="354">
        <v>45078</v>
      </c>
      <c r="AS181" s="354">
        <v>45108</v>
      </c>
      <c r="AT181" s="354">
        <v>45139</v>
      </c>
      <c r="AU181" s="354">
        <v>45170</v>
      </c>
      <c r="AV181" s="354">
        <v>45200</v>
      </c>
      <c r="AW181" s="354">
        <v>45231</v>
      </c>
      <c r="AX181" s="354">
        <v>45261</v>
      </c>
      <c r="AY181" s="354">
        <v>45292</v>
      </c>
      <c r="AZ181" s="354">
        <v>45323</v>
      </c>
      <c r="BA181" s="354">
        <v>45352</v>
      </c>
      <c r="BB181" s="354">
        <v>45383</v>
      </c>
      <c r="BC181" s="354">
        <v>45413</v>
      </c>
      <c r="BD181" s="354">
        <v>45444</v>
      </c>
      <c r="BE181" s="354">
        <v>45474</v>
      </c>
      <c r="BF181" s="354">
        <v>45505</v>
      </c>
      <c r="BG181" s="354">
        <v>45536</v>
      </c>
      <c r="BH181" s="354">
        <v>45566</v>
      </c>
      <c r="BI181" s="354">
        <v>45597</v>
      </c>
      <c r="BJ181" s="354">
        <v>45627</v>
      </c>
      <c r="BK181" s="354">
        <v>45658</v>
      </c>
      <c r="BL181" s="354">
        <v>45689</v>
      </c>
      <c r="BM181" s="354">
        <v>45717</v>
      </c>
      <c r="BN181" s="354">
        <v>45748</v>
      </c>
      <c r="BO181" s="354">
        <v>45778</v>
      </c>
      <c r="BP181" s="354">
        <v>45809</v>
      </c>
      <c r="BQ181" s="354">
        <v>45839</v>
      </c>
      <c r="BR181" s="354">
        <v>45870</v>
      </c>
      <c r="BS181" s="354">
        <v>45901</v>
      </c>
      <c r="BT181" s="354">
        <v>45931</v>
      </c>
      <c r="BU181" s="354">
        <v>45962</v>
      </c>
      <c r="BV181" s="354">
        <v>45992</v>
      </c>
      <c r="BW181" s="354">
        <v>46023</v>
      </c>
      <c r="BX181" s="354">
        <v>46054</v>
      </c>
      <c r="BY181" s="354">
        <v>46082</v>
      </c>
      <c r="BZ181" s="354">
        <v>46113</v>
      </c>
      <c r="CA181" s="354">
        <v>46143</v>
      </c>
      <c r="CB181" s="354">
        <v>46174</v>
      </c>
      <c r="CC181" s="354">
        <v>46204</v>
      </c>
      <c r="CD181" s="354">
        <v>46235</v>
      </c>
      <c r="CE181" s="354">
        <v>46266</v>
      </c>
      <c r="CF181" s="354">
        <v>46296</v>
      </c>
      <c r="CG181" s="354">
        <v>46327</v>
      </c>
      <c r="CH181" s="172">
        <v>46357</v>
      </c>
    </row>
    <row r="182" spans="1:86" x14ac:dyDescent="0.3">
      <c r="A182" s="127"/>
      <c r="B182" s="340" t="s">
        <v>252</v>
      </c>
      <c r="C182" s="144">
        <f>C157*'YTD PROGRAM SUMMARY'!C43</f>
        <v>515.6488946707085</v>
      </c>
      <c r="D182" s="144">
        <f>D157*'YTD PROGRAM SUMMARY'!D43</f>
        <v>3291.3703527278062</v>
      </c>
      <c r="E182" s="144">
        <f>E157*'YTD PROGRAM SUMMARY'!E43</f>
        <v>0</v>
      </c>
      <c r="F182" s="144">
        <f>F157*'YTD PROGRAM SUMMARY'!F43</f>
        <v>2318.8846831755345</v>
      </c>
      <c r="G182" s="144">
        <f>G157*'YTD PROGRAM SUMMARY'!G43</f>
        <v>9271.7783654496816</v>
      </c>
      <c r="H182" s="144">
        <f>H157*'YTD PROGRAM SUMMARY'!H43</f>
        <v>28170.236800832914</v>
      </c>
      <c r="I182" s="144">
        <f>I157*'YTD PROGRAM SUMMARY'!I43</f>
        <v>28842.019681740028</v>
      </c>
      <c r="J182" s="144">
        <f>J157*'YTD PROGRAM SUMMARY'!J43</f>
        <v>13349.828224116443</v>
      </c>
      <c r="K182" s="144">
        <f>K157*'YTD PROGRAM SUMMARY'!K43</f>
        <v>36500.019038683211</v>
      </c>
      <c r="L182" s="144">
        <f>L157*'YTD PROGRAM SUMMARY'!L43</f>
        <v>9350.6603248792944</v>
      </c>
      <c r="M182" s="144">
        <f>M157*'YTD PROGRAM SUMMARY'!M43</f>
        <v>19001.222891528618</v>
      </c>
      <c r="N182" s="144">
        <f>N157*'YTD PROGRAM SUMMARY'!N43</f>
        <v>12742.095123164647</v>
      </c>
      <c r="O182" s="292">
        <f>O157*'YTD PROGRAM SUMMARY'!O43</f>
        <v>0</v>
      </c>
      <c r="P182" s="292">
        <f>P157*'YTD PROGRAM SUMMARY'!P43</f>
        <v>0</v>
      </c>
      <c r="Q182" s="292">
        <f>Q157*'YTD PROGRAM SUMMARY'!Q43</f>
        <v>0</v>
      </c>
      <c r="R182" s="292">
        <f>R157*'YTD PROGRAM SUMMARY'!R43</f>
        <v>0</v>
      </c>
      <c r="S182" s="292">
        <f>S157*'YTD PROGRAM SUMMARY'!S43</f>
        <v>0</v>
      </c>
      <c r="T182" s="292">
        <f>T157*'YTD PROGRAM SUMMARY'!T43</f>
        <v>0</v>
      </c>
      <c r="U182" s="292">
        <f>U157*'YTD PROGRAM SUMMARY'!U43</f>
        <v>0</v>
      </c>
      <c r="V182" s="292">
        <f>V157*'YTD PROGRAM SUMMARY'!V43</f>
        <v>0</v>
      </c>
      <c r="W182" s="292">
        <f>W157*'YTD PROGRAM SUMMARY'!W43</f>
        <v>0</v>
      </c>
      <c r="X182" s="292">
        <f>X157*'YTD PROGRAM SUMMARY'!X43</f>
        <v>0</v>
      </c>
      <c r="Y182" s="292">
        <f>Y157*'YTD PROGRAM SUMMARY'!Y43</f>
        <v>0</v>
      </c>
      <c r="Z182" s="292">
        <f>Z157*'YTD PROGRAM SUMMARY'!Z43</f>
        <v>0</v>
      </c>
      <c r="AA182" s="292">
        <f>AA157*'YTD PROGRAM SUMMARY'!AA43</f>
        <v>0</v>
      </c>
      <c r="AB182" s="292">
        <f>AB157*'YTD PROGRAM SUMMARY'!AB43</f>
        <v>0</v>
      </c>
      <c r="AC182" s="292">
        <f>AC157*'YTD PROGRAM SUMMARY'!AC43</f>
        <v>0</v>
      </c>
      <c r="AD182" s="292">
        <f>AD157*'YTD PROGRAM SUMMARY'!AD43</f>
        <v>0</v>
      </c>
      <c r="AE182" s="292">
        <f>AE157*'YTD PROGRAM SUMMARY'!AE43</f>
        <v>0</v>
      </c>
      <c r="AF182" s="292">
        <f>AF157*'YTD PROGRAM SUMMARY'!AF43</f>
        <v>0</v>
      </c>
      <c r="AG182" s="292">
        <f>AG157*'YTD PROGRAM SUMMARY'!AG43</f>
        <v>0</v>
      </c>
      <c r="AH182" s="292">
        <f>AH157*'YTD PROGRAM SUMMARY'!AH43</f>
        <v>0</v>
      </c>
      <c r="AI182" s="292">
        <f>AI157*'YTD PROGRAM SUMMARY'!AI43</f>
        <v>0</v>
      </c>
      <c r="AJ182" s="292">
        <f>AJ157*'YTD PROGRAM SUMMARY'!AJ43</f>
        <v>0</v>
      </c>
      <c r="AK182" s="292">
        <f>AK157*'YTD PROGRAM SUMMARY'!AK43</f>
        <v>0</v>
      </c>
      <c r="AL182" s="292">
        <f>AL157*'YTD PROGRAM SUMMARY'!AL43</f>
        <v>0</v>
      </c>
      <c r="AM182" s="292">
        <f>AM157*'YTD PROGRAM SUMMARY'!AM43</f>
        <v>0</v>
      </c>
      <c r="AN182" s="292">
        <f>AN157*'YTD PROGRAM SUMMARY'!AN43</f>
        <v>0</v>
      </c>
      <c r="AO182" s="292">
        <f>AO157*'YTD PROGRAM SUMMARY'!AO43</f>
        <v>0</v>
      </c>
      <c r="AP182" s="292">
        <f>AP157*'YTD PROGRAM SUMMARY'!AP43</f>
        <v>0</v>
      </c>
      <c r="AQ182" s="292">
        <f>AQ157*'YTD PROGRAM SUMMARY'!AQ43</f>
        <v>0</v>
      </c>
      <c r="AR182" s="292">
        <f>AR157*'YTD PROGRAM SUMMARY'!AR43</f>
        <v>0</v>
      </c>
      <c r="AS182" s="292">
        <f>AS157*'YTD PROGRAM SUMMARY'!AS43</f>
        <v>0</v>
      </c>
      <c r="AT182" s="292">
        <f>AT157*'YTD PROGRAM SUMMARY'!AT43</f>
        <v>0</v>
      </c>
      <c r="AU182" s="292">
        <f>AU157*'YTD PROGRAM SUMMARY'!AU43</f>
        <v>0</v>
      </c>
      <c r="AV182" s="292">
        <f>AV157*'YTD PROGRAM SUMMARY'!AV43</f>
        <v>0</v>
      </c>
      <c r="AW182" s="292">
        <f>AW157*'YTD PROGRAM SUMMARY'!AW43</f>
        <v>0</v>
      </c>
      <c r="AX182" s="292">
        <f>AX157*'YTD PROGRAM SUMMARY'!AX43</f>
        <v>0</v>
      </c>
      <c r="AY182" s="292">
        <f>AY157*'YTD PROGRAM SUMMARY'!AY43</f>
        <v>0</v>
      </c>
      <c r="AZ182" s="292">
        <f>AZ157*'YTD PROGRAM SUMMARY'!AZ43</f>
        <v>0</v>
      </c>
      <c r="BA182" s="292">
        <f>BA157*'YTD PROGRAM SUMMARY'!BA43</f>
        <v>0</v>
      </c>
      <c r="BB182" s="292">
        <f>BB157*'YTD PROGRAM SUMMARY'!BB43</f>
        <v>0</v>
      </c>
      <c r="BC182" s="292">
        <f>BC157*'YTD PROGRAM SUMMARY'!BC43</f>
        <v>0</v>
      </c>
      <c r="BD182" s="292">
        <f>BD157*'YTD PROGRAM SUMMARY'!BD43</f>
        <v>0</v>
      </c>
      <c r="BE182" s="292">
        <f>BE157*'YTD PROGRAM SUMMARY'!BE43</f>
        <v>0</v>
      </c>
      <c r="BF182" s="292">
        <f>BF157*'YTD PROGRAM SUMMARY'!BF43</f>
        <v>0</v>
      </c>
      <c r="BG182" s="292">
        <f>BG157*'YTD PROGRAM SUMMARY'!BG43</f>
        <v>0</v>
      </c>
      <c r="BH182" s="292">
        <f>BH157*'YTD PROGRAM SUMMARY'!BH43</f>
        <v>0</v>
      </c>
      <c r="BI182" s="292">
        <f>BI157*'YTD PROGRAM SUMMARY'!BI43</f>
        <v>0</v>
      </c>
      <c r="BJ182" s="292">
        <f>BJ157*'YTD PROGRAM SUMMARY'!BJ43</f>
        <v>0</v>
      </c>
      <c r="BK182" s="292">
        <f>BK157*'YTD PROGRAM SUMMARY'!BK43</f>
        <v>0</v>
      </c>
      <c r="BL182" s="292">
        <f>BL157*'YTD PROGRAM SUMMARY'!BL43</f>
        <v>0</v>
      </c>
      <c r="BM182" s="292">
        <f>BM157*'YTD PROGRAM SUMMARY'!BM43</f>
        <v>0</v>
      </c>
      <c r="BN182" s="292">
        <f>BN157*'YTD PROGRAM SUMMARY'!BN43</f>
        <v>0</v>
      </c>
      <c r="BO182" s="292">
        <f>BO157*'YTD PROGRAM SUMMARY'!BO43</f>
        <v>0</v>
      </c>
      <c r="BP182" s="292">
        <f>BP157*'YTD PROGRAM SUMMARY'!BP43</f>
        <v>0</v>
      </c>
      <c r="BQ182" s="292">
        <f>BQ157*'YTD PROGRAM SUMMARY'!BQ43</f>
        <v>0</v>
      </c>
      <c r="BR182" s="292">
        <f>BR157*'YTD PROGRAM SUMMARY'!BR43</f>
        <v>0</v>
      </c>
      <c r="BS182" s="292">
        <f>BS157*'YTD PROGRAM SUMMARY'!BS43</f>
        <v>0</v>
      </c>
      <c r="BT182" s="292">
        <f>BT157*'YTD PROGRAM SUMMARY'!BT43</f>
        <v>0</v>
      </c>
      <c r="BU182" s="292">
        <f>BU157*'YTD PROGRAM SUMMARY'!BU43</f>
        <v>0</v>
      </c>
      <c r="BV182" s="292">
        <f>BV157*'YTD PROGRAM SUMMARY'!BV43</f>
        <v>0</v>
      </c>
      <c r="BW182" s="292">
        <f>BW157*'YTD PROGRAM SUMMARY'!BW43</f>
        <v>0</v>
      </c>
      <c r="BX182" s="292">
        <f>BX157*'YTD PROGRAM SUMMARY'!BX43</f>
        <v>0</v>
      </c>
      <c r="BY182" s="292">
        <f>BY157*'YTD PROGRAM SUMMARY'!BY43</f>
        <v>0</v>
      </c>
      <c r="BZ182" s="292">
        <f>BZ157*'YTD PROGRAM SUMMARY'!BZ43</f>
        <v>0</v>
      </c>
      <c r="CA182" s="292">
        <f>CA157*'YTD PROGRAM SUMMARY'!CA43</f>
        <v>0</v>
      </c>
      <c r="CB182" s="292">
        <f>CB157*'YTD PROGRAM SUMMARY'!CB43</f>
        <v>0</v>
      </c>
      <c r="CC182" s="292">
        <f>CC157*'YTD PROGRAM SUMMARY'!CC43</f>
        <v>0</v>
      </c>
      <c r="CD182" s="292">
        <f>CD157*'YTD PROGRAM SUMMARY'!CD43</f>
        <v>0</v>
      </c>
      <c r="CE182" s="292">
        <f>CE157*'YTD PROGRAM SUMMARY'!CE43</f>
        <v>0</v>
      </c>
      <c r="CF182" s="292">
        <f>CF157*'YTD PROGRAM SUMMARY'!CF43</f>
        <v>0</v>
      </c>
      <c r="CG182" s="292">
        <f>CG157*'YTD PROGRAM SUMMARY'!CG43</f>
        <v>0</v>
      </c>
      <c r="CH182" s="293">
        <f>CH157*'YTD PROGRAM SUMMARY'!CH43</f>
        <v>0</v>
      </c>
    </row>
    <row r="183" spans="1:86" ht="15" thickBot="1" x14ac:dyDescent="0.35">
      <c r="A183" s="127"/>
      <c r="B183" s="327" t="s">
        <v>253</v>
      </c>
      <c r="C183" s="137">
        <f>C176*'YTD PROGRAM SUMMARY'!C43</f>
        <v>59.753565267604856</v>
      </c>
      <c r="D183" s="137">
        <f>D176*'YTD PROGRAM SUMMARY'!D43</f>
        <v>262.23966574802478</v>
      </c>
      <c r="E183" s="137">
        <f>E176*'YTD PROGRAM SUMMARY'!E43</f>
        <v>0</v>
      </c>
      <c r="F183" s="137">
        <f>F176*'YTD PROGRAM SUMMARY'!F43</f>
        <v>239.71244758938477</v>
      </c>
      <c r="G183" s="137">
        <f>G176*'YTD PROGRAM SUMMARY'!G43</f>
        <v>1257.9723173702446</v>
      </c>
      <c r="H183" s="137">
        <f>H176*'YTD PROGRAM SUMMARY'!H43</f>
        <v>5730.2645826863672</v>
      </c>
      <c r="I183" s="137">
        <f>I176*'YTD PROGRAM SUMMARY'!I43</f>
        <v>5423.3973780200395</v>
      </c>
      <c r="J183" s="137">
        <f>J176*'YTD PROGRAM SUMMARY'!J43</f>
        <v>2651.252673226973</v>
      </c>
      <c r="K183" s="137">
        <f>K176*'YTD PROGRAM SUMMARY'!K43</f>
        <v>6890.6928138369949</v>
      </c>
      <c r="L183" s="137">
        <f>L176*'YTD PROGRAM SUMMARY'!L43</f>
        <v>1052.333012107114</v>
      </c>
      <c r="M183" s="137">
        <f>M176*'YTD PROGRAM SUMMARY'!M43</f>
        <v>2078.477476259427</v>
      </c>
      <c r="N183" s="137">
        <f>N176*'YTD PROGRAM SUMMARY'!N43</f>
        <v>1109.8373713045632</v>
      </c>
      <c r="O183" s="284">
        <f>O176*'YTD PROGRAM SUMMARY'!O43</f>
        <v>0</v>
      </c>
      <c r="P183" s="284">
        <f>P176*'YTD PROGRAM SUMMARY'!P43</f>
        <v>0</v>
      </c>
      <c r="Q183" s="284">
        <f>Q176*'YTD PROGRAM SUMMARY'!Q43</f>
        <v>0</v>
      </c>
      <c r="R183" s="284">
        <f>R176*'YTD PROGRAM SUMMARY'!R43</f>
        <v>0</v>
      </c>
      <c r="S183" s="284">
        <f>S176*'YTD PROGRAM SUMMARY'!S43</f>
        <v>0</v>
      </c>
      <c r="T183" s="284">
        <f>T176*'YTD PROGRAM SUMMARY'!T43</f>
        <v>0</v>
      </c>
      <c r="U183" s="284">
        <f>U176*'YTD PROGRAM SUMMARY'!U43</f>
        <v>0</v>
      </c>
      <c r="V183" s="284">
        <f>V176*'YTD PROGRAM SUMMARY'!V43</f>
        <v>0</v>
      </c>
      <c r="W183" s="284">
        <f>W176*'YTD PROGRAM SUMMARY'!W43</f>
        <v>0</v>
      </c>
      <c r="X183" s="284">
        <f>X176*'YTD PROGRAM SUMMARY'!X43</f>
        <v>0</v>
      </c>
      <c r="Y183" s="284">
        <f>Y176*'YTD PROGRAM SUMMARY'!Y43</f>
        <v>0</v>
      </c>
      <c r="Z183" s="284">
        <f>Z176*'YTD PROGRAM SUMMARY'!Z43</f>
        <v>0</v>
      </c>
      <c r="AA183" s="284">
        <f>AA176*'YTD PROGRAM SUMMARY'!AA43</f>
        <v>0</v>
      </c>
      <c r="AB183" s="284">
        <f>AB176*'YTD PROGRAM SUMMARY'!AB43</f>
        <v>0</v>
      </c>
      <c r="AC183" s="284">
        <f>AC176*'YTD PROGRAM SUMMARY'!AC43</f>
        <v>0</v>
      </c>
      <c r="AD183" s="284">
        <f>AD176*'YTD PROGRAM SUMMARY'!AD43</f>
        <v>0</v>
      </c>
      <c r="AE183" s="284">
        <f>AE176*'YTD PROGRAM SUMMARY'!AE43</f>
        <v>0</v>
      </c>
      <c r="AF183" s="284">
        <f>AF176*'YTD PROGRAM SUMMARY'!AF43</f>
        <v>0</v>
      </c>
      <c r="AG183" s="284">
        <f>AG176*'YTD PROGRAM SUMMARY'!AG43</f>
        <v>0</v>
      </c>
      <c r="AH183" s="284">
        <f>AH176*'YTD PROGRAM SUMMARY'!AH43</f>
        <v>0</v>
      </c>
      <c r="AI183" s="284">
        <f>AI176*'YTD PROGRAM SUMMARY'!AI43</f>
        <v>0</v>
      </c>
      <c r="AJ183" s="284">
        <f>AJ176*'YTD PROGRAM SUMMARY'!AJ43</f>
        <v>0</v>
      </c>
      <c r="AK183" s="284">
        <f>AK176*'YTD PROGRAM SUMMARY'!AK43</f>
        <v>0</v>
      </c>
      <c r="AL183" s="284">
        <f>AL176*'YTD PROGRAM SUMMARY'!AL43</f>
        <v>0</v>
      </c>
      <c r="AM183" s="284">
        <f>AM176*'YTD PROGRAM SUMMARY'!AM43</f>
        <v>0</v>
      </c>
      <c r="AN183" s="284">
        <f>AN176*'YTD PROGRAM SUMMARY'!AN43</f>
        <v>0</v>
      </c>
      <c r="AO183" s="284">
        <f>AO176*'YTD PROGRAM SUMMARY'!AO43</f>
        <v>0</v>
      </c>
      <c r="AP183" s="284">
        <f>AP176*'YTD PROGRAM SUMMARY'!AP43</f>
        <v>0</v>
      </c>
      <c r="AQ183" s="284">
        <f>AQ176*'YTD PROGRAM SUMMARY'!AQ43</f>
        <v>0</v>
      </c>
      <c r="AR183" s="284">
        <f>AR176*'YTD PROGRAM SUMMARY'!AR43</f>
        <v>0</v>
      </c>
      <c r="AS183" s="284">
        <f>AS176*'YTD PROGRAM SUMMARY'!AS43</f>
        <v>0</v>
      </c>
      <c r="AT183" s="284">
        <f>AT176*'YTD PROGRAM SUMMARY'!AT43</f>
        <v>0</v>
      </c>
      <c r="AU183" s="284">
        <f>AU176*'YTD PROGRAM SUMMARY'!AU43</f>
        <v>0</v>
      </c>
      <c r="AV183" s="284">
        <f>AV176*'YTD PROGRAM SUMMARY'!AV43</f>
        <v>0</v>
      </c>
      <c r="AW183" s="284">
        <f>AW176*'YTD PROGRAM SUMMARY'!AW43</f>
        <v>0</v>
      </c>
      <c r="AX183" s="284">
        <f>AX176*'YTD PROGRAM SUMMARY'!AX43</f>
        <v>0</v>
      </c>
      <c r="AY183" s="284">
        <f>AY176*'YTD PROGRAM SUMMARY'!AY43</f>
        <v>0</v>
      </c>
      <c r="AZ183" s="284">
        <f>AZ176*'YTD PROGRAM SUMMARY'!AZ43</f>
        <v>0</v>
      </c>
      <c r="BA183" s="284">
        <f>BA176*'YTD PROGRAM SUMMARY'!BA43</f>
        <v>0</v>
      </c>
      <c r="BB183" s="284">
        <f>BB176*'YTD PROGRAM SUMMARY'!BB43</f>
        <v>0</v>
      </c>
      <c r="BC183" s="284">
        <f>BC176*'YTD PROGRAM SUMMARY'!BC43</f>
        <v>0</v>
      </c>
      <c r="BD183" s="284">
        <f>BD176*'YTD PROGRAM SUMMARY'!BD43</f>
        <v>0</v>
      </c>
      <c r="BE183" s="284">
        <f>BE176*'YTD PROGRAM SUMMARY'!BE43</f>
        <v>0</v>
      </c>
      <c r="BF183" s="284">
        <f>BF176*'YTD PROGRAM SUMMARY'!BF43</f>
        <v>0</v>
      </c>
      <c r="BG183" s="284">
        <f>BG176*'YTD PROGRAM SUMMARY'!BG43</f>
        <v>0</v>
      </c>
      <c r="BH183" s="284">
        <f>BH176*'YTD PROGRAM SUMMARY'!BH43</f>
        <v>0</v>
      </c>
      <c r="BI183" s="284">
        <f>BI176*'YTD PROGRAM SUMMARY'!BI43</f>
        <v>0</v>
      </c>
      <c r="BJ183" s="284">
        <f>BJ176*'YTD PROGRAM SUMMARY'!BJ43</f>
        <v>0</v>
      </c>
      <c r="BK183" s="284">
        <f>BK176*'YTD PROGRAM SUMMARY'!BK43</f>
        <v>0</v>
      </c>
      <c r="BL183" s="284">
        <f>BL176*'YTD PROGRAM SUMMARY'!BL43</f>
        <v>0</v>
      </c>
      <c r="BM183" s="284">
        <f>BM176*'YTD PROGRAM SUMMARY'!BM43</f>
        <v>0</v>
      </c>
      <c r="BN183" s="284">
        <f>BN176*'YTD PROGRAM SUMMARY'!BN43</f>
        <v>0</v>
      </c>
      <c r="BO183" s="284">
        <f>BO176*'YTD PROGRAM SUMMARY'!BO43</f>
        <v>0</v>
      </c>
      <c r="BP183" s="284">
        <f>BP176*'YTD PROGRAM SUMMARY'!BP43</f>
        <v>0</v>
      </c>
      <c r="BQ183" s="284">
        <f>BQ176*'YTD PROGRAM SUMMARY'!BQ43</f>
        <v>0</v>
      </c>
      <c r="BR183" s="284">
        <f>BR176*'YTD PROGRAM SUMMARY'!BR43</f>
        <v>0</v>
      </c>
      <c r="BS183" s="284">
        <f>BS176*'YTD PROGRAM SUMMARY'!BS43</f>
        <v>0</v>
      </c>
      <c r="BT183" s="284">
        <f>BT176*'YTD PROGRAM SUMMARY'!BT43</f>
        <v>0</v>
      </c>
      <c r="BU183" s="284">
        <f>BU176*'YTD PROGRAM SUMMARY'!BU43</f>
        <v>0</v>
      </c>
      <c r="BV183" s="284">
        <f>BV176*'YTD PROGRAM SUMMARY'!BV43</f>
        <v>0</v>
      </c>
      <c r="BW183" s="284">
        <f>BW176*'YTD PROGRAM SUMMARY'!BW43</f>
        <v>0</v>
      </c>
      <c r="BX183" s="284">
        <f>BX176*'YTD PROGRAM SUMMARY'!BX43</f>
        <v>0</v>
      </c>
      <c r="BY183" s="284">
        <f>BY176*'YTD PROGRAM SUMMARY'!BY43</f>
        <v>0</v>
      </c>
      <c r="BZ183" s="284">
        <f>BZ176*'YTD PROGRAM SUMMARY'!BZ43</f>
        <v>0</v>
      </c>
      <c r="CA183" s="284">
        <f>CA176*'YTD PROGRAM SUMMARY'!CA43</f>
        <v>0</v>
      </c>
      <c r="CB183" s="284">
        <f>CB176*'YTD PROGRAM SUMMARY'!CB43</f>
        <v>0</v>
      </c>
      <c r="CC183" s="284">
        <f>CC176*'YTD PROGRAM SUMMARY'!CC43</f>
        <v>0</v>
      </c>
      <c r="CD183" s="284">
        <f>CD176*'YTD PROGRAM SUMMARY'!CD43</f>
        <v>0</v>
      </c>
      <c r="CE183" s="284">
        <f>CE176*'YTD PROGRAM SUMMARY'!CE43</f>
        <v>0</v>
      </c>
      <c r="CF183" s="284">
        <f>CF176*'YTD PROGRAM SUMMARY'!CF43</f>
        <v>0</v>
      </c>
      <c r="CG183" s="284">
        <f>CG176*'YTD PROGRAM SUMMARY'!CG43</f>
        <v>0</v>
      </c>
      <c r="CH183" s="285">
        <f>CH176*'YTD PROGRAM SUMMARY'!CH43</f>
        <v>0</v>
      </c>
    </row>
    <row r="184" spans="1:86" x14ac:dyDescent="0.3">
      <c r="A184" s="127"/>
      <c r="B184" s="340" t="s">
        <v>254</v>
      </c>
      <c r="C184" s="138">
        <f>IFERROR(C182/C73,0)</f>
        <v>0.20664679498789934</v>
      </c>
      <c r="D184" s="138">
        <f t="shared" ref="D184:N184" si="115">IFERROR(D182/D73,0)</f>
        <v>0.81399655767503842</v>
      </c>
      <c r="E184" s="138">
        <f t="shared" si="115"/>
        <v>0</v>
      </c>
      <c r="F184" s="138">
        <f t="shared" si="115"/>
        <v>0.4121433036966517</v>
      </c>
      <c r="G184" s="138">
        <f t="shared" si="115"/>
        <v>0.79427119735329077</v>
      </c>
      <c r="H184" s="138">
        <f t="shared" si="115"/>
        <v>0.79731052964289673</v>
      </c>
      <c r="I184" s="138">
        <f t="shared" si="115"/>
        <v>0.52206369832194033</v>
      </c>
      <c r="J184" s="138">
        <f t="shared" si="115"/>
        <v>0.19711958823158068</v>
      </c>
      <c r="K184" s="138">
        <f t="shared" si="115"/>
        <v>0.67294175533294542</v>
      </c>
      <c r="L184" s="138">
        <f t="shared" si="115"/>
        <v>0.32271378216672492</v>
      </c>
      <c r="M184" s="138">
        <f t="shared" si="115"/>
        <v>0.61950798302724919</v>
      </c>
      <c r="N184" s="138">
        <f t="shared" si="115"/>
        <v>0.30351155157407361</v>
      </c>
      <c r="O184" s="286">
        <f t="shared" ref="O184:BZ184" si="116">IFERROR(O182/O73,0)</f>
        <v>0</v>
      </c>
      <c r="P184" s="286">
        <f t="shared" si="116"/>
        <v>0</v>
      </c>
      <c r="Q184" s="286">
        <f t="shared" si="116"/>
        <v>0</v>
      </c>
      <c r="R184" s="286">
        <f t="shared" si="116"/>
        <v>0</v>
      </c>
      <c r="S184" s="286">
        <f t="shared" si="116"/>
        <v>0</v>
      </c>
      <c r="T184" s="286">
        <f t="shared" si="116"/>
        <v>0</v>
      </c>
      <c r="U184" s="286">
        <f t="shared" si="116"/>
        <v>0</v>
      </c>
      <c r="V184" s="286">
        <f t="shared" si="116"/>
        <v>0</v>
      </c>
      <c r="W184" s="286">
        <f t="shared" si="116"/>
        <v>0</v>
      </c>
      <c r="X184" s="286">
        <f t="shared" si="116"/>
        <v>0</v>
      </c>
      <c r="Y184" s="286">
        <f t="shared" si="116"/>
        <v>0</v>
      </c>
      <c r="Z184" s="286">
        <f t="shared" si="116"/>
        <v>0</v>
      </c>
      <c r="AA184" s="286">
        <f t="shared" si="116"/>
        <v>0</v>
      </c>
      <c r="AB184" s="286">
        <f t="shared" si="116"/>
        <v>0</v>
      </c>
      <c r="AC184" s="286">
        <f t="shared" si="116"/>
        <v>0</v>
      </c>
      <c r="AD184" s="286">
        <f t="shared" si="116"/>
        <v>0</v>
      </c>
      <c r="AE184" s="286">
        <f t="shared" si="116"/>
        <v>0</v>
      </c>
      <c r="AF184" s="286">
        <f t="shared" si="116"/>
        <v>0</v>
      </c>
      <c r="AG184" s="286">
        <f t="shared" si="116"/>
        <v>0</v>
      </c>
      <c r="AH184" s="286">
        <f t="shared" si="116"/>
        <v>0</v>
      </c>
      <c r="AI184" s="286">
        <f t="shared" si="116"/>
        <v>0</v>
      </c>
      <c r="AJ184" s="286">
        <f t="shared" si="116"/>
        <v>0</v>
      </c>
      <c r="AK184" s="286">
        <f t="shared" si="116"/>
        <v>0</v>
      </c>
      <c r="AL184" s="286">
        <f t="shared" si="116"/>
        <v>0</v>
      </c>
      <c r="AM184" s="286">
        <f t="shared" si="116"/>
        <v>0</v>
      </c>
      <c r="AN184" s="286">
        <f t="shared" si="116"/>
        <v>0</v>
      </c>
      <c r="AO184" s="286">
        <f t="shared" si="116"/>
        <v>0</v>
      </c>
      <c r="AP184" s="286">
        <f t="shared" si="116"/>
        <v>0</v>
      </c>
      <c r="AQ184" s="286">
        <f t="shared" si="116"/>
        <v>0</v>
      </c>
      <c r="AR184" s="286">
        <f t="shared" si="116"/>
        <v>0</v>
      </c>
      <c r="AS184" s="286">
        <f t="shared" si="116"/>
        <v>0</v>
      </c>
      <c r="AT184" s="286">
        <f t="shared" si="116"/>
        <v>0</v>
      </c>
      <c r="AU184" s="286">
        <f t="shared" si="116"/>
        <v>0</v>
      </c>
      <c r="AV184" s="286">
        <f t="shared" si="116"/>
        <v>0</v>
      </c>
      <c r="AW184" s="286">
        <f t="shared" si="116"/>
        <v>0</v>
      </c>
      <c r="AX184" s="286">
        <f t="shared" si="116"/>
        <v>0</v>
      </c>
      <c r="AY184" s="286">
        <f t="shared" si="116"/>
        <v>0</v>
      </c>
      <c r="AZ184" s="286">
        <f t="shared" si="116"/>
        <v>0</v>
      </c>
      <c r="BA184" s="286">
        <f t="shared" si="116"/>
        <v>0</v>
      </c>
      <c r="BB184" s="286">
        <f t="shared" si="116"/>
        <v>0</v>
      </c>
      <c r="BC184" s="286">
        <f t="shared" si="116"/>
        <v>0</v>
      </c>
      <c r="BD184" s="286">
        <f t="shared" si="116"/>
        <v>0</v>
      </c>
      <c r="BE184" s="286">
        <f t="shared" si="116"/>
        <v>0</v>
      </c>
      <c r="BF184" s="286">
        <f t="shared" si="116"/>
        <v>0</v>
      </c>
      <c r="BG184" s="286">
        <f t="shared" si="116"/>
        <v>0</v>
      </c>
      <c r="BH184" s="286">
        <f t="shared" si="116"/>
        <v>0</v>
      </c>
      <c r="BI184" s="286">
        <f t="shared" si="116"/>
        <v>0</v>
      </c>
      <c r="BJ184" s="286">
        <f t="shared" si="116"/>
        <v>0</v>
      </c>
      <c r="BK184" s="286">
        <f t="shared" si="116"/>
        <v>0</v>
      </c>
      <c r="BL184" s="286">
        <f t="shared" si="116"/>
        <v>0</v>
      </c>
      <c r="BM184" s="286">
        <f t="shared" si="116"/>
        <v>0</v>
      </c>
      <c r="BN184" s="286">
        <f t="shared" si="116"/>
        <v>0</v>
      </c>
      <c r="BO184" s="286">
        <f t="shared" si="116"/>
        <v>0</v>
      </c>
      <c r="BP184" s="286">
        <f t="shared" si="116"/>
        <v>0</v>
      </c>
      <c r="BQ184" s="286">
        <f t="shared" si="116"/>
        <v>0</v>
      </c>
      <c r="BR184" s="286">
        <f t="shared" si="116"/>
        <v>0</v>
      </c>
      <c r="BS184" s="286">
        <f t="shared" si="116"/>
        <v>0</v>
      </c>
      <c r="BT184" s="286">
        <f t="shared" si="116"/>
        <v>0</v>
      </c>
      <c r="BU184" s="286">
        <f t="shared" si="116"/>
        <v>0</v>
      </c>
      <c r="BV184" s="286">
        <f t="shared" si="116"/>
        <v>0</v>
      </c>
      <c r="BW184" s="286">
        <f t="shared" si="116"/>
        <v>0</v>
      </c>
      <c r="BX184" s="286">
        <f t="shared" si="116"/>
        <v>0</v>
      </c>
      <c r="BY184" s="286">
        <f t="shared" si="116"/>
        <v>0</v>
      </c>
      <c r="BZ184" s="286">
        <f t="shared" si="116"/>
        <v>0</v>
      </c>
      <c r="CA184" s="286">
        <f t="shared" ref="CA184:CH184" si="117">IFERROR(CA182/CA73,0)</f>
        <v>0</v>
      </c>
      <c r="CB184" s="286">
        <f t="shared" si="117"/>
        <v>0</v>
      </c>
      <c r="CC184" s="286">
        <f t="shared" si="117"/>
        <v>0</v>
      </c>
      <c r="CD184" s="286">
        <f t="shared" si="117"/>
        <v>0</v>
      </c>
      <c r="CE184" s="286">
        <f t="shared" si="117"/>
        <v>0</v>
      </c>
      <c r="CF184" s="286">
        <f t="shared" si="117"/>
        <v>0</v>
      </c>
      <c r="CG184" s="286">
        <f t="shared" si="117"/>
        <v>0</v>
      </c>
      <c r="CH184" s="294">
        <f t="shared" si="117"/>
        <v>0</v>
      </c>
    </row>
    <row r="185" spans="1:86" ht="15" thickBot="1" x14ac:dyDescent="0.35">
      <c r="A185" s="127"/>
      <c r="B185" s="327" t="s">
        <v>255</v>
      </c>
      <c r="C185" s="139">
        <f>IFERROR(C183/C73,0)</f>
        <v>2.3946299273144209E-2</v>
      </c>
      <c r="D185" s="139">
        <f t="shared" ref="D185:N185" si="118">IFERROR(D183/D73,0)</f>
        <v>6.4855109674252454E-2</v>
      </c>
      <c r="E185" s="139">
        <f t="shared" si="118"/>
        <v>0</v>
      </c>
      <c r="F185" s="139">
        <f t="shared" si="118"/>
        <v>4.2604912958158027E-2</v>
      </c>
      <c r="G185" s="139">
        <f t="shared" si="118"/>
        <v>0.10776478247994641</v>
      </c>
      <c r="H185" s="139">
        <f t="shared" si="118"/>
        <v>0.1621853703863971</v>
      </c>
      <c r="I185" s="139">
        <f t="shared" si="118"/>
        <v>9.8167844134410542E-2</v>
      </c>
      <c r="J185" s="139">
        <f t="shared" si="118"/>
        <v>3.914760748009307E-2</v>
      </c>
      <c r="K185" s="139">
        <f t="shared" si="118"/>
        <v>0.12704198627099861</v>
      </c>
      <c r="L185" s="139">
        <f t="shared" si="118"/>
        <v>3.6318543785876699E-2</v>
      </c>
      <c r="M185" s="139">
        <f t="shared" si="118"/>
        <v>6.776581678114596E-2</v>
      </c>
      <c r="N185" s="139">
        <f t="shared" si="118"/>
        <v>2.6435877248095683E-2</v>
      </c>
      <c r="O185" s="287">
        <f>IFERROR(O183/O73,0)</f>
        <v>0</v>
      </c>
      <c r="P185" s="287">
        <f t="shared" ref="P185:Z185" si="119">IFERROR(P183/P73,0)</f>
        <v>0</v>
      </c>
      <c r="Q185" s="287">
        <f t="shared" si="119"/>
        <v>0</v>
      </c>
      <c r="R185" s="287">
        <f t="shared" si="119"/>
        <v>0</v>
      </c>
      <c r="S185" s="287">
        <f t="shared" si="119"/>
        <v>0</v>
      </c>
      <c r="T185" s="287">
        <f t="shared" si="119"/>
        <v>0</v>
      </c>
      <c r="U185" s="287">
        <f t="shared" si="119"/>
        <v>0</v>
      </c>
      <c r="V185" s="287">
        <f t="shared" si="119"/>
        <v>0</v>
      </c>
      <c r="W185" s="287">
        <f t="shared" si="119"/>
        <v>0</v>
      </c>
      <c r="X185" s="287">
        <f t="shared" si="119"/>
        <v>0</v>
      </c>
      <c r="Y185" s="287">
        <f t="shared" si="119"/>
        <v>0</v>
      </c>
      <c r="Z185" s="287">
        <f t="shared" si="119"/>
        <v>0</v>
      </c>
      <c r="AA185" s="287">
        <f>IFERROR(AA183/AA73,0)</f>
        <v>0</v>
      </c>
      <c r="AB185" s="287">
        <f t="shared" ref="AB185:AL185" si="120">IFERROR(AB183/AB73,0)</f>
        <v>0</v>
      </c>
      <c r="AC185" s="287">
        <f t="shared" si="120"/>
        <v>0</v>
      </c>
      <c r="AD185" s="287">
        <f t="shared" si="120"/>
        <v>0</v>
      </c>
      <c r="AE185" s="287">
        <f t="shared" si="120"/>
        <v>0</v>
      </c>
      <c r="AF185" s="287">
        <f t="shared" si="120"/>
        <v>0</v>
      </c>
      <c r="AG185" s="287">
        <f t="shared" si="120"/>
        <v>0</v>
      </c>
      <c r="AH185" s="287">
        <f t="shared" si="120"/>
        <v>0</v>
      </c>
      <c r="AI185" s="287">
        <f t="shared" si="120"/>
        <v>0</v>
      </c>
      <c r="AJ185" s="287">
        <f t="shared" si="120"/>
        <v>0</v>
      </c>
      <c r="AK185" s="287">
        <f t="shared" si="120"/>
        <v>0</v>
      </c>
      <c r="AL185" s="287">
        <f t="shared" si="120"/>
        <v>0</v>
      </c>
      <c r="AM185" s="287">
        <f>IFERROR(AM183/AM73,0)</f>
        <v>0</v>
      </c>
      <c r="AN185" s="287">
        <f t="shared" ref="AN185:AX185" si="121">IFERROR(AN183/AN73,0)</f>
        <v>0</v>
      </c>
      <c r="AO185" s="287">
        <f t="shared" si="121"/>
        <v>0</v>
      </c>
      <c r="AP185" s="287">
        <f t="shared" si="121"/>
        <v>0</v>
      </c>
      <c r="AQ185" s="287">
        <f t="shared" si="121"/>
        <v>0</v>
      </c>
      <c r="AR185" s="287">
        <f t="shared" si="121"/>
        <v>0</v>
      </c>
      <c r="AS185" s="287">
        <f t="shared" si="121"/>
        <v>0</v>
      </c>
      <c r="AT185" s="287">
        <f t="shared" si="121"/>
        <v>0</v>
      </c>
      <c r="AU185" s="287">
        <f t="shared" si="121"/>
        <v>0</v>
      </c>
      <c r="AV185" s="287">
        <f t="shared" si="121"/>
        <v>0</v>
      </c>
      <c r="AW185" s="287">
        <f t="shared" si="121"/>
        <v>0</v>
      </c>
      <c r="AX185" s="287">
        <f t="shared" si="121"/>
        <v>0</v>
      </c>
      <c r="AY185" s="287">
        <f>IFERROR(AY183/AY73,0)</f>
        <v>0</v>
      </c>
      <c r="AZ185" s="287">
        <f t="shared" ref="AZ185:BJ185" si="122">IFERROR(AZ183/AZ73,0)</f>
        <v>0</v>
      </c>
      <c r="BA185" s="287">
        <f t="shared" si="122"/>
        <v>0</v>
      </c>
      <c r="BB185" s="287">
        <f t="shared" si="122"/>
        <v>0</v>
      </c>
      <c r="BC185" s="287">
        <f t="shared" si="122"/>
        <v>0</v>
      </c>
      <c r="BD185" s="287">
        <f t="shared" si="122"/>
        <v>0</v>
      </c>
      <c r="BE185" s="287">
        <f t="shared" si="122"/>
        <v>0</v>
      </c>
      <c r="BF185" s="287">
        <f t="shared" si="122"/>
        <v>0</v>
      </c>
      <c r="BG185" s="287">
        <f t="shared" si="122"/>
        <v>0</v>
      </c>
      <c r="BH185" s="287">
        <f t="shared" si="122"/>
        <v>0</v>
      </c>
      <c r="BI185" s="287">
        <f t="shared" si="122"/>
        <v>0</v>
      </c>
      <c r="BJ185" s="287">
        <f t="shared" si="122"/>
        <v>0</v>
      </c>
      <c r="BK185" s="287">
        <f>IFERROR(BK183/BK73,0)</f>
        <v>0</v>
      </c>
      <c r="BL185" s="287">
        <f t="shared" ref="BL185:BV185" si="123">IFERROR(BL183/BL73,0)</f>
        <v>0</v>
      </c>
      <c r="BM185" s="287">
        <f t="shared" si="123"/>
        <v>0</v>
      </c>
      <c r="BN185" s="287">
        <f t="shared" si="123"/>
        <v>0</v>
      </c>
      <c r="BO185" s="287">
        <f t="shared" si="123"/>
        <v>0</v>
      </c>
      <c r="BP185" s="287">
        <f t="shared" si="123"/>
        <v>0</v>
      </c>
      <c r="BQ185" s="287">
        <f t="shared" si="123"/>
        <v>0</v>
      </c>
      <c r="BR185" s="287">
        <f t="shared" si="123"/>
        <v>0</v>
      </c>
      <c r="BS185" s="287">
        <f t="shared" si="123"/>
        <v>0</v>
      </c>
      <c r="BT185" s="287">
        <f t="shared" si="123"/>
        <v>0</v>
      </c>
      <c r="BU185" s="287">
        <f t="shared" si="123"/>
        <v>0</v>
      </c>
      <c r="BV185" s="287">
        <f t="shared" si="123"/>
        <v>0</v>
      </c>
      <c r="BW185" s="287">
        <f>IFERROR(BW183/BW73,0)</f>
        <v>0</v>
      </c>
      <c r="BX185" s="287">
        <f t="shared" ref="BX185:CH185" si="124">IFERROR(BX183/BX73,0)</f>
        <v>0</v>
      </c>
      <c r="BY185" s="287">
        <f t="shared" si="124"/>
        <v>0</v>
      </c>
      <c r="BZ185" s="287">
        <f t="shared" si="124"/>
        <v>0</v>
      </c>
      <c r="CA185" s="287">
        <f t="shared" si="124"/>
        <v>0</v>
      </c>
      <c r="CB185" s="287">
        <f t="shared" si="124"/>
        <v>0</v>
      </c>
      <c r="CC185" s="287">
        <f t="shared" si="124"/>
        <v>0</v>
      </c>
      <c r="CD185" s="287">
        <f t="shared" si="124"/>
        <v>0</v>
      </c>
      <c r="CE185" s="287">
        <f t="shared" si="124"/>
        <v>0</v>
      </c>
      <c r="CF185" s="287">
        <f t="shared" si="124"/>
        <v>0</v>
      </c>
      <c r="CG185" s="287">
        <f t="shared" si="124"/>
        <v>0</v>
      </c>
      <c r="CH185" s="288">
        <f t="shared" si="124"/>
        <v>0</v>
      </c>
    </row>
    <row r="186" spans="1:86" s="1" customFormat="1" ht="15" thickBot="1" x14ac:dyDescent="0.35">
      <c r="A186" s="140"/>
      <c r="B186" s="355" t="s">
        <v>256</v>
      </c>
      <c r="C186" s="141">
        <f>C184+C185</f>
        <v>0.23059309426104355</v>
      </c>
      <c r="D186" s="141">
        <f t="shared" ref="D186:N186" si="125">D184+D185</f>
        <v>0.87885166734929088</v>
      </c>
      <c r="E186" s="142">
        <f t="shared" si="125"/>
        <v>0</v>
      </c>
      <c r="F186" s="142">
        <f t="shared" si="125"/>
        <v>0.45474821665480974</v>
      </c>
      <c r="G186" s="142">
        <f t="shared" si="125"/>
        <v>0.90203597983323713</v>
      </c>
      <c r="H186" s="142">
        <f t="shared" si="125"/>
        <v>0.95949590002929386</v>
      </c>
      <c r="I186" s="142">
        <f t="shared" si="125"/>
        <v>0.62023154245635093</v>
      </c>
      <c r="J186" s="142">
        <f t="shared" si="125"/>
        <v>0.23626719571167376</v>
      </c>
      <c r="K186" s="142">
        <f t="shared" si="125"/>
        <v>0.79998374160394403</v>
      </c>
      <c r="L186" s="142">
        <f t="shared" si="125"/>
        <v>0.35903232595260159</v>
      </c>
      <c r="M186" s="143">
        <f t="shared" si="125"/>
        <v>0.68727379980839509</v>
      </c>
      <c r="N186" s="143">
        <f t="shared" si="125"/>
        <v>0.32994742882216932</v>
      </c>
      <c r="O186" s="289">
        <f>O184+O185</f>
        <v>0</v>
      </c>
      <c r="P186" s="289">
        <f t="shared" ref="P186:Z186" si="126">P184+P185</f>
        <v>0</v>
      </c>
      <c r="Q186" s="290">
        <f t="shared" si="126"/>
        <v>0</v>
      </c>
      <c r="R186" s="290">
        <f t="shared" si="126"/>
        <v>0</v>
      </c>
      <c r="S186" s="290">
        <f t="shared" si="126"/>
        <v>0</v>
      </c>
      <c r="T186" s="290">
        <f t="shared" si="126"/>
        <v>0</v>
      </c>
      <c r="U186" s="290">
        <f t="shared" si="126"/>
        <v>0</v>
      </c>
      <c r="V186" s="290">
        <f t="shared" si="126"/>
        <v>0</v>
      </c>
      <c r="W186" s="290">
        <f t="shared" si="126"/>
        <v>0</v>
      </c>
      <c r="X186" s="290">
        <f t="shared" si="126"/>
        <v>0</v>
      </c>
      <c r="Y186" s="291">
        <f t="shared" si="126"/>
        <v>0</v>
      </c>
      <c r="Z186" s="291">
        <f t="shared" si="126"/>
        <v>0</v>
      </c>
      <c r="AA186" s="289">
        <f>AA184+AA185</f>
        <v>0</v>
      </c>
      <c r="AB186" s="289">
        <f t="shared" ref="AB186:AL186" si="127">AB184+AB185</f>
        <v>0</v>
      </c>
      <c r="AC186" s="290">
        <f t="shared" si="127"/>
        <v>0</v>
      </c>
      <c r="AD186" s="290">
        <f t="shared" si="127"/>
        <v>0</v>
      </c>
      <c r="AE186" s="290">
        <f t="shared" si="127"/>
        <v>0</v>
      </c>
      <c r="AF186" s="290">
        <f t="shared" si="127"/>
        <v>0</v>
      </c>
      <c r="AG186" s="290">
        <f t="shared" si="127"/>
        <v>0</v>
      </c>
      <c r="AH186" s="290">
        <f t="shared" si="127"/>
        <v>0</v>
      </c>
      <c r="AI186" s="290">
        <f t="shared" si="127"/>
        <v>0</v>
      </c>
      <c r="AJ186" s="290">
        <f t="shared" si="127"/>
        <v>0</v>
      </c>
      <c r="AK186" s="291">
        <f t="shared" si="127"/>
        <v>0</v>
      </c>
      <c r="AL186" s="291">
        <f t="shared" si="127"/>
        <v>0</v>
      </c>
      <c r="AM186" s="289">
        <f>AM184+AM185</f>
        <v>0</v>
      </c>
      <c r="AN186" s="289">
        <f t="shared" ref="AN186:AX186" si="128">AN184+AN185</f>
        <v>0</v>
      </c>
      <c r="AO186" s="290">
        <f t="shared" si="128"/>
        <v>0</v>
      </c>
      <c r="AP186" s="290">
        <f t="shared" si="128"/>
        <v>0</v>
      </c>
      <c r="AQ186" s="290">
        <f t="shared" si="128"/>
        <v>0</v>
      </c>
      <c r="AR186" s="290">
        <f t="shared" si="128"/>
        <v>0</v>
      </c>
      <c r="AS186" s="290">
        <f t="shared" si="128"/>
        <v>0</v>
      </c>
      <c r="AT186" s="290">
        <f t="shared" si="128"/>
        <v>0</v>
      </c>
      <c r="AU186" s="290">
        <f t="shared" si="128"/>
        <v>0</v>
      </c>
      <c r="AV186" s="290">
        <f t="shared" si="128"/>
        <v>0</v>
      </c>
      <c r="AW186" s="291">
        <f t="shared" si="128"/>
        <v>0</v>
      </c>
      <c r="AX186" s="291">
        <f t="shared" si="128"/>
        <v>0</v>
      </c>
      <c r="AY186" s="289">
        <f>AY184+AY185</f>
        <v>0</v>
      </c>
      <c r="AZ186" s="289">
        <f t="shared" ref="AZ186:BJ186" si="129">AZ184+AZ185</f>
        <v>0</v>
      </c>
      <c r="BA186" s="290">
        <f t="shared" si="129"/>
        <v>0</v>
      </c>
      <c r="BB186" s="290">
        <f t="shared" si="129"/>
        <v>0</v>
      </c>
      <c r="BC186" s="290">
        <f t="shared" si="129"/>
        <v>0</v>
      </c>
      <c r="BD186" s="290">
        <f t="shared" si="129"/>
        <v>0</v>
      </c>
      <c r="BE186" s="290">
        <f t="shared" si="129"/>
        <v>0</v>
      </c>
      <c r="BF186" s="290">
        <f t="shared" si="129"/>
        <v>0</v>
      </c>
      <c r="BG186" s="290">
        <f t="shared" si="129"/>
        <v>0</v>
      </c>
      <c r="BH186" s="290">
        <f t="shared" si="129"/>
        <v>0</v>
      </c>
      <c r="BI186" s="291">
        <f t="shared" si="129"/>
        <v>0</v>
      </c>
      <c r="BJ186" s="291">
        <f t="shared" si="129"/>
        <v>0</v>
      </c>
      <c r="BK186" s="289">
        <f>BK184+BK185</f>
        <v>0</v>
      </c>
      <c r="BL186" s="289">
        <f t="shared" ref="BL186:BV186" si="130">BL184+BL185</f>
        <v>0</v>
      </c>
      <c r="BM186" s="290">
        <f t="shared" si="130"/>
        <v>0</v>
      </c>
      <c r="BN186" s="290">
        <f t="shared" si="130"/>
        <v>0</v>
      </c>
      <c r="BO186" s="290">
        <f t="shared" si="130"/>
        <v>0</v>
      </c>
      <c r="BP186" s="290">
        <f t="shared" si="130"/>
        <v>0</v>
      </c>
      <c r="BQ186" s="290">
        <f t="shared" si="130"/>
        <v>0</v>
      </c>
      <c r="BR186" s="290">
        <f t="shared" si="130"/>
        <v>0</v>
      </c>
      <c r="BS186" s="290">
        <f t="shared" si="130"/>
        <v>0</v>
      </c>
      <c r="BT186" s="290">
        <f t="shared" si="130"/>
        <v>0</v>
      </c>
      <c r="BU186" s="291">
        <f t="shared" si="130"/>
        <v>0</v>
      </c>
      <c r="BV186" s="291">
        <f t="shared" si="130"/>
        <v>0</v>
      </c>
      <c r="BW186" s="289">
        <f>BW184+BW185</f>
        <v>0</v>
      </c>
      <c r="BX186" s="289">
        <f t="shared" ref="BX186:CH186" si="131">BX184+BX185</f>
        <v>0</v>
      </c>
      <c r="BY186" s="290">
        <f t="shared" si="131"/>
        <v>0</v>
      </c>
      <c r="BZ186" s="290">
        <f t="shared" si="131"/>
        <v>0</v>
      </c>
      <c r="CA186" s="290">
        <f t="shared" si="131"/>
        <v>0</v>
      </c>
      <c r="CB186" s="290">
        <f t="shared" si="131"/>
        <v>0</v>
      </c>
      <c r="CC186" s="290">
        <f t="shared" si="131"/>
        <v>0</v>
      </c>
      <c r="CD186" s="290">
        <f t="shared" si="131"/>
        <v>0</v>
      </c>
      <c r="CE186" s="290">
        <f t="shared" si="131"/>
        <v>0</v>
      </c>
      <c r="CF186" s="290">
        <f t="shared" si="131"/>
        <v>0</v>
      </c>
      <c r="CG186" s="291">
        <f t="shared" si="131"/>
        <v>0</v>
      </c>
      <c r="CH186" s="295">
        <f t="shared" si="131"/>
        <v>0</v>
      </c>
    </row>
    <row r="187" spans="1:86" ht="15" thickBot="1" x14ac:dyDescent="0.35">
      <c r="A187" s="127"/>
      <c r="B187" s="127"/>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row>
    <row r="188" spans="1:86" ht="15" thickBot="1" x14ac:dyDescent="0.35">
      <c r="A188" s="127"/>
      <c r="B188" s="353" t="s">
        <v>114</v>
      </c>
      <c r="C188" s="354">
        <v>43831</v>
      </c>
      <c r="D188" s="354">
        <v>43862</v>
      </c>
      <c r="E188" s="354">
        <v>43891</v>
      </c>
      <c r="F188" s="354">
        <v>43922</v>
      </c>
      <c r="G188" s="354">
        <v>43952</v>
      </c>
      <c r="H188" s="354">
        <v>43983</v>
      </c>
      <c r="I188" s="354">
        <v>44013</v>
      </c>
      <c r="J188" s="354">
        <v>44044</v>
      </c>
      <c r="K188" s="354">
        <v>44075</v>
      </c>
      <c r="L188" s="354">
        <v>44105</v>
      </c>
      <c r="M188" s="354">
        <v>44136</v>
      </c>
      <c r="N188" s="354">
        <v>44166</v>
      </c>
      <c r="O188" s="354">
        <v>44197</v>
      </c>
      <c r="P188" s="354">
        <v>44228</v>
      </c>
      <c r="Q188" s="354">
        <v>44256</v>
      </c>
      <c r="R188" s="354">
        <v>44287</v>
      </c>
      <c r="S188" s="354">
        <v>44317</v>
      </c>
      <c r="T188" s="354">
        <v>44348</v>
      </c>
      <c r="U188" s="354">
        <v>44378</v>
      </c>
      <c r="V188" s="354">
        <v>44409</v>
      </c>
      <c r="W188" s="354">
        <v>44440</v>
      </c>
      <c r="X188" s="354">
        <v>44470</v>
      </c>
      <c r="Y188" s="354">
        <v>44501</v>
      </c>
      <c r="Z188" s="354">
        <v>44531</v>
      </c>
      <c r="AA188" s="354">
        <v>44562</v>
      </c>
      <c r="AB188" s="354">
        <v>44593</v>
      </c>
      <c r="AC188" s="354">
        <v>44621</v>
      </c>
      <c r="AD188" s="354">
        <v>44652</v>
      </c>
      <c r="AE188" s="354">
        <v>44682</v>
      </c>
      <c r="AF188" s="354">
        <v>44713</v>
      </c>
      <c r="AG188" s="354">
        <v>44743</v>
      </c>
      <c r="AH188" s="354">
        <v>44774</v>
      </c>
      <c r="AI188" s="354">
        <v>44805</v>
      </c>
      <c r="AJ188" s="354">
        <v>44835</v>
      </c>
      <c r="AK188" s="354">
        <v>44866</v>
      </c>
      <c r="AL188" s="354">
        <v>44896</v>
      </c>
      <c r="AM188" s="354">
        <v>44927</v>
      </c>
      <c r="AN188" s="354">
        <v>44958</v>
      </c>
      <c r="AO188" s="354">
        <v>44986</v>
      </c>
      <c r="AP188" s="354">
        <v>45017</v>
      </c>
      <c r="AQ188" s="354">
        <v>45047</v>
      </c>
      <c r="AR188" s="354">
        <v>45078</v>
      </c>
      <c r="AS188" s="354">
        <v>45108</v>
      </c>
      <c r="AT188" s="354">
        <v>45139</v>
      </c>
      <c r="AU188" s="354">
        <v>45170</v>
      </c>
      <c r="AV188" s="354">
        <v>45200</v>
      </c>
      <c r="AW188" s="354">
        <v>45231</v>
      </c>
      <c r="AX188" s="354">
        <v>45261</v>
      </c>
      <c r="AY188" s="354">
        <v>45292</v>
      </c>
      <c r="AZ188" s="354">
        <v>45323</v>
      </c>
      <c r="BA188" s="354">
        <v>45352</v>
      </c>
      <c r="BB188" s="354">
        <v>45383</v>
      </c>
      <c r="BC188" s="354">
        <v>45413</v>
      </c>
      <c r="BD188" s="354">
        <v>45444</v>
      </c>
      <c r="BE188" s="354">
        <v>45474</v>
      </c>
      <c r="BF188" s="354">
        <v>45505</v>
      </c>
      <c r="BG188" s="354">
        <v>45536</v>
      </c>
      <c r="BH188" s="354">
        <v>45566</v>
      </c>
      <c r="BI188" s="354">
        <v>45597</v>
      </c>
      <c r="BJ188" s="354">
        <v>45627</v>
      </c>
      <c r="BK188" s="354">
        <v>45658</v>
      </c>
      <c r="BL188" s="354">
        <v>45689</v>
      </c>
      <c r="BM188" s="354">
        <v>45717</v>
      </c>
      <c r="BN188" s="354">
        <v>45748</v>
      </c>
      <c r="BO188" s="354">
        <v>45778</v>
      </c>
      <c r="BP188" s="354">
        <v>45809</v>
      </c>
      <c r="BQ188" s="354">
        <v>45839</v>
      </c>
      <c r="BR188" s="354">
        <v>45870</v>
      </c>
      <c r="BS188" s="354">
        <v>45901</v>
      </c>
      <c r="BT188" s="354">
        <v>45931</v>
      </c>
      <c r="BU188" s="354">
        <v>45962</v>
      </c>
      <c r="BV188" s="354">
        <v>45992</v>
      </c>
      <c r="BW188" s="354">
        <v>46023</v>
      </c>
      <c r="BX188" s="354">
        <v>46054</v>
      </c>
      <c r="BY188" s="354">
        <v>46082</v>
      </c>
      <c r="BZ188" s="354">
        <v>46113</v>
      </c>
      <c r="CA188" s="354">
        <v>46143</v>
      </c>
      <c r="CB188" s="354">
        <v>46174</v>
      </c>
      <c r="CC188" s="354">
        <v>46204</v>
      </c>
      <c r="CD188" s="354">
        <v>46235</v>
      </c>
      <c r="CE188" s="354">
        <v>46266</v>
      </c>
      <c r="CF188" s="354">
        <v>46296</v>
      </c>
      <c r="CG188" s="354">
        <v>46327</v>
      </c>
      <c r="CH188" s="172">
        <v>46357</v>
      </c>
    </row>
    <row r="189" spans="1:86" x14ac:dyDescent="0.3">
      <c r="A189" s="127"/>
      <c r="B189" s="340" t="s">
        <v>257</v>
      </c>
      <c r="C189" s="144">
        <f>C157*'YTD PROGRAM SUMMARY'!C44</f>
        <v>1720.5364356972805</v>
      </c>
      <c r="D189" s="144">
        <f>D157*'YTD PROGRAM SUMMARY'!D44</f>
        <v>453.71027351134705</v>
      </c>
      <c r="E189" s="144">
        <f>E157*'YTD PROGRAM SUMMARY'!E44</f>
        <v>3759.6428238385088</v>
      </c>
      <c r="F189" s="144">
        <f>F157*'YTD PROGRAM SUMMARY'!F44</f>
        <v>2780.3869538493855</v>
      </c>
      <c r="G189" s="144">
        <f>G157*'YTD PROGRAM SUMMARY'!G44</f>
        <v>1006.9450699101706</v>
      </c>
      <c r="H189" s="144">
        <f>H157*'YTD PROGRAM SUMMARY'!H44</f>
        <v>1189.1766161216251</v>
      </c>
      <c r="I189" s="144">
        <f>I157*'YTD PROGRAM SUMMARY'!I44</f>
        <v>17660.000463050987</v>
      </c>
      <c r="J189" s="144">
        <f>J157*'YTD PROGRAM SUMMARY'!J44</f>
        <v>43153.268551145447</v>
      </c>
      <c r="K189" s="144">
        <f>K157*'YTD PROGRAM SUMMARY'!K44</f>
        <v>9125.9320156491467</v>
      </c>
      <c r="L189" s="144">
        <f>L157*'YTD PROGRAM SUMMARY'!L44</f>
        <v>16693.402142392079</v>
      </c>
      <c r="M189" s="144">
        <f>M157*'YTD PROGRAM SUMMARY'!M44</f>
        <v>8646.0159481099126</v>
      </c>
      <c r="N189" s="144">
        <f>N157*'YTD PROGRAM SUMMARY'!N44</f>
        <v>25876.466532705119</v>
      </c>
      <c r="O189" s="292">
        <f>O157*'YTD PROGRAM SUMMARY'!O44</f>
        <v>0</v>
      </c>
      <c r="P189" s="292">
        <f>P157*'YTD PROGRAM SUMMARY'!P44</f>
        <v>0</v>
      </c>
      <c r="Q189" s="292">
        <f>Q157*'YTD PROGRAM SUMMARY'!Q44</f>
        <v>0</v>
      </c>
      <c r="R189" s="292">
        <f>R157*'YTD PROGRAM SUMMARY'!R44</f>
        <v>0</v>
      </c>
      <c r="S189" s="292">
        <f>S157*'YTD PROGRAM SUMMARY'!S44</f>
        <v>0</v>
      </c>
      <c r="T189" s="292">
        <f>T157*'YTD PROGRAM SUMMARY'!T44</f>
        <v>0</v>
      </c>
      <c r="U189" s="292">
        <f>U157*'YTD PROGRAM SUMMARY'!U44</f>
        <v>0</v>
      </c>
      <c r="V189" s="292">
        <f>V157*'YTD PROGRAM SUMMARY'!V44</f>
        <v>0</v>
      </c>
      <c r="W189" s="292">
        <f>W157*'YTD PROGRAM SUMMARY'!W44</f>
        <v>0</v>
      </c>
      <c r="X189" s="292">
        <f>X157*'YTD PROGRAM SUMMARY'!X44</f>
        <v>0</v>
      </c>
      <c r="Y189" s="292">
        <f>Y157*'YTD PROGRAM SUMMARY'!Y44</f>
        <v>0</v>
      </c>
      <c r="Z189" s="292">
        <f>Z157*'YTD PROGRAM SUMMARY'!Z44</f>
        <v>0</v>
      </c>
      <c r="AA189" s="292">
        <f>AA157*'YTD PROGRAM SUMMARY'!AA44</f>
        <v>0</v>
      </c>
      <c r="AB189" s="292">
        <f>AB157*'YTD PROGRAM SUMMARY'!AB44</f>
        <v>0</v>
      </c>
      <c r="AC189" s="292">
        <f>AC157*'YTD PROGRAM SUMMARY'!AC44</f>
        <v>0</v>
      </c>
      <c r="AD189" s="292">
        <f>AD157*'YTD PROGRAM SUMMARY'!AD44</f>
        <v>0</v>
      </c>
      <c r="AE189" s="292">
        <f>AE157*'YTD PROGRAM SUMMARY'!AE44</f>
        <v>0</v>
      </c>
      <c r="AF189" s="292">
        <f>AF157*'YTD PROGRAM SUMMARY'!AF44</f>
        <v>0</v>
      </c>
      <c r="AG189" s="292">
        <f>AG157*'YTD PROGRAM SUMMARY'!AG44</f>
        <v>0</v>
      </c>
      <c r="AH189" s="292">
        <f>AH157*'YTD PROGRAM SUMMARY'!AH44</f>
        <v>0</v>
      </c>
      <c r="AI189" s="292">
        <f>AI157*'YTD PROGRAM SUMMARY'!AI44</f>
        <v>0</v>
      </c>
      <c r="AJ189" s="292">
        <f>AJ157*'YTD PROGRAM SUMMARY'!AJ44</f>
        <v>0</v>
      </c>
      <c r="AK189" s="292">
        <f>AK157*'YTD PROGRAM SUMMARY'!AK44</f>
        <v>0</v>
      </c>
      <c r="AL189" s="292">
        <f>AL157*'YTD PROGRAM SUMMARY'!AL44</f>
        <v>0</v>
      </c>
      <c r="AM189" s="292">
        <f>AM157*'YTD PROGRAM SUMMARY'!AM44</f>
        <v>0</v>
      </c>
      <c r="AN189" s="292">
        <f>AN157*'YTD PROGRAM SUMMARY'!AN44</f>
        <v>0</v>
      </c>
      <c r="AO189" s="292">
        <f>AO157*'YTD PROGRAM SUMMARY'!AO44</f>
        <v>0</v>
      </c>
      <c r="AP189" s="292">
        <f>AP157*'YTD PROGRAM SUMMARY'!AP44</f>
        <v>0</v>
      </c>
      <c r="AQ189" s="292">
        <f>AQ157*'YTD PROGRAM SUMMARY'!AQ44</f>
        <v>0</v>
      </c>
      <c r="AR189" s="292">
        <f>AR157*'YTD PROGRAM SUMMARY'!AR44</f>
        <v>0</v>
      </c>
      <c r="AS189" s="292">
        <f>AS157*'YTD PROGRAM SUMMARY'!AS44</f>
        <v>0</v>
      </c>
      <c r="AT189" s="292">
        <f>AT157*'YTD PROGRAM SUMMARY'!AT44</f>
        <v>0</v>
      </c>
      <c r="AU189" s="292">
        <f>AU157*'YTD PROGRAM SUMMARY'!AU44</f>
        <v>0</v>
      </c>
      <c r="AV189" s="292">
        <f>AV157*'YTD PROGRAM SUMMARY'!AV44</f>
        <v>0</v>
      </c>
      <c r="AW189" s="292">
        <f>AW157*'YTD PROGRAM SUMMARY'!AW44</f>
        <v>0</v>
      </c>
      <c r="AX189" s="292">
        <f>AX157*'YTD PROGRAM SUMMARY'!AX44</f>
        <v>0</v>
      </c>
      <c r="AY189" s="292">
        <f>AY157*'YTD PROGRAM SUMMARY'!AY44</f>
        <v>0</v>
      </c>
      <c r="AZ189" s="292">
        <f>AZ157*'YTD PROGRAM SUMMARY'!AZ44</f>
        <v>0</v>
      </c>
      <c r="BA189" s="292">
        <f>BA157*'YTD PROGRAM SUMMARY'!BA44</f>
        <v>0</v>
      </c>
      <c r="BB189" s="292">
        <f>BB157*'YTD PROGRAM SUMMARY'!BB44</f>
        <v>0</v>
      </c>
      <c r="BC189" s="292">
        <f>BC157*'YTD PROGRAM SUMMARY'!BC44</f>
        <v>0</v>
      </c>
      <c r="BD189" s="292">
        <f>BD157*'YTD PROGRAM SUMMARY'!BD44</f>
        <v>0</v>
      </c>
      <c r="BE189" s="292">
        <f>BE157*'YTD PROGRAM SUMMARY'!BE44</f>
        <v>0</v>
      </c>
      <c r="BF189" s="292">
        <f>BF157*'YTD PROGRAM SUMMARY'!BF44</f>
        <v>0</v>
      </c>
      <c r="BG189" s="292">
        <f>BG157*'YTD PROGRAM SUMMARY'!BG44</f>
        <v>0</v>
      </c>
      <c r="BH189" s="292">
        <f>BH157*'YTD PROGRAM SUMMARY'!BH44</f>
        <v>0</v>
      </c>
      <c r="BI189" s="292">
        <f>BI157*'YTD PROGRAM SUMMARY'!BI44</f>
        <v>0</v>
      </c>
      <c r="BJ189" s="292">
        <f>BJ157*'YTD PROGRAM SUMMARY'!BJ44</f>
        <v>0</v>
      </c>
      <c r="BK189" s="292">
        <f>BK157*'YTD PROGRAM SUMMARY'!BK44</f>
        <v>0</v>
      </c>
      <c r="BL189" s="292">
        <f>BL157*'YTD PROGRAM SUMMARY'!BL44</f>
        <v>0</v>
      </c>
      <c r="BM189" s="292">
        <f>BM157*'YTD PROGRAM SUMMARY'!BM44</f>
        <v>0</v>
      </c>
      <c r="BN189" s="292">
        <f>BN157*'YTD PROGRAM SUMMARY'!BN44</f>
        <v>0</v>
      </c>
      <c r="BO189" s="292">
        <f>BO157*'YTD PROGRAM SUMMARY'!BO44</f>
        <v>0</v>
      </c>
      <c r="BP189" s="292">
        <f>BP157*'YTD PROGRAM SUMMARY'!BP44</f>
        <v>0</v>
      </c>
      <c r="BQ189" s="292">
        <f>BQ157*'YTD PROGRAM SUMMARY'!BQ44</f>
        <v>0</v>
      </c>
      <c r="BR189" s="292">
        <f>BR157*'YTD PROGRAM SUMMARY'!BR44</f>
        <v>0</v>
      </c>
      <c r="BS189" s="292">
        <f>BS157*'YTD PROGRAM SUMMARY'!BS44</f>
        <v>0</v>
      </c>
      <c r="BT189" s="292">
        <f>BT157*'YTD PROGRAM SUMMARY'!BT44</f>
        <v>0</v>
      </c>
      <c r="BU189" s="292">
        <f>BU157*'YTD PROGRAM SUMMARY'!BU44</f>
        <v>0</v>
      </c>
      <c r="BV189" s="292">
        <f>BV157*'YTD PROGRAM SUMMARY'!BV44</f>
        <v>0</v>
      </c>
      <c r="BW189" s="292">
        <f>BW157*'YTD PROGRAM SUMMARY'!BW44</f>
        <v>0</v>
      </c>
      <c r="BX189" s="292">
        <f>BX157*'YTD PROGRAM SUMMARY'!BX44</f>
        <v>0</v>
      </c>
      <c r="BY189" s="292">
        <f>BY157*'YTD PROGRAM SUMMARY'!BY44</f>
        <v>0</v>
      </c>
      <c r="BZ189" s="292">
        <f>BZ157*'YTD PROGRAM SUMMARY'!BZ44</f>
        <v>0</v>
      </c>
      <c r="CA189" s="292">
        <f>CA157*'YTD PROGRAM SUMMARY'!CA44</f>
        <v>0</v>
      </c>
      <c r="CB189" s="292">
        <f>CB157*'YTD PROGRAM SUMMARY'!CB44</f>
        <v>0</v>
      </c>
      <c r="CC189" s="292">
        <f>CC157*'YTD PROGRAM SUMMARY'!CC44</f>
        <v>0</v>
      </c>
      <c r="CD189" s="292">
        <f>CD157*'YTD PROGRAM SUMMARY'!CD44</f>
        <v>0</v>
      </c>
      <c r="CE189" s="292">
        <f>CE157*'YTD PROGRAM SUMMARY'!CE44</f>
        <v>0</v>
      </c>
      <c r="CF189" s="292">
        <f>CF157*'YTD PROGRAM SUMMARY'!CF44</f>
        <v>0</v>
      </c>
      <c r="CG189" s="292">
        <f>CG157*'YTD PROGRAM SUMMARY'!CG44</f>
        <v>0</v>
      </c>
      <c r="CH189" s="293">
        <f>CH157*'YTD PROGRAM SUMMARY'!CH44</f>
        <v>0</v>
      </c>
    </row>
    <row r="190" spans="1:86" ht="15" thickBot="1" x14ac:dyDescent="0.35">
      <c r="A190" s="127"/>
      <c r="B190" s="327" t="s">
        <v>258</v>
      </c>
      <c r="C190" s="137">
        <f>C176*'YTD PROGRAM SUMMARY'!C44</f>
        <v>199.37633391298669</v>
      </c>
      <c r="D190" s="137">
        <f>D176*'YTD PROGRAM SUMMARY'!D44</f>
        <v>36.149329221930969</v>
      </c>
      <c r="E190" s="137">
        <f>E176*'YTD PROGRAM SUMMARY'!E44</f>
        <v>393.53433604117231</v>
      </c>
      <c r="F190" s="137">
        <f>F176*'YTD PROGRAM SUMMARY'!F44</f>
        <v>287.41979572702098</v>
      </c>
      <c r="G190" s="137">
        <f>G176*'YTD PROGRAM SUMMARY'!G44</f>
        <v>136.61985577434635</v>
      </c>
      <c r="H190" s="137">
        <f>H176*'YTD PROGRAM SUMMARY'!H44</f>
        <v>241.89703104373939</v>
      </c>
      <c r="I190" s="137">
        <f>I176*'YTD PROGRAM SUMMARY'!I44</f>
        <v>3320.7521964136317</v>
      </c>
      <c r="J190" s="137">
        <f>J176*'YTD PROGRAM SUMMARY'!J44</f>
        <v>8570.1641012896307</v>
      </c>
      <c r="K190" s="137">
        <f>K176*'YTD PROGRAM SUMMARY'!K44</f>
        <v>1722.8482564119552</v>
      </c>
      <c r="L190" s="137">
        <f>L176*'YTD PROGRAM SUMMARY'!L44</f>
        <v>1878.6927926446281</v>
      </c>
      <c r="M190" s="137">
        <f>M176*'YTD PROGRAM SUMMARY'!M44</f>
        <v>945.75751835099618</v>
      </c>
      <c r="N190" s="137">
        <f>N176*'YTD PROGRAM SUMMARY'!N44</f>
        <v>2253.8420344310962</v>
      </c>
      <c r="O190" s="284">
        <f>O176*'YTD PROGRAM SUMMARY'!O44</f>
        <v>0</v>
      </c>
      <c r="P190" s="284">
        <f>P176*'YTD PROGRAM SUMMARY'!P44</f>
        <v>0</v>
      </c>
      <c r="Q190" s="284">
        <f>Q176*'YTD PROGRAM SUMMARY'!Q44</f>
        <v>0</v>
      </c>
      <c r="R190" s="284">
        <f>R176*'YTD PROGRAM SUMMARY'!R44</f>
        <v>0</v>
      </c>
      <c r="S190" s="284">
        <f>S176*'YTD PROGRAM SUMMARY'!S44</f>
        <v>0</v>
      </c>
      <c r="T190" s="284">
        <f>T176*'YTD PROGRAM SUMMARY'!T44</f>
        <v>0</v>
      </c>
      <c r="U190" s="284">
        <f>U176*'YTD PROGRAM SUMMARY'!U44</f>
        <v>0</v>
      </c>
      <c r="V190" s="284">
        <f>V176*'YTD PROGRAM SUMMARY'!V44</f>
        <v>0</v>
      </c>
      <c r="W190" s="284">
        <f>W176*'YTD PROGRAM SUMMARY'!W44</f>
        <v>0</v>
      </c>
      <c r="X190" s="284">
        <f>X176*'YTD PROGRAM SUMMARY'!X44</f>
        <v>0</v>
      </c>
      <c r="Y190" s="284">
        <f>Y176*'YTD PROGRAM SUMMARY'!Y44</f>
        <v>0</v>
      </c>
      <c r="Z190" s="284">
        <f>Z176*'YTD PROGRAM SUMMARY'!Z44</f>
        <v>0</v>
      </c>
      <c r="AA190" s="284">
        <f>AA176*'YTD PROGRAM SUMMARY'!AA44</f>
        <v>0</v>
      </c>
      <c r="AB190" s="284">
        <f>AB176*'YTD PROGRAM SUMMARY'!AB44</f>
        <v>0</v>
      </c>
      <c r="AC190" s="284">
        <f>AC176*'YTD PROGRAM SUMMARY'!AC44</f>
        <v>0</v>
      </c>
      <c r="AD190" s="284">
        <f>AD176*'YTD PROGRAM SUMMARY'!AD44</f>
        <v>0</v>
      </c>
      <c r="AE190" s="284">
        <f>AE176*'YTD PROGRAM SUMMARY'!AE44</f>
        <v>0</v>
      </c>
      <c r="AF190" s="284">
        <f>AF176*'YTD PROGRAM SUMMARY'!AF44</f>
        <v>0</v>
      </c>
      <c r="AG190" s="284">
        <f>AG176*'YTD PROGRAM SUMMARY'!AG44</f>
        <v>0</v>
      </c>
      <c r="AH190" s="284">
        <f>AH176*'YTD PROGRAM SUMMARY'!AH44</f>
        <v>0</v>
      </c>
      <c r="AI190" s="284">
        <f>AI176*'YTD PROGRAM SUMMARY'!AI44</f>
        <v>0</v>
      </c>
      <c r="AJ190" s="284">
        <f>AJ176*'YTD PROGRAM SUMMARY'!AJ44</f>
        <v>0</v>
      </c>
      <c r="AK190" s="284">
        <f>AK176*'YTD PROGRAM SUMMARY'!AK44</f>
        <v>0</v>
      </c>
      <c r="AL190" s="284">
        <f>AL176*'YTD PROGRAM SUMMARY'!AL44</f>
        <v>0</v>
      </c>
      <c r="AM190" s="284">
        <f>AM176*'YTD PROGRAM SUMMARY'!AM44</f>
        <v>0</v>
      </c>
      <c r="AN190" s="284">
        <f>AN176*'YTD PROGRAM SUMMARY'!AN44</f>
        <v>0</v>
      </c>
      <c r="AO190" s="284">
        <f>AO176*'YTD PROGRAM SUMMARY'!AO44</f>
        <v>0</v>
      </c>
      <c r="AP190" s="284">
        <f>AP176*'YTD PROGRAM SUMMARY'!AP44</f>
        <v>0</v>
      </c>
      <c r="AQ190" s="284">
        <f>AQ176*'YTD PROGRAM SUMMARY'!AQ44</f>
        <v>0</v>
      </c>
      <c r="AR190" s="284">
        <f>AR176*'YTD PROGRAM SUMMARY'!AR44</f>
        <v>0</v>
      </c>
      <c r="AS190" s="284">
        <f>AS176*'YTD PROGRAM SUMMARY'!AS44</f>
        <v>0</v>
      </c>
      <c r="AT190" s="284">
        <f>AT176*'YTD PROGRAM SUMMARY'!AT44</f>
        <v>0</v>
      </c>
      <c r="AU190" s="284">
        <f>AU176*'YTD PROGRAM SUMMARY'!AU44</f>
        <v>0</v>
      </c>
      <c r="AV190" s="284">
        <f>AV176*'YTD PROGRAM SUMMARY'!AV44</f>
        <v>0</v>
      </c>
      <c r="AW190" s="284">
        <f>AW176*'YTD PROGRAM SUMMARY'!AW44</f>
        <v>0</v>
      </c>
      <c r="AX190" s="284">
        <f>AX176*'YTD PROGRAM SUMMARY'!AX44</f>
        <v>0</v>
      </c>
      <c r="AY190" s="284">
        <f>AY176*'YTD PROGRAM SUMMARY'!AY44</f>
        <v>0</v>
      </c>
      <c r="AZ190" s="284">
        <f>AZ176*'YTD PROGRAM SUMMARY'!AZ44</f>
        <v>0</v>
      </c>
      <c r="BA190" s="284">
        <f>BA176*'YTD PROGRAM SUMMARY'!BA44</f>
        <v>0</v>
      </c>
      <c r="BB190" s="284">
        <f>BB176*'YTD PROGRAM SUMMARY'!BB44</f>
        <v>0</v>
      </c>
      <c r="BC190" s="284">
        <f>BC176*'YTD PROGRAM SUMMARY'!BC44</f>
        <v>0</v>
      </c>
      <c r="BD190" s="284">
        <f>BD176*'YTD PROGRAM SUMMARY'!BD44</f>
        <v>0</v>
      </c>
      <c r="BE190" s="284">
        <f>BE176*'YTD PROGRAM SUMMARY'!BE44</f>
        <v>0</v>
      </c>
      <c r="BF190" s="284">
        <f>BF176*'YTD PROGRAM SUMMARY'!BF44</f>
        <v>0</v>
      </c>
      <c r="BG190" s="284">
        <f>BG176*'YTD PROGRAM SUMMARY'!BG44</f>
        <v>0</v>
      </c>
      <c r="BH190" s="284">
        <f>BH176*'YTD PROGRAM SUMMARY'!BH44</f>
        <v>0</v>
      </c>
      <c r="BI190" s="284">
        <f>BI176*'YTD PROGRAM SUMMARY'!BI44</f>
        <v>0</v>
      </c>
      <c r="BJ190" s="284">
        <f>BJ176*'YTD PROGRAM SUMMARY'!BJ44</f>
        <v>0</v>
      </c>
      <c r="BK190" s="284">
        <f>BK176*'YTD PROGRAM SUMMARY'!BK44</f>
        <v>0</v>
      </c>
      <c r="BL190" s="284">
        <f>BL176*'YTD PROGRAM SUMMARY'!BL44</f>
        <v>0</v>
      </c>
      <c r="BM190" s="284">
        <f>BM176*'YTD PROGRAM SUMMARY'!BM44</f>
        <v>0</v>
      </c>
      <c r="BN190" s="284">
        <f>BN176*'YTD PROGRAM SUMMARY'!BN44</f>
        <v>0</v>
      </c>
      <c r="BO190" s="284">
        <f>BO176*'YTD PROGRAM SUMMARY'!BO44</f>
        <v>0</v>
      </c>
      <c r="BP190" s="284">
        <f>BP176*'YTD PROGRAM SUMMARY'!BP44</f>
        <v>0</v>
      </c>
      <c r="BQ190" s="284">
        <f>BQ176*'YTD PROGRAM SUMMARY'!BQ44</f>
        <v>0</v>
      </c>
      <c r="BR190" s="284">
        <f>BR176*'YTD PROGRAM SUMMARY'!BR44</f>
        <v>0</v>
      </c>
      <c r="BS190" s="284">
        <f>BS176*'YTD PROGRAM SUMMARY'!BS44</f>
        <v>0</v>
      </c>
      <c r="BT190" s="284">
        <f>BT176*'YTD PROGRAM SUMMARY'!BT44</f>
        <v>0</v>
      </c>
      <c r="BU190" s="284">
        <f>BU176*'YTD PROGRAM SUMMARY'!BU44</f>
        <v>0</v>
      </c>
      <c r="BV190" s="284">
        <f>BV176*'YTD PROGRAM SUMMARY'!BV44</f>
        <v>0</v>
      </c>
      <c r="BW190" s="284">
        <f>BW176*'YTD PROGRAM SUMMARY'!BW44</f>
        <v>0</v>
      </c>
      <c r="BX190" s="284">
        <f>BX176*'YTD PROGRAM SUMMARY'!BX44</f>
        <v>0</v>
      </c>
      <c r="BY190" s="284">
        <f>BY176*'YTD PROGRAM SUMMARY'!BY44</f>
        <v>0</v>
      </c>
      <c r="BZ190" s="284">
        <f>BZ176*'YTD PROGRAM SUMMARY'!BZ44</f>
        <v>0</v>
      </c>
      <c r="CA190" s="284">
        <f>CA176*'YTD PROGRAM SUMMARY'!CA44</f>
        <v>0</v>
      </c>
      <c r="CB190" s="284">
        <f>CB176*'YTD PROGRAM SUMMARY'!CB44</f>
        <v>0</v>
      </c>
      <c r="CC190" s="284">
        <f>CC176*'YTD PROGRAM SUMMARY'!CC44</f>
        <v>0</v>
      </c>
      <c r="CD190" s="284">
        <f>CD176*'YTD PROGRAM SUMMARY'!CD44</f>
        <v>0</v>
      </c>
      <c r="CE190" s="284">
        <f>CE176*'YTD PROGRAM SUMMARY'!CE44</f>
        <v>0</v>
      </c>
      <c r="CF190" s="284">
        <f>CF176*'YTD PROGRAM SUMMARY'!CF44</f>
        <v>0</v>
      </c>
      <c r="CG190" s="284">
        <f>CG176*'YTD PROGRAM SUMMARY'!CG44</f>
        <v>0</v>
      </c>
      <c r="CH190" s="285">
        <f>CH176*'YTD PROGRAM SUMMARY'!CH44</f>
        <v>0</v>
      </c>
    </row>
    <row r="191" spans="1:86" x14ac:dyDescent="0.3">
      <c r="A191" s="127"/>
      <c r="B191" s="340" t="s">
        <v>259</v>
      </c>
      <c r="C191" s="138">
        <f t="shared" ref="C191" si="132">IFERROR(C189/C73,0)</f>
        <v>0.68950664642420234</v>
      </c>
      <c r="D191" s="138">
        <f t="shared" ref="D191:N191" si="133">IFERROR(D189/D73,0)</f>
        <v>0.1122081568590282</v>
      </c>
      <c r="E191" s="138">
        <f t="shared" si="133"/>
        <v>0.90524499175167061</v>
      </c>
      <c r="F191" s="138">
        <f t="shared" si="133"/>
        <v>0.49416768027692909</v>
      </c>
      <c r="G191" s="138">
        <f t="shared" si="133"/>
        <v>8.6260416807078688E-2</v>
      </c>
      <c r="H191" s="138">
        <f t="shared" si="133"/>
        <v>3.3657616879203753E-2</v>
      </c>
      <c r="I191" s="138">
        <f t="shared" si="133"/>
        <v>0.31966017830382948</v>
      </c>
      <c r="J191" s="138">
        <f t="shared" si="133"/>
        <v>0.6371883132010564</v>
      </c>
      <c r="K191" s="138">
        <f t="shared" si="133"/>
        <v>0.16825253442063998</v>
      </c>
      <c r="L191" s="138">
        <f t="shared" si="133"/>
        <v>0.57612946630814532</v>
      </c>
      <c r="M191" s="138">
        <f t="shared" si="133"/>
        <v>0.28189111468309802</v>
      </c>
      <c r="N191" s="138">
        <f t="shared" si="133"/>
        <v>0.61636696561132998</v>
      </c>
      <c r="O191" s="286">
        <f>IFERROR(O189/O73,0)</f>
        <v>0</v>
      </c>
      <c r="P191" s="286">
        <f t="shared" ref="P191:Y191" si="134">IFERROR(P189/P73,0)</f>
        <v>0</v>
      </c>
      <c r="Q191" s="286">
        <f t="shared" si="134"/>
        <v>0</v>
      </c>
      <c r="R191" s="286">
        <f t="shared" si="134"/>
        <v>0</v>
      </c>
      <c r="S191" s="286">
        <f t="shared" si="134"/>
        <v>0</v>
      </c>
      <c r="T191" s="286">
        <f t="shared" si="134"/>
        <v>0</v>
      </c>
      <c r="U191" s="286">
        <f t="shared" si="134"/>
        <v>0</v>
      </c>
      <c r="V191" s="286">
        <f t="shared" si="134"/>
        <v>0</v>
      </c>
      <c r="W191" s="286">
        <f t="shared" si="134"/>
        <v>0</v>
      </c>
      <c r="X191" s="286">
        <f t="shared" si="134"/>
        <v>0</v>
      </c>
      <c r="Y191" s="286">
        <f t="shared" si="134"/>
        <v>0</v>
      </c>
      <c r="Z191" s="286">
        <f>IFERROR(Z189/Z80,0)</f>
        <v>0</v>
      </c>
      <c r="AA191" s="286">
        <f>IFERROR(AA189/AA73,0)</f>
        <v>0</v>
      </c>
      <c r="AB191" s="286">
        <f t="shared" ref="AB191:AK191" si="135">IFERROR(AB189/AB73,0)</f>
        <v>0</v>
      </c>
      <c r="AC191" s="286">
        <f t="shared" si="135"/>
        <v>0</v>
      </c>
      <c r="AD191" s="286">
        <f t="shared" si="135"/>
        <v>0</v>
      </c>
      <c r="AE191" s="286">
        <f t="shared" si="135"/>
        <v>0</v>
      </c>
      <c r="AF191" s="286">
        <f t="shared" si="135"/>
        <v>0</v>
      </c>
      <c r="AG191" s="286">
        <f t="shared" si="135"/>
        <v>0</v>
      </c>
      <c r="AH191" s="286">
        <f t="shared" si="135"/>
        <v>0</v>
      </c>
      <c r="AI191" s="286">
        <f t="shared" si="135"/>
        <v>0</v>
      </c>
      <c r="AJ191" s="286">
        <f t="shared" si="135"/>
        <v>0</v>
      </c>
      <c r="AK191" s="286">
        <f t="shared" si="135"/>
        <v>0</v>
      </c>
      <c r="AL191" s="286">
        <f>IFERROR(AL189/AL80,0)</f>
        <v>0</v>
      </c>
      <c r="AM191" s="286">
        <f>IFERROR(AM189/AM73,0)</f>
        <v>0</v>
      </c>
      <c r="AN191" s="286">
        <f t="shared" ref="AN191:AW191" si="136">IFERROR(AN189/AN73,0)</f>
        <v>0</v>
      </c>
      <c r="AO191" s="286">
        <f t="shared" si="136"/>
        <v>0</v>
      </c>
      <c r="AP191" s="286">
        <f t="shared" si="136"/>
        <v>0</v>
      </c>
      <c r="AQ191" s="286">
        <f t="shared" si="136"/>
        <v>0</v>
      </c>
      <c r="AR191" s="286">
        <f t="shared" si="136"/>
        <v>0</v>
      </c>
      <c r="AS191" s="286">
        <f t="shared" si="136"/>
        <v>0</v>
      </c>
      <c r="AT191" s="286">
        <f t="shared" si="136"/>
        <v>0</v>
      </c>
      <c r="AU191" s="286">
        <f t="shared" si="136"/>
        <v>0</v>
      </c>
      <c r="AV191" s="286">
        <f t="shared" si="136"/>
        <v>0</v>
      </c>
      <c r="AW191" s="286">
        <f t="shared" si="136"/>
        <v>0</v>
      </c>
      <c r="AX191" s="286">
        <f>IFERROR(AX189/AX80,0)</f>
        <v>0</v>
      </c>
      <c r="AY191" s="286">
        <f>IFERROR(AY189/AY73,0)</f>
        <v>0</v>
      </c>
      <c r="AZ191" s="286">
        <f t="shared" ref="AZ191:BI191" si="137">IFERROR(AZ189/AZ73,0)</f>
        <v>0</v>
      </c>
      <c r="BA191" s="286">
        <f t="shared" si="137"/>
        <v>0</v>
      </c>
      <c r="BB191" s="286">
        <f t="shared" si="137"/>
        <v>0</v>
      </c>
      <c r="BC191" s="286">
        <f t="shared" si="137"/>
        <v>0</v>
      </c>
      <c r="BD191" s="286">
        <f t="shared" si="137"/>
        <v>0</v>
      </c>
      <c r="BE191" s="286">
        <f t="shared" si="137"/>
        <v>0</v>
      </c>
      <c r="BF191" s="286">
        <f t="shared" si="137"/>
        <v>0</v>
      </c>
      <c r="BG191" s="286">
        <f t="shared" si="137"/>
        <v>0</v>
      </c>
      <c r="BH191" s="286">
        <f t="shared" si="137"/>
        <v>0</v>
      </c>
      <c r="BI191" s="286">
        <f t="shared" si="137"/>
        <v>0</v>
      </c>
      <c r="BJ191" s="286">
        <f>IFERROR(BJ189/BJ80,0)</f>
        <v>0</v>
      </c>
      <c r="BK191" s="286">
        <f>IFERROR(BK189/BK73,0)</f>
        <v>0</v>
      </c>
      <c r="BL191" s="286">
        <f t="shared" ref="BL191:BU191" si="138">IFERROR(BL189/BL73,0)</f>
        <v>0</v>
      </c>
      <c r="BM191" s="286">
        <f t="shared" si="138"/>
        <v>0</v>
      </c>
      <c r="BN191" s="286">
        <f t="shared" si="138"/>
        <v>0</v>
      </c>
      <c r="BO191" s="286">
        <f t="shared" si="138"/>
        <v>0</v>
      </c>
      <c r="BP191" s="286">
        <f t="shared" si="138"/>
        <v>0</v>
      </c>
      <c r="BQ191" s="286">
        <f t="shared" si="138"/>
        <v>0</v>
      </c>
      <c r="BR191" s="286">
        <f t="shared" si="138"/>
        <v>0</v>
      </c>
      <c r="BS191" s="286">
        <f t="shared" si="138"/>
        <v>0</v>
      </c>
      <c r="BT191" s="286">
        <f t="shared" si="138"/>
        <v>0</v>
      </c>
      <c r="BU191" s="286">
        <f t="shared" si="138"/>
        <v>0</v>
      </c>
      <c r="BV191" s="286">
        <f>IFERROR(BV189/BV80,0)</f>
        <v>0</v>
      </c>
      <c r="BW191" s="286">
        <f>IFERROR(BW189/BW73,0)</f>
        <v>0</v>
      </c>
      <c r="BX191" s="286">
        <f t="shared" ref="BX191:CG191" si="139">IFERROR(BX189/BX73,0)</f>
        <v>0</v>
      </c>
      <c r="BY191" s="286">
        <f t="shared" si="139"/>
        <v>0</v>
      </c>
      <c r="BZ191" s="286">
        <f t="shared" si="139"/>
        <v>0</v>
      </c>
      <c r="CA191" s="286">
        <f t="shared" si="139"/>
        <v>0</v>
      </c>
      <c r="CB191" s="286">
        <f t="shared" si="139"/>
        <v>0</v>
      </c>
      <c r="CC191" s="286">
        <f t="shared" si="139"/>
        <v>0</v>
      </c>
      <c r="CD191" s="286">
        <f t="shared" si="139"/>
        <v>0</v>
      </c>
      <c r="CE191" s="286">
        <f t="shared" si="139"/>
        <v>0</v>
      </c>
      <c r="CF191" s="286">
        <f t="shared" si="139"/>
        <v>0</v>
      </c>
      <c r="CG191" s="286">
        <f t="shared" si="139"/>
        <v>0</v>
      </c>
      <c r="CH191" s="294">
        <f>IFERROR(CH189/CH80,0)</f>
        <v>0</v>
      </c>
    </row>
    <row r="192" spans="1:86" ht="15" thickBot="1" x14ac:dyDescent="0.35">
      <c r="A192" s="127"/>
      <c r="B192" s="327" t="s">
        <v>260</v>
      </c>
      <c r="C192" s="139">
        <f>IFERROR(C190/C73,0)</f>
        <v>7.9900259314754085E-2</v>
      </c>
      <c r="D192" s="139">
        <f t="shared" ref="D192:N192" si="140">IFERROR(D190/D73,0)</f>
        <v>8.9401757916809377E-3</v>
      </c>
      <c r="E192" s="139">
        <f t="shared" si="140"/>
        <v>9.4755008248329359E-2</v>
      </c>
      <c r="F192" s="139">
        <f t="shared" si="140"/>
        <v>5.1084103068261187E-2</v>
      </c>
      <c r="G192" s="139">
        <f t="shared" si="140"/>
        <v>1.1703603359684178E-2</v>
      </c>
      <c r="H192" s="139">
        <f t="shared" si="140"/>
        <v>6.8464830915026444E-3</v>
      </c>
      <c r="I192" s="139">
        <f t="shared" si="140"/>
        <v>6.0108279239819755E-2</v>
      </c>
      <c r="J192" s="139">
        <f t="shared" si="140"/>
        <v>0.12654449108726984</v>
      </c>
      <c r="K192" s="139">
        <f t="shared" si="140"/>
        <v>3.1763723975416089E-2</v>
      </c>
      <c r="L192" s="139">
        <f t="shared" si="140"/>
        <v>6.4838207739253001E-2</v>
      </c>
      <c r="M192" s="139">
        <f t="shared" si="140"/>
        <v>3.0835085508506825E-2</v>
      </c>
      <c r="N192" s="139">
        <f t="shared" si="140"/>
        <v>5.3685605566500642E-2</v>
      </c>
      <c r="O192" s="287">
        <f>IFERROR(O190/O73,0)</f>
        <v>0</v>
      </c>
      <c r="P192" s="287">
        <f t="shared" ref="P192:Y192" si="141">IFERROR(P190/P73,0)</f>
        <v>0</v>
      </c>
      <c r="Q192" s="287">
        <f t="shared" si="141"/>
        <v>0</v>
      </c>
      <c r="R192" s="287">
        <f t="shared" si="141"/>
        <v>0</v>
      </c>
      <c r="S192" s="287">
        <f t="shared" si="141"/>
        <v>0</v>
      </c>
      <c r="T192" s="287">
        <f t="shared" si="141"/>
        <v>0</v>
      </c>
      <c r="U192" s="287">
        <f t="shared" si="141"/>
        <v>0</v>
      </c>
      <c r="V192" s="287">
        <f t="shared" si="141"/>
        <v>0</v>
      </c>
      <c r="W192" s="287">
        <f t="shared" si="141"/>
        <v>0</v>
      </c>
      <c r="X192" s="287">
        <f t="shared" si="141"/>
        <v>0</v>
      </c>
      <c r="Y192" s="287">
        <f t="shared" si="141"/>
        <v>0</v>
      </c>
      <c r="Z192" s="287">
        <f>IFERROR(Z190/Z81,0)</f>
        <v>0</v>
      </c>
      <c r="AA192" s="287">
        <f>IFERROR(AA190/AA73,0)</f>
        <v>0</v>
      </c>
      <c r="AB192" s="287">
        <f t="shared" ref="AB192:AK192" si="142">IFERROR(AB190/AB73,0)</f>
        <v>0</v>
      </c>
      <c r="AC192" s="287">
        <f t="shared" si="142"/>
        <v>0</v>
      </c>
      <c r="AD192" s="287">
        <f t="shared" si="142"/>
        <v>0</v>
      </c>
      <c r="AE192" s="287">
        <f t="shared" si="142"/>
        <v>0</v>
      </c>
      <c r="AF192" s="287">
        <f t="shared" si="142"/>
        <v>0</v>
      </c>
      <c r="AG192" s="287">
        <f t="shared" si="142"/>
        <v>0</v>
      </c>
      <c r="AH192" s="287">
        <f t="shared" si="142"/>
        <v>0</v>
      </c>
      <c r="AI192" s="287">
        <f t="shared" si="142"/>
        <v>0</v>
      </c>
      <c r="AJ192" s="287">
        <f t="shared" si="142"/>
        <v>0</v>
      </c>
      <c r="AK192" s="287">
        <f t="shared" si="142"/>
        <v>0</v>
      </c>
      <c r="AL192" s="287">
        <f>IFERROR(AL190/AL81,0)</f>
        <v>0</v>
      </c>
      <c r="AM192" s="287">
        <f>IFERROR(AM190/AM73,0)</f>
        <v>0</v>
      </c>
      <c r="AN192" s="287">
        <f t="shared" ref="AN192:AW192" si="143">IFERROR(AN190/AN73,0)</f>
        <v>0</v>
      </c>
      <c r="AO192" s="287">
        <f t="shared" si="143"/>
        <v>0</v>
      </c>
      <c r="AP192" s="287">
        <f t="shared" si="143"/>
        <v>0</v>
      </c>
      <c r="AQ192" s="287">
        <f t="shared" si="143"/>
        <v>0</v>
      </c>
      <c r="AR192" s="287">
        <f t="shared" si="143"/>
        <v>0</v>
      </c>
      <c r="AS192" s="287">
        <f t="shared" si="143"/>
        <v>0</v>
      </c>
      <c r="AT192" s="287">
        <f t="shared" si="143"/>
        <v>0</v>
      </c>
      <c r="AU192" s="287">
        <f t="shared" si="143"/>
        <v>0</v>
      </c>
      <c r="AV192" s="287">
        <f t="shared" si="143"/>
        <v>0</v>
      </c>
      <c r="AW192" s="287">
        <f t="shared" si="143"/>
        <v>0</v>
      </c>
      <c r="AX192" s="287">
        <f>IFERROR(AX190/AX81,0)</f>
        <v>0</v>
      </c>
      <c r="AY192" s="287">
        <f>IFERROR(AY190/AY73,0)</f>
        <v>0</v>
      </c>
      <c r="AZ192" s="287">
        <f t="shared" ref="AZ192:BI192" si="144">IFERROR(AZ190/AZ73,0)</f>
        <v>0</v>
      </c>
      <c r="BA192" s="287">
        <f t="shared" si="144"/>
        <v>0</v>
      </c>
      <c r="BB192" s="287">
        <f t="shared" si="144"/>
        <v>0</v>
      </c>
      <c r="BC192" s="287">
        <f t="shared" si="144"/>
        <v>0</v>
      </c>
      <c r="BD192" s="287">
        <f t="shared" si="144"/>
        <v>0</v>
      </c>
      <c r="BE192" s="287">
        <f t="shared" si="144"/>
        <v>0</v>
      </c>
      <c r="BF192" s="287">
        <f t="shared" si="144"/>
        <v>0</v>
      </c>
      <c r="BG192" s="287">
        <f t="shared" si="144"/>
        <v>0</v>
      </c>
      <c r="BH192" s="287">
        <f t="shared" si="144"/>
        <v>0</v>
      </c>
      <c r="BI192" s="287">
        <f t="shared" si="144"/>
        <v>0</v>
      </c>
      <c r="BJ192" s="287">
        <f>IFERROR(BJ190/BJ81,0)</f>
        <v>0</v>
      </c>
      <c r="BK192" s="287">
        <f>IFERROR(BK190/BK73,0)</f>
        <v>0</v>
      </c>
      <c r="BL192" s="287">
        <f t="shared" ref="BL192:BU192" si="145">IFERROR(BL190/BL73,0)</f>
        <v>0</v>
      </c>
      <c r="BM192" s="287">
        <f t="shared" si="145"/>
        <v>0</v>
      </c>
      <c r="BN192" s="287">
        <f t="shared" si="145"/>
        <v>0</v>
      </c>
      <c r="BO192" s="287">
        <f t="shared" si="145"/>
        <v>0</v>
      </c>
      <c r="BP192" s="287">
        <f t="shared" si="145"/>
        <v>0</v>
      </c>
      <c r="BQ192" s="287">
        <f t="shared" si="145"/>
        <v>0</v>
      </c>
      <c r="BR192" s="287">
        <f t="shared" si="145"/>
        <v>0</v>
      </c>
      <c r="BS192" s="287">
        <f t="shared" si="145"/>
        <v>0</v>
      </c>
      <c r="BT192" s="287">
        <f t="shared" si="145"/>
        <v>0</v>
      </c>
      <c r="BU192" s="287">
        <f t="shared" si="145"/>
        <v>0</v>
      </c>
      <c r="BV192" s="287">
        <f>IFERROR(BV190/BV81,0)</f>
        <v>0</v>
      </c>
      <c r="BW192" s="287">
        <f>IFERROR(BW190/BW73,0)</f>
        <v>0</v>
      </c>
      <c r="BX192" s="287">
        <f t="shared" ref="BX192:CG192" si="146">IFERROR(BX190/BX73,0)</f>
        <v>0</v>
      </c>
      <c r="BY192" s="287">
        <f t="shared" si="146"/>
        <v>0</v>
      </c>
      <c r="BZ192" s="287">
        <f t="shared" si="146"/>
        <v>0</v>
      </c>
      <c r="CA192" s="287">
        <f t="shared" si="146"/>
        <v>0</v>
      </c>
      <c r="CB192" s="287">
        <f t="shared" si="146"/>
        <v>0</v>
      </c>
      <c r="CC192" s="287">
        <f t="shared" si="146"/>
        <v>0</v>
      </c>
      <c r="CD192" s="287">
        <f t="shared" si="146"/>
        <v>0</v>
      </c>
      <c r="CE192" s="287">
        <f t="shared" si="146"/>
        <v>0</v>
      </c>
      <c r="CF192" s="287">
        <f t="shared" si="146"/>
        <v>0</v>
      </c>
      <c r="CG192" s="287">
        <f t="shared" si="146"/>
        <v>0</v>
      </c>
      <c r="CH192" s="288">
        <f>IFERROR(CH190/CH81,0)</f>
        <v>0</v>
      </c>
    </row>
    <row r="193" spans="1:86" s="1" customFormat="1" ht="15" thickBot="1" x14ac:dyDescent="0.35">
      <c r="A193" s="140"/>
      <c r="B193" s="355" t="s">
        <v>261</v>
      </c>
      <c r="C193" s="141">
        <f>C191+C192</f>
        <v>0.76940690573895643</v>
      </c>
      <c r="D193" s="141">
        <f t="shared" ref="D193:N193" si="147">D191+D192</f>
        <v>0.12114833265070914</v>
      </c>
      <c r="E193" s="142">
        <f t="shared" si="147"/>
        <v>1</v>
      </c>
      <c r="F193" s="142">
        <f t="shared" si="147"/>
        <v>0.54525178334519031</v>
      </c>
      <c r="G193" s="142">
        <f t="shared" si="147"/>
        <v>9.7964020166762866E-2</v>
      </c>
      <c r="H193" s="142">
        <f t="shared" si="147"/>
        <v>4.0504099970706399E-2</v>
      </c>
      <c r="I193" s="142">
        <f t="shared" si="147"/>
        <v>0.37976845754364924</v>
      </c>
      <c r="J193" s="142">
        <f t="shared" si="147"/>
        <v>0.76373280428832624</v>
      </c>
      <c r="K193" s="142">
        <f t="shared" si="147"/>
        <v>0.20001625839605608</v>
      </c>
      <c r="L193" s="142">
        <f t="shared" si="147"/>
        <v>0.64096767404739829</v>
      </c>
      <c r="M193" s="143">
        <f t="shared" si="147"/>
        <v>0.31272620019160485</v>
      </c>
      <c r="N193" s="143">
        <f t="shared" si="147"/>
        <v>0.67005257117783057</v>
      </c>
      <c r="O193" s="289">
        <f>O191+O192</f>
        <v>0</v>
      </c>
      <c r="P193" s="289">
        <f t="shared" ref="P193:X193" si="148">P191+P192</f>
        <v>0</v>
      </c>
      <c r="Q193" s="290">
        <f t="shared" si="148"/>
        <v>0</v>
      </c>
      <c r="R193" s="290">
        <f t="shared" si="148"/>
        <v>0</v>
      </c>
      <c r="S193" s="290">
        <f t="shared" si="148"/>
        <v>0</v>
      </c>
      <c r="T193" s="290">
        <f t="shared" si="148"/>
        <v>0</v>
      </c>
      <c r="U193" s="290">
        <f t="shared" si="148"/>
        <v>0</v>
      </c>
      <c r="V193" s="290">
        <f t="shared" si="148"/>
        <v>0</v>
      </c>
      <c r="W193" s="290">
        <f t="shared" si="148"/>
        <v>0</v>
      </c>
      <c r="X193" s="290">
        <f t="shared" si="148"/>
        <v>0</v>
      </c>
      <c r="Y193" s="291">
        <f>Y191+Y192</f>
        <v>0</v>
      </c>
      <c r="Z193" s="291">
        <f>Z191+Z192</f>
        <v>0</v>
      </c>
      <c r="AA193" s="289">
        <f>AA191+AA192</f>
        <v>0</v>
      </c>
      <c r="AB193" s="289">
        <f t="shared" ref="AB193:AJ193" si="149">AB191+AB192</f>
        <v>0</v>
      </c>
      <c r="AC193" s="290">
        <f t="shared" si="149"/>
        <v>0</v>
      </c>
      <c r="AD193" s="290">
        <f t="shared" si="149"/>
        <v>0</v>
      </c>
      <c r="AE193" s="290">
        <f t="shared" si="149"/>
        <v>0</v>
      </c>
      <c r="AF193" s="290">
        <f t="shared" si="149"/>
        <v>0</v>
      </c>
      <c r="AG193" s="290">
        <f t="shared" si="149"/>
        <v>0</v>
      </c>
      <c r="AH193" s="290">
        <f t="shared" si="149"/>
        <v>0</v>
      </c>
      <c r="AI193" s="290">
        <f t="shared" si="149"/>
        <v>0</v>
      </c>
      <c r="AJ193" s="290">
        <f t="shared" si="149"/>
        <v>0</v>
      </c>
      <c r="AK193" s="291">
        <f>AK191+AK192</f>
        <v>0</v>
      </c>
      <c r="AL193" s="291">
        <f>AL191+AL192</f>
        <v>0</v>
      </c>
      <c r="AM193" s="289">
        <f>AM191+AM192</f>
        <v>0</v>
      </c>
      <c r="AN193" s="289">
        <f t="shared" ref="AN193:AV193" si="150">AN191+AN192</f>
        <v>0</v>
      </c>
      <c r="AO193" s="290">
        <f t="shared" si="150"/>
        <v>0</v>
      </c>
      <c r="AP193" s="290">
        <f t="shared" si="150"/>
        <v>0</v>
      </c>
      <c r="AQ193" s="290">
        <f t="shared" si="150"/>
        <v>0</v>
      </c>
      <c r="AR193" s="290">
        <f t="shared" si="150"/>
        <v>0</v>
      </c>
      <c r="AS193" s="290">
        <f t="shared" si="150"/>
        <v>0</v>
      </c>
      <c r="AT193" s="290">
        <f t="shared" si="150"/>
        <v>0</v>
      </c>
      <c r="AU193" s="290">
        <f t="shared" si="150"/>
        <v>0</v>
      </c>
      <c r="AV193" s="290">
        <f t="shared" si="150"/>
        <v>0</v>
      </c>
      <c r="AW193" s="291">
        <f>AW191+AW192</f>
        <v>0</v>
      </c>
      <c r="AX193" s="291">
        <f>AX191+AX192</f>
        <v>0</v>
      </c>
      <c r="AY193" s="289">
        <f>AY191+AY192</f>
        <v>0</v>
      </c>
      <c r="AZ193" s="289">
        <f t="shared" ref="AZ193:BH193" si="151">AZ191+AZ192</f>
        <v>0</v>
      </c>
      <c r="BA193" s="290">
        <f t="shared" si="151"/>
        <v>0</v>
      </c>
      <c r="BB193" s="290">
        <f t="shared" si="151"/>
        <v>0</v>
      </c>
      <c r="BC193" s="290">
        <f t="shared" si="151"/>
        <v>0</v>
      </c>
      <c r="BD193" s="290">
        <f t="shared" si="151"/>
        <v>0</v>
      </c>
      <c r="BE193" s="290">
        <f t="shared" si="151"/>
        <v>0</v>
      </c>
      <c r="BF193" s="290">
        <f t="shared" si="151"/>
        <v>0</v>
      </c>
      <c r="BG193" s="290">
        <f t="shared" si="151"/>
        <v>0</v>
      </c>
      <c r="BH193" s="290">
        <f t="shared" si="151"/>
        <v>0</v>
      </c>
      <c r="BI193" s="291">
        <f>BI191+BI192</f>
        <v>0</v>
      </c>
      <c r="BJ193" s="291">
        <f>BJ191+BJ192</f>
        <v>0</v>
      </c>
      <c r="BK193" s="289">
        <f>BK191+BK192</f>
        <v>0</v>
      </c>
      <c r="BL193" s="289">
        <f t="shared" ref="BL193:BT193" si="152">BL191+BL192</f>
        <v>0</v>
      </c>
      <c r="BM193" s="290">
        <f t="shared" si="152"/>
        <v>0</v>
      </c>
      <c r="BN193" s="290">
        <f t="shared" si="152"/>
        <v>0</v>
      </c>
      <c r="BO193" s="290">
        <f t="shared" si="152"/>
        <v>0</v>
      </c>
      <c r="BP193" s="290">
        <f t="shared" si="152"/>
        <v>0</v>
      </c>
      <c r="BQ193" s="290">
        <f t="shared" si="152"/>
        <v>0</v>
      </c>
      <c r="BR193" s="290">
        <f t="shared" si="152"/>
        <v>0</v>
      </c>
      <c r="BS193" s="290">
        <f t="shared" si="152"/>
        <v>0</v>
      </c>
      <c r="BT193" s="290">
        <f t="shared" si="152"/>
        <v>0</v>
      </c>
      <c r="BU193" s="291">
        <f>BU191+BU192</f>
        <v>0</v>
      </c>
      <c r="BV193" s="291">
        <f>BV191+BV192</f>
        <v>0</v>
      </c>
      <c r="BW193" s="289">
        <f>BW191+BW192</f>
        <v>0</v>
      </c>
      <c r="BX193" s="289">
        <f t="shared" ref="BX193:CF193" si="153">BX191+BX192</f>
        <v>0</v>
      </c>
      <c r="BY193" s="290">
        <f t="shared" si="153"/>
        <v>0</v>
      </c>
      <c r="BZ193" s="290">
        <f t="shared" si="153"/>
        <v>0</v>
      </c>
      <c r="CA193" s="290">
        <f t="shared" si="153"/>
        <v>0</v>
      </c>
      <c r="CB193" s="290">
        <f t="shared" si="153"/>
        <v>0</v>
      </c>
      <c r="CC193" s="290">
        <f t="shared" si="153"/>
        <v>0</v>
      </c>
      <c r="CD193" s="290">
        <f t="shared" si="153"/>
        <v>0</v>
      </c>
      <c r="CE193" s="290">
        <f t="shared" si="153"/>
        <v>0</v>
      </c>
      <c r="CF193" s="290">
        <f t="shared" si="153"/>
        <v>0</v>
      </c>
      <c r="CG193" s="291">
        <f>CG191+CG192</f>
        <v>0</v>
      </c>
      <c r="CH193" s="295">
        <f>CH191+CH192</f>
        <v>0</v>
      </c>
    </row>
    <row r="194" spans="1:86" x14ac:dyDescent="0.3">
      <c r="A194" s="127"/>
      <c r="B194" s="127" t="s">
        <v>262</v>
      </c>
      <c r="C194" s="145">
        <f>C186+C193</f>
        <v>1</v>
      </c>
      <c r="D194" s="145">
        <f t="shared" ref="D194:N194" si="154">D186+D193</f>
        <v>1</v>
      </c>
      <c r="E194" s="145">
        <f t="shared" si="154"/>
        <v>1</v>
      </c>
      <c r="F194" s="145">
        <f t="shared" si="154"/>
        <v>1</v>
      </c>
      <c r="G194" s="145">
        <f t="shared" si="154"/>
        <v>1</v>
      </c>
      <c r="H194" s="145">
        <f t="shared" si="154"/>
        <v>1.0000000000000002</v>
      </c>
      <c r="I194" s="145">
        <f t="shared" si="154"/>
        <v>1.0000000000000002</v>
      </c>
      <c r="J194" s="145">
        <f t="shared" si="154"/>
        <v>1</v>
      </c>
      <c r="K194" s="145">
        <f t="shared" si="154"/>
        <v>1</v>
      </c>
      <c r="L194" s="145">
        <f t="shared" si="154"/>
        <v>0.99999999999999989</v>
      </c>
      <c r="M194" s="145">
        <f t="shared" si="154"/>
        <v>1</v>
      </c>
      <c r="N194" s="145">
        <f t="shared" si="154"/>
        <v>0.99999999999999989</v>
      </c>
      <c r="O194" s="296">
        <f>O186+O193</f>
        <v>0</v>
      </c>
      <c r="P194" s="296">
        <f t="shared" ref="P194:Z194" si="155">P186+P193</f>
        <v>0</v>
      </c>
      <c r="Q194" s="296">
        <f t="shared" si="155"/>
        <v>0</v>
      </c>
      <c r="R194" s="296">
        <f t="shared" si="155"/>
        <v>0</v>
      </c>
      <c r="S194" s="296">
        <f t="shared" si="155"/>
        <v>0</v>
      </c>
      <c r="T194" s="296">
        <f t="shared" si="155"/>
        <v>0</v>
      </c>
      <c r="U194" s="296">
        <f t="shared" si="155"/>
        <v>0</v>
      </c>
      <c r="V194" s="296">
        <f t="shared" si="155"/>
        <v>0</v>
      </c>
      <c r="W194" s="296">
        <f t="shared" si="155"/>
        <v>0</v>
      </c>
      <c r="X194" s="296">
        <f t="shared" si="155"/>
        <v>0</v>
      </c>
      <c r="Y194" s="296">
        <f t="shared" si="155"/>
        <v>0</v>
      </c>
      <c r="Z194" s="296">
        <f t="shared" si="155"/>
        <v>0</v>
      </c>
      <c r="AA194" s="296">
        <f>AA186+AA193</f>
        <v>0</v>
      </c>
      <c r="AB194" s="296">
        <f t="shared" ref="AB194:AL194" si="156">AB186+AB193</f>
        <v>0</v>
      </c>
      <c r="AC194" s="296">
        <f t="shared" si="156"/>
        <v>0</v>
      </c>
      <c r="AD194" s="296">
        <f t="shared" si="156"/>
        <v>0</v>
      </c>
      <c r="AE194" s="296">
        <f t="shared" si="156"/>
        <v>0</v>
      </c>
      <c r="AF194" s="296">
        <f t="shared" si="156"/>
        <v>0</v>
      </c>
      <c r="AG194" s="296">
        <f t="shared" si="156"/>
        <v>0</v>
      </c>
      <c r="AH194" s="296">
        <f t="shared" si="156"/>
        <v>0</v>
      </c>
      <c r="AI194" s="296">
        <f t="shared" si="156"/>
        <v>0</v>
      </c>
      <c r="AJ194" s="296">
        <f t="shared" si="156"/>
        <v>0</v>
      </c>
      <c r="AK194" s="296">
        <f t="shared" si="156"/>
        <v>0</v>
      </c>
      <c r="AL194" s="296">
        <f t="shared" si="156"/>
        <v>0</v>
      </c>
      <c r="AM194" s="296">
        <f>AM186+AM193</f>
        <v>0</v>
      </c>
      <c r="AN194" s="296">
        <f t="shared" ref="AN194:AX194" si="157">AN186+AN193</f>
        <v>0</v>
      </c>
      <c r="AO194" s="296">
        <f t="shared" si="157"/>
        <v>0</v>
      </c>
      <c r="AP194" s="296">
        <f t="shared" si="157"/>
        <v>0</v>
      </c>
      <c r="AQ194" s="296">
        <f t="shared" si="157"/>
        <v>0</v>
      </c>
      <c r="AR194" s="296">
        <f t="shared" si="157"/>
        <v>0</v>
      </c>
      <c r="AS194" s="296">
        <f t="shared" si="157"/>
        <v>0</v>
      </c>
      <c r="AT194" s="296">
        <f t="shared" si="157"/>
        <v>0</v>
      </c>
      <c r="AU194" s="296">
        <f t="shared" si="157"/>
        <v>0</v>
      </c>
      <c r="AV194" s="296">
        <f t="shared" si="157"/>
        <v>0</v>
      </c>
      <c r="AW194" s="296">
        <f t="shared" si="157"/>
        <v>0</v>
      </c>
      <c r="AX194" s="296">
        <f t="shared" si="157"/>
        <v>0</v>
      </c>
      <c r="AY194" s="296">
        <f>AY186+AY193</f>
        <v>0</v>
      </c>
      <c r="AZ194" s="296">
        <f t="shared" ref="AZ194:BJ194" si="158">AZ186+AZ193</f>
        <v>0</v>
      </c>
      <c r="BA194" s="296">
        <f t="shared" si="158"/>
        <v>0</v>
      </c>
      <c r="BB194" s="296">
        <f t="shared" si="158"/>
        <v>0</v>
      </c>
      <c r="BC194" s="296">
        <f t="shared" si="158"/>
        <v>0</v>
      </c>
      <c r="BD194" s="296">
        <f t="shared" si="158"/>
        <v>0</v>
      </c>
      <c r="BE194" s="296">
        <f t="shared" si="158"/>
        <v>0</v>
      </c>
      <c r="BF194" s="296">
        <f t="shared" si="158"/>
        <v>0</v>
      </c>
      <c r="BG194" s="296">
        <f t="shared" si="158"/>
        <v>0</v>
      </c>
      <c r="BH194" s="296">
        <f t="shared" si="158"/>
        <v>0</v>
      </c>
      <c r="BI194" s="296">
        <f t="shared" si="158"/>
        <v>0</v>
      </c>
      <c r="BJ194" s="296">
        <f t="shared" si="158"/>
        <v>0</v>
      </c>
      <c r="BK194" s="296">
        <f>BK186+BK193</f>
        <v>0</v>
      </c>
      <c r="BL194" s="296">
        <f t="shared" ref="BL194:BV194" si="159">BL186+BL193</f>
        <v>0</v>
      </c>
      <c r="BM194" s="296">
        <f t="shared" si="159"/>
        <v>0</v>
      </c>
      <c r="BN194" s="296">
        <f t="shared" si="159"/>
        <v>0</v>
      </c>
      <c r="BO194" s="296">
        <f t="shared" si="159"/>
        <v>0</v>
      </c>
      <c r="BP194" s="296">
        <f t="shared" si="159"/>
        <v>0</v>
      </c>
      <c r="BQ194" s="296">
        <f t="shared" si="159"/>
        <v>0</v>
      </c>
      <c r="BR194" s="296">
        <f t="shared" si="159"/>
        <v>0</v>
      </c>
      <c r="BS194" s="296">
        <f t="shared" si="159"/>
        <v>0</v>
      </c>
      <c r="BT194" s="296">
        <f t="shared" si="159"/>
        <v>0</v>
      </c>
      <c r="BU194" s="296">
        <f t="shared" si="159"/>
        <v>0</v>
      </c>
      <c r="BV194" s="296">
        <f t="shared" si="159"/>
        <v>0</v>
      </c>
      <c r="BW194" s="296">
        <f>BW186+BW193</f>
        <v>0</v>
      </c>
      <c r="BX194" s="296">
        <f t="shared" ref="BX194:CH194" si="160">BX186+BX193</f>
        <v>0</v>
      </c>
      <c r="BY194" s="296">
        <f t="shared" si="160"/>
        <v>0</v>
      </c>
      <c r="BZ194" s="296">
        <f t="shared" si="160"/>
        <v>0</v>
      </c>
      <c r="CA194" s="296">
        <f t="shared" si="160"/>
        <v>0</v>
      </c>
      <c r="CB194" s="296">
        <f t="shared" si="160"/>
        <v>0</v>
      </c>
      <c r="CC194" s="296">
        <f t="shared" si="160"/>
        <v>0</v>
      </c>
      <c r="CD194" s="296">
        <f t="shared" si="160"/>
        <v>0</v>
      </c>
      <c r="CE194" s="296">
        <f t="shared" si="160"/>
        <v>0</v>
      </c>
      <c r="CF194" s="296">
        <f t="shared" si="160"/>
        <v>0</v>
      </c>
      <c r="CG194" s="296">
        <f t="shared" si="160"/>
        <v>0</v>
      </c>
      <c r="CH194" s="296">
        <f t="shared" si="160"/>
        <v>0</v>
      </c>
    </row>
    <row r="195" spans="1:86" x14ac:dyDescent="0.3">
      <c r="A195" s="127"/>
      <c r="B195" s="127"/>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row>
    <row r="196" spans="1:86" s="136" customFormat="1" x14ac:dyDescent="0.3">
      <c r="A196" s="127"/>
      <c r="B196" s="127" t="s">
        <v>263</v>
      </c>
      <c r="C196" s="146">
        <f t="shared" ref="C196" si="161">SUM(C182:C183)</f>
        <v>575.40245993831331</v>
      </c>
      <c r="D196" s="146">
        <f t="shared" ref="D196:N196" si="162">SUM(D182:D183)</f>
        <v>3553.6100184758311</v>
      </c>
      <c r="E196" s="147">
        <f t="shared" si="162"/>
        <v>0</v>
      </c>
      <c r="F196" s="147">
        <f t="shared" si="162"/>
        <v>2558.5971307649193</v>
      </c>
      <c r="G196" s="147">
        <f t="shared" si="162"/>
        <v>10529.750682819926</v>
      </c>
      <c r="H196" s="147">
        <f t="shared" si="162"/>
        <v>33900.50138351928</v>
      </c>
      <c r="I196" s="147">
        <f t="shared" si="162"/>
        <v>34265.417059760068</v>
      </c>
      <c r="J196" s="147">
        <f t="shared" si="162"/>
        <v>16001.080897343416</v>
      </c>
      <c r="K196" s="147">
        <f t="shared" si="162"/>
        <v>43390.71185252021</v>
      </c>
      <c r="L196" s="147">
        <f t="shared" si="162"/>
        <v>10402.993336986408</v>
      </c>
      <c r="M196" s="148">
        <f t="shared" si="162"/>
        <v>21079.700367788046</v>
      </c>
      <c r="N196" s="148">
        <f t="shared" si="162"/>
        <v>13851.932494469211</v>
      </c>
      <c r="O196" s="302">
        <f t="shared" ref="O196:P196" si="163">SUM(O182:O183)</f>
        <v>0</v>
      </c>
      <c r="P196" s="302">
        <f t="shared" si="163"/>
        <v>0</v>
      </c>
      <c r="Q196" s="303">
        <f>SUM(Q182:Q183)</f>
        <v>0</v>
      </c>
      <c r="R196" s="303">
        <f t="shared" ref="R196:AB196" si="164">SUM(R182:R183)</f>
        <v>0</v>
      </c>
      <c r="S196" s="303">
        <f t="shared" si="164"/>
        <v>0</v>
      </c>
      <c r="T196" s="303">
        <f t="shared" si="164"/>
        <v>0</v>
      </c>
      <c r="U196" s="303">
        <f t="shared" si="164"/>
        <v>0</v>
      </c>
      <c r="V196" s="303">
        <f t="shared" si="164"/>
        <v>0</v>
      </c>
      <c r="W196" s="303">
        <f t="shared" si="164"/>
        <v>0</v>
      </c>
      <c r="X196" s="303">
        <f t="shared" si="164"/>
        <v>0</v>
      </c>
      <c r="Y196" s="304">
        <f t="shared" si="164"/>
        <v>0</v>
      </c>
      <c r="Z196" s="304">
        <f t="shared" si="164"/>
        <v>0</v>
      </c>
      <c r="AA196" s="302">
        <f t="shared" si="164"/>
        <v>0</v>
      </c>
      <c r="AB196" s="302">
        <f t="shared" si="164"/>
        <v>0</v>
      </c>
      <c r="AC196" s="303">
        <f>SUM(AC182:AC183)</f>
        <v>0</v>
      </c>
      <c r="AD196" s="303">
        <f t="shared" ref="AD196:AN196" si="165">SUM(AD182:AD183)</f>
        <v>0</v>
      </c>
      <c r="AE196" s="303">
        <f t="shared" si="165"/>
        <v>0</v>
      </c>
      <c r="AF196" s="303">
        <f t="shared" si="165"/>
        <v>0</v>
      </c>
      <c r="AG196" s="303">
        <f t="shared" si="165"/>
        <v>0</v>
      </c>
      <c r="AH196" s="303">
        <f t="shared" si="165"/>
        <v>0</v>
      </c>
      <c r="AI196" s="303">
        <f t="shared" si="165"/>
        <v>0</v>
      </c>
      <c r="AJ196" s="303">
        <f t="shared" si="165"/>
        <v>0</v>
      </c>
      <c r="AK196" s="304">
        <f t="shared" si="165"/>
        <v>0</v>
      </c>
      <c r="AL196" s="304">
        <f t="shared" si="165"/>
        <v>0</v>
      </c>
      <c r="AM196" s="302">
        <f t="shared" si="165"/>
        <v>0</v>
      </c>
      <c r="AN196" s="302">
        <f t="shared" si="165"/>
        <v>0</v>
      </c>
      <c r="AO196" s="303">
        <f>SUM(AO182:AO183)</f>
        <v>0</v>
      </c>
      <c r="AP196" s="303">
        <f t="shared" ref="AP196:AZ196" si="166">SUM(AP182:AP183)</f>
        <v>0</v>
      </c>
      <c r="AQ196" s="303">
        <f t="shared" si="166"/>
        <v>0</v>
      </c>
      <c r="AR196" s="303">
        <f t="shared" si="166"/>
        <v>0</v>
      </c>
      <c r="AS196" s="303">
        <f t="shared" si="166"/>
        <v>0</v>
      </c>
      <c r="AT196" s="303">
        <f t="shared" si="166"/>
        <v>0</v>
      </c>
      <c r="AU196" s="303">
        <f t="shared" si="166"/>
        <v>0</v>
      </c>
      <c r="AV196" s="303">
        <f t="shared" si="166"/>
        <v>0</v>
      </c>
      <c r="AW196" s="304">
        <f t="shared" si="166"/>
        <v>0</v>
      </c>
      <c r="AX196" s="304">
        <f t="shared" si="166"/>
        <v>0</v>
      </c>
      <c r="AY196" s="302">
        <f t="shared" si="166"/>
        <v>0</v>
      </c>
      <c r="AZ196" s="302">
        <f t="shared" si="166"/>
        <v>0</v>
      </c>
      <c r="BA196" s="303">
        <f>SUM(BA182:BA183)</f>
        <v>0</v>
      </c>
      <c r="BB196" s="303">
        <f t="shared" ref="BB196:BL196" si="167">SUM(BB182:BB183)</f>
        <v>0</v>
      </c>
      <c r="BC196" s="303">
        <f t="shared" si="167"/>
        <v>0</v>
      </c>
      <c r="BD196" s="303">
        <f t="shared" si="167"/>
        <v>0</v>
      </c>
      <c r="BE196" s="303">
        <f t="shared" si="167"/>
        <v>0</v>
      </c>
      <c r="BF196" s="303">
        <f t="shared" si="167"/>
        <v>0</v>
      </c>
      <c r="BG196" s="303">
        <f t="shared" si="167"/>
        <v>0</v>
      </c>
      <c r="BH196" s="303">
        <f t="shared" si="167"/>
        <v>0</v>
      </c>
      <c r="BI196" s="304">
        <f t="shared" si="167"/>
        <v>0</v>
      </c>
      <c r="BJ196" s="304">
        <f t="shared" si="167"/>
        <v>0</v>
      </c>
      <c r="BK196" s="302">
        <f t="shared" si="167"/>
        <v>0</v>
      </c>
      <c r="BL196" s="302">
        <f t="shared" si="167"/>
        <v>0</v>
      </c>
      <c r="BM196" s="303">
        <f>SUM(BM182:BM183)</f>
        <v>0</v>
      </c>
      <c r="BN196" s="303">
        <f t="shared" ref="BN196:BX196" si="168">SUM(BN182:BN183)</f>
        <v>0</v>
      </c>
      <c r="BO196" s="303">
        <f t="shared" si="168"/>
        <v>0</v>
      </c>
      <c r="BP196" s="303">
        <f t="shared" si="168"/>
        <v>0</v>
      </c>
      <c r="BQ196" s="303">
        <f t="shared" si="168"/>
        <v>0</v>
      </c>
      <c r="BR196" s="303">
        <f t="shared" si="168"/>
        <v>0</v>
      </c>
      <c r="BS196" s="303">
        <f t="shared" si="168"/>
        <v>0</v>
      </c>
      <c r="BT196" s="303">
        <f t="shared" si="168"/>
        <v>0</v>
      </c>
      <c r="BU196" s="304">
        <f t="shared" si="168"/>
        <v>0</v>
      </c>
      <c r="BV196" s="304">
        <f t="shared" si="168"/>
        <v>0</v>
      </c>
      <c r="BW196" s="302">
        <f t="shared" si="168"/>
        <v>0</v>
      </c>
      <c r="BX196" s="302">
        <f t="shared" si="168"/>
        <v>0</v>
      </c>
      <c r="BY196" s="303">
        <f>SUM(BY182:BY183)</f>
        <v>0</v>
      </c>
      <c r="BZ196" s="303">
        <f t="shared" ref="BZ196:CH196" si="169">SUM(BZ182:BZ183)</f>
        <v>0</v>
      </c>
      <c r="CA196" s="303">
        <f t="shared" si="169"/>
        <v>0</v>
      </c>
      <c r="CB196" s="303">
        <f t="shared" si="169"/>
        <v>0</v>
      </c>
      <c r="CC196" s="303">
        <f t="shared" si="169"/>
        <v>0</v>
      </c>
      <c r="CD196" s="303">
        <f t="shared" si="169"/>
        <v>0</v>
      </c>
      <c r="CE196" s="303">
        <f t="shared" si="169"/>
        <v>0</v>
      </c>
      <c r="CF196" s="303">
        <f t="shared" si="169"/>
        <v>0</v>
      </c>
      <c r="CG196" s="304">
        <f t="shared" si="169"/>
        <v>0</v>
      </c>
      <c r="CH196" s="304">
        <f t="shared" si="169"/>
        <v>0</v>
      </c>
    </row>
    <row r="197" spans="1:86" s="136" customFormat="1" x14ac:dyDescent="0.3">
      <c r="A197" s="127"/>
      <c r="B197" s="127" t="s">
        <v>264</v>
      </c>
      <c r="C197" s="146">
        <f t="shared" ref="C197" si="170">SUM(C189:C190)</f>
        <v>1919.9127696102671</v>
      </c>
      <c r="D197" s="146">
        <f t="shared" ref="D197:N197" si="171">SUM(D189:D190)</f>
        <v>489.85960273327805</v>
      </c>
      <c r="E197" s="147">
        <f t="shared" si="171"/>
        <v>4153.1771598796813</v>
      </c>
      <c r="F197" s="147">
        <f t="shared" si="171"/>
        <v>3067.8067495764062</v>
      </c>
      <c r="G197" s="147">
        <f t="shared" si="171"/>
        <v>1143.564925684517</v>
      </c>
      <c r="H197" s="147">
        <f t="shared" si="171"/>
        <v>1431.0736471653645</v>
      </c>
      <c r="I197" s="147">
        <f t="shared" si="171"/>
        <v>20980.752659464619</v>
      </c>
      <c r="J197" s="147">
        <f t="shared" si="171"/>
        <v>51723.432652435076</v>
      </c>
      <c r="K197" s="147">
        <f t="shared" si="171"/>
        <v>10848.780272061102</v>
      </c>
      <c r="L197" s="147">
        <f t="shared" si="171"/>
        <v>18572.094935036708</v>
      </c>
      <c r="M197" s="148">
        <f t="shared" si="171"/>
        <v>9591.7734664609088</v>
      </c>
      <c r="N197" s="148">
        <f t="shared" si="171"/>
        <v>28130.308567136213</v>
      </c>
      <c r="O197" s="302">
        <f t="shared" ref="O197:P197" si="172">SUM(O189:O190)</f>
        <v>0</v>
      </c>
      <c r="P197" s="302">
        <f t="shared" si="172"/>
        <v>0</v>
      </c>
      <c r="Q197" s="303">
        <f>SUM(Q189:Q190)</f>
        <v>0</v>
      </c>
      <c r="R197" s="303">
        <f t="shared" ref="R197:AB197" si="173">SUM(R189:R190)</f>
        <v>0</v>
      </c>
      <c r="S197" s="303">
        <f t="shared" si="173"/>
        <v>0</v>
      </c>
      <c r="T197" s="303">
        <f t="shared" si="173"/>
        <v>0</v>
      </c>
      <c r="U197" s="303">
        <f t="shared" si="173"/>
        <v>0</v>
      </c>
      <c r="V197" s="303">
        <f t="shared" si="173"/>
        <v>0</v>
      </c>
      <c r="W197" s="303">
        <f t="shared" si="173"/>
        <v>0</v>
      </c>
      <c r="X197" s="303">
        <f t="shared" si="173"/>
        <v>0</v>
      </c>
      <c r="Y197" s="304">
        <f t="shared" si="173"/>
        <v>0</v>
      </c>
      <c r="Z197" s="304">
        <f t="shared" si="173"/>
        <v>0</v>
      </c>
      <c r="AA197" s="302">
        <f t="shared" si="173"/>
        <v>0</v>
      </c>
      <c r="AB197" s="302">
        <f t="shared" si="173"/>
        <v>0</v>
      </c>
      <c r="AC197" s="303">
        <f>SUM(AC189:AC190)</f>
        <v>0</v>
      </c>
      <c r="AD197" s="303">
        <f t="shared" ref="AD197:AN197" si="174">SUM(AD189:AD190)</f>
        <v>0</v>
      </c>
      <c r="AE197" s="303">
        <f t="shared" si="174"/>
        <v>0</v>
      </c>
      <c r="AF197" s="303">
        <f t="shared" si="174"/>
        <v>0</v>
      </c>
      <c r="AG197" s="303">
        <f t="shared" si="174"/>
        <v>0</v>
      </c>
      <c r="AH197" s="303">
        <f t="shared" si="174"/>
        <v>0</v>
      </c>
      <c r="AI197" s="303">
        <f t="shared" si="174"/>
        <v>0</v>
      </c>
      <c r="AJ197" s="303">
        <f t="shared" si="174"/>
        <v>0</v>
      </c>
      <c r="AK197" s="304">
        <f t="shared" si="174"/>
        <v>0</v>
      </c>
      <c r="AL197" s="304">
        <f t="shared" si="174"/>
        <v>0</v>
      </c>
      <c r="AM197" s="302">
        <f t="shared" si="174"/>
        <v>0</v>
      </c>
      <c r="AN197" s="302">
        <f t="shared" si="174"/>
        <v>0</v>
      </c>
      <c r="AO197" s="303">
        <f>SUM(AO189:AO190)</f>
        <v>0</v>
      </c>
      <c r="AP197" s="303">
        <f t="shared" ref="AP197:AZ197" si="175">SUM(AP189:AP190)</f>
        <v>0</v>
      </c>
      <c r="AQ197" s="303">
        <f t="shared" si="175"/>
        <v>0</v>
      </c>
      <c r="AR197" s="303">
        <f t="shared" si="175"/>
        <v>0</v>
      </c>
      <c r="AS197" s="303">
        <f t="shared" si="175"/>
        <v>0</v>
      </c>
      <c r="AT197" s="303">
        <f t="shared" si="175"/>
        <v>0</v>
      </c>
      <c r="AU197" s="303">
        <f t="shared" si="175"/>
        <v>0</v>
      </c>
      <c r="AV197" s="303">
        <f t="shared" si="175"/>
        <v>0</v>
      </c>
      <c r="AW197" s="304">
        <f t="shared" si="175"/>
        <v>0</v>
      </c>
      <c r="AX197" s="304">
        <f t="shared" si="175"/>
        <v>0</v>
      </c>
      <c r="AY197" s="302">
        <f t="shared" si="175"/>
        <v>0</v>
      </c>
      <c r="AZ197" s="302">
        <f t="shared" si="175"/>
        <v>0</v>
      </c>
      <c r="BA197" s="303">
        <f>SUM(BA189:BA190)</f>
        <v>0</v>
      </c>
      <c r="BB197" s="303">
        <f t="shared" ref="BB197:BL197" si="176">SUM(BB189:BB190)</f>
        <v>0</v>
      </c>
      <c r="BC197" s="303">
        <f t="shared" si="176"/>
        <v>0</v>
      </c>
      <c r="BD197" s="303">
        <f t="shared" si="176"/>
        <v>0</v>
      </c>
      <c r="BE197" s="303">
        <f t="shared" si="176"/>
        <v>0</v>
      </c>
      <c r="BF197" s="303">
        <f t="shared" si="176"/>
        <v>0</v>
      </c>
      <c r="BG197" s="303">
        <f t="shared" si="176"/>
        <v>0</v>
      </c>
      <c r="BH197" s="303">
        <f t="shared" si="176"/>
        <v>0</v>
      </c>
      <c r="BI197" s="304">
        <f t="shared" si="176"/>
        <v>0</v>
      </c>
      <c r="BJ197" s="304">
        <f t="shared" si="176"/>
        <v>0</v>
      </c>
      <c r="BK197" s="302">
        <f t="shared" si="176"/>
        <v>0</v>
      </c>
      <c r="BL197" s="302">
        <f t="shared" si="176"/>
        <v>0</v>
      </c>
      <c r="BM197" s="303">
        <f>SUM(BM189:BM190)</f>
        <v>0</v>
      </c>
      <c r="BN197" s="303">
        <f t="shared" ref="BN197:BX197" si="177">SUM(BN189:BN190)</f>
        <v>0</v>
      </c>
      <c r="BO197" s="303">
        <f t="shared" si="177"/>
        <v>0</v>
      </c>
      <c r="BP197" s="303">
        <f t="shared" si="177"/>
        <v>0</v>
      </c>
      <c r="BQ197" s="303">
        <f t="shared" si="177"/>
        <v>0</v>
      </c>
      <c r="BR197" s="303">
        <f t="shared" si="177"/>
        <v>0</v>
      </c>
      <c r="BS197" s="303">
        <f t="shared" si="177"/>
        <v>0</v>
      </c>
      <c r="BT197" s="303">
        <f t="shared" si="177"/>
        <v>0</v>
      </c>
      <c r="BU197" s="304">
        <f t="shared" si="177"/>
        <v>0</v>
      </c>
      <c r="BV197" s="304">
        <f t="shared" si="177"/>
        <v>0</v>
      </c>
      <c r="BW197" s="302">
        <f t="shared" si="177"/>
        <v>0</v>
      </c>
      <c r="BX197" s="302">
        <f t="shared" si="177"/>
        <v>0</v>
      </c>
      <c r="BY197" s="303">
        <f>SUM(BY189:BY190)</f>
        <v>0</v>
      </c>
      <c r="BZ197" s="303">
        <f t="shared" ref="BZ197:CH197" si="178">SUM(BZ189:BZ190)</f>
        <v>0</v>
      </c>
      <c r="CA197" s="303">
        <f t="shared" si="178"/>
        <v>0</v>
      </c>
      <c r="CB197" s="303">
        <f t="shared" si="178"/>
        <v>0</v>
      </c>
      <c r="CC197" s="303">
        <f t="shared" si="178"/>
        <v>0</v>
      </c>
      <c r="CD197" s="303">
        <f t="shared" si="178"/>
        <v>0</v>
      </c>
      <c r="CE197" s="303">
        <f t="shared" si="178"/>
        <v>0</v>
      </c>
      <c r="CF197" s="303">
        <f t="shared" si="178"/>
        <v>0</v>
      </c>
      <c r="CG197" s="304">
        <f t="shared" si="178"/>
        <v>0</v>
      </c>
      <c r="CH197" s="304">
        <f t="shared" si="178"/>
        <v>0</v>
      </c>
    </row>
    <row r="198" spans="1:86" s="136" customFormat="1" x14ac:dyDescent="0.3">
      <c r="A198" s="127"/>
      <c r="B198" s="127" t="s">
        <v>250</v>
      </c>
      <c r="C198" s="149">
        <f t="shared" ref="C198" si="179">SUM(C196:C197)</f>
        <v>2495.3152295485806</v>
      </c>
      <c r="D198" s="149">
        <f t="shared" ref="D198:N198" si="180">SUM(D196:D197)</f>
        <v>4043.4696212091094</v>
      </c>
      <c r="E198" s="149">
        <f t="shared" si="180"/>
        <v>4153.1771598796813</v>
      </c>
      <c r="F198" s="149">
        <f t="shared" si="180"/>
        <v>5626.4038803413259</v>
      </c>
      <c r="G198" s="149">
        <f t="shared" si="180"/>
        <v>11673.315608504443</v>
      </c>
      <c r="H198" s="149">
        <f t="shared" si="180"/>
        <v>35331.575030684646</v>
      </c>
      <c r="I198" s="149">
        <f t="shared" si="180"/>
        <v>55246.169719224687</v>
      </c>
      <c r="J198" s="149">
        <f t="shared" si="180"/>
        <v>67724.513549778494</v>
      </c>
      <c r="K198" s="149">
        <f t="shared" si="180"/>
        <v>54239.492124581309</v>
      </c>
      <c r="L198" s="149">
        <f t="shared" si="180"/>
        <v>28975.088272023117</v>
      </c>
      <c r="M198" s="150">
        <f t="shared" si="180"/>
        <v>30671.473834248955</v>
      </c>
      <c r="N198" s="150">
        <f t="shared" si="180"/>
        <v>41982.241061605426</v>
      </c>
      <c r="O198" s="305">
        <f t="shared" ref="O198:Q198" si="181">SUM(O196:O197)</f>
        <v>0</v>
      </c>
      <c r="P198" s="305">
        <f t="shared" si="181"/>
        <v>0</v>
      </c>
      <c r="Q198" s="305">
        <f t="shared" si="181"/>
        <v>0</v>
      </c>
      <c r="R198" s="305">
        <f>SUM(R196:R197)</f>
        <v>0</v>
      </c>
      <c r="S198" s="305">
        <f t="shared" ref="S198:X198" si="182">SUM(S196:S197)</f>
        <v>0</v>
      </c>
      <c r="T198" s="305">
        <f t="shared" si="182"/>
        <v>0</v>
      </c>
      <c r="U198" s="305">
        <f t="shared" si="182"/>
        <v>0</v>
      </c>
      <c r="V198" s="305">
        <f t="shared" si="182"/>
        <v>0</v>
      </c>
      <c r="W198" s="305">
        <f t="shared" si="182"/>
        <v>0</v>
      </c>
      <c r="X198" s="305">
        <f t="shared" si="182"/>
        <v>0</v>
      </c>
      <c r="Y198" s="306">
        <f>SUM(Y196:Y197)</f>
        <v>0</v>
      </c>
      <c r="Z198" s="306">
        <f t="shared" ref="Z198:AC198" si="183">SUM(Z196:Z197)</f>
        <v>0</v>
      </c>
      <c r="AA198" s="305">
        <f t="shared" si="183"/>
        <v>0</v>
      </c>
      <c r="AB198" s="305">
        <f t="shared" si="183"/>
        <v>0</v>
      </c>
      <c r="AC198" s="305">
        <f t="shared" si="183"/>
        <v>0</v>
      </c>
      <c r="AD198" s="305">
        <f>SUM(AD196:AD197)</f>
        <v>0</v>
      </c>
      <c r="AE198" s="305">
        <f t="shared" ref="AE198:AJ198" si="184">SUM(AE196:AE197)</f>
        <v>0</v>
      </c>
      <c r="AF198" s="305">
        <f t="shared" si="184"/>
        <v>0</v>
      </c>
      <c r="AG198" s="305">
        <f t="shared" si="184"/>
        <v>0</v>
      </c>
      <c r="AH198" s="305">
        <f t="shared" si="184"/>
        <v>0</v>
      </c>
      <c r="AI198" s="305">
        <f t="shared" si="184"/>
        <v>0</v>
      </c>
      <c r="AJ198" s="305">
        <f t="shared" si="184"/>
        <v>0</v>
      </c>
      <c r="AK198" s="306">
        <f>SUM(AK196:AK197)</f>
        <v>0</v>
      </c>
      <c r="AL198" s="306">
        <f t="shared" ref="AL198:AO198" si="185">SUM(AL196:AL197)</f>
        <v>0</v>
      </c>
      <c r="AM198" s="305">
        <f t="shared" si="185"/>
        <v>0</v>
      </c>
      <c r="AN198" s="305">
        <f t="shared" si="185"/>
        <v>0</v>
      </c>
      <c r="AO198" s="305">
        <f t="shared" si="185"/>
        <v>0</v>
      </c>
      <c r="AP198" s="305">
        <f>SUM(AP196:AP197)</f>
        <v>0</v>
      </c>
      <c r="AQ198" s="305">
        <f t="shared" ref="AQ198:AV198" si="186">SUM(AQ196:AQ197)</f>
        <v>0</v>
      </c>
      <c r="AR198" s="305">
        <f t="shared" si="186"/>
        <v>0</v>
      </c>
      <c r="AS198" s="305">
        <f t="shared" si="186"/>
        <v>0</v>
      </c>
      <c r="AT198" s="305">
        <f t="shared" si="186"/>
        <v>0</v>
      </c>
      <c r="AU198" s="305">
        <f t="shared" si="186"/>
        <v>0</v>
      </c>
      <c r="AV198" s="305">
        <f t="shared" si="186"/>
        <v>0</v>
      </c>
      <c r="AW198" s="306">
        <f>SUM(AW196:AW197)</f>
        <v>0</v>
      </c>
      <c r="AX198" s="306">
        <f t="shared" ref="AX198:BA198" si="187">SUM(AX196:AX197)</f>
        <v>0</v>
      </c>
      <c r="AY198" s="305">
        <f t="shared" si="187"/>
        <v>0</v>
      </c>
      <c r="AZ198" s="305">
        <f t="shared" si="187"/>
        <v>0</v>
      </c>
      <c r="BA198" s="305">
        <f t="shared" si="187"/>
        <v>0</v>
      </c>
      <c r="BB198" s="305">
        <f>SUM(BB196:BB197)</f>
        <v>0</v>
      </c>
      <c r="BC198" s="305">
        <f t="shared" ref="BC198:BH198" si="188">SUM(BC196:BC197)</f>
        <v>0</v>
      </c>
      <c r="BD198" s="305">
        <f t="shared" si="188"/>
        <v>0</v>
      </c>
      <c r="BE198" s="305">
        <f t="shared" si="188"/>
        <v>0</v>
      </c>
      <c r="BF198" s="305">
        <f t="shared" si="188"/>
        <v>0</v>
      </c>
      <c r="BG198" s="305">
        <f t="shared" si="188"/>
        <v>0</v>
      </c>
      <c r="BH198" s="305">
        <f t="shared" si="188"/>
        <v>0</v>
      </c>
      <c r="BI198" s="306">
        <f>SUM(BI196:BI197)</f>
        <v>0</v>
      </c>
      <c r="BJ198" s="306">
        <f t="shared" ref="BJ198:BM198" si="189">SUM(BJ196:BJ197)</f>
        <v>0</v>
      </c>
      <c r="BK198" s="305">
        <f t="shared" si="189"/>
        <v>0</v>
      </c>
      <c r="BL198" s="305">
        <f t="shared" si="189"/>
        <v>0</v>
      </c>
      <c r="BM198" s="305">
        <f t="shared" si="189"/>
        <v>0</v>
      </c>
      <c r="BN198" s="305">
        <f>SUM(BN196:BN197)</f>
        <v>0</v>
      </c>
      <c r="BO198" s="305">
        <f t="shared" ref="BO198:BT198" si="190">SUM(BO196:BO197)</f>
        <v>0</v>
      </c>
      <c r="BP198" s="305">
        <f t="shared" si="190"/>
        <v>0</v>
      </c>
      <c r="BQ198" s="305">
        <f t="shared" si="190"/>
        <v>0</v>
      </c>
      <c r="BR198" s="305">
        <f t="shared" si="190"/>
        <v>0</v>
      </c>
      <c r="BS198" s="305">
        <f t="shared" si="190"/>
        <v>0</v>
      </c>
      <c r="BT198" s="305">
        <f t="shared" si="190"/>
        <v>0</v>
      </c>
      <c r="BU198" s="306">
        <f>SUM(BU196:BU197)</f>
        <v>0</v>
      </c>
      <c r="BV198" s="306">
        <f t="shared" ref="BV198:BY198" si="191">SUM(BV196:BV197)</f>
        <v>0</v>
      </c>
      <c r="BW198" s="305">
        <f t="shared" si="191"/>
        <v>0</v>
      </c>
      <c r="BX198" s="305">
        <f t="shared" si="191"/>
        <v>0</v>
      </c>
      <c r="BY198" s="305">
        <f t="shared" si="191"/>
        <v>0</v>
      </c>
      <c r="BZ198" s="305">
        <f>SUM(BZ196:BZ197)</f>
        <v>0</v>
      </c>
      <c r="CA198" s="305">
        <f t="shared" ref="CA198:CF198" si="192">SUM(CA196:CA197)</f>
        <v>0</v>
      </c>
      <c r="CB198" s="305">
        <f t="shared" si="192"/>
        <v>0</v>
      </c>
      <c r="CC198" s="305">
        <f t="shared" si="192"/>
        <v>0</v>
      </c>
      <c r="CD198" s="305">
        <f t="shared" si="192"/>
        <v>0</v>
      </c>
      <c r="CE198" s="305">
        <f t="shared" si="192"/>
        <v>0</v>
      </c>
      <c r="CF198" s="305">
        <f t="shared" si="192"/>
        <v>0</v>
      </c>
      <c r="CG198" s="306">
        <f>SUM(CG196:CG197)</f>
        <v>0</v>
      </c>
      <c r="CH198" s="306">
        <f t="shared" ref="CH198" si="193">SUM(CH196:CH197)</f>
        <v>0</v>
      </c>
    </row>
    <row r="200" spans="1:86" x14ac:dyDescent="0.3">
      <c r="BW200" s="428">
        <f>BW93-BW110-BW127</f>
        <v>0</v>
      </c>
      <c r="BX200" s="428">
        <f t="shared" ref="BX200:CH200" si="194">BX93-BX110-BX127</f>
        <v>0</v>
      </c>
      <c r="BY200" s="428">
        <f t="shared" si="194"/>
        <v>0</v>
      </c>
      <c r="BZ200" s="428">
        <f t="shared" si="194"/>
        <v>0</v>
      </c>
      <c r="CA200" s="428">
        <f t="shared" si="194"/>
        <v>0</v>
      </c>
      <c r="CB200" s="428">
        <f t="shared" si="194"/>
        <v>0</v>
      </c>
      <c r="CC200" s="428">
        <f t="shared" si="194"/>
        <v>0</v>
      </c>
      <c r="CD200" s="428">
        <f t="shared" si="194"/>
        <v>0</v>
      </c>
      <c r="CE200" s="428">
        <f t="shared" si="194"/>
        <v>0</v>
      </c>
      <c r="CF200" s="428">
        <f t="shared" si="194"/>
        <v>-4.3368086899420177E-18</v>
      </c>
      <c r="CG200" s="428">
        <f t="shared" si="194"/>
        <v>-3.4694469519536142E-18</v>
      </c>
      <c r="CH200" s="428">
        <f t="shared" si="194"/>
        <v>0</v>
      </c>
    </row>
    <row r="201" spans="1:86" x14ac:dyDescent="0.3">
      <c r="BW201" s="428">
        <f t="shared" ref="BW201:CH201" si="195">BW94-BW111-BW128</f>
        <v>0</v>
      </c>
      <c r="BX201" s="428">
        <f t="shared" si="195"/>
        <v>0</v>
      </c>
      <c r="BY201" s="428">
        <f t="shared" si="195"/>
        <v>0</v>
      </c>
      <c r="BZ201" s="428">
        <f t="shared" si="195"/>
        <v>0</v>
      </c>
      <c r="CA201" s="428">
        <f t="shared" si="195"/>
        <v>0</v>
      </c>
      <c r="CB201" s="428">
        <f t="shared" si="195"/>
        <v>0</v>
      </c>
      <c r="CC201" s="428">
        <f t="shared" si="195"/>
        <v>0</v>
      </c>
      <c r="CD201" s="428">
        <f t="shared" si="195"/>
        <v>0</v>
      </c>
      <c r="CE201" s="428">
        <f t="shared" si="195"/>
        <v>0</v>
      </c>
      <c r="CF201" s="428">
        <f t="shared" si="195"/>
        <v>0</v>
      </c>
      <c r="CG201" s="428">
        <f t="shared" si="195"/>
        <v>0</v>
      </c>
      <c r="CH201" s="428">
        <f t="shared" si="195"/>
        <v>0</v>
      </c>
    </row>
    <row r="202" spans="1:86" x14ac:dyDescent="0.3">
      <c r="BW202" s="428">
        <f t="shared" ref="BW202:CH202" si="196">BW95-BW112-BW129</f>
        <v>-3.903127820947816E-18</v>
      </c>
      <c r="BX202" s="428">
        <f t="shared" si="196"/>
        <v>0</v>
      </c>
      <c r="BY202" s="428">
        <f t="shared" si="196"/>
        <v>3.903127820947816E-18</v>
      </c>
      <c r="BZ202" s="428">
        <f t="shared" si="196"/>
        <v>0</v>
      </c>
      <c r="CA202" s="428">
        <f t="shared" si="196"/>
        <v>0</v>
      </c>
      <c r="CB202" s="428">
        <f t="shared" si="196"/>
        <v>0</v>
      </c>
      <c r="CC202" s="428">
        <f t="shared" si="196"/>
        <v>0</v>
      </c>
      <c r="CD202" s="428">
        <f t="shared" si="196"/>
        <v>0</v>
      </c>
      <c r="CE202" s="428">
        <f t="shared" si="196"/>
        <v>0</v>
      </c>
      <c r="CF202" s="428">
        <f t="shared" si="196"/>
        <v>0</v>
      </c>
      <c r="CG202" s="428">
        <f t="shared" si="196"/>
        <v>0</v>
      </c>
      <c r="CH202" s="428">
        <f t="shared" si="196"/>
        <v>0</v>
      </c>
    </row>
    <row r="203" spans="1:86" x14ac:dyDescent="0.3">
      <c r="BW203" s="428">
        <f t="shared" ref="BW203:CH203" si="197">BW96-BW113-BW130</f>
        <v>0</v>
      </c>
      <c r="BX203" s="428">
        <f t="shared" si="197"/>
        <v>0</v>
      </c>
      <c r="BY203" s="428">
        <f t="shared" si="197"/>
        <v>0</v>
      </c>
      <c r="BZ203" s="428">
        <f t="shared" si="197"/>
        <v>0</v>
      </c>
      <c r="CA203" s="428">
        <f t="shared" si="197"/>
        <v>0</v>
      </c>
      <c r="CB203" s="428">
        <f t="shared" si="197"/>
        <v>0</v>
      </c>
      <c r="CC203" s="428">
        <f t="shared" si="197"/>
        <v>0</v>
      </c>
      <c r="CD203" s="428">
        <f t="shared" si="197"/>
        <v>0</v>
      </c>
      <c r="CE203" s="428">
        <f t="shared" si="197"/>
        <v>0</v>
      </c>
      <c r="CF203" s="428">
        <f t="shared" si="197"/>
        <v>0</v>
      </c>
      <c r="CG203" s="428">
        <f t="shared" si="197"/>
        <v>0</v>
      </c>
      <c r="CH203" s="428">
        <f t="shared" si="197"/>
        <v>0</v>
      </c>
    </row>
    <row r="204" spans="1:86" x14ac:dyDescent="0.3">
      <c r="BW204" s="428">
        <f t="shared" ref="BW204:CH204" si="198">BW97-BW114-BW131</f>
        <v>8.1315162936412833E-19</v>
      </c>
      <c r="BX204" s="428">
        <f t="shared" si="198"/>
        <v>-9.3851250555776478E-19</v>
      </c>
      <c r="BY204" s="428">
        <f t="shared" si="198"/>
        <v>1.4907779871675686E-19</v>
      </c>
      <c r="BZ204" s="428">
        <f t="shared" si="198"/>
        <v>0</v>
      </c>
      <c r="CA204" s="428">
        <f t="shared" si="198"/>
        <v>3.1441863002079629E-18</v>
      </c>
      <c r="CB204" s="428">
        <f t="shared" si="198"/>
        <v>5.9631119486702744E-19</v>
      </c>
      <c r="CC204" s="428">
        <f t="shared" si="198"/>
        <v>-3.3881317890172014E-18</v>
      </c>
      <c r="CD204" s="428">
        <f t="shared" si="198"/>
        <v>-4.6078592330633938E-19</v>
      </c>
      <c r="CE204" s="428">
        <f t="shared" si="198"/>
        <v>4.5536491244391186E-18</v>
      </c>
      <c r="CF204" s="428">
        <f t="shared" si="198"/>
        <v>2.4936649967166602E-18</v>
      </c>
      <c r="CG204" s="428">
        <f t="shared" si="198"/>
        <v>9.6222942808088519E-19</v>
      </c>
      <c r="CH204" s="428">
        <f t="shared" si="198"/>
        <v>2.5309344463958494E-18</v>
      </c>
    </row>
    <row r="205" spans="1:86" x14ac:dyDescent="0.3">
      <c r="BW205" s="428">
        <f t="shared" ref="BW205:CH205" si="199">BW98-BW115-BW132</f>
        <v>0</v>
      </c>
      <c r="BX205" s="428">
        <f t="shared" si="199"/>
        <v>0</v>
      </c>
      <c r="BY205" s="428">
        <f t="shared" si="199"/>
        <v>0</v>
      </c>
      <c r="BZ205" s="428">
        <f t="shared" si="199"/>
        <v>0</v>
      </c>
      <c r="CA205" s="428">
        <f t="shared" si="199"/>
        <v>-6.0715321659188248E-18</v>
      </c>
      <c r="CB205" s="428">
        <f t="shared" si="199"/>
        <v>0</v>
      </c>
      <c r="CC205" s="428">
        <f t="shared" si="199"/>
        <v>0</v>
      </c>
      <c r="CD205" s="428">
        <f t="shared" si="199"/>
        <v>0</v>
      </c>
      <c r="CE205" s="428">
        <f t="shared" si="199"/>
        <v>0</v>
      </c>
      <c r="CF205" s="428">
        <f t="shared" si="199"/>
        <v>0</v>
      </c>
      <c r="CG205" s="428">
        <f t="shared" si="199"/>
        <v>0</v>
      </c>
      <c r="CH205" s="428">
        <f t="shared" si="199"/>
        <v>0</v>
      </c>
    </row>
    <row r="206" spans="1:86" x14ac:dyDescent="0.3">
      <c r="BW206" s="428">
        <f t="shared" ref="BW206:CH206" si="200">BW99-BW116-BW133</f>
        <v>0</v>
      </c>
      <c r="BX206" s="428">
        <f t="shared" si="200"/>
        <v>0</v>
      </c>
      <c r="BY206" s="428">
        <f t="shared" si="200"/>
        <v>0</v>
      </c>
      <c r="BZ206" s="428">
        <f t="shared" si="200"/>
        <v>0</v>
      </c>
      <c r="CA206" s="428">
        <f t="shared" si="200"/>
        <v>0</v>
      </c>
      <c r="CB206" s="428">
        <f t="shared" si="200"/>
        <v>0</v>
      </c>
      <c r="CC206" s="428">
        <f t="shared" si="200"/>
        <v>0</v>
      </c>
      <c r="CD206" s="428">
        <f t="shared" si="200"/>
        <v>0</v>
      </c>
      <c r="CE206" s="428">
        <f t="shared" si="200"/>
        <v>0</v>
      </c>
      <c r="CF206" s="428">
        <f t="shared" si="200"/>
        <v>0</v>
      </c>
      <c r="CG206" s="428">
        <f t="shared" si="200"/>
        <v>0</v>
      </c>
      <c r="CH206" s="428">
        <f t="shared" si="200"/>
        <v>0</v>
      </c>
    </row>
    <row r="207" spans="1:86" x14ac:dyDescent="0.3">
      <c r="BW207" s="428">
        <f t="shared" ref="BW207:CH207" si="201">BW100-BW117-BW134</f>
        <v>0</v>
      </c>
      <c r="BX207" s="428">
        <f t="shared" si="201"/>
        <v>0</v>
      </c>
      <c r="BY207" s="428">
        <f t="shared" si="201"/>
        <v>0</v>
      </c>
      <c r="BZ207" s="428">
        <f t="shared" si="201"/>
        <v>6.0715321659188248E-18</v>
      </c>
      <c r="CA207" s="428">
        <f t="shared" si="201"/>
        <v>0</v>
      </c>
      <c r="CB207" s="428">
        <f t="shared" si="201"/>
        <v>0</v>
      </c>
      <c r="CC207" s="428">
        <f t="shared" si="201"/>
        <v>0</v>
      </c>
      <c r="CD207" s="428">
        <f t="shared" si="201"/>
        <v>0</v>
      </c>
      <c r="CE207" s="428">
        <f t="shared" si="201"/>
        <v>0</v>
      </c>
      <c r="CF207" s="428">
        <f t="shared" si="201"/>
        <v>0</v>
      </c>
      <c r="CG207" s="428">
        <f t="shared" si="201"/>
        <v>0</v>
      </c>
      <c r="CH207" s="428">
        <f t="shared" si="201"/>
        <v>0</v>
      </c>
    </row>
    <row r="208" spans="1:86" x14ac:dyDescent="0.3">
      <c r="BW208" s="428">
        <f t="shared" ref="BW208:CH208" si="202">BW101-BW118-BW135</f>
        <v>0</v>
      </c>
      <c r="BX208" s="428">
        <f t="shared" si="202"/>
        <v>0</v>
      </c>
      <c r="BY208" s="428">
        <f t="shared" si="202"/>
        <v>0</v>
      </c>
      <c r="BZ208" s="428">
        <f t="shared" si="202"/>
        <v>0</v>
      </c>
      <c r="CA208" s="428">
        <f t="shared" si="202"/>
        <v>0</v>
      </c>
      <c r="CB208" s="428">
        <f t="shared" si="202"/>
        <v>0</v>
      </c>
      <c r="CC208" s="428">
        <f t="shared" si="202"/>
        <v>0</v>
      </c>
      <c r="CD208" s="428">
        <f t="shared" si="202"/>
        <v>0</v>
      </c>
      <c r="CE208" s="428">
        <f t="shared" si="202"/>
        <v>0</v>
      </c>
      <c r="CF208" s="428">
        <f t="shared" si="202"/>
        <v>-4.3368086899420177E-18</v>
      </c>
      <c r="CG208" s="428">
        <f t="shared" si="202"/>
        <v>-3.4694469519536142E-18</v>
      </c>
      <c r="CH208" s="428">
        <f t="shared" si="202"/>
        <v>0</v>
      </c>
    </row>
    <row r="209" spans="75:86" x14ac:dyDescent="0.3">
      <c r="BW209" s="428">
        <f t="shared" ref="BW209:CH209" si="203">BW102-BW119-BW136</f>
        <v>0</v>
      </c>
      <c r="BX209" s="428">
        <f t="shared" si="203"/>
        <v>0</v>
      </c>
      <c r="BY209" s="428">
        <f t="shared" si="203"/>
        <v>0</v>
      </c>
      <c r="BZ209" s="428">
        <f t="shared" si="203"/>
        <v>0</v>
      </c>
      <c r="CA209" s="428">
        <f t="shared" si="203"/>
        <v>0</v>
      </c>
      <c r="CB209" s="428">
        <f t="shared" si="203"/>
        <v>0</v>
      </c>
      <c r="CC209" s="428">
        <f t="shared" si="203"/>
        <v>0</v>
      </c>
      <c r="CD209" s="428">
        <f t="shared" si="203"/>
        <v>0</v>
      </c>
      <c r="CE209" s="428">
        <f t="shared" si="203"/>
        <v>0</v>
      </c>
      <c r="CF209" s="428">
        <f t="shared" si="203"/>
        <v>-4.3368086899420177E-18</v>
      </c>
      <c r="CG209" s="428">
        <f t="shared" si="203"/>
        <v>-3.4694469519536142E-18</v>
      </c>
      <c r="CH209" s="428">
        <f t="shared" si="203"/>
        <v>0</v>
      </c>
    </row>
    <row r="210" spans="75:86" x14ac:dyDescent="0.3">
      <c r="BW210" s="428">
        <f t="shared" ref="BW210:CH210" si="204">BW103-BW120-BW137</f>
        <v>0</v>
      </c>
      <c r="BX210" s="428">
        <f t="shared" si="204"/>
        <v>0</v>
      </c>
      <c r="BY210" s="428">
        <f t="shared" si="204"/>
        <v>0</v>
      </c>
      <c r="BZ210" s="428">
        <f t="shared" si="204"/>
        <v>0</v>
      </c>
      <c r="CA210" s="428">
        <f t="shared" si="204"/>
        <v>0</v>
      </c>
      <c r="CB210" s="428">
        <f t="shared" si="204"/>
        <v>0</v>
      </c>
      <c r="CC210" s="428">
        <f t="shared" si="204"/>
        <v>0</v>
      </c>
      <c r="CD210" s="428">
        <f t="shared" si="204"/>
        <v>0</v>
      </c>
      <c r="CE210" s="428">
        <f t="shared" si="204"/>
        <v>0</v>
      </c>
      <c r="CF210" s="428">
        <f t="shared" si="204"/>
        <v>-4.3368086899420177E-18</v>
      </c>
      <c r="CG210" s="428">
        <f t="shared" si="204"/>
        <v>-3.4694469519536142E-18</v>
      </c>
      <c r="CH210" s="428">
        <f t="shared" si="204"/>
        <v>0</v>
      </c>
    </row>
    <row r="211" spans="75:86" x14ac:dyDescent="0.3">
      <c r="BW211" s="428">
        <f t="shared" ref="BW211:CH211" si="205">BW104-BW121-BW138</f>
        <v>0</v>
      </c>
      <c r="BX211" s="428">
        <f t="shared" si="205"/>
        <v>-3.903127820947816E-18</v>
      </c>
      <c r="BY211" s="428">
        <f t="shared" si="205"/>
        <v>0</v>
      </c>
      <c r="BZ211" s="428">
        <f t="shared" si="205"/>
        <v>0</v>
      </c>
      <c r="CA211" s="428">
        <f t="shared" si="205"/>
        <v>0</v>
      </c>
      <c r="CB211" s="428">
        <f t="shared" si="205"/>
        <v>-3.4694469519536142E-18</v>
      </c>
      <c r="CC211" s="428">
        <f t="shared" si="205"/>
        <v>0</v>
      </c>
      <c r="CD211" s="428">
        <f t="shared" si="205"/>
        <v>0</v>
      </c>
      <c r="CE211" s="428">
        <f t="shared" si="205"/>
        <v>0</v>
      </c>
      <c r="CF211" s="428">
        <f t="shared" si="205"/>
        <v>0</v>
      </c>
      <c r="CG211" s="428">
        <f t="shared" si="205"/>
        <v>0</v>
      </c>
      <c r="CH211" s="428">
        <f t="shared" si="205"/>
        <v>0</v>
      </c>
    </row>
    <row r="212" spans="75:86" x14ac:dyDescent="0.3">
      <c r="BW212" s="428">
        <f t="shared" ref="BW212:CH212" si="206">BW105-BW122-BW139</f>
        <v>0</v>
      </c>
      <c r="BX212" s="428">
        <f t="shared" si="206"/>
        <v>3.4694469519536142E-18</v>
      </c>
      <c r="BY212" s="428">
        <f t="shared" si="206"/>
        <v>4.3368086899420177E-18</v>
      </c>
      <c r="BZ212" s="428">
        <f t="shared" si="206"/>
        <v>0</v>
      </c>
      <c r="CA212" s="428">
        <f t="shared" si="206"/>
        <v>0</v>
      </c>
      <c r="CB212" s="428">
        <f t="shared" si="206"/>
        <v>0</v>
      </c>
      <c r="CC212" s="428">
        <f t="shared" si="206"/>
        <v>0</v>
      </c>
      <c r="CD212" s="428">
        <f t="shared" si="206"/>
        <v>0</v>
      </c>
      <c r="CE212" s="428">
        <f t="shared" si="206"/>
        <v>0</v>
      </c>
      <c r="CF212" s="428">
        <f t="shared" si="206"/>
        <v>0</v>
      </c>
      <c r="CG212" s="428">
        <f t="shared" si="206"/>
        <v>0</v>
      </c>
      <c r="CH212" s="428">
        <f t="shared" si="206"/>
        <v>0</v>
      </c>
    </row>
  </sheetData>
  <mergeCells count="31">
    <mergeCell ref="A92:A105"/>
    <mergeCell ref="A77:A90"/>
    <mergeCell ref="A4:A19"/>
    <mergeCell ref="A22:A37"/>
    <mergeCell ref="A40:A55"/>
    <mergeCell ref="A58:A74"/>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J212"/>
  <sheetViews>
    <sheetView zoomScale="80" zoomScaleNormal="80" workbookViewId="0">
      <selection activeCell="O48" sqref="O48"/>
    </sheetView>
  </sheetViews>
  <sheetFormatPr defaultRowHeight="14.4" x14ac:dyDescent="0.3"/>
  <cols>
    <col min="1" max="1" width="9.21875" customWidth="1"/>
    <col min="2" max="2" width="24.77734375" customWidth="1"/>
    <col min="3" max="3" width="15.77734375" bestFit="1" customWidth="1"/>
    <col min="4" max="10" width="13.77734375" customWidth="1"/>
    <col min="11" max="11" width="15.21875" customWidth="1"/>
    <col min="12" max="16" width="14.21875" bestFit="1" customWidth="1"/>
    <col min="17" max="26" width="14.21875" customWidth="1"/>
    <col min="27" max="73" width="14.21875" hidden="1" customWidth="1"/>
    <col min="74" max="84" width="14.21875" customWidth="1"/>
    <col min="85" max="86" width="14.21875" bestFit="1"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152">
        <f>' 1M - RES'!C2</f>
        <v>0.85</v>
      </c>
      <c r="D2" s="87">
        <f>C2</f>
        <v>0.85</v>
      </c>
      <c r="E2" s="87">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x14ac:dyDescent="0.3">
      <c r="A4" s="635" t="s">
        <v>208</v>
      </c>
      <c r="B4" s="18" t="s">
        <v>209</v>
      </c>
      <c r="C4" s="309">
        <v>43831</v>
      </c>
      <c r="D4" s="309">
        <v>43862</v>
      </c>
      <c r="E4" s="309">
        <v>43891</v>
      </c>
      <c r="F4" s="309">
        <v>43922</v>
      </c>
      <c r="G4" s="309">
        <v>43952</v>
      </c>
      <c r="H4" s="309">
        <v>43983</v>
      </c>
      <c r="I4" s="309">
        <v>44013</v>
      </c>
      <c r="J4" s="309">
        <v>44044</v>
      </c>
      <c r="K4" s="309">
        <v>44075</v>
      </c>
      <c r="L4" s="309">
        <v>44105</v>
      </c>
      <c r="M4" s="309">
        <v>44136</v>
      </c>
      <c r="N4" s="309">
        <v>44166</v>
      </c>
      <c r="O4" s="309">
        <v>44197</v>
      </c>
      <c r="P4" s="309">
        <v>44228</v>
      </c>
      <c r="Q4" s="309">
        <v>44256</v>
      </c>
      <c r="R4" s="309">
        <v>44287</v>
      </c>
      <c r="S4" s="309">
        <v>44317</v>
      </c>
      <c r="T4" s="309">
        <v>44348</v>
      </c>
      <c r="U4" s="309">
        <v>44378</v>
      </c>
      <c r="V4" s="309">
        <v>44409</v>
      </c>
      <c r="W4" s="309">
        <v>44440</v>
      </c>
      <c r="X4" s="309">
        <v>44470</v>
      </c>
      <c r="Y4" s="309">
        <v>44501</v>
      </c>
      <c r="Z4" s="309">
        <v>44531</v>
      </c>
      <c r="AA4" s="309">
        <v>44562</v>
      </c>
      <c r="AB4" s="309">
        <v>44593</v>
      </c>
      <c r="AC4" s="309">
        <v>44621</v>
      </c>
      <c r="AD4" s="309">
        <v>44652</v>
      </c>
      <c r="AE4" s="309">
        <v>44682</v>
      </c>
      <c r="AF4" s="309">
        <v>44713</v>
      </c>
      <c r="AG4" s="309">
        <v>44743</v>
      </c>
      <c r="AH4" s="309">
        <v>44774</v>
      </c>
      <c r="AI4" s="309">
        <v>44805</v>
      </c>
      <c r="AJ4" s="309">
        <v>44835</v>
      </c>
      <c r="AK4" s="309">
        <v>44866</v>
      </c>
      <c r="AL4" s="309">
        <v>44896</v>
      </c>
      <c r="AM4" s="309">
        <v>44927</v>
      </c>
      <c r="AN4" s="309">
        <v>44958</v>
      </c>
      <c r="AO4" s="309">
        <v>44986</v>
      </c>
      <c r="AP4" s="309">
        <v>45017</v>
      </c>
      <c r="AQ4" s="309">
        <v>45047</v>
      </c>
      <c r="AR4" s="309">
        <v>45078</v>
      </c>
      <c r="AS4" s="309">
        <v>45108</v>
      </c>
      <c r="AT4" s="309">
        <v>45139</v>
      </c>
      <c r="AU4" s="309">
        <v>45170</v>
      </c>
      <c r="AV4" s="309">
        <v>45200</v>
      </c>
      <c r="AW4" s="309">
        <v>45231</v>
      </c>
      <c r="AX4" s="309">
        <v>45261</v>
      </c>
      <c r="AY4" s="309">
        <v>45292</v>
      </c>
      <c r="AZ4" s="309">
        <v>45323</v>
      </c>
      <c r="BA4" s="309">
        <v>45352</v>
      </c>
      <c r="BB4" s="309">
        <v>45383</v>
      </c>
      <c r="BC4" s="309">
        <v>45413</v>
      </c>
      <c r="BD4" s="309">
        <v>45444</v>
      </c>
      <c r="BE4" s="309">
        <v>45474</v>
      </c>
      <c r="BF4" s="309">
        <v>45505</v>
      </c>
      <c r="BG4" s="309">
        <v>45536</v>
      </c>
      <c r="BH4" s="309">
        <v>45566</v>
      </c>
      <c r="BI4" s="309">
        <v>45597</v>
      </c>
      <c r="BJ4" s="309">
        <v>45627</v>
      </c>
      <c r="BK4" s="309">
        <v>45658</v>
      </c>
      <c r="BL4" s="309">
        <v>45689</v>
      </c>
      <c r="BM4" s="309">
        <v>45717</v>
      </c>
      <c r="BN4" s="309">
        <v>45748</v>
      </c>
      <c r="BO4" s="309">
        <v>45778</v>
      </c>
      <c r="BP4" s="309">
        <v>45809</v>
      </c>
      <c r="BQ4" s="309">
        <v>45839</v>
      </c>
      <c r="BR4" s="309">
        <v>45870</v>
      </c>
      <c r="BS4" s="309">
        <v>45901</v>
      </c>
      <c r="BT4" s="309">
        <v>45931</v>
      </c>
      <c r="BU4" s="309">
        <v>45962</v>
      </c>
      <c r="BV4" s="309">
        <v>45992</v>
      </c>
      <c r="BW4" s="309">
        <v>46023</v>
      </c>
      <c r="BX4" s="309">
        <v>46054</v>
      </c>
      <c r="BY4" s="309">
        <v>46082</v>
      </c>
      <c r="BZ4" s="309">
        <v>46113</v>
      </c>
      <c r="CA4" s="309">
        <v>46143</v>
      </c>
      <c r="CB4" s="309">
        <v>46174</v>
      </c>
      <c r="CC4" s="309">
        <v>46204</v>
      </c>
      <c r="CD4" s="309">
        <v>46235</v>
      </c>
      <c r="CE4" s="309">
        <v>46266</v>
      </c>
      <c r="CF4" s="309">
        <v>46296</v>
      </c>
      <c r="CG4" s="309">
        <v>46327</v>
      </c>
      <c r="CH4" s="310">
        <v>46357</v>
      </c>
    </row>
    <row r="5" spans="1:88" ht="15" customHeight="1" x14ac:dyDescent="0.3">
      <c r="A5" s="636"/>
      <c r="B5" s="11" t="s">
        <v>229</v>
      </c>
      <c r="C5" s="3">
        <f>'BIZ kWh ENTRY'!AY164</f>
        <v>0</v>
      </c>
      <c r="D5" s="3">
        <f>'BIZ kWh ENTRY'!AZ164</f>
        <v>0</v>
      </c>
      <c r="E5" s="3">
        <f>'BIZ kWh ENTRY'!BA164</f>
        <v>0</v>
      </c>
      <c r="F5" s="3">
        <f>'BIZ kWh ENTRY'!BB164</f>
        <v>295370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67"/>
    </row>
    <row r="6" spans="1:88" x14ac:dyDescent="0.3">
      <c r="A6" s="636"/>
      <c r="B6" s="13" t="s">
        <v>128</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8" x14ac:dyDescent="0.3">
      <c r="A7" s="636"/>
      <c r="B7" s="11" t="s">
        <v>230</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8" x14ac:dyDescent="0.3">
      <c r="A8" s="636"/>
      <c r="B8" s="11" t="s">
        <v>129</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436593</v>
      </c>
      <c r="M8" s="3">
        <f>'BIZ kWh ENTRY'!BI167</f>
        <v>0</v>
      </c>
      <c r="N8" s="3">
        <f>'BIZ kWh ENTRY'!BJ167</f>
        <v>482081</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8" x14ac:dyDescent="0.3">
      <c r="A9" s="636"/>
      <c r="B9" s="13" t="s">
        <v>231</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8" x14ac:dyDescent="0.3">
      <c r="A10" s="636"/>
      <c r="B10" s="11" t="s">
        <v>131</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8" x14ac:dyDescent="0.3">
      <c r="A11" s="636"/>
      <c r="B11" s="11" t="s">
        <v>132</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621935</v>
      </c>
      <c r="K11" s="3">
        <f>'BIZ kWh ENTRY'!BG170</f>
        <v>0</v>
      </c>
      <c r="L11" s="3">
        <f>'BIZ kWh ENTRY'!BH170</f>
        <v>0</v>
      </c>
      <c r="M11" s="3">
        <f>'BIZ kWh ENTRY'!BI170</f>
        <v>0</v>
      </c>
      <c r="N11" s="3">
        <f>'BIZ kWh ENTRY'!BJ170</f>
        <v>64328</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8" x14ac:dyDescent="0.3">
      <c r="A12" s="636"/>
      <c r="B12" s="11" t="s">
        <v>133</v>
      </c>
      <c r="C12" s="3">
        <f>'BIZ kWh ENTRY'!AY171</f>
        <v>144648</v>
      </c>
      <c r="D12" s="3">
        <f>'BIZ kWh ENTRY'!AZ171</f>
        <v>0</v>
      </c>
      <c r="E12" s="3">
        <f>'BIZ kWh ENTRY'!BA171</f>
        <v>0</v>
      </c>
      <c r="F12" s="3">
        <f>'BIZ kWh ENTRY'!BB171</f>
        <v>723375</v>
      </c>
      <c r="G12" s="3">
        <f>'BIZ kWh ENTRY'!BC171</f>
        <v>83658</v>
      </c>
      <c r="H12" s="3">
        <f>'BIZ kWh ENTRY'!BD171</f>
        <v>0</v>
      </c>
      <c r="I12" s="3">
        <f>'BIZ kWh ENTRY'!BE171</f>
        <v>22149</v>
      </c>
      <c r="J12" s="3">
        <f>'BIZ kWh ENTRY'!BF171</f>
        <v>14294</v>
      </c>
      <c r="K12" s="3">
        <f>'BIZ kWh ENTRY'!BG171</f>
        <v>12533</v>
      </c>
      <c r="L12" s="3">
        <f>'BIZ kWh ENTRY'!BH171</f>
        <v>255882</v>
      </c>
      <c r="M12" s="3">
        <f>'BIZ kWh ENTRY'!BI171</f>
        <v>1135085</v>
      </c>
      <c r="N12" s="3">
        <f>'BIZ kWh ENTRY'!BJ171</f>
        <v>0</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8" x14ac:dyDescent="0.3">
      <c r="A13" s="636"/>
      <c r="B13" s="11" t="s">
        <v>134</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8" x14ac:dyDescent="0.3">
      <c r="A14" s="636"/>
      <c r="B14" s="11" t="s">
        <v>232</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8" x14ac:dyDescent="0.3">
      <c r="A15" s="636"/>
      <c r="B15" s="11" t="s">
        <v>233</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67"/>
    </row>
    <row r="16" spans="1:88" x14ac:dyDescent="0.3">
      <c r="A16" s="636"/>
      <c r="B16" s="11" t="s">
        <v>136</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67"/>
    </row>
    <row r="17" spans="1:86" x14ac:dyDescent="0.3">
      <c r="A17" s="636"/>
      <c r="B17" s="11" t="s">
        <v>137</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67"/>
    </row>
    <row r="18" spans="1:86" x14ac:dyDescent="0.3">
      <c r="A18" s="636"/>
      <c r="B18" s="11" t="s">
        <v>234</v>
      </c>
      <c r="C18" s="3"/>
      <c r="D18" s="3"/>
      <c r="E18" s="311"/>
      <c r="F18" s="311"/>
      <c r="G18" s="311"/>
      <c r="H18" s="311"/>
      <c r="I18" s="311"/>
      <c r="J18" s="311"/>
      <c r="K18" s="311"/>
      <c r="L18" s="311"/>
      <c r="M18" s="311"/>
      <c r="N18" s="311"/>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67"/>
    </row>
    <row r="19" spans="1:86" ht="15" thickBot="1" x14ac:dyDescent="0.35">
      <c r="A19" s="637"/>
      <c r="B19" s="312" t="str">
        <f>' 1M - RES'!B16</f>
        <v>Monthly kWh</v>
      </c>
      <c r="C19" s="313">
        <f>SUM(C5:C18)</f>
        <v>144648</v>
      </c>
      <c r="D19" s="313">
        <f t="shared" ref="D19:BO19" si="2">SUM(D5:D18)</f>
        <v>0</v>
      </c>
      <c r="E19" s="313">
        <f t="shared" si="2"/>
        <v>0</v>
      </c>
      <c r="F19" s="313">
        <f t="shared" si="2"/>
        <v>1018745</v>
      </c>
      <c r="G19" s="313">
        <f t="shared" si="2"/>
        <v>83658</v>
      </c>
      <c r="H19" s="313">
        <f t="shared" si="2"/>
        <v>0</v>
      </c>
      <c r="I19" s="313">
        <f t="shared" si="2"/>
        <v>22149</v>
      </c>
      <c r="J19" s="313">
        <f t="shared" si="2"/>
        <v>636229</v>
      </c>
      <c r="K19" s="313">
        <f t="shared" si="2"/>
        <v>12533</v>
      </c>
      <c r="L19" s="313">
        <f t="shared" si="2"/>
        <v>692475</v>
      </c>
      <c r="M19" s="313">
        <f t="shared" si="2"/>
        <v>1135085</v>
      </c>
      <c r="N19" s="313">
        <f t="shared" si="2"/>
        <v>546409</v>
      </c>
      <c r="O19" s="314">
        <f t="shared" si="2"/>
        <v>0</v>
      </c>
      <c r="P19" s="314">
        <f t="shared" si="2"/>
        <v>0</v>
      </c>
      <c r="Q19" s="314">
        <f t="shared" si="2"/>
        <v>0</v>
      </c>
      <c r="R19" s="314">
        <f t="shared" si="2"/>
        <v>0</v>
      </c>
      <c r="S19" s="314">
        <f t="shared" si="2"/>
        <v>0</v>
      </c>
      <c r="T19" s="314">
        <f t="shared" si="2"/>
        <v>0</v>
      </c>
      <c r="U19" s="314">
        <f t="shared" si="2"/>
        <v>0</v>
      </c>
      <c r="V19" s="314">
        <f t="shared" si="2"/>
        <v>0</v>
      </c>
      <c r="W19" s="314">
        <f t="shared" si="2"/>
        <v>0</v>
      </c>
      <c r="X19" s="314">
        <f t="shared" si="2"/>
        <v>0</v>
      </c>
      <c r="Y19" s="314">
        <f t="shared" si="2"/>
        <v>0</v>
      </c>
      <c r="Z19" s="314">
        <f t="shared" si="2"/>
        <v>0</v>
      </c>
      <c r="AA19" s="314">
        <f t="shared" si="2"/>
        <v>0</v>
      </c>
      <c r="AB19" s="314">
        <f t="shared" si="2"/>
        <v>0</v>
      </c>
      <c r="AC19" s="314">
        <f t="shared" si="2"/>
        <v>0</v>
      </c>
      <c r="AD19" s="314">
        <f t="shared" si="2"/>
        <v>0</v>
      </c>
      <c r="AE19" s="314">
        <f t="shared" si="2"/>
        <v>0</v>
      </c>
      <c r="AF19" s="314">
        <f t="shared" si="2"/>
        <v>0</v>
      </c>
      <c r="AG19" s="314">
        <f t="shared" si="2"/>
        <v>0</v>
      </c>
      <c r="AH19" s="314">
        <f t="shared" si="2"/>
        <v>0</v>
      </c>
      <c r="AI19" s="314">
        <f t="shared" si="2"/>
        <v>0</v>
      </c>
      <c r="AJ19" s="314">
        <f t="shared" si="2"/>
        <v>0</v>
      </c>
      <c r="AK19" s="314">
        <f t="shared" si="2"/>
        <v>0</v>
      </c>
      <c r="AL19" s="314">
        <f t="shared" si="2"/>
        <v>0</v>
      </c>
      <c r="AM19" s="314">
        <f t="shared" si="2"/>
        <v>0</v>
      </c>
      <c r="AN19" s="314">
        <f t="shared" si="2"/>
        <v>0</v>
      </c>
      <c r="AO19" s="314">
        <f t="shared" si="2"/>
        <v>0</v>
      </c>
      <c r="AP19" s="314">
        <f t="shared" si="2"/>
        <v>0</v>
      </c>
      <c r="AQ19" s="314">
        <f t="shared" si="2"/>
        <v>0</v>
      </c>
      <c r="AR19" s="314">
        <f t="shared" si="2"/>
        <v>0</v>
      </c>
      <c r="AS19" s="314">
        <f t="shared" si="2"/>
        <v>0</v>
      </c>
      <c r="AT19" s="314">
        <f t="shared" si="2"/>
        <v>0</v>
      </c>
      <c r="AU19" s="314">
        <f t="shared" si="2"/>
        <v>0</v>
      </c>
      <c r="AV19" s="314">
        <f t="shared" si="2"/>
        <v>0</v>
      </c>
      <c r="AW19" s="314">
        <f t="shared" si="2"/>
        <v>0</v>
      </c>
      <c r="AX19" s="314">
        <f t="shared" si="2"/>
        <v>0</v>
      </c>
      <c r="AY19" s="314">
        <f t="shared" si="2"/>
        <v>0</v>
      </c>
      <c r="AZ19" s="314">
        <f t="shared" si="2"/>
        <v>0</v>
      </c>
      <c r="BA19" s="314">
        <f t="shared" si="2"/>
        <v>0</v>
      </c>
      <c r="BB19" s="314">
        <f t="shared" si="2"/>
        <v>0</v>
      </c>
      <c r="BC19" s="314">
        <f t="shared" si="2"/>
        <v>0</v>
      </c>
      <c r="BD19" s="314">
        <f t="shared" si="2"/>
        <v>0</v>
      </c>
      <c r="BE19" s="314">
        <f t="shared" si="2"/>
        <v>0</v>
      </c>
      <c r="BF19" s="314">
        <f t="shared" si="2"/>
        <v>0</v>
      </c>
      <c r="BG19" s="314">
        <f t="shared" si="2"/>
        <v>0</v>
      </c>
      <c r="BH19" s="314">
        <f t="shared" si="2"/>
        <v>0</v>
      </c>
      <c r="BI19" s="314">
        <f t="shared" si="2"/>
        <v>0</v>
      </c>
      <c r="BJ19" s="314">
        <f t="shared" si="2"/>
        <v>0</v>
      </c>
      <c r="BK19" s="314">
        <f t="shared" si="2"/>
        <v>0</v>
      </c>
      <c r="BL19" s="314">
        <f t="shared" si="2"/>
        <v>0</v>
      </c>
      <c r="BM19" s="314">
        <f t="shared" si="2"/>
        <v>0</v>
      </c>
      <c r="BN19" s="314">
        <f t="shared" si="2"/>
        <v>0</v>
      </c>
      <c r="BO19" s="314">
        <f t="shared" si="2"/>
        <v>0</v>
      </c>
      <c r="BP19" s="314">
        <f t="shared" ref="BP19:CH19" si="3">SUM(BP5:BP18)</f>
        <v>0</v>
      </c>
      <c r="BQ19" s="314">
        <f t="shared" si="3"/>
        <v>0</v>
      </c>
      <c r="BR19" s="314">
        <f t="shared" si="3"/>
        <v>0</v>
      </c>
      <c r="BS19" s="314">
        <f t="shared" si="3"/>
        <v>0</v>
      </c>
      <c r="BT19" s="314">
        <f t="shared" si="3"/>
        <v>0</v>
      </c>
      <c r="BU19" s="314">
        <f t="shared" si="3"/>
        <v>0</v>
      </c>
      <c r="BV19" s="314">
        <f t="shared" si="3"/>
        <v>0</v>
      </c>
      <c r="BW19" s="314">
        <f t="shared" si="3"/>
        <v>0</v>
      </c>
      <c r="BX19" s="314">
        <f t="shared" si="3"/>
        <v>0</v>
      </c>
      <c r="BY19" s="314">
        <f t="shared" si="3"/>
        <v>0</v>
      </c>
      <c r="BZ19" s="314">
        <f t="shared" si="3"/>
        <v>0</v>
      </c>
      <c r="CA19" s="314">
        <f t="shared" si="3"/>
        <v>0</v>
      </c>
      <c r="CB19" s="314">
        <f t="shared" si="3"/>
        <v>0</v>
      </c>
      <c r="CC19" s="314">
        <f t="shared" si="3"/>
        <v>0</v>
      </c>
      <c r="CD19" s="314">
        <f t="shared" si="3"/>
        <v>0</v>
      </c>
      <c r="CE19" s="314">
        <f t="shared" si="3"/>
        <v>0</v>
      </c>
      <c r="CF19" s="314">
        <f t="shared" si="3"/>
        <v>0</v>
      </c>
      <c r="CG19" s="314">
        <f t="shared" si="3"/>
        <v>0</v>
      </c>
      <c r="CH19" s="315">
        <f t="shared" si="3"/>
        <v>0</v>
      </c>
    </row>
    <row r="20" spans="1:86" s="49" customFormat="1" x14ac:dyDescent="0.3">
      <c r="A20" s="346"/>
      <c r="B20" s="347"/>
      <c r="C20" s="9"/>
      <c r="D20" s="347"/>
      <c r="E20" s="9"/>
      <c r="F20" s="347"/>
      <c r="G20" s="347"/>
      <c r="H20" s="9"/>
      <c r="I20" s="347"/>
      <c r="J20" s="347"/>
      <c r="K20" s="9"/>
      <c r="L20" s="347"/>
      <c r="M20" s="347"/>
      <c r="N20" s="9"/>
      <c r="O20" s="347"/>
      <c r="P20" s="539"/>
      <c r="Q20" s="9"/>
      <c r="R20" s="347"/>
      <c r="S20" s="347"/>
      <c r="T20" s="9"/>
      <c r="U20" s="347"/>
      <c r="V20" s="347"/>
      <c r="W20" s="9"/>
      <c r="X20" s="347"/>
      <c r="Y20" s="347"/>
      <c r="Z20" s="9"/>
      <c r="AA20" s="347"/>
      <c r="AB20" s="347"/>
      <c r="AC20" s="9"/>
      <c r="AD20" s="347"/>
      <c r="AE20" s="347"/>
      <c r="AF20" s="9"/>
      <c r="AG20" s="347"/>
      <c r="AH20" s="347"/>
      <c r="AI20" s="9"/>
      <c r="AJ20" s="347"/>
      <c r="AK20" s="347"/>
      <c r="AL20" s="9"/>
      <c r="AM20" s="347"/>
      <c r="AN20" s="347"/>
      <c r="AO20" s="9"/>
      <c r="AP20" s="347"/>
      <c r="AQ20" s="347"/>
      <c r="AR20" s="9"/>
      <c r="AS20" s="347"/>
      <c r="AT20" s="347"/>
      <c r="AU20" s="9"/>
      <c r="AV20" s="347"/>
      <c r="AW20" s="347"/>
      <c r="AX20" s="9"/>
      <c r="AY20" s="347"/>
      <c r="AZ20" s="347"/>
      <c r="BA20" s="9"/>
      <c r="BB20" s="347"/>
      <c r="BC20" s="347"/>
      <c r="BD20" s="9"/>
      <c r="BE20" s="347"/>
      <c r="BF20" s="347"/>
      <c r="BG20" s="9"/>
      <c r="BH20" s="347"/>
      <c r="BI20" s="347"/>
      <c r="BJ20" s="9"/>
      <c r="BK20" s="347"/>
      <c r="BL20" s="347"/>
      <c r="BM20" s="9"/>
      <c r="BN20" s="347"/>
      <c r="BO20" s="347"/>
      <c r="BP20" s="9"/>
      <c r="BQ20" s="347"/>
      <c r="BR20" s="347"/>
      <c r="BS20" s="9"/>
      <c r="BT20" s="347"/>
      <c r="BU20" s="347"/>
      <c r="BV20" s="9"/>
      <c r="BW20" s="347"/>
      <c r="BX20" s="347"/>
      <c r="BY20" s="9"/>
      <c r="BZ20" s="347"/>
      <c r="CA20" s="347"/>
      <c r="CB20" s="9"/>
      <c r="CC20" s="347"/>
      <c r="CD20" s="347"/>
      <c r="CE20" s="9"/>
      <c r="CF20" s="347"/>
      <c r="CG20" s="347"/>
      <c r="CH20" s="161"/>
    </row>
    <row r="21" spans="1:86" s="49" customFormat="1" ht="15" thickBot="1" x14ac:dyDescent="0.35">
      <c r="C21" s="160"/>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row>
    <row r="22" spans="1:86" ht="15.6" x14ac:dyDescent="0.3">
      <c r="A22" s="638" t="s">
        <v>213</v>
      </c>
      <c r="B22" s="18" t="s">
        <v>209</v>
      </c>
      <c r="C22" s="309">
        <v>43831</v>
      </c>
      <c r="D22" s="309">
        <v>43862</v>
      </c>
      <c r="E22" s="309">
        <v>43891</v>
      </c>
      <c r="F22" s="309">
        <v>43922</v>
      </c>
      <c r="G22" s="309">
        <v>43952</v>
      </c>
      <c r="H22" s="309">
        <v>43983</v>
      </c>
      <c r="I22" s="309">
        <v>44013</v>
      </c>
      <c r="J22" s="309">
        <v>44044</v>
      </c>
      <c r="K22" s="309">
        <v>44075</v>
      </c>
      <c r="L22" s="309">
        <v>44105</v>
      </c>
      <c r="M22" s="309">
        <v>44136</v>
      </c>
      <c r="N22" s="309">
        <v>44166</v>
      </c>
      <c r="O22" s="309">
        <v>44197</v>
      </c>
      <c r="P22" s="309">
        <v>44228</v>
      </c>
      <c r="Q22" s="309">
        <v>44256</v>
      </c>
      <c r="R22" s="309">
        <v>44287</v>
      </c>
      <c r="S22" s="309">
        <v>44317</v>
      </c>
      <c r="T22" s="309">
        <v>44348</v>
      </c>
      <c r="U22" s="309">
        <v>44378</v>
      </c>
      <c r="V22" s="309">
        <v>44409</v>
      </c>
      <c r="W22" s="309">
        <v>44440</v>
      </c>
      <c r="X22" s="309">
        <v>44470</v>
      </c>
      <c r="Y22" s="309">
        <v>44501</v>
      </c>
      <c r="Z22" s="309">
        <v>44531</v>
      </c>
      <c r="AA22" s="309">
        <v>44562</v>
      </c>
      <c r="AB22" s="309">
        <v>44593</v>
      </c>
      <c r="AC22" s="309">
        <v>44621</v>
      </c>
      <c r="AD22" s="309">
        <v>44652</v>
      </c>
      <c r="AE22" s="309">
        <v>44682</v>
      </c>
      <c r="AF22" s="309">
        <v>44713</v>
      </c>
      <c r="AG22" s="309">
        <v>44743</v>
      </c>
      <c r="AH22" s="309">
        <v>44774</v>
      </c>
      <c r="AI22" s="309">
        <v>44805</v>
      </c>
      <c r="AJ22" s="309">
        <v>44835</v>
      </c>
      <c r="AK22" s="309">
        <v>44866</v>
      </c>
      <c r="AL22" s="309">
        <v>44896</v>
      </c>
      <c r="AM22" s="309">
        <v>44927</v>
      </c>
      <c r="AN22" s="309">
        <v>44958</v>
      </c>
      <c r="AO22" s="309">
        <v>44986</v>
      </c>
      <c r="AP22" s="309">
        <v>45017</v>
      </c>
      <c r="AQ22" s="309">
        <v>45047</v>
      </c>
      <c r="AR22" s="309">
        <v>45078</v>
      </c>
      <c r="AS22" s="309">
        <v>45108</v>
      </c>
      <c r="AT22" s="309">
        <v>45139</v>
      </c>
      <c r="AU22" s="309">
        <v>45170</v>
      </c>
      <c r="AV22" s="309">
        <v>45200</v>
      </c>
      <c r="AW22" s="309">
        <v>45231</v>
      </c>
      <c r="AX22" s="309">
        <v>45261</v>
      </c>
      <c r="AY22" s="309">
        <v>45292</v>
      </c>
      <c r="AZ22" s="309">
        <v>45323</v>
      </c>
      <c r="BA22" s="309">
        <v>45352</v>
      </c>
      <c r="BB22" s="309">
        <v>45383</v>
      </c>
      <c r="BC22" s="309">
        <v>45413</v>
      </c>
      <c r="BD22" s="309">
        <v>45444</v>
      </c>
      <c r="BE22" s="309">
        <v>45474</v>
      </c>
      <c r="BF22" s="309">
        <v>45505</v>
      </c>
      <c r="BG22" s="309">
        <v>45536</v>
      </c>
      <c r="BH22" s="309">
        <v>45566</v>
      </c>
      <c r="BI22" s="309">
        <v>45597</v>
      </c>
      <c r="BJ22" s="309">
        <v>45627</v>
      </c>
      <c r="BK22" s="309">
        <v>45658</v>
      </c>
      <c r="BL22" s="309">
        <v>45689</v>
      </c>
      <c r="BM22" s="309">
        <v>45717</v>
      </c>
      <c r="BN22" s="309">
        <v>45748</v>
      </c>
      <c r="BO22" s="309">
        <v>45778</v>
      </c>
      <c r="BP22" s="309">
        <v>45809</v>
      </c>
      <c r="BQ22" s="309">
        <v>45839</v>
      </c>
      <c r="BR22" s="309">
        <v>45870</v>
      </c>
      <c r="BS22" s="309">
        <v>45901</v>
      </c>
      <c r="BT22" s="309">
        <v>45931</v>
      </c>
      <c r="BU22" s="309">
        <v>45962</v>
      </c>
      <c r="BV22" s="309">
        <v>45992</v>
      </c>
      <c r="BW22" s="309">
        <v>46023</v>
      </c>
      <c r="BX22" s="309">
        <v>46054</v>
      </c>
      <c r="BY22" s="309">
        <v>46082</v>
      </c>
      <c r="BZ22" s="309">
        <v>46113</v>
      </c>
      <c r="CA22" s="309">
        <v>46143</v>
      </c>
      <c r="CB22" s="309">
        <v>46174</v>
      </c>
      <c r="CC22" s="309">
        <v>46204</v>
      </c>
      <c r="CD22" s="309">
        <v>46235</v>
      </c>
      <c r="CE22" s="309">
        <v>46266</v>
      </c>
      <c r="CF22" s="309">
        <v>46296</v>
      </c>
      <c r="CG22" s="309">
        <v>46327</v>
      </c>
      <c r="CH22" s="310">
        <v>46357</v>
      </c>
    </row>
    <row r="23" spans="1:86" ht="15" customHeight="1" x14ac:dyDescent="0.3">
      <c r="A23" s="639"/>
      <c r="B23" s="11" t="str">
        <f t="shared" ref="B23:C37" si="4">B5</f>
        <v>Air Comp</v>
      </c>
      <c r="C23" s="3">
        <f>C5</f>
        <v>0</v>
      </c>
      <c r="D23" s="3">
        <f>IF(SUM($C$19:$N$19)=0,0,C23+D5)</f>
        <v>0</v>
      </c>
      <c r="E23" s="3">
        <f t="shared" ref="E23:BP23" si="5">IF(SUM($C$19:$N$19)=0,0,D23+E5)</f>
        <v>0</v>
      </c>
      <c r="F23" s="3">
        <f t="shared" si="5"/>
        <v>295370</v>
      </c>
      <c r="G23" s="3">
        <f t="shared" si="5"/>
        <v>295370</v>
      </c>
      <c r="H23" s="3">
        <f t="shared" si="5"/>
        <v>295370</v>
      </c>
      <c r="I23" s="3">
        <f t="shared" si="5"/>
        <v>295370</v>
      </c>
      <c r="J23" s="3">
        <f t="shared" si="5"/>
        <v>295370</v>
      </c>
      <c r="K23" s="3">
        <f t="shared" si="5"/>
        <v>295370</v>
      </c>
      <c r="L23" s="3">
        <f t="shared" si="5"/>
        <v>295370</v>
      </c>
      <c r="M23" s="3">
        <f t="shared" si="5"/>
        <v>295370</v>
      </c>
      <c r="N23" s="3">
        <f t="shared" si="5"/>
        <v>295370</v>
      </c>
      <c r="O23" s="3">
        <f t="shared" si="5"/>
        <v>295370</v>
      </c>
      <c r="P23" s="3">
        <f t="shared" si="5"/>
        <v>295370</v>
      </c>
      <c r="Q23" s="3">
        <f t="shared" si="5"/>
        <v>295370</v>
      </c>
      <c r="R23" s="3">
        <f t="shared" si="5"/>
        <v>295370</v>
      </c>
      <c r="S23" s="3">
        <f t="shared" si="5"/>
        <v>295370</v>
      </c>
      <c r="T23" s="3">
        <f t="shared" si="5"/>
        <v>295370</v>
      </c>
      <c r="U23" s="3">
        <f t="shared" si="5"/>
        <v>295370</v>
      </c>
      <c r="V23" s="3">
        <f t="shared" si="5"/>
        <v>295370</v>
      </c>
      <c r="W23" s="3">
        <f t="shared" si="5"/>
        <v>295370</v>
      </c>
      <c r="X23" s="3">
        <f t="shared" si="5"/>
        <v>295370</v>
      </c>
      <c r="Y23" s="3">
        <f t="shared" si="5"/>
        <v>295370</v>
      </c>
      <c r="Z23" s="3">
        <f t="shared" si="5"/>
        <v>295370</v>
      </c>
      <c r="AA23" s="3">
        <f t="shared" si="5"/>
        <v>295370</v>
      </c>
      <c r="AB23" s="3">
        <f t="shared" si="5"/>
        <v>295370</v>
      </c>
      <c r="AC23" s="3">
        <f t="shared" si="5"/>
        <v>295370</v>
      </c>
      <c r="AD23" s="3">
        <f t="shared" si="5"/>
        <v>295370</v>
      </c>
      <c r="AE23" s="3">
        <f t="shared" si="5"/>
        <v>295370</v>
      </c>
      <c r="AF23" s="3">
        <f t="shared" si="5"/>
        <v>295370</v>
      </c>
      <c r="AG23" s="3">
        <f t="shared" si="5"/>
        <v>295370</v>
      </c>
      <c r="AH23" s="3">
        <f t="shared" si="5"/>
        <v>295370</v>
      </c>
      <c r="AI23" s="3">
        <f t="shared" si="5"/>
        <v>295370</v>
      </c>
      <c r="AJ23" s="3">
        <f t="shared" si="5"/>
        <v>295370</v>
      </c>
      <c r="AK23" s="3">
        <f t="shared" si="5"/>
        <v>295370</v>
      </c>
      <c r="AL23" s="3">
        <f t="shared" si="5"/>
        <v>295370</v>
      </c>
      <c r="AM23" s="3">
        <f t="shared" si="5"/>
        <v>295370</v>
      </c>
      <c r="AN23" s="3">
        <f t="shared" si="5"/>
        <v>295370</v>
      </c>
      <c r="AO23" s="3">
        <f t="shared" si="5"/>
        <v>295370</v>
      </c>
      <c r="AP23" s="3">
        <f t="shared" si="5"/>
        <v>295370</v>
      </c>
      <c r="AQ23" s="3">
        <f t="shared" si="5"/>
        <v>295370</v>
      </c>
      <c r="AR23" s="3">
        <f t="shared" si="5"/>
        <v>295370</v>
      </c>
      <c r="AS23" s="3">
        <f t="shared" si="5"/>
        <v>295370</v>
      </c>
      <c r="AT23" s="3">
        <f t="shared" si="5"/>
        <v>295370</v>
      </c>
      <c r="AU23" s="3">
        <f t="shared" si="5"/>
        <v>295370</v>
      </c>
      <c r="AV23" s="3">
        <f t="shared" si="5"/>
        <v>295370</v>
      </c>
      <c r="AW23" s="3">
        <f t="shared" si="5"/>
        <v>295370</v>
      </c>
      <c r="AX23" s="3">
        <f t="shared" si="5"/>
        <v>295370</v>
      </c>
      <c r="AY23" s="3">
        <f t="shared" si="5"/>
        <v>295370</v>
      </c>
      <c r="AZ23" s="3">
        <f t="shared" si="5"/>
        <v>295370</v>
      </c>
      <c r="BA23" s="3">
        <f t="shared" si="5"/>
        <v>295370</v>
      </c>
      <c r="BB23" s="3">
        <f t="shared" si="5"/>
        <v>295370</v>
      </c>
      <c r="BC23" s="3">
        <f t="shared" si="5"/>
        <v>295370</v>
      </c>
      <c r="BD23" s="3">
        <f t="shared" si="5"/>
        <v>295370</v>
      </c>
      <c r="BE23" s="3">
        <f t="shared" si="5"/>
        <v>295370</v>
      </c>
      <c r="BF23" s="3">
        <f t="shared" si="5"/>
        <v>295370</v>
      </c>
      <c r="BG23" s="3">
        <f t="shared" si="5"/>
        <v>295370</v>
      </c>
      <c r="BH23" s="3">
        <f t="shared" si="5"/>
        <v>295370</v>
      </c>
      <c r="BI23" s="3">
        <f t="shared" si="5"/>
        <v>295370</v>
      </c>
      <c r="BJ23" s="3">
        <f t="shared" si="5"/>
        <v>295370</v>
      </c>
      <c r="BK23" s="3">
        <f t="shared" si="5"/>
        <v>295370</v>
      </c>
      <c r="BL23" s="3">
        <f t="shared" si="5"/>
        <v>295370</v>
      </c>
      <c r="BM23" s="3">
        <f t="shared" si="5"/>
        <v>295370</v>
      </c>
      <c r="BN23" s="3">
        <f t="shared" si="5"/>
        <v>295370</v>
      </c>
      <c r="BO23" s="3">
        <f t="shared" si="5"/>
        <v>295370</v>
      </c>
      <c r="BP23" s="3">
        <f t="shared" si="5"/>
        <v>295370</v>
      </c>
      <c r="BQ23" s="3">
        <f t="shared" ref="BQ23:CH23" si="6">IF(SUM($C$19:$N$19)=0,0,BP23+BQ5)</f>
        <v>295370</v>
      </c>
      <c r="BR23" s="3">
        <f t="shared" si="6"/>
        <v>295370</v>
      </c>
      <c r="BS23" s="3">
        <f t="shared" si="6"/>
        <v>295370</v>
      </c>
      <c r="BT23" s="3">
        <f t="shared" si="6"/>
        <v>295370</v>
      </c>
      <c r="BU23" s="3">
        <f t="shared" si="6"/>
        <v>295370</v>
      </c>
      <c r="BV23" s="3">
        <f t="shared" si="6"/>
        <v>295370</v>
      </c>
      <c r="BW23" s="3">
        <f t="shared" si="6"/>
        <v>295370</v>
      </c>
      <c r="BX23" s="3">
        <f t="shared" si="6"/>
        <v>295370</v>
      </c>
      <c r="BY23" s="3">
        <f t="shared" si="6"/>
        <v>295370</v>
      </c>
      <c r="BZ23" s="3">
        <f t="shared" si="6"/>
        <v>295370</v>
      </c>
      <c r="CA23" s="3">
        <f t="shared" si="6"/>
        <v>295370</v>
      </c>
      <c r="CB23" s="3">
        <f t="shared" si="6"/>
        <v>295370</v>
      </c>
      <c r="CC23" s="3">
        <f t="shared" si="6"/>
        <v>295370</v>
      </c>
      <c r="CD23" s="3">
        <f t="shared" si="6"/>
        <v>295370</v>
      </c>
      <c r="CE23" s="3">
        <f t="shared" si="6"/>
        <v>295370</v>
      </c>
      <c r="CF23" s="3">
        <f t="shared" si="6"/>
        <v>295370</v>
      </c>
      <c r="CG23" s="3">
        <f t="shared" si="6"/>
        <v>295370</v>
      </c>
      <c r="CH23" s="12">
        <f t="shared" si="6"/>
        <v>295370</v>
      </c>
    </row>
    <row r="24" spans="1:86" x14ac:dyDescent="0.3">
      <c r="A24" s="639"/>
      <c r="B24" s="13" t="str">
        <f t="shared" si="4"/>
        <v>Building Shell</v>
      </c>
      <c r="C24" s="3">
        <f t="shared" si="4"/>
        <v>0</v>
      </c>
      <c r="D24" s="3">
        <f t="shared" ref="D24:BO24" si="7">IF(SUM($C$19:$N$19)=0,0,C24+D6)</f>
        <v>0</v>
      </c>
      <c r="E24" s="3">
        <f t="shared" si="7"/>
        <v>0</v>
      </c>
      <c r="F24" s="3">
        <f t="shared" si="7"/>
        <v>0</v>
      </c>
      <c r="G24" s="3">
        <f t="shared" si="7"/>
        <v>0</v>
      </c>
      <c r="H24" s="3">
        <f t="shared" si="7"/>
        <v>0</v>
      </c>
      <c r="I24" s="3">
        <f t="shared" si="7"/>
        <v>0</v>
      </c>
      <c r="J24" s="3">
        <f t="shared" si="7"/>
        <v>0</v>
      </c>
      <c r="K24" s="3">
        <f t="shared" si="7"/>
        <v>0</v>
      </c>
      <c r="L24" s="3">
        <f t="shared" si="7"/>
        <v>0</v>
      </c>
      <c r="M24" s="3">
        <f t="shared" si="7"/>
        <v>0</v>
      </c>
      <c r="N24" s="3">
        <f t="shared" si="7"/>
        <v>0</v>
      </c>
      <c r="O24" s="3">
        <f t="shared" si="7"/>
        <v>0</v>
      </c>
      <c r="P24" s="3">
        <f t="shared" si="7"/>
        <v>0</v>
      </c>
      <c r="Q24" s="3">
        <f t="shared" si="7"/>
        <v>0</v>
      </c>
      <c r="R24" s="3">
        <f t="shared" si="7"/>
        <v>0</v>
      </c>
      <c r="S24" s="3">
        <f t="shared" si="7"/>
        <v>0</v>
      </c>
      <c r="T24" s="3">
        <f t="shared" si="7"/>
        <v>0</v>
      </c>
      <c r="U24" s="3">
        <f t="shared" si="7"/>
        <v>0</v>
      </c>
      <c r="V24" s="3">
        <f t="shared" si="7"/>
        <v>0</v>
      </c>
      <c r="W24" s="3">
        <f t="shared" si="7"/>
        <v>0</v>
      </c>
      <c r="X24" s="3">
        <f t="shared" si="7"/>
        <v>0</v>
      </c>
      <c r="Y24" s="3">
        <f t="shared" si="7"/>
        <v>0</v>
      </c>
      <c r="Z24" s="3">
        <f t="shared" si="7"/>
        <v>0</v>
      </c>
      <c r="AA24" s="3">
        <f t="shared" si="7"/>
        <v>0</v>
      </c>
      <c r="AB24" s="3">
        <f t="shared" si="7"/>
        <v>0</v>
      </c>
      <c r="AC24" s="3">
        <f t="shared" si="7"/>
        <v>0</v>
      </c>
      <c r="AD24" s="3">
        <f t="shared" si="7"/>
        <v>0</v>
      </c>
      <c r="AE24" s="3">
        <f t="shared" si="7"/>
        <v>0</v>
      </c>
      <c r="AF24" s="3">
        <f t="shared" si="7"/>
        <v>0</v>
      </c>
      <c r="AG24" s="3">
        <f t="shared" si="7"/>
        <v>0</v>
      </c>
      <c r="AH24" s="3">
        <f t="shared" si="7"/>
        <v>0</v>
      </c>
      <c r="AI24" s="3">
        <f t="shared" si="7"/>
        <v>0</v>
      </c>
      <c r="AJ24" s="3">
        <f t="shared" si="7"/>
        <v>0</v>
      </c>
      <c r="AK24" s="3">
        <f t="shared" si="7"/>
        <v>0</v>
      </c>
      <c r="AL24" s="3">
        <f t="shared" si="7"/>
        <v>0</v>
      </c>
      <c r="AM24" s="3">
        <f t="shared" si="7"/>
        <v>0</v>
      </c>
      <c r="AN24" s="3">
        <f t="shared" si="7"/>
        <v>0</v>
      </c>
      <c r="AO24" s="3">
        <f t="shared" si="7"/>
        <v>0</v>
      </c>
      <c r="AP24" s="3">
        <f t="shared" si="7"/>
        <v>0</v>
      </c>
      <c r="AQ24" s="3">
        <f t="shared" si="7"/>
        <v>0</v>
      </c>
      <c r="AR24" s="3">
        <f t="shared" si="7"/>
        <v>0</v>
      </c>
      <c r="AS24" s="3">
        <f t="shared" si="7"/>
        <v>0</v>
      </c>
      <c r="AT24" s="3">
        <f t="shared" si="7"/>
        <v>0</v>
      </c>
      <c r="AU24" s="3">
        <f t="shared" si="7"/>
        <v>0</v>
      </c>
      <c r="AV24" s="3">
        <f t="shared" si="7"/>
        <v>0</v>
      </c>
      <c r="AW24" s="3">
        <f t="shared" si="7"/>
        <v>0</v>
      </c>
      <c r="AX24" s="3">
        <f t="shared" si="7"/>
        <v>0</v>
      </c>
      <c r="AY24" s="3">
        <f t="shared" si="7"/>
        <v>0</v>
      </c>
      <c r="AZ24" s="3">
        <f t="shared" si="7"/>
        <v>0</v>
      </c>
      <c r="BA24" s="3">
        <f t="shared" si="7"/>
        <v>0</v>
      </c>
      <c r="BB24" s="3">
        <f t="shared" si="7"/>
        <v>0</v>
      </c>
      <c r="BC24" s="3">
        <f t="shared" si="7"/>
        <v>0</v>
      </c>
      <c r="BD24" s="3">
        <f t="shared" si="7"/>
        <v>0</v>
      </c>
      <c r="BE24" s="3">
        <f t="shared" si="7"/>
        <v>0</v>
      </c>
      <c r="BF24" s="3">
        <f t="shared" si="7"/>
        <v>0</v>
      </c>
      <c r="BG24" s="3">
        <f t="shared" si="7"/>
        <v>0</v>
      </c>
      <c r="BH24" s="3">
        <f t="shared" si="7"/>
        <v>0</v>
      </c>
      <c r="BI24" s="3">
        <f t="shared" si="7"/>
        <v>0</v>
      </c>
      <c r="BJ24" s="3">
        <f t="shared" si="7"/>
        <v>0</v>
      </c>
      <c r="BK24" s="3">
        <f t="shared" si="7"/>
        <v>0</v>
      </c>
      <c r="BL24" s="3">
        <f t="shared" si="7"/>
        <v>0</v>
      </c>
      <c r="BM24" s="3">
        <f t="shared" si="7"/>
        <v>0</v>
      </c>
      <c r="BN24" s="3">
        <f t="shared" si="7"/>
        <v>0</v>
      </c>
      <c r="BO24" s="3">
        <f t="shared" si="7"/>
        <v>0</v>
      </c>
      <c r="BP24" s="3">
        <f t="shared" ref="BP24:CH24" si="8">IF(SUM($C$19:$N$19)=0,0,BO24+BP6)</f>
        <v>0</v>
      </c>
      <c r="BQ24" s="3">
        <f t="shared" si="8"/>
        <v>0</v>
      </c>
      <c r="BR24" s="3">
        <f t="shared" si="8"/>
        <v>0</v>
      </c>
      <c r="BS24" s="3">
        <f t="shared" si="8"/>
        <v>0</v>
      </c>
      <c r="BT24" s="3">
        <f t="shared" si="8"/>
        <v>0</v>
      </c>
      <c r="BU24" s="3">
        <f t="shared" si="8"/>
        <v>0</v>
      </c>
      <c r="BV24" s="3">
        <f t="shared" si="8"/>
        <v>0</v>
      </c>
      <c r="BW24" s="3">
        <f t="shared" si="8"/>
        <v>0</v>
      </c>
      <c r="BX24" s="3">
        <f t="shared" si="8"/>
        <v>0</v>
      </c>
      <c r="BY24" s="3">
        <f t="shared" si="8"/>
        <v>0</v>
      </c>
      <c r="BZ24" s="3">
        <f t="shared" si="8"/>
        <v>0</v>
      </c>
      <c r="CA24" s="3">
        <f t="shared" si="8"/>
        <v>0</v>
      </c>
      <c r="CB24" s="3">
        <f t="shared" si="8"/>
        <v>0</v>
      </c>
      <c r="CC24" s="3">
        <f t="shared" si="8"/>
        <v>0</v>
      </c>
      <c r="CD24" s="3">
        <f t="shared" si="8"/>
        <v>0</v>
      </c>
      <c r="CE24" s="3">
        <f t="shared" si="8"/>
        <v>0</v>
      </c>
      <c r="CF24" s="3">
        <f t="shared" si="8"/>
        <v>0</v>
      </c>
      <c r="CG24" s="3">
        <f t="shared" si="8"/>
        <v>0</v>
      </c>
      <c r="CH24" s="12">
        <f t="shared" si="8"/>
        <v>0</v>
      </c>
    </row>
    <row r="25" spans="1:86" x14ac:dyDescent="0.3">
      <c r="A25" s="639"/>
      <c r="B25" s="11" t="str">
        <f t="shared" si="4"/>
        <v>Cooking</v>
      </c>
      <c r="C25" s="3">
        <f t="shared" si="4"/>
        <v>0</v>
      </c>
      <c r="D25" s="3">
        <f t="shared" ref="D25:BO25" si="9">IF(SUM($C$19:$N$19)=0,0,C25+D7)</f>
        <v>0</v>
      </c>
      <c r="E25" s="3">
        <f t="shared" si="9"/>
        <v>0</v>
      </c>
      <c r="F25" s="3">
        <f t="shared" si="9"/>
        <v>0</v>
      </c>
      <c r="G25" s="3">
        <f t="shared" si="9"/>
        <v>0</v>
      </c>
      <c r="H25" s="3">
        <f t="shared" si="9"/>
        <v>0</v>
      </c>
      <c r="I25" s="3">
        <f t="shared" si="9"/>
        <v>0</v>
      </c>
      <c r="J25" s="3">
        <f t="shared" si="9"/>
        <v>0</v>
      </c>
      <c r="K25" s="3">
        <f t="shared" si="9"/>
        <v>0</v>
      </c>
      <c r="L25" s="3">
        <f t="shared" si="9"/>
        <v>0</v>
      </c>
      <c r="M25" s="3">
        <f t="shared" si="9"/>
        <v>0</v>
      </c>
      <c r="N25" s="3">
        <f t="shared" si="9"/>
        <v>0</v>
      </c>
      <c r="O25" s="3">
        <f t="shared" si="9"/>
        <v>0</v>
      </c>
      <c r="P25" s="3">
        <f t="shared" si="9"/>
        <v>0</v>
      </c>
      <c r="Q25" s="3">
        <f t="shared" si="9"/>
        <v>0</v>
      </c>
      <c r="R25" s="3">
        <f t="shared" si="9"/>
        <v>0</v>
      </c>
      <c r="S25" s="3">
        <f t="shared" si="9"/>
        <v>0</v>
      </c>
      <c r="T25" s="3">
        <f t="shared" si="9"/>
        <v>0</v>
      </c>
      <c r="U25" s="3">
        <f t="shared" si="9"/>
        <v>0</v>
      </c>
      <c r="V25" s="3">
        <f t="shared" si="9"/>
        <v>0</v>
      </c>
      <c r="W25" s="3">
        <f t="shared" si="9"/>
        <v>0</v>
      </c>
      <c r="X25" s="3">
        <f t="shared" si="9"/>
        <v>0</v>
      </c>
      <c r="Y25" s="3">
        <f t="shared" si="9"/>
        <v>0</v>
      </c>
      <c r="Z25" s="3">
        <f t="shared" si="9"/>
        <v>0</v>
      </c>
      <c r="AA25" s="3">
        <f t="shared" si="9"/>
        <v>0</v>
      </c>
      <c r="AB25" s="3">
        <f t="shared" si="9"/>
        <v>0</v>
      </c>
      <c r="AC25" s="3">
        <f t="shared" si="9"/>
        <v>0</v>
      </c>
      <c r="AD25" s="3">
        <f t="shared" si="9"/>
        <v>0</v>
      </c>
      <c r="AE25" s="3">
        <f t="shared" si="9"/>
        <v>0</v>
      </c>
      <c r="AF25" s="3">
        <f t="shared" si="9"/>
        <v>0</v>
      </c>
      <c r="AG25" s="3">
        <f t="shared" si="9"/>
        <v>0</v>
      </c>
      <c r="AH25" s="3">
        <f t="shared" si="9"/>
        <v>0</v>
      </c>
      <c r="AI25" s="3">
        <f t="shared" si="9"/>
        <v>0</v>
      </c>
      <c r="AJ25" s="3">
        <f t="shared" si="9"/>
        <v>0</v>
      </c>
      <c r="AK25" s="3">
        <f t="shared" si="9"/>
        <v>0</v>
      </c>
      <c r="AL25" s="3">
        <f t="shared" si="9"/>
        <v>0</v>
      </c>
      <c r="AM25" s="3">
        <f t="shared" si="9"/>
        <v>0</v>
      </c>
      <c r="AN25" s="3">
        <f t="shared" si="9"/>
        <v>0</v>
      </c>
      <c r="AO25" s="3">
        <f t="shared" si="9"/>
        <v>0</v>
      </c>
      <c r="AP25" s="3">
        <f t="shared" si="9"/>
        <v>0</v>
      </c>
      <c r="AQ25" s="3">
        <f t="shared" si="9"/>
        <v>0</v>
      </c>
      <c r="AR25" s="3">
        <f t="shared" si="9"/>
        <v>0</v>
      </c>
      <c r="AS25" s="3">
        <f t="shared" si="9"/>
        <v>0</v>
      </c>
      <c r="AT25" s="3">
        <f t="shared" si="9"/>
        <v>0</v>
      </c>
      <c r="AU25" s="3">
        <f t="shared" si="9"/>
        <v>0</v>
      </c>
      <c r="AV25" s="3">
        <f t="shared" si="9"/>
        <v>0</v>
      </c>
      <c r="AW25" s="3">
        <f t="shared" si="9"/>
        <v>0</v>
      </c>
      <c r="AX25" s="3">
        <f t="shared" si="9"/>
        <v>0</v>
      </c>
      <c r="AY25" s="3">
        <f t="shared" si="9"/>
        <v>0</v>
      </c>
      <c r="AZ25" s="3">
        <f t="shared" si="9"/>
        <v>0</v>
      </c>
      <c r="BA25" s="3">
        <f t="shared" si="9"/>
        <v>0</v>
      </c>
      <c r="BB25" s="3">
        <f t="shared" si="9"/>
        <v>0</v>
      </c>
      <c r="BC25" s="3">
        <f t="shared" si="9"/>
        <v>0</v>
      </c>
      <c r="BD25" s="3">
        <f t="shared" si="9"/>
        <v>0</v>
      </c>
      <c r="BE25" s="3">
        <f t="shared" si="9"/>
        <v>0</v>
      </c>
      <c r="BF25" s="3">
        <f t="shared" si="9"/>
        <v>0</v>
      </c>
      <c r="BG25" s="3">
        <f t="shared" si="9"/>
        <v>0</v>
      </c>
      <c r="BH25" s="3">
        <f t="shared" si="9"/>
        <v>0</v>
      </c>
      <c r="BI25" s="3">
        <f t="shared" si="9"/>
        <v>0</v>
      </c>
      <c r="BJ25" s="3">
        <f t="shared" si="9"/>
        <v>0</v>
      </c>
      <c r="BK25" s="3">
        <f t="shared" si="9"/>
        <v>0</v>
      </c>
      <c r="BL25" s="3">
        <f t="shared" si="9"/>
        <v>0</v>
      </c>
      <c r="BM25" s="3">
        <f t="shared" si="9"/>
        <v>0</v>
      </c>
      <c r="BN25" s="3">
        <f t="shared" si="9"/>
        <v>0</v>
      </c>
      <c r="BO25" s="3">
        <f t="shared" si="9"/>
        <v>0</v>
      </c>
      <c r="BP25" s="3">
        <f t="shared" ref="BP25:CH25" si="10">IF(SUM($C$19:$N$19)=0,0,BO25+BP7)</f>
        <v>0</v>
      </c>
      <c r="BQ25" s="3">
        <f t="shared" si="10"/>
        <v>0</v>
      </c>
      <c r="BR25" s="3">
        <f t="shared" si="10"/>
        <v>0</v>
      </c>
      <c r="BS25" s="3">
        <f t="shared" si="10"/>
        <v>0</v>
      </c>
      <c r="BT25" s="3">
        <f t="shared" si="10"/>
        <v>0</v>
      </c>
      <c r="BU25" s="3">
        <f t="shared" si="10"/>
        <v>0</v>
      </c>
      <c r="BV25" s="3">
        <f t="shared" si="10"/>
        <v>0</v>
      </c>
      <c r="BW25" s="3">
        <f t="shared" si="10"/>
        <v>0</v>
      </c>
      <c r="BX25" s="3">
        <f t="shared" si="10"/>
        <v>0</v>
      </c>
      <c r="BY25" s="3">
        <f t="shared" si="10"/>
        <v>0</v>
      </c>
      <c r="BZ25" s="3">
        <f t="shared" si="10"/>
        <v>0</v>
      </c>
      <c r="CA25" s="3">
        <f t="shared" si="10"/>
        <v>0</v>
      </c>
      <c r="CB25" s="3">
        <f t="shared" si="10"/>
        <v>0</v>
      </c>
      <c r="CC25" s="3">
        <f t="shared" si="10"/>
        <v>0</v>
      </c>
      <c r="CD25" s="3">
        <f t="shared" si="10"/>
        <v>0</v>
      </c>
      <c r="CE25" s="3">
        <f t="shared" si="10"/>
        <v>0</v>
      </c>
      <c r="CF25" s="3">
        <f t="shared" si="10"/>
        <v>0</v>
      </c>
      <c r="CG25" s="3">
        <f t="shared" si="10"/>
        <v>0</v>
      </c>
      <c r="CH25" s="12">
        <f t="shared" si="10"/>
        <v>0</v>
      </c>
    </row>
    <row r="26" spans="1:86" x14ac:dyDescent="0.3">
      <c r="A26" s="639"/>
      <c r="B26" s="11" t="str">
        <f t="shared" si="4"/>
        <v>Cooling</v>
      </c>
      <c r="C26" s="3">
        <f t="shared" si="4"/>
        <v>0</v>
      </c>
      <c r="D26" s="3">
        <f t="shared" ref="D26:BO26" si="11">IF(SUM($C$19:$N$19)=0,0,C26+D8)</f>
        <v>0</v>
      </c>
      <c r="E26" s="3">
        <f t="shared" si="11"/>
        <v>0</v>
      </c>
      <c r="F26" s="3">
        <f t="shared" si="11"/>
        <v>0</v>
      </c>
      <c r="G26" s="3">
        <f t="shared" si="11"/>
        <v>0</v>
      </c>
      <c r="H26" s="3">
        <f t="shared" si="11"/>
        <v>0</v>
      </c>
      <c r="I26" s="3">
        <f t="shared" si="11"/>
        <v>0</v>
      </c>
      <c r="J26" s="3">
        <f t="shared" si="11"/>
        <v>0</v>
      </c>
      <c r="K26" s="3">
        <f t="shared" si="11"/>
        <v>0</v>
      </c>
      <c r="L26" s="3">
        <f t="shared" si="11"/>
        <v>436593</v>
      </c>
      <c r="M26" s="3">
        <f t="shared" si="11"/>
        <v>436593</v>
      </c>
      <c r="N26" s="3">
        <f t="shared" si="11"/>
        <v>918674</v>
      </c>
      <c r="O26" s="3">
        <f t="shared" si="11"/>
        <v>918674</v>
      </c>
      <c r="P26" s="3">
        <f t="shared" si="11"/>
        <v>918674</v>
      </c>
      <c r="Q26" s="3">
        <f t="shared" si="11"/>
        <v>918674</v>
      </c>
      <c r="R26" s="3">
        <f t="shared" si="11"/>
        <v>918674</v>
      </c>
      <c r="S26" s="3">
        <f t="shared" si="11"/>
        <v>918674</v>
      </c>
      <c r="T26" s="3">
        <f t="shared" si="11"/>
        <v>918674</v>
      </c>
      <c r="U26" s="3">
        <f t="shared" si="11"/>
        <v>918674</v>
      </c>
      <c r="V26" s="3">
        <f t="shared" si="11"/>
        <v>918674</v>
      </c>
      <c r="W26" s="3">
        <f t="shared" si="11"/>
        <v>918674</v>
      </c>
      <c r="X26" s="3">
        <f t="shared" si="11"/>
        <v>918674</v>
      </c>
      <c r="Y26" s="3">
        <f t="shared" si="11"/>
        <v>918674</v>
      </c>
      <c r="Z26" s="3">
        <f t="shared" si="11"/>
        <v>918674</v>
      </c>
      <c r="AA26" s="3">
        <f t="shared" si="11"/>
        <v>918674</v>
      </c>
      <c r="AB26" s="3">
        <f t="shared" si="11"/>
        <v>918674</v>
      </c>
      <c r="AC26" s="3">
        <f t="shared" si="11"/>
        <v>918674</v>
      </c>
      <c r="AD26" s="3">
        <f t="shared" si="11"/>
        <v>918674</v>
      </c>
      <c r="AE26" s="3">
        <f t="shared" si="11"/>
        <v>918674</v>
      </c>
      <c r="AF26" s="3">
        <f t="shared" si="11"/>
        <v>918674</v>
      </c>
      <c r="AG26" s="3">
        <f t="shared" si="11"/>
        <v>918674</v>
      </c>
      <c r="AH26" s="3">
        <f t="shared" si="11"/>
        <v>918674</v>
      </c>
      <c r="AI26" s="3">
        <f t="shared" si="11"/>
        <v>918674</v>
      </c>
      <c r="AJ26" s="3">
        <f t="shared" si="11"/>
        <v>918674</v>
      </c>
      <c r="AK26" s="3">
        <f t="shared" si="11"/>
        <v>918674</v>
      </c>
      <c r="AL26" s="3">
        <f t="shared" si="11"/>
        <v>918674</v>
      </c>
      <c r="AM26" s="3">
        <f t="shared" si="11"/>
        <v>918674</v>
      </c>
      <c r="AN26" s="3">
        <f t="shared" si="11"/>
        <v>918674</v>
      </c>
      <c r="AO26" s="3">
        <f t="shared" si="11"/>
        <v>918674</v>
      </c>
      <c r="AP26" s="3">
        <f t="shared" si="11"/>
        <v>918674</v>
      </c>
      <c r="AQ26" s="3">
        <f t="shared" si="11"/>
        <v>918674</v>
      </c>
      <c r="AR26" s="3">
        <f t="shared" si="11"/>
        <v>918674</v>
      </c>
      <c r="AS26" s="3">
        <f t="shared" si="11"/>
        <v>918674</v>
      </c>
      <c r="AT26" s="3">
        <f t="shared" si="11"/>
        <v>918674</v>
      </c>
      <c r="AU26" s="3">
        <f t="shared" si="11"/>
        <v>918674</v>
      </c>
      <c r="AV26" s="3">
        <f t="shared" si="11"/>
        <v>918674</v>
      </c>
      <c r="AW26" s="3">
        <f t="shared" si="11"/>
        <v>918674</v>
      </c>
      <c r="AX26" s="3">
        <f t="shared" si="11"/>
        <v>918674</v>
      </c>
      <c r="AY26" s="3">
        <f t="shared" si="11"/>
        <v>918674</v>
      </c>
      <c r="AZ26" s="3">
        <f t="shared" si="11"/>
        <v>918674</v>
      </c>
      <c r="BA26" s="3">
        <f t="shared" si="11"/>
        <v>918674</v>
      </c>
      <c r="BB26" s="3">
        <f t="shared" si="11"/>
        <v>918674</v>
      </c>
      <c r="BC26" s="3">
        <f t="shared" si="11"/>
        <v>918674</v>
      </c>
      <c r="BD26" s="3">
        <f t="shared" si="11"/>
        <v>918674</v>
      </c>
      <c r="BE26" s="3">
        <f t="shared" si="11"/>
        <v>918674</v>
      </c>
      <c r="BF26" s="3">
        <f t="shared" si="11"/>
        <v>918674</v>
      </c>
      <c r="BG26" s="3">
        <f t="shared" si="11"/>
        <v>918674</v>
      </c>
      <c r="BH26" s="3">
        <f t="shared" si="11"/>
        <v>918674</v>
      </c>
      <c r="BI26" s="3">
        <f t="shared" si="11"/>
        <v>918674</v>
      </c>
      <c r="BJ26" s="3">
        <f t="shared" si="11"/>
        <v>918674</v>
      </c>
      <c r="BK26" s="3">
        <f t="shared" si="11"/>
        <v>918674</v>
      </c>
      <c r="BL26" s="3">
        <f t="shared" si="11"/>
        <v>918674</v>
      </c>
      <c r="BM26" s="3">
        <f t="shared" si="11"/>
        <v>918674</v>
      </c>
      <c r="BN26" s="3">
        <f t="shared" si="11"/>
        <v>918674</v>
      </c>
      <c r="BO26" s="3">
        <f t="shared" si="11"/>
        <v>918674</v>
      </c>
      <c r="BP26" s="3">
        <f t="shared" ref="BP26:CH26" si="12">IF(SUM($C$19:$N$19)=0,0,BO26+BP8)</f>
        <v>918674</v>
      </c>
      <c r="BQ26" s="3">
        <f t="shared" si="12"/>
        <v>918674</v>
      </c>
      <c r="BR26" s="3">
        <f t="shared" si="12"/>
        <v>918674</v>
      </c>
      <c r="BS26" s="3">
        <f t="shared" si="12"/>
        <v>918674</v>
      </c>
      <c r="BT26" s="3">
        <f t="shared" si="12"/>
        <v>918674</v>
      </c>
      <c r="BU26" s="3">
        <f t="shared" si="12"/>
        <v>918674</v>
      </c>
      <c r="BV26" s="3">
        <f t="shared" si="12"/>
        <v>918674</v>
      </c>
      <c r="BW26" s="3">
        <f t="shared" si="12"/>
        <v>918674</v>
      </c>
      <c r="BX26" s="3">
        <f t="shared" si="12"/>
        <v>918674</v>
      </c>
      <c r="BY26" s="3">
        <f t="shared" si="12"/>
        <v>918674</v>
      </c>
      <c r="BZ26" s="3">
        <f t="shared" si="12"/>
        <v>918674</v>
      </c>
      <c r="CA26" s="3">
        <f t="shared" si="12"/>
        <v>918674</v>
      </c>
      <c r="CB26" s="3">
        <f t="shared" si="12"/>
        <v>918674</v>
      </c>
      <c r="CC26" s="3">
        <f t="shared" si="12"/>
        <v>918674</v>
      </c>
      <c r="CD26" s="3">
        <f t="shared" si="12"/>
        <v>918674</v>
      </c>
      <c r="CE26" s="3">
        <f t="shared" si="12"/>
        <v>918674</v>
      </c>
      <c r="CF26" s="3">
        <f t="shared" si="12"/>
        <v>918674</v>
      </c>
      <c r="CG26" s="3">
        <f t="shared" si="12"/>
        <v>918674</v>
      </c>
      <c r="CH26" s="12">
        <f t="shared" si="12"/>
        <v>918674</v>
      </c>
    </row>
    <row r="27" spans="1:86" x14ac:dyDescent="0.3">
      <c r="A27" s="639"/>
      <c r="B27" s="13" t="str">
        <f t="shared" si="4"/>
        <v>Ext Lighting</v>
      </c>
      <c r="C27" s="3">
        <f t="shared" si="4"/>
        <v>0</v>
      </c>
      <c r="D27" s="3">
        <f t="shared" ref="D27:BO27" si="13">IF(SUM($C$19:$N$19)=0,0,C27+D9)</f>
        <v>0</v>
      </c>
      <c r="E27" s="3">
        <f t="shared" si="13"/>
        <v>0</v>
      </c>
      <c r="F27" s="3">
        <f t="shared" si="13"/>
        <v>0</v>
      </c>
      <c r="G27" s="3">
        <f t="shared" si="13"/>
        <v>0</v>
      </c>
      <c r="H27" s="3">
        <f t="shared" si="13"/>
        <v>0</v>
      </c>
      <c r="I27" s="3">
        <f t="shared" si="13"/>
        <v>0</v>
      </c>
      <c r="J27" s="3">
        <f t="shared" si="13"/>
        <v>0</v>
      </c>
      <c r="K27" s="3">
        <f t="shared" si="13"/>
        <v>0</v>
      </c>
      <c r="L27" s="3">
        <f t="shared" si="13"/>
        <v>0</v>
      </c>
      <c r="M27" s="3">
        <f t="shared" si="13"/>
        <v>0</v>
      </c>
      <c r="N27" s="3">
        <f t="shared" si="13"/>
        <v>0</v>
      </c>
      <c r="O27" s="3">
        <f t="shared" si="13"/>
        <v>0</v>
      </c>
      <c r="P27" s="3">
        <f t="shared" si="13"/>
        <v>0</v>
      </c>
      <c r="Q27" s="3">
        <f t="shared" si="13"/>
        <v>0</v>
      </c>
      <c r="R27" s="3">
        <f t="shared" si="13"/>
        <v>0</v>
      </c>
      <c r="S27" s="3">
        <f t="shared" si="13"/>
        <v>0</v>
      </c>
      <c r="T27" s="3">
        <f t="shared" si="13"/>
        <v>0</v>
      </c>
      <c r="U27" s="3">
        <f t="shared" si="13"/>
        <v>0</v>
      </c>
      <c r="V27" s="3">
        <f t="shared" si="13"/>
        <v>0</v>
      </c>
      <c r="W27" s="3">
        <f t="shared" si="13"/>
        <v>0</v>
      </c>
      <c r="X27" s="3">
        <f t="shared" si="13"/>
        <v>0</v>
      </c>
      <c r="Y27" s="3">
        <f t="shared" si="13"/>
        <v>0</v>
      </c>
      <c r="Z27" s="3">
        <f t="shared" si="13"/>
        <v>0</v>
      </c>
      <c r="AA27" s="3">
        <f t="shared" si="13"/>
        <v>0</v>
      </c>
      <c r="AB27" s="3">
        <f t="shared" si="13"/>
        <v>0</v>
      </c>
      <c r="AC27" s="3">
        <f t="shared" si="13"/>
        <v>0</v>
      </c>
      <c r="AD27" s="3">
        <f t="shared" si="13"/>
        <v>0</v>
      </c>
      <c r="AE27" s="3">
        <f t="shared" si="13"/>
        <v>0</v>
      </c>
      <c r="AF27" s="3">
        <f t="shared" si="13"/>
        <v>0</v>
      </c>
      <c r="AG27" s="3">
        <f t="shared" si="13"/>
        <v>0</v>
      </c>
      <c r="AH27" s="3">
        <f t="shared" si="13"/>
        <v>0</v>
      </c>
      <c r="AI27" s="3">
        <f t="shared" si="13"/>
        <v>0</v>
      </c>
      <c r="AJ27" s="3">
        <f t="shared" si="13"/>
        <v>0</v>
      </c>
      <c r="AK27" s="3">
        <f t="shared" si="13"/>
        <v>0</v>
      </c>
      <c r="AL27" s="3">
        <f t="shared" si="13"/>
        <v>0</v>
      </c>
      <c r="AM27" s="3">
        <f t="shared" si="13"/>
        <v>0</v>
      </c>
      <c r="AN27" s="3">
        <f t="shared" si="13"/>
        <v>0</v>
      </c>
      <c r="AO27" s="3">
        <f t="shared" si="13"/>
        <v>0</v>
      </c>
      <c r="AP27" s="3">
        <f t="shared" si="13"/>
        <v>0</v>
      </c>
      <c r="AQ27" s="3">
        <f t="shared" si="13"/>
        <v>0</v>
      </c>
      <c r="AR27" s="3">
        <f t="shared" si="13"/>
        <v>0</v>
      </c>
      <c r="AS27" s="3">
        <f t="shared" si="13"/>
        <v>0</v>
      </c>
      <c r="AT27" s="3">
        <f t="shared" si="13"/>
        <v>0</v>
      </c>
      <c r="AU27" s="3">
        <f t="shared" si="13"/>
        <v>0</v>
      </c>
      <c r="AV27" s="3">
        <f t="shared" si="13"/>
        <v>0</v>
      </c>
      <c r="AW27" s="3">
        <f t="shared" si="13"/>
        <v>0</v>
      </c>
      <c r="AX27" s="3">
        <f t="shared" si="13"/>
        <v>0</v>
      </c>
      <c r="AY27" s="3">
        <f t="shared" si="13"/>
        <v>0</v>
      </c>
      <c r="AZ27" s="3">
        <f t="shared" si="13"/>
        <v>0</v>
      </c>
      <c r="BA27" s="3">
        <f t="shared" si="13"/>
        <v>0</v>
      </c>
      <c r="BB27" s="3">
        <f t="shared" si="13"/>
        <v>0</v>
      </c>
      <c r="BC27" s="3">
        <f t="shared" si="13"/>
        <v>0</v>
      </c>
      <c r="BD27" s="3">
        <f t="shared" si="13"/>
        <v>0</v>
      </c>
      <c r="BE27" s="3">
        <f t="shared" si="13"/>
        <v>0</v>
      </c>
      <c r="BF27" s="3">
        <f t="shared" si="13"/>
        <v>0</v>
      </c>
      <c r="BG27" s="3">
        <f t="shared" si="13"/>
        <v>0</v>
      </c>
      <c r="BH27" s="3">
        <f t="shared" si="13"/>
        <v>0</v>
      </c>
      <c r="BI27" s="3">
        <f t="shared" si="13"/>
        <v>0</v>
      </c>
      <c r="BJ27" s="3">
        <f t="shared" si="13"/>
        <v>0</v>
      </c>
      <c r="BK27" s="3">
        <f t="shared" si="13"/>
        <v>0</v>
      </c>
      <c r="BL27" s="3">
        <f t="shared" si="13"/>
        <v>0</v>
      </c>
      <c r="BM27" s="3">
        <f t="shared" si="13"/>
        <v>0</v>
      </c>
      <c r="BN27" s="3">
        <f t="shared" si="13"/>
        <v>0</v>
      </c>
      <c r="BO27" s="3">
        <f t="shared" si="13"/>
        <v>0</v>
      </c>
      <c r="BP27" s="3">
        <f t="shared" ref="BP27:CH27" si="14">IF(SUM($C$19:$N$19)=0,0,BO27+BP9)</f>
        <v>0</v>
      </c>
      <c r="BQ27" s="3">
        <f t="shared" si="14"/>
        <v>0</v>
      </c>
      <c r="BR27" s="3">
        <f t="shared" si="14"/>
        <v>0</v>
      </c>
      <c r="BS27" s="3">
        <f t="shared" si="14"/>
        <v>0</v>
      </c>
      <c r="BT27" s="3">
        <f t="shared" si="14"/>
        <v>0</v>
      </c>
      <c r="BU27" s="3">
        <f t="shared" si="14"/>
        <v>0</v>
      </c>
      <c r="BV27" s="3">
        <f t="shared" si="14"/>
        <v>0</v>
      </c>
      <c r="BW27" s="3">
        <f t="shared" si="14"/>
        <v>0</v>
      </c>
      <c r="BX27" s="3">
        <f t="shared" si="14"/>
        <v>0</v>
      </c>
      <c r="BY27" s="3">
        <f t="shared" si="14"/>
        <v>0</v>
      </c>
      <c r="BZ27" s="3">
        <f t="shared" si="14"/>
        <v>0</v>
      </c>
      <c r="CA27" s="3">
        <f t="shared" si="14"/>
        <v>0</v>
      </c>
      <c r="CB27" s="3">
        <f t="shared" si="14"/>
        <v>0</v>
      </c>
      <c r="CC27" s="3">
        <f t="shared" si="14"/>
        <v>0</v>
      </c>
      <c r="CD27" s="3">
        <f t="shared" si="14"/>
        <v>0</v>
      </c>
      <c r="CE27" s="3">
        <f t="shared" si="14"/>
        <v>0</v>
      </c>
      <c r="CF27" s="3">
        <f t="shared" si="14"/>
        <v>0</v>
      </c>
      <c r="CG27" s="3">
        <f t="shared" si="14"/>
        <v>0</v>
      </c>
      <c r="CH27" s="12">
        <f t="shared" si="14"/>
        <v>0</v>
      </c>
    </row>
    <row r="28" spans="1:86" x14ac:dyDescent="0.3">
      <c r="A28" s="639"/>
      <c r="B28" s="11" t="str">
        <f t="shared" si="4"/>
        <v>Heating</v>
      </c>
      <c r="C28" s="3">
        <f t="shared" si="4"/>
        <v>0</v>
      </c>
      <c r="D28" s="3">
        <f t="shared" ref="D28:BO28" si="15">IF(SUM($C$19:$N$19)=0,0,C28+D10)</f>
        <v>0</v>
      </c>
      <c r="E28" s="3">
        <f t="shared" si="15"/>
        <v>0</v>
      </c>
      <c r="F28" s="3">
        <f t="shared" si="15"/>
        <v>0</v>
      </c>
      <c r="G28" s="3">
        <f t="shared" si="15"/>
        <v>0</v>
      </c>
      <c r="H28" s="3">
        <f t="shared" si="15"/>
        <v>0</v>
      </c>
      <c r="I28" s="3">
        <f t="shared" si="15"/>
        <v>0</v>
      </c>
      <c r="J28" s="3">
        <f t="shared" si="15"/>
        <v>0</v>
      </c>
      <c r="K28" s="3">
        <f t="shared" si="15"/>
        <v>0</v>
      </c>
      <c r="L28" s="3">
        <f t="shared" si="15"/>
        <v>0</v>
      </c>
      <c r="M28" s="3">
        <f t="shared" si="15"/>
        <v>0</v>
      </c>
      <c r="N28" s="3">
        <f t="shared" si="15"/>
        <v>0</v>
      </c>
      <c r="O28" s="3">
        <f t="shared" si="15"/>
        <v>0</v>
      </c>
      <c r="P28" s="3">
        <f t="shared" si="15"/>
        <v>0</v>
      </c>
      <c r="Q28" s="3">
        <f t="shared" si="15"/>
        <v>0</v>
      </c>
      <c r="R28" s="3">
        <f t="shared" si="15"/>
        <v>0</v>
      </c>
      <c r="S28" s="3">
        <f t="shared" si="15"/>
        <v>0</v>
      </c>
      <c r="T28" s="3">
        <f t="shared" si="15"/>
        <v>0</v>
      </c>
      <c r="U28" s="3">
        <f t="shared" si="15"/>
        <v>0</v>
      </c>
      <c r="V28" s="3">
        <f t="shared" si="15"/>
        <v>0</v>
      </c>
      <c r="W28" s="3">
        <f t="shared" si="15"/>
        <v>0</v>
      </c>
      <c r="X28" s="3">
        <f t="shared" si="15"/>
        <v>0</v>
      </c>
      <c r="Y28" s="3">
        <f t="shared" si="15"/>
        <v>0</v>
      </c>
      <c r="Z28" s="3">
        <f t="shared" si="15"/>
        <v>0</v>
      </c>
      <c r="AA28" s="3">
        <f t="shared" si="15"/>
        <v>0</v>
      </c>
      <c r="AB28" s="3">
        <f t="shared" si="15"/>
        <v>0</v>
      </c>
      <c r="AC28" s="3">
        <f t="shared" si="15"/>
        <v>0</v>
      </c>
      <c r="AD28" s="3">
        <f t="shared" si="15"/>
        <v>0</v>
      </c>
      <c r="AE28" s="3">
        <f t="shared" si="15"/>
        <v>0</v>
      </c>
      <c r="AF28" s="3">
        <f t="shared" si="15"/>
        <v>0</v>
      </c>
      <c r="AG28" s="3">
        <f t="shared" si="15"/>
        <v>0</v>
      </c>
      <c r="AH28" s="3">
        <f t="shared" si="15"/>
        <v>0</v>
      </c>
      <c r="AI28" s="3">
        <f t="shared" si="15"/>
        <v>0</v>
      </c>
      <c r="AJ28" s="3">
        <f t="shared" si="15"/>
        <v>0</v>
      </c>
      <c r="AK28" s="3">
        <f t="shared" si="15"/>
        <v>0</v>
      </c>
      <c r="AL28" s="3">
        <f t="shared" si="15"/>
        <v>0</v>
      </c>
      <c r="AM28" s="3">
        <f t="shared" si="15"/>
        <v>0</v>
      </c>
      <c r="AN28" s="3">
        <f t="shared" si="15"/>
        <v>0</v>
      </c>
      <c r="AO28" s="3">
        <f t="shared" si="15"/>
        <v>0</v>
      </c>
      <c r="AP28" s="3">
        <f t="shared" si="15"/>
        <v>0</v>
      </c>
      <c r="AQ28" s="3">
        <f t="shared" si="15"/>
        <v>0</v>
      </c>
      <c r="AR28" s="3">
        <f t="shared" si="15"/>
        <v>0</v>
      </c>
      <c r="AS28" s="3">
        <f t="shared" si="15"/>
        <v>0</v>
      </c>
      <c r="AT28" s="3">
        <f t="shared" si="15"/>
        <v>0</v>
      </c>
      <c r="AU28" s="3">
        <f t="shared" si="15"/>
        <v>0</v>
      </c>
      <c r="AV28" s="3">
        <f t="shared" si="15"/>
        <v>0</v>
      </c>
      <c r="AW28" s="3">
        <f t="shared" si="15"/>
        <v>0</v>
      </c>
      <c r="AX28" s="3">
        <f t="shared" si="15"/>
        <v>0</v>
      </c>
      <c r="AY28" s="3">
        <f t="shared" si="15"/>
        <v>0</v>
      </c>
      <c r="AZ28" s="3">
        <f t="shared" si="15"/>
        <v>0</v>
      </c>
      <c r="BA28" s="3">
        <f t="shared" si="15"/>
        <v>0</v>
      </c>
      <c r="BB28" s="3">
        <f t="shared" si="15"/>
        <v>0</v>
      </c>
      <c r="BC28" s="3">
        <f t="shared" si="15"/>
        <v>0</v>
      </c>
      <c r="BD28" s="3">
        <f t="shared" si="15"/>
        <v>0</v>
      </c>
      <c r="BE28" s="3">
        <f t="shared" si="15"/>
        <v>0</v>
      </c>
      <c r="BF28" s="3">
        <f t="shared" si="15"/>
        <v>0</v>
      </c>
      <c r="BG28" s="3">
        <f t="shared" si="15"/>
        <v>0</v>
      </c>
      <c r="BH28" s="3">
        <f t="shared" si="15"/>
        <v>0</v>
      </c>
      <c r="BI28" s="3">
        <f t="shared" si="15"/>
        <v>0</v>
      </c>
      <c r="BJ28" s="3">
        <f t="shared" si="15"/>
        <v>0</v>
      </c>
      <c r="BK28" s="3">
        <f t="shared" si="15"/>
        <v>0</v>
      </c>
      <c r="BL28" s="3">
        <f t="shared" si="15"/>
        <v>0</v>
      </c>
      <c r="BM28" s="3">
        <f t="shared" si="15"/>
        <v>0</v>
      </c>
      <c r="BN28" s="3">
        <f t="shared" si="15"/>
        <v>0</v>
      </c>
      <c r="BO28" s="3">
        <f t="shared" si="15"/>
        <v>0</v>
      </c>
      <c r="BP28" s="3">
        <f t="shared" ref="BP28:CH28" si="16">IF(SUM($C$19:$N$19)=0,0,BO28+BP10)</f>
        <v>0</v>
      </c>
      <c r="BQ28" s="3">
        <f t="shared" si="16"/>
        <v>0</v>
      </c>
      <c r="BR28" s="3">
        <f t="shared" si="16"/>
        <v>0</v>
      </c>
      <c r="BS28" s="3">
        <f t="shared" si="16"/>
        <v>0</v>
      </c>
      <c r="BT28" s="3">
        <f t="shared" si="16"/>
        <v>0</v>
      </c>
      <c r="BU28" s="3">
        <f t="shared" si="16"/>
        <v>0</v>
      </c>
      <c r="BV28" s="3">
        <f t="shared" si="16"/>
        <v>0</v>
      </c>
      <c r="BW28" s="3">
        <f t="shared" si="16"/>
        <v>0</v>
      </c>
      <c r="BX28" s="3">
        <f t="shared" si="16"/>
        <v>0</v>
      </c>
      <c r="BY28" s="3">
        <f t="shared" si="16"/>
        <v>0</v>
      </c>
      <c r="BZ28" s="3">
        <f t="shared" si="16"/>
        <v>0</v>
      </c>
      <c r="CA28" s="3">
        <f t="shared" si="16"/>
        <v>0</v>
      </c>
      <c r="CB28" s="3">
        <f t="shared" si="16"/>
        <v>0</v>
      </c>
      <c r="CC28" s="3">
        <f t="shared" si="16"/>
        <v>0</v>
      </c>
      <c r="CD28" s="3">
        <f t="shared" si="16"/>
        <v>0</v>
      </c>
      <c r="CE28" s="3">
        <f t="shared" si="16"/>
        <v>0</v>
      </c>
      <c r="CF28" s="3">
        <f t="shared" si="16"/>
        <v>0</v>
      </c>
      <c r="CG28" s="3">
        <f t="shared" si="16"/>
        <v>0</v>
      </c>
      <c r="CH28" s="12">
        <f t="shared" si="16"/>
        <v>0</v>
      </c>
    </row>
    <row r="29" spans="1:86" x14ac:dyDescent="0.3">
      <c r="A29" s="639"/>
      <c r="B29" s="11" t="str">
        <f t="shared" si="4"/>
        <v>HVAC</v>
      </c>
      <c r="C29" s="3">
        <f t="shared" si="4"/>
        <v>0</v>
      </c>
      <c r="D29" s="3">
        <f t="shared" ref="D29:BO29" si="17">IF(SUM($C$19:$N$19)=0,0,C29+D11)</f>
        <v>0</v>
      </c>
      <c r="E29" s="3">
        <f t="shared" si="17"/>
        <v>0</v>
      </c>
      <c r="F29" s="3">
        <f t="shared" si="17"/>
        <v>0</v>
      </c>
      <c r="G29" s="3">
        <f t="shared" si="17"/>
        <v>0</v>
      </c>
      <c r="H29" s="3">
        <f t="shared" si="17"/>
        <v>0</v>
      </c>
      <c r="I29" s="3">
        <f t="shared" si="17"/>
        <v>0</v>
      </c>
      <c r="J29" s="3">
        <f t="shared" si="17"/>
        <v>621935</v>
      </c>
      <c r="K29" s="3">
        <f t="shared" si="17"/>
        <v>621935</v>
      </c>
      <c r="L29" s="3">
        <f t="shared" si="17"/>
        <v>621935</v>
      </c>
      <c r="M29" s="3">
        <f t="shared" si="17"/>
        <v>621935</v>
      </c>
      <c r="N29" s="3">
        <f t="shared" si="17"/>
        <v>686263</v>
      </c>
      <c r="O29" s="3">
        <f t="shared" si="17"/>
        <v>686263</v>
      </c>
      <c r="P29" s="3">
        <f t="shared" si="17"/>
        <v>686263</v>
      </c>
      <c r="Q29" s="3">
        <f t="shared" si="17"/>
        <v>686263</v>
      </c>
      <c r="R29" s="3">
        <f t="shared" si="17"/>
        <v>686263</v>
      </c>
      <c r="S29" s="3">
        <f t="shared" si="17"/>
        <v>686263</v>
      </c>
      <c r="T29" s="3">
        <f t="shared" si="17"/>
        <v>686263</v>
      </c>
      <c r="U29" s="3">
        <f t="shared" si="17"/>
        <v>686263</v>
      </c>
      <c r="V29" s="3">
        <f t="shared" si="17"/>
        <v>686263</v>
      </c>
      <c r="W29" s="3">
        <f t="shared" si="17"/>
        <v>686263</v>
      </c>
      <c r="X29" s="3">
        <f t="shared" si="17"/>
        <v>686263</v>
      </c>
      <c r="Y29" s="3">
        <f t="shared" si="17"/>
        <v>686263</v>
      </c>
      <c r="Z29" s="3">
        <f t="shared" si="17"/>
        <v>686263</v>
      </c>
      <c r="AA29" s="3">
        <f t="shared" si="17"/>
        <v>686263</v>
      </c>
      <c r="AB29" s="3">
        <f t="shared" si="17"/>
        <v>686263</v>
      </c>
      <c r="AC29" s="3">
        <f t="shared" si="17"/>
        <v>686263</v>
      </c>
      <c r="AD29" s="3">
        <f t="shared" si="17"/>
        <v>686263</v>
      </c>
      <c r="AE29" s="3">
        <f t="shared" si="17"/>
        <v>686263</v>
      </c>
      <c r="AF29" s="3">
        <f t="shared" si="17"/>
        <v>686263</v>
      </c>
      <c r="AG29" s="3">
        <f t="shared" si="17"/>
        <v>686263</v>
      </c>
      <c r="AH29" s="3">
        <f t="shared" si="17"/>
        <v>686263</v>
      </c>
      <c r="AI29" s="3">
        <f t="shared" si="17"/>
        <v>686263</v>
      </c>
      <c r="AJ29" s="3">
        <f t="shared" si="17"/>
        <v>686263</v>
      </c>
      <c r="AK29" s="3">
        <f t="shared" si="17"/>
        <v>686263</v>
      </c>
      <c r="AL29" s="3">
        <f t="shared" si="17"/>
        <v>686263</v>
      </c>
      <c r="AM29" s="3">
        <f t="shared" si="17"/>
        <v>686263</v>
      </c>
      <c r="AN29" s="3">
        <f t="shared" si="17"/>
        <v>686263</v>
      </c>
      <c r="AO29" s="3">
        <f t="shared" si="17"/>
        <v>686263</v>
      </c>
      <c r="AP29" s="3">
        <f t="shared" si="17"/>
        <v>686263</v>
      </c>
      <c r="AQ29" s="3">
        <f t="shared" si="17"/>
        <v>686263</v>
      </c>
      <c r="AR29" s="3">
        <f t="shared" si="17"/>
        <v>686263</v>
      </c>
      <c r="AS29" s="3">
        <f t="shared" si="17"/>
        <v>686263</v>
      </c>
      <c r="AT29" s="3">
        <f t="shared" si="17"/>
        <v>686263</v>
      </c>
      <c r="AU29" s="3">
        <f t="shared" si="17"/>
        <v>686263</v>
      </c>
      <c r="AV29" s="3">
        <f t="shared" si="17"/>
        <v>686263</v>
      </c>
      <c r="AW29" s="3">
        <f t="shared" si="17"/>
        <v>686263</v>
      </c>
      <c r="AX29" s="3">
        <f t="shared" si="17"/>
        <v>686263</v>
      </c>
      <c r="AY29" s="3">
        <f t="shared" si="17"/>
        <v>686263</v>
      </c>
      <c r="AZ29" s="3">
        <f t="shared" si="17"/>
        <v>686263</v>
      </c>
      <c r="BA29" s="3">
        <f t="shared" si="17"/>
        <v>686263</v>
      </c>
      <c r="BB29" s="3">
        <f t="shared" si="17"/>
        <v>686263</v>
      </c>
      <c r="BC29" s="3">
        <f t="shared" si="17"/>
        <v>686263</v>
      </c>
      <c r="BD29" s="3">
        <f t="shared" si="17"/>
        <v>686263</v>
      </c>
      <c r="BE29" s="3">
        <f t="shared" si="17"/>
        <v>686263</v>
      </c>
      <c r="BF29" s="3">
        <f t="shared" si="17"/>
        <v>686263</v>
      </c>
      <c r="BG29" s="3">
        <f t="shared" si="17"/>
        <v>686263</v>
      </c>
      <c r="BH29" s="3">
        <f t="shared" si="17"/>
        <v>686263</v>
      </c>
      <c r="BI29" s="3">
        <f t="shared" si="17"/>
        <v>686263</v>
      </c>
      <c r="BJ29" s="3">
        <f t="shared" si="17"/>
        <v>686263</v>
      </c>
      <c r="BK29" s="3">
        <f t="shared" si="17"/>
        <v>686263</v>
      </c>
      <c r="BL29" s="3">
        <f t="shared" si="17"/>
        <v>686263</v>
      </c>
      <c r="BM29" s="3">
        <f t="shared" si="17"/>
        <v>686263</v>
      </c>
      <c r="BN29" s="3">
        <f t="shared" si="17"/>
        <v>686263</v>
      </c>
      <c r="BO29" s="3">
        <f t="shared" si="17"/>
        <v>686263</v>
      </c>
      <c r="BP29" s="3">
        <f t="shared" ref="BP29:CH29" si="18">IF(SUM($C$19:$N$19)=0,0,BO29+BP11)</f>
        <v>686263</v>
      </c>
      <c r="BQ29" s="3">
        <f t="shared" si="18"/>
        <v>686263</v>
      </c>
      <c r="BR29" s="3">
        <f t="shared" si="18"/>
        <v>686263</v>
      </c>
      <c r="BS29" s="3">
        <f t="shared" si="18"/>
        <v>686263</v>
      </c>
      <c r="BT29" s="3">
        <f t="shared" si="18"/>
        <v>686263</v>
      </c>
      <c r="BU29" s="3">
        <f t="shared" si="18"/>
        <v>686263</v>
      </c>
      <c r="BV29" s="3">
        <f t="shared" si="18"/>
        <v>686263</v>
      </c>
      <c r="BW29" s="3">
        <f t="shared" si="18"/>
        <v>686263</v>
      </c>
      <c r="BX29" s="3">
        <f t="shared" si="18"/>
        <v>686263</v>
      </c>
      <c r="BY29" s="3">
        <f t="shared" si="18"/>
        <v>686263</v>
      </c>
      <c r="BZ29" s="3">
        <f t="shared" si="18"/>
        <v>686263</v>
      </c>
      <c r="CA29" s="3">
        <f t="shared" si="18"/>
        <v>686263</v>
      </c>
      <c r="CB29" s="3">
        <f t="shared" si="18"/>
        <v>686263</v>
      </c>
      <c r="CC29" s="3">
        <f t="shared" si="18"/>
        <v>686263</v>
      </c>
      <c r="CD29" s="3">
        <f t="shared" si="18"/>
        <v>686263</v>
      </c>
      <c r="CE29" s="3">
        <f t="shared" si="18"/>
        <v>686263</v>
      </c>
      <c r="CF29" s="3">
        <f t="shared" si="18"/>
        <v>686263</v>
      </c>
      <c r="CG29" s="3">
        <f t="shared" si="18"/>
        <v>686263</v>
      </c>
      <c r="CH29" s="12">
        <f t="shared" si="18"/>
        <v>686263</v>
      </c>
    </row>
    <row r="30" spans="1:86" x14ac:dyDescent="0.3">
      <c r="A30" s="639"/>
      <c r="B30" s="11" t="str">
        <f t="shared" si="4"/>
        <v>Lighting</v>
      </c>
      <c r="C30" s="3">
        <f t="shared" si="4"/>
        <v>144648</v>
      </c>
      <c r="D30" s="3">
        <f t="shared" ref="D30:BO30" si="19">IF(SUM($C$19:$N$19)=0,0,C30+D12)</f>
        <v>144648</v>
      </c>
      <c r="E30" s="3">
        <f t="shared" si="19"/>
        <v>144648</v>
      </c>
      <c r="F30" s="3">
        <f t="shared" si="19"/>
        <v>868023</v>
      </c>
      <c r="G30" s="3">
        <f t="shared" si="19"/>
        <v>951681</v>
      </c>
      <c r="H30" s="3">
        <f t="shared" si="19"/>
        <v>951681</v>
      </c>
      <c r="I30" s="3">
        <f t="shared" si="19"/>
        <v>973830</v>
      </c>
      <c r="J30" s="3">
        <f t="shared" si="19"/>
        <v>988124</v>
      </c>
      <c r="K30" s="3">
        <f t="shared" si="19"/>
        <v>1000657</v>
      </c>
      <c r="L30" s="3">
        <f t="shared" si="19"/>
        <v>1256539</v>
      </c>
      <c r="M30" s="3">
        <f t="shared" si="19"/>
        <v>2391624</v>
      </c>
      <c r="N30" s="3">
        <f t="shared" si="19"/>
        <v>2391624</v>
      </c>
      <c r="O30" s="3">
        <f t="shared" si="19"/>
        <v>2391624</v>
      </c>
      <c r="P30" s="3">
        <f t="shared" si="19"/>
        <v>2391624</v>
      </c>
      <c r="Q30" s="3">
        <f t="shared" si="19"/>
        <v>2391624</v>
      </c>
      <c r="R30" s="3">
        <f t="shared" si="19"/>
        <v>2391624</v>
      </c>
      <c r="S30" s="3">
        <f t="shared" si="19"/>
        <v>2391624</v>
      </c>
      <c r="T30" s="3">
        <f t="shared" si="19"/>
        <v>2391624</v>
      </c>
      <c r="U30" s="3">
        <f t="shared" si="19"/>
        <v>2391624</v>
      </c>
      <c r="V30" s="3">
        <f t="shared" si="19"/>
        <v>2391624</v>
      </c>
      <c r="W30" s="3">
        <f t="shared" si="19"/>
        <v>2391624</v>
      </c>
      <c r="X30" s="3">
        <f t="shared" si="19"/>
        <v>2391624</v>
      </c>
      <c r="Y30" s="3">
        <f t="shared" si="19"/>
        <v>2391624</v>
      </c>
      <c r="Z30" s="3">
        <f t="shared" si="19"/>
        <v>2391624</v>
      </c>
      <c r="AA30" s="3">
        <f t="shared" si="19"/>
        <v>2391624</v>
      </c>
      <c r="AB30" s="3">
        <f t="shared" si="19"/>
        <v>2391624</v>
      </c>
      <c r="AC30" s="3">
        <f t="shared" si="19"/>
        <v>2391624</v>
      </c>
      <c r="AD30" s="3">
        <f t="shared" si="19"/>
        <v>2391624</v>
      </c>
      <c r="AE30" s="3">
        <f t="shared" si="19"/>
        <v>2391624</v>
      </c>
      <c r="AF30" s="3">
        <f t="shared" si="19"/>
        <v>2391624</v>
      </c>
      <c r="AG30" s="3">
        <f t="shared" si="19"/>
        <v>2391624</v>
      </c>
      <c r="AH30" s="3">
        <f t="shared" si="19"/>
        <v>2391624</v>
      </c>
      <c r="AI30" s="3">
        <f t="shared" si="19"/>
        <v>2391624</v>
      </c>
      <c r="AJ30" s="3">
        <f t="shared" si="19"/>
        <v>2391624</v>
      </c>
      <c r="AK30" s="3">
        <f t="shared" si="19"/>
        <v>2391624</v>
      </c>
      <c r="AL30" s="3">
        <f t="shared" si="19"/>
        <v>2391624</v>
      </c>
      <c r="AM30" s="3">
        <f t="shared" si="19"/>
        <v>2391624</v>
      </c>
      <c r="AN30" s="3">
        <f t="shared" si="19"/>
        <v>2391624</v>
      </c>
      <c r="AO30" s="3">
        <f t="shared" si="19"/>
        <v>2391624</v>
      </c>
      <c r="AP30" s="3">
        <f t="shared" si="19"/>
        <v>2391624</v>
      </c>
      <c r="AQ30" s="3">
        <f t="shared" si="19"/>
        <v>2391624</v>
      </c>
      <c r="AR30" s="3">
        <f t="shared" si="19"/>
        <v>2391624</v>
      </c>
      <c r="AS30" s="3">
        <f t="shared" si="19"/>
        <v>2391624</v>
      </c>
      <c r="AT30" s="3">
        <f t="shared" si="19"/>
        <v>2391624</v>
      </c>
      <c r="AU30" s="3">
        <f t="shared" si="19"/>
        <v>2391624</v>
      </c>
      <c r="AV30" s="3">
        <f t="shared" si="19"/>
        <v>2391624</v>
      </c>
      <c r="AW30" s="3">
        <f t="shared" si="19"/>
        <v>2391624</v>
      </c>
      <c r="AX30" s="3">
        <f t="shared" si="19"/>
        <v>2391624</v>
      </c>
      <c r="AY30" s="3">
        <f t="shared" si="19"/>
        <v>2391624</v>
      </c>
      <c r="AZ30" s="3">
        <f t="shared" si="19"/>
        <v>2391624</v>
      </c>
      <c r="BA30" s="3">
        <f t="shared" si="19"/>
        <v>2391624</v>
      </c>
      <c r="BB30" s="3">
        <f t="shared" si="19"/>
        <v>2391624</v>
      </c>
      <c r="BC30" s="3">
        <f t="shared" si="19"/>
        <v>2391624</v>
      </c>
      <c r="BD30" s="3">
        <f t="shared" si="19"/>
        <v>2391624</v>
      </c>
      <c r="BE30" s="3">
        <f t="shared" si="19"/>
        <v>2391624</v>
      </c>
      <c r="BF30" s="3">
        <f t="shared" si="19"/>
        <v>2391624</v>
      </c>
      <c r="BG30" s="3">
        <f t="shared" si="19"/>
        <v>2391624</v>
      </c>
      <c r="BH30" s="3">
        <f t="shared" si="19"/>
        <v>2391624</v>
      </c>
      <c r="BI30" s="3">
        <f t="shared" si="19"/>
        <v>2391624</v>
      </c>
      <c r="BJ30" s="3">
        <f t="shared" si="19"/>
        <v>2391624</v>
      </c>
      <c r="BK30" s="3">
        <f t="shared" si="19"/>
        <v>2391624</v>
      </c>
      <c r="BL30" s="3">
        <f t="shared" si="19"/>
        <v>2391624</v>
      </c>
      <c r="BM30" s="3">
        <f t="shared" si="19"/>
        <v>2391624</v>
      </c>
      <c r="BN30" s="3">
        <f t="shared" si="19"/>
        <v>2391624</v>
      </c>
      <c r="BO30" s="3">
        <f t="shared" si="19"/>
        <v>2391624</v>
      </c>
      <c r="BP30" s="3">
        <f t="shared" ref="BP30:CH30" si="20">IF(SUM($C$19:$N$19)=0,0,BO30+BP12)</f>
        <v>2391624</v>
      </c>
      <c r="BQ30" s="3">
        <f t="shared" si="20"/>
        <v>2391624</v>
      </c>
      <c r="BR30" s="3">
        <f t="shared" si="20"/>
        <v>2391624</v>
      </c>
      <c r="BS30" s="3">
        <f t="shared" si="20"/>
        <v>2391624</v>
      </c>
      <c r="BT30" s="3">
        <f t="shared" si="20"/>
        <v>2391624</v>
      </c>
      <c r="BU30" s="3">
        <f t="shared" si="20"/>
        <v>2391624</v>
      </c>
      <c r="BV30" s="3">
        <f t="shared" si="20"/>
        <v>2391624</v>
      </c>
      <c r="BW30" s="3">
        <f t="shared" si="20"/>
        <v>2391624</v>
      </c>
      <c r="BX30" s="3">
        <f t="shared" si="20"/>
        <v>2391624</v>
      </c>
      <c r="BY30" s="3">
        <f t="shared" si="20"/>
        <v>2391624</v>
      </c>
      <c r="BZ30" s="3">
        <f t="shared" si="20"/>
        <v>2391624</v>
      </c>
      <c r="CA30" s="3">
        <f t="shared" si="20"/>
        <v>2391624</v>
      </c>
      <c r="CB30" s="3">
        <f t="shared" si="20"/>
        <v>2391624</v>
      </c>
      <c r="CC30" s="3">
        <f t="shared" si="20"/>
        <v>2391624</v>
      </c>
      <c r="CD30" s="3">
        <f t="shared" si="20"/>
        <v>2391624</v>
      </c>
      <c r="CE30" s="3">
        <f t="shared" si="20"/>
        <v>2391624</v>
      </c>
      <c r="CF30" s="3">
        <f t="shared" si="20"/>
        <v>2391624</v>
      </c>
      <c r="CG30" s="3">
        <f t="shared" si="20"/>
        <v>2391624</v>
      </c>
      <c r="CH30" s="12">
        <f t="shared" si="20"/>
        <v>2391624</v>
      </c>
    </row>
    <row r="31" spans="1:86" x14ac:dyDescent="0.3">
      <c r="A31" s="639"/>
      <c r="B31" s="11" t="str">
        <f t="shared" si="4"/>
        <v>Miscellaneous</v>
      </c>
      <c r="C31" s="3">
        <f t="shared" si="4"/>
        <v>0</v>
      </c>
      <c r="D31" s="3">
        <f t="shared" ref="D31:BO31" si="21">IF(SUM($C$19:$N$19)=0,0,C31+D13)</f>
        <v>0</v>
      </c>
      <c r="E31" s="3">
        <f t="shared" si="21"/>
        <v>0</v>
      </c>
      <c r="F31" s="3">
        <f t="shared" si="21"/>
        <v>0</v>
      </c>
      <c r="G31" s="3">
        <f t="shared" si="21"/>
        <v>0</v>
      </c>
      <c r="H31" s="3">
        <f t="shared" si="21"/>
        <v>0</v>
      </c>
      <c r="I31" s="3">
        <f t="shared" si="21"/>
        <v>0</v>
      </c>
      <c r="J31" s="3">
        <f t="shared" si="21"/>
        <v>0</v>
      </c>
      <c r="K31" s="3">
        <f t="shared" si="21"/>
        <v>0</v>
      </c>
      <c r="L31" s="3">
        <f t="shared" si="21"/>
        <v>0</v>
      </c>
      <c r="M31" s="3">
        <f t="shared" si="21"/>
        <v>0</v>
      </c>
      <c r="N31" s="3">
        <f t="shared" si="21"/>
        <v>0</v>
      </c>
      <c r="O31" s="3">
        <f t="shared" si="21"/>
        <v>0</v>
      </c>
      <c r="P31" s="3">
        <f t="shared" si="21"/>
        <v>0</v>
      </c>
      <c r="Q31" s="3">
        <f t="shared" si="21"/>
        <v>0</v>
      </c>
      <c r="R31" s="3">
        <f t="shared" si="21"/>
        <v>0</v>
      </c>
      <c r="S31" s="3">
        <f t="shared" si="21"/>
        <v>0</v>
      </c>
      <c r="T31" s="3">
        <f t="shared" si="21"/>
        <v>0</v>
      </c>
      <c r="U31" s="3">
        <f t="shared" si="21"/>
        <v>0</v>
      </c>
      <c r="V31" s="3">
        <f t="shared" si="21"/>
        <v>0</v>
      </c>
      <c r="W31" s="3">
        <f t="shared" si="21"/>
        <v>0</v>
      </c>
      <c r="X31" s="3">
        <f t="shared" si="21"/>
        <v>0</v>
      </c>
      <c r="Y31" s="3">
        <f t="shared" si="21"/>
        <v>0</v>
      </c>
      <c r="Z31" s="3">
        <f t="shared" si="21"/>
        <v>0</v>
      </c>
      <c r="AA31" s="3">
        <f t="shared" si="21"/>
        <v>0</v>
      </c>
      <c r="AB31" s="3">
        <f t="shared" si="21"/>
        <v>0</v>
      </c>
      <c r="AC31" s="3">
        <f t="shared" si="21"/>
        <v>0</v>
      </c>
      <c r="AD31" s="3">
        <f t="shared" si="21"/>
        <v>0</v>
      </c>
      <c r="AE31" s="3">
        <f t="shared" si="21"/>
        <v>0</v>
      </c>
      <c r="AF31" s="3">
        <f t="shared" si="21"/>
        <v>0</v>
      </c>
      <c r="AG31" s="3">
        <f t="shared" si="21"/>
        <v>0</v>
      </c>
      <c r="AH31" s="3">
        <f t="shared" si="21"/>
        <v>0</v>
      </c>
      <c r="AI31" s="3">
        <f t="shared" si="21"/>
        <v>0</v>
      </c>
      <c r="AJ31" s="3">
        <f t="shared" si="21"/>
        <v>0</v>
      </c>
      <c r="AK31" s="3">
        <f t="shared" si="21"/>
        <v>0</v>
      </c>
      <c r="AL31" s="3">
        <f t="shared" si="21"/>
        <v>0</v>
      </c>
      <c r="AM31" s="3">
        <f t="shared" si="21"/>
        <v>0</v>
      </c>
      <c r="AN31" s="3">
        <f t="shared" si="21"/>
        <v>0</v>
      </c>
      <c r="AO31" s="3">
        <f t="shared" si="21"/>
        <v>0</v>
      </c>
      <c r="AP31" s="3">
        <f t="shared" si="21"/>
        <v>0</v>
      </c>
      <c r="AQ31" s="3">
        <f t="shared" si="21"/>
        <v>0</v>
      </c>
      <c r="AR31" s="3">
        <f t="shared" si="21"/>
        <v>0</v>
      </c>
      <c r="AS31" s="3">
        <f t="shared" si="21"/>
        <v>0</v>
      </c>
      <c r="AT31" s="3">
        <f t="shared" si="21"/>
        <v>0</v>
      </c>
      <c r="AU31" s="3">
        <f t="shared" si="21"/>
        <v>0</v>
      </c>
      <c r="AV31" s="3">
        <f t="shared" si="21"/>
        <v>0</v>
      </c>
      <c r="AW31" s="3">
        <f t="shared" si="21"/>
        <v>0</v>
      </c>
      <c r="AX31" s="3">
        <f t="shared" si="21"/>
        <v>0</v>
      </c>
      <c r="AY31" s="3">
        <f t="shared" si="21"/>
        <v>0</v>
      </c>
      <c r="AZ31" s="3">
        <f t="shared" si="21"/>
        <v>0</v>
      </c>
      <c r="BA31" s="3">
        <f t="shared" si="21"/>
        <v>0</v>
      </c>
      <c r="BB31" s="3">
        <f t="shared" si="21"/>
        <v>0</v>
      </c>
      <c r="BC31" s="3">
        <f t="shared" si="21"/>
        <v>0</v>
      </c>
      <c r="BD31" s="3">
        <f t="shared" si="21"/>
        <v>0</v>
      </c>
      <c r="BE31" s="3">
        <f t="shared" si="21"/>
        <v>0</v>
      </c>
      <c r="BF31" s="3">
        <f t="shared" si="21"/>
        <v>0</v>
      </c>
      <c r="BG31" s="3">
        <f t="shared" si="21"/>
        <v>0</v>
      </c>
      <c r="BH31" s="3">
        <f t="shared" si="21"/>
        <v>0</v>
      </c>
      <c r="BI31" s="3">
        <f t="shared" si="21"/>
        <v>0</v>
      </c>
      <c r="BJ31" s="3">
        <f t="shared" si="21"/>
        <v>0</v>
      </c>
      <c r="BK31" s="3">
        <f t="shared" si="21"/>
        <v>0</v>
      </c>
      <c r="BL31" s="3">
        <f t="shared" si="21"/>
        <v>0</v>
      </c>
      <c r="BM31" s="3">
        <f t="shared" si="21"/>
        <v>0</v>
      </c>
      <c r="BN31" s="3">
        <f t="shared" si="21"/>
        <v>0</v>
      </c>
      <c r="BO31" s="3">
        <f t="shared" si="21"/>
        <v>0</v>
      </c>
      <c r="BP31" s="3">
        <f t="shared" ref="BP31:CH31" si="22">IF(SUM($C$19:$N$19)=0,0,BO31+BP13)</f>
        <v>0</v>
      </c>
      <c r="BQ31" s="3">
        <f t="shared" si="22"/>
        <v>0</v>
      </c>
      <c r="BR31" s="3">
        <f t="shared" si="22"/>
        <v>0</v>
      </c>
      <c r="BS31" s="3">
        <f t="shared" si="22"/>
        <v>0</v>
      </c>
      <c r="BT31" s="3">
        <f t="shared" si="22"/>
        <v>0</v>
      </c>
      <c r="BU31" s="3">
        <f t="shared" si="22"/>
        <v>0</v>
      </c>
      <c r="BV31" s="3">
        <f t="shared" si="22"/>
        <v>0</v>
      </c>
      <c r="BW31" s="3">
        <f t="shared" si="22"/>
        <v>0</v>
      </c>
      <c r="BX31" s="3">
        <f t="shared" si="22"/>
        <v>0</v>
      </c>
      <c r="BY31" s="3">
        <f t="shared" si="22"/>
        <v>0</v>
      </c>
      <c r="BZ31" s="3">
        <f t="shared" si="22"/>
        <v>0</v>
      </c>
      <c r="CA31" s="3">
        <f t="shared" si="22"/>
        <v>0</v>
      </c>
      <c r="CB31" s="3">
        <f t="shared" si="22"/>
        <v>0</v>
      </c>
      <c r="CC31" s="3">
        <f t="shared" si="22"/>
        <v>0</v>
      </c>
      <c r="CD31" s="3">
        <f t="shared" si="22"/>
        <v>0</v>
      </c>
      <c r="CE31" s="3">
        <f t="shared" si="22"/>
        <v>0</v>
      </c>
      <c r="CF31" s="3">
        <f t="shared" si="22"/>
        <v>0</v>
      </c>
      <c r="CG31" s="3">
        <f t="shared" si="22"/>
        <v>0</v>
      </c>
      <c r="CH31" s="12">
        <f t="shared" si="22"/>
        <v>0</v>
      </c>
    </row>
    <row r="32" spans="1:86" ht="15" customHeight="1" x14ac:dyDescent="0.3">
      <c r="A32" s="639"/>
      <c r="B32" s="11" t="str">
        <f t="shared" si="4"/>
        <v>Motors</v>
      </c>
      <c r="C32" s="3">
        <f t="shared" si="4"/>
        <v>0</v>
      </c>
      <c r="D32" s="3">
        <f t="shared" ref="D32:BO32" si="23">IF(SUM($C$19:$N$19)=0,0,C32+D14)</f>
        <v>0</v>
      </c>
      <c r="E32" s="3">
        <f t="shared" si="23"/>
        <v>0</v>
      </c>
      <c r="F32" s="3">
        <f t="shared" si="23"/>
        <v>0</v>
      </c>
      <c r="G32" s="3">
        <f t="shared" si="23"/>
        <v>0</v>
      </c>
      <c r="H32" s="3">
        <f t="shared" si="23"/>
        <v>0</v>
      </c>
      <c r="I32" s="3">
        <f t="shared" si="23"/>
        <v>0</v>
      </c>
      <c r="J32" s="3">
        <f t="shared" si="23"/>
        <v>0</v>
      </c>
      <c r="K32" s="3">
        <f t="shared" si="23"/>
        <v>0</v>
      </c>
      <c r="L32" s="3">
        <f t="shared" si="23"/>
        <v>0</v>
      </c>
      <c r="M32" s="3">
        <f t="shared" si="23"/>
        <v>0</v>
      </c>
      <c r="N32" s="3">
        <f t="shared" si="23"/>
        <v>0</v>
      </c>
      <c r="O32" s="3">
        <f t="shared" si="23"/>
        <v>0</v>
      </c>
      <c r="P32" s="3">
        <f t="shared" si="23"/>
        <v>0</v>
      </c>
      <c r="Q32" s="3">
        <f t="shared" si="23"/>
        <v>0</v>
      </c>
      <c r="R32" s="3">
        <f t="shared" si="23"/>
        <v>0</v>
      </c>
      <c r="S32" s="3">
        <f t="shared" si="23"/>
        <v>0</v>
      </c>
      <c r="T32" s="3">
        <f t="shared" si="23"/>
        <v>0</v>
      </c>
      <c r="U32" s="3">
        <f t="shared" si="23"/>
        <v>0</v>
      </c>
      <c r="V32" s="3">
        <f t="shared" si="23"/>
        <v>0</v>
      </c>
      <c r="W32" s="3">
        <f t="shared" si="23"/>
        <v>0</v>
      </c>
      <c r="X32" s="3">
        <f t="shared" si="23"/>
        <v>0</v>
      </c>
      <c r="Y32" s="3">
        <f t="shared" si="23"/>
        <v>0</v>
      </c>
      <c r="Z32" s="3">
        <f t="shared" si="23"/>
        <v>0</v>
      </c>
      <c r="AA32" s="3">
        <f t="shared" si="23"/>
        <v>0</v>
      </c>
      <c r="AB32" s="3">
        <f t="shared" si="23"/>
        <v>0</v>
      </c>
      <c r="AC32" s="3">
        <f t="shared" si="23"/>
        <v>0</v>
      </c>
      <c r="AD32" s="3">
        <f t="shared" si="23"/>
        <v>0</v>
      </c>
      <c r="AE32" s="3">
        <f t="shared" si="23"/>
        <v>0</v>
      </c>
      <c r="AF32" s="3">
        <f t="shared" si="23"/>
        <v>0</v>
      </c>
      <c r="AG32" s="3">
        <f t="shared" si="23"/>
        <v>0</v>
      </c>
      <c r="AH32" s="3">
        <f t="shared" si="23"/>
        <v>0</v>
      </c>
      <c r="AI32" s="3">
        <f t="shared" si="23"/>
        <v>0</v>
      </c>
      <c r="AJ32" s="3">
        <f t="shared" si="23"/>
        <v>0</v>
      </c>
      <c r="AK32" s="3">
        <f t="shared" si="23"/>
        <v>0</v>
      </c>
      <c r="AL32" s="3">
        <f t="shared" si="23"/>
        <v>0</v>
      </c>
      <c r="AM32" s="3">
        <f t="shared" si="23"/>
        <v>0</v>
      </c>
      <c r="AN32" s="3">
        <f t="shared" si="23"/>
        <v>0</v>
      </c>
      <c r="AO32" s="3">
        <f t="shared" si="23"/>
        <v>0</v>
      </c>
      <c r="AP32" s="3">
        <f t="shared" si="23"/>
        <v>0</v>
      </c>
      <c r="AQ32" s="3">
        <f t="shared" si="23"/>
        <v>0</v>
      </c>
      <c r="AR32" s="3">
        <f t="shared" si="23"/>
        <v>0</v>
      </c>
      <c r="AS32" s="3">
        <f t="shared" si="23"/>
        <v>0</v>
      </c>
      <c r="AT32" s="3">
        <f t="shared" si="23"/>
        <v>0</v>
      </c>
      <c r="AU32" s="3">
        <f t="shared" si="23"/>
        <v>0</v>
      </c>
      <c r="AV32" s="3">
        <f t="shared" si="23"/>
        <v>0</v>
      </c>
      <c r="AW32" s="3">
        <f t="shared" si="23"/>
        <v>0</v>
      </c>
      <c r="AX32" s="3">
        <f t="shared" si="23"/>
        <v>0</v>
      </c>
      <c r="AY32" s="3">
        <f t="shared" si="23"/>
        <v>0</v>
      </c>
      <c r="AZ32" s="3">
        <f t="shared" si="23"/>
        <v>0</v>
      </c>
      <c r="BA32" s="3">
        <f t="shared" si="23"/>
        <v>0</v>
      </c>
      <c r="BB32" s="3">
        <f t="shared" si="23"/>
        <v>0</v>
      </c>
      <c r="BC32" s="3">
        <f t="shared" si="23"/>
        <v>0</v>
      </c>
      <c r="BD32" s="3">
        <f t="shared" si="23"/>
        <v>0</v>
      </c>
      <c r="BE32" s="3">
        <f t="shared" si="23"/>
        <v>0</v>
      </c>
      <c r="BF32" s="3">
        <f t="shared" si="23"/>
        <v>0</v>
      </c>
      <c r="BG32" s="3">
        <f t="shared" si="23"/>
        <v>0</v>
      </c>
      <c r="BH32" s="3">
        <f t="shared" si="23"/>
        <v>0</v>
      </c>
      <c r="BI32" s="3">
        <f t="shared" si="23"/>
        <v>0</v>
      </c>
      <c r="BJ32" s="3">
        <f t="shared" si="23"/>
        <v>0</v>
      </c>
      <c r="BK32" s="3">
        <f t="shared" si="23"/>
        <v>0</v>
      </c>
      <c r="BL32" s="3">
        <f t="shared" si="23"/>
        <v>0</v>
      </c>
      <c r="BM32" s="3">
        <f t="shared" si="23"/>
        <v>0</v>
      </c>
      <c r="BN32" s="3">
        <f t="shared" si="23"/>
        <v>0</v>
      </c>
      <c r="BO32" s="3">
        <f t="shared" si="23"/>
        <v>0</v>
      </c>
      <c r="BP32" s="3">
        <f t="shared" ref="BP32:CH32" si="24">IF(SUM($C$19:$N$19)=0,0,BO32+BP14)</f>
        <v>0</v>
      </c>
      <c r="BQ32" s="3">
        <f t="shared" si="24"/>
        <v>0</v>
      </c>
      <c r="BR32" s="3">
        <f t="shared" si="24"/>
        <v>0</v>
      </c>
      <c r="BS32" s="3">
        <f t="shared" si="24"/>
        <v>0</v>
      </c>
      <c r="BT32" s="3">
        <f t="shared" si="24"/>
        <v>0</v>
      </c>
      <c r="BU32" s="3">
        <f t="shared" si="24"/>
        <v>0</v>
      </c>
      <c r="BV32" s="3">
        <f t="shared" si="24"/>
        <v>0</v>
      </c>
      <c r="BW32" s="3">
        <f t="shared" si="24"/>
        <v>0</v>
      </c>
      <c r="BX32" s="3">
        <f t="shared" si="24"/>
        <v>0</v>
      </c>
      <c r="BY32" s="3">
        <f t="shared" si="24"/>
        <v>0</v>
      </c>
      <c r="BZ32" s="3">
        <f t="shared" si="24"/>
        <v>0</v>
      </c>
      <c r="CA32" s="3">
        <f t="shared" si="24"/>
        <v>0</v>
      </c>
      <c r="CB32" s="3">
        <f t="shared" si="24"/>
        <v>0</v>
      </c>
      <c r="CC32" s="3">
        <f t="shared" si="24"/>
        <v>0</v>
      </c>
      <c r="CD32" s="3">
        <f t="shared" si="24"/>
        <v>0</v>
      </c>
      <c r="CE32" s="3">
        <f t="shared" si="24"/>
        <v>0</v>
      </c>
      <c r="CF32" s="3">
        <f t="shared" si="24"/>
        <v>0</v>
      </c>
      <c r="CG32" s="3">
        <f t="shared" si="24"/>
        <v>0</v>
      </c>
      <c r="CH32" s="12">
        <f t="shared" si="24"/>
        <v>0</v>
      </c>
    </row>
    <row r="33" spans="1:86" x14ac:dyDescent="0.3">
      <c r="A33" s="639"/>
      <c r="B33" s="11" t="str">
        <f t="shared" si="4"/>
        <v>Process</v>
      </c>
      <c r="C33" s="3">
        <f t="shared" si="4"/>
        <v>0</v>
      </c>
      <c r="D33" s="3">
        <f t="shared" ref="D33:BO33" si="25">IF(SUM($C$19:$N$19)=0,0,C33+D15)</f>
        <v>0</v>
      </c>
      <c r="E33" s="3">
        <f t="shared" si="25"/>
        <v>0</v>
      </c>
      <c r="F33" s="3">
        <f t="shared" si="25"/>
        <v>0</v>
      </c>
      <c r="G33" s="3">
        <f t="shared" si="25"/>
        <v>0</v>
      </c>
      <c r="H33" s="3">
        <f t="shared" si="25"/>
        <v>0</v>
      </c>
      <c r="I33" s="3">
        <f t="shared" si="25"/>
        <v>0</v>
      </c>
      <c r="J33" s="3">
        <f t="shared" si="25"/>
        <v>0</v>
      </c>
      <c r="K33" s="3">
        <f t="shared" si="25"/>
        <v>0</v>
      </c>
      <c r="L33" s="3">
        <f t="shared" si="25"/>
        <v>0</v>
      </c>
      <c r="M33" s="3">
        <f t="shared" si="25"/>
        <v>0</v>
      </c>
      <c r="N33" s="3">
        <f t="shared" si="25"/>
        <v>0</v>
      </c>
      <c r="O33" s="3">
        <f t="shared" si="25"/>
        <v>0</v>
      </c>
      <c r="P33" s="3">
        <f t="shared" si="25"/>
        <v>0</v>
      </c>
      <c r="Q33" s="3">
        <f t="shared" si="25"/>
        <v>0</v>
      </c>
      <c r="R33" s="3">
        <f t="shared" si="25"/>
        <v>0</v>
      </c>
      <c r="S33" s="3">
        <f t="shared" si="25"/>
        <v>0</v>
      </c>
      <c r="T33" s="3">
        <f t="shared" si="25"/>
        <v>0</v>
      </c>
      <c r="U33" s="3">
        <f t="shared" si="25"/>
        <v>0</v>
      </c>
      <c r="V33" s="3">
        <f t="shared" si="25"/>
        <v>0</v>
      </c>
      <c r="W33" s="3">
        <f t="shared" si="25"/>
        <v>0</v>
      </c>
      <c r="X33" s="3">
        <f t="shared" si="25"/>
        <v>0</v>
      </c>
      <c r="Y33" s="3">
        <f t="shared" si="25"/>
        <v>0</v>
      </c>
      <c r="Z33" s="3">
        <f t="shared" si="25"/>
        <v>0</v>
      </c>
      <c r="AA33" s="3">
        <f t="shared" si="25"/>
        <v>0</v>
      </c>
      <c r="AB33" s="3">
        <f t="shared" si="25"/>
        <v>0</v>
      </c>
      <c r="AC33" s="3">
        <f t="shared" si="25"/>
        <v>0</v>
      </c>
      <c r="AD33" s="3">
        <f t="shared" si="25"/>
        <v>0</v>
      </c>
      <c r="AE33" s="3">
        <f t="shared" si="25"/>
        <v>0</v>
      </c>
      <c r="AF33" s="3">
        <f t="shared" si="25"/>
        <v>0</v>
      </c>
      <c r="AG33" s="3">
        <f t="shared" si="25"/>
        <v>0</v>
      </c>
      <c r="AH33" s="3">
        <f t="shared" si="25"/>
        <v>0</v>
      </c>
      <c r="AI33" s="3">
        <f t="shared" si="25"/>
        <v>0</v>
      </c>
      <c r="AJ33" s="3">
        <f t="shared" si="25"/>
        <v>0</v>
      </c>
      <c r="AK33" s="3">
        <f t="shared" si="25"/>
        <v>0</v>
      </c>
      <c r="AL33" s="3">
        <f t="shared" si="25"/>
        <v>0</v>
      </c>
      <c r="AM33" s="3">
        <f t="shared" si="25"/>
        <v>0</v>
      </c>
      <c r="AN33" s="3">
        <f t="shared" si="25"/>
        <v>0</v>
      </c>
      <c r="AO33" s="3">
        <f t="shared" si="25"/>
        <v>0</v>
      </c>
      <c r="AP33" s="3">
        <f t="shared" si="25"/>
        <v>0</v>
      </c>
      <c r="AQ33" s="3">
        <f t="shared" si="25"/>
        <v>0</v>
      </c>
      <c r="AR33" s="3">
        <f t="shared" si="25"/>
        <v>0</v>
      </c>
      <c r="AS33" s="3">
        <f t="shared" si="25"/>
        <v>0</v>
      </c>
      <c r="AT33" s="3">
        <f t="shared" si="25"/>
        <v>0</v>
      </c>
      <c r="AU33" s="3">
        <f t="shared" si="25"/>
        <v>0</v>
      </c>
      <c r="AV33" s="3">
        <f t="shared" si="25"/>
        <v>0</v>
      </c>
      <c r="AW33" s="3">
        <f t="shared" si="25"/>
        <v>0</v>
      </c>
      <c r="AX33" s="3">
        <f t="shared" si="25"/>
        <v>0</v>
      </c>
      <c r="AY33" s="3">
        <f t="shared" si="25"/>
        <v>0</v>
      </c>
      <c r="AZ33" s="3">
        <f t="shared" si="25"/>
        <v>0</v>
      </c>
      <c r="BA33" s="3">
        <f t="shared" si="25"/>
        <v>0</v>
      </c>
      <c r="BB33" s="3">
        <f t="shared" si="25"/>
        <v>0</v>
      </c>
      <c r="BC33" s="3">
        <f t="shared" si="25"/>
        <v>0</v>
      </c>
      <c r="BD33" s="3">
        <f t="shared" si="25"/>
        <v>0</v>
      </c>
      <c r="BE33" s="3">
        <f t="shared" si="25"/>
        <v>0</v>
      </c>
      <c r="BF33" s="3">
        <f t="shared" si="25"/>
        <v>0</v>
      </c>
      <c r="BG33" s="3">
        <f t="shared" si="25"/>
        <v>0</v>
      </c>
      <c r="BH33" s="3">
        <f t="shared" si="25"/>
        <v>0</v>
      </c>
      <c r="BI33" s="3">
        <f t="shared" si="25"/>
        <v>0</v>
      </c>
      <c r="BJ33" s="3">
        <f t="shared" si="25"/>
        <v>0</v>
      </c>
      <c r="BK33" s="3">
        <f t="shared" si="25"/>
        <v>0</v>
      </c>
      <c r="BL33" s="3">
        <f t="shared" si="25"/>
        <v>0</v>
      </c>
      <c r="BM33" s="3">
        <f t="shared" si="25"/>
        <v>0</v>
      </c>
      <c r="BN33" s="3">
        <f t="shared" si="25"/>
        <v>0</v>
      </c>
      <c r="BO33" s="3">
        <f t="shared" si="25"/>
        <v>0</v>
      </c>
      <c r="BP33" s="3">
        <f t="shared" ref="BP33:CH33" si="26">IF(SUM($C$19:$N$19)=0,0,BO33+BP15)</f>
        <v>0</v>
      </c>
      <c r="BQ33" s="3">
        <f t="shared" si="26"/>
        <v>0</v>
      </c>
      <c r="BR33" s="3">
        <f t="shared" si="26"/>
        <v>0</v>
      </c>
      <c r="BS33" s="3">
        <f t="shared" si="26"/>
        <v>0</v>
      </c>
      <c r="BT33" s="3">
        <f t="shared" si="26"/>
        <v>0</v>
      </c>
      <c r="BU33" s="3">
        <f t="shared" si="26"/>
        <v>0</v>
      </c>
      <c r="BV33" s="3">
        <f t="shared" si="26"/>
        <v>0</v>
      </c>
      <c r="BW33" s="3">
        <f t="shared" si="26"/>
        <v>0</v>
      </c>
      <c r="BX33" s="3">
        <f t="shared" si="26"/>
        <v>0</v>
      </c>
      <c r="BY33" s="3">
        <f t="shared" si="26"/>
        <v>0</v>
      </c>
      <c r="BZ33" s="3">
        <f t="shared" si="26"/>
        <v>0</v>
      </c>
      <c r="CA33" s="3">
        <f t="shared" si="26"/>
        <v>0</v>
      </c>
      <c r="CB33" s="3">
        <f t="shared" si="26"/>
        <v>0</v>
      </c>
      <c r="CC33" s="3">
        <f t="shared" si="26"/>
        <v>0</v>
      </c>
      <c r="CD33" s="3">
        <f t="shared" si="26"/>
        <v>0</v>
      </c>
      <c r="CE33" s="3">
        <f t="shared" si="26"/>
        <v>0</v>
      </c>
      <c r="CF33" s="3">
        <f t="shared" si="26"/>
        <v>0</v>
      </c>
      <c r="CG33" s="3">
        <f t="shared" si="26"/>
        <v>0</v>
      </c>
      <c r="CH33" s="12">
        <f t="shared" si="26"/>
        <v>0</v>
      </c>
    </row>
    <row r="34" spans="1:86" x14ac:dyDescent="0.3">
      <c r="A34" s="639"/>
      <c r="B34" s="11" t="str">
        <f t="shared" si="4"/>
        <v>Refrigeration</v>
      </c>
      <c r="C34" s="3">
        <f t="shared" si="4"/>
        <v>0</v>
      </c>
      <c r="D34" s="3">
        <f t="shared" ref="D34:BO34" si="27">IF(SUM($C$19:$N$19)=0,0,C34+D16)</f>
        <v>0</v>
      </c>
      <c r="E34" s="3">
        <f t="shared" si="27"/>
        <v>0</v>
      </c>
      <c r="F34" s="3">
        <f t="shared" si="27"/>
        <v>0</v>
      </c>
      <c r="G34" s="3">
        <f t="shared" si="27"/>
        <v>0</v>
      </c>
      <c r="H34" s="3">
        <f t="shared" si="27"/>
        <v>0</v>
      </c>
      <c r="I34" s="3">
        <f t="shared" si="27"/>
        <v>0</v>
      </c>
      <c r="J34" s="3">
        <f t="shared" si="27"/>
        <v>0</v>
      </c>
      <c r="K34" s="3">
        <f t="shared" si="27"/>
        <v>0</v>
      </c>
      <c r="L34" s="3">
        <f t="shared" si="27"/>
        <v>0</v>
      </c>
      <c r="M34" s="3">
        <f t="shared" si="27"/>
        <v>0</v>
      </c>
      <c r="N34" s="3">
        <f t="shared" si="27"/>
        <v>0</v>
      </c>
      <c r="O34" s="3">
        <f t="shared" si="27"/>
        <v>0</v>
      </c>
      <c r="P34" s="3">
        <f t="shared" si="27"/>
        <v>0</v>
      </c>
      <c r="Q34" s="3">
        <f t="shared" si="27"/>
        <v>0</v>
      </c>
      <c r="R34" s="3">
        <f t="shared" si="27"/>
        <v>0</v>
      </c>
      <c r="S34" s="3">
        <f t="shared" si="27"/>
        <v>0</v>
      </c>
      <c r="T34" s="3">
        <f t="shared" si="27"/>
        <v>0</v>
      </c>
      <c r="U34" s="3">
        <f t="shared" si="27"/>
        <v>0</v>
      </c>
      <c r="V34" s="3">
        <f t="shared" si="27"/>
        <v>0</v>
      </c>
      <c r="W34" s="3">
        <f t="shared" si="27"/>
        <v>0</v>
      </c>
      <c r="X34" s="3">
        <f t="shared" si="27"/>
        <v>0</v>
      </c>
      <c r="Y34" s="3">
        <f t="shared" si="27"/>
        <v>0</v>
      </c>
      <c r="Z34" s="3">
        <f t="shared" si="27"/>
        <v>0</v>
      </c>
      <c r="AA34" s="3">
        <f t="shared" si="27"/>
        <v>0</v>
      </c>
      <c r="AB34" s="3">
        <f t="shared" si="27"/>
        <v>0</v>
      </c>
      <c r="AC34" s="3">
        <f t="shared" si="27"/>
        <v>0</v>
      </c>
      <c r="AD34" s="3">
        <f t="shared" si="27"/>
        <v>0</v>
      </c>
      <c r="AE34" s="3">
        <f t="shared" si="27"/>
        <v>0</v>
      </c>
      <c r="AF34" s="3">
        <f t="shared" si="27"/>
        <v>0</v>
      </c>
      <c r="AG34" s="3">
        <f t="shared" si="27"/>
        <v>0</v>
      </c>
      <c r="AH34" s="3">
        <f t="shared" si="27"/>
        <v>0</v>
      </c>
      <c r="AI34" s="3">
        <f t="shared" si="27"/>
        <v>0</v>
      </c>
      <c r="AJ34" s="3">
        <f t="shared" si="27"/>
        <v>0</v>
      </c>
      <c r="AK34" s="3">
        <f t="shared" si="27"/>
        <v>0</v>
      </c>
      <c r="AL34" s="3">
        <f t="shared" si="27"/>
        <v>0</v>
      </c>
      <c r="AM34" s="3">
        <f t="shared" si="27"/>
        <v>0</v>
      </c>
      <c r="AN34" s="3">
        <f t="shared" si="27"/>
        <v>0</v>
      </c>
      <c r="AO34" s="3">
        <f t="shared" si="27"/>
        <v>0</v>
      </c>
      <c r="AP34" s="3">
        <f t="shared" si="27"/>
        <v>0</v>
      </c>
      <c r="AQ34" s="3">
        <f t="shared" si="27"/>
        <v>0</v>
      </c>
      <c r="AR34" s="3">
        <f t="shared" si="27"/>
        <v>0</v>
      </c>
      <c r="AS34" s="3">
        <f t="shared" si="27"/>
        <v>0</v>
      </c>
      <c r="AT34" s="3">
        <f t="shared" si="27"/>
        <v>0</v>
      </c>
      <c r="AU34" s="3">
        <f t="shared" si="27"/>
        <v>0</v>
      </c>
      <c r="AV34" s="3">
        <f t="shared" si="27"/>
        <v>0</v>
      </c>
      <c r="AW34" s="3">
        <f t="shared" si="27"/>
        <v>0</v>
      </c>
      <c r="AX34" s="3">
        <f t="shared" si="27"/>
        <v>0</v>
      </c>
      <c r="AY34" s="3">
        <f t="shared" si="27"/>
        <v>0</v>
      </c>
      <c r="AZ34" s="3">
        <f t="shared" si="27"/>
        <v>0</v>
      </c>
      <c r="BA34" s="3">
        <f t="shared" si="27"/>
        <v>0</v>
      </c>
      <c r="BB34" s="3">
        <f t="shared" si="27"/>
        <v>0</v>
      </c>
      <c r="BC34" s="3">
        <f t="shared" si="27"/>
        <v>0</v>
      </c>
      <c r="BD34" s="3">
        <f t="shared" si="27"/>
        <v>0</v>
      </c>
      <c r="BE34" s="3">
        <f t="shared" si="27"/>
        <v>0</v>
      </c>
      <c r="BF34" s="3">
        <f t="shared" si="27"/>
        <v>0</v>
      </c>
      <c r="BG34" s="3">
        <f t="shared" si="27"/>
        <v>0</v>
      </c>
      <c r="BH34" s="3">
        <f t="shared" si="27"/>
        <v>0</v>
      </c>
      <c r="BI34" s="3">
        <f t="shared" si="27"/>
        <v>0</v>
      </c>
      <c r="BJ34" s="3">
        <f t="shared" si="27"/>
        <v>0</v>
      </c>
      <c r="BK34" s="3">
        <f t="shared" si="27"/>
        <v>0</v>
      </c>
      <c r="BL34" s="3">
        <f t="shared" si="27"/>
        <v>0</v>
      </c>
      <c r="BM34" s="3">
        <f t="shared" si="27"/>
        <v>0</v>
      </c>
      <c r="BN34" s="3">
        <f t="shared" si="27"/>
        <v>0</v>
      </c>
      <c r="BO34" s="3">
        <f t="shared" si="27"/>
        <v>0</v>
      </c>
      <c r="BP34" s="3">
        <f t="shared" ref="BP34:CH34" si="28">IF(SUM($C$19:$N$19)=0,0,BO34+BP16)</f>
        <v>0</v>
      </c>
      <c r="BQ34" s="3">
        <f t="shared" si="28"/>
        <v>0</v>
      </c>
      <c r="BR34" s="3">
        <f t="shared" si="28"/>
        <v>0</v>
      </c>
      <c r="BS34" s="3">
        <f t="shared" si="28"/>
        <v>0</v>
      </c>
      <c r="BT34" s="3">
        <f t="shared" si="28"/>
        <v>0</v>
      </c>
      <c r="BU34" s="3">
        <f t="shared" si="28"/>
        <v>0</v>
      </c>
      <c r="BV34" s="3">
        <f t="shared" si="28"/>
        <v>0</v>
      </c>
      <c r="BW34" s="3">
        <f t="shared" si="28"/>
        <v>0</v>
      </c>
      <c r="BX34" s="3">
        <f t="shared" si="28"/>
        <v>0</v>
      </c>
      <c r="BY34" s="3">
        <f t="shared" si="28"/>
        <v>0</v>
      </c>
      <c r="BZ34" s="3">
        <f t="shared" si="28"/>
        <v>0</v>
      </c>
      <c r="CA34" s="3">
        <f t="shared" si="28"/>
        <v>0</v>
      </c>
      <c r="CB34" s="3">
        <f t="shared" si="28"/>
        <v>0</v>
      </c>
      <c r="CC34" s="3">
        <f t="shared" si="28"/>
        <v>0</v>
      </c>
      <c r="CD34" s="3">
        <f t="shared" si="28"/>
        <v>0</v>
      </c>
      <c r="CE34" s="3">
        <f t="shared" si="28"/>
        <v>0</v>
      </c>
      <c r="CF34" s="3">
        <f t="shared" si="28"/>
        <v>0</v>
      </c>
      <c r="CG34" s="3">
        <f t="shared" si="28"/>
        <v>0</v>
      </c>
      <c r="CH34" s="12">
        <f t="shared" si="28"/>
        <v>0</v>
      </c>
    </row>
    <row r="35" spans="1:86" x14ac:dyDescent="0.3">
      <c r="A35" s="639"/>
      <c r="B35" s="11" t="str">
        <f t="shared" si="4"/>
        <v>Water Heating</v>
      </c>
      <c r="C35" s="3">
        <f t="shared" si="4"/>
        <v>0</v>
      </c>
      <c r="D35" s="3">
        <f t="shared" ref="D35:BO35" si="29">IF(SUM($C$19:$N$19)=0,0,C35+D17)</f>
        <v>0</v>
      </c>
      <c r="E35" s="3">
        <f t="shared" si="29"/>
        <v>0</v>
      </c>
      <c r="F35" s="3">
        <f t="shared" si="29"/>
        <v>0</v>
      </c>
      <c r="G35" s="3">
        <f t="shared" si="29"/>
        <v>0</v>
      </c>
      <c r="H35" s="3">
        <f t="shared" si="29"/>
        <v>0</v>
      </c>
      <c r="I35" s="3">
        <f t="shared" si="29"/>
        <v>0</v>
      </c>
      <c r="J35" s="3">
        <f t="shared" si="29"/>
        <v>0</v>
      </c>
      <c r="K35" s="3">
        <f t="shared" si="29"/>
        <v>0</v>
      </c>
      <c r="L35" s="3">
        <f t="shared" si="29"/>
        <v>0</v>
      </c>
      <c r="M35" s="3">
        <f t="shared" si="29"/>
        <v>0</v>
      </c>
      <c r="N35" s="3">
        <f t="shared" si="29"/>
        <v>0</v>
      </c>
      <c r="O35" s="3">
        <f t="shared" si="29"/>
        <v>0</v>
      </c>
      <c r="P35" s="3">
        <f t="shared" si="29"/>
        <v>0</v>
      </c>
      <c r="Q35" s="3">
        <f t="shared" si="29"/>
        <v>0</v>
      </c>
      <c r="R35" s="3">
        <f t="shared" si="29"/>
        <v>0</v>
      </c>
      <c r="S35" s="3">
        <f t="shared" si="29"/>
        <v>0</v>
      </c>
      <c r="T35" s="3">
        <f t="shared" si="29"/>
        <v>0</v>
      </c>
      <c r="U35" s="3">
        <f t="shared" si="29"/>
        <v>0</v>
      </c>
      <c r="V35" s="3">
        <f t="shared" si="29"/>
        <v>0</v>
      </c>
      <c r="W35" s="3">
        <f t="shared" si="29"/>
        <v>0</v>
      </c>
      <c r="X35" s="3">
        <f t="shared" si="29"/>
        <v>0</v>
      </c>
      <c r="Y35" s="3">
        <f t="shared" si="29"/>
        <v>0</v>
      </c>
      <c r="Z35" s="3">
        <f t="shared" si="29"/>
        <v>0</v>
      </c>
      <c r="AA35" s="3">
        <f t="shared" si="29"/>
        <v>0</v>
      </c>
      <c r="AB35" s="3">
        <f t="shared" si="29"/>
        <v>0</v>
      </c>
      <c r="AC35" s="3">
        <f t="shared" si="29"/>
        <v>0</v>
      </c>
      <c r="AD35" s="3">
        <f t="shared" si="29"/>
        <v>0</v>
      </c>
      <c r="AE35" s="3">
        <f t="shared" si="29"/>
        <v>0</v>
      </c>
      <c r="AF35" s="3">
        <f t="shared" si="29"/>
        <v>0</v>
      </c>
      <c r="AG35" s="3">
        <f t="shared" si="29"/>
        <v>0</v>
      </c>
      <c r="AH35" s="3">
        <f t="shared" si="29"/>
        <v>0</v>
      </c>
      <c r="AI35" s="3">
        <f t="shared" si="29"/>
        <v>0</v>
      </c>
      <c r="AJ35" s="3">
        <f t="shared" si="29"/>
        <v>0</v>
      </c>
      <c r="AK35" s="3">
        <f t="shared" si="29"/>
        <v>0</v>
      </c>
      <c r="AL35" s="3">
        <f t="shared" si="29"/>
        <v>0</v>
      </c>
      <c r="AM35" s="3">
        <f t="shared" si="29"/>
        <v>0</v>
      </c>
      <c r="AN35" s="3">
        <f t="shared" si="29"/>
        <v>0</v>
      </c>
      <c r="AO35" s="3">
        <f t="shared" si="29"/>
        <v>0</v>
      </c>
      <c r="AP35" s="3">
        <f t="shared" si="29"/>
        <v>0</v>
      </c>
      <c r="AQ35" s="3">
        <f t="shared" si="29"/>
        <v>0</v>
      </c>
      <c r="AR35" s="3">
        <f t="shared" si="29"/>
        <v>0</v>
      </c>
      <c r="AS35" s="3">
        <f t="shared" si="29"/>
        <v>0</v>
      </c>
      <c r="AT35" s="3">
        <f t="shared" si="29"/>
        <v>0</v>
      </c>
      <c r="AU35" s="3">
        <f t="shared" si="29"/>
        <v>0</v>
      </c>
      <c r="AV35" s="3">
        <f t="shared" si="29"/>
        <v>0</v>
      </c>
      <c r="AW35" s="3">
        <f t="shared" si="29"/>
        <v>0</v>
      </c>
      <c r="AX35" s="3">
        <f t="shared" si="29"/>
        <v>0</v>
      </c>
      <c r="AY35" s="3">
        <f t="shared" si="29"/>
        <v>0</v>
      </c>
      <c r="AZ35" s="3">
        <f t="shared" si="29"/>
        <v>0</v>
      </c>
      <c r="BA35" s="3">
        <f t="shared" si="29"/>
        <v>0</v>
      </c>
      <c r="BB35" s="3">
        <f t="shared" si="29"/>
        <v>0</v>
      </c>
      <c r="BC35" s="3">
        <f t="shared" si="29"/>
        <v>0</v>
      </c>
      <c r="BD35" s="3">
        <f t="shared" si="29"/>
        <v>0</v>
      </c>
      <c r="BE35" s="3">
        <f t="shared" si="29"/>
        <v>0</v>
      </c>
      <c r="BF35" s="3">
        <f t="shared" si="29"/>
        <v>0</v>
      </c>
      <c r="BG35" s="3">
        <f t="shared" si="29"/>
        <v>0</v>
      </c>
      <c r="BH35" s="3">
        <f t="shared" si="29"/>
        <v>0</v>
      </c>
      <c r="BI35" s="3">
        <f t="shared" si="29"/>
        <v>0</v>
      </c>
      <c r="BJ35" s="3">
        <f t="shared" si="29"/>
        <v>0</v>
      </c>
      <c r="BK35" s="3">
        <f t="shared" si="29"/>
        <v>0</v>
      </c>
      <c r="BL35" s="3">
        <f t="shared" si="29"/>
        <v>0</v>
      </c>
      <c r="BM35" s="3">
        <f t="shared" si="29"/>
        <v>0</v>
      </c>
      <c r="BN35" s="3">
        <f t="shared" si="29"/>
        <v>0</v>
      </c>
      <c r="BO35" s="3">
        <f t="shared" si="29"/>
        <v>0</v>
      </c>
      <c r="BP35" s="3">
        <f t="shared" ref="BP35:CH35" si="30">IF(SUM($C$19:$N$19)=0,0,BO35+BP17)</f>
        <v>0</v>
      </c>
      <c r="BQ35" s="3">
        <f t="shared" si="30"/>
        <v>0</v>
      </c>
      <c r="BR35" s="3">
        <f t="shared" si="30"/>
        <v>0</v>
      </c>
      <c r="BS35" s="3">
        <f t="shared" si="30"/>
        <v>0</v>
      </c>
      <c r="BT35" s="3">
        <f t="shared" si="30"/>
        <v>0</v>
      </c>
      <c r="BU35" s="3">
        <f t="shared" si="30"/>
        <v>0</v>
      </c>
      <c r="BV35" s="3">
        <f t="shared" si="30"/>
        <v>0</v>
      </c>
      <c r="BW35" s="3">
        <f t="shared" si="30"/>
        <v>0</v>
      </c>
      <c r="BX35" s="3">
        <f t="shared" si="30"/>
        <v>0</v>
      </c>
      <c r="BY35" s="3">
        <f t="shared" si="30"/>
        <v>0</v>
      </c>
      <c r="BZ35" s="3">
        <f t="shared" si="30"/>
        <v>0</v>
      </c>
      <c r="CA35" s="3">
        <f t="shared" si="30"/>
        <v>0</v>
      </c>
      <c r="CB35" s="3">
        <f t="shared" si="30"/>
        <v>0</v>
      </c>
      <c r="CC35" s="3">
        <f t="shared" si="30"/>
        <v>0</v>
      </c>
      <c r="CD35" s="3">
        <f t="shared" si="30"/>
        <v>0</v>
      </c>
      <c r="CE35" s="3">
        <f t="shared" si="30"/>
        <v>0</v>
      </c>
      <c r="CF35" s="3">
        <f t="shared" si="30"/>
        <v>0</v>
      </c>
      <c r="CG35" s="3">
        <f t="shared" si="30"/>
        <v>0</v>
      </c>
      <c r="CH35" s="12">
        <f t="shared" si="30"/>
        <v>0</v>
      </c>
    </row>
    <row r="36" spans="1:86" ht="15" customHeight="1" x14ac:dyDescent="0.3">
      <c r="A36" s="639"/>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640"/>
      <c r="B37" s="312" t="str">
        <f t="shared" si="4"/>
        <v>Monthly kWh</v>
      </c>
      <c r="C37" s="313">
        <f>SUM(C23:C36)</f>
        <v>144648</v>
      </c>
      <c r="D37" s="313">
        <f t="shared" ref="D37:BO37" si="31">SUM(D23:D36)</f>
        <v>144648</v>
      </c>
      <c r="E37" s="313">
        <f t="shared" si="31"/>
        <v>144648</v>
      </c>
      <c r="F37" s="313">
        <f t="shared" si="31"/>
        <v>1163393</v>
      </c>
      <c r="G37" s="313">
        <f t="shared" si="31"/>
        <v>1247051</v>
      </c>
      <c r="H37" s="313">
        <f t="shared" si="31"/>
        <v>1247051</v>
      </c>
      <c r="I37" s="313">
        <f t="shared" si="31"/>
        <v>1269200</v>
      </c>
      <c r="J37" s="313">
        <f t="shared" si="31"/>
        <v>1905429</v>
      </c>
      <c r="K37" s="313">
        <f t="shared" si="31"/>
        <v>1917962</v>
      </c>
      <c r="L37" s="313">
        <f t="shared" si="31"/>
        <v>2610437</v>
      </c>
      <c r="M37" s="313">
        <f t="shared" si="31"/>
        <v>3745522</v>
      </c>
      <c r="N37" s="313">
        <f t="shared" si="31"/>
        <v>4291931</v>
      </c>
      <c r="O37" s="313">
        <f t="shared" si="31"/>
        <v>4291931</v>
      </c>
      <c r="P37" s="313">
        <f t="shared" si="31"/>
        <v>4291931</v>
      </c>
      <c r="Q37" s="313">
        <f t="shared" si="31"/>
        <v>4291931</v>
      </c>
      <c r="R37" s="313">
        <f t="shared" si="31"/>
        <v>4291931</v>
      </c>
      <c r="S37" s="313">
        <f t="shared" si="31"/>
        <v>4291931</v>
      </c>
      <c r="T37" s="313">
        <f t="shared" si="31"/>
        <v>4291931</v>
      </c>
      <c r="U37" s="313">
        <f t="shared" si="31"/>
        <v>4291931</v>
      </c>
      <c r="V37" s="313">
        <f t="shared" si="31"/>
        <v>4291931</v>
      </c>
      <c r="W37" s="313">
        <f t="shared" si="31"/>
        <v>4291931</v>
      </c>
      <c r="X37" s="313">
        <f t="shared" si="31"/>
        <v>4291931</v>
      </c>
      <c r="Y37" s="313">
        <f t="shared" si="31"/>
        <v>4291931</v>
      </c>
      <c r="Z37" s="313">
        <f t="shared" si="31"/>
        <v>4291931</v>
      </c>
      <c r="AA37" s="313">
        <f t="shared" si="31"/>
        <v>4291931</v>
      </c>
      <c r="AB37" s="313">
        <f t="shared" si="31"/>
        <v>4291931</v>
      </c>
      <c r="AC37" s="313">
        <f t="shared" si="31"/>
        <v>4291931</v>
      </c>
      <c r="AD37" s="313">
        <f t="shared" si="31"/>
        <v>4291931</v>
      </c>
      <c r="AE37" s="313">
        <f t="shared" si="31"/>
        <v>4291931</v>
      </c>
      <c r="AF37" s="313">
        <f t="shared" si="31"/>
        <v>4291931</v>
      </c>
      <c r="AG37" s="313">
        <f t="shared" si="31"/>
        <v>4291931</v>
      </c>
      <c r="AH37" s="313">
        <f t="shared" si="31"/>
        <v>4291931</v>
      </c>
      <c r="AI37" s="313">
        <f t="shared" si="31"/>
        <v>4291931</v>
      </c>
      <c r="AJ37" s="313">
        <f t="shared" si="31"/>
        <v>4291931</v>
      </c>
      <c r="AK37" s="313">
        <f t="shared" si="31"/>
        <v>4291931</v>
      </c>
      <c r="AL37" s="313">
        <f t="shared" si="31"/>
        <v>4291931</v>
      </c>
      <c r="AM37" s="313">
        <f t="shared" si="31"/>
        <v>4291931</v>
      </c>
      <c r="AN37" s="313">
        <f t="shared" si="31"/>
        <v>4291931</v>
      </c>
      <c r="AO37" s="313">
        <f t="shared" si="31"/>
        <v>4291931</v>
      </c>
      <c r="AP37" s="313">
        <f t="shared" si="31"/>
        <v>4291931</v>
      </c>
      <c r="AQ37" s="313">
        <f t="shared" si="31"/>
        <v>4291931</v>
      </c>
      <c r="AR37" s="313">
        <f t="shared" si="31"/>
        <v>4291931</v>
      </c>
      <c r="AS37" s="313">
        <f t="shared" si="31"/>
        <v>4291931</v>
      </c>
      <c r="AT37" s="313">
        <f t="shared" si="31"/>
        <v>4291931</v>
      </c>
      <c r="AU37" s="313">
        <f t="shared" si="31"/>
        <v>4291931</v>
      </c>
      <c r="AV37" s="313">
        <f t="shared" si="31"/>
        <v>4291931</v>
      </c>
      <c r="AW37" s="313">
        <f t="shared" si="31"/>
        <v>4291931</v>
      </c>
      <c r="AX37" s="313">
        <f t="shared" si="31"/>
        <v>4291931</v>
      </c>
      <c r="AY37" s="313">
        <f t="shared" si="31"/>
        <v>4291931</v>
      </c>
      <c r="AZ37" s="313">
        <f t="shared" si="31"/>
        <v>4291931</v>
      </c>
      <c r="BA37" s="313">
        <f t="shared" si="31"/>
        <v>4291931</v>
      </c>
      <c r="BB37" s="313">
        <f t="shared" si="31"/>
        <v>4291931</v>
      </c>
      <c r="BC37" s="313">
        <f t="shared" si="31"/>
        <v>4291931</v>
      </c>
      <c r="BD37" s="313">
        <f t="shared" si="31"/>
        <v>4291931</v>
      </c>
      <c r="BE37" s="313">
        <f t="shared" si="31"/>
        <v>4291931</v>
      </c>
      <c r="BF37" s="313">
        <f t="shared" si="31"/>
        <v>4291931</v>
      </c>
      <c r="BG37" s="313">
        <f t="shared" si="31"/>
        <v>4291931</v>
      </c>
      <c r="BH37" s="313">
        <f t="shared" si="31"/>
        <v>4291931</v>
      </c>
      <c r="BI37" s="313">
        <f t="shared" si="31"/>
        <v>4291931</v>
      </c>
      <c r="BJ37" s="313">
        <f t="shared" si="31"/>
        <v>4291931</v>
      </c>
      <c r="BK37" s="313">
        <f t="shared" si="31"/>
        <v>4291931</v>
      </c>
      <c r="BL37" s="313">
        <f t="shared" si="31"/>
        <v>4291931</v>
      </c>
      <c r="BM37" s="313">
        <f t="shared" si="31"/>
        <v>4291931</v>
      </c>
      <c r="BN37" s="313">
        <f t="shared" si="31"/>
        <v>4291931</v>
      </c>
      <c r="BO37" s="313">
        <f t="shared" si="31"/>
        <v>4291931</v>
      </c>
      <c r="BP37" s="313">
        <f t="shared" ref="BP37:CH37" si="32">SUM(BP23:BP36)</f>
        <v>4291931</v>
      </c>
      <c r="BQ37" s="313">
        <f t="shared" si="32"/>
        <v>4291931</v>
      </c>
      <c r="BR37" s="313">
        <f t="shared" si="32"/>
        <v>4291931</v>
      </c>
      <c r="BS37" s="313">
        <f t="shared" si="32"/>
        <v>4291931</v>
      </c>
      <c r="BT37" s="313">
        <f t="shared" si="32"/>
        <v>4291931</v>
      </c>
      <c r="BU37" s="313">
        <f t="shared" si="32"/>
        <v>4291931</v>
      </c>
      <c r="BV37" s="313">
        <f t="shared" si="32"/>
        <v>4291931</v>
      </c>
      <c r="BW37" s="313">
        <f t="shared" si="32"/>
        <v>4291931</v>
      </c>
      <c r="BX37" s="313">
        <f t="shared" si="32"/>
        <v>4291931</v>
      </c>
      <c r="BY37" s="313">
        <f t="shared" si="32"/>
        <v>4291931</v>
      </c>
      <c r="BZ37" s="313">
        <f t="shared" si="32"/>
        <v>4291931</v>
      </c>
      <c r="CA37" s="313">
        <f t="shared" si="32"/>
        <v>4291931</v>
      </c>
      <c r="CB37" s="313">
        <f t="shared" si="32"/>
        <v>4291931</v>
      </c>
      <c r="CC37" s="313">
        <f t="shared" si="32"/>
        <v>4291931</v>
      </c>
      <c r="CD37" s="313">
        <f t="shared" si="32"/>
        <v>4291931</v>
      </c>
      <c r="CE37" s="313">
        <f t="shared" si="32"/>
        <v>4291931</v>
      </c>
      <c r="CF37" s="313">
        <f t="shared" si="32"/>
        <v>4291931</v>
      </c>
      <c r="CG37" s="313">
        <f t="shared" si="32"/>
        <v>4291931</v>
      </c>
      <c r="CH37" s="316">
        <f t="shared" si="32"/>
        <v>4291931</v>
      </c>
    </row>
    <row r="38" spans="1:86" s="49" customFormat="1" x14ac:dyDescent="0.3">
      <c r="A38" s="8"/>
      <c r="B38" s="347"/>
      <c r="C38" s="9"/>
      <c r="D38" s="347"/>
      <c r="E38" s="9"/>
      <c r="F38" s="347"/>
      <c r="G38" s="347"/>
      <c r="H38" s="9"/>
      <c r="I38" s="347"/>
      <c r="J38" s="347"/>
      <c r="K38" s="9"/>
      <c r="L38" s="347"/>
      <c r="M38" s="347"/>
      <c r="N38" s="447" t="s">
        <v>235</v>
      </c>
      <c r="O38" s="446">
        <f>SUM(C5:N18)</f>
        <v>4291931</v>
      </c>
      <c r="P38" s="347"/>
      <c r="Q38" s="9"/>
      <c r="R38" s="347"/>
      <c r="S38" s="347"/>
      <c r="T38" s="9"/>
      <c r="U38" s="347"/>
      <c r="V38" s="347"/>
      <c r="W38" s="9"/>
      <c r="X38" s="347"/>
      <c r="Y38" s="347"/>
      <c r="Z38" s="9"/>
      <c r="AA38" s="347"/>
      <c r="AB38" s="347"/>
      <c r="AC38" s="9"/>
      <c r="AD38" s="347"/>
      <c r="AE38" s="347"/>
      <c r="AF38" s="9"/>
      <c r="AG38" s="347"/>
      <c r="AH38" s="347"/>
      <c r="AI38" s="9"/>
      <c r="AJ38" s="347"/>
      <c r="AK38" s="347"/>
      <c r="AL38" s="9"/>
      <c r="AM38" s="347"/>
      <c r="AN38" s="347"/>
      <c r="AO38" s="9"/>
      <c r="AP38" s="347"/>
      <c r="AQ38" s="347"/>
      <c r="AR38" s="9"/>
      <c r="AS38" s="347"/>
      <c r="AT38" s="347"/>
      <c r="AU38" s="9"/>
      <c r="AV38" s="347"/>
      <c r="AW38" s="347"/>
      <c r="AX38" s="9"/>
      <c r="AY38" s="347"/>
      <c r="AZ38" s="347"/>
      <c r="BA38" s="9"/>
      <c r="BB38" s="347"/>
      <c r="BC38" s="347"/>
      <c r="BD38" s="9"/>
      <c r="BE38" s="347"/>
      <c r="BF38" s="347"/>
      <c r="BG38" s="9"/>
      <c r="BH38" s="347"/>
      <c r="BI38" s="347"/>
      <c r="BJ38" s="9"/>
      <c r="BK38" s="347"/>
      <c r="BL38" s="347"/>
      <c r="BM38" s="9"/>
      <c r="BN38" s="347"/>
      <c r="BO38" s="347"/>
      <c r="BP38" s="9"/>
      <c r="BQ38" s="347"/>
      <c r="BR38" s="347"/>
      <c r="BS38" s="9"/>
      <c r="BT38" s="347"/>
      <c r="BU38" s="347"/>
      <c r="BV38" s="9"/>
      <c r="BW38" s="347"/>
      <c r="BX38" s="347"/>
      <c r="BY38" s="9"/>
      <c r="BZ38" s="347"/>
      <c r="CA38" s="347"/>
      <c r="CB38" s="9"/>
      <c r="CC38" s="347"/>
      <c r="CD38" s="347"/>
      <c r="CE38" s="9"/>
      <c r="CF38" s="347"/>
      <c r="CG38" s="347"/>
      <c r="CH38" s="161"/>
    </row>
    <row r="39" spans="1:86" s="49" customFormat="1" ht="15" thickBot="1" x14ac:dyDescent="0.35">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row>
    <row r="40" spans="1:86" ht="15.6" x14ac:dyDescent="0.3">
      <c r="A40" s="641" t="s">
        <v>217</v>
      </c>
      <c r="B40" s="18" t="s">
        <v>209</v>
      </c>
      <c r="C40" s="309">
        <v>43831</v>
      </c>
      <c r="D40" s="309">
        <v>43862</v>
      </c>
      <c r="E40" s="309">
        <v>43891</v>
      </c>
      <c r="F40" s="309">
        <v>43922</v>
      </c>
      <c r="G40" s="309">
        <v>43952</v>
      </c>
      <c r="H40" s="309">
        <v>43983</v>
      </c>
      <c r="I40" s="309">
        <v>44013</v>
      </c>
      <c r="J40" s="309">
        <v>44044</v>
      </c>
      <c r="K40" s="309">
        <v>44075</v>
      </c>
      <c r="L40" s="309">
        <v>44105</v>
      </c>
      <c r="M40" s="309">
        <v>44136</v>
      </c>
      <c r="N40" s="309">
        <v>44166</v>
      </c>
      <c r="O40" s="309">
        <v>44197</v>
      </c>
      <c r="P40" s="309">
        <v>44228</v>
      </c>
      <c r="Q40" s="309">
        <v>44256</v>
      </c>
      <c r="R40" s="309">
        <v>44287</v>
      </c>
      <c r="S40" s="309">
        <v>44317</v>
      </c>
      <c r="T40" s="309">
        <v>44348</v>
      </c>
      <c r="U40" s="309">
        <v>44378</v>
      </c>
      <c r="V40" s="309">
        <v>44409</v>
      </c>
      <c r="W40" s="309">
        <v>44440</v>
      </c>
      <c r="X40" s="309">
        <v>44470</v>
      </c>
      <c r="Y40" s="309">
        <v>44501</v>
      </c>
      <c r="Z40" s="309">
        <v>44531</v>
      </c>
      <c r="AA40" s="309">
        <v>44562</v>
      </c>
      <c r="AB40" s="309">
        <v>44593</v>
      </c>
      <c r="AC40" s="309">
        <v>44621</v>
      </c>
      <c r="AD40" s="309">
        <v>44652</v>
      </c>
      <c r="AE40" s="309">
        <v>44682</v>
      </c>
      <c r="AF40" s="309">
        <v>44713</v>
      </c>
      <c r="AG40" s="309">
        <v>44743</v>
      </c>
      <c r="AH40" s="309">
        <v>44774</v>
      </c>
      <c r="AI40" s="309">
        <v>44805</v>
      </c>
      <c r="AJ40" s="309">
        <v>44835</v>
      </c>
      <c r="AK40" s="309">
        <v>44866</v>
      </c>
      <c r="AL40" s="309">
        <v>44896</v>
      </c>
      <c r="AM40" s="309">
        <v>44927</v>
      </c>
      <c r="AN40" s="309">
        <v>44958</v>
      </c>
      <c r="AO40" s="309">
        <v>44986</v>
      </c>
      <c r="AP40" s="309">
        <v>45017</v>
      </c>
      <c r="AQ40" s="309">
        <v>45047</v>
      </c>
      <c r="AR40" s="309">
        <v>45078</v>
      </c>
      <c r="AS40" s="309">
        <v>45108</v>
      </c>
      <c r="AT40" s="309">
        <v>45139</v>
      </c>
      <c r="AU40" s="309">
        <v>45170</v>
      </c>
      <c r="AV40" s="309">
        <v>45200</v>
      </c>
      <c r="AW40" s="309">
        <v>45231</v>
      </c>
      <c r="AX40" s="309">
        <v>45261</v>
      </c>
      <c r="AY40" s="309">
        <v>45292</v>
      </c>
      <c r="AZ40" s="309">
        <v>45323</v>
      </c>
      <c r="BA40" s="309">
        <v>45352</v>
      </c>
      <c r="BB40" s="309">
        <v>45383</v>
      </c>
      <c r="BC40" s="309">
        <v>45413</v>
      </c>
      <c r="BD40" s="309">
        <v>45444</v>
      </c>
      <c r="BE40" s="309">
        <v>45474</v>
      </c>
      <c r="BF40" s="309">
        <v>45505</v>
      </c>
      <c r="BG40" s="309">
        <v>45536</v>
      </c>
      <c r="BH40" s="309">
        <v>45566</v>
      </c>
      <c r="BI40" s="309">
        <v>45597</v>
      </c>
      <c r="BJ40" s="309">
        <v>45627</v>
      </c>
      <c r="BK40" s="309">
        <v>45658</v>
      </c>
      <c r="BL40" s="309">
        <v>45689</v>
      </c>
      <c r="BM40" s="309">
        <v>45717</v>
      </c>
      <c r="BN40" s="309">
        <v>45748</v>
      </c>
      <c r="BO40" s="309">
        <v>45778</v>
      </c>
      <c r="BP40" s="309">
        <v>45809</v>
      </c>
      <c r="BQ40" s="309">
        <v>45839</v>
      </c>
      <c r="BR40" s="309">
        <v>45870</v>
      </c>
      <c r="BS40" s="309">
        <v>45901</v>
      </c>
      <c r="BT40" s="309">
        <v>45931</v>
      </c>
      <c r="BU40" s="309">
        <v>45962</v>
      </c>
      <c r="BV40" s="309">
        <v>45992</v>
      </c>
      <c r="BW40" s="309">
        <v>46023</v>
      </c>
      <c r="BX40" s="309">
        <v>46054</v>
      </c>
      <c r="BY40" s="309">
        <v>46082</v>
      </c>
      <c r="BZ40" s="309">
        <v>46113</v>
      </c>
      <c r="CA40" s="309">
        <v>46143</v>
      </c>
      <c r="CB40" s="309">
        <v>46174</v>
      </c>
      <c r="CC40" s="309">
        <v>46204</v>
      </c>
      <c r="CD40" s="309">
        <v>46235</v>
      </c>
      <c r="CE40" s="309">
        <v>46266</v>
      </c>
      <c r="CF40" s="309">
        <v>46296</v>
      </c>
      <c r="CG40" s="309">
        <v>46327</v>
      </c>
      <c r="CH40" s="310">
        <v>46357</v>
      </c>
    </row>
    <row r="41" spans="1:86" ht="15" customHeight="1" x14ac:dyDescent="0.3">
      <c r="A41" s="642"/>
      <c r="B41" s="11" t="str">
        <f t="shared" ref="B41:B55" si="33">B23</f>
        <v>Air Comp</v>
      </c>
      <c r="C41" s="3">
        <v>0</v>
      </c>
      <c r="D41" s="3">
        <v>0</v>
      </c>
      <c r="E41" s="3">
        <v>0</v>
      </c>
      <c r="F41" s="3">
        <v>0</v>
      </c>
      <c r="G41" s="3">
        <f>F41</f>
        <v>0</v>
      </c>
      <c r="H41" s="3">
        <f t="shared" ref="H41:BS41" si="34">G41</f>
        <v>0</v>
      </c>
      <c r="I41" s="3">
        <f t="shared" si="34"/>
        <v>0</v>
      </c>
      <c r="J41" s="3">
        <f t="shared" si="34"/>
        <v>0</v>
      </c>
      <c r="K41" s="3">
        <f t="shared" si="34"/>
        <v>0</v>
      </c>
      <c r="L41" s="3">
        <f t="shared" si="34"/>
        <v>0</v>
      </c>
      <c r="M41" s="3">
        <f t="shared" si="34"/>
        <v>0</v>
      </c>
      <c r="N41" s="3">
        <f t="shared" si="34"/>
        <v>0</v>
      </c>
      <c r="O41" s="3">
        <f t="shared" si="34"/>
        <v>0</v>
      </c>
      <c r="P41" s="3">
        <f t="shared" si="34"/>
        <v>0</v>
      </c>
      <c r="Q41" s="3">
        <f t="shared" si="34"/>
        <v>0</v>
      </c>
      <c r="R41" s="3">
        <f t="shared" si="34"/>
        <v>0</v>
      </c>
      <c r="S41" s="3">
        <f t="shared" si="34"/>
        <v>0</v>
      </c>
      <c r="T41" s="3">
        <f t="shared" si="34"/>
        <v>0</v>
      </c>
      <c r="U41" s="3">
        <f t="shared" si="34"/>
        <v>0</v>
      </c>
      <c r="V41" s="3">
        <f t="shared" si="34"/>
        <v>0</v>
      </c>
      <c r="W41" s="3">
        <f t="shared" si="34"/>
        <v>0</v>
      </c>
      <c r="X41" s="3">
        <f t="shared" si="34"/>
        <v>0</v>
      </c>
      <c r="Y41" s="3">
        <f t="shared" si="34"/>
        <v>0</v>
      </c>
      <c r="Z41" s="3">
        <f t="shared" si="34"/>
        <v>0</v>
      </c>
      <c r="AA41" s="3">
        <f t="shared" si="34"/>
        <v>0</v>
      </c>
      <c r="AB41" s="3">
        <f t="shared" si="34"/>
        <v>0</v>
      </c>
      <c r="AC41" s="3">
        <f t="shared" si="34"/>
        <v>0</v>
      </c>
      <c r="AD41" s="3">
        <f t="shared" si="34"/>
        <v>0</v>
      </c>
      <c r="AE41" s="3">
        <f t="shared" si="34"/>
        <v>0</v>
      </c>
      <c r="AF41" s="3">
        <f t="shared" si="34"/>
        <v>0</v>
      </c>
      <c r="AG41" s="3">
        <f t="shared" si="34"/>
        <v>0</v>
      </c>
      <c r="AH41" s="3">
        <f t="shared" si="34"/>
        <v>0</v>
      </c>
      <c r="AI41" s="3">
        <f t="shared" si="34"/>
        <v>0</v>
      </c>
      <c r="AJ41" s="3">
        <f t="shared" si="34"/>
        <v>0</v>
      </c>
      <c r="AK41" s="3">
        <f t="shared" si="34"/>
        <v>0</v>
      </c>
      <c r="AL41" s="3">
        <f t="shared" si="34"/>
        <v>0</v>
      </c>
      <c r="AM41" s="3">
        <f t="shared" si="34"/>
        <v>0</v>
      </c>
      <c r="AN41" s="3">
        <f t="shared" si="34"/>
        <v>0</v>
      </c>
      <c r="AO41" s="3">
        <f t="shared" si="34"/>
        <v>0</v>
      </c>
      <c r="AP41" s="3">
        <f t="shared" si="34"/>
        <v>0</v>
      </c>
      <c r="AQ41" s="3">
        <f t="shared" si="34"/>
        <v>0</v>
      </c>
      <c r="AR41" s="3">
        <f t="shared" si="34"/>
        <v>0</v>
      </c>
      <c r="AS41" s="3">
        <f t="shared" si="34"/>
        <v>0</v>
      </c>
      <c r="AT41" s="3">
        <f t="shared" si="34"/>
        <v>0</v>
      </c>
      <c r="AU41" s="3">
        <f t="shared" si="34"/>
        <v>0</v>
      </c>
      <c r="AV41" s="3">
        <f t="shared" si="34"/>
        <v>0</v>
      </c>
      <c r="AW41" s="3">
        <f t="shared" si="34"/>
        <v>0</v>
      </c>
      <c r="AX41" s="3">
        <f t="shared" si="34"/>
        <v>0</v>
      </c>
      <c r="AY41" s="3">
        <f t="shared" si="34"/>
        <v>0</v>
      </c>
      <c r="AZ41" s="3">
        <f t="shared" si="34"/>
        <v>0</v>
      </c>
      <c r="BA41" s="3">
        <f t="shared" si="34"/>
        <v>0</v>
      </c>
      <c r="BB41" s="3">
        <f t="shared" si="34"/>
        <v>0</v>
      </c>
      <c r="BC41" s="3">
        <f t="shared" si="34"/>
        <v>0</v>
      </c>
      <c r="BD41" s="3">
        <f t="shared" si="34"/>
        <v>0</v>
      </c>
      <c r="BE41" s="3">
        <f t="shared" si="34"/>
        <v>0</v>
      </c>
      <c r="BF41" s="3">
        <f t="shared" si="34"/>
        <v>0</v>
      </c>
      <c r="BG41" s="3">
        <f t="shared" si="34"/>
        <v>0</v>
      </c>
      <c r="BH41" s="3">
        <f t="shared" si="34"/>
        <v>0</v>
      </c>
      <c r="BI41" s="3">
        <f t="shared" si="34"/>
        <v>0</v>
      </c>
      <c r="BJ41" s="3">
        <f t="shared" si="34"/>
        <v>0</v>
      </c>
      <c r="BK41" s="3">
        <f t="shared" si="34"/>
        <v>0</v>
      </c>
      <c r="BL41" s="3">
        <f t="shared" si="34"/>
        <v>0</v>
      </c>
      <c r="BM41" s="3">
        <f t="shared" si="34"/>
        <v>0</v>
      </c>
      <c r="BN41" s="3">
        <f t="shared" si="34"/>
        <v>0</v>
      </c>
      <c r="BO41" s="3">
        <f t="shared" si="34"/>
        <v>0</v>
      </c>
      <c r="BP41" s="3">
        <f t="shared" si="34"/>
        <v>0</v>
      </c>
      <c r="BQ41" s="3">
        <f t="shared" si="34"/>
        <v>0</v>
      </c>
      <c r="BR41" s="3">
        <f t="shared" si="34"/>
        <v>0</v>
      </c>
      <c r="BS41" s="3">
        <f t="shared" si="34"/>
        <v>0</v>
      </c>
      <c r="BT41" s="3">
        <f t="shared" ref="BT41:CH41" si="35">BS41</f>
        <v>0</v>
      </c>
      <c r="BU41" s="3">
        <f t="shared" si="35"/>
        <v>0</v>
      </c>
      <c r="BV41" s="3">
        <f t="shared" si="35"/>
        <v>0</v>
      </c>
      <c r="BW41" s="3">
        <f t="shared" si="35"/>
        <v>0</v>
      </c>
      <c r="BX41" s="3">
        <f t="shared" si="35"/>
        <v>0</v>
      </c>
      <c r="BY41" s="3">
        <f t="shared" si="35"/>
        <v>0</v>
      </c>
      <c r="BZ41" s="3">
        <f t="shared" si="35"/>
        <v>0</v>
      </c>
      <c r="CA41" s="3">
        <f t="shared" si="35"/>
        <v>0</v>
      </c>
      <c r="CB41" s="3">
        <f t="shared" si="35"/>
        <v>0</v>
      </c>
      <c r="CC41" s="3">
        <f t="shared" si="35"/>
        <v>0</v>
      </c>
      <c r="CD41" s="3">
        <f t="shared" si="35"/>
        <v>0</v>
      </c>
      <c r="CE41" s="3">
        <f t="shared" si="35"/>
        <v>0</v>
      </c>
      <c r="CF41" s="3">
        <f t="shared" si="35"/>
        <v>0</v>
      </c>
      <c r="CG41" s="3">
        <f t="shared" si="35"/>
        <v>0</v>
      </c>
      <c r="CH41" s="12">
        <f t="shared" si="35"/>
        <v>0</v>
      </c>
    </row>
    <row r="42" spans="1:86" x14ac:dyDescent="0.3">
      <c r="A42" s="642"/>
      <c r="B42" s="13" t="str">
        <f t="shared" si="33"/>
        <v>Building Shell</v>
      </c>
      <c r="C42" s="3">
        <v>0</v>
      </c>
      <c r="D42" s="3">
        <v>0</v>
      </c>
      <c r="E42" s="3">
        <v>0</v>
      </c>
      <c r="F42" s="3">
        <v>0</v>
      </c>
      <c r="G42" s="3">
        <f t="shared" ref="G42:BR42" si="36">F42</f>
        <v>0</v>
      </c>
      <c r="H42" s="3">
        <f t="shared" si="36"/>
        <v>0</v>
      </c>
      <c r="I42" s="3">
        <f t="shared" si="36"/>
        <v>0</v>
      </c>
      <c r="J42" s="3">
        <f t="shared" si="36"/>
        <v>0</v>
      </c>
      <c r="K42" s="3">
        <f t="shared" si="36"/>
        <v>0</v>
      </c>
      <c r="L42" s="3">
        <f t="shared" si="36"/>
        <v>0</v>
      </c>
      <c r="M42" s="3">
        <f t="shared" si="36"/>
        <v>0</v>
      </c>
      <c r="N42" s="3">
        <f t="shared" si="36"/>
        <v>0</v>
      </c>
      <c r="O42" s="3">
        <f t="shared" si="36"/>
        <v>0</v>
      </c>
      <c r="P42" s="3">
        <f t="shared" si="36"/>
        <v>0</v>
      </c>
      <c r="Q42" s="3">
        <f t="shared" si="36"/>
        <v>0</v>
      </c>
      <c r="R42" s="3">
        <f t="shared" si="36"/>
        <v>0</v>
      </c>
      <c r="S42" s="3">
        <f t="shared" si="36"/>
        <v>0</v>
      </c>
      <c r="T42" s="3">
        <f t="shared" si="36"/>
        <v>0</v>
      </c>
      <c r="U42" s="3">
        <f t="shared" si="36"/>
        <v>0</v>
      </c>
      <c r="V42" s="3">
        <f t="shared" si="36"/>
        <v>0</v>
      </c>
      <c r="W42" s="3">
        <f t="shared" si="36"/>
        <v>0</v>
      </c>
      <c r="X42" s="3">
        <f t="shared" si="36"/>
        <v>0</v>
      </c>
      <c r="Y42" s="3">
        <f t="shared" si="36"/>
        <v>0</v>
      </c>
      <c r="Z42" s="3">
        <f t="shared" si="36"/>
        <v>0</v>
      </c>
      <c r="AA42" s="3">
        <f t="shared" si="36"/>
        <v>0</v>
      </c>
      <c r="AB42" s="3">
        <f t="shared" si="36"/>
        <v>0</v>
      </c>
      <c r="AC42" s="3">
        <f t="shared" si="36"/>
        <v>0</v>
      </c>
      <c r="AD42" s="3">
        <f t="shared" si="36"/>
        <v>0</v>
      </c>
      <c r="AE42" s="3">
        <f t="shared" si="36"/>
        <v>0</v>
      </c>
      <c r="AF42" s="3">
        <f t="shared" si="36"/>
        <v>0</v>
      </c>
      <c r="AG42" s="3">
        <f t="shared" si="36"/>
        <v>0</v>
      </c>
      <c r="AH42" s="3">
        <f t="shared" si="36"/>
        <v>0</v>
      </c>
      <c r="AI42" s="3">
        <f t="shared" si="36"/>
        <v>0</v>
      </c>
      <c r="AJ42" s="3">
        <f t="shared" si="36"/>
        <v>0</v>
      </c>
      <c r="AK42" s="3">
        <f t="shared" si="36"/>
        <v>0</v>
      </c>
      <c r="AL42" s="3">
        <f t="shared" si="36"/>
        <v>0</v>
      </c>
      <c r="AM42" s="3">
        <f t="shared" si="36"/>
        <v>0</v>
      </c>
      <c r="AN42" s="3">
        <f t="shared" si="36"/>
        <v>0</v>
      </c>
      <c r="AO42" s="3">
        <f t="shared" si="36"/>
        <v>0</v>
      </c>
      <c r="AP42" s="3">
        <f t="shared" si="36"/>
        <v>0</v>
      </c>
      <c r="AQ42" s="3">
        <f t="shared" si="36"/>
        <v>0</v>
      </c>
      <c r="AR42" s="3">
        <f t="shared" si="36"/>
        <v>0</v>
      </c>
      <c r="AS42" s="3">
        <f t="shared" si="36"/>
        <v>0</v>
      </c>
      <c r="AT42" s="3">
        <f t="shared" si="36"/>
        <v>0</v>
      </c>
      <c r="AU42" s="3">
        <f t="shared" si="36"/>
        <v>0</v>
      </c>
      <c r="AV42" s="3">
        <f t="shared" si="36"/>
        <v>0</v>
      </c>
      <c r="AW42" s="3">
        <f t="shared" si="36"/>
        <v>0</v>
      </c>
      <c r="AX42" s="3">
        <f t="shared" si="36"/>
        <v>0</v>
      </c>
      <c r="AY42" s="3">
        <f t="shared" si="36"/>
        <v>0</v>
      </c>
      <c r="AZ42" s="3">
        <f t="shared" si="36"/>
        <v>0</v>
      </c>
      <c r="BA42" s="3">
        <f t="shared" si="36"/>
        <v>0</v>
      </c>
      <c r="BB42" s="3">
        <f t="shared" si="36"/>
        <v>0</v>
      </c>
      <c r="BC42" s="3">
        <f t="shared" si="36"/>
        <v>0</v>
      </c>
      <c r="BD42" s="3">
        <f t="shared" si="36"/>
        <v>0</v>
      </c>
      <c r="BE42" s="3">
        <f t="shared" si="36"/>
        <v>0</v>
      </c>
      <c r="BF42" s="3">
        <f t="shared" si="36"/>
        <v>0</v>
      </c>
      <c r="BG42" s="3">
        <f t="shared" si="36"/>
        <v>0</v>
      </c>
      <c r="BH42" s="3">
        <f t="shared" si="36"/>
        <v>0</v>
      </c>
      <c r="BI42" s="3">
        <f t="shared" si="36"/>
        <v>0</v>
      </c>
      <c r="BJ42" s="3">
        <f t="shared" si="36"/>
        <v>0</v>
      </c>
      <c r="BK42" s="3">
        <f t="shared" si="36"/>
        <v>0</v>
      </c>
      <c r="BL42" s="3">
        <f t="shared" si="36"/>
        <v>0</v>
      </c>
      <c r="BM42" s="3">
        <f t="shared" si="36"/>
        <v>0</v>
      </c>
      <c r="BN42" s="3">
        <f t="shared" si="36"/>
        <v>0</v>
      </c>
      <c r="BO42" s="3">
        <f t="shared" si="36"/>
        <v>0</v>
      </c>
      <c r="BP42" s="3">
        <f t="shared" si="36"/>
        <v>0</v>
      </c>
      <c r="BQ42" s="3">
        <f t="shared" si="36"/>
        <v>0</v>
      </c>
      <c r="BR42" s="3">
        <f t="shared" si="36"/>
        <v>0</v>
      </c>
      <c r="BS42" s="3">
        <f t="shared" ref="BS42:CH42" si="37">BR42</f>
        <v>0</v>
      </c>
      <c r="BT42" s="3">
        <f t="shared" si="37"/>
        <v>0</v>
      </c>
      <c r="BU42" s="3">
        <f t="shared" si="37"/>
        <v>0</v>
      </c>
      <c r="BV42" s="3">
        <f t="shared" si="37"/>
        <v>0</v>
      </c>
      <c r="BW42" s="3">
        <f t="shared" si="37"/>
        <v>0</v>
      </c>
      <c r="BX42" s="3">
        <f t="shared" si="37"/>
        <v>0</v>
      </c>
      <c r="BY42" s="3">
        <f t="shared" si="37"/>
        <v>0</v>
      </c>
      <c r="BZ42" s="3">
        <f t="shared" si="37"/>
        <v>0</v>
      </c>
      <c r="CA42" s="3">
        <f t="shared" si="37"/>
        <v>0</v>
      </c>
      <c r="CB42" s="3">
        <f t="shared" si="37"/>
        <v>0</v>
      </c>
      <c r="CC42" s="3">
        <f t="shared" si="37"/>
        <v>0</v>
      </c>
      <c r="CD42" s="3">
        <f t="shared" si="37"/>
        <v>0</v>
      </c>
      <c r="CE42" s="3">
        <f t="shared" si="37"/>
        <v>0</v>
      </c>
      <c r="CF42" s="3">
        <f t="shared" si="37"/>
        <v>0</v>
      </c>
      <c r="CG42" s="3">
        <f t="shared" si="37"/>
        <v>0</v>
      </c>
      <c r="CH42" s="12">
        <f t="shared" si="37"/>
        <v>0</v>
      </c>
    </row>
    <row r="43" spans="1:86" x14ac:dyDescent="0.3">
      <c r="A43" s="642"/>
      <c r="B43" s="11" t="str">
        <f t="shared" si="33"/>
        <v>Cooking</v>
      </c>
      <c r="C43" s="3">
        <v>0</v>
      </c>
      <c r="D43" s="3">
        <v>0</v>
      </c>
      <c r="E43" s="3">
        <v>0</v>
      </c>
      <c r="F43" s="3">
        <v>0</v>
      </c>
      <c r="G43" s="3">
        <f t="shared" ref="G43:BR43" si="38">F43</f>
        <v>0</v>
      </c>
      <c r="H43" s="3">
        <f t="shared" si="38"/>
        <v>0</v>
      </c>
      <c r="I43" s="3">
        <f t="shared" si="38"/>
        <v>0</v>
      </c>
      <c r="J43" s="3">
        <f t="shared" si="38"/>
        <v>0</v>
      </c>
      <c r="K43" s="3">
        <f t="shared" si="38"/>
        <v>0</v>
      </c>
      <c r="L43" s="3">
        <f t="shared" si="38"/>
        <v>0</v>
      </c>
      <c r="M43" s="3">
        <f t="shared" si="38"/>
        <v>0</v>
      </c>
      <c r="N43" s="3">
        <f t="shared" si="38"/>
        <v>0</v>
      </c>
      <c r="O43" s="3">
        <f t="shared" si="38"/>
        <v>0</v>
      </c>
      <c r="P43" s="3">
        <f t="shared" si="38"/>
        <v>0</v>
      </c>
      <c r="Q43" s="3">
        <f t="shared" si="38"/>
        <v>0</v>
      </c>
      <c r="R43" s="3">
        <f t="shared" si="38"/>
        <v>0</v>
      </c>
      <c r="S43" s="3">
        <f t="shared" si="38"/>
        <v>0</v>
      </c>
      <c r="T43" s="3">
        <f t="shared" si="38"/>
        <v>0</v>
      </c>
      <c r="U43" s="3">
        <f t="shared" si="38"/>
        <v>0</v>
      </c>
      <c r="V43" s="3">
        <f t="shared" si="38"/>
        <v>0</v>
      </c>
      <c r="W43" s="3">
        <f t="shared" si="38"/>
        <v>0</v>
      </c>
      <c r="X43" s="3">
        <f t="shared" si="38"/>
        <v>0</v>
      </c>
      <c r="Y43" s="3">
        <f t="shared" si="38"/>
        <v>0</v>
      </c>
      <c r="Z43" s="3">
        <f t="shared" si="38"/>
        <v>0</v>
      </c>
      <c r="AA43" s="3">
        <f t="shared" si="38"/>
        <v>0</v>
      </c>
      <c r="AB43" s="3">
        <f t="shared" si="38"/>
        <v>0</v>
      </c>
      <c r="AC43" s="3">
        <f t="shared" si="38"/>
        <v>0</v>
      </c>
      <c r="AD43" s="3">
        <f t="shared" si="38"/>
        <v>0</v>
      </c>
      <c r="AE43" s="3">
        <f t="shared" si="38"/>
        <v>0</v>
      </c>
      <c r="AF43" s="3">
        <f t="shared" si="38"/>
        <v>0</v>
      </c>
      <c r="AG43" s="3">
        <f t="shared" si="38"/>
        <v>0</v>
      </c>
      <c r="AH43" s="3">
        <f t="shared" si="38"/>
        <v>0</v>
      </c>
      <c r="AI43" s="3">
        <f t="shared" si="38"/>
        <v>0</v>
      </c>
      <c r="AJ43" s="3">
        <f t="shared" si="38"/>
        <v>0</v>
      </c>
      <c r="AK43" s="3">
        <f t="shared" si="38"/>
        <v>0</v>
      </c>
      <c r="AL43" s="3">
        <f t="shared" si="38"/>
        <v>0</v>
      </c>
      <c r="AM43" s="3">
        <f t="shared" si="38"/>
        <v>0</v>
      </c>
      <c r="AN43" s="3">
        <f t="shared" si="38"/>
        <v>0</v>
      </c>
      <c r="AO43" s="3">
        <f t="shared" si="38"/>
        <v>0</v>
      </c>
      <c r="AP43" s="3">
        <f t="shared" si="38"/>
        <v>0</v>
      </c>
      <c r="AQ43" s="3">
        <f t="shared" si="38"/>
        <v>0</v>
      </c>
      <c r="AR43" s="3">
        <f t="shared" si="38"/>
        <v>0</v>
      </c>
      <c r="AS43" s="3">
        <f t="shared" si="38"/>
        <v>0</v>
      </c>
      <c r="AT43" s="3">
        <f t="shared" si="38"/>
        <v>0</v>
      </c>
      <c r="AU43" s="3">
        <f t="shared" si="38"/>
        <v>0</v>
      </c>
      <c r="AV43" s="3">
        <f t="shared" si="38"/>
        <v>0</v>
      </c>
      <c r="AW43" s="3">
        <f t="shared" si="38"/>
        <v>0</v>
      </c>
      <c r="AX43" s="3">
        <f t="shared" si="38"/>
        <v>0</v>
      </c>
      <c r="AY43" s="3">
        <f t="shared" si="38"/>
        <v>0</v>
      </c>
      <c r="AZ43" s="3">
        <f t="shared" si="38"/>
        <v>0</v>
      </c>
      <c r="BA43" s="3">
        <f t="shared" si="38"/>
        <v>0</v>
      </c>
      <c r="BB43" s="3">
        <f t="shared" si="38"/>
        <v>0</v>
      </c>
      <c r="BC43" s="3">
        <f t="shared" si="38"/>
        <v>0</v>
      </c>
      <c r="BD43" s="3">
        <f t="shared" si="38"/>
        <v>0</v>
      </c>
      <c r="BE43" s="3">
        <f t="shared" si="38"/>
        <v>0</v>
      </c>
      <c r="BF43" s="3">
        <f t="shared" si="38"/>
        <v>0</v>
      </c>
      <c r="BG43" s="3">
        <f t="shared" si="38"/>
        <v>0</v>
      </c>
      <c r="BH43" s="3">
        <f t="shared" si="38"/>
        <v>0</v>
      </c>
      <c r="BI43" s="3">
        <f t="shared" si="38"/>
        <v>0</v>
      </c>
      <c r="BJ43" s="3">
        <f t="shared" si="38"/>
        <v>0</v>
      </c>
      <c r="BK43" s="3">
        <f t="shared" si="38"/>
        <v>0</v>
      </c>
      <c r="BL43" s="3">
        <f t="shared" si="38"/>
        <v>0</v>
      </c>
      <c r="BM43" s="3">
        <f t="shared" si="38"/>
        <v>0</v>
      </c>
      <c r="BN43" s="3">
        <f t="shared" si="38"/>
        <v>0</v>
      </c>
      <c r="BO43" s="3">
        <f t="shared" si="38"/>
        <v>0</v>
      </c>
      <c r="BP43" s="3">
        <f t="shared" si="38"/>
        <v>0</v>
      </c>
      <c r="BQ43" s="3">
        <f t="shared" si="38"/>
        <v>0</v>
      </c>
      <c r="BR43" s="3">
        <f t="shared" si="38"/>
        <v>0</v>
      </c>
      <c r="BS43" s="3">
        <f t="shared" ref="BS43:CH43" si="39">BR43</f>
        <v>0</v>
      </c>
      <c r="BT43" s="3">
        <f t="shared" si="39"/>
        <v>0</v>
      </c>
      <c r="BU43" s="3">
        <f t="shared" si="39"/>
        <v>0</v>
      </c>
      <c r="BV43" s="3">
        <f t="shared" si="39"/>
        <v>0</v>
      </c>
      <c r="BW43" s="3">
        <f t="shared" si="39"/>
        <v>0</v>
      </c>
      <c r="BX43" s="3">
        <f t="shared" si="39"/>
        <v>0</v>
      </c>
      <c r="BY43" s="3">
        <f t="shared" si="39"/>
        <v>0</v>
      </c>
      <c r="BZ43" s="3">
        <f t="shared" si="39"/>
        <v>0</v>
      </c>
      <c r="CA43" s="3">
        <f t="shared" si="39"/>
        <v>0</v>
      </c>
      <c r="CB43" s="3">
        <f t="shared" si="39"/>
        <v>0</v>
      </c>
      <c r="CC43" s="3">
        <f t="shared" si="39"/>
        <v>0</v>
      </c>
      <c r="CD43" s="3">
        <f t="shared" si="39"/>
        <v>0</v>
      </c>
      <c r="CE43" s="3">
        <f t="shared" si="39"/>
        <v>0</v>
      </c>
      <c r="CF43" s="3">
        <f t="shared" si="39"/>
        <v>0</v>
      </c>
      <c r="CG43" s="3">
        <f t="shared" si="39"/>
        <v>0</v>
      </c>
      <c r="CH43" s="12">
        <f t="shared" si="39"/>
        <v>0</v>
      </c>
    </row>
    <row r="44" spans="1:86" x14ac:dyDescent="0.3">
      <c r="A44" s="642"/>
      <c r="B44" s="11" t="str">
        <f t="shared" si="33"/>
        <v>Cooling</v>
      </c>
      <c r="C44" s="3">
        <v>0</v>
      </c>
      <c r="D44" s="3">
        <v>0</v>
      </c>
      <c r="E44" s="3">
        <v>0</v>
      </c>
      <c r="F44" s="3">
        <v>0</v>
      </c>
      <c r="G44" s="3">
        <f t="shared" ref="G44:BR44" si="40">F44</f>
        <v>0</v>
      </c>
      <c r="H44" s="3">
        <f t="shared" si="40"/>
        <v>0</v>
      </c>
      <c r="I44" s="3">
        <f t="shared" si="40"/>
        <v>0</v>
      </c>
      <c r="J44" s="3">
        <f t="shared" si="40"/>
        <v>0</v>
      </c>
      <c r="K44" s="3">
        <f t="shared" si="40"/>
        <v>0</v>
      </c>
      <c r="L44" s="3">
        <f t="shared" si="40"/>
        <v>0</v>
      </c>
      <c r="M44" s="3">
        <f t="shared" si="40"/>
        <v>0</v>
      </c>
      <c r="N44" s="3">
        <f t="shared" si="40"/>
        <v>0</v>
      </c>
      <c r="O44" s="3">
        <f t="shared" si="40"/>
        <v>0</v>
      </c>
      <c r="P44" s="3">
        <f t="shared" si="40"/>
        <v>0</v>
      </c>
      <c r="Q44" s="3">
        <f t="shared" si="40"/>
        <v>0</v>
      </c>
      <c r="R44" s="3">
        <f t="shared" si="40"/>
        <v>0</v>
      </c>
      <c r="S44" s="3">
        <f t="shared" si="40"/>
        <v>0</v>
      </c>
      <c r="T44" s="3">
        <f t="shared" si="40"/>
        <v>0</v>
      </c>
      <c r="U44" s="3">
        <f t="shared" si="40"/>
        <v>0</v>
      </c>
      <c r="V44" s="3">
        <f t="shared" si="40"/>
        <v>0</v>
      </c>
      <c r="W44" s="3">
        <f t="shared" si="40"/>
        <v>0</v>
      </c>
      <c r="X44" s="3">
        <f t="shared" si="40"/>
        <v>0</v>
      </c>
      <c r="Y44" s="3">
        <f t="shared" si="40"/>
        <v>0</v>
      </c>
      <c r="Z44" s="3">
        <f t="shared" si="40"/>
        <v>0</v>
      </c>
      <c r="AA44" s="3">
        <f t="shared" si="40"/>
        <v>0</v>
      </c>
      <c r="AB44" s="3">
        <f t="shared" si="40"/>
        <v>0</v>
      </c>
      <c r="AC44" s="3">
        <f t="shared" si="40"/>
        <v>0</v>
      </c>
      <c r="AD44" s="3">
        <f t="shared" si="40"/>
        <v>0</v>
      </c>
      <c r="AE44" s="3">
        <f t="shared" si="40"/>
        <v>0</v>
      </c>
      <c r="AF44" s="3">
        <f t="shared" si="40"/>
        <v>0</v>
      </c>
      <c r="AG44" s="3">
        <f t="shared" si="40"/>
        <v>0</v>
      </c>
      <c r="AH44" s="3">
        <f t="shared" si="40"/>
        <v>0</v>
      </c>
      <c r="AI44" s="3">
        <f t="shared" si="40"/>
        <v>0</v>
      </c>
      <c r="AJ44" s="3">
        <f t="shared" si="40"/>
        <v>0</v>
      </c>
      <c r="AK44" s="3">
        <f t="shared" si="40"/>
        <v>0</v>
      </c>
      <c r="AL44" s="3">
        <f t="shared" si="40"/>
        <v>0</v>
      </c>
      <c r="AM44" s="3">
        <f t="shared" si="40"/>
        <v>0</v>
      </c>
      <c r="AN44" s="3">
        <f t="shared" si="40"/>
        <v>0</v>
      </c>
      <c r="AO44" s="3">
        <f t="shared" si="40"/>
        <v>0</v>
      </c>
      <c r="AP44" s="3">
        <f t="shared" si="40"/>
        <v>0</v>
      </c>
      <c r="AQ44" s="3">
        <f t="shared" si="40"/>
        <v>0</v>
      </c>
      <c r="AR44" s="3">
        <f t="shared" si="40"/>
        <v>0</v>
      </c>
      <c r="AS44" s="3">
        <f t="shared" si="40"/>
        <v>0</v>
      </c>
      <c r="AT44" s="3">
        <f t="shared" si="40"/>
        <v>0</v>
      </c>
      <c r="AU44" s="3">
        <f t="shared" si="40"/>
        <v>0</v>
      </c>
      <c r="AV44" s="3">
        <f t="shared" si="40"/>
        <v>0</v>
      </c>
      <c r="AW44" s="3">
        <f t="shared" si="40"/>
        <v>0</v>
      </c>
      <c r="AX44" s="3">
        <f t="shared" si="40"/>
        <v>0</v>
      </c>
      <c r="AY44" s="3">
        <f t="shared" si="40"/>
        <v>0</v>
      </c>
      <c r="AZ44" s="3">
        <f t="shared" si="40"/>
        <v>0</v>
      </c>
      <c r="BA44" s="3">
        <f t="shared" si="40"/>
        <v>0</v>
      </c>
      <c r="BB44" s="3">
        <f t="shared" si="40"/>
        <v>0</v>
      </c>
      <c r="BC44" s="3">
        <f t="shared" si="40"/>
        <v>0</v>
      </c>
      <c r="BD44" s="3">
        <f t="shared" si="40"/>
        <v>0</v>
      </c>
      <c r="BE44" s="3">
        <f t="shared" si="40"/>
        <v>0</v>
      </c>
      <c r="BF44" s="3">
        <f t="shared" si="40"/>
        <v>0</v>
      </c>
      <c r="BG44" s="3">
        <f t="shared" si="40"/>
        <v>0</v>
      </c>
      <c r="BH44" s="3">
        <f t="shared" si="40"/>
        <v>0</v>
      </c>
      <c r="BI44" s="3">
        <f t="shared" si="40"/>
        <v>0</v>
      </c>
      <c r="BJ44" s="3">
        <f t="shared" si="40"/>
        <v>0</v>
      </c>
      <c r="BK44" s="3">
        <f t="shared" si="40"/>
        <v>0</v>
      </c>
      <c r="BL44" s="3">
        <f t="shared" si="40"/>
        <v>0</v>
      </c>
      <c r="BM44" s="3">
        <f t="shared" si="40"/>
        <v>0</v>
      </c>
      <c r="BN44" s="3">
        <f t="shared" si="40"/>
        <v>0</v>
      </c>
      <c r="BO44" s="3">
        <f t="shared" si="40"/>
        <v>0</v>
      </c>
      <c r="BP44" s="3">
        <f t="shared" si="40"/>
        <v>0</v>
      </c>
      <c r="BQ44" s="3">
        <f t="shared" si="40"/>
        <v>0</v>
      </c>
      <c r="BR44" s="3">
        <f t="shared" si="40"/>
        <v>0</v>
      </c>
      <c r="BS44" s="3">
        <f t="shared" ref="BS44:CH44" si="41">BR44</f>
        <v>0</v>
      </c>
      <c r="BT44" s="3">
        <f t="shared" si="41"/>
        <v>0</v>
      </c>
      <c r="BU44" s="3">
        <f t="shared" si="41"/>
        <v>0</v>
      </c>
      <c r="BV44" s="3">
        <f t="shared" si="41"/>
        <v>0</v>
      </c>
      <c r="BW44" s="3">
        <f t="shared" si="41"/>
        <v>0</v>
      </c>
      <c r="BX44" s="3">
        <f t="shared" si="41"/>
        <v>0</v>
      </c>
      <c r="BY44" s="3">
        <f t="shared" si="41"/>
        <v>0</v>
      </c>
      <c r="BZ44" s="3">
        <f t="shared" si="41"/>
        <v>0</v>
      </c>
      <c r="CA44" s="3">
        <f t="shared" si="41"/>
        <v>0</v>
      </c>
      <c r="CB44" s="3">
        <f t="shared" si="41"/>
        <v>0</v>
      </c>
      <c r="CC44" s="3">
        <f t="shared" si="41"/>
        <v>0</v>
      </c>
      <c r="CD44" s="3">
        <f t="shared" si="41"/>
        <v>0</v>
      </c>
      <c r="CE44" s="3">
        <f t="shared" si="41"/>
        <v>0</v>
      </c>
      <c r="CF44" s="3">
        <f t="shared" si="41"/>
        <v>0</v>
      </c>
      <c r="CG44" s="3">
        <f t="shared" si="41"/>
        <v>0</v>
      </c>
      <c r="CH44" s="12">
        <f t="shared" si="41"/>
        <v>0</v>
      </c>
    </row>
    <row r="45" spans="1:86" x14ac:dyDescent="0.3">
      <c r="A45" s="642"/>
      <c r="B45" s="13" t="str">
        <f t="shared" si="33"/>
        <v>Ext Lighting</v>
      </c>
      <c r="C45" s="3">
        <v>0</v>
      </c>
      <c r="D45" s="3">
        <v>0</v>
      </c>
      <c r="E45" s="3">
        <v>0</v>
      </c>
      <c r="F45" s="3">
        <v>0</v>
      </c>
      <c r="G45" s="3">
        <f t="shared" ref="G45:BR45" si="42">F45</f>
        <v>0</v>
      </c>
      <c r="H45" s="3">
        <f t="shared" si="42"/>
        <v>0</v>
      </c>
      <c r="I45" s="3">
        <f t="shared" si="42"/>
        <v>0</v>
      </c>
      <c r="J45" s="3">
        <f t="shared" si="42"/>
        <v>0</v>
      </c>
      <c r="K45" s="3">
        <f t="shared" si="42"/>
        <v>0</v>
      </c>
      <c r="L45" s="3">
        <f t="shared" si="42"/>
        <v>0</v>
      </c>
      <c r="M45" s="3">
        <f t="shared" si="42"/>
        <v>0</v>
      </c>
      <c r="N45" s="3">
        <f t="shared" si="42"/>
        <v>0</v>
      </c>
      <c r="O45" s="3">
        <f t="shared" si="42"/>
        <v>0</v>
      </c>
      <c r="P45" s="3">
        <f t="shared" si="42"/>
        <v>0</v>
      </c>
      <c r="Q45" s="3">
        <f t="shared" si="42"/>
        <v>0</v>
      </c>
      <c r="R45" s="3">
        <f t="shared" si="42"/>
        <v>0</v>
      </c>
      <c r="S45" s="3">
        <f t="shared" si="42"/>
        <v>0</v>
      </c>
      <c r="T45" s="3">
        <f t="shared" si="42"/>
        <v>0</v>
      </c>
      <c r="U45" s="3">
        <f t="shared" si="42"/>
        <v>0</v>
      </c>
      <c r="V45" s="3">
        <f t="shared" si="42"/>
        <v>0</v>
      </c>
      <c r="W45" s="3">
        <f t="shared" si="42"/>
        <v>0</v>
      </c>
      <c r="X45" s="3">
        <f t="shared" si="42"/>
        <v>0</v>
      </c>
      <c r="Y45" s="3">
        <f t="shared" si="42"/>
        <v>0</v>
      </c>
      <c r="Z45" s="3">
        <f t="shared" si="42"/>
        <v>0</v>
      </c>
      <c r="AA45" s="3">
        <f t="shared" si="42"/>
        <v>0</v>
      </c>
      <c r="AB45" s="3">
        <f t="shared" si="42"/>
        <v>0</v>
      </c>
      <c r="AC45" s="3">
        <f t="shared" si="42"/>
        <v>0</v>
      </c>
      <c r="AD45" s="3">
        <f t="shared" si="42"/>
        <v>0</v>
      </c>
      <c r="AE45" s="3">
        <f t="shared" si="42"/>
        <v>0</v>
      </c>
      <c r="AF45" s="3">
        <f t="shared" si="42"/>
        <v>0</v>
      </c>
      <c r="AG45" s="3">
        <f t="shared" si="42"/>
        <v>0</v>
      </c>
      <c r="AH45" s="3">
        <f t="shared" si="42"/>
        <v>0</v>
      </c>
      <c r="AI45" s="3">
        <f t="shared" si="42"/>
        <v>0</v>
      </c>
      <c r="AJ45" s="3">
        <f t="shared" si="42"/>
        <v>0</v>
      </c>
      <c r="AK45" s="3">
        <f t="shared" si="42"/>
        <v>0</v>
      </c>
      <c r="AL45" s="3">
        <f t="shared" si="42"/>
        <v>0</v>
      </c>
      <c r="AM45" s="3">
        <f t="shared" si="42"/>
        <v>0</v>
      </c>
      <c r="AN45" s="3">
        <f t="shared" si="42"/>
        <v>0</v>
      </c>
      <c r="AO45" s="3">
        <f t="shared" si="42"/>
        <v>0</v>
      </c>
      <c r="AP45" s="3">
        <f t="shared" si="42"/>
        <v>0</v>
      </c>
      <c r="AQ45" s="3">
        <f t="shared" si="42"/>
        <v>0</v>
      </c>
      <c r="AR45" s="3">
        <f t="shared" si="42"/>
        <v>0</v>
      </c>
      <c r="AS45" s="3">
        <f t="shared" si="42"/>
        <v>0</v>
      </c>
      <c r="AT45" s="3">
        <f t="shared" si="42"/>
        <v>0</v>
      </c>
      <c r="AU45" s="3">
        <f t="shared" si="42"/>
        <v>0</v>
      </c>
      <c r="AV45" s="3">
        <f t="shared" si="42"/>
        <v>0</v>
      </c>
      <c r="AW45" s="3">
        <f t="shared" si="42"/>
        <v>0</v>
      </c>
      <c r="AX45" s="3">
        <f t="shared" si="42"/>
        <v>0</v>
      </c>
      <c r="AY45" s="3">
        <f t="shared" si="42"/>
        <v>0</v>
      </c>
      <c r="AZ45" s="3">
        <f t="shared" si="42"/>
        <v>0</v>
      </c>
      <c r="BA45" s="3">
        <f t="shared" si="42"/>
        <v>0</v>
      </c>
      <c r="BB45" s="3">
        <f t="shared" si="42"/>
        <v>0</v>
      </c>
      <c r="BC45" s="3">
        <f t="shared" si="42"/>
        <v>0</v>
      </c>
      <c r="BD45" s="3">
        <f t="shared" si="42"/>
        <v>0</v>
      </c>
      <c r="BE45" s="3">
        <f t="shared" si="42"/>
        <v>0</v>
      </c>
      <c r="BF45" s="3">
        <f t="shared" si="42"/>
        <v>0</v>
      </c>
      <c r="BG45" s="3">
        <f t="shared" si="42"/>
        <v>0</v>
      </c>
      <c r="BH45" s="3">
        <f t="shared" si="42"/>
        <v>0</v>
      </c>
      <c r="BI45" s="3">
        <f t="shared" si="42"/>
        <v>0</v>
      </c>
      <c r="BJ45" s="3">
        <f t="shared" si="42"/>
        <v>0</v>
      </c>
      <c r="BK45" s="3">
        <f t="shared" si="42"/>
        <v>0</v>
      </c>
      <c r="BL45" s="3">
        <f t="shared" si="42"/>
        <v>0</v>
      </c>
      <c r="BM45" s="3">
        <f t="shared" si="42"/>
        <v>0</v>
      </c>
      <c r="BN45" s="3">
        <f t="shared" si="42"/>
        <v>0</v>
      </c>
      <c r="BO45" s="3">
        <f t="shared" si="42"/>
        <v>0</v>
      </c>
      <c r="BP45" s="3">
        <f t="shared" si="42"/>
        <v>0</v>
      </c>
      <c r="BQ45" s="3">
        <f t="shared" si="42"/>
        <v>0</v>
      </c>
      <c r="BR45" s="3">
        <f t="shared" si="42"/>
        <v>0</v>
      </c>
      <c r="BS45" s="3">
        <f t="shared" ref="BS45:CH45" si="43">BR45</f>
        <v>0</v>
      </c>
      <c r="BT45" s="3">
        <f t="shared" si="43"/>
        <v>0</v>
      </c>
      <c r="BU45" s="3">
        <f t="shared" si="43"/>
        <v>0</v>
      </c>
      <c r="BV45" s="3">
        <f t="shared" si="43"/>
        <v>0</v>
      </c>
      <c r="BW45" s="3">
        <f t="shared" si="43"/>
        <v>0</v>
      </c>
      <c r="BX45" s="3">
        <f t="shared" si="43"/>
        <v>0</v>
      </c>
      <c r="BY45" s="3">
        <f t="shared" si="43"/>
        <v>0</v>
      </c>
      <c r="BZ45" s="3">
        <f t="shared" si="43"/>
        <v>0</v>
      </c>
      <c r="CA45" s="3">
        <f t="shared" si="43"/>
        <v>0</v>
      </c>
      <c r="CB45" s="3">
        <f t="shared" si="43"/>
        <v>0</v>
      </c>
      <c r="CC45" s="3">
        <f t="shared" si="43"/>
        <v>0</v>
      </c>
      <c r="CD45" s="3">
        <f t="shared" si="43"/>
        <v>0</v>
      </c>
      <c r="CE45" s="3">
        <f t="shared" si="43"/>
        <v>0</v>
      </c>
      <c r="CF45" s="3">
        <f t="shared" si="43"/>
        <v>0</v>
      </c>
      <c r="CG45" s="3">
        <f t="shared" si="43"/>
        <v>0</v>
      </c>
      <c r="CH45" s="12">
        <f t="shared" si="43"/>
        <v>0</v>
      </c>
    </row>
    <row r="46" spans="1:86" x14ac:dyDescent="0.3">
      <c r="A46" s="642"/>
      <c r="B46" s="11" t="str">
        <f t="shared" si="33"/>
        <v>Heating</v>
      </c>
      <c r="C46" s="3">
        <v>0</v>
      </c>
      <c r="D46" s="3">
        <v>0</v>
      </c>
      <c r="E46" s="3">
        <v>0</v>
      </c>
      <c r="F46" s="3">
        <v>0</v>
      </c>
      <c r="G46" s="3">
        <f t="shared" ref="G46:BR46" si="44">F46</f>
        <v>0</v>
      </c>
      <c r="H46" s="3">
        <f t="shared" si="44"/>
        <v>0</v>
      </c>
      <c r="I46" s="3">
        <f t="shared" si="44"/>
        <v>0</v>
      </c>
      <c r="J46" s="3">
        <f t="shared" si="44"/>
        <v>0</v>
      </c>
      <c r="K46" s="3">
        <f t="shared" si="44"/>
        <v>0</v>
      </c>
      <c r="L46" s="3">
        <f t="shared" si="44"/>
        <v>0</v>
      </c>
      <c r="M46" s="3">
        <f t="shared" si="44"/>
        <v>0</v>
      </c>
      <c r="N46" s="3">
        <f t="shared" si="44"/>
        <v>0</v>
      </c>
      <c r="O46" s="3">
        <f t="shared" si="44"/>
        <v>0</v>
      </c>
      <c r="P46" s="3">
        <f t="shared" si="44"/>
        <v>0</v>
      </c>
      <c r="Q46" s="3">
        <f t="shared" si="44"/>
        <v>0</v>
      </c>
      <c r="R46" s="3">
        <f t="shared" si="44"/>
        <v>0</v>
      </c>
      <c r="S46" s="3">
        <f t="shared" si="44"/>
        <v>0</v>
      </c>
      <c r="T46" s="3">
        <f t="shared" si="44"/>
        <v>0</v>
      </c>
      <c r="U46" s="3">
        <f t="shared" si="44"/>
        <v>0</v>
      </c>
      <c r="V46" s="3">
        <f t="shared" si="44"/>
        <v>0</v>
      </c>
      <c r="W46" s="3">
        <f t="shared" si="44"/>
        <v>0</v>
      </c>
      <c r="X46" s="3">
        <f t="shared" si="44"/>
        <v>0</v>
      </c>
      <c r="Y46" s="3">
        <f t="shared" si="44"/>
        <v>0</v>
      </c>
      <c r="Z46" s="3">
        <f t="shared" si="44"/>
        <v>0</v>
      </c>
      <c r="AA46" s="3">
        <f t="shared" si="44"/>
        <v>0</v>
      </c>
      <c r="AB46" s="3">
        <f t="shared" si="44"/>
        <v>0</v>
      </c>
      <c r="AC46" s="3">
        <f t="shared" si="44"/>
        <v>0</v>
      </c>
      <c r="AD46" s="3">
        <f t="shared" si="44"/>
        <v>0</v>
      </c>
      <c r="AE46" s="3">
        <f t="shared" si="44"/>
        <v>0</v>
      </c>
      <c r="AF46" s="3">
        <f t="shared" si="44"/>
        <v>0</v>
      </c>
      <c r="AG46" s="3">
        <f t="shared" si="44"/>
        <v>0</v>
      </c>
      <c r="AH46" s="3">
        <f t="shared" si="44"/>
        <v>0</v>
      </c>
      <c r="AI46" s="3">
        <f t="shared" si="44"/>
        <v>0</v>
      </c>
      <c r="AJ46" s="3">
        <f t="shared" si="44"/>
        <v>0</v>
      </c>
      <c r="AK46" s="3">
        <f t="shared" si="44"/>
        <v>0</v>
      </c>
      <c r="AL46" s="3">
        <f t="shared" si="44"/>
        <v>0</v>
      </c>
      <c r="AM46" s="3">
        <f t="shared" si="44"/>
        <v>0</v>
      </c>
      <c r="AN46" s="3">
        <f t="shared" si="44"/>
        <v>0</v>
      </c>
      <c r="AO46" s="3">
        <f t="shared" si="44"/>
        <v>0</v>
      </c>
      <c r="AP46" s="3">
        <f t="shared" si="44"/>
        <v>0</v>
      </c>
      <c r="AQ46" s="3">
        <f t="shared" si="44"/>
        <v>0</v>
      </c>
      <c r="AR46" s="3">
        <f t="shared" si="44"/>
        <v>0</v>
      </c>
      <c r="AS46" s="3">
        <f t="shared" si="44"/>
        <v>0</v>
      </c>
      <c r="AT46" s="3">
        <f t="shared" si="44"/>
        <v>0</v>
      </c>
      <c r="AU46" s="3">
        <f t="shared" si="44"/>
        <v>0</v>
      </c>
      <c r="AV46" s="3">
        <f t="shared" si="44"/>
        <v>0</v>
      </c>
      <c r="AW46" s="3">
        <f t="shared" si="44"/>
        <v>0</v>
      </c>
      <c r="AX46" s="3">
        <f t="shared" si="44"/>
        <v>0</v>
      </c>
      <c r="AY46" s="3">
        <f t="shared" si="44"/>
        <v>0</v>
      </c>
      <c r="AZ46" s="3">
        <f t="shared" si="44"/>
        <v>0</v>
      </c>
      <c r="BA46" s="3">
        <f t="shared" si="44"/>
        <v>0</v>
      </c>
      <c r="BB46" s="3">
        <f t="shared" si="44"/>
        <v>0</v>
      </c>
      <c r="BC46" s="3">
        <f t="shared" si="44"/>
        <v>0</v>
      </c>
      <c r="BD46" s="3">
        <f t="shared" si="44"/>
        <v>0</v>
      </c>
      <c r="BE46" s="3">
        <f t="shared" si="44"/>
        <v>0</v>
      </c>
      <c r="BF46" s="3">
        <f t="shared" si="44"/>
        <v>0</v>
      </c>
      <c r="BG46" s="3">
        <f t="shared" si="44"/>
        <v>0</v>
      </c>
      <c r="BH46" s="3">
        <f t="shared" si="44"/>
        <v>0</v>
      </c>
      <c r="BI46" s="3">
        <f t="shared" si="44"/>
        <v>0</v>
      </c>
      <c r="BJ46" s="3">
        <f t="shared" si="44"/>
        <v>0</v>
      </c>
      <c r="BK46" s="3">
        <f t="shared" si="44"/>
        <v>0</v>
      </c>
      <c r="BL46" s="3">
        <f t="shared" si="44"/>
        <v>0</v>
      </c>
      <c r="BM46" s="3">
        <f t="shared" si="44"/>
        <v>0</v>
      </c>
      <c r="BN46" s="3">
        <f t="shared" si="44"/>
        <v>0</v>
      </c>
      <c r="BO46" s="3">
        <f t="shared" si="44"/>
        <v>0</v>
      </c>
      <c r="BP46" s="3">
        <f t="shared" si="44"/>
        <v>0</v>
      </c>
      <c r="BQ46" s="3">
        <f t="shared" si="44"/>
        <v>0</v>
      </c>
      <c r="BR46" s="3">
        <f t="shared" si="44"/>
        <v>0</v>
      </c>
      <c r="BS46" s="3">
        <f t="shared" ref="BS46:CH46" si="45">BR46</f>
        <v>0</v>
      </c>
      <c r="BT46" s="3">
        <f t="shared" si="45"/>
        <v>0</v>
      </c>
      <c r="BU46" s="3">
        <f t="shared" si="45"/>
        <v>0</v>
      </c>
      <c r="BV46" s="3">
        <f t="shared" si="45"/>
        <v>0</v>
      </c>
      <c r="BW46" s="3">
        <f t="shared" si="45"/>
        <v>0</v>
      </c>
      <c r="BX46" s="3">
        <f t="shared" si="45"/>
        <v>0</v>
      </c>
      <c r="BY46" s="3">
        <f t="shared" si="45"/>
        <v>0</v>
      </c>
      <c r="BZ46" s="3">
        <f t="shared" si="45"/>
        <v>0</v>
      </c>
      <c r="CA46" s="3">
        <f t="shared" si="45"/>
        <v>0</v>
      </c>
      <c r="CB46" s="3">
        <f t="shared" si="45"/>
        <v>0</v>
      </c>
      <c r="CC46" s="3">
        <f t="shared" si="45"/>
        <v>0</v>
      </c>
      <c r="CD46" s="3">
        <f t="shared" si="45"/>
        <v>0</v>
      </c>
      <c r="CE46" s="3">
        <f t="shared" si="45"/>
        <v>0</v>
      </c>
      <c r="CF46" s="3">
        <f t="shared" si="45"/>
        <v>0</v>
      </c>
      <c r="CG46" s="3">
        <f t="shared" si="45"/>
        <v>0</v>
      </c>
      <c r="CH46" s="12">
        <f t="shared" si="45"/>
        <v>0</v>
      </c>
    </row>
    <row r="47" spans="1:86" x14ac:dyDescent="0.3">
      <c r="A47" s="642"/>
      <c r="B47" s="11" t="str">
        <f t="shared" si="33"/>
        <v>HVAC</v>
      </c>
      <c r="C47" s="3">
        <v>0</v>
      </c>
      <c r="D47" s="3">
        <v>0</v>
      </c>
      <c r="E47" s="3">
        <v>0</v>
      </c>
      <c r="F47" s="3">
        <v>0</v>
      </c>
      <c r="G47" s="3">
        <f t="shared" ref="G47:BR47" si="46">F47</f>
        <v>0</v>
      </c>
      <c r="H47" s="3">
        <f t="shared" si="46"/>
        <v>0</v>
      </c>
      <c r="I47" s="3">
        <f t="shared" si="46"/>
        <v>0</v>
      </c>
      <c r="J47" s="3">
        <f t="shared" si="46"/>
        <v>0</v>
      </c>
      <c r="K47" s="3">
        <f t="shared" si="46"/>
        <v>0</v>
      </c>
      <c r="L47" s="3">
        <f t="shared" si="46"/>
        <v>0</v>
      </c>
      <c r="M47" s="3">
        <f t="shared" si="46"/>
        <v>0</v>
      </c>
      <c r="N47" s="3">
        <f t="shared" si="46"/>
        <v>0</v>
      </c>
      <c r="O47" s="3">
        <f t="shared" si="46"/>
        <v>0</v>
      </c>
      <c r="P47" s="3">
        <f t="shared" si="46"/>
        <v>0</v>
      </c>
      <c r="Q47" s="3">
        <f t="shared" si="46"/>
        <v>0</v>
      </c>
      <c r="R47" s="3">
        <f t="shared" si="46"/>
        <v>0</v>
      </c>
      <c r="S47" s="3">
        <f t="shared" si="46"/>
        <v>0</v>
      </c>
      <c r="T47" s="3">
        <f t="shared" si="46"/>
        <v>0</v>
      </c>
      <c r="U47" s="3">
        <f t="shared" si="46"/>
        <v>0</v>
      </c>
      <c r="V47" s="3">
        <f t="shared" si="46"/>
        <v>0</v>
      </c>
      <c r="W47" s="3">
        <f t="shared" si="46"/>
        <v>0</v>
      </c>
      <c r="X47" s="3">
        <f t="shared" si="46"/>
        <v>0</v>
      </c>
      <c r="Y47" s="3">
        <f t="shared" si="46"/>
        <v>0</v>
      </c>
      <c r="Z47" s="3">
        <f t="shared" si="46"/>
        <v>0</v>
      </c>
      <c r="AA47" s="3">
        <f t="shared" si="46"/>
        <v>0</v>
      </c>
      <c r="AB47" s="3">
        <f t="shared" si="46"/>
        <v>0</v>
      </c>
      <c r="AC47" s="3">
        <f t="shared" si="46"/>
        <v>0</v>
      </c>
      <c r="AD47" s="3">
        <f t="shared" si="46"/>
        <v>0</v>
      </c>
      <c r="AE47" s="3">
        <f t="shared" si="46"/>
        <v>0</v>
      </c>
      <c r="AF47" s="3">
        <f t="shared" si="46"/>
        <v>0</v>
      </c>
      <c r="AG47" s="3">
        <f t="shared" si="46"/>
        <v>0</v>
      </c>
      <c r="AH47" s="3">
        <f t="shared" si="46"/>
        <v>0</v>
      </c>
      <c r="AI47" s="3">
        <f t="shared" si="46"/>
        <v>0</v>
      </c>
      <c r="AJ47" s="3">
        <f t="shared" si="46"/>
        <v>0</v>
      </c>
      <c r="AK47" s="3">
        <f t="shared" si="46"/>
        <v>0</v>
      </c>
      <c r="AL47" s="3">
        <f t="shared" si="46"/>
        <v>0</v>
      </c>
      <c r="AM47" s="3">
        <f t="shared" si="46"/>
        <v>0</v>
      </c>
      <c r="AN47" s="3">
        <f t="shared" si="46"/>
        <v>0</v>
      </c>
      <c r="AO47" s="3">
        <f t="shared" si="46"/>
        <v>0</v>
      </c>
      <c r="AP47" s="3">
        <f t="shared" si="46"/>
        <v>0</v>
      </c>
      <c r="AQ47" s="3">
        <f t="shared" si="46"/>
        <v>0</v>
      </c>
      <c r="AR47" s="3">
        <f t="shared" si="46"/>
        <v>0</v>
      </c>
      <c r="AS47" s="3">
        <f t="shared" si="46"/>
        <v>0</v>
      </c>
      <c r="AT47" s="3">
        <f t="shared" si="46"/>
        <v>0</v>
      </c>
      <c r="AU47" s="3">
        <f t="shared" si="46"/>
        <v>0</v>
      </c>
      <c r="AV47" s="3">
        <f t="shared" si="46"/>
        <v>0</v>
      </c>
      <c r="AW47" s="3">
        <f t="shared" si="46"/>
        <v>0</v>
      </c>
      <c r="AX47" s="3">
        <f t="shared" si="46"/>
        <v>0</v>
      </c>
      <c r="AY47" s="3">
        <f t="shared" si="46"/>
        <v>0</v>
      </c>
      <c r="AZ47" s="3">
        <f t="shared" si="46"/>
        <v>0</v>
      </c>
      <c r="BA47" s="3">
        <f t="shared" si="46"/>
        <v>0</v>
      </c>
      <c r="BB47" s="3">
        <f t="shared" si="46"/>
        <v>0</v>
      </c>
      <c r="BC47" s="3">
        <f t="shared" si="46"/>
        <v>0</v>
      </c>
      <c r="BD47" s="3">
        <f t="shared" si="46"/>
        <v>0</v>
      </c>
      <c r="BE47" s="3">
        <f t="shared" si="46"/>
        <v>0</v>
      </c>
      <c r="BF47" s="3">
        <f t="shared" si="46"/>
        <v>0</v>
      </c>
      <c r="BG47" s="3">
        <f t="shared" si="46"/>
        <v>0</v>
      </c>
      <c r="BH47" s="3">
        <f t="shared" si="46"/>
        <v>0</v>
      </c>
      <c r="BI47" s="3">
        <f t="shared" si="46"/>
        <v>0</v>
      </c>
      <c r="BJ47" s="3">
        <f t="shared" si="46"/>
        <v>0</v>
      </c>
      <c r="BK47" s="3">
        <f t="shared" si="46"/>
        <v>0</v>
      </c>
      <c r="BL47" s="3">
        <f t="shared" si="46"/>
        <v>0</v>
      </c>
      <c r="BM47" s="3">
        <f t="shared" si="46"/>
        <v>0</v>
      </c>
      <c r="BN47" s="3">
        <f t="shared" si="46"/>
        <v>0</v>
      </c>
      <c r="BO47" s="3">
        <f t="shared" si="46"/>
        <v>0</v>
      </c>
      <c r="BP47" s="3">
        <f t="shared" si="46"/>
        <v>0</v>
      </c>
      <c r="BQ47" s="3">
        <f t="shared" si="46"/>
        <v>0</v>
      </c>
      <c r="BR47" s="3">
        <f t="shared" si="46"/>
        <v>0</v>
      </c>
      <c r="BS47" s="3">
        <f t="shared" ref="BS47:CH47" si="47">BR47</f>
        <v>0</v>
      </c>
      <c r="BT47" s="3">
        <f t="shared" si="47"/>
        <v>0</v>
      </c>
      <c r="BU47" s="3">
        <f t="shared" si="47"/>
        <v>0</v>
      </c>
      <c r="BV47" s="3">
        <f t="shared" si="47"/>
        <v>0</v>
      </c>
      <c r="BW47" s="3">
        <f t="shared" si="47"/>
        <v>0</v>
      </c>
      <c r="BX47" s="3">
        <f t="shared" si="47"/>
        <v>0</v>
      </c>
      <c r="BY47" s="3">
        <f t="shared" si="47"/>
        <v>0</v>
      </c>
      <c r="BZ47" s="3">
        <f t="shared" si="47"/>
        <v>0</v>
      </c>
      <c r="CA47" s="3">
        <f t="shared" si="47"/>
        <v>0</v>
      </c>
      <c r="CB47" s="3">
        <f t="shared" si="47"/>
        <v>0</v>
      </c>
      <c r="CC47" s="3">
        <f t="shared" si="47"/>
        <v>0</v>
      </c>
      <c r="CD47" s="3">
        <f t="shared" si="47"/>
        <v>0</v>
      </c>
      <c r="CE47" s="3">
        <f t="shared" si="47"/>
        <v>0</v>
      </c>
      <c r="CF47" s="3">
        <f t="shared" si="47"/>
        <v>0</v>
      </c>
      <c r="CG47" s="3">
        <f t="shared" si="47"/>
        <v>0</v>
      </c>
      <c r="CH47" s="12">
        <f t="shared" si="47"/>
        <v>0</v>
      </c>
    </row>
    <row r="48" spans="1:86" x14ac:dyDescent="0.3">
      <c r="A48" s="642"/>
      <c r="B48" s="11" t="str">
        <f t="shared" si="33"/>
        <v>Lighting</v>
      </c>
      <c r="C48" s="3">
        <v>0</v>
      </c>
      <c r="D48" s="3">
        <v>0</v>
      </c>
      <c r="E48" s="3">
        <v>0</v>
      </c>
      <c r="F48" s="3">
        <v>0</v>
      </c>
      <c r="G48" s="3">
        <f t="shared" ref="G48:BR48" si="48">F48</f>
        <v>0</v>
      </c>
      <c r="H48" s="3">
        <f t="shared" si="48"/>
        <v>0</v>
      </c>
      <c r="I48" s="3">
        <f t="shared" si="48"/>
        <v>0</v>
      </c>
      <c r="J48" s="3">
        <f t="shared" si="48"/>
        <v>0</v>
      </c>
      <c r="K48" s="3">
        <f t="shared" si="48"/>
        <v>0</v>
      </c>
      <c r="L48" s="3">
        <f t="shared" si="48"/>
        <v>0</v>
      </c>
      <c r="M48" s="3">
        <f t="shared" si="48"/>
        <v>0</v>
      </c>
      <c r="N48" s="3">
        <f t="shared" si="48"/>
        <v>0</v>
      </c>
      <c r="O48" s="3">
        <f t="shared" si="48"/>
        <v>0</v>
      </c>
      <c r="P48" s="3">
        <f t="shared" si="48"/>
        <v>0</v>
      </c>
      <c r="Q48" s="3">
        <f t="shared" si="48"/>
        <v>0</v>
      </c>
      <c r="R48" s="3">
        <f t="shared" si="48"/>
        <v>0</v>
      </c>
      <c r="S48" s="3">
        <f t="shared" si="48"/>
        <v>0</v>
      </c>
      <c r="T48" s="3">
        <f t="shared" si="48"/>
        <v>0</v>
      </c>
      <c r="U48" s="3">
        <f t="shared" si="48"/>
        <v>0</v>
      </c>
      <c r="V48" s="3">
        <f t="shared" si="48"/>
        <v>0</v>
      </c>
      <c r="W48" s="3">
        <f t="shared" si="48"/>
        <v>0</v>
      </c>
      <c r="X48" s="3">
        <f t="shared" si="48"/>
        <v>0</v>
      </c>
      <c r="Y48" s="3">
        <f t="shared" si="48"/>
        <v>0</v>
      </c>
      <c r="Z48" s="3">
        <f t="shared" si="48"/>
        <v>0</v>
      </c>
      <c r="AA48" s="3">
        <f t="shared" si="48"/>
        <v>0</v>
      </c>
      <c r="AB48" s="3">
        <f t="shared" si="48"/>
        <v>0</v>
      </c>
      <c r="AC48" s="3">
        <f t="shared" si="48"/>
        <v>0</v>
      </c>
      <c r="AD48" s="3">
        <f t="shared" si="48"/>
        <v>0</v>
      </c>
      <c r="AE48" s="3">
        <f t="shared" si="48"/>
        <v>0</v>
      </c>
      <c r="AF48" s="3">
        <f t="shared" si="48"/>
        <v>0</v>
      </c>
      <c r="AG48" s="3">
        <f t="shared" si="48"/>
        <v>0</v>
      </c>
      <c r="AH48" s="3">
        <f t="shared" si="48"/>
        <v>0</v>
      </c>
      <c r="AI48" s="3">
        <f t="shared" si="48"/>
        <v>0</v>
      </c>
      <c r="AJ48" s="3">
        <f t="shared" si="48"/>
        <v>0</v>
      </c>
      <c r="AK48" s="3">
        <f t="shared" si="48"/>
        <v>0</v>
      </c>
      <c r="AL48" s="3">
        <f t="shared" si="48"/>
        <v>0</v>
      </c>
      <c r="AM48" s="3">
        <f t="shared" si="48"/>
        <v>0</v>
      </c>
      <c r="AN48" s="3">
        <f t="shared" si="48"/>
        <v>0</v>
      </c>
      <c r="AO48" s="3">
        <f t="shared" si="48"/>
        <v>0</v>
      </c>
      <c r="AP48" s="3">
        <f t="shared" si="48"/>
        <v>0</v>
      </c>
      <c r="AQ48" s="3">
        <f t="shared" si="48"/>
        <v>0</v>
      </c>
      <c r="AR48" s="3">
        <f t="shared" si="48"/>
        <v>0</v>
      </c>
      <c r="AS48" s="3">
        <f t="shared" si="48"/>
        <v>0</v>
      </c>
      <c r="AT48" s="3">
        <f t="shared" si="48"/>
        <v>0</v>
      </c>
      <c r="AU48" s="3">
        <f t="shared" si="48"/>
        <v>0</v>
      </c>
      <c r="AV48" s="3">
        <f t="shared" si="48"/>
        <v>0</v>
      </c>
      <c r="AW48" s="3">
        <f t="shared" si="48"/>
        <v>0</v>
      </c>
      <c r="AX48" s="3">
        <f t="shared" si="48"/>
        <v>0</v>
      </c>
      <c r="AY48" s="3">
        <f t="shared" si="48"/>
        <v>0</v>
      </c>
      <c r="AZ48" s="3">
        <f t="shared" si="48"/>
        <v>0</v>
      </c>
      <c r="BA48" s="3">
        <f t="shared" si="48"/>
        <v>0</v>
      </c>
      <c r="BB48" s="3">
        <f t="shared" si="48"/>
        <v>0</v>
      </c>
      <c r="BC48" s="3">
        <f t="shared" si="48"/>
        <v>0</v>
      </c>
      <c r="BD48" s="3">
        <f t="shared" si="48"/>
        <v>0</v>
      </c>
      <c r="BE48" s="3">
        <f t="shared" si="48"/>
        <v>0</v>
      </c>
      <c r="BF48" s="3">
        <f t="shared" si="48"/>
        <v>0</v>
      </c>
      <c r="BG48" s="3">
        <f t="shared" si="48"/>
        <v>0</v>
      </c>
      <c r="BH48" s="3">
        <f t="shared" si="48"/>
        <v>0</v>
      </c>
      <c r="BI48" s="3">
        <f t="shared" si="48"/>
        <v>0</v>
      </c>
      <c r="BJ48" s="3">
        <f t="shared" si="48"/>
        <v>0</v>
      </c>
      <c r="BK48" s="3">
        <f t="shared" si="48"/>
        <v>0</v>
      </c>
      <c r="BL48" s="3">
        <f t="shared" si="48"/>
        <v>0</v>
      </c>
      <c r="BM48" s="3">
        <f t="shared" si="48"/>
        <v>0</v>
      </c>
      <c r="BN48" s="3">
        <f t="shared" si="48"/>
        <v>0</v>
      </c>
      <c r="BO48" s="3">
        <f t="shared" si="48"/>
        <v>0</v>
      </c>
      <c r="BP48" s="3">
        <f t="shared" si="48"/>
        <v>0</v>
      </c>
      <c r="BQ48" s="3">
        <f t="shared" si="48"/>
        <v>0</v>
      </c>
      <c r="BR48" s="3">
        <f t="shared" si="48"/>
        <v>0</v>
      </c>
      <c r="BS48" s="3">
        <f t="shared" ref="BS48:CH48" si="49">BR48</f>
        <v>0</v>
      </c>
      <c r="BT48" s="3">
        <f t="shared" si="49"/>
        <v>0</v>
      </c>
      <c r="BU48" s="3">
        <f t="shared" si="49"/>
        <v>0</v>
      </c>
      <c r="BV48" s="3">
        <f t="shared" si="49"/>
        <v>0</v>
      </c>
      <c r="BW48" s="3">
        <f t="shared" si="49"/>
        <v>0</v>
      </c>
      <c r="BX48" s="3">
        <f t="shared" si="49"/>
        <v>0</v>
      </c>
      <c r="BY48" s="3">
        <f t="shared" si="49"/>
        <v>0</v>
      </c>
      <c r="BZ48" s="3">
        <f t="shared" si="49"/>
        <v>0</v>
      </c>
      <c r="CA48" s="3">
        <f t="shared" si="49"/>
        <v>0</v>
      </c>
      <c r="CB48" s="3">
        <f t="shared" si="49"/>
        <v>0</v>
      </c>
      <c r="CC48" s="3">
        <f t="shared" si="49"/>
        <v>0</v>
      </c>
      <c r="CD48" s="3">
        <f t="shared" si="49"/>
        <v>0</v>
      </c>
      <c r="CE48" s="3">
        <f t="shared" si="49"/>
        <v>0</v>
      </c>
      <c r="CF48" s="3">
        <f t="shared" si="49"/>
        <v>0</v>
      </c>
      <c r="CG48" s="3">
        <f t="shared" si="49"/>
        <v>0</v>
      </c>
      <c r="CH48" s="12">
        <f t="shared" si="49"/>
        <v>0</v>
      </c>
    </row>
    <row r="49" spans="1:86" x14ac:dyDescent="0.3">
      <c r="A49" s="642"/>
      <c r="B49" s="11" t="str">
        <f t="shared" si="33"/>
        <v>Miscellaneous</v>
      </c>
      <c r="C49" s="3">
        <v>0</v>
      </c>
      <c r="D49" s="3">
        <v>0</v>
      </c>
      <c r="E49" s="3">
        <v>0</v>
      </c>
      <c r="F49" s="3">
        <v>0</v>
      </c>
      <c r="G49" s="3">
        <f t="shared" ref="G49:BR49" si="50">F49</f>
        <v>0</v>
      </c>
      <c r="H49" s="3">
        <f t="shared" si="50"/>
        <v>0</v>
      </c>
      <c r="I49" s="3">
        <f t="shared" si="50"/>
        <v>0</v>
      </c>
      <c r="J49" s="3">
        <f t="shared" si="50"/>
        <v>0</v>
      </c>
      <c r="K49" s="3">
        <f t="shared" si="50"/>
        <v>0</v>
      </c>
      <c r="L49" s="3">
        <f t="shared" si="50"/>
        <v>0</v>
      </c>
      <c r="M49" s="3">
        <f t="shared" si="50"/>
        <v>0</v>
      </c>
      <c r="N49" s="3">
        <f t="shared" si="50"/>
        <v>0</v>
      </c>
      <c r="O49" s="3">
        <f t="shared" si="50"/>
        <v>0</v>
      </c>
      <c r="P49" s="3">
        <f t="shared" si="50"/>
        <v>0</v>
      </c>
      <c r="Q49" s="3">
        <f t="shared" si="50"/>
        <v>0</v>
      </c>
      <c r="R49" s="3">
        <f t="shared" si="50"/>
        <v>0</v>
      </c>
      <c r="S49" s="3">
        <f t="shared" si="50"/>
        <v>0</v>
      </c>
      <c r="T49" s="3">
        <f t="shared" si="50"/>
        <v>0</v>
      </c>
      <c r="U49" s="3">
        <f t="shared" si="50"/>
        <v>0</v>
      </c>
      <c r="V49" s="3">
        <f t="shared" si="50"/>
        <v>0</v>
      </c>
      <c r="W49" s="3">
        <f t="shared" si="50"/>
        <v>0</v>
      </c>
      <c r="X49" s="3">
        <f t="shared" si="50"/>
        <v>0</v>
      </c>
      <c r="Y49" s="3">
        <f t="shared" si="50"/>
        <v>0</v>
      </c>
      <c r="Z49" s="3">
        <f t="shared" si="50"/>
        <v>0</v>
      </c>
      <c r="AA49" s="3">
        <f t="shared" si="50"/>
        <v>0</v>
      </c>
      <c r="AB49" s="3">
        <f t="shared" si="50"/>
        <v>0</v>
      </c>
      <c r="AC49" s="3">
        <f t="shared" si="50"/>
        <v>0</v>
      </c>
      <c r="AD49" s="3">
        <f t="shared" si="50"/>
        <v>0</v>
      </c>
      <c r="AE49" s="3">
        <f t="shared" si="50"/>
        <v>0</v>
      </c>
      <c r="AF49" s="3">
        <f t="shared" si="50"/>
        <v>0</v>
      </c>
      <c r="AG49" s="3">
        <f t="shared" si="50"/>
        <v>0</v>
      </c>
      <c r="AH49" s="3">
        <f t="shared" si="50"/>
        <v>0</v>
      </c>
      <c r="AI49" s="3">
        <f t="shared" si="50"/>
        <v>0</v>
      </c>
      <c r="AJ49" s="3">
        <f t="shared" si="50"/>
        <v>0</v>
      </c>
      <c r="AK49" s="3">
        <f t="shared" si="50"/>
        <v>0</v>
      </c>
      <c r="AL49" s="3">
        <f t="shared" si="50"/>
        <v>0</v>
      </c>
      <c r="AM49" s="3">
        <f t="shared" si="50"/>
        <v>0</v>
      </c>
      <c r="AN49" s="3">
        <f t="shared" si="50"/>
        <v>0</v>
      </c>
      <c r="AO49" s="3">
        <f t="shared" si="50"/>
        <v>0</v>
      </c>
      <c r="AP49" s="3">
        <f t="shared" si="50"/>
        <v>0</v>
      </c>
      <c r="AQ49" s="3">
        <f t="shared" si="50"/>
        <v>0</v>
      </c>
      <c r="AR49" s="3">
        <f t="shared" si="50"/>
        <v>0</v>
      </c>
      <c r="AS49" s="3">
        <f t="shared" si="50"/>
        <v>0</v>
      </c>
      <c r="AT49" s="3">
        <f t="shared" si="50"/>
        <v>0</v>
      </c>
      <c r="AU49" s="3">
        <f t="shared" si="50"/>
        <v>0</v>
      </c>
      <c r="AV49" s="3">
        <f t="shared" si="50"/>
        <v>0</v>
      </c>
      <c r="AW49" s="3">
        <f t="shared" si="50"/>
        <v>0</v>
      </c>
      <c r="AX49" s="3">
        <f t="shared" si="50"/>
        <v>0</v>
      </c>
      <c r="AY49" s="3">
        <f t="shared" si="50"/>
        <v>0</v>
      </c>
      <c r="AZ49" s="3">
        <f t="shared" si="50"/>
        <v>0</v>
      </c>
      <c r="BA49" s="3">
        <f t="shared" si="50"/>
        <v>0</v>
      </c>
      <c r="BB49" s="3">
        <f t="shared" si="50"/>
        <v>0</v>
      </c>
      <c r="BC49" s="3">
        <f t="shared" si="50"/>
        <v>0</v>
      </c>
      <c r="BD49" s="3">
        <f t="shared" si="50"/>
        <v>0</v>
      </c>
      <c r="BE49" s="3">
        <f t="shared" si="50"/>
        <v>0</v>
      </c>
      <c r="BF49" s="3">
        <f t="shared" si="50"/>
        <v>0</v>
      </c>
      <c r="BG49" s="3">
        <f t="shared" si="50"/>
        <v>0</v>
      </c>
      <c r="BH49" s="3">
        <f t="shared" si="50"/>
        <v>0</v>
      </c>
      <c r="BI49" s="3">
        <f t="shared" si="50"/>
        <v>0</v>
      </c>
      <c r="BJ49" s="3">
        <f t="shared" si="50"/>
        <v>0</v>
      </c>
      <c r="BK49" s="3">
        <f t="shared" si="50"/>
        <v>0</v>
      </c>
      <c r="BL49" s="3">
        <f t="shared" si="50"/>
        <v>0</v>
      </c>
      <c r="BM49" s="3">
        <f t="shared" si="50"/>
        <v>0</v>
      </c>
      <c r="BN49" s="3">
        <f t="shared" si="50"/>
        <v>0</v>
      </c>
      <c r="BO49" s="3">
        <f t="shared" si="50"/>
        <v>0</v>
      </c>
      <c r="BP49" s="3">
        <f t="shared" si="50"/>
        <v>0</v>
      </c>
      <c r="BQ49" s="3">
        <f t="shared" si="50"/>
        <v>0</v>
      </c>
      <c r="BR49" s="3">
        <f t="shared" si="50"/>
        <v>0</v>
      </c>
      <c r="BS49" s="3">
        <f t="shared" ref="BS49:CH49" si="51">BR49</f>
        <v>0</v>
      </c>
      <c r="BT49" s="3">
        <f t="shared" si="51"/>
        <v>0</v>
      </c>
      <c r="BU49" s="3">
        <f t="shared" si="51"/>
        <v>0</v>
      </c>
      <c r="BV49" s="3">
        <f t="shared" si="51"/>
        <v>0</v>
      </c>
      <c r="BW49" s="3">
        <f t="shared" si="51"/>
        <v>0</v>
      </c>
      <c r="BX49" s="3">
        <f t="shared" si="51"/>
        <v>0</v>
      </c>
      <c r="BY49" s="3">
        <f t="shared" si="51"/>
        <v>0</v>
      </c>
      <c r="BZ49" s="3">
        <f t="shared" si="51"/>
        <v>0</v>
      </c>
      <c r="CA49" s="3">
        <f t="shared" si="51"/>
        <v>0</v>
      </c>
      <c r="CB49" s="3">
        <f t="shared" si="51"/>
        <v>0</v>
      </c>
      <c r="CC49" s="3">
        <f t="shared" si="51"/>
        <v>0</v>
      </c>
      <c r="CD49" s="3">
        <f t="shared" si="51"/>
        <v>0</v>
      </c>
      <c r="CE49" s="3">
        <f t="shared" si="51"/>
        <v>0</v>
      </c>
      <c r="CF49" s="3">
        <f t="shared" si="51"/>
        <v>0</v>
      </c>
      <c r="CG49" s="3">
        <f t="shared" si="51"/>
        <v>0</v>
      </c>
      <c r="CH49" s="12">
        <f t="shared" si="51"/>
        <v>0</v>
      </c>
    </row>
    <row r="50" spans="1:86" ht="15" customHeight="1" x14ac:dyDescent="0.3">
      <c r="A50" s="642"/>
      <c r="B50" s="11" t="str">
        <f t="shared" si="33"/>
        <v>Motors</v>
      </c>
      <c r="C50" s="3">
        <v>0</v>
      </c>
      <c r="D50" s="3">
        <v>0</v>
      </c>
      <c r="E50" s="3">
        <v>0</v>
      </c>
      <c r="F50" s="3">
        <v>0</v>
      </c>
      <c r="G50" s="3">
        <f t="shared" ref="G50:BR50" si="52">F50</f>
        <v>0</v>
      </c>
      <c r="H50" s="3">
        <f t="shared" si="52"/>
        <v>0</v>
      </c>
      <c r="I50" s="3">
        <f t="shared" si="52"/>
        <v>0</v>
      </c>
      <c r="J50" s="3">
        <f t="shared" si="52"/>
        <v>0</v>
      </c>
      <c r="K50" s="3">
        <f t="shared" si="52"/>
        <v>0</v>
      </c>
      <c r="L50" s="3">
        <f t="shared" si="52"/>
        <v>0</v>
      </c>
      <c r="M50" s="3">
        <f t="shared" si="52"/>
        <v>0</v>
      </c>
      <c r="N50" s="3">
        <f t="shared" si="52"/>
        <v>0</v>
      </c>
      <c r="O50" s="3">
        <f t="shared" si="52"/>
        <v>0</v>
      </c>
      <c r="P50" s="3">
        <f t="shared" si="52"/>
        <v>0</v>
      </c>
      <c r="Q50" s="3">
        <f t="shared" si="52"/>
        <v>0</v>
      </c>
      <c r="R50" s="3">
        <f t="shared" si="52"/>
        <v>0</v>
      </c>
      <c r="S50" s="3">
        <f t="shared" si="52"/>
        <v>0</v>
      </c>
      <c r="T50" s="3">
        <f t="shared" si="52"/>
        <v>0</v>
      </c>
      <c r="U50" s="3">
        <f t="shared" si="52"/>
        <v>0</v>
      </c>
      <c r="V50" s="3">
        <f t="shared" si="52"/>
        <v>0</v>
      </c>
      <c r="W50" s="3">
        <f t="shared" si="52"/>
        <v>0</v>
      </c>
      <c r="X50" s="3">
        <f t="shared" si="52"/>
        <v>0</v>
      </c>
      <c r="Y50" s="3">
        <f t="shared" si="52"/>
        <v>0</v>
      </c>
      <c r="Z50" s="3">
        <f t="shared" si="52"/>
        <v>0</v>
      </c>
      <c r="AA50" s="3">
        <f t="shared" si="52"/>
        <v>0</v>
      </c>
      <c r="AB50" s="3">
        <f t="shared" si="52"/>
        <v>0</v>
      </c>
      <c r="AC50" s="3">
        <f t="shared" si="52"/>
        <v>0</v>
      </c>
      <c r="AD50" s="3">
        <f t="shared" si="52"/>
        <v>0</v>
      </c>
      <c r="AE50" s="3">
        <f t="shared" si="52"/>
        <v>0</v>
      </c>
      <c r="AF50" s="3">
        <f t="shared" si="52"/>
        <v>0</v>
      </c>
      <c r="AG50" s="3">
        <f t="shared" si="52"/>
        <v>0</v>
      </c>
      <c r="AH50" s="3">
        <f t="shared" si="52"/>
        <v>0</v>
      </c>
      <c r="AI50" s="3">
        <f t="shared" si="52"/>
        <v>0</v>
      </c>
      <c r="AJ50" s="3">
        <f t="shared" si="52"/>
        <v>0</v>
      </c>
      <c r="AK50" s="3">
        <f t="shared" si="52"/>
        <v>0</v>
      </c>
      <c r="AL50" s="3">
        <f t="shared" si="52"/>
        <v>0</v>
      </c>
      <c r="AM50" s="3">
        <f t="shared" si="52"/>
        <v>0</v>
      </c>
      <c r="AN50" s="3">
        <f t="shared" si="52"/>
        <v>0</v>
      </c>
      <c r="AO50" s="3">
        <f t="shared" si="52"/>
        <v>0</v>
      </c>
      <c r="AP50" s="3">
        <f t="shared" si="52"/>
        <v>0</v>
      </c>
      <c r="AQ50" s="3">
        <f t="shared" si="52"/>
        <v>0</v>
      </c>
      <c r="AR50" s="3">
        <f t="shared" si="52"/>
        <v>0</v>
      </c>
      <c r="AS50" s="3">
        <f t="shared" si="52"/>
        <v>0</v>
      </c>
      <c r="AT50" s="3">
        <f t="shared" si="52"/>
        <v>0</v>
      </c>
      <c r="AU50" s="3">
        <f t="shared" si="52"/>
        <v>0</v>
      </c>
      <c r="AV50" s="3">
        <f t="shared" si="52"/>
        <v>0</v>
      </c>
      <c r="AW50" s="3">
        <f t="shared" si="52"/>
        <v>0</v>
      </c>
      <c r="AX50" s="3">
        <f t="shared" si="52"/>
        <v>0</v>
      </c>
      <c r="AY50" s="3">
        <f t="shared" si="52"/>
        <v>0</v>
      </c>
      <c r="AZ50" s="3">
        <f t="shared" si="52"/>
        <v>0</v>
      </c>
      <c r="BA50" s="3">
        <f t="shared" si="52"/>
        <v>0</v>
      </c>
      <c r="BB50" s="3">
        <f t="shared" si="52"/>
        <v>0</v>
      </c>
      <c r="BC50" s="3">
        <f t="shared" si="52"/>
        <v>0</v>
      </c>
      <c r="BD50" s="3">
        <f t="shared" si="52"/>
        <v>0</v>
      </c>
      <c r="BE50" s="3">
        <f t="shared" si="52"/>
        <v>0</v>
      </c>
      <c r="BF50" s="3">
        <f t="shared" si="52"/>
        <v>0</v>
      </c>
      <c r="BG50" s="3">
        <f t="shared" si="52"/>
        <v>0</v>
      </c>
      <c r="BH50" s="3">
        <f t="shared" si="52"/>
        <v>0</v>
      </c>
      <c r="BI50" s="3">
        <f t="shared" si="52"/>
        <v>0</v>
      </c>
      <c r="BJ50" s="3">
        <f t="shared" si="52"/>
        <v>0</v>
      </c>
      <c r="BK50" s="3">
        <f t="shared" si="52"/>
        <v>0</v>
      </c>
      <c r="BL50" s="3">
        <f t="shared" si="52"/>
        <v>0</v>
      </c>
      <c r="BM50" s="3">
        <f t="shared" si="52"/>
        <v>0</v>
      </c>
      <c r="BN50" s="3">
        <f t="shared" si="52"/>
        <v>0</v>
      </c>
      <c r="BO50" s="3">
        <f t="shared" si="52"/>
        <v>0</v>
      </c>
      <c r="BP50" s="3">
        <f t="shared" si="52"/>
        <v>0</v>
      </c>
      <c r="BQ50" s="3">
        <f t="shared" si="52"/>
        <v>0</v>
      </c>
      <c r="BR50" s="3">
        <f t="shared" si="52"/>
        <v>0</v>
      </c>
      <c r="BS50" s="3">
        <f t="shared" ref="BS50:CH50" si="53">BR50</f>
        <v>0</v>
      </c>
      <c r="BT50" s="3">
        <f t="shared" si="53"/>
        <v>0</v>
      </c>
      <c r="BU50" s="3">
        <f t="shared" si="53"/>
        <v>0</v>
      </c>
      <c r="BV50" s="3">
        <f t="shared" si="53"/>
        <v>0</v>
      </c>
      <c r="BW50" s="3">
        <f t="shared" si="53"/>
        <v>0</v>
      </c>
      <c r="BX50" s="3">
        <f t="shared" si="53"/>
        <v>0</v>
      </c>
      <c r="BY50" s="3">
        <f t="shared" si="53"/>
        <v>0</v>
      </c>
      <c r="BZ50" s="3">
        <f t="shared" si="53"/>
        <v>0</v>
      </c>
      <c r="CA50" s="3">
        <f t="shared" si="53"/>
        <v>0</v>
      </c>
      <c r="CB50" s="3">
        <f t="shared" si="53"/>
        <v>0</v>
      </c>
      <c r="CC50" s="3">
        <f t="shared" si="53"/>
        <v>0</v>
      </c>
      <c r="CD50" s="3">
        <f t="shared" si="53"/>
        <v>0</v>
      </c>
      <c r="CE50" s="3">
        <f t="shared" si="53"/>
        <v>0</v>
      </c>
      <c r="CF50" s="3">
        <f t="shared" si="53"/>
        <v>0</v>
      </c>
      <c r="CG50" s="3">
        <f t="shared" si="53"/>
        <v>0</v>
      </c>
      <c r="CH50" s="12">
        <f t="shared" si="53"/>
        <v>0</v>
      </c>
    </row>
    <row r="51" spans="1:86" x14ac:dyDescent="0.3">
      <c r="A51" s="642"/>
      <c r="B51" s="11" t="str">
        <f t="shared" si="33"/>
        <v>Process</v>
      </c>
      <c r="C51" s="3">
        <v>0</v>
      </c>
      <c r="D51" s="3">
        <v>0</v>
      </c>
      <c r="E51" s="3">
        <v>0</v>
      </c>
      <c r="F51" s="3">
        <v>0</v>
      </c>
      <c r="G51" s="3">
        <f t="shared" ref="G51:BR51" si="54">F51</f>
        <v>0</v>
      </c>
      <c r="H51" s="3">
        <f t="shared" si="54"/>
        <v>0</v>
      </c>
      <c r="I51" s="3">
        <f t="shared" si="54"/>
        <v>0</v>
      </c>
      <c r="J51" s="3">
        <f t="shared" si="54"/>
        <v>0</v>
      </c>
      <c r="K51" s="3">
        <f t="shared" si="54"/>
        <v>0</v>
      </c>
      <c r="L51" s="3">
        <f t="shared" si="54"/>
        <v>0</v>
      </c>
      <c r="M51" s="3">
        <f t="shared" si="54"/>
        <v>0</v>
      </c>
      <c r="N51" s="3">
        <f t="shared" si="54"/>
        <v>0</v>
      </c>
      <c r="O51" s="3">
        <f t="shared" si="54"/>
        <v>0</v>
      </c>
      <c r="P51" s="3">
        <f t="shared" si="54"/>
        <v>0</v>
      </c>
      <c r="Q51" s="3">
        <f t="shared" si="54"/>
        <v>0</v>
      </c>
      <c r="R51" s="3">
        <f t="shared" si="54"/>
        <v>0</v>
      </c>
      <c r="S51" s="3">
        <f t="shared" si="54"/>
        <v>0</v>
      </c>
      <c r="T51" s="3">
        <f t="shared" si="54"/>
        <v>0</v>
      </c>
      <c r="U51" s="3">
        <f t="shared" si="54"/>
        <v>0</v>
      </c>
      <c r="V51" s="3">
        <f t="shared" si="54"/>
        <v>0</v>
      </c>
      <c r="W51" s="3">
        <f t="shared" si="54"/>
        <v>0</v>
      </c>
      <c r="X51" s="3">
        <f t="shared" si="54"/>
        <v>0</v>
      </c>
      <c r="Y51" s="3">
        <f t="shared" si="54"/>
        <v>0</v>
      </c>
      <c r="Z51" s="3">
        <f t="shared" si="54"/>
        <v>0</v>
      </c>
      <c r="AA51" s="3">
        <f t="shared" si="54"/>
        <v>0</v>
      </c>
      <c r="AB51" s="3">
        <f t="shared" si="54"/>
        <v>0</v>
      </c>
      <c r="AC51" s="3">
        <f t="shared" si="54"/>
        <v>0</v>
      </c>
      <c r="AD51" s="3">
        <f t="shared" si="54"/>
        <v>0</v>
      </c>
      <c r="AE51" s="3">
        <f t="shared" si="54"/>
        <v>0</v>
      </c>
      <c r="AF51" s="3">
        <f t="shared" si="54"/>
        <v>0</v>
      </c>
      <c r="AG51" s="3">
        <f t="shared" si="54"/>
        <v>0</v>
      </c>
      <c r="AH51" s="3">
        <f t="shared" si="54"/>
        <v>0</v>
      </c>
      <c r="AI51" s="3">
        <f t="shared" si="54"/>
        <v>0</v>
      </c>
      <c r="AJ51" s="3">
        <f t="shared" si="54"/>
        <v>0</v>
      </c>
      <c r="AK51" s="3">
        <f t="shared" si="54"/>
        <v>0</v>
      </c>
      <c r="AL51" s="3">
        <f t="shared" si="54"/>
        <v>0</v>
      </c>
      <c r="AM51" s="3">
        <f t="shared" si="54"/>
        <v>0</v>
      </c>
      <c r="AN51" s="3">
        <f t="shared" si="54"/>
        <v>0</v>
      </c>
      <c r="AO51" s="3">
        <f t="shared" si="54"/>
        <v>0</v>
      </c>
      <c r="AP51" s="3">
        <f t="shared" si="54"/>
        <v>0</v>
      </c>
      <c r="AQ51" s="3">
        <f t="shared" si="54"/>
        <v>0</v>
      </c>
      <c r="AR51" s="3">
        <f t="shared" si="54"/>
        <v>0</v>
      </c>
      <c r="AS51" s="3">
        <f t="shared" si="54"/>
        <v>0</v>
      </c>
      <c r="AT51" s="3">
        <f t="shared" si="54"/>
        <v>0</v>
      </c>
      <c r="AU51" s="3">
        <f t="shared" si="54"/>
        <v>0</v>
      </c>
      <c r="AV51" s="3">
        <f t="shared" si="54"/>
        <v>0</v>
      </c>
      <c r="AW51" s="3">
        <f t="shared" si="54"/>
        <v>0</v>
      </c>
      <c r="AX51" s="3">
        <f t="shared" si="54"/>
        <v>0</v>
      </c>
      <c r="AY51" s="3">
        <f t="shared" si="54"/>
        <v>0</v>
      </c>
      <c r="AZ51" s="3">
        <f t="shared" si="54"/>
        <v>0</v>
      </c>
      <c r="BA51" s="3">
        <f t="shared" si="54"/>
        <v>0</v>
      </c>
      <c r="BB51" s="3">
        <f t="shared" si="54"/>
        <v>0</v>
      </c>
      <c r="BC51" s="3">
        <f t="shared" si="54"/>
        <v>0</v>
      </c>
      <c r="BD51" s="3">
        <f t="shared" si="54"/>
        <v>0</v>
      </c>
      <c r="BE51" s="3">
        <f t="shared" si="54"/>
        <v>0</v>
      </c>
      <c r="BF51" s="3">
        <f t="shared" si="54"/>
        <v>0</v>
      </c>
      <c r="BG51" s="3">
        <f t="shared" si="54"/>
        <v>0</v>
      </c>
      <c r="BH51" s="3">
        <f t="shared" si="54"/>
        <v>0</v>
      </c>
      <c r="BI51" s="3">
        <f t="shared" si="54"/>
        <v>0</v>
      </c>
      <c r="BJ51" s="3">
        <f t="shared" si="54"/>
        <v>0</v>
      </c>
      <c r="BK51" s="3">
        <f t="shared" si="54"/>
        <v>0</v>
      </c>
      <c r="BL51" s="3">
        <f t="shared" si="54"/>
        <v>0</v>
      </c>
      <c r="BM51" s="3">
        <f t="shared" si="54"/>
        <v>0</v>
      </c>
      <c r="BN51" s="3">
        <f t="shared" si="54"/>
        <v>0</v>
      </c>
      <c r="BO51" s="3">
        <f t="shared" si="54"/>
        <v>0</v>
      </c>
      <c r="BP51" s="3">
        <f t="shared" si="54"/>
        <v>0</v>
      </c>
      <c r="BQ51" s="3">
        <f t="shared" si="54"/>
        <v>0</v>
      </c>
      <c r="BR51" s="3">
        <f t="shared" si="54"/>
        <v>0</v>
      </c>
      <c r="BS51" s="3">
        <f t="shared" ref="BS51:CH51" si="55">BR51</f>
        <v>0</v>
      </c>
      <c r="BT51" s="3">
        <f t="shared" si="55"/>
        <v>0</v>
      </c>
      <c r="BU51" s="3">
        <f t="shared" si="55"/>
        <v>0</v>
      </c>
      <c r="BV51" s="3">
        <f t="shared" si="55"/>
        <v>0</v>
      </c>
      <c r="BW51" s="3">
        <f t="shared" si="55"/>
        <v>0</v>
      </c>
      <c r="BX51" s="3">
        <f t="shared" si="55"/>
        <v>0</v>
      </c>
      <c r="BY51" s="3">
        <f t="shared" si="55"/>
        <v>0</v>
      </c>
      <c r="BZ51" s="3">
        <f t="shared" si="55"/>
        <v>0</v>
      </c>
      <c r="CA51" s="3">
        <f t="shared" si="55"/>
        <v>0</v>
      </c>
      <c r="CB51" s="3">
        <f t="shared" si="55"/>
        <v>0</v>
      </c>
      <c r="CC51" s="3">
        <f t="shared" si="55"/>
        <v>0</v>
      </c>
      <c r="CD51" s="3">
        <f t="shared" si="55"/>
        <v>0</v>
      </c>
      <c r="CE51" s="3">
        <f t="shared" si="55"/>
        <v>0</v>
      </c>
      <c r="CF51" s="3">
        <f t="shared" si="55"/>
        <v>0</v>
      </c>
      <c r="CG51" s="3">
        <f t="shared" si="55"/>
        <v>0</v>
      </c>
      <c r="CH51" s="12">
        <f t="shared" si="55"/>
        <v>0</v>
      </c>
    </row>
    <row r="52" spans="1:86" x14ac:dyDescent="0.3">
      <c r="A52" s="642"/>
      <c r="B52" s="11" t="str">
        <f t="shared" si="33"/>
        <v>Refrigeration</v>
      </c>
      <c r="C52" s="3">
        <v>0</v>
      </c>
      <c r="D52" s="3">
        <v>0</v>
      </c>
      <c r="E52" s="3">
        <v>0</v>
      </c>
      <c r="F52" s="3">
        <v>0</v>
      </c>
      <c r="G52" s="3">
        <f t="shared" ref="G52:BR52" si="56">F52</f>
        <v>0</v>
      </c>
      <c r="H52" s="3">
        <f t="shared" si="56"/>
        <v>0</v>
      </c>
      <c r="I52" s="3">
        <f t="shared" si="56"/>
        <v>0</v>
      </c>
      <c r="J52" s="3">
        <f t="shared" si="56"/>
        <v>0</v>
      </c>
      <c r="K52" s="3">
        <f t="shared" si="56"/>
        <v>0</v>
      </c>
      <c r="L52" s="3">
        <f t="shared" si="56"/>
        <v>0</v>
      </c>
      <c r="M52" s="3">
        <f t="shared" si="56"/>
        <v>0</v>
      </c>
      <c r="N52" s="3">
        <f t="shared" si="56"/>
        <v>0</v>
      </c>
      <c r="O52" s="3">
        <f t="shared" si="56"/>
        <v>0</v>
      </c>
      <c r="P52" s="3">
        <f t="shared" si="56"/>
        <v>0</v>
      </c>
      <c r="Q52" s="3">
        <f t="shared" si="56"/>
        <v>0</v>
      </c>
      <c r="R52" s="3">
        <f t="shared" si="56"/>
        <v>0</v>
      </c>
      <c r="S52" s="3">
        <f t="shared" si="56"/>
        <v>0</v>
      </c>
      <c r="T52" s="3">
        <f t="shared" si="56"/>
        <v>0</v>
      </c>
      <c r="U52" s="3">
        <f t="shared" si="56"/>
        <v>0</v>
      </c>
      <c r="V52" s="3">
        <f t="shared" si="56"/>
        <v>0</v>
      </c>
      <c r="W52" s="3">
        <f t="shared" si="56"/>
        <v>0</v>
      </c>
      <c r="X52" s="3">
        <f t="shared" si="56"/>
        <v>0</v>
      </c>
      <c r="Y52" s="3">
        <f t="shared" si="56"/>
        <v>0</v>
      </c>
      <c r="Z52" s="3">
        <f t="shared" si="56"/>
        <v>0</v>
      </c>
      <c r="AA52" s="3">
        <f t="shared" si="56"/>
        <v>0</v>
      </c>
      <c r="AB52" s="3">
        <f t="shared" si="56"/>
        <v>0</v>
      </c>
      <c r="AC52" s="3">
        <f t="shared" si="56"/>
        <v>0</v>
      </c>
      <c r="AD52" s="3">
        <f t="shared" si="56"/>
        <v>0</v>
      </c>
      <c r="AE52" s="3">
        <f t="shared" si="56"/>
        <v>0</v>
      </c>
      <c r="AF52" s="3">
        <f t="shared" si="56"/>
        <v>0</v>
      </c>
      <c r="AG52" s="3">
        <f t="shared" si="56"/>
        <v>0</v>
      </c>
      <c r="AH52" s="3">
        <f t="shared" si="56"/>
        <v>0</v>
      </c>
      <c r="AI52" s="3">
        <f t="shared" si="56"/>
        <v>0</v>
      </c>
      <c r="AJ52" s="3">
        <f t="shared" si="56"/>
        <v>0</v>
      </c>
      <c r="AK52" s="3">
        <f t="shared" si="56"/>
        <v>0</v>
      </c>
      <c r="AL52" s="3">
        <f t="shared" si="56"/>
        <v>0</v>
      </c>
      <c r="AM52" s="3">
        <f t="shared" si="56"/>
        <v>0</v>
      </c>
      <c r="AN52" s="3">
        <f t="shared" si="56"/>
        <v>0</v>
      </c>
      <c r="AO52" s="3">
        <f t="shared" si="56"/>
        <v>0</v>
      </c>
      <c r="AP52" s="3">
        <f t="shared" si="56"/>
        <v>0</v>
      </c>
      <c r="AQ52" s="3">
        <f t="shared" si="56"/>
        <v>0</v>
      </c>
      <c r="AR52" s="3">
        <f t="shared" si="56"/>
        <v>0</v>
      </c>
      <c r="AS52" s="3">
        <f t="shared" si="56"/>
        <v>0</v>
      </c>
      <c r="AT52" s="3">
        <f t="shared" si="56"/>
        <v>0</v>
      </c>
      <c r="AU52" s="3">
        <f t="shared" si="56"/>
        <v>0</v>
      </c>
      <c r="AV52" s="3">
        <f t="shared" si="56"/>
        <v>0</v>
      </c>
      <c r="AW52" s="3">
        <f t="shared" si="56"/>
        <v>0</v>
      </c>
      <c r="AX52" s="3">
        <f t="shared" si="56"/>
        <v>0</v>
      </c>
      <c r="AY52" s="3">
        <f t="shared" si="56"/>
        <v>0</v>
      </c>
      <c r="AZ52" s="3">
        <f t="shared" si="56"/>
        <v>0</v>
      </c>
      <c r="BA52" s="3">
        <f t="shared" si="56"/>
        <v>0</v>
      </c>
      <c r="BB52" s="3">
        <f t="shared" si="56"/>
        <v>0</v>
      </c>
      <c r="BC52" s="3">
        <f t="shared" si="56"/>
        <v>0</v>
      </c>
      <c r="BD52" s="3">
        <f t="shared" si="56"/>
        <v>0</v>
      </c>
      <c r="BE52" s="3">
        <f t="shared" si="56"/>
        <v>0</v>
      </c>
      <c r="BF52" s="3">
        <f t="shared" si="56"/>
        <v>0</v>
      </c>
      <c r="BG52" s="3">
        <f t="shared" si="56"/>
        <v>0</v>
      </c>
      <c r="BH52" s="3">
        <f t="shared" si="56"/>
        <v>0</v>
      </c>
      <c r="BI52" s="3">
        <f t="shared" si="56"/>
        <v>0</v>
      </c>
      <c r="BJ52" s="3">
        <f t="shared" si="56"/>
        <v>0</v>
      </c>
      <c r="BK52" s="3">
        <f t="shared" si="56"/>
        <v>0</v>
      </c>
      <c r="BL52" s="3">
        <f t="shared" si="56"/>
        <v>0</v>
      </c>
      <c r="BM52" s="3">
        <f t="shared" si="56"/>
        <v>0</v>
      </c>
      <c r="BN52" s="3">
        <f t="shared" si="56"/>
        <v>0</v>
      </c>
      <c r="BO52" s="3">
        <f t="shared" si="56"/>
        <v>0</v>
      </c>
      <c r="BP52" s="3">
        <f t="shared" si="56"/>
        <v>0</v>
      </c>
      <c r="BQ52" s="3">
        <f t="shared" si="56"/>
        <v>0</v>
      </c>
      <c r="BR52" s="3">
        <f t="shared" si="56"/>
        <v>0</v>
      </c>
      <c r="BS52" s="3">
        <f t="shared" ref="BS52:CH52" si="57">BR52</f>
        <v>0</v>
      </c>
      <c r="BT52" s="3">
        <f t="shared" si="57"/>
        <v>0</v>
      </c>
      <c r="BU52" s="3">
        <f t="shared" si="57"/>
        <v>0</v>
      </c>
      <c r="BV52" s="3">
        <f t="shared" si="57"/>
        <v>0</v>
      </c>
      <c r="BW52" s="3">
        <f t="shared" si="57"/>
        <v>0</v>
      </c>
      <c r="BX52" s="3">
        <f t="shared" si="57"/>
        <v>0</v>
      </c>
      <c r="BY52" s="3">
        <f t="shared" si="57"/>
        <v>0</v>
      </c>
      <c r="BZ52" s="3">
        <f t="shared" si="57"/>
        <v>0</v>
      </c>
      <c r="CA52" s="3">
        <f t="shared" si="57"/>
        <v>0</v>
      </c>
      <c r="CB52" s="3">
        <f t="shared" si="57"/>
        <v>0</v>
      </c>
      <c r="CC52" s="3">
        <f t="shared" si="57"/>
        <v>0</v>
      </c>
      <c r="CD52" s="3">
        <f t="shared" si="57"/>
        <v>0</v>
      </c>
      <c r="CE52" s="3">
        <f t="shared" si="57"/>
        <v>0</v>
      </c>
      <c r="CF52" s="3">
        <f t="shared" si="57"/>
        <v>0</v>
      </c>
      <c r="CG52" s="3">
        <f t="shared" si="57"/>
        <v>0</v>
      </c>
      <c r="CH52" s="12">
        <f t="shared" si="57"/>
        <v>0</v>
      </c>
    </row>
    <row r="53" spans="1:86" x14ac:dyDescent="0.3">
      <c r="A53" s="642"/>
      <c r="B53" s="11" t="str">
        <f t="shared" si="33"/>
        <v>Water Heating</v>
      </c>
      <c r="C53" s="3">
        <v>0</v>
      </c>
      <c r="D53" s="3">
        <v>0</v>
      </c>
      <c r="E53" s="3">
        <v>0</v>
      </c>
      <c r="F53" s="3">
        <v>0</v>
      </c>
      <c r="G53" s="3">
        <f t="shared" ref="G53:BR53" si="58">F53</f>
        <v>0</v>
      </c>
      <c r="H53" s="3">
        <f t="shared" si="58"/>
        <v>0</v>
      </c>
      <c r="I53" s="3">
        <f t="shared" si="58"/>
        <v>0</v>
      </c>
      <c r="J53" s="3">
        <f t="shared" si="58"/>
        <v>0</v>
      </c>
      <c r="K53" s="3">
        <f t="shared" si="58"/>
        <v>0</v>
      </c>
      <c r="L53" s="3">
        <f t="shared" si="58"/>
        <v>0</v>
      </c>
      <c r="M53" s="3">
        <f t="shared" si="58"/>
        <v>0</v>
      </c>
      <c r="N53" s="3">
        <f t="shared" si="58"/>
        <v>0</v>
      </c>
      <c r="O53" s="3">
        <f t="shared" si="58"/>
        <v>0</v>
      </c>
      <c r="P53" s="3">
        <f t="shared" si="58"/>
        <v>0</v>
      </c>
      <c r="Q53" s="3">
        <f t="shared" si="58"/>
        <v>0</v>
      </c>
      <c r="R53" s="3">
        <f t="shared" si="58"/>
        <v>0</v>
      </c>
      <c r="S53" s="3">
        <f t="shared" si="58"/>
        <v>0</v>
      </c>
      <c r="T53" s="3">
        <f t="shared" si="58"/>
        <v>0</v>
      </c>
      <c r="U53" s="3">
        <f t="shared" si="58"/>
        <v>0</v>
      </c>
      <c r="V53" s="3">
        <f t="shared" si="58"/>
        <v>0</v>
      </c>
      <c r="W53" s="3">
        <f t="shared" si="58"/>
        <v>0</v>
      </c>
      <c r="X53" s="3">
        <f t="shared" si="58"/>
        <v>0</v>
      </c>
      <c r="Y53" s="3">
        <f t="shared" si="58"/>
        <v>0</v>
      </c>
      <c r="Z53" s="3">
        <f t="shared" si="58"/>
        <v>0</v>
      </c>
      <c r="AA53" s="3">
        <f t="shared" si="58"/>
        <v>0</v>
      </c>
      <c r="AB53" s="3">
        <f t="shared" si="58"/>
        <v>0</v>
      </c>
      <c r="AC53" s="3">
        <f t="shared" si="58"/>
        <v>0</v>
      </c>
      <c r="AD53" s="3">
        <f t="shared" si="58"/>
        <v>0</v>
      </c>
      <c r="AE53" s="3">
        <f t="shared" si="58"/>
        <v>0</v>
      </c>
      <c r="AF53" s="3">
        <f t="shared" si="58"/>
        <v>0</v>
      </c>
      <c r="AG53" s="3">
        <f t="shared" si="58"/>
        <v>0</v>
      </c>
      <c r="AH53" s="3">
        <f t="shared" si="58"/>
        <v>0</v>
      </c>
      <c r="AI53" s="3">
        <f t="shared" si="58"/>
        <v>0</v>
      </c>
      <c r="AJ53" s="3">
        <f t="shared" si="58"/>
        <v>0</v>
      </c>
      <c r="AK53" s="3">
        <f t="shared" si="58"/>
        <v>0</v>
      </c>
      <c r="AL53" s="3">
        <f t="shared" si="58"/>
        <v>0</v>
      </c>
      <c r="AM53" s="3">
        <f t="shared" si="58"/>
        <v>0</v>
      </c>
      <c r="AN53" s="3">
        <f t="shared" si="58"/>
        <v>0</v>
      </c>
      <c r="AO53" s="3">
        <f t="shared" si="58"/>
        <v>0</v>
      </c>
      <c r="AP53" s="3">
        <f t="shared" si="58"/>
        <v>0</v>
      </c>
      <c r="AQ53" s="3">
        <f t="shared" si="58"/>
        <v>0</v>
      </c>
      <c r="AR53" s="3">
        <f t="shared" si="58"/>
        <v>0</v>
      </c>
      <c r="AS53" s="3">
        <f t="shared" si="58"/>
        <v>0</v>
      </c>
      <c r="AT53" s="3">
        <f t="shared" si="58"/>
        <v>0</v>
      </c>
      <c r="AU53" s="3">
        <f t="shared" si="58"/>
        <v>0</v>
      </c>
      <c r="AV53" s="3">
        <f t="shared" si="58"/>
        <v>0</v>
      </c>
      <c r="AW53" s="3">
        <f t="shared" si="58"/>
        <v>0</v>
      </c>
      <c r="AX53" s="3">
        <f t="shared" si="58"/>
        <v>0</v>
      </c>
      <c r="AY53" s="3">
        <f t="shared" si="58"/>
        <v>0</v>
      </c>
      <c r="AZ53" s="3">
        <f t="shared" si="58"/>
        <v>0</v>
      </c>
      <c r="BA53" s="3">
        <f t="shared" si="58"/>
        <v>0</v>
      </c>
      <c r="BB53" s="3">
        <f t="shared" si="58"/>
        <v>0</v>
      </c>
      <c r="BC53" s="3">
        <f t="shared" si="58"/>
        <v>0</v>
      </c>
      <c r="BD53" s="3">
        <f t="shared" si="58"/>
        <v>0</v>
      </c>
      <c r="BE53" s="3">
        <f t="shared" si="58"/>
        <v>0</v>
      </c>
      <c r="BF53" s="3">
        <f t="shared" si="58"/>
        <v>0</v>
      </c>
      <c r="BG53" s="3">
        <f t="shared" si="58"/>
        <v>0</v>
      </c>
      <c r="BH53" s="3">
        <f t="shared" si="58"/>
        <v>0</v>
      </c>
      <c r="BI53" s="3">
        <f t="shared" si="58"/>
        <v>0</v>
      </c>
      <c r="BJ53" s="3">
        <f t="shared" si="58"/>
        <v>0</v>
      </c>
      <c r="BK53" s="3">
        <f t="shared" si="58"/>
        <v>0</v>
      </c>
      <c r="BL53" s="3">
        <f t="shared" si="58"/>
        <v>0</v>
      </c>
      <c r="BM53" s="3">
        <f t="shared" si="58"/>
        <v>0</v>
      </c>
      <c r="BN53" s="3">
        <f t="shared" si="58"/>
        <v>0</v>
      </c>
      <c r="BO53" s="3">
        <f t="shared" si="58"/>
        <v>0</v>
      </c>
      <c r="BP53" s="3">
        <f t="shared" si="58"/>
        <v>0</v>
      </c>
      <c r="BQ53" s="3">
        <f t="shared" si="58"/>
        <v>0</v>
      </c>
      <c r="BR53" s="3">
        <f t="shared" si="58"/>
        <v>0</v>
      </c>
      <c r="BS53" s="3">
        <f t="shared" ref="BS53:CH53" si="59">BR53</f>
        <v>0</v>
      </c>
      <c r="BT53" s="3">
        <f t="shared" si="59"/>
        <v>0</v>
      </c>
      <c r="BU53" s="3">
        <f t="shared" si="59"/>
        <v>0</v>
      </c>
      <c r="BV53" s="3">
        <f t="shared" si="59"/>
        <v>0</v>
      </c>
      <c r="BW53" s="3">
        <f t="shared" si="59"/>
        <v>0</v>
      </c>
      <c r="BX53" s="3">
        <f t="shared" si="59"/>
        <v>0</v>
      </c>
      <c r="BY53" s="3">
        <f t="shared" si="59"/>
        <v>0</v>
      </c>
      <c r="BZ53" s="3">
        <f t="shared" si="59"/>
        <v>0</v>
      </c>
      <c r="CA53" s="3">
        <f t="shared" si="59"/>
        <v>0</v>
      </c>
      <c r="CB53" s="3">
        <f t="shared" si="59"/>
        <v>0</v>
      </c>
      <c r="CC53" s="3">
        <f t="shared" si="59"/>
        <v>0</v>
      </c>
      <c r="CD53" s="3">
        <f t="shared" si="59"/>
        <v>0</v>
      </c>
      <c r="CE53" s="3">
        <f t="shared" si="59"/>
        <v>0</v>
      </c>
      <c r="CF53" s="3">
        <f t="shared" si="59"/>
        <v>0</v>
      </c>
      <c r="CG53" s="3">
        <f t="shared" si="59"/>
        <v>0</v>
      </c>
      <c r="CH53" s="12">
        <f t="shared" si="59"/>
        <v>0</v>
      </c>
    </row>
    <row r="54" spans="1:86" ht="15" customHeight="1" x14ac:dyDescent="0.3">
      <c r="A54" s="642"/>
      <c r="B54" s="11" t="str">
        <f t="shared" si="33"/>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643"/>
      <c r="B55" s="312" t="str">
        <f t="shared" si="33"/>
        <v>Monthly kWh</v>
      </c>
      <c r="C55" s="313">
        <f>SUM(C41:C54)</f>
        <v>0</v>
      </c>
      <c r="D55" s="313">
        <f t="shared" ref="D55:BO55" si="60">SUM(D41:D54)</f>
        <v>0</v>
      </c>
      <c r="E55" s="313">
        <f t="shared" si="60"/>
        <v>0</v>
      </c>
      <c r="F55" s="313">
        <f t="shared" si="60"/>
        <v>0</v>
      </c>
      <c r="G55" s="313">
        <f t="shared" si="60"/>
        <v>0</v>
      </c>
      <c r="H55" s="313">
        <f t="shared" si="60"/>
        <v>0</v>
      </c>
      <c r="I55" s="313">
        <f t="shared" si="60"/>
        <v>0</v>
      </c>
      <c r="J55" s="313">
        <f t="shared" si="60"/>
        <v>0</v>
      </c>
      <c r="K55" s="313">
        <f t="shared" si="60"/>
        <v>0</v>
      </c>
      <c r="L55" s="313">
        <f t="shared" si="60"/>
        <v>0</v>
      </c>
      <c r="M55" s="313">
        <f t="shared" si="60"/>
        <v>0</v>
      </c>
      <c r="N55" s="313">
        <f t="shared" si="60"/>
        <v>0</v>
      </c>
      <c r="O55" s="313">
        <f t="shared" si="60"/>
        <v>0</v>
      </c>
      <c r="P55" s="313">
        <f t="shared" si="60"/>
        <v>0</v>
      </c>
      <c r="Q55" s="313">
        <f t="shared" si="60"/>
        <v>0</v>
      </c>
      <c r="R55" s="313">
        <f t="shared" si="60"/>
        <v>0</v>
      </c>
      <c r="S55" s="313">
        <f t="shared" si="60"/>
        <v>0</v>
      </c>
      <c r="T55" s="313">
        <f t="shared" si="60"/>
        <v>0</v>
      </c>
      <c r="U55" s="313">
        <f t="shared" si="60"/>
        <v>0</v>
      </c>
      <c r="V55" s="313">
        <f t="shared" si="60"/>
        <v>0</v>
      </c>
      <c r="W55" s="313">
        <f t="shared" si="60"/>
        <v>0</v>
      </c>
      <c r="X55" s="313">
        <f t="shared" si="60"/>
        <v>0</v>
      </c>
      <c r="Y55" s="313">
        <f t="shared" si="60"/>
        <v>0</v>
      </c>
      <c r="Z55" s="313">
        <f t="shared" si="60"/>
        <v>0</v>
      </c>
      <c r="AA55" s="313">
        <f t="shared" si="60"/>
        <v>0</v>
      </c>
      <c r="AB55" s="313">
        <f t="shared" si="60"/>
        <v>0</v>
      </c>
      <c r="AC55" s="313">
        <f t="shared" si="60"/>
        <v>0</v>
      </c>
      <c r="AD55" s="313">
        <f t="shared" si="60"/>
        <v>0</v>
      </c>
      <c r="AE55" s="313">
        <f t="shared" si="60"/>
        <v>0</v>
      </c>
      <c r="AF55" s="313">
        <f t="shared" si="60"/>
        <v>0</v>
      </c>
      <c r="AG55" s="313">
        <f t="shared" si="60"/>
        <v>0</v>
      </c>
      <c r="AH55" s="313">
        <f t="shared" si="60"/>
        <v>0</v>
      </c>
      <c r="AI55" s="313">
        <f t="shared" si="60"/>
        <v>0</v>
      </c>
      <c r="AJ55" s="313">
        <f t="shared" si="60"/>
        <v>0</v>
      </c>
      <c r="AK55" s="313">
        <f t="shared" si="60"/>
        <v>0</v>
      </c>
      <c r="AL55" s="313">
        <f t="shared" si="60"/>
        <v>0</v>
      </c>
      <c r="AM55" s="313">
        <f t="shared" si="60"/>
        <v>0</v>
      </c>
      <c r="AN55" s="313">
        <f t="shared" si="60"/>
        <v>0</v>
      </c>
      <c r="AO55" s="313">
        <f t="shared" si="60"/>
        <v>0</v>
      </c>
      <c r="AP55" s="313">
        <f t="shared" si="60"/>
        <v>0</v>
      </c>
      <c r="AQ55" s="313">
        <f t="shared" si="60"/>
        <v>0</v>
      </c>
      <c r="AR55" s="313">
        <f t="shared" si="60"/>
        <v>0</v>
      </c>
      <c r="AS55" s="313">
        <f t="shared" si="60"/>
        <v>0</v>
      </c>
      <c r="AT55" s="313">
        <f t="shared" si="60"/>
        <v>0</v>
      </c>
      <c r="AU55" s="313">
        <f t="shared" si="60"/>
        <v>0</v>
      </c>
      <c r="AV55" s="313">
        <f t="shared" si="60"/>
        <v>0</v>
      </c>
      <c r="AW55" s="313">
        <f t="shared" si="60"/>
        <v>0</v>
      </c>
      <c r="AX55" s="313">
        <f t="shared" si="60"/>
        <v>0</v>
      </c>
      <c r="AY55" s="313">
        <f t="shared" si="60"/>
        <v>0</v>
      </c>
      <c r="AZ55" s="313">
        <f t="shared" si="60"/>
        <v>0</v>
      </c>
      <c r="BA55" s="313">
        <f t="shared" si="60"/>
        <v>0</v>
      </c>
      <c r="BB55" s="313">
        <f t="shared" si="60"/>
        <v>0</v>
      </c>
      <c r="BC55" s="313">
        <f t="shared" si="60"/>
        <v>0</v>
      </c>
      <c r="BD55" s="313">
        <f t="shared" si="60"/>
        <v>0</v>
      </c>
      <c r="BE55" s="313">
        <f t="shared" si="60"/>
        <v>0</v>
      </c>
      <c r="BF55" s="313">
        <f t="shared" si="60"/>
        <v>0</v>
      </c>
      <c r="BG55" s="313">
        <f t="shared" si="60"/>
        <v>0</v>
      </c>
      <c r="BH55" s="313">
        <f t="shared" si="60"/>
        <v>0</v>
      </c>
      <c r="BI55" s="313">
        <f t="shared" si="60"/>
        <v>0</v>
      </c>
      <c r="BJ55" s="313">
        <f t="shared" si="60"/>
        <v>0</v>
      </c>
      <c r="BK55" s="313">
        <f t="shared" si="60"/>
        <v>0</v>
      </c>
      <c r="BL55" s="313">
        <f t="shared" si="60"/>
        <v>0</v>
      </c>
      <c r="BM55" s="313">
        <f t="shared" si="60"/>
        <v>0</v>
      </c>
      <c r="BN55" s="313">
        <f t="shared" si="60"/>
        <v>0</v>
      </c>
      <c r="BO55" s="313">
        <f t="shared" si="60"/>
        <v>0</v>
      </c>
      <c r="BP55" s="313">
        <f t="shared" ref="BP55:CH55" si="61">SUM(BP41:BP54)</f>
        <v>0</v>
      </c>
      <c r="BQ55" s="313">
        <f t="shared" si="61"/>
        <v>0</v>
      </c>
      <c r="BR55" s="313">
        <f t="shared" si="61"/>
        <v>0</v>
      </c>
      <c r="BS55" s="313">
        <f t="shared" si="61"/>
        <v>0</v>
      </c>
      <c r="BT55" s="313">
        <f t="shared" si="61"/>
        <v>0</v>
      </c>
      <c r="BU55" s="313">
        <f t="shared" si="61"/>
        <v>0</v>
      </c>
      <c r="BV55" s="313">
        <f t="shared" si="61"/>
        <v>0</v>
      </c>
      <c r="BW55" s="313">
        <f t="shared" si="61"/>
        <v>0</v>
      </c>
      <c r="BX55" s="313">
        <f t="shared" si="61"/>
        <v>0</v>
      </c>
      <c r="BY55" s="313">
        <f t="shared" si="61"/>
        <v>0</v>
      </c>
      <c r="BZ55" s="313">
        <f t="shared" si="61"/>
        <v>0</v>
      </c>
      <c r="CA55" s="313">
        <f t="shared" si="61"/>
        <v>0</v>
      </c>
      <c r="CB55" s="313">
        <f t="shared" si="61"/>
        <v>0</v>
      </c>
      <c r="CC55" s="313">
        <f t="shared" si="61"/>
        <v>0</v>
      </c>
      <c r="CD55" s="313">
        <f t="shared" si="61"/>
        <v>0</v>
      </c>
      <c r="CE55" s="313">
        <f t="shared" si="61"/>
        <v>0</v>
      </c>
      <c r="CF55" s="313">
        <f t="shared" si="61"/>
        <v>0</v>
      </c>
      <c r="CG55" s="313">
        <f t="shared" si="61"/>
        <v>0</v>
      </c>
      <c r="CH55" s="316">
        <f t="shared" si="61"/>
        <v>0</v>
      </c>
    </row>
    <row r="56" spans="1:86" s="49" customFormat="1" x14ac:dyDescent="0.3">
      <c r="A56" s="8"/>
      <c r="B56" s="347"/>
      <c r="C56" s="9"/>
      <c r="D56" s="347"/>
      <c r="E56" s="9"/>
      <c r="F56" s="347"/>
      <c r="G56" s="347"/>
      <c r="H56" s="9"/>
      <c r="I56" s="347"/>
      <c r="J56" s="347"/>
      <c r="K56" s="9"/>
      <c r="L56" s="347"/>
      <c r="M56" s="347"/>
      <c r="N56" s="9"/>
      <c r="O56" s="347"/>
      <c r="P56" s="347"/>
      <c r="Q56" s="9"/>
      <c r="R56" s="347"/>
      <c r="S56" s="347"/>
      <c r="T56" s="9"/>
      <c r="U56" s="347"/>
      <c r="V56" s="347"/>
      <c r="W56" s="9"/>
      <c r="X56" s="347"/>
      <c r="Y56" s="347"/>
      <c r="Z56" s="9"/>
      <c r="AA56" s="347"/>
      <c r="AB56" s="347"/>
      <c r="AC56" s="9"/>
      <c r="AD56" s="347"/>
      <c r="AE56" s="347"/>
      <c r="AF56" s="9"/>
      <c r="AG56" s="347"/>
      <c r="AH56" s="347"/>
      <c r="AI56" s="9"/>
      <c r="AJ56" s="347"/>
      <c r="AK56" s="347"/>
      <c r="AL56" s="9"/>
      <c r="AM56" s="347"/>
      <c r="AN56" s="347"/>
      <c r="AO56" s="9"/>
      <c r="AP56" s="347"/>
      <c r="AQ56" s="347"/>
      <c r="AR56" s="9"/>
      <c r="AS56" s="347"/>
      <c r="AT56" s="347"/>
      <c r="AU56" s="9"/>
      <c r="AV56" s="347"/>
      <c r="AW56" s="347"/>
      <c r="AX56" s="9"/>
      <c r="AY56" s="347"/>
      <c r="AZ56" s="347"/>
      <c r="BA56" s="9"/>
      <c r="BB56" s="347"/>
      <c r="BC56" s="347"/>
      <c r="BD56" s="9"/>
      <c r="BE56" s="347"/>
      <c r="BF56" s="347"/>
      <c r="BG56" s="9"/>
      <c r="BH56" s="347"/>
      <c r="BI56" s="347"/>
      <c r="BJ56" s="9"/>
      <c r="BK56" s="347"/>
      <c r="BL56" s="347"/>
      <c r="BM56" s="9"/>
      <c r="BN56" s="347"/>
      <c r="BO56" s="347"/>
      <c r="BP56" s="9"/>
      <c r="BQ56" s="347"/>
      <c r="BR56" s="347"/>
      <c r="BS56" s="9"/>
      <c r="BT56" s="347"/>
      <c r="BU56" s="347"/>
      <c r="BV56" s="9"/>
      <c r="BW56" s="347"/>
      <c r="BX56" s="347"/>
      <c r="BY56" s="9"/>
      <c r="BZ56" s="347"/>
      <c r="CA56" s="347"/>
      <c r="CB56" s="9"/>
      <c r="CC56" s="347"/>
      <c r="CD56" s="347"/>
      <c r="CE56" s="9"/>
      <c r="CF56" s="347"/>
      <c r="CG56" s="347"/>
      <c r="CH56" s="161"/>
    </row>
    <row r="57" spans="1:86" s="49" customFormat="1" ht="15" thickBot="1" x14ac:dyDescent="0.35">
      <c r="A57" s="271" t="s">
        <v>218</v>
      </c>
      <c r="B57" s="271"/>
      <c r="C57" s="271"/>
      <c r="D57" s="271"/>
      <c r="E57" s="271"/>
      <c r="F57" s="271"/>
      <c r="G57" s="271"/>
      <c r="H57" s="271"/>
      <c r="I57" s="271"/>
      <c r="J57" s="271"/>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row>
    <row r="58" spans="1:86" ht="15.6" x14ac:dyDescent="0.3">
      <c r="A58" s="644" t="s">
        <v>72</v>
      </c>
      <c r="B58" s="18" t="s">
        <v>209</v>
      </c>
      <c r="C58" s="309">
        <v>43831</v>
      </c>
      <c r="D58" s="309">
        <v>43862</v>
      </c>
      <c r="E58" s="309">
        <v>43891</v>
      </c>
      <c r="F58" s="309">
        <v>43922</v>
      </c>
      <c r="G58" s="309">
        <v>43952</v>
      </c>
      <c r="H58" s="309">
        <v>43983</v>
      </c>
      <c r="I58" s="309">
        <v>44013</v>
      </c>
      <c r="J58" s="309">
        <v>44044</v>
      </c>
      <c r="K58" s="309">
        <v>44075</v>
      </c>
      <c r="L58" s="309">
        <v>44105</v>
      </c>
      <c r="M58" s="309">
        <v>44136</v>
      </c>
      <c r="N58" s="309">
        <v>44166</v>
      </c>
      <c r="O58" s="309">
        <v>44197</v>
      </c>
      <c r="P58" s="309">
        <v>44228</v>
      </c>
      <c r="Q58" s="309">
        <v>44256</v>
      </c>
      <c r="R58" s="309">
        <v>44287</v>
      </c>
      <c r="S58" s="309">
        <v>44317</v>
      </c>
      <c r="T58" s="309">
        <v>44348</v>
      </c>
      <c r="U58" s="309">
        <v>44378</v>
      </c>
      <c r="V58" s="309">
        <v>44409</v>
      </c>
      <c r="W58" s="309">
        <v>44440</v>
      </c>
      <c r="X58" s="309">
        <v>44470</v>
      </c>
      <c r="Y58" s="309">
        <v>44501</v>
      </c>
      <c r="Z58" s="309">
        <v>44531</v>
      </c>
      <c r="AA58" s="309">
        <v>44562</v>
      </c>
      <c r="AB58" s="309">
        <v>44593</v>
      </c>
      <c r="AC58" s="309">
        <v>44621</v>
      </c>
      <c r="AD58" s="309">
        <v>44652</v>
      </c>
      <c r="AE58" s="309">
        <v>44682</v>
      </c>
      <c r="AF58" s="309">
        <v>44713</v>
      </c>
      <c r="AG58" s="309">
        <v>44743</v>
      </c>
      <c r="AH58" s="309">
        <v>44774</v>
      </c>
      <c r="AI58" s="309">
        <v>44805</v>
      </c>
      <c r="AJ58" s="309">
        <v>44835</v>
      </c>
      <c r="AK58" s="309">
        <v>44866</v>
      </c>
      <c r="AL58" s="309">
        <v>44896</v>
      </c>
      <c r="AM58" s="309">
        <v>44927</v>
      </c>
      <c r="AN58" s="309">
        <v>44958</v>
      </c>
      <c r="AO58" s="309">
        <v>44986</v>
      </c>
      <c r="AP58" s="309">
        <v>45017</v>
      </c>
      <c r="AQ58" s="309">
        <v>45047</v>
      </c>
      <c r="AR58" s="309">
        <v>45078</v>
      </c>
      <c r="AS58" s="309">
        <v>45108</v>
      </c>
      <c r="AT58" s="309">
        <v>45139</v>
      </c>
      <c r="AU58" s="309">
        <v>45170</v>
      </c>
      <c r="AV58" s="309">
        <v>45200</v>
      </c>
      <c r="AW58" s="309">
        <v>45231</v>
      </c>
      <c r="AX58" s="309">
        <v>45261</v>
      </c>
      <c r="AY58" s="309">
        <v>45292</v>
      </c>
      <c r="AZ58" s="309">
        <v>45323</v>
      </c>
      <c r="BA58" s="309">
        <v>45352</v>
      </c>
      <c r="BB58" s="309">
        <v>45383</v>
      </c>
      <c r="BC58" s="309">
        <v>45413</v>
      </c>
      <c r="BD58" s="309">
        <v>45444</v>
      </c>
      <c r="BE58" s="309">
        <v>45474</v>
      </c>
      <c r="BF58" s="309">
        <v>45505</v>
      </c>
      <c r="BG58" s="309">
        <v>45536</v>
      </c>
      <c r="BH58" s="309">
        <v>45566</v>
      </c>
      <c r="BI58" s="309">
        <v>45597</v>
      </c>
      <c r="BJ58" s="309">
        <v>45627</v>
      </c>
      <c r="BK58" s="309">
        <v>45658</v>
      </c>
      <c r="BL58" s="309">
        <v>45689</v>
      </c>
      <c r="BM58" s="309">
        <v>45717</v>
      </c>
      <c r="BN58" s="309">
        <v>45748</v>
      </c>
      <c r="BO58" s="309">
        <v>45778</v>
      </c>
      <c r="BP58" s="309">
        <v>45809</v>
      </c>
      <c r="BQ58" s="309">
        <v>45839</v>
      </c>
      <c r="BR58" s="309">
        <v>45870</v>
      </c>
      <c r="BS58" s="309">
        <v>45901</v>
      </c>
      <c r="BT58" s="309">
        <v>45931</v>
      </c>
      <c r="BU58" s="309">
        <v>45962</v>
      </c>
      <c r="BV58" s="309">
        <v>45992</v>
      </c>
      <c r="BW58" s="309">
        <v>46023</v>
      </c>
      <c r="BX58" s="309">
        <v>46054</v>
      </c>
      <c r="BY58" s="309">
        <v>46082</v>
      </c>
      <c r="BZ58" s="309">
        <v>46113</v>
      </c>
      <c r="CA58" s="309">
        <v>46143</v>
      </c>
      <c r="CB58" s="309">
        <v>46174</v>
      </c>
      <c r="CC58" s="309">
        <v>46204</v>
      </c>
      <c r="CD58" s="309">
        <v>46235</v>
      </c>
      <c r="CE58" s="309">
        <v>46266</v>
      </c>
      <c r="CF58" s="309">
        <v>46296</v>
      </c>
      <c r="CG58" s="309">
        <v>46327</v>
      </c>
      <c r="CH58" s="310">
        <v>46357</v>
      </c>
    </row>
    <row r="59" spans="1:86" ht="15" customHeight="1" x14ac:dyDescent="0.3">
      <c r="A59" s="645"/>
      <c r="B59" s="14" t="str">
        <f t="shared" ref="B59:B72" si="62">B41</f>
        <v>Air Comp</v>
      </c>
      <c r="C59" s="30">
        <f>IF(C23=0,0,(C5*0.5)-C41)*C78*C93*C$2</f>
        <v>0</v>
      </c>
      <c r="D59" s="30">
        <f>IF(D23=0,0,((D5*0.5)+C23-D41)*D78*D93*D$2)</f>
        <v>0</v>
      </c>
      <c r="E59" s="30">
        <f t="shared" ref="E59:BP60" si="63">IF(E23=0,0,((E5*0.5)+D23-E41)*E78*E93*E$2)</f>
        <v>0</v>
      </c>
      <c r="F59" s="30">
        <f t="shared" si="63"/>
        <v>274.45499996397899</v>
      </c>
      <c r="G59" s="30">
        <f t="shared" si="63"/>
        <v>669.73265550044994</v>
      </c>
      <c r="H59" s="30">
        <f t="shared" si="63"/>
        <v>1097.7296598190101</v>
      </c>
      <c r="I59" s="30">
        <f t="shared" si="63"/>
        <v>1060.7810948875199</v>
      </c>
      <c r="J59" s="30">
        <f t="shared" si="63"/>
        <v>1055.9965803025668</v>
      </c>
      <c r="K59" s="30">
        <f t="shared" si="63"/>
        <v>1054.9952793402479</v>
      </c>
      <c r="L59" s="30">
        <f t="shared" si="63"/>
        <v>693.72770672933302</v>
      </c>
      <c r="M59" s="30">
        <f t="shared" si="63"/>
        <v>635.38769144689149</v>
      </c>
      <c r="N59" s="30">
        <f t="shared" si="63"/>
        <v>617.43960477305188</v>
      </c>
      <c r="O59" s="30">
        <f t="shared" si="63"/>
        <v>571.78225882764957</v>
      </c>
      <c r="P59" s="30">
        <f t="shared" si="63"/>
        <v>531.74629950972746</v>
      </c>
      <c r="Q59" s="30">
        <f t="shared" si="63"/>
        <v>592.24119486799202</v>
      </c>
      <c r="R59" s="30">
        <f t="shared" si="63"/>
        <v>548.90999992795798</v>
      </c>
      <c r="S59" s="30">
        <f t="shared" si="63"/>
        <v>669.73265550044994</v>
      </c>
      <c r="T59" s="30">
        <f t="shared" si="63"/>
        <v>1097.7296598190101</v>
      </c>
      <c r="U59" s="30">
        <f t="shared" si="63"/>
        <v>1060.7810948875199</v>
      </c>
      <c r="V59" s="30">
        <f t="shared" si="63"/>
        <v>1055.9965803025668</v>
      </c>
      <c r="W59" s="30">
        <f t="shared" si="63"/>
        <v>1054.9952793402479</v>
      </c>
      <c r="X59" s="30">
        <f t="shared" si="63"/>
        <v>693.72770672933302</v>
      </c>
      <c r="Y59" s="30">
        <f t="shared" si="63"/>
        <v>635.38769144689149</v>
      </c>
      <c r="Z59" s="30">
        <f t="shared" si="63"/>
        <v>617.43960477305188</v>
      </c>
      <c r="AA59" s="30">
        <f t="shared" si="63"/>
        <v>571.78225882764957</v>
      </c>
      <c r="AB59" s="30">
        <f t="shared" si="63"/>
        <v>531.74629950972746</v>
      </c>
      <c r="AC59" s="30">
        <f t="shared" si="63"/>
        <v>592.24119486799202</v>
      </c>
      <c r="AD59" s="30">
        <f t="shared" si="63"/>
        <v>548.90999992795798</v>
      </c>
      <c r="AE59" s="30">
        <f t="shared" si="63"/>
        <v>669.73265550044994</v>
      </c>
      <c r="AF59" s="30">
        <f t="shared" si="63"/>
        <v>1097.7296598190101</v>
      </c>
      <c r="AG59" s="30">
        <f t="shared" si="63"/>
        <v>1060.7810948875199</v>
      </c>
      <c r="AH59" s="30">
        <f t="shared" si="63"/>
        <v>1055.9965803025668</v>
      </c>
      <c r="AI59" s="30">
        <f t="shared" si="63"/>
        <v>1054.9952793402479</v>
      </c>
      <c r="AJ59" s="30">
        <f t="shared" si="63"/>
        <v>693.72770672933302</v>
      </c>
      <c r="AK59" s="30">
        <f t="shared" si="63"/>
        <v>635.38769144689149</v>
      </c>
      <c r="AL59" s="30">
        <f t="shared" si="63"/>
        <v>617.43960477305188</v>
      </c>
      <c r="AM59" s="30">
        <f t="shared" si="63"/>
        <v>571.78225882764957</v>
      </c>
      <c r="AN59" s="30">
        <f t="shared" si="63"/>
        <v>531.74629950972746</v>
      </c>
      <c r="AO59" s="30">
        <f t="shared" si="63"/>
        <v>592.24119486799202</v>
      </c>
      <c r="AP59" s="30">
        <f t="shared" si="63"/>
        <v>548.90999992795798</v>
      </c>
      <c r="AQ59" s="30">
        <f t="shared" si="63"/>
        <v>669.73265550044994</v>
      </c>
      <c r="AR59" s="30">
        <f t="shared" si="63"/>
        <v>1097.7296598190101</v>
      </c>
      <c r="AS59" s="30">
        <f t="shared" si="63"/>
        <v>1060.7810948875199</v>
      </c>
      <c r="AT59" s="30">
        <f t="shared" si="63"/>
        <v>1055.9965803025668</v>
      </c>
      <c r="AU59" s="30">
        <f t="shared" si="63"/>
        <v>1054.9952793402479</v>
      </c>
      <c r="AV59" s="30">
        <f t="shared" si="63"/>
        <v>693.72770672933302</v>
      </c>
      <c r="AW59" s="30">
        <f t="shared" si="63"/>
        <v>635.38769144689149</v>
      </c>
      <c r="AX59" s="30">
        <f t="shared" si="63"/>
        <v>617.43960477305188</v>
      </c>
      <c r="AY59" s="30">
        <f t="shared" si="63"/>
        <v>571.78225882764957</v>
      </c>
      <c r="AZ59" s="30">
        <f t="shared" si="63"/>
        <v>531.74629950972746</v>
      </c>
      <c r="BA59" s="30">
        <f t="shared" si="63"/>
        <v>592.24119486799202</v>
      </c>
      <c r="BB59" s="30">
        <f t="shared" si="63"/>
        <v>548.90999992795798</v>
      </c>
      <c r="BC59" s="30">
        <f t="shared" si="63"/>
        <v>669.73265550044994</v>
      </c>
      <c r="BD59" s="30">
        <f t="shared" si="63"/>
        <v>1097.7296598190101</v>
      </c>
      <c r="BE59" s="30">
        <f t="shared" si="63"/>
        <v>1060.7810948875199</v>
      </c>
      <c r="BF59" s="30">
        <f t="shared" si="63"/>
        <v>1055.9965803025668</v>
      </c>
      <c r="BG59" s="30">
        <f t="shared" si="63"/>
        <v>1054.9952793402479</v>
      </c>
      <c r="BH59" s="30">
        <f t="shared" si="63"/>
        <v>693.72770672933302</v>
      </c>
      <c r="BI59" s="30">
        <f t="shared" si="63"/>
        <v>635.38769144689149</v>
      </c>
      <c r="BJ59" s="30">
        <f t="shared" si="63"/>
        <v>617.43960477305188</v>
      </c>
      <c r="BK59" s="30">
        <f t="shared" si="63"/>
        <v>571.78225882764957</v>
      </c>
      <c r="BL59" s="30">
        <f t="shared" si="63"/>
        <v>531.74629950972746</v>
      </c>
      <c r="BM59" s="30">
        <f t="shared" si="63"/>
        <v>592.24119486799202</v>
      </c>
      <c r="BN59" s="30">
        <f t="shared" si="63"/>
        <v>548.90999992795798</v>
      </c>
      <c r="BO59" s="30">
        <f t="shared" si="63"/>
        <v>669.73265550044994</v>
      </c>
      <c r="BP59" s="30">
        <f t="shared" si="63"/>
        <v>1097.7296598190101</v>
      </c>
      <c r="BQ59" s="30">
        <f t="shared" ref="BQ59:CH63" si="64">IF(BQ23=0,0,((BQ5*0.5)+BP23-BQ41)*BQ78*BQ93*BQ$2)</f>
        <v>1060.7810948875199</v>
      </c>
      <c r="BR59" s="30">
        <f t="shared" si="64"/>
        <v>1055.9965803025668</v>
      </c>
      <c r="BS59" s="30">
        <f t="shared" si="64"/>
        <v>1054.9952793402479</v>
      </c>
      <c r="BT59" s="30">
        <f t="shared" si="64"/>
        <v>693.72770672933302</v>
      </c>
      <c r="BU59" s="30">
        <f t="shared" si="64"/>
        <v>635.38769144689149</v>
      </c>
      <c r="BV59" s="30">
        <f t="shared" si="64"/>
        <v>617.43960477305188</v>
      </c>
      <c r="BW59" s="30">
        <f t="shared" si="64"/>
        <v>571.78225882764957</v>
      </c>
      <c r="BX59" s="30">
        <f t="shared" si="64"/>
        <v>531.74629950972746</v>
      </c>
      <c r="BY59" s="30">
        <f t="shared" si="64"/>
        <v>592.24119486799202</v>
      </c>
      <c r="BZ59" s="30">
        <f t="shared" si="64"/>
        <v>548.90999992795798</v>
      </c>
      <c r="CA59" s="30">
        <f t="shared" si="64"/>
        <v>669.73265550044994</v>
      </c>
      <c r="CB59" s="30">
        <f t="shared" si="64"/>
        <v>1097.7296598190101</v>
      </c>
      <c r="CC59" s="30">
        <f t="shared" si="64"/>
        <v>1060.7810948875199</v>
      </c>
      <c r="CD59" s="30">
        <f t="shared" si="64"/>
        <v>1055.9965803025668</v>
      </c>
      <c r="CE59" s="30">
        <f t="shared" si="64"/>
        <v>1054.9952793402479</v>
      </c>
      <c r="CF59" s="30">
        <f t="shared" si="64"/>
        <v>693.72770672933302</v>
      </c>
      <c r="CG59" s="30">
        <f t="shared" si="64"/>
        <v>635.38769144689149</v>
      </c>
      <c r="CH59" s="34">
        <f t="shared" si="64"/>
        <v>617.43960477305188</v>
      </c>
    </row>
    <row r="60" spans="1:86" ht="15.6" x14ac:dyDescent="0.3">
      <c r="A60" s="645"/>
      <c r="B60" s="14" t="str">
        <f t="shared" si="62"/>
        <v>Building Shell</v>
      </c>
      <c r="C60" s="30">
        <f t="shared" ref="C60:C71" si="65">IF(C24=0,0,(C6*0.5)-C42)*C79*C94*C$2</f>
        <v>0</v>
      </c>
      <c r="D60" s="30">
        <f t="shared" ref="D60:S71" si="66">IF(D24=0,0,((D6*0.5)+C24-D42)*D79*D94*D$2)</f>
        <v>0</v>
      </c>
      <c r="E60" s="30">
        <f t="shared" si="66"/>
        <v>0</v>
      </c>
      <c r="F60" s="30">
        <f t="shared" si="66"/>
        <v>0</v>
      </c>
      <c r="G60" s="30">
        <f t="shared" si="66"/>
        <v>0</v>
      </c>
      <c r="H60" s="30">
        <f t="shared" si="66"/>
        <v>0</v>
      </c>
      <c r="I60" s="30">
        <f t="shared" si="66"/>
        <v>0</v>
      </c>
      <c r="J60" s="30">
        <f t="shared" si="66"/>
        <v>0</v>
      </c>
      <c r="K60" s="30">
        <f t="shared" si="66"/>
        <v>0</v>
      </c>
      <c r="L60" s="30">
        <f t="shared" si="66"/>
        <v>0</v>
      </c>
      <c r="M60" s="30">
        <f t="shared" si="66"/>
        <v>0</v>
      </c>
      <c r="N60" s="30">
        <f t="shared" si="66"/>
        <v>0</v>
      </c>
      <c r="O60" s="30">
        <f t="shared" si="66"/>
        <v>0</v>
      </c>
      <c r="P60" s="30">
        <f t="shared" si="66"/>
        <v>0</v>
      </c>
      <c r="Q60" s="30">
        <f t="shared" si="66"/>
        <v>0</v>
      </c>
      <c r="R60" s="30">
        <f t="shared" si="66"/>
        <v>0</v>
      </c>
      <c r="S60" s="30">
        <f t="shared" si="66"/>
        <v>0</v>
      </c>
      <c r="T60" s="30">
        <f t="shared" si="63"/>
        <v>0</v>
      </c>
      <c r="U60" s="30">
        <f t="shared" si="63"/>
        <v>0</v>
      </c>
      <c r="V60" s="30">
        <f t="shared" si="63"/>
        <v>0</v>
      </c>
      <c r="W60" s="30">
        <f t="shared" si="63"/>
        <v>0</v>
      </c>
      <c r="X60" s="30">
        <f t="shared" si="63"/>
        <v>0</v>
      </c>
      <c r="Y60" s="30">
        <f t="shared" si="63"/>
        <v>0</v>
      </c>
      <c r="Z60" s="30">
        <f t="shared" si="63"/>
        <v>0</v>
      </c>
      <c r="AA60" s="30">
        <f t="shared" si="63"/>
        <v>0</v>
      </c>
      <c r="AB60" s="30">
        <f t="shared" si="63"/>
        <v>0</v>
      </c>
      <c r="AC60" s="30">
        <f t="shared" si="63"/>
        <v>0</v>
      </c>
      <c r="AD60" s="30">
        <f t="shared" si="63"/>
        <v>0</v>
      </c>
      <c r="AE60" s="30">
        <f t="shared" si="63"/>
        <v>0</v>
      </c>
      <c r="AF60" s="30">
        <f t="shared" si="63"/>
        <v>0</v>
      </c>
      <c r="AG60" s="30">
        <f t="shared" si="63"/>
        <v>0</v>
      </c>
      <c r="AH60" s="30">
        <f t="shared" si="63"/>
        <v>0</v>
      </c>
      <c r="AI60" s="30">
        <f t="shared" si="63"/>
        <v>0</v>
      </c>
      <c r="AJ60" s="30">
        <f t="shared" si="63"/>
        <v>0</v>
      </c>
      <c r="AK60" s="30">
        <f t="shared" si="63"/>
        <v>0</v>
      </c>
      <c r="AL60" s="30">
        <f t="shared" si="63"/>
        <v>0</v>
      </c>
      <c r="AM60" s="30">
        <f t="shared" si="63"/>
        <v>0</v>
      </c>
      <c r="AN60" s="30">
        <f t="shared" si="63"/>
        <v>0</v>
      </c>
      <c r="AO60" s="30">
        <f t="shared" si="63"/>
        <v>0</v>
      </c>
      <c r="AP60" s="30">
        <f t="shared" si="63"/>
        <v>0</v>
      </c>
      <c r="AQ60" s="30">
        <f t="shared" si="63"/>
        <v>0</v>
      </c>
      <c r="AR60" s="30">
        <f t="shared" si="63"/>
        <v>0</v>
      </c>
      <c r="AS60" s="30">
        <f t="shared" si="63"/>
        <v>0</v>
      </c>
      <c r="AT60" s="30">
        <f t="shared" si="63"/>
        <v>0</v>
      </c>
      <c r="AU60" s="30">
        <f t="shared" si="63"/>
        <v>0</v>
      </c>
      <c r="AV60" s="30">
        <f t="shared" si="63"/>
        <v>0</v>
      </c>
      <c r="AW60" s="30">
        <f t="shared" si="63"/>
        <v>0</v>
      </c>
      <c r="AX60" s="30">
        <f t="shared" si="63"/>
        <v>0</v>
      </c>
      <c r="AY60" s="30">
        <f t="shared" si="63"/>
        <v>0</v>
      </c>
      <c r="AZ60" s="30">
        <f t="shared" si="63"/>
        <v>0</v>
      </c>
      <c r="BA60" s="30">
        <f t="shared" si="63"/>
        <v>0</v>
      </c>
      <c r="BB60" s="30">
        <f t="shared" si="63"/>
        <v>0</v>
      </c>
      <c r="BC60" s="30">
        <f t="shared" si="63"/>
        <v>0</v>
      </c>
      <c r="BD60" s="30">
        <f t="shared" si="63"/>
        <v>0</v>
      </c>
      <c r="BE60" s="30">
        <f t="shared" si="63"/>
        <v>0</v>
      </c>
      <c r="BF60" s="30">
        <f t="shared" si="63"/>
        <v>0</v>
      </c>
      <c r="BG60" s="30">
        <f t="shared" si="63"/>
        <v>0</v>
      </c>
      <c r="BH60" s="30">
        <f t="shared" si="63"/>
        <v>0</v>
      </c>
      <c r="BI60" s="30">
        <f t="shared" si="63"/>
        <v>0</v>
      </c>
      <c r="BJ60" s="30">
        <f t="shared" si="63"/>
        <v>0</v>
      </c>
      <c r="BK60" s="30">
        <f t="shared" si="63"/>
        <v>0</v>
      </c>
      <c r="BL60" s="30">
        <f t="shared" si="63"/>
        <v>0</v>
      </c>
      <c r="BM60" s="30">
        <f t="shared" si="63"/>
        <v>0</v>
      </c>
      <c r="BN60" s="30">
        <f t="shared" si="63"/>
        <v>0</v>
      </c>
      <c r="BO60" s="30">
        <f t="shared" si="63"/>
        <v>0</v>
      </c>
      <c r="BP60" s="30">
        <f t="shared" si="63"/>
        <v>0</v>
      </c>
      <c r="BQ60" s="30">
        <f t="shared" si="64"/>
        <v>0</v>
      </c>
      <c r="BR60" s="30">
        <f t="shared" si="64"/>
        <v>0</v>
      </c>
      <c r="BS60" s="30">
        <f t="shared" si="64"/>
        <v>0</v>
      </c>
      <c r="BT60" s="30">
        <f t="shared" si="64"/>
        <v>0</v>
      </c>
      <c r="BU60" s="30">
        <f t="shared" si="64"/>
        <v>0</v>
      </c>
      <c r="BV60" s="30">
        <f t="shared" si="64"/>
        <v>0</v>
      </c>
      <c r="BW60" s="30">
        <f t="shared" si="64"/>
        <v>0</v>
      </c>
      <c r="BX60" s="30">
        <f t="shared" si="64"/>
        <v>0</v>
      </c>
      <c r="BY60" s="30">
        <f t="shared" si="64"/>
        <v>0</v>
      </c>
      <c r="BZ60" s="30">
        <f t="shared" si="64"/>
        <v>0</v>
      </c>
      <c r="CA60" s="30">
        <f t="shared" si="64"/>
        <v>0</v>
      </c>
      <c r="CB60" s="30">
        <f t="shared" si="64"/>
        <v>0</v>
      </c>
      <c r="CC60" s="30">
        <f t="shared" si="64"/>
        <v>0</v>
      </c>
      <c r="CD60" s="30">
        <f t="shared" si="64"/>
        <v>0</v>
      </c>
      <c r="CE60" s="30">
        <f t="shared" si="64"/>
        <v>0</v>
      </c>
      <c r="CF60" s="30">
        <f t="shared" si="64"/>
        <v>0</v>
      </c>
      <c r="CG60" s="30">
        <f t="shared" si="64"/>
        <v>0</v>
      </c>
      <c r="CH60" s="34">
        <f t="shared" si="64"/>
        <v>0</v>
      </c>
    </row>
    <row r="61" spans="1:86" ht="15.6" x14ac:dyDescent="0.3">
      <c r="A61" s="645"/>
      <c r="B61" s="14" t="str">
        <f t="shared" si="62"/>
        <v>Cooking</v>
      </c>
      <c r="C61" s="30">
        <f t="shared" si="65"/>
        <v>0</v>
      </c>
      <c r="D61" s="30">
        <f t="shared" si="66"/>
        <v>0</v>
      </c>
      <c r="E61" s="30">
        <f t="shared" ref="E61:BP64" si="67">IF(E25=0,0,((E7*0.5)+D25-E43)*E80*E95*E$2)</f>
        <v>0</v>
      </c>
      <c r="F61" s="30">
        <f t="shared" si="67"/>
        <v>0</v>
      </c>
      <c r="G61" s="30">
        <f t="shared" si="67"/>
        <v>0</v>
      </c>
      <c r="H61" s="30">
        <f t="shared" si="67"/>
        <v>0</v>
      </c>
      <c r="I61" s="30">
        <f t="shared" si="67"/>
        <v>0</v>
      </c>
      <c r="J61" s="30">
        <f t="shared" si="67"/>
        <v>0</v>
      </c>
      <c r="K61" s="30">
        <f t="shared" si="67"/>
        <v>0</v>
      </c>
      <c r="L61" s="30">
        <f t="shared" si="67"/>
        <v>0</v>
      </c>
      <c r="M61" s="30">
        <f t="shared" si="67"/>
        <v>0</v>
      </c>
      <c r="N61" s="30">
        <f t="shared" si="67"/>
        <v>0</v>
      </c>
      <c r="O61" s="30">
        <f t="shared" si="67"/>
        <v>0</v>
      </c>
      <c r="P61" s="30">
        <f t="shared" si="67"/>
        <v>0</v>
      </c>
      <c r="Q61" s="30">
        <f t="shared" si="67"/>
        <v>0</v>
      </c>
      <c r="R61" s="30">
        <f t="shared" si="67"/>
        <v>0</v>
      </c>
      <c r="S61" s="30">
        <f t="shared" si="67"/>
        <v>0</v>
      </c>
      <c r="T61" s="30">
        <f t="shared" si="67"/>
        <v>0</v>
      </c>
      <c r="U61" s="30">
        <f t="shared" si="67"/>
        <v>0</v>
      </c>
      <c r="V61" s="30">
        <f t="shared" si="67"/>
        <v>0</v>
      </c>
      <c r="W61" s="30">
        <f t="shared" si="67"/>
        <v>0</v>
      </c>
      <c r="X61" s="30">
        <f t="shared" si="67"/>
        <v>0</v>
      </c>
      <c r="Y61" s="30">
        <f t="shared" si="67"/>
        <v>0</v>
      </c>
      <c r="Z61" s="30">
        <f t="shared" si="67"/>
        <v>0</v>
      </c>
      <c r="AA61" s="30">
        <f t="shared" si="67"/>
        <v>0</v>
      </c>
      <c r="AB61" s="30">
        <f t="shared" si="67"/>
        <v>0</v>
      </c>
      <c r="AC61" s="30">
        <f t="shared" si="67"/>
        <v>0</v>
      </c>
      <c r="AD61" s="30">
        <f t="shared" si="67"/>
        <v>0</v>
      </c>
      <c r="AE61" s="30">
        <f t="shared" si="67"/>
        <v>0</v>
      </c>
      <c r="AF61" s="30">
        <f t="shared" si="67"/>
        <v>0</v>
      </c>
      <c r="AG61" s="30">
        <f t="shared" si="67"/>
        <v>0</v>
      </c>
      <c r="AH61" s="30">
        <f t="shared" si="67"/>
        <v>0</v>
      </c>
      <c r="AI61" s="30">
        <f t="shared" si="67"/>
        <v>0</v>
      </c>
      <c r="AJ61" s="30">
        <f t="shared" si="67"/>
        <v>0</v>
      </c>
      <c r="AK61" s="30">
        <f t="shared" si="67"/>
        <v>0</v>
      </c>
      <c r="AL61" s="30">
        <f t="shared" si="67"/>
        <v>0</v>
      </c>
      <c r="AM61" s="30">
        <f t="shared" si="67"/>
        <v>0</v>
      </c>
      <c r="AN61" s="30">
        <f t="shared" si="67"/>
        <v>0</v>
      </c>
      <c r="AO61" s="30">
        <f t="shared" si="67"/>
        <v>0</v>
      </c>
      <c r="AP61" s="30">
        <f t="shared" si="67"/>
        <v>0</v>
      </c>
      <c r="AQ61" s="30">
        <f t="shared" si="67"/>
        <v>0</v>
      </c>
      <c r="AR61" s="30">
        <f t="shared" si="67"/>
        <v>0</v>
      </c>
      <c r="AS61" s="30">
        <f t="shared" si="67"/>
        <v>0</v>
      </c>
      <c r="AT61" s="30">
        <f t="shared" si="67"/>
        <v>0</v>
      </c>
      <c r="AU61" s="30">
        <f t="shared" si="67"/>
        <v>0</v>
      </c>
      <c r="AV61" s="30">
        <f t="shared" si="67"/>
        <v>0</v>
      </c>
      <c r="AW61" s="30">
        <f t="shared" si="67"/>
        <v>0</v>
      </c>
      <c r="AX61" s="30">
        <f t="shared" si="67"/>
        <v>0</v>
      </c>
      <c r="AY61" s="30">
        <f t="shared" si="67"/>
        <v>0</v>
      </c>
      <c r="AZ61" s="30">
        <f t="shared" si="67"/>
        <v>0</v>
      </c>
      <c r="BA61" s="30">
        <f t="shared" si="67"/>
        <v>0</v>
      </c>
      <c r="BB61" s="30">
        <f t="shared" si="67"/>
        <v>0</v>
      </c>
      <c r="BC61" s="30">
        <f t="shared" si="67"/>
        <v>0</v>
      </c>
      <c r="BD61" s="30">
        <f t="shared" si="67"/>
        <v>0</v>
      </c>
      <c r="BE61" s="30">
        <f t="shared" si="67"/>
        <v>0</v>
      </c>
      <c r="BF61" s="30">
        <f t="shared" si="67"/>
        <v>0</v>
      </c>
      <c r="BG61" s="30">
        <f t="shared" si="67"/>
        <v>0</v>
      </c>
      <c r="BH61" s="30">
        <f t="shared" si="67"/>
        <v>0</v>
      </c>
      <c r="BI61" s="30">
        <f t="shared" si="67"/>
        <v>0</v>
      </c>
      <c r="BJ61" s="30">
        <f t="shared" si="67"/>
        <v>0</v>
      </c>
      <c r="BK61" s="30">
        <f t="shared" si="67"/>
        <v>0</v>
      </c>
      <c r="BL61" s="30">
        <f t="shared" si="67"/>
        <v>0</v>
      </c>
      <c r="BM61" s="30">
        <f t="shared" si="67"/>
        <v>0</v>
      </c>
      <c r="BN61" s="30">
        <f t="shared" si="67"/>
        <v>0</v>
      </c>
      <c r="BO61" s="30">
        <f t="shared" si="67"/>
        <v>0</v>
      </c>
      <c r="BP61" s="30">
        <f t="shared" si="67"/>
        <v>0</v>
      </c>
      <c r="BQ61" s="30">
        <f t="shared" si="64"/>
        <v>0</v>
      </c>
      <c r="BR61" s="30">
        <f t="shared" si="64"/>
        <v>0</v>
      </c>
      <c r="BS61" s="30">
        <f t="shared" si="64"/>
        <v>0</v>
      </c>
      <c r="BT61" s="30">
        <f t="shared" si="64"/>
        <v>0</v>
      </c>
      <c r="BU61" s="30">
        <f t="shared" si="64"/>
        <v>0</v>
      </c>
      <c r="BV61" s="30">
        <f t="shared" si="64"/>
        <v>0</v>
      </c>
      <c r="BW61" s="30">
        <f t="shared" si="64"/>
        <v>0</v>
      </c>
      <c r="BX61" s="30">
        <f t="shared" si="64"/>
        <v>0</v>
      </c>
      <c r="BY61" s="30">
        <f t="shared" si="64"/>
        <v>0</v>
      </c>
      <c r="BZ61" s="30">
        <f t="shared" si="64"/>
        <v>0</v>
      </c>
      <c r="CA61" s="30">
        <f t="shared" si="64"/>
        <v>0</v>
      </c>
      <c r="CB61" s="30">
        <f t="shared" si="64"/>
        <v>0</v>
      </c>
      <c r="CC61" s="30">
        <f t="shared" si="64"/>
        <v>0</v>
      </c>
      <c r="CD61" s="30">
        <f t="shared" si="64"/>
        <v>0</v>
      </c>
      <c r="CE61" s="30">
        <f t="shared" si="64"/>
        <v>0</v>
      </c>
      <c r="CF61" s="30">
        <f t="shared" si="64"/>
        <v>0</v>
      </c>
      <c r="CG61" s="30">
        <f t="shared" si="64"/>
        <v>0</v>
      </c>
      <c r="CH61" s="34">
        <f t="shared" si="64"/>
        <v>0</v>
      </c>
    </row>
    <row r="62" spans="1:86" ht="15.6" x14ac:dyDescent="0.3">
      <c r="A62" s="645"/>
      <c r="B62" s="14" t="str">
        <f t="shared" si="62"/>
        <v>Cooling</v>
      </c>
      <c r="C62" s="30">
        <f t="shared" si="65"/>
        <v>0</v>
      </c>
      <c r="D62" s="30">
        <f t="shared" si="66"/>
        <v>0</v>
      </c>
      <c r="E62" s="30">
        <f t="shared" si="67"/>
        <v>0</v>
      </c>
      <c r="F62" s="30">
        <f t="shared" si="67"/>
        <v>0</v>
      </c>
      <c r="G62" s="30">
        <f t="shared" si="67"/>
        <v>0</v>
      </c>
      <c r="H62" s="30">
        <f t="shared" si="67"/>
        <v>0</v>
      </c>
      <c r="I62" s="30">
        <f t="shared" si="67"/>
        <v>0</v>
      </c>
      <c r="J62" s="30">
        <f t="shared" si="67"/>
        <v>0</v>
      </c>
      <c r="K62" s="30">
        <f t="shared" si="67"/>
        <v>0</v>
      </c>
      <c r="L62" s="30">
        <f t="shared" si="67"/>
        <v>114.03845318632261</v>
      </c>
      <c r="M62" s="30">
        <f t="shared" si="67"/>
        <v>40.4340388490835</v>
      </c>
      <c r="N62" s="30">
        <f t="shared" si="67"/>
        <v>0.66608228830560001</v>
      </c>
      <c r="O62" s="30">
        <f t="shared" si="67"/>
        <v>8.4657554580600008E-2</v>
      </c>
      <c r="P62" s="30">
        <f t="shared" si="67"/>
        <v>3.4850693302347002</v>
      </c>
      <c r="Q62" s="30">
        <f t="shared" si="67"/>
        <v>102.09701082420361</v>
      </c>
      <c r="R62" s="30">
        <f t="shared" si="67"/>
        <v>480.8673805580209</v>
      </c>
      <c r="S62" s="30">
        <f t="shared" si="67"/>
        <v>2300.4144563197915</v>
      </c>
      <c r="T62" s="30">
        <f t="shared" si="67"/>
        <v>12847.779996886018</v>
      </c>
      <c r="U62" s="30">
        <f t="shared" si="67"/>
        <v>13403.742937213694</v>
      </c>
      <c r="V62" s="30">
        <f t="shared" si="67"/>
        <v>13893.278358354521</v>
      </c>
      <c r="W62" s="30">
        <f t="shared" si="67"/>
        <v>6604.7870652137481</v>
      </c>
      <c r="X62" s="30">
        <f t="shared" si="67"/>
        <v>479.91681929161365</v>
      </c>
      <c r="Y62" s="30">
        <f t="shared" si="67"/>
        <v>85.080842353503002</v>
      </c>
      <c r="Z62" s="30">
        <f t="shared" si="67"/>
        <v>0.90301391552640009</v>
      </c>
      <c r="AA62" s="30">
        <f t="shared" si="67"/>
        <v>8.4657554580600008E-2</v>
      </c>
      <c r="AB62" s="30">
        <f t="shared" si="67"/>
        <v>3.4850693302347002</v>
      </c>
      <c r="AC62" s="30">
        <f t="shared" si="67"/>
        <v>102.09701082420361</v>
      </c>
      <c r="AD62" s="30">
        <f t="shared" si="67"/>
        <v>480.8673805580209</v>
      </c>
      <c r="AE62" s="30">
        <f t="shared" si="67"/>
        <v>2300.4144563197915</v>
      </c>
      <c r="AF62" s="30">
        <f t="shared" si="67"/>
        <v>12847.779996886018</v>
      </c>
      <c r="AG62" s="30">
        <f t="shared" si="67"/>
        <v>13403.742937213694</v>
      </c>
      <c r="AH62" s="30">
        <f t="shared" si="67"/>
        <v>13893.278358354521</v>
      </c>
      <c r="AI62" s="30">
        <f t="shared" si="67"/>
        <v>6604.7870652137481</v>
      </c>
      <c r="AJ62" s="30">
        <f t="shared" si="67"/>
        <v>479.91681929161365</v>
      </c>
      <c r="AK62" s="30">
        <f t="shared" si="67"/>
        <v>85.080842353503002</v>
      </c>
      <c r="AL62" s="30">
        <f t="shared" si="67"/>
        <v>0.90301391552640009</v>
      </c>
      <c r="AM62" s="30">
        <f t="shared" si="67"/>
        <v>8.4657554580600008E-2</v>
      </c>
      <c r="AN62" s="30">
        <f t="shared" si="67"/>
        <v>3.4850693302347002</v>
      </c>
      <c r="AO62" s="30">
        <f t="shared" si="67"/>
        <v>102.09701082420361</v>
      </c>
      <c r="AP62" s="30">
        <f t="shared" si="67"/>
        <v>480.8673805580209</v>
      </c>
      <c r="AQ62" s="30">
        <f t="shared" si="67"/>
        <v>2300.4144563197915</v>
      </c>
      <c r="AR62" s="30">
        <f t="shared" si="67"/>
        <v>12847.779996886018</v>
      </c>
      <c r="AS62" s="30">
        <f t="shared" si="67"/>
        <v>13403.742937213694</v>
      </c>
      <c r="AT62" s="30">
        <f t="shared" si="67"/>
        <v>13893.278358354521</v>
      </c>
      <c r="AU62" s="30">
        <f t="shared" si="67"/>
        <v>6604.7870652137481</v>
      </c>
      <c r="AV62" s="30">
        <f t="shared" si="67"/>
        <v>479.91681929161365</v>
      </c>
      <c r="AW62" s="30">
        <f t="shared" si="67"/>
        <v>85.080842353503002</v>
      </c>
      <c r="AX62" s="30">
        <f t="shared" si="67"/>
        <v>0.90301391552640009</v>
      </c>
      <c r="AY62" s="30">
        <f t="shared" si="67"/>
        <v>8.4657554580600008E-2</v>
      </c>
      <c r="AZ62" s="30">
        <f t="shared" si="67"/>
        <v>3.4850693302347002</v>
      </c>
      <c r="BA62" s="30">
        <f t="shared" si="67"/>
        <v>102.09701082420361</v>
      </c>
      <c r="BB62" s="30">
        <f t="shared" si="67"/>
        <v>480.8673805580209</v>
      </c>
      <c r="BC62" s="30">
        <f t="shared" si="67"/>
        <v>2300.4144563197915</v>
      </c>
      <c r="BD62" s="30">
        <f t="shared" si="67"/>
        <v>12847.779996886018</v>
      </c>
      <c r="BE62" s="30">
        <f t="shared" si="67"/>
        <v>13403.742937213694</v>
      </c>
      <c r="BF62" s="30">
        <f t="shared" si="67"/>
        <v>13893.278358354521</v>
      </c>
      <c r="BG62" s="30">
        <f t="shared" si="67"/>
        <v>6604.7870652137481</v>
      </c>
      <c r="BH62" s="30">
        <f t="shared" si="67"/>
        <v>479.91681929161365</v>
      </c>
      <c r="BI62" s="30">
        <f t="shared" si="67"/>
        <v>85.080842353503002</v>
      </c>
      <c r="BJ62" s="30">
        <f t="shared" si="67"/>
        <v>0.90301391552640009</v>
      </c>
      <c r="BK62" s="30">
        <f t="shared" si="67"/>
        <v>8.4657554580600008E-2</v>
      </c>
      <c r="BL62" s="30">
        <f t="shared" si="67"/>
        <v>3.4850693302347002</v>
      </c>
      <c r="BM62" s="30">
        <f t="shared" si="67"/>
        <v>102.09701082420361</v>
      </c>
      <c r="BN62" s="30">
        <f t="shared" si="67"/>
        <v>480.8673805580209</v>
      </c>
      <c r="BO62" s="30">
        <f t="shared" si="67"/>
        <v>2300.4144563197915</v>
      </c>
      <c r="BP62" s="30">
        <f t="shared" si="67"/>
        <v>12847.779996886018</v>
      </c>
      <c r="BQ62" s="30">
        <f t="shared" si="64"/>
        <v>13403.742937213694</v>
      </c>
      <c r="BR62" s="30">
        <f t="shared" si="64"/>
        <v>13893.278358354521</v>
      </c>
      <c r="BS62" s="30">
        <f t="shared" si="64"/>
        <v>6604.7870652137481</v>
      </c>
      <c r="BT62" s="30">
        <f t="shared" si="64"/>
        <v>479.91681929161365</v>
      </c>
      <c r="BU62" s="30">
        <f t="shared" si="64"/>
        <v>85.080842353503002</v>
      </c>
      <c r="BV62" s="30">
        <f t="shared" si="64"/>
        <v>0.90301391552640009</v>
      </c>
      <c r="BW62" s="30">
        <f t="shared" si="64"/>
        <v>8.4657554580600008E-2</v>
      </c>
      <c r="BX62" s="30">
        <f t="shared" si="64"/>
        <v>3.4850693302347002</v>
      </c>
      <c r="BY62" s="30">
        <f t="shared" si="64"/>
        <v>102.09701082420361</v>
      </c>
      <c r="BZ62" s="30">
        <f t="shared" si="64"/>
        <v>480.8673805580209</v>
      </c>
      <c r="CA62" s="30">
        <f t="shared" si="64"/>
        <v>2300.4144563197915</v>
      </c>
      <c r="CB62" s="30">
        <f t="shared" si="64"/>
        <v>12847.779996886018</v>
      </c>
      <c r="CC62" s="30">
        <f t="shared" si="64"/>
        <v>13403.742937213694</v>
      </c>
      <c r="CD62" s="30">
        <f t="shared" si="64"/>
        <v>13893.278358354521</v>
      </c>
      <c r="CE62" s="30">
        <f t="shared" si="64"/>
        <v>6604.7870652137481</v>
      </c>
      <c r="CF62" s="30">
        <f t="shared" si="64"/>
        <v>479.91681929161365</v>
      </c>
      <c r="CG62" s="30">
        <f t="shared" si="64"/>
        <v>85.080842353503002</v>
      </c>
      <c r="CH62" s="34">
        <f t="shared" si="64"/>
        <v>0.90301391552640009</v>
      </c>
    </row>
    <row r="63" spans="1:86" ht="15.6" x14ac:dyDescent="0.3">
      <c r="A63" s="645"/>
      <c r="B63" s="14" t="str">
        <f t="shared" si="62"/>
        <v>Ext Lighting</v>
      </c>
      <c r="C63" s="30">
        <f t="shared" si="65"/>
        <v>0</v>
      </c>
      <c r="D63" s="30">
        <f t="shared" si="66"/>
        <v>0</v>
      </c>
      <c r="E63" s="30">
        <f t="shared" si="67"/>
        <v>0</v>
      </c>
      <c r="F63" s="30">
        <f t="shared" si="67"/>
        <v>0</v>
      </c>
      <c r="G63" s="30">
        <f t="shared" si="67"/>
        <v>0</v>
      </c>
      <c r="H63" s="30">
        <f t="shared" si="67"/>
        <v>0</v>
      </c>
      <c r="I63" s="30">
        <f t="shared" si="67"/>
        <v>0</v>
      </c>
      <c r="J63" s="30">
        <f t="shared" si="67"/>
        <v>0</v>
      </c>
      <c r="K63" s="30">
        <f t="shared" si="67"/>
        <v>0</v>
      </c>
      <c r="L63" s="30">
        <f t="shared" si="67"/>
        <v>0</v>
      </c>
      <c r="M63" s="30">
        <f t="shared" si="67"/>
        <v>0</v>
      </c>
      <c r="N63" s="30">
        <f t="shared" si="67"/>
        <v>0</v>
      </c>
      <c r="O63" s="30">
        <f t="shared" si="67"/>
        <v>0</v>
      </c>
      <c r="P63" s="30">
        <f t="shared" si="67"/>
        <v>0</v>
      </c>
      <c r="Q63" s="30">
        <f t="shared" si="67"/>
        <v>0</v>
      </c>
      <c r="R63" s="30">
        <f t="shared" si="67"/>
        <v>0</v>
      </c>
      <c r="S63" s="30">
        <f t="shared" si="67"/>
        <v>0</v>
      </c>
      <c r="T63" s="30">
        <f t="shared" si="67"/>
        <v>0</v>
      </c>
      <c r="U63" s="30">
        <f t="shared" si="67"/>
        <v>0</v>
      </c>
      <c r="V63" s="30">
        <f t="shared" si="67"/>
        <v>0</v>
      </c>
      <c r="W63" s="30">
        <f t="shared" si="67"/>
        <v>0</v>
      </c>
      <c r="X63" s="30">
        <f t="shared" si="67"/>
        <v>0</v>
      </c>
      <c r="Y63" s="30">
        <f t="shared" si="67"/>
        <v>0</v>
      </c>
      <c r="Z63" s="30">
        <f t="shared" si="67"/>
        <v>0</v>
      </c>
      <c r="AA63" s="30">
        <f t="shared" si="67"/>
        <v>0</v>
      </c>
      <c r="AB63" s="30">
        <f t="shared" si="67"/>
        <v>0</v>
      </c>
      <c r="AC63" s="30">
        <f t="shared" si="67"/>
        <v>0</v>
      </c>
      <c r="AD63" s="30">
        <f t="shared" si="67"/>
        <v>0</v>
      </c>
      <c r="AE63" s="30">
        <f t="shared" si="67"/>
        <v>0</v>
      </c>
      <c r="AF63" s="30">
        <f t="shared" si="67"/>
        <v>0</v>
      </c>
      <c r="AG63" s="30">
        <f t="shared" si="67"/>
        <v>0</v>
      </c>
      <c r="AH63" s="30">
        <f t="shared" si="67"/>
        <v>0</v>
      </c>
      <c r="AI63" s="30">
        <f t="shared" si="67"/>
        <v>0</v>
      </c>
      <c r="AJ63" s="30">
        <f t="shared" si="67"/>
        <v>0</v>
      </c>
      <c r="AK63" s="30">
        <f t="shared" si="67"/>
        <v>0</v>
      </c>
      <c r="AL63" s="30">
        <f t="shared" si="67"/>
        <v>0</v>
      </c>
      <c r="AM63" s="30">
        <f t="shared" si="67"/>
        <v>0</v>
      </c>
      <c r="AN63" s="30">
        <f t="shared" si="67"/>
        <v>0</v>
      </c>
      <c r="AO63" s="30">
        <f t="shared" si="67"/>
        <v>0</v>
      </c>
      <c r="AP63" s="30">
        <f t="shared" si="67"/>
        <v>0</v>
      </c>
      <c r="AQ63" s="30">
        <f t="shared" si="67"/>
        <v>0</v>
      </c>
      <c r="AR63" s="30">
        <f t="shared" si="67"/>
        <v>0</v>
      </c>
      <c r="AS63" s="30">
        <f t="shared" si="67"/>
        <v>0</v>
      </c>
      <c r="AT63" s="30">
        <f t="shared" si="67"/>
        <v>0</v>
      </c>
      <c r="AU63" s="30">
        <f t="shared" si="67"/>
        <v>0</v>
      </c>
      <c r="AV63" s="30">
        <f t="shared" si="67"/>
        <v>0</v>
      </c>
      <c r="AW63" s="30">
        <f t="shared" si="67"/>
        <v>0</v>
      </c>
      <c r="AX63" s="30">
        <f t="shared" si="67"/>
        <v>0</v>
      </c>
      <c r="AY63" s="30">
        <f t="shared" si="67"/>
        <v>0</v>
      </c>
      <c r="AZ63" s="30">
        <f t="shared" si="67"/>
        <v>0</v>
      </c>
      <c r="BA63" s="30">
        <f t="shared" si="67"/>
        <v>0</v>
      </c>
      <c r="BB63" s="30">
        <f t="shared" si="67"/>
        <v>0</v>
      </c>
      <c r="BC63" s="30">
        <f t="shared" si="67"/>
        <v>0</v>
      </c>
      <c r="BD63" s="30">
        <f t="shared" si="67"/>
        <v>0</v>
      </c>
      <c r="BE63" s="30">
        <f t="shared" si="67"/>
        <v>0</v>
      </c>
      <c r="BF63" s="30">
        <f t="shared" si="67"/>
        <v>0</v>
      </c>
      <c r="BG63" s="30">
        <f t="shared" si="67"/>
        <v>0</v>
      </c>
      <c r="BH63" s="30">
        <f t="shared" si="67"/>
        <v>0</v>
      </c>
      <c r="BI63" s="30">
        <f t="shared" si="67"/>
        <v>0</v>
      </c>
      <c r="BJ63" s="30">
        <f t="shared" si="67"/>
        <v>0</v>
      </c>
      <c r="BK63" s="30">
        <f t="shared" si="67"/>
        <v>0</v>
      </c>
      <c r="BL63" s="30">
        <f t="shared" si="67"/>
        <v>0</v>
      </c>
      <c r="BM63" s="30">
        <f t="shared" si="67"/>
        <v>0</v>
      </c>
      <c r="BN63" s="30">
        <f t="shared" si="67"/>
        <v>0</v>
      </c>
      <c r="BO63" s="30">
        <f t="shared" si="67"/>
        <v>0</v>
      </c>
      <c r="BP63" s="30">
        <f t="shared" si="67"/>
        <v>0</v>
      </c>
      <c r="BQ63" s="30">
        <f t="shared" si="64"/>
        <v>0</v>
      </c>
      <c r="BR63" s="30">
        <f t="shared" si="64"/>
        <v>0</v>
      </c>
      <c r="BS63" s="30">
        <f t="shared" si="64"/>
        <v>0</v>
      </c>
      <c r="BT63" s="30">
        <f t="shared" si="64"/>
        <v>0</v>
      </c>
      <c r="BU63" s="30">
        <f t="shared" si="64"/>
        <v>0</v>
      </c>
      <c r="BV63" s="30">
        <f t="shared" si="64"/>
        <v>0</v>
      </c>
      <c r="BW63" s="30">
        <f t="shared" si="64"/>
        <v>0</v>
      </c>
      <c r="BX63" s="30">
        <f t="shared" si="64"/>
        <v>0</v>
      </c>
      <c r="BY63" s="30">
        <f t="shared" si="64"/>
        <v>0</v>
      </c>
      <c r="BZ63" s="30">
        <f t="shared" si="64"/>
        <v>0</v>
      </c>
      <c r="CA63" s="30">
        <f t="shared" si="64"/>
        <v>0</v>
      </c>
      <c r="CB63" s="30">
        <f t="shared" si="64"/>
        <v>0</v>
      </c>
      <c r="CC63" s="30">
        <f t="shared" si="64"/>
        <v>0</v>
      </c>
      <c r="CD63" s="30">
        <f t="shared" si="64"/>
        <v>0</v>
      </c>
      <c r="CE63" s="30">
        <f t="shared" si="64"/>
        <v>0</v>
      </c>
      <c r="CF63" s="30">
        <f t="shared" si="64"/>
        <v>0</v>
      </c>
      <c r="CG63" s="30">
        <f t="shared" si="64"/>
        <v>0</v>
      </c>
      <c r="CH63" s="34">
        <f t="shared" si="64"/>
        <v>0</v>
      </c>
    </row>
    <row r="64" spans="1:86" ht="15.6" x14ac:dyDescent="0.3">
      <c r="A64" s="645"/>
      <c r="B64" s="14" t="str">
        <f t="shared" si="62"/>
        <v>Heating</v>
      </c>
      <c r="C64" s="30">
        <f t="shared" si="65"/>
        <v>0</v>
      </c>
      <c r="D64" s="30">
        <f t="shared" si="66"/>
        <v>0</v>
      </c>
      <c r="E64" s="30">
        <f t="shared" si="67"/>
        <v>0</v>
      </c>
      <c r="F64" s="30">
        <f t="shared" si="67"/>
        <v>0</v>
      </c>
      <c r="G64" s="30">
        <f t="shared" si="67"/>
        <v>0</v>
      </c>
      <c r="H64" s="30">
        <f t="shared" si="67"/>
        <v>0</v>
      </c>
      <c r="I64" s="30">
        <f t="shared" si="67"/>
        <v>0</v>
      </c>
      <c r="J64" s="30">
        <f t="shared" si="67"/>
        <v>0</v>
      </c>
      <c r="K64" s="30">
        <f t="shared" si="67"/>
        <v>0</v>
      </c>
      <c r="L64" s="30">
        <f t="shared" si="67"/>
        <v>0</v>
      </c>
      <c r="M64" s="30">
        <f t="shared" si="67"/>
        <v>0</v>
      </c>
      <c r="N64" s="30">
        <f t="shared" si="67"/>
        <v>0</v>
      </c>
      <c r="O64" s="30">
        <f t="shared" si="67"/>
        <v>0</v>
      </c>
      <c r="P64" s="30">
        <f t="shared" si="67"/>
        <v>0</v>
      </c>
      <c r="Q64" s="30">
        <f t="shared" si="67"/>
        <v>0</v>
      </c>
      <c r="R64" s="30">
        <f t="shared" si="67"/>
        <v>0</v>
      </c>
      <c r="S64" s="30">
        <f t="shared" si="67"/>
        <v>0</v>
      </c>
      <c r="T64" s="30">
        <f t="shared" si="67"/>
        <v>0</v>
      </c>
      <c r="U64" s="30">
        <f t="shared" si="67"/>
        <v>0</v>
      </c>
      <c r="V64" s="30">
        <f t="shared" si="67"/>
        <v>0</v>
      </c>
      <c r="W64" s="30">
        <f t="shared" si="67"/>
        <v>0</v>
      </c>
      <c r="X64" s="30">
        <f t="shared" si="67"/>
        <v>0</v>
      </c>
      <c r="Y64" s="30">
        <f t="shared" si="67"/>
        <v>0</v>
      </c>
      <c r="Z64" s="30">
        <f t="shared" si="67"/>
        <v>0</v>
      </c>
      <c r="AA64" s="30">
        <f t="shared" si="67"/>
        <v>0</v>
      </c>
      <c r="AB64" s="30">
        <f t="shared" si="67"/>
        <v>0</v>
      </c>
      <c r="AC64" s="30">
        <f t="shared" si="67"/>
        <v>0</v>
      </c>
      <c r="AD64" s="30">
        <f t="shared" si="67"/>
        <v>0</v>
      </c>
      <c r="AE64" s="30">
        <f t="shared" si="67"/>
        <v>0</v>
      </c>
      <c r="AF64" s="30">
        <f t="shared" si="67"/>
        <v>0</v>
      </c>
      <c r="AG64" s="30">
        <f t="shared" si="67"/>
        <v>0</v>
      </c>
      <c r="AH64" s="30">
        <f t="shared" si="67"/>
        <v>0</v>
      </c>
      <c r="AI64" s="30">
        <f t="shared" si="67"/>
        <v>0</v>
      </c>
      <c r="AJ64" s="30">
        <f t="shared" si="67"/>
        <v>0</v>
      </c>
      <c r="AK64" s="30">
        <f t="shared" si="67"/>
        <v>0</v>
      </c>
      <c r="AL64" s="30">
        <f t="shared" si="67"/>
        <v>0</v>
      </c>
      <c r="AM64" s="30">
        <f t="shared" si="67"/>
        <v>0</v>
      </c>
      <c r="AN64" s="30">
        <f t="shared" si="67"/>
        <v>0</v>
      </c>
      <c r="AO64" s="30">
        <f t="shared" si="67"/>
        <v>0</v>
      </c>
      <c r="AP64" s="30">
        <f t="shared" si="67"/>
        <v>0</v>
      </c>
      <c r="AQ64" s="30">
        <f t="shared" si="67"/>
        <v>0</v>
      </c>
      <c r="AR64" s="30">
        <f t="shared" si="67"/>
        <v>0</v>
      </c>
      <c r="AS64" s="30">
        <f t="shared" si="67"/>
        <v>0</v>
      </c>
      <c r="AT64" s="30">
        <f t="shared" si="67"/>
        <v>0</v>
      </c>
      <c r="AU64" s="30">
        <f t="shared" si="67"/>
        <v>0</v>
      </c>
      <c r="AV64" s="30">
        <f t="shared" si="67"/>
        <v>0</v>
      </c>
      <c r="AW64" s="30">
        <f t="shared" si="67"/>
        <v>0</v>
      </c>
      <c r="AX64" s="30">
        <f t="shared" si="67"/>
        <v>0</v>
      </c>
      <c r="AY64" s="30">
        <f t="shared" si="67"/>
        <v>0</v>
      </c>
      <c r="AZ64" s="30">
        <f t="shared" si="67"/>
        <v>0</v>
      </c>
      <c r="BA64" s="30">
        <f t="shared" si="67"/>
        <v>0</v>
      </c>
      <c r="BB64" s="30">
        <f t="shared" si="67"/>
        <v>0</v>
      </c>
      <c r="BC64" s="30">
        <f t="shared" si="67"/>
        <v>0</v>
      </c>
      <c r="BD64" s="30">
        <f t="shared" si="67"/>
        <v>0</v>
      </c>
      <c r="BE64" s="30">
        <f t="shared" si="67"/>
        <v>0</v>
      </c>
      <c r="BF64" s="30">
        <f t="shared" si="67"/>
        <v>0</v>
      </c>
      <c r="BG64" s="30">
        <f t="shared" si="67"/>
        <v>0</v>
      </c>
      <c r="BH64" s="30">
        <f t="shared" si="67"/>
        <v>0</v>
      </c>
      <c r="BI64" s="30">
        <f t="shared" si="67"/>
        <v>0</v>
      </c>
      <c r="BJ64" s="30">
        <f t="shared" si="67"/>
        <v>0</v>
      </c>
      <c r="BK64" s="30">
        <f t="shared" si="67"/>
        <v>0</v>
      </c>
      <c r="BL64" s="30">
        <f t="shared" si="67"/>
        <v>0</v>
      </c>
      <c r="BM64" s="30">
        <f t="shared" si="67"/>
        <v>0</v>
      </c>
      <c r="BN64" s="30">
        <f t="shared" si="67"/>
        <v>0</v>
      </c>
      <c r="BO64" s="30">
        <f t="shared" si="67"/>
        <v>0</v>
      </c>
      <c r="BP64" s="30">
        <f t="shared" ref="BP64:CH67" si="68">IF(BP28=0,0,((BP10*0.5)+BO28-BP46)*BP83*BP98*BP$2)</f>
        <v>0</v>
      </c>
      <c r="BQ64" s="30">
        <f t="shared" si="68"/>
        <v>0</v>
      </c>
      <c r="BR64" s="30">
        <f t="shared" si="68"/>
        <v>0</v>
      </c>
      <c r="BS64" s="30">
        <f t="shared" si="68"/>
        <v>0</v>
      </c>
      <c r="BT64" s="30">
        <f t="shared" si="68"/>
        <v>0</v>
      </c>
      <c r="BU64" s="30">
        <f t="shared" si="68"/>
        <v>0</v>
      </c>
      <c r="BV64" s="30">
        <f t="shared" si="68"/>
        <v>0</v>
      </c>
      <c r="BW64" s="30">
        <f t="shared" si="68"/>
        <v>0</v>
      </c>
      <c r="BX64" s="30">
        <f t="shared" si="68"/>
        <v>0</v>
      </c>
      <c r="BY64" s="30">
        <f t="shared" si="68"/>
        <v>0</v>
      </c>
      <c r="BZ64" s="30">
        <f t="shared" si="68"/>
        <v>0</v>
      </c>
      <c r="CA64" s="30">
        <f t="shared" si="68"/>
        <v>0</v>
      </c>
      <c r="CB64" s="30">
        <f t="shared" si="68"/>
        <v>0</v>
      </c>
      <c r="CC64" s="30">
        <f t="shared" si="68"/>
        <v>0</v>
      </c>
      <c r="CD64" s="30">
        <f t="shared" si="68"/>
        <v>0</v>
      </c>
      <c r="CE64" s="30">
        <f t="shared" si="68"/>
        <v>0</v>
      </c>
      <c r="CF64" s="30">
        <f t="shared" si="68"/>
        <v>0</v>
      </c>
      <c r="CG64" s="30">
        <f t="shared" si="68"/>
        <v>0</v>
      </c>
      <c r="CH64" s="34">
        <f t="shared" si="68"/>
        <v>0</v>
      </c>
    </row>
    <row r="65" spans="1:88" ht="15.6" x14ac:dyDescent="0.3">
      <c r="A65" s="645"/>
      <c r="B65" s="14" t="str">
        <f t="shared" si="62"/>
        <v>HVAC</v>
      </c>
      <c r="C65" s="30">
        <f t="shared" si="65"/>
        <v>0</v>
      </c>
      <c r="D65" s="30">
        <f t="shared" si="66"/>
        <v>0</v>
      </c>
      <c r="E65" s="30">
        <f t="shared" ref="E65:BP68" si="69">IF(E29=0,0,((E11*0.5)+D29-E47)*E84*E99*E$2)</f>
        <v>0</v>
      </c>
      <c r="F65" s="30">
        <f t="shared" si="69"/>
        <v>0</v>
      </c>
      <c r="G65" s="30">
        <f t="shared" si="69"/>
        <v>0</v>
      </c>
      <c r="H65" s="30">
        <f t="shared" si="69"/>
        <v>0</v>
      </c>
      <c r="I65" s="30">
        <f t="shared" si="69"/>
        <v>0</v>
      </c>
      <c r="J65" s="30">
        <f t="shared" si="69"/>
        <v>2303.610676907801</v>
      </c>
      <c r="K65" s="30">
        <f t="shared" si="69"/>
        <v>2246.1078015042599</v>
      </c>
      <c r="L65" s="30">
        <f t="shared" si="69"/>
        <v>632.42427279176866</v>
      </c>
      <c r="M65" s="30">
        <f t="shared" si="69"/>
        <v>1244.6871111392479</v>
      </c>
      <c r="N65" s="30">
        <f t="shared" si="69"/>
        <v>1608.2490094260975</v>
      </c>
      <c r="O65" s="30">
        <f t="shared" si="69"/>
        <v>1995.6989153834961</v>
      </c>
      <c r="P65" s="30">
        <f t="shared" si="69"/>
        <v>1703.0080456431745</v>
      </c>
      <c r="Q65" s="30">
        <f t="shared" si="69"/>
        <v>1245.0905902018758</v>
      </c>
      <c r="R65" s="30">
        <f t="shared" si="69"/>
        <v>668.61564075580077</v>
      </c>
      <c r="S65" s="30">
        <f t="shared" si="69"/>
        <v>1013.7386778690239</v>
      </c>
      <c r="T65" s="30">
        <f t="shared" si="69"/>
        <v>4713.2246231641293</v>
      </c>
      <c r="U65" s="30">
        <f t="shared" si="69"/>
        <v>4900.7361062759401</v>
      </c>
      <c r="V65" s="30">
        <f t="shared" si="69"/>
        <v>5083.7556142258545</v>
      </c>
      <c r="W65" s="30">
        <f t="shared" si="69"/>
        <v>2478.4272925365481</v>
      </c>
      <c r="X65" s="30">
        <f t="shared" si="69"/>
        <v>697.83719957696132</v>
      </c>
      <c r="Y65" s="30">
        <f t="shared" si="69"/>
        <v>1373.4276266036704</v>
      </c>
      <c r="Z65" s="30">
        <f t="shared" si="69"/>
        <v>1687.3314130671074</v>
      </c>
      <c r="AA65" s="30">
        <f t="shared" si="69"/>
        <v>1995.6989153834961</v>
      </c>
      <c r="AB65" s="30">
        <f t="shared" si="69"/>
        <v>1703.0080456431745</v>
      </c>
      <c r="AC65" s="30">
        <f t="shared" si="69"/>
        <v>1245.0905902018758</v>
      </c>
      <c r="AD65" s="30">
        <f t="shared" si="69"/>
        <v>668.61564075580077</v>
      </c>
      <c r="AE65" s="30">
        <f t="shared" si="69"/>
        <v>1013.7386778690239</v>
      </c>
      <c r="AF65" s="30">
        <f t="shared" si="69"/>
        <v>4713.2246231641293</v>
      </c>
      <c r="AG65" s="30">
        <f t="shared" si="69"/>
        <v>4900.7361062759401</v>
      </c>
      <c r="AH65" s="30">
        <f t="shared" si="69"/>
        <v>5083.7556142258545</v>
      </c>
      <c r="AI65" s="30">
        <f t="shared" si="69"/>
        <v>2478.4272925365481</v>
      </c>
      <c r="AJ65" s="30">
        <f t="shared" si="69"/>
        <v>697.83719957696132</v>
      </c>
      <c r="AK65" s="30">
        <f t="shared" si="69"/>
        <v>1373.4276266036704</v>
      </c>
      <c r="AL65" s="30">
        <f t="shared" si="69"/>
        <v>1687.3314130671074</v>
      </c>
      <c r="AM65" s="30">
        <f t="shared" si="69"/>
        <v>1995.6989153834961</v>
      </c>
      <c r="AN65" s="30">
        <f t="shared" si="69"/>
        <v>1703.0080456431745</v>
      </c>
      <c r="AO65" s="30">
        <f t="shared" si="69"/>
        <v>1245.0905902018758</v>
      </c>
      <c r="AP65" s="30">
        <f t="shared" si="69"/>
        <v>668.61564075580077</v>
      </c>
      <c r="AQ65" s="30">
        <f t="shared" si="69"/>
        <v>1013.7386778690239</v>
      </c>
      <c r="AR65" s="30">
        <f t="shared" si="69"/>
        <v>4713.2246231641293</v>
      </c>
      <c r="AS65" s="30">
        <f t="shared" si="69"/>
        <v>4900.7361062759401</v>
      </c>
      <c r="AT65" s="30">
        <f t="shared" si="69"/>
        <v>5083.7556142258545</v>
      </c>
      <c r="AU65" s="30">
        <f t="shared" si="69"/>
        <v>2478.4272925365481</v>
      </c>
      <c r="AV65" s="30">
        <f t="shared" si="69"/>
        <v>697.83719957696132</v>
      </c>
      <c r="AW65" s="30">
        <f t="shared" si="69"/>
        <v>1373.4276266036704</v>
      </c>
      <c r="AX65" s="30">
        <f t="shared" si="69"/>
        <v>1687.3314130671074</v>
      </c>
      <c r="AY65" s="30">
        <f t="shared" si="69"/>
        <v>1995.6989153834961</v>
      </c>
      <c r="AZ65" s="30">
        <f t="shared" si="69"/>
        <v>1703.0080456431745</v>
      </c>
      <c r="BA65" s="30">
        <f t="shared" si="69"/>
        <v>1245.0905902018758</v>
      </c>
      <c r="BB65" s="30">
        <f t="shared" si="69"/>
        <v>668.61564075580077</v>
      </c>
      <c r="BC65" s="30">
        <f t="shared" si="69"/>
        <v>1013.7386778690239</v>
      </c>
      <c r="BD65" s="30">
        <f t="shared" si="69"/>
        <v>4713.2246231641293</v>
      </c>
      <c r="BE65" s="30">
        <f t="shared" si="69"/>
        <v>4900.7361062759401</v>
      </c>
      <c r="BF65" s="30">
        <f t="shared" si="69"/>
        <v>5083.7556142258545</v>
      </c>
      <c r="BG65" s="30">
        <f t="shared" si="69"/>
        <v>2478.4272925365481</v>
      </c>
      <c r="BH65" s="30">
        <f t="shared" si="69"/>
        <v>697.83719957696132</v>
      </c>
      <c r="BI65" s="30">
        <f t="shared" si="69"/>
        <v>1373.4276266036704</v>
      </c>
      <c r="BJ65" s="30">
        <f t="shared" si="69"/>
        <v>1687.3314130671074</v>
      </c>
      <c r="BK65" s="30">
        <f t="shared" si="69"/>
        <v>1995.6989153834961</v>
      </c>
      <c r="BL65" s="30">
        <f t="shared" si="69"/>
        <v>1703.0080456431745</v>
      </c>
      <c r="BM65" s="30">
        <f t="shared" si="69"/>
        <v>1245.0905902018758</v>
      </c>
      <c r="BN65" s="30">
        <f t="shared" si="69"/>
        <v>668.61564075580077</v>
      </c>
      <c r="BO65" s="30">
        <f t="shared" si="69"/>
        <v>1013.7386778690239</v>
      </c>
      <c r="BP65" s="30">
        <f t="shared" si="69"/>
        <v>4713.2246231641293</v>
      </c>
      <c r="BQ65" s="30">
        <f t="shared" si="68"/>
        <v>4900.7361062759401</v>
      </c>
      <c r="BR65" s="30">
        <f t="shared" si="68"/>
        <v>5083.7556142258545</v>
      </c>
      <c r="BS65" s="30">
        <f t="shared" si="68"/>
        <v>2478.4272925365481</v>
      </c>
      <c r="BT65" s="30">
        <f t="shared" si="68"/>
        <v>697.83719957696132</v>
      </c>
      <c r="BU65" s="30">
        <f t="shared" si="68"/>
        <v>1373.4276266036704</v>
      </c>
      <c r="BV65" s="30">
        <f t="shared" si="68"/>
        <v>1687.3314130671074</v>
      </c>
      <c r="BW65" s="30">
        <f t="shared" si="68"/>
        <v>1995.6989153834961</v>
      </c>
      <c r="BX65" s="30">
        <f t="shared" si="68"/>
        <v>1703.0080456431745</v>
      </c>
      <c r="BY65" s="30">
        <f t="shared" si="68"/>
        <v>1245.0905902018758</v>
      </c>
      <c r="BZ65" s="30">
        <f t="shared" si="68"/>
        <v>668.61564075580077</v>
      </c>
      <c r="CA65" s="30">
        <f t="shared" si="68"/>
        <v>1013.7386778690239</v>
      </c>
      <c r="CB65" s="30">
        <f t="shared" si="68"/>
        <v>4713.2246231641293</v>
      </c>
      <c r="CC65" s="30">
        <f t="shared" si="68"/>
        <v>4900.7361062759401</v>
      </c>
      <c r="CD65" s="30">
        <f t="shared" si="68"/>
        <v>5083.7556142258545</v>
      </c>
      <c r="CE65" s="30">
        <f t="shared" si="68"/>
        <v>2478.4272925365481</v>
      </c>
      <c r="CF65" s="30">
        <f t="shared" si="68"/>
        <v>697.83719957696132</v>
      </c>
      <c r="CG65" s="30">
        <f t="shared" si="68"/>
        <v>1373.4276266036704</v>
      </c>
      <c r="CH65" s="34">
        <f t="shared" si="68"/>
        <v>1687.3314130671074</v>
      </c>
    </row>
    <row r="66" spans="1:88" ht="15.6" x14ac:dyDescent="0.3">
      <c r="A66" s="645"/>
      <c r="B66" s="14" t="str">
        <f t="shared" si="62"/>
        <v>Lighting</v>
      </c>
      <c r="C66" s="30">
        <f t="shared" si="65"/>
        <v>138.62616413128558</v>
      </c>
      <c r="D66" s="30">
        <f t="shared" si="66"/>
        <v>214.92442725143042</v>
      </c>
      <c r="E66" s="30">
        <f t="shared" si="69"/>
        <v>233.37484220919961</v>
      </c>
      <c r="F66" s="30">
        <f t="shared" si="69"/>
        <v>983.59443474480054</v>
      </c>
      <c r="G66" s="30">
        <f t="shared" si="69"/>
        <v>2467.8486155833089</v>
      </c>
      <c r="H66" s="30">
        <f t="shared" si="69"/>
        <v>3579.1114191876854</v>
      </c>
      <c r="I66" s="30">
        <f t="shared" si="69"/>
        <v>4231.8364239674238</v>
      </c>
      <c r="J66" s="30">
        <f>IF(J30=0,0,((J12*0.5)+I30-J48)*J85*J100*J$2)</f>
        <v>3433.7524044528172</v>
      </c>
      <c r="K66" s="30">
        <f t="shared" si="69"/>
        <v>3679.1057734508404</v>
      </c>
      <c r="L66" s="30">
        <f t="shared" si="69"/>
        <v>3215.1247835152953</v>
      </c>
      <c r="M66" s="30">
        <f t="shared" si="69"/>
        <v>3821.1613018989879</v>
      </c>
      <c r="N66" s="30">
        <f t="shared" si="69"/>
        <v>5079.7990298345758</v>
      </c>
      <c r="O66" s="30">
        <f t="shared" si="69"/>
        <v>5380.3124779177861</v>
      </c>
      <c r="P66" s="30">
        <f t="shared" si="69"/>
        <v>4146.9694483436715</v>
      </c>
      <c r="Q66" s="30">
        <f t="shared" si="69"/>
        <v>4528.7544441230093</v>
      </c>
      <c r="R66" s="30">
        <f t="shared" si="69"/>
        <v>4645.9078148818298</v>
      </c>
      <c r="S66" s="30">
        <f t="shared" si="69"/>
        <v>6486.9516991728497</v>
      </c>
      <c r="T66" s="30">
        <f t="shared" si="69"/>
        <v>8994.493710395951</v>
      </c>
      <c r="U66" s="30">
        <f t="shared" si="69"/>
        <v>10512.494143772399</v>
      </c>
      <c r="V66" s="30">
        <f t="shared" si="69"/>
        <v>8371.4956217598028</v>
      </c>
      <c r="W66" s="30">
        <f t="shared" si="69"/>
        <v>8848.6743048365734</v>
      </c>
      <c r="X66" s="30">
        <f t="shared" si="69"/>
        <v>6813.2050519759778</v>
      </c>
      <c r="Y66" s="30">
        <f t="shared" si="69"/>
        <v>5010.0727832023204</v>
      </c>
      <c r="Z66" s="30">
        <f t="shared" si="69"/>
        <v>5079.7990298345758</v>
      </c>
      <c r="AA66" s="30">
        <f t="shared" si="69"/>
        <v>5380.3124779177861</v>
      </c>
      <c r="AB66" s="30">
        <f t="shared" si="69"/>
        <v>4146.9694483436715</v>
      </c>
      <c r="AC66" s="30">
        <f t="shared" si="69"/>
        <v>4528.7544441230093</v>
      </c>
      <c r="AD66" s="30">
        <f t="shared" si="69"/>
        <v>4645.9078148818298</v>
      </c>
      <c r="AE66" s="30">
        <f t="shared" si="69"/>
        <v>6486.9516991728497</v>
      </c>
      <c r="AF66" s="30">
        <f t="shared" si="69"/>
        <v>8994.493710395951</v>
      </c>
      <c r="AG66" s="30">
        <f t="shared" si="69"/>
        <v>10512.494143772399</v>
      </c>
      <c r="AH66" s="30">
        <f t="shared" si="69"/>
        <v>8371.4956217598028</v>
      </c>
      <c r="AI66" s="30">
        <f t="shared" si="69"/>
        <v>8848.6743048365734</v>
      </c>
      <c r="AJ66" s="30">
        <f t="shared" si="69"/>
        <v>6813.2050519759778</v>
      </c>
      <c r="AK66" s="30">
        <f t="shared" si="69"/>
        <v>5010.0727832023204</v>
      </c>
      <c r="AL66" s="30">
        <f t="shared" si="69"/>
        <v>5079.7990298345758</v>
      </c>
      <c r="AM66" s="30">
        <f t="shared" si="69"/>
        <v>5380.3124779177861</v>
      </c>
      <c r="AN66" s="30">
        <f t="shared" si="69"/>
        <v>4146.9694483436715</v>
      </c>
      <c r="AO66" s="30">
        <f t="shared" si="69"/>
        <v>4528.7544441230093</v>
      </c>
      <c r="AP66" s="30">
        <f t="shared" si="69"/>
        <v>4645.9078148818298</v>
      </c>
      <c r="AQ66" s="30">
        <f t="shared" si="69"/>
        <v>6486.9516991728497</v>
      </c>
      <c r="AR66" s="30">
        <f t="shared" si="69"/>
        <v>8994.493710395951</v>
      </c>
      <c r="AS66" s="30">
        <f t="shared" si="69"/>
        <v>10512.494143772399</v>
      </c>
      <c r="AT66" s="30">
        <f t="shared" si="69"/>
        <v>8371.4956217598028</v>
      </c>
      <c r="AU66" s="30">
        <f t="shared" si="69"/>
        <v>8848.6743048365734</v>
      </c>
      <c r="AV66" s="30">
        <f t="shared" si="69"/>
        <v>6813.2050519759778</v>
      </c>
      <c r="AW66" s="30">
        <f t="shared" si="69"/>
        <v>5010.0727832023204</v>
      </c>
      <c r="AX66" s="30">
        <f t="shared" si="69"/>
        <v>5079.7990298345758</v>
      </c>
      <c r="AY66" s="30">
        <f t="shared" si="69"/>
        <v>5380.3124779177861</v>
      </c>
      <c r="AZ66" s="30">
        <f t="shared" si="69"/>
        <v>4146.9694483436715</v>
      </c>
      <c r="BA66" s="30">
        <f t="shared" si="69"/>
        <v>4528.7544441230093</v>
      </c>
      <c r="BB66" s="30">
        <f t="shared" si="69"/>
        <v>4645.9078148818298</v>
      </c>
      <c r="BC66" s="30">
        <f t="shared" si="69"/>
        <v>6486.9516991728497</v>
      </c>
      <c r="BD66" s="30">
        <f t="shared" si="69"/>
        <v>8994.493710395951</v>
      </c>
      <c r="BE66" s="30">
        <f t="shared" si="69"/>
        <v>10512.494143772399</v>
      </c>
      <c r="BF66" s="30">
        <f t="shared" si="69"/>
        <v>8371.4956217598028</v>
      </c>
      <c r="BG66" s="30">
        <f t="shared" si="69"/>
        <v>8848.6743048365734</v>
      </c>
      <c r="BH66" s="30">
        <f t="shared" si="69"/>
        <v>6813.2050519759778</v>
      </c>
      <c r="BI66" s="30">
        <f t="shared" si="69"/>
        <v>5010.0727832023204</v>
      </c>
      <c r="BJ66" s="30">
        <f t="shared" si="69"/>
        <v>5079.7990298345758</v>
      </c>
      <c r="BK66" s="30">
        <f t="shared" si="69"/>
        <v>5380.3124779177861</v>
      </c>
      <c r="BL66" s="30">
        <f t="shared" si="69"/>
        <v>4146.9694483436715</v>
      </c>
      <c r="BM66" s="30">
        <f t="shared" si="69"/>
        <v>4528.7544441230093</v>
      </c>
      <c r="BN66" s="30">
        <f t="shared" si="69"/>
        <v>4645.9078148818298</v>
      </c>
      <c r="BO66" s="30">
        <f t="shared" si="69"/>
        <v>6486.9516991728497</v>
      </c>
      <c r="BP66" s="30">
        <f t="shared" si="69"/>
        <v>8994.493710395951</v>
      </c>
      <c r="BQ66" s="30">
        <f t="shared" si="68"/>
        <v>10512.494143772399</v>
      </c>
      <c r="BR66" s="30">
        <f t="shared" si="68"/>
        <v>8371.4956217598028</v>
      </c>
      <c r="BS66" s="30">
        <f t="shared" si="68"/>
        <v>8848.6743048365734</v>
      </c>
      <c r="BT66" s="30">
        <f t="shared" si="68"/>
        <v>6813.2050519759778</v>
      </c>
      <c r="BU66" s="30">
        <f t="shared" si="68"/>
        <v>5010.0727832023204</v>
      </c>
      <c r="BV66" s="30">
        <f t="shared" si="68"/>
        <v>5079.7990298345758</v>
      </c>
      <c r="BW66" s="30">
        <f t="shared" si="68"/>
        <v>5380.3124779177861</v>
      </c>
      <c r="BX66" s="30">
        <f t="shared" si="68"/>
        <v>4146.9694483436715</v>
      </c>
      <c r="BY66" s="30">
        <f t="shared" si="68"/>
        <v>4528.7544441230093</v>
      </c>
      <c r="BZ66" s="30">
        <f t="shared" si="68"/>
        <v>4645.9078148818298</v>
      </c>
      <c r="CA66" s="30">
        <f t="shared" si="68"/>
        <v>6486.9516991728497</v>
      </c>
      <c r="CB66" s="30">
        <f t="shared" si="68"/>
        <v>8994.493710395951</v>
      </c>
      <c r="CC66" s="30">
        <f t="shared" si="68"/>
        <v>10512.494143772399</v>
      </c>
      <c r="CD66" s="30">
        <f t="shared" si="68"/>
        <v>8371.4956217598028</v>
      </c>
      <c r="CE66" s="30">
        <f t="shared" si="68"/>
        <v>8848.6743048365734</v>
      </c>
      <c r="CF66" s="30">
        <f t="shared" si="68"/>
        <v>6813.2050519759778</v>
      </c>
      <c r="CG66" s="30">
        <f t="shared" si="68"/>
        <v>5010.0727832023204</v>
      </c>
      <c r="CH66" s="34">
        <f t="shared" si="68"/>
        <v>5079.7990298345758</v>
      </c>
    </row>
    <row r="67" spans="1:88" ht="15.6" x14ac:dyDescent="0.3">
      <c r="A67" s="645"/>
      <c r="B67" s="14" t="str">
        <f t="shared" si="62"/>
        <v>Miscellaneous</v>
      </c>
      <c r="C67" s="30">
        <f t="shared" si="65"/>
        <v>0</v>
      </c>
      <c r="D67" s="30">
        <f t="shared" si="66"/>
        <v>0</v>
      </c>
      <c r="E67" s="30">
        <f t="shared" si="69"/>
        <v>0</v>
      </c>
      <c r="F67" s="30">
        <f t="shared" si="69"/>
        <v>0</v>
      </c>
      <c r="G67" s="30">
        <f t="shared" si="69"/>
        <v>0</v>
      </c>
      <c r="H67" s="30">
        <f t="shared" si="69"/>
        <v>0</v>
      </c>
      <c r="I67" s="30">
        <f t="shared" si="69"/>
        <v>0</v>
      </c>
      <c r="J67" s="30">
        <f t="shared" si="69"/>
        <v>0</v>
      </c>
      <c r="K67" s="30">
        <f t="shared" si="69"/>
        <v>0</v>
      </c>
      <c r="L67" s="30">
        <f t="shared" si="69"/>
        <v>0</v>
      </c>
      <c r="M67" s="30">
        <f t="shared" si="69"/>
        <v>0</v>
      </c>
      <c r="N67" s="30">
        <f t="shared" si="69"/>
        <v>0</v>
      </c>
      <c r="O67" s="30">
        <f t="shared" si="69"/>
        <v>0</v>
      </c>
      <c r="P67" s="30">
        <f t="shared" si="69"/>
        <v>0</v>
      </c>
      <c r="Q67" s="30">
        <f t="shared" si="69"/>
        <v>0</v>
      </c>
      <c r="R67" s="30">
        <f t="shared" si="69"/>
        <v>0</v>
      </c>
      <c r="S67" s="30">
        <f t="shared" si="69"/>
        <v>0</v>
      </c>
      <c r="T67" s="30">
        <f t="shared" si="69"/>
        <v>0</v>
      </c>
      <c r="U67" s="30">
        <f t="shared" si="69"/>
        <v>0</v>
      </c>
      <c r="V67" s="30">
        <f t="shared" si="69"/>
        <v>0</v>
      </c>
      <c r="W67" s="30">
        <f t="shared" si="69"/>
        <v>0</v>
      </c>
      <c r="X67" s="30">
        <f t="shared" si="69"/>
        <v>0</v>
      </c>
      <c r="Y67" s="30">
        <f t="shared" si="69"/>
        <v>0</v>
      </c>
      <c r="Z67" s="30">
        <f t="shared" si="69"/>
        <v>0</v>
      </c>
      <c r="AA67" s="30">
        <f t="shared" si="69"/>
        <v>0</v>
      </c>
      <c r="AB67" s="30">
        <f t="shared" si="69"/>
        <v>0</v>
      </c>
      <c r="AC67" s="30">
        <f t="shared" si="69"/>
        <v>0</v>
      </c>
      <c r="AD67" s="30">
        <f t="shared" si="69"/>
        <v>0</v>
      </c>
      <c r="AE67" s="30">
        <f t="shared" si="69"/>
        <v>0</v>
      </c>
      <c r="AF67" s="30">
        <f t="shared" si="69"/>
        <v>0</v>
      </c>
      <c r="AG67" s="30">
        <f t="shared" si="69"/>
        <v>0</v>
      </c>
      <c r="AH67" s="30">
        <f t="shared" si="69"/>
        <v>0</v>
      </c>
      <c r="AI67" s="30">
        <f t="shared" si="69"/>
        <v>0</v>
      </c>
      <c r="AJ67" s="30">
        <f t="shared" si="69"/>
        <v>0</v>
      </c>
      <c r="AK67" s="30">
        <f t="shared" si="69"/>
        <v>0</v>
      </c>
      <c r="AL67" s="30">
        <f t="shared" si="69"/>
        <v>0</v>
      </c>
      <c r="AM67" s="30">
        <f t="shared" si="69"/>
        <v>0</v>
      </c>
      <c r="AN67" s="30">
        <f t="shared" si="69"/>
        <v>0</v>
      </c>
      <c r="AO67" s="30">
        <f t="shared" si="69"/>
        <v>0</v>
      </c>
      <c r="AP67" s="30">
        <f t="shared" si="69"/>
        <v>0</v>
      </c>
      <c r="AQ67" s="30">
        <f t="shared" si="69"/>
        <v>0</v>
      </c>
      <c r="AR67" s="30">
        <f t="shared" si="69"/>
        <v>0</v>
      </c>
      <c r="AS67" s="30">
        <f t="shared" si="69"/>
        <v>0</v>
      </c>
      <c r="AT67" s="30">
        <f t="shared" si="69"/>
        <v>0</v>
      </c>
      <c r="AU67" s="30">
        <f t="shared" si="69"/>
        <v>0</v>
      </c>
      <c r="AV67" s="30">
        <f t="shared" si="69"/>
        <v>0</v>
      </c>
      <c r="AW67" s="30">
        <f t="shared" si="69"/>
        <v>0</v>
      </c>
      <c r="AX67" s="30">
        <f t="shared" si="69"/>
        <v>0</v>
      </c>
      <c r="AY67" s="30">
        <f t="shared" si="69"/>
        <v>0</v>
      </c>
      <c r="AZ67" s="30">
        <f t="shared" si="69"/>
        <v>0</v>
      </c>
      <c r="BA67" s="30">
        <f t="shared" si="69"/>
        <v>0</v>
      </c>
      <c r="BB67" s="30">
        <f t="shared" si="69"/>
        <v>0</v>
      </c>
      <c r="BC67" s="30">
        <f t="shared" si="69"/>
        <v>0</v>
      </c>
      <c r="BD67" s="30">
        <f t="shared" si="69"/>
        <v>0</v>
      </c>
      <c r="BE67" s="30">
        <f t="shared" si="69"/>
        <v>0</v>
      </c>
      <c r="BF67" s="30">
        <f t="shared" si="69"/>
        <v>0</v>
      </c>
      <c r="BG67" s="30">
        <f t="shared" si="69"/>
        <v>0</v>
      </c>
      <c r="BH67" s="30">
        <f t="shared" si="69"/>
        <v>0</v>
      </c>
      <c r="BI67" s="30">
        <f t="shared" si="69"/>
        <v>0</v>
      </c>
      <c r="BJ67" s="30">
        <f t="shared" si="69"/>
        <v>0</v>
      </c>
      <c r="BK67" s="30">
        <f t="shared" si="69"/>
        <v>0</v>
      </c>
      <c r="BL67" s="30">
        <f t="shared" si="69"/>
        <v>0</v>
      </c>
      <c r="BM67" s="30">
        <f t="shared" si="69"/>
        <v>0</v>
      </c>
      <c r="BN67" s="30">
        <f t="shared" si="69"/>
        <v>0</v>
      </c>
      <c r="BO67" s="30">
        <f t="shared" si="69"/>
        <v>0</v>
      </c>
      <c r="BP67" s="30">
        <f t="shared" si="69"/>
        <v>0</v>
      </c>
      <c r="BQ67" s="30">
        <f t="shared" si="68"/>
        <v>0</v>
      </c>
      <c r="BR67" s="30">
        <f t="shared" si="68"/>
        <v>0</v>
      </c>
      <c r="BS67" s="30">
        <f t="shared" si="68"/>
        <v>0</v>
      </c>
      <c r="BT67" s="30">
        <f t="shared" si="68"/>
        <v>0</v>
      </c>
      <c r="BU67" s="30">
        <f t="shared" si="68"/>
        <v>0</v>
      </c>
      <c r="BV67" s="30">
        <f t="shared" si="68"/>
        <v>0</v>
      </c>
      <c r="BW67" s="30">
        <f t="shared" si="68"/>
        <v>0</v>
      </c>
      <c r="BX67" s="30">
        <f t="shared" si="68"/>
        <v>0</v>
      </c>
      <c r="BY67" s="30">
        <f t="shared" si="68"/>
        <v>0</v>
      </c>
      <c r="BZ67" s="30">
        <f t="shared" si="68"/>
        <v>0</v>
      </c>
      <c r="CA67" s="30">
        <f t="shared" si="68"/>
        <v>0</v>
      </c>
      <c r="CB67" s="30">
        <f t="shared" si="68"/>
        <v>0</v>
      </c>
      <c r="CC67" s="30">
        <f t="shared" si="68"/>
        <v>0</v>
      </c>
      <c r="CD67" s="30">
        <f t="shared" si="68"/>
        <v>0</v>
      </c>
      <c r="CE67" s="30">
        <f t="shared" si="68"/>
        <v>0</v>
      </c>
      <c r="CF67" s="30">
        <f t="shared" si="68"/>
        <v>0</v>
      </c>
      <c r="CG67" s="30">
        <f t="shared" si="68"/>
        <v>0</v>
      </c>
      <c r="CH67" s="34">
        <f t="shared" si="68"/>
        <v>0</v>
      </c>
    </row>
    <row r="68" spans="1:88" ht="15.75" customHeight="1" x14ac:dyDescent="0.3">
      <c r="A68" s="645"/>
      <c r="B68" s="14" t="str">
        <f t="shared" si="62"/>
        <v>Motors</v>
      </c>
      <c r="C68" s="30">
        <f t="shared" si="65"/>
        <v>0</v>
      </c>
      <c r="D68" s="30">
        <f t="shared" si="66"/>
        <v>0</v>
      </c>
      <c r="E68" s="30">
        <f t="shared" si="69"/>
        <v>0</v>
      </c>
      <c r="F68" s="30">
        <f t="shared" si="69"/>
        <v>0</v>
      </c>
      <c r="G68" s="30">
        <f t="shared" si="69"/>
        <v>0</v>
      </c>
      <c r="H68" s="30">
        <f t="shared" si="69"/>
        <v>0</v>
      </c>
      <c r="I68" s="30">
        <f t="shared" si="69"/>
        <v>0</v>
      </c>
      <c r="J68" s="30">
        <f t="shared" si="69"/>
        <v>0</v>
      </c>
      <c r="K68" s="30">
        <f t="shared" si="69"/>
        <v>0</v>
      </c>
      <c r="L68" s="30">
        <f t="shared" si="69"/>
        <v>0</v>
      </c>
      <c r="M68" s="30">
        <f t="shared" si="69"/>
        <v>0</v>
      </c>
      <c r="N68" s="30">
        <f t="shared" si="69"/>
        <v>0</v>
      </c>
      <c r="O68" s="30">
        <f t="shared" si="69"/>
        <v>0</v>
      </c>
      <c r="P68" s="30">
        <f t="shared" si="69"/>
        <v>0</v>
      </c>
      <c r="Q68" s="30">
        <f t="shared" si="69"/>
        <v>0</v>
      </c>
      <c r="R68" s="30">
        <f t="shared" si="69"/>
        <v>0</v>
      </c>
      <c r="S68" s="30">
        <f t="shared" si="69"/>
        <v>0</v>
      </c>
      <c r="T68" s="30">
        <f t="shared" si="69"/>
        <v>0</v>
      </c>
      <c r="U68" s="30">
        <f t="shared" si="69"/>
        <v>0</v>
      </c>
      <c r="V68" s="30">
        <f t="shared" si="69"/>
        <v>0</v>
      </c>
      <c r="W68" s="30">
        <f t="shared" si="69"/>
        <v>0</v>
      </c>
      <c r="X68" s="30">
        <f t="shared" si="69"/>
        <v>0</v>
      </c>
      <c r="Y68" s="30">
        <f t="shared" si="69"/>
        <v>0</v>
      </c>
      <c r="Z68" s="30">
        <f t="shared" si="69"/>
        <v>0</v>
      </c>
      <c r="AA68" s="30">
        <f t="shared" si="69"/>
        <v>0</v>
      </c>
      <c r="AB68" s="30">
        <f t="shared" si="69"/>
        <v>0</v>
      </c>
      <c r="AC68" s="30">
        <f t="shared" si="69"/>
        <v>0</v>
      </c>
      <c r="AD68" s="30">
        <f t="shared" si="69"/>
        <v>0</v>
      </c>
      <c r="AE68" s="30">
        <f t="shared" si="69"/>
        <v>0</v>
      </c>
      <c r="AF68" s="30">
        <f t="shared" si="69"/>
        <v>0</v>
      </c>
      <c r="AG68" s="30">
        <f t="shared" si="69"/>
        <v>0</v>
      </c>
      <c r="AH68" s="30">
        <f t="shared" si="69"/>
        <v>0</v>
      </c>
      <c r="AI68" s="30">
        <f t="shared" si="69"/>
        <v>0</v>
      </c>
      <c r="AJ68" s="30">
        <f t="shared" si="69"/>
        <v>0</v>
      </c>
      <c r="AK68" s="30">
        <f t="shared" si="69"/>
        <v>0</v>
      </c>
      <c r="AL68" s="30">
        <f t="shared" si="69"/>
        <v>0</v>
      </c>
      <c r="AM68" s="30">
        <f t="shared" si="69"/>
        <v>0</v>
      </c>
      <c r="AN68" s="30">
        <f t="shared" si="69"/>
        <v>0</v>
      </c>
      <c r="AO68" s="30">
        <f t="shared" si="69"/>
        <v>0</v>
      </c>
      <c r="AP68" s="30">
        <f t="shared" si="69"/>
        <v>0</v>
      </c>
      <c r="AQ68" s="30">
        <f t="shared" si="69"/>
        <v>0</v>
      </c>
      <c r="AR68" s="30">
        <f t="shared" si="69"/>
        <v>0</v>
      </c>
      <c r="AS68" s="30">
        <f t="shared" si="69"/>
        <v>0</v>
      </c>
      <c r="AT68" s="30">
        <f t="shared" si="69"/>
        <v>0</v>
      </c>
      <c r="AU68" s="30">
        <f t="shared" si="69"/>
        <v>0</v>
      </c>
      <c r="AV68" s="30">
        <f t="shared" si="69"/>
        <v>0</v>
      </c>
      <c r="AW68" s="30">
        <f t="shared" si="69"/>
        <v>0</v>
      </c>
      <c r="AX68" s="30">
        <f t="shared" si="69"/>
        <v>0</v>
      </c>
      <c r="AY68" s="30">
        <f t="shared" si="69"/>
        <v>0</v>
      </c>
      <c r="AZ68" s="30">
        <f t="shared" si="69"/>
        <v>0</v>
      </c>
      <c r="BA68" s="30">
        <f t="shared" si="69"/>
        <v>0</v>
      </c>
      <c r="BB68" s="30">
        <f t="shared" si="69"/>
        <v>0</v>
      </c>
      <c r="BC68" s="30">
        <f t="shared" si="69"/>
        <v>0</v>
      </c>
      <c r="BD68" s="30">
        <f t="shared" si="69"/>
        <v>0</v>
      </c>
      <c r="BE68" s="30">
        <f t="shared" si="69"/>
        <v>0</v>
      </c>
      <c r="BF68" s="30">
        <f t="shared" si="69"/>
        <v>0</v>
      </c>
      <c r="BG68" s="30">
        <f t="shared" si="69"/>
        <v>0</v>
      </c>
      <c r="BH68" s="30">
        <f t="shared" si="69"/>
        <v>0</v>
      </c>
      <c r="BI68" s="30">
        <f t="shared" si="69"/>
        <v>0</v>
      </c>
      <c r="BJ68" s="30">
        <f t="shared" si="69"/>
        <v>0</v>
      </c>
      <c r="BK68" s="30">
        <f t="shared" si="69"/>
        <v>0</v>
      </c>
      <c r="BL68" s="30">
        <f t="shared" si="69"/>
        <v>0</v>
      </c>
      <c r="BM68" s="30">
        <f t="shared" si="69"/>
        <v>0</v>
      </c>
      <c r="BN68" s="30">
        <f t="shared" si="69"/>
        <v>0</v>
      </c>
      <c r="BO68" s="30">
        <f t="shared" si="69"/>
        <v>0</v>
      </c>
      <c r="BP68" s="30">
        <f t="shared" ref="BP68:CH71" si="70">IF(BP32=0,0,((BP14*0.5)+BO32-BP50)*BP87*BP102*BP$2)</f>
        <v>0</v>
      </c>
      <c r="BQ68" s="30">
        <f t="shared" si="70"/>
        <v>0</v>
      </c>
      <c r="BR68" s="30">
        <f t="shared" si="70"/>
        <v>0</v>
      </c>
      <c r="BS68" s="30">
        <f t="shared" si="70"/>
        <v>0</v>
      </c>
      <c r="BT68" s="30">
        <f t="shared" si="70"/>
        <v>0</v>
      </c>
      <c r="BU68" s="30">
        <f t="shared" si="70"/>
        <v>0</v>
      </c>
      <c r="BV68" s="30">
        <f t="shared" si="70"/>
        <v>0</v>
      </c>
      <c r="BW68" s="30">
        <f t="shared" si="70"/>
        <v>0</v>
      </c>
      <c r="BX68" s="30">
        <f t="shared" si="70"/>
        <v>0</v>
      </c>
      <c r="BY68" s="30">
        <f t="shared" si="70"/>
        <v>0</v>
      </c>
      <c r="BZ68" s="30">
        <f t="shared" si="70"/>
        <v>0</v>
      </c>
      <c r="CA68" s="30">
        <f t="shared" si="70"/>
        <v>0</v>
      </c>
      <c r="CB68" s="30">
        <f t="shared" si="70"/>
        <v>0</v>
      </c>
      <c r="CC68" s="30">
        <f t="shared" si="70"/>
        <v>0</v>
      </c>
      <c r="CD68" s="30">
        <f t="shared" si="70"/>
        <v>0</v>
      </c>
      <c r="CE68" s="30">
        <f t="shared" si="70"/>
        <v>0</v>
      </c>
      <c r="CF68" s="30">
        <f t="shared" si="70"/>
        <v>0</v>
      </c>
      <c r="CG68" s="30">
        <f t="shared" si="70"/>
        <v>0</v>
      </c>
      <c r="CH68" s="34">
        <f t="shared" si="70"/>
        <v>0</v>
      </c>
    </row>
    <row r="69" spans="1:88" ht="15.6" x14ac:dyDescent="0.3">
      <c r="A69" s="645"/>
      <c r="B69" s="14" t="str">
        <f t="shared" si="62"/>
        <v>Process</v>
      </c>
      <c r="C69" s="30">
        <f t="shared" si="65"/>
        <v>0</v>
      </c>
      <c r="D69" s="30">
        <f t="shared" si="66"/>
        <v>0</v>
      </c>
      <c r="E69" s="30">
        <f t="shared" ref="E69:BP71" si="71">IF(E33=0,0,((E15*0.5)+D33-E51)*E88*E103*E$2)</f>
        <v>0</v>
      </c>
      <c r="F69" s="30">
        <f t="shared" si="71"/>
        <v>0</v>
      </c>
      <c r="G69" s="30">
        <f t="shared" si="71"/>
        <v>0</v>
      </c>
      <c r="H69" s="30">
        <f t="shared" si="71"/>
        <v>0</v>
      </c>
      <c r="I69" s="30">
        <f t="shared" si="71"/>
        <v>0</v>
      </c>
      <c r="J69" s="30">
        <f t="shared" si="71"/>
        <v>0</v>
      </c>
      <c r="K69" s="30">
        <f t="shared" si="71"/>
        <v>0</v>
      </c>
      <c r="L69" s="30">
        <f t="shared" si="71"/>
        <v>0</v>
      </c>
      <c r="M69" s="30">
        <f t="shared" si="71"/>
        <v>0</v>
      </c>
      <c r="N69" s="30">
        <f t="shared" si="71"/>
        <v>0</v>
      </c>
      <c r="O69" s="30">
        <f t="shared" si="71"/>
        <v>0</v>
      </c>
      <c r="P69" s="30">
        <f t="shared" si="71"/>
        <v>0</v>
      </c>
      <c r="Q69" s="30">
        <f t="shared" si="71"/>
        <v>0</v>
      </c>
      <c r="R69" s="30">
        <f t="shared" si="71"/>
        <v>0</v>
      </c>
      <c r="S69" s="30">
        <f t="shared" si="71"/>
        <v>0</v>
      </c>
      <c r="T69" s="30">
        <f t="shared" si="71"/>
        <v>0</v>
      </c>
      <c r="U69" s="30">
        <f t="shared" si="71"/>
        <v>0</v>
      </c>
      <c r="V69" s="30">
        <f t="shared" si="71"/>
        <v>0</v>
      </c>
      <c r="W69" s="30">
        <f t="shared" si="71"/>
        <v>0</v>
      </c>
      <c r="X69" s="30">
        <f t="shared" si="71"/>
        <v>0</v>
      </c>
      <c r="Y69" s="30">
        <f t="shared" si="71"/>
        <v>0</v>
      </c>
      <c r="Z69" s="30">
        <f t="shared" si="71"/>
        <v>0</v>
      </c>
      <c r="AA69" s="30">
        <f t="shared" si="71"/>
        <v>0</v>
      </c>
      <c r="AB69" s="30">
        <f t="shared" si="71"/>
        <v>0</v>
      </c>
      <c r="AC69" s="30">
        <f t="shared" si="71"/>
        <v>0</v>
      </c>
      <c r="AD69" s="30">
        <f t="shared" si="71"/>
        <v>0</v>
      </c>
      <c r="AE69" s="30">
        <f t="shared" si="71"/>
        <v>0</v>
      </c>
      <c r="AF69" s="30">
        <f t="shared" si="71"/>
        <v>0</v>
      </c>
      <c r="AG69" s="30">
        <f t="shared" si="71"/>
        <v>0</v>
      </c>
      <c r="AH69" s="30">
        <f t="shared" si="71"/>
        <v>0</v>
      </c>
      <c r="AI69" s="30">
        <f t="shared" si="71"/>
        <v>0</v>
      </c>
      <c r="AJ69" s="30">
        <f t="shared" si="71"/>
        <v>0</v>
      </c>
      <c r="AK69" s="30">
        <f t="shared" si="71"/>
        <v>0</v>
      </c>
      <c r="AL69" s="30">
        <f t="shared" si="71"/>
        <v>0</v>
      </c>
      <c r="AM69" s="30">
        <f t="shared" si="71"/>
        <v>0</v>
      </c>
      <c r="AN69" s="30">
        <f t="shared" si="71"/>
        <v>0</v>
      </c>
      <c r="AO69" s="30">
        <f t="shared" si="71"/>
        <v>0</v>
      </c>
      <c r="AP69" s="30">
        <f t="shared" si="71"/>
        <v>0</v>
      </c>
      <c r="AQ69" s="30">
        <f t="shared" si="71"/>
        <v>0</v>
      </c>
      <c r="AR69" s="30">
        <f t="shared" si="71"/>
        <v>0</v>
      </c>
      <c r="AS69" s="30">
        <f t="shared" si="71"/>
        <v>0</v>
      </c>
      <c r="AT69" s="30">
        <f t="shared" si="71"/>
        <v>0</v>
      </c>
      <c r="AU69" s="30">
        <f t="shared" si="71"/>
        <v>0</v>
      </c>
      <c r="AV69" s="30">
        <f t="shared" si="71"/>
        <v>0</v>
      </c>
      <c r="AW69" s="30">
        <f t="shared" si="71"/>
        <v>0</v>
      </c>
      <c r="AX69" s="30">
        <f t="shared" si="71"/>
        <v>0</v>
      </c>
      <c r="AY69" s="30">
        <f t="shared" si="71"/>
        <v>0</v>
      </c>
      <c r="AZ69" s="30">
        <f t="shared" si="71"/>
        <v>0</v>
      </c>
      <c r="BA69" s="30">
        <f t="shared" si="71"/>
        <v>0</v>
      </c>
      <c r="BB69" s="30">
        <f t="shared" si="71"/>
        <v>0</v>
      </c>
      <c r="BC69" s="30">
        <f t="shared" si="71"/>
        <v>0</v>
      </c>
      <c r="BD69" s="30">
        <f t="shared" si="71"/>
        <v>0</v>
      </c>
      <c r="BE69" s="30">
        <f t="shared" si="71"/>
        <v>0</v>
      </c>
      <c r="BF69" s="30">
        <f t="shared" si="71"/>
        <v>0</v>
      </c>
      <c r="BG69" s="30">
        <f t="shared" si="71"/>
        <v>0</v>
      </c>
      <c r="BH69" s="30">
        <f t="shared" si="71"/>
        <v>0</v>
      </c>
      <c r="BI69" s="30">
        <f t="shared" si="71"/>
        <v>0</v>
      </c>
      <c r="BJ69" s="30">
        <f t="shared" si="71"/>
        <v>0</v>
      </c>
      <c r="BK69" s="30">
        <f t="shared" si="71"/>
        <v>0</v>
      </c>
      <c r="BL69" s="30">
        <f t="shared" si="71"/>
        <v>0</v>
      </c>
      <c r="BM69" s="30">
        <f t="shared" si="71"/>
        <v>0</v>
      </c>
      <c r="BN69" s="30">
        <f t="shared" si="71"/>
        <v>0</v>
      </c>
      <c r="BO69" s="30">
        <f t="shared" si="71"/>
        <v>0</v>
      </c>
      <c r="BP69" s="30">
        <f t="shared" si="71"/>
        <v>0</v>
      </c>
      <c r="BQ69" s="30">
        <f t="shared" si="70"/>
        <v>0</v>
      </c>
      <c r="BR69" s="30">
        <f t="shared" si="70"/>
        <v>0</v>
      </c>
      <c r="BS69" s="30">
        <f t="shared" si="70"/>
        <v>0</v>
      </c>
      <c r="BT69" s="30">
        <f t="shared" si="70"/>
        <v>0</v>
      </c>
      <c r="BU69" s="30">
        <f t="shared" si="70"/>
        <v>0</v>
      </c>
      <c r="BV69" s="30">
        <f t="shared" si="70"/>
        <v>0</v>
      </c>
      <c r="BW69" s="30">
        <f t="shared" si="70"/>
        <v>0</v>
      </c>
      <c r="BX69" s="30">
        <f t="shared" si="70"/>
        <v>0</v>
      </c>
      <c r="BY69" s="30">
        <f t="shared" si="70"/>
        <v>0</v>
      </c>
      <c r="BZ69" s="30">
        <f t="shared" si="70"/>
        <v>0</v>
      </c>
      <c r="CA69" s="30">
        <f t="shared" si="70"/>
        <v>0</v>
      </c>
      <c r="CB69" s="30">
        <f t="shared" si="70"/>
        <v>0</v>
      </c>
      <c r="CC69" s="30">
        <f t="shared" si="70"/>
        <v>0</v>
      </c>
      <c r="CD69" s="30">
        <f t="shared" si="70"/>
        <v>0</v>
      </c>
      <c r="CE69" s="30">
        <f t="shared" si="70"/>
        <v>0</v>
      </c>
      <c r="CF69" s="30">
        <f t="shared" si="70"/>
        <v>0</v>
      </c>
      <c r="CG69" s="30">
        <f t="shared" si="70"/>
        <v>0</v>
      </c>
      <c r="CH69" s="34">
        <f t="shared" si="70"/>
        <v>0</v>
      </c>
    </row>
    <row r="70" spans="1:88" ht="15.6" x14ac:dyDescent="0.3">
      <c r="A70" s="645"/>
      <c r="B70" s="14" t="str">
        <f t="shared" si="62"/>
        <v>Refrigeration</v>
      </c>
      <c r="C70" s="30">
        <f t="shared" si="65"/>
        <v>0</v>
      </c>
      <c r="D70" s="30">
        <f t="shared" si="66"/>
        <v>0</v>
      </c>
      <c r="E70" s="30">
        <f t="shared" si="71"/>
        <v>0</v>
      </c>
      <c r="F70" s="30">
        <f t="shared" si="71"/>
        <v>0</v>
      </c>
      <c r="G70" s="30">
        <f t="shared" si="71"/>
        <v>0</v>
      </c>
      <c r="H70" s="30">
        <f t="shared" si="71"/>
        <v>0</v>
      </c>
      <c r="I70" s="30">
        <f t="shared" si="71"/>
        <v>0</v>
      </c>
      <c r="J70" s="30">
        <f t="shared" si="71"/>
        <v>0</v>
      </c>
      <c r="K70" s="30">
        <f t="shared" si="71"/>
        <v>0</v>
      </c>
      <c r="L70" s="30">
        <f t="shared" si="71"/>
        <v>0</v>
      </c>
      <c r="M70" s="30">
        <f t="shared" si="71"/>
        <v>0</v>
      </c>
      <c r="N70" s="30">
        <f t="shared" si="71"/>
        <v>0</v>
      </c>
      <c r="O70" s="30">
        <f t="shared" si="71"/>
        <v>0</v>
      </c>
      <c r="P70" s="30">
        <f t="shared" si="71"/>
        <v>0</v>
      </c>
      <c r="Q70" s="30">
        <f t="shared" si="71"/>
        <v>0</v>
      </c>
      <c r="R70" s="30">
        <f t="shared" si="71"/>
        <v>0</v>
      </c>
      <c r="S70" s="30">
        <f t="shared" si="71"/>
        <v>0</v>
      </c>
      <c r="T70" s="30">
        <f t="shared" si="71"/>
        <v>0</v>
      </c>
      <c r="U70" s="30">
        <f t="shared" si="71"/>
        <v>0</v>
      </c>
      <c r="V70" s="30">
        <f t="shared" si="71"/>
        <v>0</v>
      </c>
      <c r="W70" s="30">
        <f t="shared" si="71"/>
        <v>0</v>
      </c>
      <c r="X70" s="30">
        <f t="shared" si="71"/>
        <v>0</v>
      </c>
      <c r="Y70" s="30">
        <f t="shared" si="71"/>
        <v>0</v>
      </c>
      <c r="Z70" s="30">
        <f t="shared" si="71"/>
        <v>0</v>
      </c>
      <c r="AA70" s="30">
        <f t="shared" si="71"/>
        <v>0</v>
      </c>
      <c r="AB70" s="30">
        <f t="shared" si="71"/>
        <v>0</v>
      </c>
      <c r="AC70" s="30">
        <f t="shared" si="71"/>
        <v>0</v>
      </c>
      <c r="AD70" s="30">
        <f t="shared" si="71"/>
        <v>0</v>
      </c>
      <c r="AE70" s="30">
        <f t="shared" si="71"/>
        <v>0</v>
      </c>
      <c r="AF70" s="30">
        <f t="shared" si="71"/>
        <v>0</v>
      </c>
      <c r="AG70" s="30">
        <f t="shared" si="71"/>
        <v>0</v>
      </c>
      <c r="AH70" s="30">
        <f t="shared" si="71"/>
        <v>0</v>
      </c>
      <c r="AI70" s="30">
        <f t="shared" si="71"/>
        <v>0</v>
      </c>
      <c r="AJ70" s="30">
        <f t="shared" si="71"/>
        <v>0</v>
      </c>
      <c r="AK70" s="30">
        <f t="shared" si="71"/>
        <v>0</v>
      </c>
      <c r="AL70" s="30">
        <f t="shared" si="71"/>
        <v>0</v>
      </c>
      <c r="AM70" s="30">
        <f t="shared" si="71"/>
        <v>0</v>
      </c>
      <c r="AN70" s="30">
        <f t="shared" si="71"/>
        <v>0</v>
      </c>
      <c r="AO70" s="30">
        <f t="shared" si="71"/>
        <v>0</v>
      </c>
      <c r="AP70" s="30">
        <f t="shared" si="71"/>
        <v>0</v>
      </c>
      <c r="AQ70" s="30">
        <f t="shared" si="71"/>
        <v>0</v>
      </c>
      <c r="AR70" s="30">
        <f t="shared" si="71"/>
        <v>0</v>
      </c>
      <c r="AS70" s="30">
        <f t="shared" si="71"/>
        <v>0</v>
      </c>
      <c r="AT70" s="30">
        <f t="shared" si="71"/>
        <v>0</v>
      </c>
      <c r="AU70" s="30">
        <f t="shared" si="71"/>
        <v>0</v>
      </c>
      <c r="AV70" s="30">
        <f t="shared" si="71"/>
        <v>0</v>
      </c>
      <c r="AW70" s="30">
        <f t="shared" si="71"/>
        <v>0</v>
      </c>
      <c r="AX70" s="30">
        <f t="shared" si="71"/>
        <v>0</v>
      </c>
      <c r="AY70" s="30">
        <f t="shared" si="71"/>
        <v>0</v>
      </c>
      <c r="AZ70" s="30">
        <f t="shared" si="71"/>
        <v>0</v>
      </c>
      <c r="BA70" s="30">
        <f t="shared" si="71"/>
        <v>0</v>
      </c>
      <c r="BB70" s="30">
        <f t="shared" si="71"/>
        <v>0</v>
      </c>
      <c r="BC70" s="30">
        <f t="shared" si="71"/>
        <v>0</v>
      </c>
      <c r="BD70" s="30">
        <f t="shared" si="71"/>
        <v>0</v>
      </c>
      <c r="BE70" s="30">
        <f t="shared" si="71"/>
        <v>0</v>
      </c>
      <c r="BF70" s="30">
        <f t="shared" si="71"/>
        <v>0</v>
      </c>
      <c r="BG70" s="30">
        <f t="shared" si="71"/>
        <v>0</v>
      </c>
      <c r="BH70" s="30">
        <f t="shared" si="71"/>
        <v>0</v>
      </c>
      <c r="BI70" s="30">
        <f t="shared" si="71"/>
        <v>0</v>
      </c>
      <c r="BJ70" s="30">
        <f t="shared" si="71"/>
        <v>0</v>
      </c>
      <c r="BK70" s="30">
        <f t="shared" si="71"/>
        <v>0</v>
      </c>
      <c r="BL70" s="30">
        <f t="shared" si="71"/>
        <v>0</v>
      </c>
      <c r="BM70" s="30">
        <f t="shared" si="71"/>
        <v>0</v>
      </c>
      <c r="BN70" s="30">
        <f t="shared" si="71"/>
        <v>0</v>
      </c>
      <c r="BO70" s="30">
        <f t="shared" si="71"/>
        <v>0</v>
      </c>
      <c r="BP70" s="30">
        <f t="shared" si="71"/>
        <v>0</v>
      </c>
      <c r="BQ70" s="30">
        <f t="shared" si="70"/>
        <v>0</v>
      </c>
      <c r="BR70" s="30">
        <f t="shared" si="70"/>
        <v>0</v>
      </c>
      <c r="BS70" s="30">
        <f t="shared" si="70"/>
        <v>0</v>
      </c>
      <c r="BT70" s="30">
        <f t="shared" si="70"/>
        <v>0</v>
      </c>
      <c r="BU70" s="30">
        <f t="shared" si="70"/>
        <v>0</v>
      </c>
      <c r="BV70" s="30">
        <f t="shared" si="70"/>
        <v>0</v>
      </c>
      <c r="BW70" s="30">
        <f t="shared" si="70"/>
        <v>0</v>
      </c>
      <c r="BX70" s="30">
        <f t="shared" si="70"/>
        <v>0</v>
      </c>
      <c r="BY70" s="30">
        <f t="shared" si="70"/>
        <v>0</v>
      </c>
      <c r="BZ70" s="30">
        <f t="shared" si="70"/>
        <v>0</v>
      </c>
      <c r="CA70" s="30">
        <f t="shared" si="70"/>
        <v>0</v>
      </c>
      <c r="CB70" s="30">
        <f t="shared" si="70"/>
        <v>0</v>
      </c>
      <c r="CC70" s="30">
        <f t="shared" si="70"/>
        <v>0</v>
      </c>
      <c r="CD70" s="30">
        <f t="shared" si="70"/>
        <v>0</v>
      </c>
      <c r="CE70" s="30">
        <f t="shared" si="70"/>
        <v>0</v>
      </c>
      <c r="CF70" s="30">
        <f t="shared" si="70"/>
        <v>0</v>
      </c>
      <c r="CG70" s="30">
        <f t="shared" si="70"/>
        <v>0</v>
      </c>
      <c r="CH70" s="34">
        <f t="shared" si="70"/>
        <v>0</v>
      </c>
    </row>
    <row r="71" spans="1:88" ht="15.6" x14ac:dyDescent="0.3">
      <c r="A71" s="645"/>
      <c r="B71" s="14" t="str">
        <f t="shared" si="62"/>
        <v>Water Heating</v>
      </c>
      <c r="C71" s="30">
        <f t="shared" si="65"/>
        <v>0</v>
      </c>
      <c r="D71" s="30">
        <f t="shared" si="66"/>
        <v>0</v>
      </c>
      <c r="E71" s="30">
        <f t="shared" si="71"/>
        <v>0</v>
      </c>
      <c r="F71" s="30">
        <f t="shared" si="71"/>
        <v>0</v>
      </c>
      <c r="G71" s="30">
        <f t="shared" si="71"/>
        <v>0</v>
      </c>
      <c r="H71" s="30">
        <f t="shared" si="71"/>
        <v>0</v>
      </c>
      <c r="I71" s="30">
        <f t="shared" si="71"/>
        <v>0</v>
      </c>
      <c r="J71" s="30">
        <f t="shared" si="71"/>
        <v>0</v>
      </c>
      <c r="K71" s="30">
        <f t="shared" si="71"/>
        <v>0</v>
      </c>
      <c r="L71" s="30">
        <f t="shared" si="71"/>
        <v>0</v>
      </c>
      <c r="M71" s="30">
        <f t="shared" si="71"/>
        <v>0</v>
      </c>
      <c r="N71" s="30">
        <f t="shared" si="71"/>
        <v>0</v>
      </c>
      <c r="O71" s="30">
        <f t="shared" si="71"/>
        <v>0</v>
      </c>
      <c r="P71" s="30">
        <f t="shared" si="71"/>
        <v>0</v>
      </c>
      <c r="Q71" s="30">
        <f t="shared" si="71"/>
        <v>0</v>
      </c>
      <c r="R71" s="30">
        <f t="shared" si="71"/>
        <v>0</v>
      </c>
      <c r="S71" s="30">
        <f t="shared" si="71"/>
        <v>0</v>
      </c>
      <c r="T71" s="30">
        <f t="shared" si="71"/>
        <v>0</v>
      </c>
      <c r="U71" s="30">
        <f t="shared" si="71"/>
        <v>0</v>
      </c>
      <c r="V71" s="30">
        <f t="shared" si="71"/>
        <v>0</v>
      </c>
      <c r="W71" s="30">
        <f t="shared" si="71"/>
        <v>0</v>
      </c>
      <c r="X71" s="30">
        <f t="shared" si="71"/>
        <v>0</v>
      </c>
      <c r="Y71" s="30">
        <f t="shared" si="71"/>
        <v>0</v>
      </c>
      <c r="Z71" s="30">
        <f t="shared" si="71"/>
        <v>0</v>
      </c>
      <c r="AA71" s="30">
        <f t="shared" si="71"/>
        <v>0</v>
      </c>
      <c r="AB71" s="30">
        <f t="shared" si="71"/>
        <v>0</v>
      </c>
      <c r="AC71" s="30">
        <f t="shared" si="71"/>
        <v>0</v>
      </c>
      <c r="AD71" s="30">
        <f t="shared" si="71"/>
        <v>0</v>
      </c>
      <c r="AE71" s="30">
        <f t="shared" si="71"/>
        <v>0</v>
      </c>
      <c r="AF71" s="30">
        <f t="shared" si="71"/>
        <v>0</v>
      </c>
      <c r="AG71" s="30">
        <f t="shared" si="71"/>
        <v>0</v>
      </c>
      <c r="AH71" s="30">
        <f t="shared" si="71"/>
        <v>0</v>
      </c>
      <c r="AI71" s="30">
        <f t="shared" si="71"/>
        <v>0</v>
      </c>
      <c r="AJ71" s="30">
        <f t="shared" si="71"/>
        <v>0</v>
      </c>
      <c r="AK71" s="30">
        <f t="shared" si="71"/>
        <v>0</v>
      </c>
      <c r="AL71" s="30">
        <f t="shared" si="71"/>
        <v>0</v>
      </c>
      <c r="AM71" s="30">
        <f t="shared" si="71"/>
        <v>0</v>
      </c>
      <c r="AN71" s="30">
        <f t="shared" si="71"/>
        <v>0</v>
      </c>
      <c r="AO71" s="30">
        <f t="shared" si="71"/>
        <v>0</v>
      </c>
      <c r="AP71" s="30">
        <f t="shared" si="71"/>
        <v>0</v>
      </c>
      <c r="AQ71" s="30">
        <f t="shared" si="71"/>
        <v>0</v>
      </c>
      <c r="AR71" s="30">
        <f t="shared" si="71"/>
        <v>0</v>
      </c>
      <c r="AS71" s="30">
        <f t="shared" si="71"/>
        <v>0</v>
      </c>
      <c r="AT71" s="30">
        <f t="shared" si="71"/>
        <v>0</v>
      </c>
      <c r="AU71" s="30">
        <f t="shared" si="71"/>
        <v>0</v>
      </c>
      <c r="AV71" s="30">
        <f t="shared" si="71"/>
        <v>0</v>
      </c>
      <c r="AW71" s="30">
        <f t="shared" si="71"/>
        <v>0</v>
      </c>
      <c r="AX71" s="30">
        <f t="shared" si="71"/>
        <v>0</v>
      </c>
      <c r="AY71" s="30">
        <f t="shared" si="71"/>
        <v>0</v>
      </c>
      <c r="AZ71" s="30">
        <f t="shared" si="71"/>
        <v>0</v>
      </c>
      <c r="BA71" s="30">
        <f t="shared" si="71"/>
        <v>0</v>
      </c>
      <c r="BB71" s="30">
        <f t="shared" si="71"/>
        <v>0</v>
      </c>
      <c r="BC71" s="30">
        <f t="shared" si="71"/>
        <v>0</v>
      </c>
      <c r="BD71" s="30">
        <f t="shared" si="71"/>
        <v>0</v>
      </c>
      <c r="BE71" s="30">
        <f t="shared" si="71"/>
        <v>0</v>
      </c>
      <c r="BF71" s="30">
        <f t="shared" si="71"/>
        <v>0</v>
      </c>
      <c r="BG71" s="30">
        <f t="shared" si="71"/>
        <v>0</v>
      </c>
      <c r="BH71" s="30">
        <f t="shared" si="71"/>
        <v>0</v>
      </c>
      <c r="BI71" s="30">
        <f t="shared" si="71"/>
        <v>0</v>
      </c>
      <c r="BJ71" s="30">
        <f t="shared" si="71"/>
        <v>0</v>
      </c>
      <c r="BK71" s="30">
        <f t="shared" si="71"/>
        <v>0</v>
      </c>
      <c r="BL71" s="30">
        <f t="shared" si="71"/>
        <v>0</v>
      </c>
      <c r="BM71" s="30">
        <f t="shared" si="71"/>
        <v>0</v>
      </c>
      <c r="BN71" s="30">
        <f t="shared" si="71"/>
        <v>0</v>
      </c>
      <c r="BO71" s="30">
        <f t="shared" si="71"/>
        <v>0</v>
      </c>
      <c r="BP71" s="30">
        <f t="shared" si="71"/>
        <v>0</v>
      </c>
      <c r="BQ71" s="30">
        <f t="shared" si="70"/>
        <v>0</v>
      </c>
      <c r="BR71" s="30">
        <f t="shared" si="70"/>
        <v>0</v>
      </c>
      <c r="BS71" s="30">
        <f t="shared" si="70"/>
        <v>0</v>
      </c>
      <c r="BT71" s="30">
        <f t="shared" si="70"/>
        <v>0</v>
      </c>
      <c r="BU71" s="30">
        <f t="shared" si="70"/>
        <v>0</v>
      </c>
      <c r="BV71" s="30">
        <f t="shared" si="70"/>
        <v>0</v>
      </c>
      <c r="BW71" s="30">
        <f t="shared" si="70"/>
        <v>0</v>
      </c>
      <c r="BX71" s="30">
        <f t="shared" si="70"/>
        <v>0</v>
      </c>
      <c r="BY71" s="30">
        <f t="shared" si="70"/>
        <v>0</v>
      </c>
      <c r="BZ71" s="30">
        <f t="shared" si="70"/>
        <v>0</v>
      </c>
      <c r="CA71" s="30">
        <f t="shared" si="70"/>
        <v>0</v>
      </c>
      <c r="CB71" s="30">
        <f t="shared" si="70"/>
        <v>0</v>
      </c>
      <c r="CC71" s="30">
        <f t="shared" si="70"/>
        <v>0</v>
      </c>
      <c r="CD71" s="30">
        <f t="shared" si="70"/>
        <v>0</v>
      </c>
      <c r="CE71" s="30">
        <f t="shared" si="70"/>
        <v>0</v>
      </c>
      <c r="CF71" s="30">
        <f t="shared" si="70"/>
        <v>0</v>
      </c>
      <c r="CG71" s="30">
        <f t="shared" si="70"/>
        <v>0</v>
      </c>
      <c r="CH71" s="34">
        <f t="shared" si="70"/>
        <v>0</v>
      </c>
    </row>
    <row r="72" spans="1:88" ht="15.75" customHeight="1" x14ac:dyDescent="0.3">
      <c r="A72" s="645"/>
      <c r="B72" s="14" t="str">
        <f t="shared" si="6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645"/>
      <c r="B73" s="318" t="s">
        <v>237</v>
      </c>
      <c r="C73" s="30">
        <f>SUM(C59:C72)</f>
        <v>138.62616413128558</v>
      </c>
      <c r="D73" s="30">
        <f>SUM(D59:D72)</f>
        <v>214.92442725143042</v>
      </c>
      <c r="E73" s="30">
        <f t="shared" ref="E73:BP73" si="72">SUM(E59:E72)</f>
        <v>233.37484220919961</v>
      </c>
      <c r="F73" s="30">
        <f t="shared" si="72"/>
        <v>1258.0494347087795</v>
      </c>
      <c r="G73" s="30">
        <f t="shared" si="72"/>
        <v>3137.581271083759</v>
      </c>
      <c r="H73" s="30">
        <f t="shared" si="72"/>
        <v>4676.8410790066955</v>
      </c>
      <c r="I73" s="30">
        <f t="shared" si="72"/>
        <v>5292.6175188549441</v>
      </c>
      <c r="J73" s="30">
        <f t="shared" si="72"/>
        <v>6793.3596616631849</v>
      </c>
      <c r="K73" s="30">
        <f t="shared" si="72"/>
        <v>6980.2088542953479</v>
      </c>
      <c r="L73" s="30">
        <f t="shared" si="72"/>
        <v>4655.3152162227198</v>
      </c>
      <c r="M73" s="30">
        <f t="shared" si="72"/>
        <v>5741.6701433342114</v>
      </c>
      <c r="N73" s="30">
        <f t="shared" si="72"/>
        <v>7306.1537263220307</v>
      </c>
      <c r="O73" s="30">
        <f t="shared" si="72"/>
        <v>7947.8783096835123</v>
      </c>
      <c r="P73" s="30">
        <f t="shared" si="72"/>
        <v>6385.2088628268084</v>
      </c>
      <c r="Q73" s="30">
        <f t="shared" si="72"/>
        <v>6468.1832400170806</v>
      </c>
      <c r="R73" s="30">
        <f t="shared" si="72"/>
        <v>6344.3008361236098</v>
      </c>
      <c r="S73" s="30">
        <f t="shared" si="72"/>
        <v>10470.837488862115</v>
      </c>
      <c r="T73" s="30">
        <f t="shared" si="72"/>
        <v>27653.227990265106</v>
      </c>
      <c r="U73" s="30">
        <f t="shared" si="72"/>
        <v>29877.754282149552</v>
      </c>
      <c r="V73" s="30">
        <f t="shared" si="72"/>
        <v>28404.526174642742</v>
      </c>
      <c r="W73" s="30">
        <f t="shared" si="72"/>
        <v>18986.883941927117</v>
      </c>
      <c r="X73" s="30">
        <f t="shared" si="72"/>
        <v>8684.6867775738865</v>
      </c>
      <c r="Y73" s="30">
        <f t="shared" si="72"/>
        <v>7103.9689436063854</v>
      </c>
      <c r="Z73" s="30">
        <f t="shared" si="72"/>
        <v>7385.4730615902608</v>
      </c>
      <c r="AA73" s="30">
        <f t="shared" si="72"/>
        <v>7947.8783096835123</v>
      </c>
      <c r="AB73" s="30">
        <f t="shared" si="72"/>
        <v>6385.2088628268084</v>
      </c>
      <c r="AC73" s="30">
        <f t="shared" si="72"/>
        <v>6468.1832400170806</v>
      </c>
      <c r="AD73" s="30">
        <f t="shared" si="72"/>
        <v>6344.3008361236098</v>
      </c>
      <c r="AE73" s="30">
        <f t="shared" si="72"/>
        <v>10470.837488862115</v>
      </c>
      <c r="AF73" s="30">
        <f t="shared" si="72"/>
        <v>27653.227990265106</v>
      </c>
      <c r="AG73" s="30">
        <f t="shared" si="72"/>
        <v>29877.754282149552</v>
      </c>
      <c r="AH73" s="30">
        <f t="shared" si="72"/>
        <v>28404.526174642742</v>
      </c>
      <c r="AI73" s="30">
        <f t="shared" si="72"/>
        <v>18986.883941927117</v>
      </c>
      <c r="AJ73" s="30">
        <f t="shared" si="72"/>
        <v>8684.6867775738865</v>
      </c>
      <c r="AK73" s="30">
        <f t="shared" si="72"/>
        <v>7103.9689436063854</v>
      </c>
      <c r="AL73" s="30">
        <f t="shared" si="72"/>
        <v>7385.4730615902608</v>
      </c>
      <c r="AM73" s="30">
        <f t="shared" si="72"/>
        <v>7947.8783096835123</v>
      </c>
      <c r="AN73" s="30">
        <f t="shared" si="72"/>
        <v>6385.2088628268084</v>
      </c>
      <c r="AO73" s="30">
        <f t="shared" si="72"/>
        <v>6468.1832400170806</v>
      </c>
      <c r="AP73" s="30">
        <f t="shared" si="72"/>
        <v>6344.3008361236098</v>
      </c>
      <c r="AQ73" s="30">
        <f t="shared" si="72"/>
        <v>10470.837488862115</v>
      </c>
      <c r="AR73" s="30">
        <f t="shared" si="72"/>
        <v>27653.227990265106</v>
      </c>
      <c r="AS73" s="30">
        <f t="shared" si="72"/>
        <v>29877.754282149552</v>
      </c>
      <c r="AT73" s="30">
        <f t="shared" si="72"/>
        <v>28404.526174642742</v>
      </c>
      <c r="AU73" s="30">
        <f t="shared" si="72"/>
        <v>18986.883941927117</v>
      </c>
      <c r="AV73" s="30">
        <f t="shared" si="72"/>
        <v>8684.6867775738865</v>
      </c>
      <c r="AW73" s="30">
        <f t="shared" si="72"/>
        <v>7103.9689436063854</v>
      </c>
      <c r="AX73" s="30">
        <f t="shared" si="72"/>
        <v>7385.4730615902608</v>
      </c>
      <c r="AY73" s="30">
        <f t="shared" si="72"/>
        <v>7947.8783096835123</v>
      </c>
      <c r="AZ73" s="30">
        <f t="shared" si="72"/>
        <v>6385.2088628268084</v>
      </c>
      <c r="BA73" s="30">
        <f t="shared" si="72"/>
        <v>6468.1832400170806</v>
      </c>
      <c r="BB73" s="30">
        <f t="shared" si="72"/>
        <v>6344.3008361236098</v>
      </c>
      <c r="BC73" s="30">
        <f t="shared" si="72"/>
        <v>10470.837488862115</v>
      </c>
      <c r="BD73" s="30">
        <f t="shared" si="72"/>
        <v>27653.227990265106</v>
      </c>
      <c r="BE73" s="30">
        <f t="shared" si="72"/>
        <v>29877.754282149552</v>
      </c>
      <c r="BF73" s="30">
        <f t="shared" si="72"/>
        <v>28404.526174642742</v>
      </c>
      <c r="BG73" s="30">
        <f t="shared" si="72"/>
        <v>18986.883941927117</v>
      </c>
      <c r="BH73" s="30">
        <f t="shared" si="72"/>
        <v>8684.6867775738865</v>
      </c>
      <c r="BI73" s="30">
        <f t="shared" si="72"/>
        <v>7103.9689436063854</v>
      </c>
      <c r="BJ73" s="30">
        <f t="shared" si="72"/>
        <v>7385.4730615902608</v>
      </c>
      <c r="BK73" s="30">
        <f t="shared" si="72"/>
        <v>7947.8783096835123</v>
      </c>
      <c r="BL73" s="30">
        <f t="shared" si="72"/>
        <v>6385.2088628268084</v>
      </c>
      <c r="BM73" s="30">
        <f t="shared" si="72"/>
        <v>6468.1832400170806</v>
      </c>
      <c r="BN73" s="30">
        <f t="shared" si="72"/>
        <v>6344.3008361236098</v>
      </c>
      <c r="BO73" s="30">
        <f t="shared" si="72"/>
        <v>10470.837488862115</v>
      </c>
      <c r="BP73" s="30">
        <f t="shared" si="72"/>
        <v>27653.227990265106</v>
      </c>
      <c r="BQ73" s="30">
        <f t="shared" ref="BQ73:CH73" si="73">SUM(BQ59:BQ72)</f>
        <v>29877.754282149552</v>
      </c>
      <c r="BR73" s="30">
        <f t="shared" si="73"/>
        <v>28404.526174642742</v>
      </c>
      <c r="BS73" s="30">
        <f t="shared" si="73"/>
        <v>18986.883941927117</v>
      </c>
      <c r="BT73" s="30">
        <f t="shared" si="73"/>
        <v>8684.6867775738865</v>
      </c>
      <c r="BU73" s="30">
        <f t="shared" si="73"/>
        <v>7103.9689436063854</v>
      </c>
      <c r="BV73" s="30">
        <f t="shared" si="73"/>
        <v>7385.4730615902608</v>
      </c>
      <c r="BW73" s="30">
        <f t="shared" si="73"/>
        <v>7947.8783096835123</v>
      </c>
      <c r="BX73" s="30">
        <f t="shared" si="73"/>
        <v>6385.2088628268084</v>
      </c>
      <c r="BY73" s="30">
        <f t="shared" si="73"/>
        <v>6468.1832400170806</v>
      </c>
      <c r="BZ73" s="30">
        <f t="shared" si="73"/>
        <v>6344.3008361236098</v>
      </c>
      <c r="CA73" s="30">
        <f t="shared" si="73"/>
        <v>10470.837488862115</v>
      </c>
      <c r="CB73" s="30">
        <f t="shared" si="73"/>
        <v>27653.227990265106</v>
      </c>
      <c r="CC73" s="30">
        <f t="shared" si="73"/>
        <v>29877.754282149552</v>
      </c>
      <c r="CD73" s="30">
        <f t="shared" si="73"/>
        <v>28404.526174642742</v>
      </c>
      <c r="CE73" s="30">
        <f t="shared" si="73"/>
        <v>18986.883941927117</v>
      </c>
      <c r="CF73" s="30">
        <f t="shared" si="73"/>
        <v>8684.6867775738865</v>
      </c>
      <c r="CG73" s="30">
        <f t="shared" si="73"/>
        <v>7103.9689436063854</v>
      </c>
      <c r="CH73" s="34">
        <f t="shared" si="73"/>
        <v>7385.4730615902608</v>
      </c>
    </row>
    <row r="74" spans="1:88" ht="16.5" customHeight="1" thickBot="1" x14ac:dyDescent="0.35">
      <c r="A74" s="646"/>
      <c r="B74" s="170" t="s">
        <v>238</v>
      </c>
      <c r="C74" s="31">
        <f>C73</f>
        <v>138.62616413128558</v>
      </c>
      <c r="D74" s="31">
        <f>C74+D73</f>
        <v>353.55059138271599</v>
      </c>
      <c r="E74" s="31">
        <f t="shared" ref="E74:BP74" si="74">D74+E73</f>
        <v>586.92543359191563</v>
      </c>
      <c r="F74" s="31">
        <f t="shared" si="74"/>
        <v>1844.9748683006951</v>
      </c>
      <c r="G74" s="31">
        <f t="shared" si="74"/>
        <v>4982.5561393844546</v>
      </c>
      <c r="H74" s="31">
        <f t="shared" si="74"/>
        <v>9659.3972183911501</v>
      </c>
      <c r="I74" s="31">
        <f t="shared" si="74"/>
        <v>14952.014737246094</v>
      </c>
      <c r="J74" s="31">
        <f t="shared" si="74"/>
        <v>21745.37439890928</v>
      </c>
      <c r="K74" s="31">
        <f t="shared" si="74"/>
        <v>28725.583253204626</v>
      </c>
      <c r="L74" s="31">
        <f t="shared" si="74"/>
        <v>33380.898469427346</v>
      </c>
      <c r="M74" s="31">
        <f t="shared" si="74"/>
        <v>39122.568612761555</v>
      </c>
      <c r="N74" s="31">
        <f t="shared" si="74"/>
        <v>46428.722339083586</v>
      </c>
      <c r="O74" s="31">
        <f t="shared" si="74"/>
        <v>54376.600648767097</v>
      </c>
      <c r="P74" s="31">
        <f t="shared" si="74"/>
        <v>60761.809511593907</v>
      </c>
      <c r="Q74" s="31">
        <f t="shared" si="74"/>
        <v>67229.992751610989</v>
      </c>
      <c r="R74" s="31">
        <f t="shared" si="74"/>
        <v>73574.293587734603</v>
      </c>
      <c r="S74" s="31">
        <f t="shared" si="74"/>
        <v>84045.131076596721</v>
      </c>
      <c r="T74" s="31">
        <f t="shared" si="74"/>
        <v>111698.35906686183</v>
      </c>
      <c r="U74" s="31">
        <f t="shared" si="74"/>
        <v>141576.11334901137</v>
      </c>
      <c r="V74" s="31">
        <f t="shared" si="74"/>
        <v>169980.63952365413</v>
      </c>
      <c r="W74" s="31">
        <f t="shared" si="74"/>
        <v>188967.52346558124</v>
      </c>
      <c r="X74" s="31">
        <f t="shared" si="74"/>
        <v>197652.21024315513</v>
      </c>
      <c r="Y74" s="31">
        <f t="shared" si="74"/>
        <v>204756.17918676152</v>
      </c>
      <c r="Z74" s="31">
        <f t="shared" si="74"/>
        <v>212141.65224835178</v>
      </c>
      <c r="AA74" s="31">
        <f t="shared" si="74"/>
        <v>220089.5305580353</v>
      </c>
      <c r="AB74" s="31">
        <f t="shared" si="74"/>
        <v>226474.73942086211</v>
      </c>
      <c r="AC74" s="31">
        <f t="shared" si="74"/>
        <v>232942.92266087918</v>
      </c>
      <c r="AD74" s="31">
        <f t="shared" si="74"/>
        <v>239287.22349700279</v>
      </c>
      <c r="AE74" s="31">
        <f t="shared" si="74"/>
        <v>249758.0609858649</v>
      </c>
      <c r="AF74" s="31">
        <f t="shared" si="74"/>
        <v>277411.28897613002</v>
      </c>
      <c r="AG74" s="31">
        <f t="shared" si="74"/>
        <v>307289.04325827956</v>
      </c>
      <c r="AH74" s="31">
        <f t="shared" si="74"/>
        <v>335693.56943292229</v>
      </c>
      <c r="AI74" s="31">
        <f t="shared" si="74"/>
        <v>354680.4533748494</v>
      </c>
      <c r="AJ74" s="31">
        <f t="shared" si="74"/>
        <v>363365.14015242329</v>
      </c>
      <c r="AK74" s="31">
        <f t="shared" si="74"/>
        <v>370469.10909602966</v>
      </c>
      <c r="AL74" s="31">
        <f t="shared" si="74"/>
        <v>377854.58215761994</v>
      </c>
      <c r="AM74" s="31">
        <f t="shared" si="74"/>
        <v>385802.46046730346</v>
      </c>
      <c r="AN74" s="31">
        <f t="shared" si="74"/>
        <v>392187.66933013027</v>
      </c>
      <c r="AO74" s="31">
        <f t="shared" si="74"/>
        <v>398655.85257014737</v>
      </c>
      <c r="AP74" s="31">
        <f t="shared" si="74"/>
        <v>405000.15340627095</v>
      </c>
      <c r="AQ74" s="31">
        <f t="shared" si="74"/>
        <v>415470.99089513306</v>
      </c>
      <c r="AR74" s="31">
        <f t="shared" si="74"/>
        <v>443124.21888539818</v>
      </c>
      <c r="AS74" s="31">
        <f t="shared" si="74"/>
        <v>473001.97316754772</v>
      </c>
      <c r="AT74" s="31">
        <f t="shared" si="74"/>
        <v>501406.49934219045</v>
      </c>
      <c r="AU74" s="31">
        <f t="shared" si="74"/>
        <v>520393.38328411756</v>
      </c>
      <c r="AV74" s="31">
        <f t="shared" si="74"/>
        <v>529078.07006169145</v>
      </c>
      <c r="AW74" s="31">
        <f t="shared" si="74"/>
        <v>536182.03900529782</v>
      </c>
      <c r="AX74" s="31">
        <f t="shared" si="74"/>
        <v>543567.51206688804</v>
      </c>
      <c r="AY74" s="31">
        <f t="shared" si="74"/>
        <v>551515.39037657157</v>
      </c>
      <c r="AZ74" s="31">
        <f t="shared" si="74"/>
        <v>557900.59923939838</v>
      </c>
      <c r="BA74" s="31">
        <f t="shared" si="74"/>
        <v>564368.78247941541</v>
      </c>
      <c r="BB74" s="31">
        <f t="shared" si="74"/>
        <v>570713.08331553906</v>
      </c>
      <c r="BC74" s="31">
        <f t="shared" si="74"/>
        <v>581183.92080440116</v>
      </c>
      <c r="BD74" s="31">
        <f t="shared" si="74"/>
        <v>608837.14879466628</v>
      </c>
      <c r="BE74" s="31">
        <f t="shared" si="74"/>
        <v>638714.90307681588</v>
      </c>
      <c r="BF74" s="31">
        <f t="shared" si="74"/>
        <v>667119.42925145861</v>
      </c>
      <c r="BG74" s="31">
        <f t="shared" si="74"/>
        <v>686106.31319338572</v>
      </c>
      <c r="BH74" s="31">
        <f t="shared" si="74"/>
        <v>694790.99997095962</v>
      </c>
      <c r="BI74" s="31">
        <f t="shared" si="74"/>
        <v>701894.96891456598</v>
      </c>
      <c r="BJ74" s="31">
        <f t="shared" si="74"/>
        <v>709280.4419761562</v>
      </c>
      <c r="BK74" s="31">
        <f t="shared" si="74"/>
        <v>717228.32028583973</v>
      </c>
      <c r="BL74" s="31">
        <f t="shared" si="74"/>
        <v>723613.52914866654</v>
      </c>
      <c r="BM74" s="31">
        <f t="shared" si="74"/>
        <v>730081.71238868358</v>
      </c>
      <c r="BN74" s="31">
        <f t="shared" si="74"/>
        <v>736426.01322480722</v>
      </c>
      <c r="BO74" s="31">
        <f t="shared" si="74"/>
        <v>746896.85071366932</v>
      </c>
      <c r="BP74" s="31">
        <f t="shared" si="74"/>
        <v>774550.07870393444</v>
      </c>
      <c r="BQ74" s="31">
        <f t="shared" ref="BQ74:CH74" si="75">BP74+BQ73</f>
        <v>804427.83298608405</v>
      </c>
      <c r="BR74" s="31">
        <f t="shared" si="75"/>
        <v>832832.35916072677</v>
      </c>
      <c r="BS74" s="31">
        <f t="shared" si="75"/>
        <v>851819.24310265388</v>
      </c>
      <c r="BT74" s="31">
        <f t="shared" si="75"/>
        <v>860503.92988022778</v>
      </c>
      <c r="BU74" s="31">
        <f t="shared" si="75"/>
        <v>867607.89882383414</v>
      </c>
      <c r="BV74" s="31">
        <f t="shared" si="75"/>
        <v>874993.37188542436</v>
      </c>
      <c r="BW74" s="31">
        <f t="shared" si="75"/>
        <v>882941.25019510789</v>
      </c>
      <c r="BX74" s="31">
        <f t="shared" si="75"/>
        <v>889326.4590579347</v>
      </c>
      <c r="BY74" s="31">
        <f t="shared" si="75"/>
        <v>895794.64229795174</v>
      </c>
      <c r="BZ74" s="31">
        <f t="shared" si="75"/>
        <v>902138.94313407538</v>
      </c>
      <c r="CA74" s="31">
        <f t="shared" si="75"/>
        <v>912609.78062293748</v>
      </c>
      <c r="CB74" s="31">
        <f t="shared" si="75"/>
        <v>940263.0086132026</v>
      </c>
      <c r="CC74" s="31">
        <f t="shared" si="75"/>
        <v>970140.76289535221</v>
      </c>
      <c r="CD74" s="31">
        <f t="shared" si="75"/>
        <v>998545.28906999493</v>
      </c>
      <c r="CE74" s="31">
        <f t="shared" si="75"/>
        <v>1017532.173011922</v>
      </c>
      <c r="CF74" s="31">
        <f t="shared" si="75"/>
        <v>1026216.8597894959</v>
      </c>
      <c r="CG74" s="31">
        <f t="shared" si="75"/>
        <v>1033320.8287331023</v>
      </c>
      <c r="CH74" s="35">
        <f t="shared" si="75"/>
        <v>1040706.3017946925</v>
      </c>
    </row>
    <row r="75" spans="1:88" x14ac:dyDescent="0.3">
      <c r="A75" s="8"/>
      <c r="B75" s="41"/>
      <c r="C75" s="276"/>
      <c r="D75" s="277"/>
      <c r="E75" s="276"/>
      <c r="F75" s="277"/>
      <c r="G75" s="276"/>
      <c r="H75" s="277"/>
      <c r="I75" s="276"/>
      <c r="J75" s="277"/>
      <c r="K75" s="276"/>
      <c r="L75" s="277"/>
      <c r="M75" s="276"/>
      <c r="N75" s="277"/>
      <c r="O75" s="276"/>
      <c r="P75" s="277"/>
      <c r="Q75" s="276"/>
      <c r="R75" s="277"/>
      <c r="S75" s="276"/>
      <c r="T75" s="277"/>
      <c r="U75" s="276"/>
      <c r="V75" s="277"/>
      <c r="W75" s="276"/>
      <c r="X75" s="277"/>
      <c r="Y75" s="276"/>
      <c r="Z75" s="277"/>
      <c r="AA75" s="276"/>
      <c r="AB75" s="277"/>
      <c r="AC75" s="276"/>
      <c r="AD75" s="277"/>
      <c r="AE75" s="276"/>
      <c r="AF75" s="277"/>
      <c r="AG75" s="276"/>
      <c r="AH75" s="277"/>
      <c r="AI75" s="276"/>
      <c r="AJ75" s="277"/>
      <c r="AK75" s="276"/>
      <c r="AL75" s="277"/>
      <c r="AM75" s="276"/>
      <c r="AN75" s="277"/>
      <c r="AO75" s="276"/>
      <c r="AP75" s="277"/>
      <c r="AQ75" s="276"/>
      <c r="AR75" s="277"/>
      <c r="AS75" s="276"/>
      <c r="AT75" s="277"/>
      <c r="AU75" s="276"/>
      <c r="AV75" s="277"/>
      <c r="AW75" s="276"/>
      <c r="AX75" s="277"/>
      <c r="AY75" s="276"/>
      <c r="AZ75" s="277"/>
      <c r="BA75" s="276"/>
      <c r="BB75" s="277"/>
      <c r="BC75" s="276"/>
      <c r="BD75" s="277"/>
      <c r="BE75" s="276"/>
      <c r="BF75" s="277"/>
      <c r="BG75" s="276"/>
      <c r="BH75" s="277"/>
      <c r="BI75" s="276"/>
      <c r="BJ75" s="277"/>
      <c r="BK75" s="276"/>
      <c r="BL75" s="277"/>
      <c r="BM75" s="276"/>
      <c r="BN75" s="277"/>
      <c r="BO75" s="276"/>
      <c r="BP75" s="277"/>
      <c r="BQ75" s="276"/>
      <c r="BR75" s="277"/>
      <c r="BS75" s="276"/>
      <c r="BT75" s="277"/>
      <c r="BU75" s="276"/>
      <c r="BV75" s="277"/>
      <c r="BW75" s="276"/>
      <c r="BX75" s="277"/>
      <c r="BY75" s="276"/>
      <c r="BZ75" s="277"/>
      <c r="CA75" s="276"/>
      <c r="CB75" s="277"/>
      <c r="CC75" s="276"/>
      <c r="CD75" s="277"/>
      <c r="CE75" s="276"/>
      <c r="CF75" s="277"/>
      <c r="CG75" s="276"/>
      <c r="CH75" s="277"/>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57"/>
    </row>
    <row r="77" spans="1:88" ht="15.6" x14ac:dyDescent="0.3">
      <c r="A77" s="687" t="s">
        <v>222</v>
      </c>
      <c r="B77" s="18" t="s">
        <v>222</v>
      </c>
      <c r="C77" s="309">
        <f t="shared" ref="C77:AH77" si="76">C58</f>
        <v>43831</v>
      </c>
      <c r="D77" s="309">
        <f t="shared" si="76"/>
        <v>43862</v>
      </c>
      <c r="E77" s="309">
        <f t="shared" si="76"/>
        <v>43891</v>
      </c>
      <c r="F77" s="309">
        <f t="shared" si="76"/>
        <v>43922</v>
      </c>
      <c r="G77" s="309">
        <f t="shared" si="76"/>
        <v>43952</v>
      </c>
      <c r="H77" s="309">
        <f t="shared" si="76"/>
        <v>43983</v>
      </c>
      <c r="I77" s="309">
        <f t="shared" si="76"/>
        <v>44013</v>
      </c>
      <c r="J77" s="309">
        <f t="shared" si="76"/>
        <v>44044</v>
      </c>
      <c r="K77" s="309">
        <f t="shared" si="76"/>
        <v>44075</v>
      </c>
      <c r="L77" s="309">
        <f t="shared" si="76"/>
        <v>44105</v>
      </c>
      <c r="M77" s="309">
        <f t="shared" si="76"/>
        <v>44136</v>
      </c>
      <c r="N77" s="309">
        <f t="shared" si="76"/>
        <v>44166</v>
      </c>
      <c r="O77" s="309">
        <f t="shared" si="76"/>
        <v>44197</v>
      </c>
      <c r="P77" s="309">
        <f t="shared" si="76"/>
        <v>44228</v>
      </c>
      <c r="Q77" s="309">
        <f t="shared" si="76"/>
        <v>44256</v>
      </c>
      <c r="R77" s="309">
        <f t="shared" si="76"/>
        <v>44287</v>
      </c>
      <c r="S77" s="309">
        <f t="shared" si="76"/>
        <v>44317</v>
      </c>
      <c r="T77" s="309">
        <f t="shared" si="76"/>
        <v>44348</v>
      </c>
      <c r="U77" s="309">
        <f t="shared" si="76"/>
        <v>44378</v>
      </c>
      <c r="V77" s="309">
        <f t="shared" si="76"/>
        <v>44409</v>
      </c>
      <c r="W77" s="309">
        <f t="shared" si="76"/>
        <v>44440</v>
      </c>
      <c r="X77" s="309">
        <f t="shared" si="76"/>
        <v>44470</v>
      </c>
      <c r="Y77" s="309">
        <f t="shared" si="76"/>
        <v>44501</v>
      </c>
      <c r="Z77" s="309">
        <f t="shared" si="76"/>
        <v>44531</v>
      </c>
      <c r="AA77" s="309">
        <f t="shared" si="76"/>
        <v>44562</v>
      </c>
      <c r="AB77" s="309">
        <f t="shared" si="76"/>
        <v>44593</v>
      </c>
      <c r="AC77" s="309">
        <f t="shared" si="76"/>
        <v>44621</v>
      </c>
      <c r="AD77" s="309">
        <f t="shared" si="76"/>
        <v>44652</v>
      </c>
      <c r="AE77" s="309">
        <f t="shared" si="76"/>
        <v>44682</v>
      </c>
      <c r="AF77" s="309">
        <f t="shared" si="76"/>
        <v>44713</v>
      </c>
      <c r="AG77" s="309">
        <f t="shared" si="76"/>
        <v>44743</v>
      </c>
      <c r="AH77" s="309">
        <f t="shared" si="76"/>
        <v>44774</v>
      </c>
      <c r="AI77" s="309">
        <f t="shared" ref="AI77:BN77" si="77">AI58</f>
        <v>44805</v>
      </c>
      <c r="AJ77" s="309">
        <f t="shared" si="77"/>
        <v>44835</v>
      </c>
      <c r="AK77" s="309">
        <f t="shared" si="77"/>
        <v>44866</v>
      </c>
      <c r="AL77" s="309">
        <f t="shared" si="77"/>
        <v>44896</v>
      </c>
      <c r="AM77" s="309">
        <f t="shared" si="77"/>
        <v>44927</v>
      </c>
      <c r="AN77" s="309">
        <f t="shared" si="77"/>
        <v>44958</v>
      </c>
      <c r="AO77" s="309">
        <f t="shared" si="77"/>
        <v>44986</v>
      </c>
      <c r="AP77" s="309">
        <f t="shared" si="77"/>
        <v>45017</v>
      </c>
      <c r="AQ77" s="309">
        <f t="shared" si="77"/>
        <v>45047</v>
      </c>
      <c r="AR77" s="309">
        <f t="shared" si="77"/>
        <v>45078</v>
      </c>
      <c r="AS77" s="309">
        <f t="shared" si="77"/>
        <v>45108</v>
      </c>
      <c r="AT77" s="309">
        <f t="shared" si="77"/>
        <v>45139</v>
      </c>
      <c r="AU77" s="309">
        <f t="shared" si="77"/>
        <v>45170</v>
      </c>
      <c r="AV77" s="309">
        <f t="shared" si="77"/>
        <v>45200</v>
      </c>
      <c r="AW77" s="309">
        <f t="shared" si="77"/>
        <v>45231</v>
      </c>
      <c r="AX77" s="309">
        <f t="shared" si="77"/>
        <v>45261</v>
      </c>
      <c r="AY77" s="309">
        <f t="shared" si="77"/>
        <v>45292</v>
      </c>
      <c r="AZ77" s="309">
        <f t="shared" si="77"/>
        <v>45323</v>
      </c>
      <c r="BA77" s="309">
        <f t="shared" si="77"/>
        <v>45352</v>
      </c>
      <c r="BB77" s="309">
        <f t="shared" si="77"/>
        <v>45383</v>
      </c>
      <c r="BC77" s="309">
        <f t="shared" si="77"/>
        <v>45413</v>
      </c>
      <c r="BD77" s="309">
        <f t="shared" si="77"/>
        <v>45444</v>
      </c>
      <c r="BE77" s="309">
        <f t="shared" si="77"/>
        <v>45474</v>
      </c>
      <c r="BF77" s="309">
        <f t="shared" si="77"/>
        <v>45505</v>
      </c>
      <c r="BG77" s="309">
        <f t="shared" si="77"/>
        <v>45536</v>
      </c>
      <c r="BH77" s="309">
        <f t="shared" si="77"/>
        <v>45566</v>
      </c>
      <c r="BI77" s="309">
        <f t="shared" si="77"/>
        <v>45597</v>
      </c>
      <c r="BJ77" s="309">
        <f t="shared" si="77"/>
        <v>45627</v>
      </c>
      <c r="BK77" s="309">
        <f t="shared" si="77"/>
        <v>45658</v>
      </c>
      <c r="BL77" s="309">
        <f t="shared" si="77"/>
        <v>45689</v>
      </c>
      <c r="BM77" s="309">
        <f t="shared" si="77"/>
        <v>45717</v>
      </c>
      <c r="BN77" s="309">
        <f t="shared" si="77"/>
        <v>45748</v>
      </c>
      <c r="BO77" s="309">
        <f t="shared" ref="BO77:CH77" si="78">BO58</f>
        <v>45778</v>
      </c>
      <c r="BP77" s="309">
        <f t="shared" si="78"/>
        <v>45809</v>
      </c>
      <c r="BQ77" s="309">
        <f t="shared" si="78"/>
        <v>45839</v>
      </c>
      <c r="BR77" s="309">
        <f t="shared" si="78"/>
        <v>45870</v>
      </c>
      <c r="BS77" s="309">
        <f t="shared" si="78"/>
        <v>45901</v>
      </c>
      <c r="BT77" s="309">
        <f t="shared" si="78"/>
        <v>45931</v>
      </c>
      <c r="BU77" s="309">
        <f t="shared" si="78"/>
        <v>45962</v>
      </c>
      <c r="BV77" s="309">
        <f t="shared" si="78"/>
        <v>45992</v>
      </c>
      <c r="BW77" s="309">
        <f t="shared" si="78"/>
        <v>46023</v>
      </c>
      <c r="BX77" s="309">
        <f t="shared" si="78"/>
        <v>46054</v>
      </c>
      <c r="BY77" s="309">
        <f t="shared" si="78"/>
        <v>46082</v>
      </c>
      <c r="BZ77" s="309">
        <f t="shared" si="78"/>
        <v>46113</v>
      </c>
      <c r="CA77" s="309">
        <f t="shared" si="78"/>
        <v>46143</v>
      </c>
      <c r="CB77" s="309">
        <f t="shared" si="78"/>
        <v>46174</v>
      </c>
      <c r="CC77" s="309">
        <f t="shared" si="78"/>
        <v>46204</v>
      </c>
      <c r="CD77" s="309">
        <f t="shared" si="78"/>
        <v>46235</v>
      </c>
      <c r="CE77" s="309">
        <f t="shared" si="78"/>
        <v>46266</v>
      </c>
      <c r="CF77" s="309">
        <f t="shared" si="78"/>
        <v>46296</v>
      </c>
      <c r="CG77" s="309">
        <f t="shared" si="78"/>
        <v>46327</v>
      </c>
      <c r="CH77" s="310">
        <f t="shared" si="78"/>
        <v>46357</v>
      </c>
      <c r="CJ77" s="259" t="s">
        <v>105</v>
      </c>
    </row>
    <row r="78" spans="1:88" ht="15.75" customHeight="1" x14ac:dyDescent="0.3">
      <c r="A78" s="688"/>
      <c r="B78" s="14" t="str">
        <f>B59</f>
        <v>Air Comp</v>
      </c>
      <c r="C78" s="437">
        <f>'2M - SGS'!C78</f>
        <v>8.5109000000000004E-2</v>
      </c>
      <c r="D78" s="437">
        <f>'2M - SGS'!D78</f>
        <v>7.7715000000000006E-2</v>
      </c>
      <c r="E78" s="437">
        <f>'2M - SGS'!E78</f>
        <v>8.6136000000000004E-2</v>
      </c>
      <c r="F78" s="437">
        <f>'2M - SGS'!F78</f>
        <v>7.9796000000000006E-2</v>
      </c>
      <c r="G78" s="437">
        <f>'2M - SGS'!G78</f>
        <v>8.5334999999999994E-2</v>
      </c>
      <c r="H78" s="437">
        <f>'2M - SGS'!H78</f>
        <v>8.1994999999999998E-2</v>
      </c>
      <c r="I78" s="437">
        <f>'2M - SGS'!I78</f>
        <v>8.4098999999999993E-2</v>
      </c>
      <c r="J78" s="437">
        <f>'2M - SGS'!J78</f>
        <v>8.4198999999999996E-2</v>
      </c>
      <c r="K78" s="437">
        <f>'2M - SGS'!K78</f>
        <v>8.2512000000000002E-2</v>
      </c>
      <c r="L78" s="437">
        <f>'2M - SGS'!L78</f>
        <v>8.5277000000000006E-2</v>
      </c>
      <c r="M78" s="437">
        <f>'2M - SGS'!M78</f>
        <v>8.2588999999999996E-2</v>
      </c>
      <c r="N78" s="437">
        <f>'2M - SGS'!N78</f>
        <v>8.5237999999999994E-2</v>
      </c>
      <c r="O78" s="437">
        <f>'2M - SGS'!O78</f>
        <v>8.5109000000000004E-2</v>
      </c>
      <c r="P78" s="437">
        <f>'2M - SGS'!P78</f>
        <v>7.7715000000000006E-2</v>
      </c>
      <c r="Q78" s="437">
        <f>'2M - SGS'!Q78</f>
        <v>8.6136000000000004E-2</v>
      </c>
      <c r="R78" s="437">
        <f>'2M - SGS'!R78</f>
        <v>7.9796000000000006E-2</v>
      </c>
      <c r="S78" s="437">
        <f>'2M - SGS'!S78</f>
        <v>8.5334999999999994E-2</v>
      </c>
      <c r="T78" s="437">
        <f>'2M - SGS'!T78</f>
        <v>8.1994999999999998E-2</v>
      </c>
      <c r="U78" s="437">
        <f>'2M - SGS'!U78</f>
        <v>8.4098999999999993E-2</v>
      </c>
      <c r="V78" s="437">
        <f>'2M - SGS'!V78</f>
        <v>8.4198999999999996E-2</v>
      </c>
      <c r="W78" s="437">
        <f>'2M - SGS'!W78</f>
        <v>8.2512000000000002E-2</v>
      </c>
      <c r="X78" s="437">
        <f>'2M - SGS'!X78</f>
        <v>8.5277000000000006E-2</v>
      </c>
      <c r="Y78" s="437">
        <f>'2M - SGS'!Y78</f>
        <v>8.2588999999999996E-2</v>
      </c>
      <c r="Z78" s="437">
        <f>'2M - SGS'!Z78</f>
        <v>8.5237999999999994E-2</v>
      </c>
      <c r="AA78" s="437">
        <f>'2M - SGS'!AA78</f>
        <v>8.5109000000000004E-2</v>
      </c>
      <c r="AB78" s="437">
        <f>'2M - SGS'!AB78</f>
        <v>7.7715000000000006E-2</v>
      </c>
      <c r="AC78" s="437">
        <f>'2M - SGS'!AC78</f>
        <v>8.6136000000000004E-2</v>
      </c>
      <c r="AD78" s="437">
        <f>'2M - SGS'!AD78</f>
        <v>7.9796000000000006E-2</v>
      </c>
      <c r="AE78" s="437">
        <f>'2M - SGS'!AE78</f>
        <v>8.5334999999999994E-2</v>
      </c>
      <c r="AF78" s="437">
        <f>'2M - SGS'!AF78</f>
        <v>8.1994999999999998E-2</v>
      </c>
      <c r="AG78" s="437">
        <f>'2M - SGS'!AG78</f>
        <v>8.4098999999999993E-2</v>
      </c>
      <c r="AH78" s="437">
        <f>'2M - SGS'!AH78</f>
        <v>8.4198999999999996E-2</v>
      </c>
      <c r="AI78" s="437">
        <f>'2M - SGS'!AI78</f>
        <v>8.2512000000000002E-2</v>
      </c>
      <c r="AJ78" s="437">
        <f>'2M - SGS'!AJ78</f>
        <v>8.5277000000000006E-2</v>
      </c>
      <c r="AK78" s="437">
        <f>'2M - SGS'!AK78</f>
        <v>8.2588999999999996E-2</v>
      </c>
      <c r="AL78" s="437">
        <f>'2M - SGS'!AL78</f>
        <v>8.5237999999999994E-2</v>
      </c>
      <c r="AM78" s="437">
        <f>'2M - SGS'!AM78</f>
        <v>8.5109000000000004E-2</v>
      </c>
      <c r="AN78" s="437">
        <f>'2M - SGS'!AN78</f>
        <v>7.7715000000000006E-2</v>
      </c>
      <c r="AO78" s="437">
        <f>'2M - SGS'!AO78</f>
        <v>8.6136000000000004E-2</v>
      </c>
      <c r="AP78" s="437">
        <f>'2M - SGS'!AP78</f>
        <v>7.9796000000000006E-2</v>
      </c>
      <c r="AQ78" s="437">
        <f>'2M - SGS'!AQ78</f>
        <v>8.5334999999999994E-2</v>
      </c>
      <c r="AR78" s="437">
        <f>'2M - SGS'!AR78</f>
        <v>8.1994999999999998E-2</v>
      </c>
      <c r="AS78" s="437">
        <f>'2M - SGS'!AS78</f>
        <v>8.4098999999999993E-2</v>
      </c>
      <c r="AT78" s="437">
        <f>'2M - SGS'!AT78</f>
        <v>8.4198999999999996E-2</v>
      </c>
      <c r="AU78" s="437">
        <f>'2M - SGS'!AU78</f>
        <v>8.2512000000000002E-2</v>
      </c>
      <c r="AV78" s="437">
        <f>'2M - SGS'!AV78</f>
        <v>8.5277000000000006E-2</v>
      </c>
      <c r="AW78" s="437">
        <f>'2M - SGS'!AW78</f>
        <v>8.2588999999999996E-2</v>
      </c>
      <c r="AX78" s="437">
        <f>'2M - SGS'!AX78</f>
        <v>8.5237999999999994E-2</v>
      </c>
      <c r="AY78" s="437">
        <f>'2M - SGS'!AY78</f>
        <v>8.5109000000000004E-2</v>
      </c>
      <c r="AZ78" s="437">
        <f>'2M - SGS'!AZ78</f>
        <v>7.7715000000000006E-2</v>
      </c>
      <c r="BA78" s="437">
        <f>'2M - SGS'!BA78</f>
        <v>8.6136000000000004E-2</v>
      </c>
      <c r="BB78" s="437">
        <f>'2M - SGS'!BB78</f>
        <v>7.9796000000000006E-2</v>
      </c>
      <c r="BC78" s="437">
        <f>'2M - SGS'!BC78</f>
        <v>8.5334999999999994E-2</v>
      </c>
      <c r="BD78" s="437">
        <f>'2M - SGS'!BD78</f>
        <v>8.1994999999999998E-2</v>
      </c>
      <c r="BE78" s="437">
        <f>'2M - SGS'!BE78</f>
        <v>8.4098999999999993E-2</v>
      </c>
      <c r="BF78" s="437">
        <f>'2M - SGS'!BF78</f>
        <v>8.4198999999999996E-2</v>
      </c>
      <c r="BG78" s="437">
        <f>'2M - SGS'!BG78</f>
        <v>8.2512000000000002E-2</v>
      </c>
      <c r="BH78" s="437">
        <f>'2M - SGS'!BH78</f>
        <v>8.5277000000000006E-2</v>
      </c>
      <c r="BI78" s="437">
        <f>'2M - SGS'!BI78</f>
        <v>8.2588999999999996E-2</v>
      </c>
      <c r="BJ78" s="437">
        <f>'2M - SGS'!BJ78</f>
        <v>8.5237999999999994E-2</v>
      </c>
      <c r="BK78" s="437">
        <f>'2M - SGS'!BK78</f>
        <v>8.5109000000000004E-2</v>
      </c>
      <c r="BL78" s="437">
        <f>'2M - SGS'!BL78</f>
        <v>7.7715000000000006E-2</v>
      </c>
      <c r="BM78" s="437">
        <f>'2M - SGS'!BM78</f>
        <v>8.6136000000000004E-2</v>
      </c>
      <c r="BN78" s="437">
        <f>'2M - SGS'!BN78</f>
        <v>7.9796000000000006E-2</v>
      </c>
      <c r="BO78" s="437">
        <f>'2M - SGS'!BO78</f>
        <v>8.5334999999999994E-2</v>
      </c>
      <c r="BP78" s="437">
        <f>'2M - SGS'!BP78</f>
        <v>8.1994999999999998E-2</v>
      </c>
      <c r="BQ78" s="437">
        <f>'2M - SGS'!BQ78</f>
        <v>8.4098999999999993E-2</v>
      </c>
      <c r="BR78" s="437">
        <f>'2M - SGS'!BR78</f>
        <v>8.4198999999999996E-2</v>
      </c>
      <c r="BS78" s="437">
        <f>'2M - SGS'!BS78</f>
        <v>8.2512000000000002E-2</v>
      </c>
      <c r="BT78" s="437">
        <f>'2M - SGS'!BT78</f>
        <v>8.5277000000000006E-2</v>
      </c>
      <c r="BU78" s="437">
        <f>'2M - SGS'!BU78</f>
        <v>8.2588999999999996E-2</v>
      </c>
      <c r="BV78" s="437">
        <f>'2M - SGS'!BV78</f>
        <v>8.5237999999999994E-2</v>
      </c>
      <c r="BW78" s="437">
        <f>'2M - SGS'!BW78</f>
        <v>8.5109000000000004E-2</v>
      </c>
      <c r="BX78" s="437">
        <f>'2M - SGS'!BX78</f>
        <v>7.7715000000000006E-2</v>
      </c>
      <c r="BY78" s="437">
        <f>'2M - SGS'!BY78</f>
        <v>8.6136000000000004E-2</v>
      </c>
      <c r="BZ78" s="437">
        <f>'2M - SGS'!BZ78</f>
        <v>7.9796000000000006E-2</v>
      </c>
      <c r="CA78" s="437">
        <f>'2M - SGS'!CA78</f>
        <v>8.5334999999999994E-2</v>
      </c>
      <c r="CB78" s="437">
        <f>'2M - SGS'!CB78</f>
        <v>8.1994999999999998E-2</v>
      </c>
      <c r="CC78" s="437">
        <f>'2M - SGS'!CC78</f>
        <v>8.4098999999999993E-2</v>
      </c>
      <c r="CD78" s="437">
        <f>'2M - SGS'!CD78</f>
        <v>8.4198999999999996E-2</v>
      </c>
      <c r="CE78" s="437">
        <f>'2M - SGS'!CE78</f>
        <v>8.2512000000000002E-2</v>
      </c>
      <c r="CF78" s="437">
        <f>'2M - SGS'!CF78</f>
        <v>8.5277000000000006E-2</v>
      </c>
      <c r="CG78" s="437">
        <f>'2M - SGS'!CG78</f>
        <v>8.2588999999999996E-2</v>
      </c>
      <c r="CH78" s="438">
        <f>'2M - SGS'!CH78</f>
        <v>8.5237999999999994E-2</v>
      </c>
      <c r="CJ78" s="278">
        <f>SUM(C78:N78)</f>
        <v>1.0000000000000002</v>
      </c>
    </row>
    <row r="79" spans="1:88" ht="15.6" x14ac:dyDescent="0.3">
      <c r="A79" s="688"/>
      <c r="B79" s="14" t="str">
        <f t="shared" ref="B79:B90" si="79">B60</f>
        <v>Building Shell</v>
      </c>
      <c r="C79" s="437">
        <f>'2M - SGS'!C79</f>
        <v>0.107824</v>
      </c>
      <c r="D79" s="437">
        <f>'2M - SGS'!D79</f>
        <v>9.1051999999999994E-2</v>
      </c>
      <c r="E79" s="437">
        <f>'2M - SGS'!E79</f>
        <v>7.1135000000000004E-2</v>
      </c>
      <c r="F79" s="437">
        <f>'2M - SGS'!F79</f>
        <v>4.1179E-2</v>
      </c>
      <c r="G79" s="437">
        <f>'2M - SGS'!G79</f>
        <v>4.4423999999999998E-2</v>
      </c>
      <c r="H79" s="437">
        <f>'2M - SGS'!H79</f>
        <v>0.106128</v>
      </c>
      <c r="I79" s="437">
        <f>'2M - SGS'!I79</f>
        <v>0.14288100000000001</v>
      </c>
      <c r="J79" s="437">
        <f>'2M - SGS'!J79</f>
        <v>0.133494</v>
      </c>
      <c r="K79" s="437">
        <f>'2M - SGS'!K79</f>
        <v>5.781E-2</v>
      </c>
      <c r="L79" s="437">
        <f>'2M - SGS'!L79</f>
        <v>3.8018000000000003E-2</v>
      </c>
      <c r="M79" s="437">
        <f>'2M - SGS'!M79</f>
        <v>6.2103999999999999E-2</v>
      </c>
      <c r="N79" s="437">
        <f>'2M - SGS'!N79</f>
        <v>0.10395</v>
      </c>
      <c r="O79" s="437">
        <f>'2M - SGS'!O79</f>
        <v>0.107824</v>
      </c>
      <c r="P79" s="437">
        <f>'2M - SGS'!P79</f>
        <v>9.1051999999999994E-2</v>
      </c>
      <c r="Q79" s="437">
        <f>'2M - SGS'!Q79</f>
        <v>7.1135000000000004E-2</v>
      </c>
      <c r="R79" s="437">
        <f>'2M - SGS'!R79</f>
        <v>4.1179E-2</v>
      </c>
      <c r="S79" s="437">
        <f>'2M - SGS'!S79</f>
        <v>4.4423999999999998E-2</v>
      </c>
      <c r="T79" s="437">
        <f>'2M - SGS'!T79</f>
        <v>0.106128</v>
      </c>
      <c r="U79" s="437">
        <f>'2M - SGS'!U79</f>
        <v>0.14288100000000001</v>
      </c>
      <c r="V79" s="437">
        <f>'2M - SGS'!V79</f>
        <v>0.133494</v>
      </c>
      <c r="W79" s="437">
        <f>'2M - SGS'!W79</f>
        <v>5.781E-2</v>
      </c>
      <c r="X79" s="437">
        <f>'2M - SGS'!X79</f>
        <v>3.8018000000000003E-2</v>
      </c>
      <c r="Y79" s="437">
        <f>'2M - SGS'!Y79</f>
        <v>6.2103999999999999E-2</v>
      </c>
      <c r="Z79" s="437">
        <f>'2M - SGS'!Z79</f>
        <v>0.10395</v>
      </c>
      <c r="AA79" s="437">
        <f>'2M - SGS'!AA79</f>
        <v>0.107824</v>
      </c>
      <c r="AB79" s="437">
        <f>'2M - SGS'!AB79</f>
        <v>9.1051999999999994E-2</v>
      </c>
      <c r="AC79" s="437">
        <f>'2M - SGS'!AC79</f>
        <v>7.1135000000000004E-2</v>
      </c>
      <c r="AD79" s="437">
        <f>'2M - SGS'!AD79</f>
        <v>4.1179E-2</v>
      </c>
      <c r="AE79" s="437">
        <f>'2M - SGS'!AE79</f>
        <v>4.4423999999999998E-2</v>
      </c>
      <c r="AF79" s="437">
        <f>'2M - SGS'!AF79</f>
        <v>0.106128</v>
      </c>
      <c r="AG79" s="437">
        <f>'2M - SGS'!AG79</f>
        <v>0.14288100000000001</v>
      </c>
      <c r="AH79" s="437">
        <f>'2M - SGS'!AH79</f>
        <v>0.133494</v>
      </c>
      <c r="AI79" s="437">
        <f>'2M - SGS'!AI79</f>
        <v>5.781E-2</v>
      </c>
      <c r="AJ79" s="437">
        <f>'2M - SGS'!AJ79</f>
        <v>3.8018000000000003E-2</v>
      </c>
      <c r="AK79" s="437">
        <f>'2M - SGS'!AK79</f>
        <v>6.2103999999999999E-2</v>
      </c>
      <c r="AL79" s="437">
        <f>'2M - SGS'!AL79</f>
        <v>0.10395</v>
      </c>
      <c r="AM79" s="437">
        <f>'2M - SGS'!AM79</f>
        <v>0.107824</v>
      </c>
      <c r="AN79" s="437">
        <f>'2M - SGS'!AN79</f>
        <v>9.1051999999999994E-2</v>
      </c>
      <c r="AO79" s="437">
        <f>'2M - SGS'!AO79</f>
        <v>7.1135000000000004E-2</v>
      </c>
      <c r="AP79" s="437">
        <f>'2M - SGS'!AP79</f>
        <v>4.1179E-2</v>
      </c>
      <c r="AQ79" s="437">
        <f>'2M - SGS'!AQ79</f>
        <v>4.4423999999999998E-2</v>
      </c>
      <c r="AR79" s="437">
        <f>'2M - SGS'!AR79</f>
        <v>0.106128</v>
      </c>
      <c r="AS79" s="437">
        <f>'2M - SGS'!AS79</f>
        <v>0.14288100000000001</v>
      </c>
      <c r="AT79" s="437">
        <f>'2M - SGS'!AT79</f>
        <v>0.133494</v>
      </c>
      <c r="AU79" s="437">
        <f>'2M - SGS'!AU79</f>
        <v>5.781E-2</v>
      </c>
      <c r="AV79" s="437">
        <f>'2M - SGS'!AV79</f>
        <v>3.8018000000000003E-2</v>
      </c>
      <c r="AW79" s="437">
        <f>'2M - SGS'!AW79</f>
        <v>6.2103999999999999E-2</v>
      </c>
      <c r="AX79" s="437">
        <f>'2M - SGS'!AX79</f>
        <v>0.10395</v>
      </c>
      <c r="AY79" s="437">
        <f>'2M - SGS'!AY79</f>
        <v>0.107824</v>
      </c>
      <c r="AZ79" s="437">
        <f>'2M - SGS'!AZ79</f>
        <v>9.1051999999999994E-2</v>
      </c>
      <c r="BA79" s="437">
        <f>'2M - SGS'!BA79</f>
        <v>7.1135000000000004E-2</v>
      </c>
      <c r="BB79" s="437">
        <f>'2M - SGS'!BB79</f>
        <v>4.1179E-2</v>
      </c>
      <c r="BC79" s="437">
        <f>'2M - SGS'!BC79</f>
        <v>4.4423999999999998E-2</v>
      </c>
      <c r="BD79" s="437">
        <f>'2M - SGS'!BD79</f>
        <v>0.106128</v>
      </c>
      <c r="BE79" s="437">
        <f>'2M - SGS'!BE79</f>
        <v>0.14288100000000001</v>
      </c>
      <c r="BF79" s="437">
        <f>'2M - SGS'!BF79</f>
        <v>0.133494</v>
      </c>
      <c r="BG79" s="437">
        <f>'2M - SGS'!BG79</f>
        <v>5.781E-2</v>
      </c>
      <c r="BH79" s="437">
        <f>'2M - SGS'!BH79</f>
        <v>3.8018000000000003E-2</v>
      </c>
      <c r="BI79" s="437">
        <f>'2M - SGS'!BI79</f>
        <v>6.2103999999999999E-2</v>
      </c>
      <c r="BJ79" s="437">
        <f>'2M - SGS'!BJ79</f>
        <v>0.10395</v>
      </c>
      <c r="BK79" s="437">
        <f>'2M - SGS'!BK79</f>
        <v>0.107824</v>
      </c>
      <c r="BL79" s="437">
        <f>'2M - SGS'!BL79</f>
        <v>9.1051999999999994E-2</v>
      </c>
      <c r="BM79" s="437">
        <f>'2M - SGS'!BM79</f>
        <v>7.1135000000000004E-2</v>
      </c>
      <c r="BN79" s="437">
        <f>'2M - SGS'!BN79</f>
        <v>4.1179E-2</v>
      </c>
      <c r="BO79" s="437">
        <f>'2M - SGS'!BO79</f>
        <v>4.4423999999999998E-2</v>
      </c>
      <c r="BP79" s="437">
        <f>'2M - SGS'!BP79</f>
        <v>0.106128</v>
      </c>
      <c r="BQ79" s="437">
        <f>'2M - SGS'!BQ79</f>
        <v>0.14288100000000001</v>
      </c>
      <c r="BR79" s="437">
        <f>'2M - SGS'!BR79</f>
        <v>0.133494</v>
      </c>
      <c r="BS79" s="437">
        <f>'2M - SGS'!BS79</f>
        <v>5.781E-2</v>
      </c>
      <c r="BT79" s="437">
        <f>'2M - SGS'!BT79</f>
        <v>3.8018000000000003E-2</v>
      </c>
      <c r="BU79" s="437">
        <f>'2M - SGS'!BU79</f>
        <v>6.2103999999999999E-2</v>
      </c>
      <c r="BV79" s="437">
        <f>'2M - SGS'!BV79</f>
        <v>0.10395</v>
      </c>
      <c r="BW79" s="437">
        <f>'2M - SGS'!BW79</f>
        <v>0.107824</v>
      </c>
      <c r="BX79" s="437">
        <f>'2M - SGS'!BX79</f>
        <v>9.1051999999999994E-2</v>
      </c>
      <c r="BY79" s="437">
        <f>'2M - SGS'!BY79</f>
        <v>7.1135000000000004E-2</v>
      </c>
      <c r="BZ79" s="437">
        <f>'2M - SGS'!BZ79</f>
        <v>4.1179E-2</v>
      </c>
      <c r="CA79" s="437">
        <f>'2M - SGS'!CA79</f>
        <v>4.4423999999999998E-2</v>
      </c>
      <c r="CB79" s="437">
        <f>'2M - SGS'!CB79</f>
        <v>0.106128</v>
      </c>
      <c r="CC79" s="437">
        <f>'2M - SGS'!CC79</f>
        <v>0.14288100000000001</v>
      </c>
      <c r="CD79" s="437">
        <f>'2M - SGS'!CD79</f>
        <v>0.133494</v>
      </c>
      <c r="CE79" s="437">
        <f>'2M - SGS'!CE79</f>
        <v>5.781E-2</v>
      </c>
      <c r="CF79" s="437">
        <f>'2M - SGS'!CF79</f>
        <v>3.8018000000000003E-2</v>
      </c>
      <c r="CG79" s="437">
        <f>'2M - SGS'!CG79</f>
        <v>6.2103999999999999E-2</v>
      </c>
      <c r="CH79" s="438">
        <f>'2M - SGS'!CH79</f>
        <v>0.10395</v>
      </c>
      <c r="CJ79" s="278">
        <f t="shared" ref="CJ79:CJ90" si="80">SUM(C79:N79)</f>
        <v>0.99999900000000008</v>
      </c>
    </row>
    <row r="80" spans="1:88" ht="15.6" x14ac:dyDescent="0.3">
      <c r="A80" s="688"/>
      <c r="B80" s="14" t="str">
        <f t="shared" si="79"/>
        <v>Cooking</v>
      </c>
      <c r="C80" s="437">
        <f>'2M - SGS'!C80</f>
        <v>8.6096000000000006E-2</v>
      </c>
      <c r="D80" s="437">
        <f>'2M - SGS'!D80</f>
        <v>7.8608999999999998E-2</v>
      </c>
      <c r="E80" s="437">
        <f>'2M - SGS'!E80</f>
        <v>8.1547999999999995E-2</v>
      </c>
      <c r="F80" s="437">
        <f>'2M - SGS'!F80</f>
        <v>7.2947999999999999E-2</v>
      </c>
      <c r="G80" s="437">
        <f>'2M - SGS'!G80</f>
        <v>8.6277000000000006E-2</v>
      </c>
      <c r="H80" s="437">
        <f>'2M - SGS'!H80</f>
        <v>8.3294000000000007E-2</v>
      </c>
      <c r="I80" s="437">
        <f>'2M - SGS'!I80</f>
        <v>8.5859000000000005E-2</v>
      </c>
      <c r="J80" s="437">
        <f>'2M - SGS'!J80</f>
        <v>8.5885000000000003E-2</v>
      </c>
      <c r="K80" s="437">
        <f>'2M - SGS'!K80</f>
        <v>8.3474999999999994E-2</v>
      </c>
      <c r="L80" s="437">
        <f>'2M - SGS'!L80</f>
        <v>8.6262000000000005E-2</v>
      </c>
      <c r="M80" s="437">
        <f>'2M - SGS'!M80</f>
        <v>8.3496000000000001E-2</v>
      </c>
      <c r="N80" s="437">
        <f>'2M - SGS'!N80</f>
        <v>8.6250999999999994E-2</v>
      </c>
      <c r="O80" s="437">
        <f>'2M - SGS'!O80</f>
        <v>8.6096000000000006E-2</v>
      </c>
      <c r="P80" s="437">
        <f>'2M - SGS'!P80</f>
        <v>7.8608999999999998E-2</v>
      </c>
      <c r="Q80" s="437">
        <f>'2M - SGS'!Q80</f>
        <v>8.1547999999999995E-2</v>
      </c>
      <c r="R80" s="437">
        <f>'2M - SGS'!R80</f>
        <v>7.2947999999999999E-2</v>
      </c>
      <c r="S80" s="437">
        <f>'2M - SGS'!S80</f>
        <v>8.6277000000000006E-2</v>
      </c>
      <c r="T80" s="437">
        <f>'2M - SGS'!T80</f>
        <v>8.3294000000000007E-2</v>
      </c>
      <c r="U80" s="437">
        <f>'2M - SGS'!U80</f>
        <v>8.5859000000000005E-2</v>
      </c>
      <c r="V80" s="437">
        <f>'2M - SGS'!V80</f>
        <v>8.5885000000000003E-2</v>
      </c>
      <c r="W80" s="437">
        <f>'2M - SGS'!W80</f>
        <v>8.3474999999999994E-2</v>
      </c>
      <c r="X80" s="437">
        <f>'2M - SGS'!X80</f>
        <v>8.6262000000000005E-2</v>
      </c>
      <c r="Y80" s="437">
        <f>'2M - SGS'!Y80</f>
        <v>8.3496000000000001E-2</v>
      </c>
      <c r="Z80" s="437">
        <f>'2M - SGS'!Z80</f>
        <v>8.6250999999999994E-2</v>
      </c>
      <c r="AA80" s="437">
        <f>'2M - SGS'!AA80</f>
        <v>8.6096000000000006E-2</v>
      </c>
      <c r="AB80" s="437">
        <f>'2M - SGS'!AB80</f>
        <v>7.8608999999999998E-2</v>
      </c>
      <c r="AC80" s="437">
        <f>'2M - SGS'!AC80</f>
        <v>8.1547999999999995E-2</v>
      </c>
      <c r="AD80" s="437">
        <f>'2M - SGS'!AD80</f>
        <v>7.2947999999999999E-2</v>
      </c>
      <c r="AE80" s="437">
        <f>'2M - SGS'!AE80</f>
        <v>8.6277000000000006E-2</v>
      </c>
      <c r="AF80" s="437">
        <f>'2M - SGS'!AF80</f>
        <v>8.3294000000000007E-2</v>
      </c>
      <c r="AG80" s="437">
        <f>'2M - SGS'!AG80</f>
        <v>8.5859000000000005E-2</v>
      </c>
      <c r="AH80" s="437">
        <f>'2M - SGS'!AH80</f>
        <v>8.5885000000000003E-2</v>
      </c>
      <c r="AI80" s="437">
        <f>'2M - SGS'!AI80</f>
        <v>8.3474999999999994E-2</v>
      </c>
      <c r="AJ80" s="437">
        <f>'2M - SGS'!AJ80</f>
        <v>8.6262000000000005E-2</v>
      </c>
      <c r="AK80" s="437">
        <f>'2M - SGS'!AK80</f>
        <v>8.3496000000000001E-2</v>
      </c>
      <c r="AL80" s="437">
        <f>'2M - SGS'!AL80</f>
        <v>8.6250999999999994E-2</v>
      </c>
      <c r="AM80" s="437">
        <f>'2M - SGS'!AM80</f>
        <v>8.6096000000000006E-2</v>
      </c>
      <c r="AN80" s="437">
        <f>'2M - SGS'!AN80</f>
        <v>7.8608999999999998E-2</v>
      </c>
      <c r="AO80" s="437">
        <f>'2M - SGS'!AO80</f>
        <v>8.1547999999999995E-2</v>
      </c>
      <c r="AP80" s="437">
        <f>'2M - SGS'!AP80</f>
        <v>7.2947999999999999E-2</v>
      </c>
      <c r="AQ80" s="437">
        <f>'2M - SGS'!AQ80</f>
        <v>8.6277000000000006E-2</v>
      </c>
      <c r="AR80" s="437">
        <f>'2M - SGS'!AR80</f>
        <v>8.3294000000000007E-2</v>
      </c>
      <c r="AS80" s="437">
        <f>'2M - SGS'!AS80</f>
        <v>8.5859000000000005E-2</v>
      </c>
      <c r="AT80" s="437">
        <f>'2M - SGS'!AT80</f>
        <v>8.5885000000000003E-2</v>
      </c>
      <c r="AU80" s="437">
        <f>'2M - SGS'!AU80</f>
        <v>8.3474999999999994E-2</v>
      </c>
      <c r="AV80" s="437">
        <f>'2M - SGS'!AV80</f>
        <v>8.6262000000000005E-2</v>
      </c>
      <c r="AW80" s="437">
        <f>'2M - SGS'!AW80</f>
        <v>8.3496000000000001E-2</v>
      </c>
      <c r="AX80" s="437">
        <f>'2M - SGS'!AX80</f>
        <v>8.6250999999999994E-2</v>
      </c>
      <c r="AY80" s="437">
        <f>'2M - SGS'!AY80</f>
        <v>8.6096000000000006E-2</v>
      </c>
      <c r="AZ80" s="437">
        <f>'2M - SGS'!AZ80</f>
        <v>7.8608999999999998E-2</v>
      </c>
      <c r="BA80" s="437">
        <f>'2M - SGS'!BA80</f>
        <v>8.1547999999999995E-2</v>
      </c>
      <c r="BB80" s="437">
        <f>'2M - SGS'!BB80</f>
        <v>7.2947999999999999E-2</v>
      </c>
      <c r="BC80" s="437">
        <f>'2M - SGS'!BC80</f>
        <v>8.6277000000000006E-2</v>
      </c>
      <c r="BD80" s="437">
        <f>'2M - SGS'!BD80</f>
        <v>8.3294000000000007E-2</v>
      </c>
      <c r="BE80" s="437">
        <f>'2M - SGS'!BE80</f>
        <v>8.5859000000000005E-2</v>
      </c>
      <c r="BF80" s="437">
        <f>'2M - SGS'!BF80</f>
        <v>8.5885000000000003E-2</v>
      </c>
      <c r="BG80" s="437">
        <f>'2M - SGS'!BG80</f>
        <v>8.3474999999999994E-2</v>
      </c>
      <c r="BH80" s="437">
        <f>'2M - SGS'!BH80</f>
        <v>8.6262000000000005E-2</v>
      </c>
      <c r="BI80" s="437">
        <f>'2M - SGS'!BI80</f>
        <v>8.3496000000000001E-2</v>
      </c>
      <c r="BJ80" s="437">
        <f>'2M - SGS'!BJ80</f>
        <v>8.6250999999999994E-2</v>
      </c>
      <c r="BK80" s="437">
        <f>'2M - SGS'!BK80</f>
        <v>8.6096000000000006E-2</v>
      </c>
      <c r="BL80" s="437">
        <f>'2M - SGS'!BL80</f>
        <v>7.8608999999999998E-2</v>
      </c>
      <c r="BM80" s="437">
        <f>'2M - SGS'!BM80</f>
        <v>8.1547999999999995E-2</v>
      </c>
      <c r="BN80" s="437">
        <f>'2M - SGS'!BN80</f>
        <v>7.2947999999999999E-2</v>
      </c>
      <c r="BO80" s="437">
        <f>'2M - SGS'!BO80</f>
        <v>8.6277000000000006E-2</v>
      </c>
      <c r="BP80" s="437">
        <f>'2M - SGS'!BP80</f>
        <v>8.3294000000000007E-2</v>
      </c>
      <c r="BQ80" s="437">
        <f>'2M - SGS'!BQ80</f>
        <v>8.5859000000000005E-2</v>
      </c>
      <c r="BR80" s="437">
        <f>'2M - SGS'!BR80</f>
        <v>8.5885000000000003E-2</v>
      </c>
      <c r="BS80" s="437">
        <f>'2M - SGS'!BS80</f>
        <v>8.3474999999999994E-2</v>
      </c>
      <c r="BT80" s="437">
        <f>'2M - SGS'!BT80</f>
        <v>8.6262000000000005E-2</v>
      </c>
      <c r="BU80" s="437">
        <f>'2M - SGS'!BU80</f>
        <v>8.3496000000000001E-2</v>
      </c>
      <c r="BV80" s="437">
        <f>'2M - SGS'!BV80</f>
        <v>8.6250999999999994E-2</v>
      </c>
      <c r="BW80" s="437">
        <f>'2M - SGS'!BW80</f>
        <v>8.6096000000000006E-2</v>
      </c>
      <c r="BX80" s="437">
        <f>'2M - SGS'!BX80</f>
        <v>7.8608999999999998E-2</v>
      </c>
      <c r="BY80" s="437">
        <f>'2M - SGS'!BY80</f>
        <v>8.1547999999999995E-2</v>
      </c>
      <c r="BZ80" s="437">
        <f>'2M - SGS'!BZ80</f>
        <v>7.2947999999999999E-2</v>
      </c>
      <c r="CA80" s="437">
        <f>'2M - SGS'!CA80</f>
        <v>8.6277000000000006E-2</v>
      </c>
      <c r="CB80" s="437">
        <f>'2M - SGS'!CB80</f>
        <v>8.3294000000000007E-2</v>
      </c>
      <c r="CC80" s="437">
        <f>'2M - SGS'!CC80</f>
        <v>8.5859000000000005E-2</v>
      </c>
      <c r="CD80" s="437">
        <f>'2M - SGS'!CD80</f>
        <v>8.5885000000000003E-2</v>
      </c>
      <c r="CE80" s="437">
        <f>'2M - SGS'!CE80</f>
        <v>8.3474999999999994E-2</v>
      </c>
      <c r="CF80" s="437">
        <f>'2M - SGS'!CF80</f>
        <v>8.6262000000000005E-2</v>
      </c>
      <c r="CG80" s="437">
        <f>'2M - SGS'!CG80</f>
        <v>8.3496000000000001E-2</v>
      </c>
      <c r="CH80" s="438">
        <f>'2M - SGS'!CH80</f>
        <v>8.6250999999999994E-2</v>
      </c>
      <c r="CJ80" s="278">
        <f t="shared" si="80"/>
        <v>0.99999999999999989</v>
      </c>
    </row>
    <row r="81" spans="1:88" ht="15.6" x14ac:dyDescent="0.3">
      <c r="A81" s="688"/>
      <c r="B81" s="14" t="str">
        <f t="shared" si="79"/>
        <v>Cooling</v>
      </c>
      <c r="C81" s="437">
        <f>'2M - SGS'!C81</f>
        <v>6.0000000000000002E-6</v>
      </c>
      <c r="D81" s="437">
        <f>'2M - SGS'!D81</f>
        <v>2.4699999999999999E-4</v>
      </c>
      <c r="E81" s="437">
        <f>'2M - SGS'!E81</f>
        <v>7.2360000000000002E-3</v>
      </c>
      <c r="F81" s="437">
        <f>'2M - SGS'!F81</f>
        <v>2.1690999999999998E-2</v>
      </c>
      <c r="G81" s="437">
        <f>'2M - SGS'!G81</f>
        <v>6.2979999999999994E-2</v>
      </c>
      <c r="H81" s="437">
        <f>'2M - SGS'!H81</f>
        <v>0.21317</v>
      </c>
      <c r="I81" s="437">
        <f>'2M - SGS'!I81</f>
        <v>0.29002899999999998</v>
      </c>
      <c r="J81" s="437">
        <f>'2M - SGS'!J81</f>
        <v>0.270206</v>
      </c>
      <c r="K81" s="437">
        <f>'2M - SGS'!K81</f>
        <v>0.108695</v>
      </c>
      <c r="L81" s="437">
        <f>'2M - SGS'!L81</f>
        <v>1.9643000000000001E-2</v>
      </c>
      <c r="M81" s="437">
        <f>'2M - SGS'!M81</f>
        <v>6.0299999999999998E-3</v>
      </c>
      <c r="N81" s="437">
        <f>'2M - SGS'!N81</f>
        <v>6.3999999999999997E-5</v>
      </c>
      <c r="O81" s="437">
        <f>'2M - SGS'!O81</f>
        <v>6.0000000000000002E-6</v>
      </c>
      <c r="P81" s="437">
        <f>'2M - SGS'!P81</f>
        <v>2.4699999999999999E-4</v>
      </c>
      <c r="Q81" s="437">
        <f>'2M - SGS'!Q81</f>
        <v>7.2360000000000002E-3</v>
      </c>
      <c r="R81" s="437">
        <f>'2M - SGS'!R81</f>
        <v>2.1690999999999998E-2</v>
      </c>
      <c r="S81" s="437">
        <f>'2M - SGS'!S81</f>
        <v>6.2979999999999994E-2</v>
      </c>
      <c r="T81" s="437">
        <f>'2M - SGS'!T81</f>
        <v>0.21317</v>
      </c>
      <c r="U81" s="437">
        <f>'2M - SGS'!U81</f>
        <v>0.29002899999999998</v>
      </c>
      <c r="V81" s="437">
        <f>'2M - SGS'!V81</f>
        <v>0.270206</v>
      </c>
      <c r="W81" s="437">
        <f>'2M - SGS'!W81</f>
        <v>0.108695</v>
      </c>
      <c r="X81" s="437">
        <f>'2M - SGS'!X81</f>
        <v>1.9643000000000001E-2</v>
      </c>
      <c r="Y81" s="437">
        <f>'2M - SGS'!Y81</f>
        <v>6.0299999999999998E-3</v>
      </c>
      <c r="Z81" s="437">
        <f>'2M - SGS'!Z81</f>
        <v>6.3999999999999997E-5</v>
      </c>
      <c r="AA81" s="437">
        <f>'2M - SGS'!AA81</f>
        <v>6.0000000000000002E-6</v>
      </c>
      <c r="AB81" s="437">
        <f>'2M - SGS'!AB81</f>
        <v>2.4699999999999999E-4</v>
      </c>
      <c r="AC81" s="437">
        <f>'2M - SGS'!AC81</f>
        <v>7.2360000000000002E-3</v>
      </c>
      <c r="AD81" s="437">
        <f>'2M - SGS'!AD81</f>
        <v>2.1690999999999998E-2</v>
      </c>
      <c r="AE81" s="437">
        <f>'2M - SGS'!AE81</f>
        <v>6.2979999999999994E-2</v>
      </c>
      <c r="AF81" s="437">
        <f>'2M - SGS'!AF81</f>
        <v>0.21317</v>
      </c>
      <c r="AG81" s="437">
        <f>'2M - SGS'!AG81</f>
        <v>0.29002899999999998</v>
      </c>
      <c r="AH81" s="437">
        <f>'2M - SGS'!AH81</f>
        <v>0.270206</v>
      </c>
      <c r="AI81" s="437">
        <f>'2M - SGS'!AI81</f>
        <v>0.108695</v>
      </c>
      <c r="AJ81" s="437">
        <f>'2M - SGS'!AJ81</f>
        <v>1.9643000000000001E-2</v>
      </c>
      <c r="AK81" s="437">
        <f>'2M - SGS'!AK81</f>
        <v>6.0299999999999998E-3</v>
      </c>
      <c r="AL81" s="437">
        <f>'2M - SGS'!AL81</f>
        <v>6.3999999999999997E-5</v>
      </c>
      <c r="AM81" s="437">
        <f>'2M - SGS'!AM81</f>
        <v>6.0000000000000002E-6</v>
      </c>
      <c r="AN81" s="437">
        <f>'2M - SGS'!AN81</f>
        <v>2.4699999999999999E-4</v>
      </c>
      <c r="AO81" s="437">
        <f>'2M - SGS'!AO81</f>
        <v>7.2360000000000002E-3</v>
      </c>
      <c r="AP81" s="437">
        <f>'2M - SGS'!AP81</f>
        <v>2.1690999999999998E-2</v>
      </c>
      <c r="AQ81" s="437">
        <f>'2M - SGS'!AQ81</f>
        <v>6.2979999999999994E-2</v>
      </c>
      <c r="AR81" s="437">
        <f>'2M - SGS'!AR81</f>
        <v>0.21317</v>
      </c>
      <c r="AS81" s="437">
        <f>'2M - SGS'!AS81</f>
        <v>0.29002899999999998</v>
      </c>
      <c r="AT81" s="437">
        <f>'2M - SGS'!AT81</f>
        <v>0.270206</v>
      </c>
      <c r="AU81" s="437">
        <f>'2M - SGS'!AU81</f>
        <v>0.108695</v>
      </c>
      <c r="AV81" s="437">
        <f>'2M - SGS'!AV81</f>
        <v>1.9643000000000001E-2</v>
      </c>
      <c r="AW81" s="437">
        <f>'2M - SGS'!AW81</f>
        <v>6.0299999999999998E-3</v>
      </c>
      <c r="AX81" s="437">
        <f>'2M - SGS'!AX81</f>
        <v>6.3999999999999997E-5</v>
      </c>
      <c r="AY81" s="437">
        <f>'2M - SGS'!AY81</f>
        <v>6.0000000000000002E-6</v>
      </c>
      <c r="AZ81" s="437">
        <f>'2M - SGS'!AZ81</f>
        <v>2.4699999999999999E-4</v>
      </c>
      <c r="BA81" s="437">
        <f>'2M - SGS'!BA81</f>
        <v>7.2360000000000002E-3</v>
      </c>
      <c r="BB81" s="437">
        <f>'2M - SGS'!BB81</f>
        <v>2.1690999999999998E-2</v>
      </c>
      <c r="BC81" s="437">
        <f>'2M - SGS'!BC81</f>
        <v>6.2979999999999994E-2</v>
      </c>
      <c r="BD81" s="437">
        <f>'2M - SGS'!BD81</f>
        <v>0.21317</v>
      </c>
      <c r="BE81" s="437">
        <f>'2M - SGS'!BE81</f>
        <v>0.29002899999999998</v>
      </c>
      <c r="BF81" s="437">
        <f>'2M - SGS'!BF81</f>
        <v>0.270206</v>
      </c>
      <c r="BG81" s="437">
        <f>'2M - SGS'!BG81</f>
        <v>0.108695</v>
      </c>
      <c r="BH81" s="437">
        <f>'2M - SGS'!BH81</f>
        <v>1.9643000000000001E-2</v>
      </c>
      <c r="BI81" s="437">
        <f>'2M - SGS'!BI81</f>
        <v>6.0299999999999998E-3</v>
      </c>
      <c r="BJ81" s="437">
        <f>'2M - SGS'!BJ81</f>
        <v>6.3999999999999997E-5</v>
      </c>
      <c r="BK81" s="437">
        <f>'2M - SGS'!BK81</f>
        <v>6.0000000000000002E-6</v>
      </c>
      <c r="BL81" s="437">
        <f>'2M - SGS'!BL81</f>
        <v>2.4699999999999999E-4</v>
      </c>
      <c r="BM81" s="437">
        <f>'2M - SGS'!BM81</f>
        <v>7.2360000000000002E-3</v>
      </c>
      <c r="BN81" s="437">
        <f>'2M - SGS'!BN81</f>
        <v>2.1690999999999998E-2</v>
      </c>
      <c r="BO81" s="437">
        <f>'2M - SGS'!BO81</f>
        <v>6.2979999999999994E-2</v>
      </c>
      <c r="BP81" s="437">
        <f>'2M - SGS'!BP81</f>
        <v>0.21317</v>
      </c>
      <c r="BQ81" s="437">
        <f>'2M - SGS'!BQ81</f>
        <v>0.29002899999999998</v>
      </c>
      <c r="BR81" s="437">
        <f>'2M - SGS'!BR81</f>
        <v>0.270206</v>
      </c>
      <c r="BS81" s="437">
        <f>'2M - SGS'!BS81</f>
        <v>0.108695</v>
      </c>
      <c r="BT81" s="437">
        <f>'2M - SGS'!BT81</f>
        <v>1.9643000000000001E-2</v>
      </c>
      <c r="BU81" s="437">
        <f>'2M - SGS'!BU81</f>
        <v>6.0299999999999998E-3</v>
      </c>
      <c r="BV81" s="437">
        <f>'2M - SGS'!BV81</f>
        <v>6.3999999999999997E-5</v>
      </c>
      <c r="BW81" s="437">
        <f>'2M - SGS'!BW81</f>
        <v>6.0000000000000002E-6</v>
      </c>
      <c r="BX81" s="437">
        <f>'2M - SGS'!BX81</f>
        <v>2.4699999999999999E-4</v>
      </c>
      <c r="BY81" s="437">
        <f>'2M - SGS'!BY81</f>
        <v>7.2360000000000002E-3</v>
      </c>
      <c r="BZ81" s="437">
        <f>'2M - SGS'!BZ81</f>
        <v>2.1690999999999998E-2</v>
      </c>
      <c r="CA81" s="437">
        <f>'2M - SGS'!CA81</f>
        <v>6.2979999999999994E-2</v>
      </c>
      <c r="CB81" s="437">
        <f>'2M - SGS'!CB81</f>
        <v>0.21317</v>
      </c>
      <c r="CC81" s="437">
        <f>'2M - SGS'!CC81</f>
        <v>0.29002899999999998</v>
      </c>
      <c r="CD81" s="437">
        <f>'2M - SGS'!CD81</f>
        <v>0.270206</v>
      </c>
      <c r="CE81" s="437">
        <f>'2M - SGS'!CE81</f>
        <v>0.108695</v>
      </c>
      <c r="CF81" s="437">
        <f>'2M - SGS'!CF81</f>
        <v>1.9643000000000001E-2</v>
      </c>
      <c r="CG81" s="437">
        <f>'2M - SGS'!CG81</f>
        <v>6.0299999999999998E-3</v>
      </c>
      <c r="CH81" s="438">
        <f>'2M - SGS'!CH81</f>
        <v>6.3999999999999997E-5</v>
      </c>
      <c r="CJ81" s="278">
        <f t="shared" si="80"/>
        <v>0.9999969999999998</v>
      </c>
    </row>
    <row r="82" spans="1:88" ht="15.6" x14ac:dyDescent="0.3">
      <c r="A82" s="688"/>
      <c r="B82" s="14" t="str">
        <f t="shared" si="79"/>
        <v>Ext Lighting</v>
      </c>
      <c r="C82" s="437">
        <f>'2M - SGS'!C82</f>
        <v>0.106265</v>
      </c>
      <c r="D82" s="437">
        <f>'2M - SGS'!D82</f>
        <v>8.2161999999999999E-2</v>
      </c>
      <c r="E82" s="437">
        <f>'2M - SGS'!E82</f>
        <v>7.0887000000000006E-2</v>
      </c>
      <c r="F82" s="437">
        <f>'2M - SGS'!F82</f>
        <v>6.8145999999999998E-2</v>
      </c>
      <c r="G82" s="437">
        <f>'2M - SGS'!G82</f>
        <v>8.1852999999999995E-2</v>
      </c>
      <c r="H82" s="437">
        <f>'2M - SGS'!H82</f>
        <v>6.7163E-2</v>
      </c>
      <c r="I82" s="437">
        <f>'2M - SGS'!I82</f>
        <v>8.6751999999999996E-2</v>
      </c>
      <c r="J82" s="437">
        <f>'2M - SGS'!J82</f>
        <v>6.9401000000000004E-2</v>
      </c>
      <c r="K82" s="437">
        <f>'2M - SGS'!K82</f>
        <v>8.2907999999999996E-2</v>
      </c>
      <c r="L82" s="437">
        <f>'2M - SGS'!L82</f>
        <v>0.100507</v>
      </c>
      <c r="M82" s="437">
        <f>'2M - SGS'!M82</f>
        <v>8.7251999999999996E-2</v>
      </c>
      <c r="N82" s="437">
        <f>'2M - SGS'!N82</f>
        <v>9.6703999999999998E-2</v>
      </c>
      <c r="O82" s="437">
        <f>'2M - SGS'!O82</f>
        <v>0.106265</v>
      </c>
      <c r="P82" s="437">
        <f>'2M - SGS'!P82</f>
        <v>8.2161999999999999E-2</v>
      </c>
      <c r="Q82" s="437">
        <f>'2M - SGS'!Q82</f>
        <v>7.0887000000000006E-2</v>
      </c>
      <c r="R82" s="437">
        <f>'2M - SGS'!R82</f>
        <v>6.8145999999999998E-2</v>
      </c>
      <c r="S82" s="437">
        <f>'2M - SGS'!S82</f>
        <v>8.1852999999999995E-2</v>
      </c>
      <c r="T82" s="437">
        <f>'2M - SGS'!T82</f>
        <v>6.7163E-2</v>
      </c>
      <c r="U82" s="437">
        <f>'2M - SGS'!U82</f>
        <v>8.6751999999999996E-2</v>
      </c>
      <c r="V82" s="437">
        <f>'2M - SGS'!V82</f>
        <v>6.9401000000000004E-2</v>
      </c>
      <c r="W82" s="437">
        <f>'2M - SGS'!W82</f>
        <v>8.2907999999999996E-2</v>
      </c>
      <c r="X82" s="437">
        <f>'2M - SGS'!X82</f>
        <v>0.100507</v>
      </c>
      <c r="Y82" s="437">
        <f>'2M - SGS'!Y82</f>
        <v>8.7251999999999996E-2</v>
      </c>
      <c r="Z82" s="437">
        <f>'2M - SGS'!Z82</f>
        <v>9.6703999999999998E-2</v>
      </c>
      <c r="AA82" s="437">
        <f>'2M - SGS'!AA82</f>
        <v>0.106265</v>
      </c>
      <c r="AB82" s="437">
        <f>'2M - SGS'!AB82</f>
        <v>8.2161999999999999E-2</v>
      </c>
      <c r="AC82" s="437">
        <f>'2M - SGS'!AC82</f>
        <v>7.0887000000000006E-2</v>
      </c>
      <c r="AD82" s="437">
        <f>'2M - SGS'!AD82</f>
        <v>6.8145999999999998E-2</v>
      </c>
      <c r="AE82" s="437">
        <f>'2M - SGS'!AE82</f>
        <v>8.1852999999999995E-2</v>
      </c>
      <c r="AF82" s="437">
        <f>'2M - SGS'!AF82</f>
        <v>6.7163E-2</v>
      </c>
      <c r="AG82" s="437">
        <f>'2M - SGS'!AG82</f>
        <v>8.6751999999999996E-2</v>
      </c>
      <c r="AH82" s="437">
        <f>'2M - SGS'!AH82</f>
        <v>6.9401000000000004E-2</v>
      </c>
      <c r="AI82" s="437">
        <f>'2M - SGS'!AI82</f>
        <v>8.2907999999999996E-2</v>
      </c>
      <c r="AJ82" s="437">
        <f>'2M - SGS'!AJ82</f>
        <v>0.100507</v>
      </c>
      <c r="AK82" s="437">
        <f>'2M - SGS'!AK82</f>
        <v>8.7251999999999996E-2</v>
      </c>
      <c r="AL82" s="437">
        <f>'2M - SGS'!AL82</f>
        <v>9.6703999999999998E-2</v>
      </c>
      <c r="AM82" s="437">
        <f>'2M - SGS'!AM82</f>
        <v>0.106265</v>
      </c>
      <c r="AN82" s="437">
        <f>'2M - SGS'!AN82</f>
        <v>8.2161999999999999E-2</v>
      </c>
      <c r="AO82" s="437">
        <f>'2M - SGS'!AO82</f>
        <v>7.0887000000000006E-2</v>
      </c>
      <c r="AP82" s="437">
        <f>'2M - SGS'!AP82</f>
        <v>6.8145999999999998E-2</v>
      </c>
      <c r="AQ82" s="437">
        <f>'2M - SGS'!AQ82</f>
        <v>8.1852999999999995E-2</v>
      </c>
      <c r="AR82" s="437">
        <f>'2M - SGS'!AR82</f>
        <v>6.7163E-2</v>
      </c>
      <c r="AS82" s="437">
        <f>'2M - SGS'!AS82</f>
        <v>8.6751999999999996E-2</v>
      </c>
      <c r="AT82" s="437">
        <f>'2M - SGS'!AT82</f>
        <v>6.9401000000000004E-2</v>
      </c>
      <c r="AU82" s="437">
        <f>'2M - SGS'!AU82</f>
        <v>8.2907999999999996E-2</v>
      </c>
      <c r="AV82" s="437">
        <f>'2M - SGS'!AV82</f>
        <v>0.100507</v>
      </c>
      <c r="AW82" s="437">
        <f>'2M - SGS'!AW82</f>
        <v>8.7251999999999996E-2</v>
      </c>
      <c r="AX82" s="437">
        <f>'2M - SGS'!AX82</f>
        <v>9.6703999999999998E-2</v>
      </c>
      <c r="AY82" s="437">
        <f>'2M - SGS'!AY82</f>
        <v>0.106265</v>
      </c>
      <c r="AZ82" s="437">
        <f>'2M - SGS'!AZ82</f>
        <v>8.2161999999999999E-2</v>
      </c>
      <c r="BA82" s="437">
        <f>'2M - SGS'!BA82</f>
        <v>7.0887000000000006E-2</v>
      </c>
      <c r="BB82" s="437">
        <f>'2M - SGS'!BB82</f>
        <v>6.8145999999999998E-2</v>
      </c>
      <c r="BC82" s="437">
        <f>'2M - SGS'!BC82</f>
        <v>8.1852999999999995E-2</v>
      </c>
      <c r="BD82" s="437">
        <f>'2M - SGS'!BD82</f>
        <v>6.7163E-2</v>
      </c>
      <c r="BE82" s="437">
        <f>'2M - SGS'!BE82</f>
        <v>8.6751999999999996E-2</v>
      </c>
      <c r="BF82" s="437">
        <f>'2M - SGS'!BF82</f>
        <v>6.9401000000000004E-2</v>
      </c>
      <c r="BG82" s="437">
        <f>'2M - SGS'!BG82</f>
        <v>8.2907999999999996E-2</v>
      </c>
      <c r="BH82" s="437">
        <f>'2M - SGS'!BH82</f>
        <v>0.100507</v>
      </c>
      <c r="BI82" s="437">
        <f>'2M - SGS'!BI82</f>
        <v>8.7251999999999996E-2</v>
      </c>
      <c r="BJ82" s="437">
        <f>'2M - SGS'!BJ82</f>
        <v>9.6703999999999998E-2</v>
      </c>
      <c r="BK82" s="437">
        <f>'2M - SGS'!BK82</f>
        <v>0.106265</v>
      </c>
      <c r="BL82" s="437">
        <f>'2M - SGS'!BL82</f>
        <v>8.2161999999999999E-2</v>
      </c>
      <c r="BM82" s="437">
        <f>'2M - SGS'!BM82</f>
        <v>7.0887000000000006E-2</v>
      </c>
      <c r="BN82" s="437">
        <f>'2M - SGS'!BN82</f>
        <v>6.8145999999999998E-2</v>
      </c>
      <c r="BO82" s="437">
        <f>'2M - SGS'!BO82</f>
        <v>8.1852999999999995E-2</v>
      </c>
      <c r="BP82" s="437">
        <f>'2M - SGS'!BP82</f>
        <v>6.7163E-2</v>
      </c>
      <c r="BQ82" s="437">
        <f>'2M - SGS'!BQ82</f>
        <v>8.6751999999999996E-2</v>
      </c>
      <c r="BR82" s="437">
        <f>'2M - SGS'!BR82</f>
        <v>6.9401000000000004E-2</v>
      </c>
      <c r="BS82" s="437">
        <f>'2M - SGS'!BS82</f>
        <v>8.2907999999999996E-2</v>
      </c>
      <c r="BT82" s="437">
        <f>'2M - SGS'!BT82</f>
        <v>0.100507</v>
      </c>
      <c r="BU82" s="437">
        <f>'2M - SGS'!BU82</f>
        <v>8.7251999999999996E-2</v>
      </c>
      <c r="BV82" s="437">
        <f>'2M - SGS'!BV82</f>
        <v>9.6703999999999998E-2</v>
      </c>
      <c r="BW82" s="437">
        <f>'2M - SGS'!BW82</f>
        <v>0.106265</v>
      </c>
      <c r="BX82" s="437">
        <f>'2M - SGS'!BX82</f>
        <v>8.2161999999999999E-2</v>
      </c>
      <c r="BY82" s="437">
        <f>'2M - SGS'!BY82</f>
        <v>7.0887000000000006E-2</v>
      </c>
      <c r="BZ82" s="437">
        <f>'2M - SGS'!BZ82</f>
        <v>6.8145999999999998E-2</v>
      </c>
      <c r="CA82" s="437">
        <f>'2M - SGS'!CA82</f>
        <v>8.1852999999999995E-2</v>
      </c>
      <c r="CB82" s="437">
        <f>'2M - SGS'!CB82</f>
        <v>6.7163E-2</v>
      </c>
      <c r="CC82" s="437">
        <f>'2M - SGS'!CC82</f>
        <v>8.6751999999999996E-2</v>
      </c>
      <c r="CD82" s="437">
        <f>'2M - SGS'!CD82</f>
        <v>6.9401000000000004E-2</v>
      </c>
      <c r="CE82" s="437">
        <f>'2M - SGS'!CE82</f>
        <v>8.2907999999999996E-2</v>
      </c>
      <c r="CF82" s="437">
        <f>'2M - SGS'!CF82</f>
        <v>0.100507</v>
      </c>
      <c r="CG82" s="437">
        <f>'2M - SGS'!CG82</f>
        <v>8.7251999999999996E-2</v>
      </c>
      <c r="CH82" s="438">
        <f>'2M - SGS'!CH82</f>
        <v>9.6703999999999998E-2</v>
      </c>
      <c r="CJ82" s="278">
        <f t="shared" si="80"/>
        <v>1</v>
      </c>
    </row>
    <row r="83" spans="1:88" ht="15.6" x14ac:dyDescent="0.3">
      <c r="A83" s="688"/>
      <c r="B83" s="14" t="str">
        <f t="shared" si="79"/>
        <v>Heating</v>
      </c>
      <c r="C83" s="437">
        <f>'2M - SGS'!C83</f>
        <v>0.210397</v>
      </c>
      <c r="D83" s="437">
        <f>'2M - SGS'!D83</f>
        <v>0.17743600000000001</v>
      </c>
      <c r="E83" s="437">
        <f>'2M - SGS'!E83</f>
        <v>0.13192400000000001</v>
      </c>
      <c r="F83" s="437">
        <f>'2M - SGS'!F83</f>
        <v>5.9718E-2</v>
      </c>
      <c r="G83" s="437">
        <f>'2M - SGS'!G83</f>
        <v>2.6769000000000001E-2</v>
      </c>
      <c r="H83" s="437">
        <f>'2M - SGS'!H83</f>
        <v>4.2950000000000002E-3</v>
      </c>
      <c r="I83" s="437">
        <f>'2M - SGS'!I83</f>
        <v>2.895E-3</v>
      </c>
      <c r="J83" s="437">
        <f>'2M - SGS'!J83</f>
        <v>3.4320000000000002E-3</v>
      </c>
      <c r="K83" s="437">
        <f>'2M - SGS'!K83</f>
        <v>9.4020000000000006E-3</v>
      </c>
      <c r="L83" s="437">
        <f>'2M - SGS'!L83</f>
        <v>5.5496999999999998E-2</v>
      </c>
      <c r="M83" s="437">
        <f>'2M - SGS'!M83</f>
        <v>0.115452</v>
      </c>
      <c r="N83" s="437">
        <f>'2M - SGS'!N83</f>
        <v>0.20278099999999999</v>
      </c>
      <c r="O83" s="437">
        <f>'2M - SGS'!O83</f>
        <v>0.210397</v>
      </c>
      <c r="P83" s="437">
        <f>'2M - SGS'!P83</f>
        <v>0.17743600000000001</v>
      </c>
      <c r="Q83" s="437">
        <f>'2M - SGS'!Q83</f>
        <v>0.13192400000000001</v>
      </c>
      <c r="R83" s="437">
        <f>'2M - SGS'!R83</f>
        <v>5.9718E-2</v>
      </c>
      <c r="S83" s="437">
        <f>'2M - SGS'!S83</f>
        <v>2.6769000000000001E-2</v>
      </c>
      <c r="T83" s="437">
        <f>'2M - SGS'!T83</f>
        <v>4.2950000000000002E-3</v>
      </c>
      <c r="U83" s="437">
        <f>'2M - SGS'!U83</f>
        <v>2.895E-3</v>
      </c>
      <c r="V83" s="437">
        <f>'2M - SGS'!V83</f>
        <v>3.4320000000000002E-3</v>
      </c>
      <c r="W83" s="437">
        <f>'2M - SGS'!W83</f>
        <v>9.4020000000000006E-3</v>
      </c>
      <c r="X83" s="437">
        <f>'2M - SGS'!X83</f>
        <v>5.5496999999999998E-2</v>
      </c>
      <c r="Y83" s="437">
        <f>'2M - SGS'!Y83</f>
        <v>0.115452</v>
      </c>
      <c r="Z83" s="437">
        <f>'2M - SGS'!Z83</f>
        <v>0.20278099999999999</v>
      </c>
      <c r="AA83" s="437">
        <f>'2M - SGS'!AA83</f>
        <v>0.210397</v>
      </c>
      <c r="AB83" s="437">
        <f>'2M - SGS'!AB83</f>
        <v>0.17743600000000001</v>
      </c>
      <c r="AC83" s="437">
        <f>'2M - SGS'!AC83</f>
        <v>0.13192400000000001</v>
      </c>
      <c r="AD83" s="437">
        <f>'2M - SGS'!AD83</f>
        <v>5.9718E-2</v>
      </c>
      <c r="AE83" s="437">
        <f>'2M - SGS'!AE83</f>
        <v>2.6769000000000001E-2</v>
      </c>
      <c r="AF83" s="437">
        <f>'2M - SGS'!AF83</f>
        <v>4.2950000000000002E-3</v>
      </c>
      <c r="AG83" s="437">
        <f>'2M - SGS'!AG83</f>
        <v>2.895E-3</v>
      </c>
      <c r="AH83" s="437">
        <f>'2M - SGS'!AH83</f>
        <v>3.4320000000000002E-3</v>
      </c>
      <c r="AI83" s="437">
        <f>'2M - SGS'!AI83</f>
        <v>9.4020000000000006E-3</v>
      </c>
      <c r="AJ83" s="437">
        <f>'2M - SGS'!AJ83</f>
        <v>5.5496999999999998E-2</v>
      </c>
      <c r="AK83" s="437">
        <f>'2M - SGS'!AK83</f>
        <v>0.115452</v>
      </c>
      <c r="AL83" s="437">
        <f>'2M - SGS'!AL83</f>
        <v>0.20278099999999999</v>
      </c>
      <c r="AM83" s="437">
        <f>'2M - SGS'!AM83</f>
        <v>0.210397</v>
      </c>
      <c r="AN83" s="437">
        <f>'2M - SGS'!AN83</f>
        <v>0.17743600000000001</v>
      </c>
      <c r="AO83" s="437">
        <f>'2M - SGS'!AO83</f>
        <v>0.13192400000000001</v>
      </c>
      <c r="AP83" s="437">
        <f>'2M - SGS'!AP83</f>
        <v>5.9718E-2</v>
      </c>
      <c r="AQ83" s="437">
        <f>'2M - SGS'!AQ83</f>
        <v>2.6769000000000001E-2</v>
      </c>
      <c r="AR83" s="437">
        <f>'2M - SGS'!AR83</f>
        <v>4.2950000000000002E-3</v>
      </c>
      <c r="AS83" s="437">
        <f>'2M - SGS'!AS83</f>
        <v>2.895E-3</v>
      </c>
      <c r="AT83" s="437">
        <f>'2M - SGS'!AT83</f>
        <v>3.4320000000000002E-3</v>
      </c>
      <c r="AU83" s="437">
        <f>'2M - SGS'!AU83</f>
        <v>9.4020000000000006E-3</v>
      </c>
      <c r="AV83" s="437">
        <f>'2M - SGS'!AV83</f>
        <v>5.5496999999999998E-2</v>
      </c>
      <c r="AW83" s="437">
        <f>'2M - SGS'!AW83</f>
        <v>0.115452</v>
      </c>
      <c r="AX83" s="437">
        <f>'2M - SGS'!AX83</f>
        <v>0.20278099999999999</v>
      </c>
      <c r="AY83" s="437">
        <f>'2M - SGS'!AY83</f>
        <v>0.210397</v>
      </c>
      <c r="AZ83" s="437">
        <f>'2M - SGS'!AZ83</f>
        <v>0.17743600000000001</v>
      </c>
      <c r="BA83" s="437">
        <f>'2M - SGS'!BA83</f>
        <v>0.13192400000000001</v>
      </c>
      <c r="BB83" s="437">
        <f>'2M - SGS'!BB83</f>
        <v>5.9718E-2</v>
      </c>
      <c r="BC83" s="437">
        <f>'2M - SGS'!BC83</f>
        <v>2.6769000000000001E-2</v>
      </c>
      <c r="BD83" s="437">
        <f>'2M - SGS'!BD83</f>
        <v>4.2950000000000002E-3</v>
      </c>
      <c r="BE83" s="437">
        <f>'2M - SGS'!BE83</f>
        <v>2.895E-3</v>
      </c>
      <c r="BF83" s="437">
        <f>'2M - SGS'!BF83</f>
        <v>3.4320000000000002E-3</v>
      </c>
      <c r="BG83" s="437">
        <f>'2M - SGS'!BG83</f>
        <v>9.4020000000000006E-3</v>
      </c>
      <c r="BH83" s="437">
        <f>'2M - SGS'!BH83</f>
        <v>5.5496999999999998E-2</v>
      </c>
      <c r="BI83" s="437">
        <f>'2M - SGS'!BI83</f>
        <v>0.115452</v>
      </c>
      <c r="BJ83" s="437">
        <f>'2M - SGS'!BJ83</f>
        <v>0.20278099999999999</v>
      </c>
      <c r="BK83" s="437">
        <f>'2M - SGS'!BK83</f>
        <v>0.210397</v>
      </c>
      <c r="BL83" s="437">
        <f>'2M - SGS'!BL83</f>
        <v>0.17743600000000001</v>
      </c>
      <c r="BM83" s="437">
        <f>'2M - SGS'!BM83</f>
        <v>0.13192400000000001</v>
      </c>
      <c r="BN83" s="437">
        <f>'2M - SGS'!BN83</f>
        <v>5.9718E-2</v>
      </c>
      <c r="BO83" s="437">
        <f>'2M - SGS'!BO83</f>
        <v>2.6769000000000001E-2</v>
      </c>
      <c r="BP83" s="437">
        <f>'2M - SGS'!BP83</f>
        <v>4.2950000000000002E-3</v>
      </c>
      <c r="BQ83" s="437">
        <f>'2M - SGS'!BQ83</f>
        <v>2.895E-3</v>
      </c>
      <c r="BR83" s="437">
        <f>'2M - SGS'!BR83</f>
        <v>3.4320000000000002E-3</v>
      </c>
      <c r="BS83" s="437">
        <f>'2M - SGS'!BS83</f>
        <v>9.4020000000000006E-3</v>
      </c>
      <c r="BT83" s="437">
        <f>'2M - SGS'!BT83</f>
        <v>5.5496999999999998E-2</v>
      </c>
      <c r="BU83" s="437">
        <f>'2M - SGS'!BU83</f>
        <v>0.115452</v>
      </c>
      <c r="BV83" s="437">
        <f>'2M - SGS'!BV83</f>
        <v>0.20278099999999999</v>
      </c>
      <c r="BW83" s="437">
        <f>'2M - SGS'!BW83</f>
        <v>0.210397</v>
      </c>
      <c r="BX83" s="437">
        <f>'2M - SGS'!BX83</f>
        <v>0.17743600000000001</v>
      </c>
      <c r="BY83" s="437">
        <f>'2M - SGS'!BY83</f>
        <v>0.13192400000000001</v>
      </c>
      <c r="BZ83" s="437">
        <f>'2M - SGS'!BZ83</f>
        <v>5.9718E-2</v>
      </c>
      <c r="CA83" s="437">
        <f>'2M - SGS'!CA83</f>
        <v>2.6769000000000001E-2</v>
      </c>
      <c r="CB83" s="437">
        <f>'2M - SGS'!CB83</f>
        <v>4.2950000000000002E-3</v>
      </c>
      <c r="CC83" s="437">
        <f>'2M - SGS'!CC83</f>
        <v>2.895E-3</v>
      </c>
      <c r="CD83" s="437">
        <f>'2M - SGS'!CD83</f>
        <v>3.4320000000000002E-3</v>
      </c>
      <c r="CE83" s="437">
        <f>'2M - SGS'!CE83</f>
        <v>9.4020000000000006E-3</v>
      </c>
      <c r="CF83" s="437">
        <f>'2M - SGS'!CF83</f>
        <v>5.5496999999999998E-2</v>
      </c>
      <c r="CG83" s="437">
        <f>'2M - SGS'!CG83</f>
        <v>0.115452</v>
      </c>
      <c r="CH83" s="438">
        <f>'2M - SGS'!CH83</f>
        <v>0.20278099999999999</v>
      </c>
      <c r="CJ83" s="278">
        <f t="shared" si="80"/>
        <v>0.99999800000000016</v>
      </c>
    </row>
    <row r="84" spans="1:88" ht="15.6" x14ac:dyDescent="0.3">
      <c r="A84" s="688"/>
      <c r="B84" s="14" t="str">
        <f t="shared" si="79"/>
        <v>HVAC</v>
      </c>
      <c r="C84" s="437">
        <f>'2M - SGS'!C84</f>
        <v>0.107824</v>
      </c>
      <c r="D84" s="437">
        <f>'2M - SGS'!D84</f>
        <v>9.1051999999999994E-2</v>
      </c>
      <c r="E84" s="437">
        <f>'2M - SGS'!E84</f>
        <v>7.1135000000000004E-2</v>
      </c>
      <c r="F84" s="437">
        <f>'2M - SGS'!F84</f>
        <v>4.1179E-2</v>
      </c>
      <c r="G84" s="437">
        <f>'2M - SGS'!G84</f>
        <v>4.4423999999999998E-2</v>
      </c>
      <c r="H84" s="437">
        <f>'2M - SGS'!H84</f>
        <v>0.106128</v>
      </c>
      <c r="I84" s="437">
        <f>'2M - SGS'!I84</f>
        <v>0.14288100000000001</v>
      </c>
      <c r="J84" s="437">
        <f>'2M - SGS'!J84</f>
        <v>0.133494</v>
      </c>
      <c r="K84" s="437">
        <f>'2M - SGS'!K84</f>
        <v>5.781E-2</v>
      </c>
      <c r="L84" s="437">
        <f>'2M - SGS'!L84</f>
        <v>3.8018000000000003E-2</v>
      </c>
      <c r="M84" s="437">
        <f>'2M - SGS'!M84</f>
        <v>6.2103999999999999E-2</v>
      </c>
      <c r="N84" s="437">
        <f>'2M - SGS'!N84</f>
        <v>0.10395</v>
      </c>
      <c r="O84" s="437">
        <f>'2M - SGS'!O84</f>
        <v>0.107824</v>
      </c>
      <c r="P84" s="437">
        <f>'2M - SGS'!P84</f>
        <v>9.1051999999999994E-2</v>
      </c>
      <c r="Q84" s="437">
        <f>'2M - SGS'!Q84</f>
        <v>7.1135000000000004E-2</v>
      </c>
      <c r="R84" s="437">
        <f>'2M - SGS'!R84</f>
        <v>4.1179E-2</v>
      </c>
      <c r="S84" s="437">
        <f>'2M - SGS'!S84</f>
        <v>4.4423999999999998E-2</v>
      </c>
      <c r="T84" s="437">
        <f>'2M - SGS'!T84</f>
        <v>0.106128</v>
      </c>
      <c r="U84" s="437">
        <f>'2M - SGS'!U84</f>
        <v>0.14288100000000001</v>
      </c>
      <c r="V84" s="437">
        <f>'2M - SGS'!V84</f>
        <v>0.133494</v>
      </c>
      <c r="W84" s="437">
        <f>'2M - SGS'!W84</f>
        <v>5.781E-2</v>
      </c>
      <c r="X84" s="437">
        <f>'2M - SGS'!X84</f>
        <v>3.8018000000000003E-2</v>
      </c>
      <c r="Y84" s="437">
        <f>'2M - SGS'!Y84</f>
        <v>6.2103999999999999E-2</v>
      </c>
      <c r="Z84" s="437">
        <f>'2M - SGS'!Z84</f>
        <v>0.10395</v>
      </c>
      <c r="AA84" s="437">
        <f>'2M - SGS'!AA84</f>
        <v>0.107824</v>
      </c>
      <c r="AB84" s="437">
        <f>'2M - SGS'!AB84</f>
        <v>9.1051999999999994E-2</v>
      </c>
      <c r="AC84" s="437">
        <f>'2M - SGS'!AC84</f>
        <v>7.1135000000000004E-2</v>
      </c>
      <c r="AD84" s="437">
        <f>'2M - SGS'!AD84</f>
        <v>4.1179E-2</v>
      </c>
      <c r="AE84" s="437">
        <f>'2M - SGS'!AE84</f>
        <v>4.4423999999999998E-2</v>
      </c>
      <c r="AF84" s="437">
        <f>'2M - SGS'!AF84</f>
        <v>0.106128</v>
      </c>
      <c r="AG84" s="437">
        <f>'2M - SGS'!AG84</f>
        <v>0.14288100000000001</v>
      </c>
      <c r="AH84" s="437">
        <f>'2M - SGS'!AH84</f>
        <v>0.133494</v>
      </c>
      <c r="AI84" s="437">
        <f>'2M - SGS'!AI84</f>
        <v>5.781E-2</v>
      </c>
      <c r="AJ84" s="437">
        <f>'2M - SGS'!AJ84</f>
        <v>3.8018000000000003E-2</v>
      </c>
      <c r="AK84" s="437">
        <f>'2M - SGS'!AK84</f>
        <v>6.2103999999999999E-2</v>
      </c>
      <c r="AL84" s="437">
        <f>'2M - SGS'!AL84</f>
        <v>0.10395</v>
      </c>
      <c r="AM84" s="437">
        <f>'2M - SGS'!AM84</f>
        <v>0.107824</v>
      </c>
      <c r="AN84" s="437">
        <f>'2M - SGS'!AN84</f>
        <v>9.1051999999999994E-2</v>
      </c>
      <c r="AO84" s="437">
        <f>'2M - SGS'!AO84</f>
        <v>7.1135000000000004E-2</v>
      </c>
      <c r="AP84" s="437">
        <f>'2M - SGS'!AP84</f>
        <v>4.1179E-2</v>
      </c>
      <c r="AQ84" s="437">
        <f>'2M - SGS'!AQ84</f>
        <v>4.4423999999999998E-2</v>
      </c>
      <c r="AR84" s="437">
        <f>'2M - SGS'!AR84</f>
        <v>0.106128</v>
      </c>
      <c r="AS84" s="437">
        <f>'2M - SGS'!AS84</f>
        <v>0.14288100000000001</v>
      </c>
      <c r="AT84" s="437">
        <f>'2M - SGS'!AT84</f>
        <v>0.133494</v>
      </c>
      <c r="AU84" s="437">
        <f>'2M - SGS'!AU84</f>
        <v>5.781E-2</v>
      </c>
      <c r="AV84" s="437">
        <f>'2M - SGS'!AV84</f>
        <v>3.8018000000000003E-2</v>
      </c>
      <c r="AW84" s="437">
        <f>'2M - SGS'!AW84</f>
        <v>6.2103999999999999E-2</v>
      </c>
      <c r="AX84" s="437">
        <f>'2M - SGS'!AX84</f>
        <v>0.10395</v>
      </c>
      <c r="AY84" s="437">
        <f>'2M - SGS'!AY84</f>
        <v>0.107824</v>
      </c>
      <c r="AZ84" s="437">
        <f>'2M - SGS'!AZ84</f>
        <v>9.1051999999999994E-2</v>
      </c>
      <c r="BA84" s="437">
        <f>'2M - SGS'!BA84</f>
        <v>7.1135000000000004E-2</v>
      </c>
      <c r="BB84" s="437">
        <f>'2M - SGS'!BB84</f>
        <v>4.1179E-2</v>
      </c>
      <c r="BC84" s="437">
        <f>'2M - SGS'!BC84</f>
        <v>4.4423999999999998E-2</v>
      </c>
      <c r="BD84" s="437">
        <f>'2M - SGS'!BD84</f>
        <v>0.106128</v>
      </c>
      <c r="BE84" s="437">
        <f>'2M - SGS'!BE84</f>
        <v>0.14288100000000001</v>
      </c>
      <c r="BF84" s="437">
        <f>'2M - SGS'!BF84</f>
        <v>0.133494</v>
      </c>
      <c r="BG84" s="437">
        <f>'2M - SGS'!BG84</f>
        <v>5.781E-2</v>
      </c>
      <c r="BH84" s="437">
        <f>'2M - SGS'!BH84</f>
        <v>3.8018000000000003E-2</v>
      </c>
      <c r="BI84" s="437">
        <f>'2M - SGS'!BI84</f>
        <v>6.2103999999999999E-2</v>
      </c>
      <c r="BJ84" s="437">
        <f>'2M - SGS'!BJ84</f>
        <v>0.10395</v>
      </c>
      <c r="BK84" s="437">
        <f>'2M - SGS'!BK84</f>
        <v>0.107824</v>
      </c>
      <c r="BL84" s="437">
        <f>'2M - SGS'!BL84</f>
        <v>9.1051999999999994E-2</v>
      </c>
      <c r="BM84" s="437">
        <f>'2M - SGS'!BM84</f>
        <v>7.1135000000000004E-2</v>
      </c>
      <c r="BN84" s="437">
        <f>'2M - SGS'!BN84</f>
        <v>4.1179E-2</v>
      </c>
      <c r="BO84" s="437">
        <f>'2M - SGS'!BO84</f>
        <v>4.4423999999999998E-2</v>
      </c>
      <c r="BP84" s="437">
        <f>'2M - SGS'!BP84</f>
        <v>0.106128</v>
      </c>
      <c r="BQ84" s="437">
        <f>'2M - SGS'!BQ84</f>
        <v>0.14288100000000001</v>
      </c>
      <c r="BR84" s="437">
        <f>'2M - SGS'!BR84</f>
        <v>0.133494</v>
      </c>
      <c r="BS84" s="437">
        <f>'2M - SGS'!BS84</f>
        <v>5.781E-2</v>
      </c>
      <c r="BT84" s="437">
        <f>'2M - SGS'!BT84</f>
        <v>3.8018000000000003E-2</v>
      </c>
      <c r="BU84" s="437">
        <f>'2M - SGS'!BU84</f>
        <v>6.2103999999999999E-2</v>
      </c>
      <c r="BV84" s="437">
        <f>'2M - SGS'!BV84</f>
        <v>0.10395</v>
      </c>
      <c r="BW84" s="437">
        <f>'2M - SGS'!BW84</f>
        <v>0.107824</v>
      </c>
      <c r="BX84" s="437">
        <f>'2M - SGS'!BX84</f>
        <v>9.1051999999999994E-2</v>
      </c>
      <c r="BY84" s="437">
        <f>'2M - SGS'!BY84</f>
        <v>7.1135000000000004E-2</v>
      </c>
      <c r="BZ84" s="437">
        <f>'2M - SGS'!BZ84</f>
        <v>4.1179E-2</v>
      </c>
      <c r="CA84" s="437">
        <f>'2M - SGS'!CA84</f>
        <v>4.4423999999999998E-2</v>
      </c>
      <c r="CB84" s="437">
        <f>'2M - SGS'!CB84</f>
        <v>0.106128</v>
      </c>
      <c r="CC84" s="437">
        <f>'2M - SGS'!CC84</f>
        <v>0.14288100000000001</v>
      </c>
      <c r="CD84" s="437">
        <f>'2M - SGS'!CD84</f>
        <v>0.133494</v>
      </c>
      <c r="CE84" s="437">
        <f>'2M - SGS'!CE84</f>
        <v>5.781E-2</v>
      </c>
      <c r="CF84" s="437">
        <f>'2M - SGS'!CF84</f>
        <v>3.8018000000000003E-2</v>
      </c>
      <c r="CG84" s="437">
        <f>'2M - SGS'!CG84</f>
        <v>6.2103999999999999E-2</v>
      </c>
      <c r="CH84" s="438">
        <f>'2M - SGS'!CH84</f>
        <v>0.10395</v>
      </c>
      <c r="CJ84" s="278">
        <f t="shared" si="80"/>
        <v>0.99999900000000008</v>
      </c>
    </row>
    <row r="85" spans="1:88" ht="15.6" x14ac:dyDescent="0.3">
      <c r="A85" s="688"/>
      <c r="B85" s="14" t="str">
        <f t="shared" si="79"/>
        <v>Lighting</v>
      </c>
      <c r="C85" s="437">
        <f>'2M - SGS'!C85</f>
        <v>9.3563999999999994E-2</v>
      </c>
      <c r="D85" s="437">
        <f>'2M - SGS'!D85</f>
        <v>7.2162000000000004E-2</v>
      </c>
      <c r="E85" s="437">
        <f>'2M - SGS'!E85</f>
        <v>7.8372999999999998E-2</v>
      </c>
      <c r="F85" s="437">
        <f>'2M - SGS'!F85</f>
        <v>7.6534000000000005E-2</v>
      </c>
      <c r="G85" s="437">
        <f>'2M - SGS'!G85</f>
        <v>9.4246999999999997E-2</v>
      </c>
      <c r="H85" s="437">
        <f>'2M - SGS'!H85</f>
        <v>7.5599E-2</v>
      </c>
      <c r="I85" s="437">
        <f>'2M - SGS'!I85</f>
        <v>9.6199999999999994E-2</v>
      </c>
      <c r="J85" s="437">
        <f>'2M - SGS'!J85</f>
        <v>7.7077999999999994E-2</v>
      </c>
      <c r="K85" s="437">
        <f>'2M - SGS'!K85</f>
        <v>8.1374000000000002E-2</v>
      </c>
      <c r="L85" s="437">
        <f>'2M - SGS'!L85</f>
        <v>9.4072000000000003E-2</v>
      </c>
      <c r="M85" s="437">
        <f>'2M - SGS'!M85</f>
        <v>7.6706999999999997E-2</v>
      </c>
      <c r="N85" s="437">
        <f>'2M - SGS'!N85</f>
        <v>8.4089999999999998E-2</v>
      </c>
      <c r="O85" s="437">
        <f>'2M - SGS'!O85</f>
        <v>9.3563999999999994E-2</v>
      </c>
      <c r="P85" s="437">
        <f>'2M - SGS'!P85</f>
        <v>7.2162000000000004E-2</v>
      </c>
      <c r="Q85" s="437">
        <f>'2M - SGS'!Q85</f>
        <v>7.8372999999999998E-2</v>
      </c>
      <c r="R85" s="437">
        <f>'2M - SGS'!R85</f>
        <v>7.6534000000000005E-2</v>
      </c>
      <c r="S85" s="437">
        <f>'2M - SGS'!S85</f>
        <v>9.4246999999999997E-2</v>
      </c>
      <c r="T85" s="437">
        <f>'2M - SGS'!T85</f>
        <v>7.5599E-2</v>
      </c>
      <c r="U85" s="437">
        <f>'2M - SGS'!U85</f>
        <v>9.6199999999999994E-2</v>
      </c>
      <c r="V85" s="437">
        <f>'2M - SGS'!V85</f>
        <v>7.7077999999999994E-2</v>
      </c>
      <c r="W85" s="437">
        <f>'2M - SGS'!W85</f>
        <v>8.1374000000000002E-2</v>
      </c>
      <c r="X85" s="437">
        <f>'2M - SGS'!X85</f>
        <v>9.4072000000000003E-2</v>
      </c>
      <c r="Y85" s="437">
        <f>'2M - SGS'!Y85</f>
        <v>7.6706999999999997E-2</v>
      </c>
      <c r="Z85" s="437">
        <f>'2M - SGS'!Z85</f>
        <v>8.4089999999999998E-2</v>
      </c>
      <c r="AA85" s="437">
        <f>'2M - SGS'!AA85</f>
        <v>9.3563999999999994E-2</v>
      </c>
      <c r="AB85" s="437">
        <f>'2M - SGS'!AB85</f>
        <v>7.2162000000000004E-2</v>
      </c>
      <c r="AC85" s="437">
        <f>'2M - SGS'!AC85</f>
        <v>7.8372999999999998E-2</v>
      </c>
      <c r="AD85" s="437">
        <f>'2M - SGS'!AD85</f>
        <v>7.6534000000000005E-2</v>
      </c>
      <c r="AE85" s="437">
        <f>'2M - SGS'!AE85</f>
        <v>9.4246999999999997E-2</v>
      </c>
      <c r="AF85" s="437">
        <f>'2M - SGS'!AF85</f>
        <v>7.5599E-2</v>
      </c>
      <c r="AG85" s="437">
        <f>'2M - SGS'!AG85</f>
        <v>9.6199999999999994E-2</v>
      </c>
      <c r="AH85" s="437">
        <f>'2M - SGS'!AH85</f>
        <v>7.7077999999999994E-2</v>
      </c>
      <c r="AI85" s="437">
        <f>'2M - SGS'!AI85</f>
        <v>8.1374000000000002E-2</v>
      </c>
      <c r="AJ85" s="437">
        <f>'2M - SGS'!AJ85</f>
        <v>9.4072000000000003E-2</v>
      </c>
      <c r="AK85" s="437">
        <f>'2M - SGS'!AK85</f>
        <v>7.6706999999999997E-2</v>
      </c>
      <c r="AL85" s="437">
        <f>'2M - SGS'!AL85</f>
        <v>8.4089999999999998E-2</v>
      </c>
      <c r="AM85" s="437">
        <f>'2M - SGS'!AM85</f>
        <v>9.3563999999999994E-2</v>
      </c>
      <c r="AN85" s="437">
        <f>'2M - SGS'!AN85</f>
        <v>7.2162000000000004E-2</v>
      </c>
      <c r="AO85" s="437">
        <f>'2M - SGS'!AO85</f>
        <v>7.8372999999999998E-2</v>
      </c>
      <c r="AP85" s="437">
        <f>'2M - SGS'!AP85</f>
        <v>7.6534000000000005E-2</v>
      </c>
      <c r="AQ85" s="437">
        <f>'2M - SGS'!AQ85</f>
        <v>9.4246999999999997E-2</v>
      </c>
      <c r="AR85" s="437">
        <f>'2M - SGS'!AR85</f>
        <v>7.5599E-2</v>
      </c>
      <c r="AS85" s="437">
        <f>'2M - SGS'!AS85</f>
        <v>9.6199999999999994E-2</v>
      </c>
      <c r="AT85" s="437">
        <f>'2M - SGS'!AT85</f>
        <v>7.7077999999999994E-2</v>
      </c>
      <c r="AU85" s="437">
        <f>'2M - SGS'!AU85</f>
        <v>8.1374000000000002E-2</v>
      </c>
      <c r="AV85" s="437">
        <f>'2M - SGS'!AV85</f>
        <v>9.4072000000000003E-2</v>
      </c>
      <c r="AW85" s="437">
        <f>'2M - SGS'!AW85</f>
        <v>7.6706999999999997E-2</v>
      </c>
      <c r="AX85" s="437">
        <f>'2M - SGS'!AX85</f>
        <v>8.4089999999999998E-2</v>
      </c>
      <c r="AY85" s="437">
        <f>'2M - SGS'!AY85</f>
        <v>9.3563999999999994E-2</v>
      </c>
      <c r="AZ85" s="437">
        <f>'2M - SGS'!AZ85</f>
        <v>7.2162000000000004E-2</v>
      </c>
      <c r="BA85" s="437">
        <f>'2M - SGS'!BA85</f>
        <v>7.8372999999999998E-2</v>
      </c>
      <c r="BB85" s="437">
        <f>'2M - SGS'!BB85</f>
        <v>7.6534000000000005E-2</v>
      </c>
      <c r="BC85" s="437">
        <f>'2M - SGS'!BC85</f>
        <v>9.4246999999999997E-2</v>
      </c>
      <c r="BD85" s="437">
        <f>'2M - SGS'!BD85</f>
        <v>7.5599E-2</v>
      </c>
      <c r="BE85" s="437">
        <f>'2M - SGS'!BE85</f>
        <v>9.6199999999999994E-2</v>
      </c>
      <c r="BF85" s="437">
        <f>'2M - SGS'!BF85</f>
        <v>7.7077999999999994E-2</v>
      </c>
      <c r="BG85" s="437">
        <f>'2M - SGS'!BG85</f>
        <v>8.1374000000000002E-2</v>
      </c>
      <c r="BH85" s="437">
        <f>'2M - SGS'!BH85</f>
        <v>9.4072000000000003E-2</v>
      </c>
      <c r="BI85" s="437">
        <f>'2M - SGS'!BI85</f>
        <v>7.6706999999999997E-2</v>
      </c>
      <c r="BJ85" s="437">
        <f>'2M - SGS'!BJ85</f>
        <v>8.4089999999999998E-2</v>
      </c>
      <c r="BK85" s="437">
        <f>'2M - SGS'!BK85</f>
        <v>9.3563999999999994E-2</v>
      </c>
      <c r="BL85" s="437">
        <f>'2M - SGS'!BL85</f>
        <v>7.2162000000000004E-2</v>
      </c>
      <c r="BM85" s="437">
        <f>'2M - SGS'!BM85</f>
        <v>7.8372999999999998E-2</v>
      </c>
      <c r="BN85" s="437">
        <f>'2M - SGS'!BN85</f>
        <v>7.6534000000000005E-2</v>
      </c>
      <c r="BO85" s="437">
        <f>'2M - SGS'!BO85</f>
        <v>9.4246999999999997E-2</v>
      </c>
      <c r="BP85" s="437">
        <f>'2M - SGS'!BP85</f>
        <v>7.5599E-2</v>
      </c>
      <c r="BQ85" s="437">
        <f>'2M - SGS'!BQ85</f>
        <v>9.6199999999999994E-2</v>
      </c>
      <c r="BR85" s="437">
        <f>'2M - SGS'!BR85</f>
        <v>7.7077999999999994E-2</v>
      </c>
      <c r="BS85" s="437">
        <f>'2M - SGS'!BS85</f>
        <v>8.1374000000000002E-2</v>
      </c>
      <c r="BT85" s="437">
        <f>'2M - SGS'!BT85</f>
        <v>9.4072000000000003E-2</v>
      </c>
      <c r="BU85" s="437">
        <f>'2M - SGS'!BU85</f>
        <v>7.6706999999999997E-2</v>
      </c>
      <c r="BV85" s="437">
        <f>'2M - SGS'!BV85</f>
        <v>8.4089999999999998E-2</v>
      </c>
      <c r="BW85" s="437">
        <f>'2M - SGS'!BW85</f>
        <v>9.3563999999999994E-2</v>
      </c>
      <c r="BX85" s="437">
        <f>'2M - SGS'!BX85</f>
        <v>7.2162000000000004E-2</v>
      </c>
      <c r="BY85" s="437">
        <f>'2M - SGS'!BY85</f>
        <v>7.8372999999999998E-2</v>
      </c>
      <c r="BZ85" s="437">
        <f>'2M - SGS'!BZ85</f>
        <v>7.6534000000000005E-2</v>
      </c>
      <c r="CA85" s="437">
        <f>'2M - SGS'!CA85</f>
        <v>9.4246999999999997E-2</v>
      </c>
      <c r="CB85" s="437">
        <f>'2M - SGS'!CB85</f>
        <v>7.5599E-2</v>
      </c>
      <c r="CC85" s="437">
        <f>'2M - SGS'!CC85</f>
        <v>9.6199999999999994E-2</v>
      </c>
      <c r="CD85" s="437">
        <f>'2M - SGS'!CD85</f>
        <v>7.7077999999999994E-2</v>
      </c>
      <c r="CE85" s="437">
        <f>'2M - SGS'!CE85</f>
        <v>8.1374000000000002E-2</v>
      </c>
      <c r="CF85" s="437">
        <f>'2M - SGS'!CF85</f>
        <v>9.4072000000000003E-2</v>
      </c>
      <c r="CG85" s="437">
        <f>'2M - SGS'!CG85</f>
        <v>7.6706999999999997E-2</v>
      </c>
      <c r="CH85" s="438">
        <f>'2M - SGS'!CH85</f>
        <v>8.4089999999999998E-2</v>
      </c>
      <c r="CJ85" s="278">
        <f t="shared" si="80"/>
        <v>1</v>
      </c>
    </row>
    <row r="86" spans="1:88" ht="15.6" x14ac:dyDescent="0.3">
      <c r="A86" s="688"/>
      <c r="B86" s="14" t="str">
        <f t="shared" si="79"/>
        <v>Miscellaneous</v>
      </c>
      <c r="C86" s="437">
        <f>'2M - SGS'!C86</f>
        <v>8.5109000000000004E-2</v>
      </c>
      <c r="D86" s="437">
        <f>'2M - SGS'!D86</f>
        <v>7.7715000000000006E-2</v>
      </c>
      <c r="E86" s="437">
        <f>'2M - SGS'!E86</f>
        <v>8.6136000000000004E-2</v>
      </c>
      <c r="F86" s="437">
        <f>'2M - SGS'!F86</f>
        <v>7.9796000000000006E-2</v>
      </c>
      <c r="G86" s="437">
        <f>'2M - SGS'!G86</f>
        <v>8.5334999999999994E-2</v>
      </c>
      <c r="H86" s="437">
        <f>'2M - SGS'!H86</f>
        <v>8.1994999999999998E-2</v>
      </c>
      <c r="I86" s="437">
        <f>'2M - SGS'!I86</f>
        <v>8.4098999999999993E-2</v>
      </c>
      <c r="J86" s="437">
        <f>'2M - SGS'!J86</f>
        <v>8.4198999999999996E-2</v>
      </c>
      <c r="K86" s="437">
        <f>'2M - SGS'!K86</f>
        <v>8.2512000000000002E-2</v>
      </c>
      <c r="L86" s="437">
        <f>'2M - SGS'!L86</f>
        <v>8.5277000000000006E-2</v>
      </c>
      <c r="M86" s="437">
        <f>'2M - SGS'!M86</f>
        <v>8.2588999999999996E-2</v>
      </c>
      <c r="N86" s="437">
        <f>'2M - SGS'!N86</f>
        <v>8.5237999999999994E-2</v>
      </c>
      <c r="O86" s="437">
        <f>'2M - SGS'!O86</f>
        <v>8.5109000000000004E-2</v>
      </c>
      <c r="P86" s="437">
        <f>'2M - SGS'!P86</f>
        <v>7.7715000000000006E-2</v>
      </c>
      <c r="Q86" s="437">
        <f>'2M - SGS'!Q86</f>
        <v>8.6136000000000004E-2</v>
      </c>
      <c r="R86" s="437">
        <f>'2M - SGS'!R86</f>
        <v>7.9796000000000006E-2</v>
      </c>
      <c r="S86" s="437">
        <f>'2M - SGS'!S86</f>
        <v>8.5334999999999994E-2</v>
      </c>
      <c r="T86" s="437">
        <f>'2M - SGS'!T86</f>
        <v>8.1994999999999998E-2</v>
      </c>
      <c r="U86" s="437">
        <f>'2M - SGS'!U86</f>
        <v>8.4098999999999993E-2</v>
      </c>
      <c r="V86" s="437">
        <f>'2M - SGS'!V86</f>
        <v>8.4198999999999996E-2</v>
      </c>
      <c r="W86" s="437">
        <f>'2M - SGS'!W86</f>
        <v>8.2512000000000002E-2</v>
      </c>
      <c r="X86" s="437">
        <f>'2M - SGS'!X86</f>
        <v>8.5277000000000006E-2</v>
      </c>
      <c r="Y86" s="437">
        <f>'2M - SGS'!Y86</f>
        <v>8.2588999999999996E-2</v>
      </c>
      <c r="Z86" s="437">
        <f>'2M - SGS'!Z86</f>
        <v>8.5237999999999994E-2</v>
      </c>
      <c r="AA86" s="437">
        <f>'2M - SGS'!AA86</f>
        <v>8.5109000000000004E-2</v>
      </c>
      <c r="AB86" s="437">
        <f>'2M - SGS'!AB86</f>
        <v>7.7715000000000006E-2</v>
      </c>
      <c r="AC86" s="437">
        <f>'2M - SGS'!AC86</f>
        <v>8.6136000000000004E-2</v>
      </c>
      <c r="AD86" s="437">
        <f>'2M - SGS'!AD86</f>
        <v>7.9796000000000006E-2</v>
      </c>
      <c r="AE86" s="437">
        <f>'2M - SGS'!AE86</f>
        <v>8.5334999999999994E-2</v>
      </c>
      <c r="AF86" s="437">
        <f>'2M - SGS'!AF86</f>
        <v>8.1994999999999998E-2</v>
      </c>
      <c r="AG86" s="437">
        <f>'2M - SGS'!AG86</f>
        <v>8.4098999999999993E-2</v>
      </c>
      <c r="AH86" s="437">
        <f>'2M - SGS'!AH86</f>
        <v>8.4198999999999996E-2</v>
      </c>
      <c r="AI86" s="437">
        <f>'2M - SGS'!AI86</f>
        <v>8.2512000000000002E-2</v>
      </c>
      <c r="AJ86" s="437">
        <f>'2M - SGS'!AJ86</f>
        <v>8.5277000000000006E-2</v>
      </c>
      <c r="AK86" s="437">
        <f>'2M - SGS'!AK86</f>
        <v>8.2588999999999996E-2</v>
      </c>
      <c r="AL86" s="437">
        <f>'2M - SGS'!AL86</f>
        <v>8.5237999999999994E-2</v>
      </c>
      <c r="AM86" s="437">
        <f>'2M - SGS'!AM86</f>
        <v>8.5109000000000004E-2</v>
      </c>
      <c r="AN86" s="437">
        <f>'2M - SGS'!AN86</f>
        <v>7.7715000000000006E-2</v>
      </c>
      <c r="AO86" s="437">
        <f>'2M - SGS'!AO86</f>
        <v>8.6136000000000004E-2</v>
      </c>
      <c r="AP86" s="437">
        <f>'2M - SGS'!AP86</f>
        <v>7.9796000000000006E-2</v>
      </c>
      <c r="AQ86" s="437">
        <f>'2M - SGS'!AQ86</f>
        <v>8.5334999999999994E-2</v>
      </c>
      <c r="AR86" s="437">
        <f>'2M - SGS'!AR86</f>
        <v>8.1994999999999998E-2</v>
      </c>
      <c r="AS86" s="437">
        <f>'2M - SGS'!AS86</f>
        <v>8.4098999999999993E-2</v>
      </c>
      <c r="AT86" s="437">
        <f>'2M - SGS'!AT86</f>
        <v>8.4198999999999996E-2</v>
      </c>
      <c r="AU86" s="437">
        <f>'2M - SGS'!AU86</f>
        <v>8.2512000000000002E-2</v>
      </c>
      <c r="AV86" s="437">
        <f>'2M - SGS'!AV86</f>
        <v>8.5277000000000006E-2</v>
      </c>
      <c r="AW86" s="437">
        <f>'2M - SGS'!AW86</f>
        <v>8.2588999999999996E-2</v>
      </c>
      <c r="AX86" s="437">
        <f>'2M - SGS'!AX86</f>
        <v>8.5237999999999994E-2</v>
      </c>
      <c r="AY86" s="437">
        <f>'2M - SGS'!AY86</f>
        <v>8.5109000000000004E-2</v>
      </c>
      <c r="AZ86" s="437">
        <f>'2M - SGS'!AZ86</f>
        <v>7.7715000000000006E-2</v>
      </c>
      <c r="BA86" s="437">
        <f>'2M - SGS'!BA86</f>
        <v>8.6136000000000004E-2</v>
      </c>
      <c r="BB86" s="437">
        <f>'2M - SGS'!BB86</f>
        <v>7.9796000000000006E-2</v>
      </c>
      <c r="BC86" s="437">
        <f>'2M - SGS'!BC86</f>
        <v>8.5334999999999994E-2</v>
      </c>
      <c r="BD86" s="437">
        <f>'2M - SGS'!BD86</f>
        <v>8.1994999999999998E-2</v>
      </c>
      <c r="BE86" s="437">
        <f>'2M - SGS'!BE86</f>
        <v>8.4098999999999993E-2</v>
      </c>
      <c r="BF86" s="437">
        <f>'2M - SGS'!BF86</f>
        <v>8.4198999999999996E-2</v>
      </c>
      <c r="BG86" s="437">
        <f>'2M - SGS'!BG86</f>
        <v>8.2512000000000002E-2</v>
      </c>
      <c r="BH86" s="437">
        <f>'2M - SGS'!BH86</f>
        <v>8.5277000000000006E-2</v>
      </c>
      <c r="BI86" s="437">
        <f>'2M - SGS'!BI86</f>
        <v>8.2588999999999996E-2</v>
      </c>
      <c r="BJ86" s="437">
        <f>'2M - SGS'!BJ86</f>
        <v>8.5237999999999994E-2</v>
      </c>
      <c r="BK86" s="437">
        <f>'2M - SGS'!BK86</f>
        <v>8.5109000000000004E-2</v>
      </c>
      <c r="BL86" s="437">
        <f>'2M - SGS'!BL86</f>
        <v>7.7715000000000006E-2</v>
      </c>
      <c r="BM86" s="437">
        <f>'2M - SGS'!BM86</f>
        <v>8.6136000000000004E-2</v>
      </c>
      <c r="BN86" s="437">
        <f>'2M - SGS'!BN86</f>
        <v>7.9796000000000006E-2</v>
      </c>
      <c r="BO86" s="437">
        <f>'2M - SGS'!BO86</f>
        <v>8.5334999999999994E-2</v>
      </c>
      <c r="BP86" s="437">
        <f>'2M - SGS'!BP86</f>
        <v>8.1994999999999998E-2</v>
      </c>
      <c r="BQ86" s="437">
        <f>'2M - SGS'!BQ86</f>
        <v>8.4098999999999993E-2</v>
      </c>
      <c r="BR86" s="437">
        <f>'2M - SGS'!BR86</f>
        <v>8.4198999999999996E-2</v>
      </c>
      <c r="BS86" s="437">
        <f>'2M - SGS'!BS86</f>
        <v>8.2512000000000002E-2</v>
      </c>
      <c r="BT86" s="437">
        <f>'2M - SGS'!BT86</f>
        <v>8.5277000000000006E-2</v>
      </c>
      <c r="BU86" s="437">
        <f>'2M - SGS'!BU86</f>
        <v>8.2588999999999996E-2</v>
      </c>
      <c r="BV86" s="437">
        <f>'2M - SGS'!BV86</f>
        <v>8.5237999999999994E-2</v>
      </c>
      <c r="BW86" s="437">
        <f>'2M - SGS'!BW86</f>
        <v>8.5109000000000004E-2</v>
      </c>
      <c r="BX86" s="437">
        <f>'2M - SGS'!BX86</f>
        <v>7.7715000000000006E-2</v>
      </c>
      <c r="BY86" s="437">
        <f>'2M - SGS'!BY86</f>
        <v>8.6136000000000004E-2</v>
      </c>
      <c r="BZ86" s="437">
        <f>'2M - SGS'!BZ86</f>
        <v>7.9796000000000006E-2</v>
      </c>
      <c r="CA86" s="437">
        <f>'2M - SGS'!CA86</f>
        <v>8.5334999999999994E-2</v>
      </c>
      <c r="CB86" s="437">
        <f>'2M - SGS'!CB86</f>
        <v>8.1994999999999998E-2</v>
      </c>
      <c r="CC86" s="437">
        <f>'2M - SGS'!CC86</f>
        <v>8.4098999999999993E-2</v>
      </c>
      <c r="CD86" s="437">
        <f>'2M - SGS'!CD86</f>
        <v>8.4198999999999996E-2</v>
      </c>
      <c r="CE86" s="437">
        <f>'2M - SGS'!CE86</f>
        <v>8.2512000000000002E-2</v>
      </c>
      <c r="CF86" s="437">
        <f>'2M - SGS'!CF86</f>
        <v>8.5277000000000006E-2</v>
      </c>
      <c r="CG86" s="437">
        <f>'2M - SGS'!CG86</f>
        <v>8.2588999999999996E-2</v>
      </c>
      <c r="CH86" s="438">
        <f>'2M - SGS'!CH86</f>
        <v>8.5237999999999994E-2</v>
      </c>
      <c r="CJ86" s="278">
        <f t="shared" si="80"/>
        <v>1.0000000000000002</v>
      </c>
    </row>
    <row r="87" spans="1:88" ht="15.6" x14ac:dyDescent="0.3">
      <c r="A87" s="688"/>
      <c r="B87" s="14" t="str">
        <f t="shared" si="79"/>
        <v>Motors</v>
      </c>
      <c r="C87" s="437">
        <f>'2M - SGS'!C87</f>
        <v>8.5109000000000004E-2</v>
      </c>
      <c r="D87" s="437">
        <f>'2M - SGS'!D87</f>
        <v>7.7715000000000006E-2</v>
      </c>
      <c r="E87" s="437">
        <f>'2M - SGS'!E87</f>
        <v>8.6136000000000004E-2</v>
      </c>
      <c r="F87" s="437">
        <f>'2M - SGS'!F87</f>
        <v>7.9796000000000006E-2</v>
      </c>
      <c r="G87" s="437">
        <f>'2M - SGS'!G87</f>
        <v>8.5334999999999994E-2</v>
      </c>
      <c r="H87" s="437">
        <f>'2M - SGS'!H87</f>
        <v>8.1994999999999998E-2</v>
      </c>
      <c r="I87" s="437">
        <f>'2M - SGS'!I87</f>
        <v>8.4098999999999993E-2</v>
      </c>
      <c r="J87" s="437">
        <f>'2M - SGS'!J87</f>
        <v>8.4198999999999996E-2</v>
      </c>
      <c r="K87" s="437">
        <f>'2M - SGS'!K87</f>
        <v>8.2512000000000002E-2</v>
      </c>
      <c r="L87" s="437">
        <f>'2M - SGS'!L87</f>
        <v>8.5277000000000006E-2</v>
      </c>
      <c r="M87" s="437">
        <f>'2M - SGS'!M87</f>
        <v>8.2588999999999996E-2</v>
      </c>
      <c r="N87" s="437">
        <f>'2M - SGS'!N87</f>
        <v>8.5237999999999994E-2</v>
      </c>
      <c r="O87" s="437">
        <f>'2M - SGS'!O87</f>
        <v>8.5109000000000004E-2</v>
      </c>
      <c r="P87" s="437">
        <f>'2M - SGS'!P87</f>
        <v>7.7715000000000006E-2</v>
      </c>
      <c r="Q87" s="437">
        <f>'2M - SGS'!Q87</f>
        <v>8.6136000000000004E-2</v>
      </c>
      <c r="R87" s="437">
        <f>'2M - SGS'!R87</f>
        <v>7.9796000000000006E-2</v>
      </c>
      <c r="S87" s="437">
        <f>'2M - SGS'!S87</f>
        <v>8.5334999999999994E-2</v>
      </c>
      <c r="T87" s="437">
        <f>'2M - SGS'!T87</f>
        <v>8.1994999999999998E-2</v>
      </c>
      <c r="U87" s="437">
        <f>'2M - SGS'!U87</f>
        <v>8.4098999999999993E-2</v>
      </c>
      <c r="V87" s="437">
        <f>'2M - SGS'!V87</f>
        <v>8.4198999999999996E-2</v>
      </c>
      <c r="W87" s="437">
        <f>'2M - SGS'!W87</f>
        <v>8.2512000000000002E-2</v>
      </c>
      <c r="X87" s="437">
        <f>'2M - SGS'!X87</f>
        <v>8.5277000000000006E-2</v>
      </c>
      <c r="Y87" s="437">
        <f>'2M - SGS'!Y87</f>
        <v>8.2588999999999996E-2</v>
      </c>
      <c r="Z87" s="437">
        <f>'2M - SGS'!Z87</f>
        <v>8.5237999999999994E-2</v>
      </c>
      <c r="AA87" s="437">
        <f>'2M - SGS'!AA87</f>
        <v>8.5109000000000004E-2</v>
      </c>
      <c r="AB87" s="437">
        <f>'2M - SGS'!AB87</f>
        <v>7.7715000000000006E-2</v>
      </c>
      <c r="AC87" s="437">
        <f>'2M - SGS'!AC87</f>
        <v>8.6136000000000004E-2</v>
      </c>
      <c r="AD87" s="437">
        <f>'2M - SGS'!AD87</f>
        <v>7.9796000000000006E-2</v>
      </c>
      <c r="AE87" s="437">
        <f>'2M - SGS'!AE87</f>
        <v>8.5334999999999994E-2</v>
      </c>
      <c r="AF87" s="437">
        <f>'2M - SGS'!AF87</f>
        <v>8.1994999999999998E-2</v>
      </c>
      <c r="AG87" s="437">
        <f>'2M - SGS'!AG87</f>
        <v>8.4098999999999993E-2</v>
      </c>
      <c r="AH87" s="437">
        <f>'2M - SGS'!AH87</f>
        <v>8.4198999999999996E-2</v>
      </c>
      <c r="AI87" s="437">
        <f>'2M - SGS'!AI87</f>
        <v>8.2512000000000002E-2</v>
      </c>
      <c r="AJ87" s="437">
        <f>'2M - SGS'!AJ87</f>
        <v>8.5277000000000006E-2</v>
      </c>
      <c r="AK87" s="437">
        <f>'2M - SGS'!AK87</f>
        <v>8.2588999999999996E-2</v>
      </c>
      <c r="AL87" s="437">
        <f>'2M - SGS'!AL87</f>
        <v>8.5237999999999994E-2</v>
      </c>
      <c r="AM87" s="437">
        <f>'2M - SGS'!AM87</f>
        <v>8.5109000000000004E-2</v>
      </c>
      <c r="AN87" s="437">
        <f>'2M - SGS'!AN87</f>
        <v>7.7715000000000006E-2</v>
      </c>
      <c r="AO87" s="437">
        <f>'2M - SGS'!AO87</f>
        <v>8.6136000000000004E-2</v>
      </c>
      <c r="AP87" s="437">
        <f>'2M - SGS'!AP87</f>
        <v>7.9796000000000006E-2</v>
      </c>
      <c r="AQ87" s="437">
        <f>'2M - SGS'!AQ87</f>
        <v>8.5334999999999994E-2</v>
      </c>
      <c r="AR87" s="437">
        <f>'2M - SGS'!AR87</f>
        <v>8.1994999999999998E-2</v>
      </c>
      <c r="AS87" s="437">
        <f>'2M - SGS'!AS87</f>
        <v>8.4098999999999993E-2</v>
      </c>
      <c r="AT87" s="437">
        <f>'2M - SGS'!AT87</f>
        <v>8.4198999999999996E-2</v>
      </c>
      <c r="AU87" s="437">
        <f>'2M - SGS'!AU87</f>
        <v>8.2512000000000002E-2</v>
      </c>
      <c r="AV87" s="437">
        <f>'2M - SGS'!AV87</f>
        <v>8.5277000000000006E-2</v>
      </c>
      <c r="AW87" s="437">
        <f>'2M - SGS'!AW87</f>
        <v>8.2588999999999996E-2</v>
      </c>
      <c r="AX87" s="437">
        <f>'2M - SGS'!AX87</f>
        <v>8.5237999999999994E-2</v>
      </c>
      <c r="AY87" s="437">
        <f>'2M - SGS'!AY87</f>
        <v>8.5109000000000004E-2</v>
      </c>
      <c r="AZ87" s="437">
        <f>'2M - SGS'!AZ87</f>
        <v>7.7715000000000006E-2</v>
      </c>
      <c r="BA87" s="437">
        <f>'2M - SGS'!BA87</f>
        <v>8.6136000000000004E-2</v>
      </c>
      <c r="BB87" s="437">
        <f>'2M - SGS'!BB87</f>
        <v>7.9796000000000006E-2</v>
      </c>
      <c r="BC87" s="437">
        <f>'2M - SGS'!BC87</f>
        <v>8.5334999999999994E-2</v>
      </c>
      <c r="BD87" s="437">
        <f>'2M - SGS'!BD87</f>
        <v>8.1994999999999998E-2</v>
      </c>
      <c r="BE87" s="437">
        <f>'2M - SGS'!BE87</f>
        <v>8.4098999999999993E-2</v>
      </c>
      <c r="BF87" s="437">
        <f>'2M - SGS'!BF87</f>
        <v>8.4198999999999996E-2</v>
      </c>
      <c r="BG87" s="437">
        <f>'2M - SGS'!BG87</f>
        <v>8.2512000000000002E-2</v>
      </c>
      <c r="BH87" s="437">
        <f>'2M - SGS'!BH87</f>
        <v>8.5277000000000006E-2</v>
      </c>
      <c r="BI87" s="437">
        <f>'2M - SGS'!BI87</f>
        <v>8.2588999999999996E-2</v>
      </c>
      <c r="BJ87" s="437">
        <f>'2M - SGS'!BJ87</f>
        <v>8.5237999999999994E-2</v>
      </c>
      <c r="BK87" s="437">
        <f>'2M - SGS'!BK87</f>
        <v>8.5109000000000004E-2</v>
      </c>
      <c r="BL87" s="437">
        <f>'2M - SGS'!BL87</f>
        <v>7.7715000000000006E-2</v>
      </c>
      <c r="BM87" s="437">
        <f>'2M - SGS'!BM87</f>
        <v>8.6136000000000004E-2</v>
      </c>
      <c r="BN87" s="437">
        <f>'2M - SGS'!BN87</f>
        <v>7.9796000000000006E-2</v>
      </c>
      <c r="BO87" s="437">
        <f>'2M - SGS'!BO87</f>
        <v>8.5334999999999994E-2</v>
      </c>
      <c r="BP87" s="437">
        <f>'2M - SGS'!BP87</f>
        <v>8.1994999999999998E-2</v>
      </c>
      <c r="BQ87" s="437">
        <f>'2M - SGS'!BQ87</f>
        <v>8.4098999999999993E-2</v>
      </c>
      <c r="BR87" s="437">
        <f>'2M - SGS'!BR87</f>
        <v>8.4198999999999996E-2</v>
      </c>
      <c r="BS87" s="437">
        <f>'2M - SGS'!BS87</f>
        <v>8.2512000000000002E-2</v>
      </c>
      <c r="BT87" s="437">
        <f>'2M - SGS'!BT87</f>
        <v>8.5277000000000006E-2</v>
      </c>
      <c r="BU87" s="437">
        <f>'2M - SGS'!BU87</f>
        <v>8.2588999999999996E-2</v>
      </c>
      <c r="BV87" s="437">
        <f>'2M - SGS'!BV87</f>
        <v>8.5237999999999994E-2</v>
      </c>
      <c r="BW87" s="437">
        <f>'2M - SGS'!BW87</f>
        <v>8.5109000000000004E-2</v>
      </c>
      <c r="BX87" s="437">
        <f>'2M - SGS'!BX87</f>
        <v>7.7715000000000006E-2</v>
      </c>
      <c r="BY87" s="437">
        <f>'2M - SGS'!BY87</f>
        <v>8.6136000000000004E-2</v>
      </c>
      <c r="BZ87" s="437">
        <f>'2M - SGS'!BZ87</f>
        <v>7.9796000000000006E-2</v>
      </c>
      <c r="CA87" s="437">
        <f>'2M - SGS'!CA87</f>
        <v>8.5334999999999994E-2</v>
      </c>
      <c r="CB87" s="437">
        <f>'2M - SGS'!CB87</f>
        <v>8.1994999999999998E-2</v>
      </c>
      <c r="CC87" s="437">
        <f>'2M - SGS'!CC87</f>
        <v>8.4098999999999993E-2</v>
      </c>
      <c r="CD87" s="437">
        <f>'2M - SGS'!CD87</f>
        <v>8.4198999999999996E-2</v>
      </c>
      <c r="CE87" s="437">
        <f>'2M - SGS'!CE87</f>
        <v>8.2512000000000002E-2</v>
      </c>
      <c r="CF87" s="437">
        <f>'2M - SGS'!CF87</f>
        <v>8.5277000000000006E-2</v>
      </c>
      <c r="CG87" s="437">
        <f>'2M - SGS'!CG87</f>
        <v>8.2588999999999996E-2</v>
      </c>
      <c r="CH87" s="438">
        <f>'2M - SGS'!CH87</f>
        <v>8.5237999999999994E-2</v>
      </c>
      <c r="CJ87" s="278">
        <f t="shared" si="80"/>
        <v>1.0000000000000002</v>
      </c>
    </row>
    <row r="88" spans="1:88" ht="15.6" x14ac:dyDescent="0.3">
      <c r="A88" s="688"/>
      <c r="B88" s="14" t="str">
        <f t="shared" si="79"/>
        <v>Process</v>
      </c>
      <c r="C88" s="437">
        <f>'2M - SGS'!C88</f>
        <v>8.5109000000000004E-2</v>
      </c>
      <c r="D88" s="437">
        <f>'2M - SGS'!D88</f>
        <v>7.7715000000000006E-2</v>
      </c>
      <c r="E88" s="437">
        <f>'2M - SGS'!E88</f>
        <v>8.6136000000000004E-2</v>
      </c>
      <c r="F88" s="437">
        <f>'2M - SGS'!F88</f>
        <v>7.9796000000000006E-2</v>
      </c>
      <c r="G88" s="437">
        <f>'2M - SGS'!G88</f>
        <v>8.5334999999999994E-2</v>
      </c>
      <c r="H88" s="437">
        <f>'2M - SGS'!H88</f>
        <v>8.1994999999999998E-2</v>
      </c>
      <c r="I88" s="437">
        <f>'2M - SGS'!I88</f>
        <v>8.4098999999999993E-2</v>
      </c>
      <c r="J88" s="437">
        <f>'2M - SGS'!J88</f>
        <v>8.4198999999999996E-2</v>
      </c>
      <c r="K88" s="437">
        <f>'2M - SGS'!K88</f>
        <v>8.2512000000000002E-2</v>
      </c>
      <c r="L88" s="437">
        <f>'2M - SGS'!L88</f>
        <v>8.5277000000000006E-2</v>
      </c>
      <c r="M88" s="437">
        <f>'2M - SGS'!M88</f>
        <v>8.2588999999999996E-2</v>
      </c>
      <c r="N88" s="437">
        <f>'2M - SGS'!N88</f>
        <v>8.5237999999999994E-2</v>
      </c>
      <c r="O88" s="437">
        <f>'2M - SGS'!O88</f>
        <v>8.5109000000000004E-2</v>
      </c>
      <c r="P88" s="437">
        <f>'2M - SGS'!P88</f>
        <v>7.7715000000000006E-2</v>
      </c>
      <c r="Q88" s="437">
        <f>'2M - SGS'!Q88</f>
        <v>8.6136000000000004E-2</v>
      </c>
      <c r="R88" s="437">
        <f>'2M - SGS'!R88</f>
        <v>7.9796000000000006E-2</v>
      </c>
      <c r="S88" s="437">
        <f>'2M - SGS'!S88</f>
        <v>8.5334999999999994E-2</v>
      </c>
      <c r="T88" s="437">
        <f>'2M - SGS'!T88</f>
        <v>8.1994999999999998E-2</v>
      </c>
      <c r="U88" s="437">
        <f>'2M - SGS'!U88</f>
        <v>8.4098999999999993E-2</v>
      </c>
      <c r="V88" s="437">
        <f>'2M - SGS'!V88</f>
        <v>8.4198999999999996E-2</v>
      </c>
      <c r="W88" s="437">
        <f>'2M - SGS'!W88</f>
        <v>8.2512000000000002E-2</v>
      </c>
      <c r="X88" s="437">
        <f>'2M - SGS'!X88</f>
        <v>8.5277000000000006E-2</v>
      </c>
      <c r="Y88" s="437">
        <f>'2M - SGS'!Y88</f>
        <v>8.2588999999999996E-2</v>
      </c>
      <c r="Z88" s="437">
        <f>'2M - SGS'!Z88</f>
        <v>8.5237999999999994E-2</v>
      </c>
      <c r="AA88" s="437">
        <f>'2M - SGS'!AA88</f>
        <v>8.5109000000000004E-2</v>
      </c>
      <c r="AB88" s="437">
        <f>'2M - SGS'!AB88</f>
        <v>7.7715000000000006E-2</v>
      </c>
      <c r="AC88" s="437">
        <f>'2M - SGS'!AC88</f>
        <v>8.6136000000000004E-2</v>
      </c>
      <c r="AD88" s="437">
        <f>'2M - SGS'!AD88</f>
        <v>7.9796000000000006E-2</v>
      </c>
      <c r="AE88" s="437">
        <f>'2M - SGS'!AE88</f>
        <v>8.5334999999999994E-2</v>
      </c>
      <c r="AF88" s="437">
        <f>'2M - SGS'!AF88</f>
        <v>8.1994999999999998E-2</v>
      </c>
      <c r="AG88" s="437">
        <f>'2M - SGS'!AG88</f>
        <v>8.4098999999999993E-2</v>
      </c>
      <c r="AH88" s="437">
        <f>'2M - SGS'!AH88</f>
        <v>8.4198999999999996E-2</v>
      </c>
      <c r="AI88" s="437">
        <f>'2M - SGS'!AI88</f>
        <v>8.2512000000000002E-2</v>
      </c>
      <c r="AJ88" s="437">
        <f>'2M - SGS'!AJ88</f>
        <v>8.5277000000000006E-2</v>
      </c>
      <c r="AK88" s="437">
        <f>'2M - SGS'!AK88</f>
        <v>8.2588999999999996E-2</v>
      </c>
      <c r="AL88" s="437">
        <f>'2M - SGS'!AL88</f>
        <v>8.5237999999999994E-2</v>
      </c>
      <c r="AM88" s="437">
        <f>'2M - SGS'!AM88</f>
        <v>8.5109000000000004E-2</v>
      </c>
      <c r="AN88" s="437">
        <f>'2M - SGS'!AN88</f>
        <v>7.7715000000000006E-2</v>
      </c>
      <c r="AO88" s="437">
        <f>'2M - SGS'!AO88</f>
        <v>8.6136000000000004E-2</v>
      </c>
      <c r="AP88" s="437">
        <f>'2M - SGS'!AP88</f>
        <v>7.9796000000000006E-2</v>
      </c>
      <c r="AQ88" s="437">
        <f>'2M - SGS'!AQ88</f>
        <v>8.5334999999999994E-2</v>
      </c>
      <c r="AR88" s="437">
        <f>'2M - SGS'!AR88</f>
        <v>8.1994999999999998E-2</v>
      </c>
      <c r="AS88" s="437">
        <f>'2M - SGS'!AS88</f>
        <v>8.4098999999999993E-2</v>
      </c>
      <c r="AT88" s="437">
        <f>'2M - SGS'!AT88</f>
        <v>8.4198999999999996E-2</v>
      </c>
      <c r="AU88" s="437">
        <f>'2M - SGS'!AU88</f>
        <v>8.2512000000000002E-2</v>
      </c>
      <c r="AV88" s="437">
        <f>'2M - SGS'!AV88</f>
        <v>8.5277000000000006E-2</v>
      </c>
      <c r="AW88" s="437">
        <f>'2M - SGS'!AW88</f>
        <v>8.2588999999999996E-2</v>
      </c>
      <c r="AX88" s="437">
        <f>'2M - SGS'!AX88</f>
        <v>8.5237999999999994E-2</v>
      </c>
      <c r="AY88" s="437">
        <f>'2M - SGS'!AY88</f>
        <v>8.5109000000000004E-2</v>
      </c>
      <c r="AZ88" s="437">
        <f>'2M - SGS'!AZ88</f>
        <v>7.7715000000000006E-2</v>
      </c>
      <c r="BA88" s="437">
        <f>'2M - SGS'!BA88</f>
        <v>8.6136000000000004E-2</v>
      </c>
      <c r="BB88" s="437">
        <f>'2M - SGS'!BB88</f>
        <v>7.9796000000000006E-2</v>
      </c>
      <c r="BC88" s="437">
        <f>'2M - SGS'!BC88</f>
        <v>8.5334999999999994E-2</v>
      </c>
      <c r="BD88" s="437">
        <f>'2M - SGS'!BD88</f>
        <v>8.1994999999999998E-2</v>
      </c>
      <c r="BE88" s="437">
        <f>'2M - SGS'!BE88</f>
        <v>8.4098999999999993E-2</v>
      </c>
      <c r="BF88" s="437">
        <f>'2M - SGS'!BF88</f>
        <v>8.4198999999999996E-2</v>
      </c>
      <c r="BG88" s="437">
        <f>'2M - SGS'!BG88</f>
        <v>8.2512000000000002E-2</v>
      </c>
      <c r="BH88" s="437">
        <f>'2M - SGS'!BH88</f>
        <v>8.5277000000000006E-2</v>
      </c>
      <c r="BI88" s="437">
        <f>'2M - SGS'!BI88</f>
        <v>8.2588999999999996E-2</v>
      </c>
      <c r="BJ88" s="437">
        <f>'2M - SGS'!BJ88</f>
        <v>8.5237999999999994E-2</v>
      </c>
      <c r="BK88" s="437">
        <f>'2M - SGS'!BK88</f>
        <v>8.5109000000000004E-2</v>
      </c>
      <c r="BL88" s="437">
        <f>'2M - SGS'!BL88</f>
        <v>7.7715000000000006E-2</v>
      </c>
      <c r="BM88" s="437">
        <f>'2M - SGS'!BM88</f>
        <v>8.6136000000000004E-2</v>
      </c>
      <c r="BN88" s="437">
        <f>'2M - SGS'!BN88</f>
        <v>7.9796000000000006E-2</v>
      </c>
      <c r="BO88" s="437">
        <f>'2M - SGS'!BO88</f>
        <v>8.5334999999999994E-2</v>
      </c>
      <c r="BP88" s="437">
        <f>'2M - SGS'!BP88</f>
        <v>8.1994999999999998E-2</v>
      </c>
      <c r="BQ88" s="437">
        <f>'2M - SGS'!BQ88</f>
        <v>8.4098999999999993E-2</v>
      </c>
      <c r="BR88" s="437">
        <f>'2M - SGS'!BR88</f>
        <v>8.4198999999999996E-2</v>
      </c>
      <c r="BS88" s="437">
        <f>'2M - SGS'!BS88</f>
        <v>8.2512000000000002E-2</v>
      </c>
      <c r="BT88" s="437">
        <f>'2M - SGS'!BT88</f>
        <v>8.5277000000000006E-2</v>
      </c>
      <c r="BU88" s="437">
        <f>'2M - SGS'!BU88</f>
        <v>8.2588999999999996E-2</v>
      </c>
      <c r="BV88" s="437">
        <f>'2M - SGS'!BV88</f>
        <v>8.5237999999999994E-2</v>
      </c>
      <c r="BW88" s="437">
        <f>'2M - SGS'!BW88</f>
        <v>8.5109000000000004E-2</v>
      </c>
      <c r="BX88" s="437">
        <f>'2M - SGS'!BX88</f>
        <v>7.7715000000000006E-2</v>
      </c>
      <c r="BY88" s="437">
        <f>'2M - SGS'!BY88</f>
        <v>8.6136000000000004E-2</v>
      </c>
      <c r="BZ88" s="437">
        <f>'2M - SGS'!BZ88</f>
        <v>7.9796000000000006E-2</v>
      </c>
      <c r="CA88" s="437">
        <f>'2M - SGS'!CA88</f>
        <v>8.5334999999999994E-2</v>
      </c>
      <c r="CB88" s="437">
        <f>'2M - SGS'!CB88</f>
        <v>8.1994999999999998E-2</v>
      </c>
      <c r="CC88" s="437">
        <f>'2M - SGS'!CC88</f>
        <v>8.4098999999999993E-2</v>
      </c>
      <c r="CD88" s="437">
        <f>'2M - SGS'!CD88</f>
        <v>8.4198999999999996E-2</v>
      </c>
      <c r="CE88" s="437">
        <f>'2M - SGS'!CE88</f>
        <v>8.2512000000000002E-2</v>
      </c>
      <c r="CF88" s="437">
        <f>'2M - SGS'!CF88</f>
        <v>8.5277000000000006E-2</v>
      </c>
      <c r="CG88" s="437">
        <f>'2M - SGS'!CG88</f>
        <v>8.2588999999999996E-2</v>
      </c>
      <c r="CH88" s="438">
        <f>'2M - SGS'!CH88</f>
        <v>8.5237999999999994E-2</v>
      </c>
      <c r="CJ88" s="278">
        <f t="shared" si="80"/>
        <v>1.0000000000000002</v>
      </c>
    </row>
    <row r="89" spans="1:88" ht="15.6" x14ac:dyDescent="0.3">
      <c r="A89" s="688"/>
      <c r="B89" s="14" t="str">
        <f t="shared" si="79"/>
        <v>Refrigeration</v>
      </c>
      <c r="C89" s="437">
        <f>'2M - SGS'!C89</f>
        <v>8.3486000000000005E-2</v>
      </c>
      <c r="D89" s="437">
        <f>'2M - SGS'!D89</f>
        <v>7.6158000000000003E-2</v>
      </c>
      <c r="E89" s="437">
        <f>'2M - SGS'!E89</f>
        <v>8.3346000000000003E-2</v>
      </c>
      <c r="F89" s="437">
        <f>'2M - SGS'!F89</f>
        <v>8.0782999999999994E-2</v>
      </c>
      <c r="G89" s="437">
        <f>'2M - SGS'!G89</f>
        <v>8.5133E-2</v>
      </c>
      <c r="H89" s="437">
        <f>'2M - SGS'!H89</f>
        <v>8.4294999999999995E-2</v>
      </c>
      <c r="I89" s="437">
        <f>'2M - SGS'!I89</f>
        <v>8.7456999999999993E-2</v>
      </c>
      <c r="J89" s="437">
        <f>'2M - SGS'!J89</f>
        <v>8.7230000000000002E-2</v>
      </c>
      <c r="K89" s="437">
        <f>'2M - SGS'!K89</f>
        <v>8.3319000000000004E-2</v>
      </c>
      <c r="L89" s="437">
        <f>'2M - SGS'!L89</f>
        <v>8.4562999999999999E-2</v>
      </c>
      <c r="M89" s="437">
        <f>'2M - SGS'!M89</f>
        <v>8.1112000000000004E-2</v>
      </c>
      <c r="N89" s="437">
        <f>'2M - SGS'!N89</f>
        <v>8.3118999999999998E-2</v>
      </c>
      <c r="O89" s="437">
        <f>'2M - SGS'!O89</f>
        <v>8.3486000000000005E-2</v>
      </c>
      <c r="P89" s="437">
        <f>'2M - SGS'!P89</f>
        <v>7.6158000000000003E-2</v>
      </c>
      <c r="Q89" s="437">
        <f>'2M - SGS'!Q89</f>
        <v>8.3346000000000003E-2</v>
      </c>
      <c r="R89" s="437">
        <f>'2M - SGS'!R89</f>
        <v>8.0782999999999994E-2</v>
      </c>
      <c r="S89" s="437">
        <f>'2M - SGS'!S89</f>
        <v>8.5133E-2</v>
      </c>
      <c r="T89" s="437">
        <f>'2M - SGS'!T89</f>
        <v>8.4294999999999995E-2</v>
      </c>
      <c r="U89" s="437">
        <f>'2M - SGS'!U89</f>
        <v>8.7456999999999993E-2</v>
      </c>
      <c r="V89" s="437">
        <f>'2M - SGS'!V89</f>
        <v>8.7230000000000002E-2</v>
      </c>
      <c r="W89" s="437">
        <f>'2M - SGS'!W89</f>
        <v>8.3319000000000004E-2</v>
      </c>
      <c r="X89" s="437">
        <f>'2M - SGS'!X89</f>
        <v>8.4562999999999999E-2</v>
      </c>
      <c r="Y89" s="437">
        <f>'2M - SGS'!Y89</f>
        <v>8.1112000000000004E-2</v>
      </c>
      <c r="Z89" s="437">
        <f>'2M - SGS'!Z89</f>
        <v>8.3118999999999998E-2</v>
      </c>
      <c r="AA89" s="437">
        <f>'2M - SGS'!AA89</f>
        <v>8.3486000000000005E-2</v>
      </c>
      <c r="AB89" s="437">
        <f>'2M - SGS'!AB89</f>
        <v>7.6158000000000003E-2</v>
      </c>
      <c r="AC89" s="437">
        <f>'2M - SGS'!AC89</f>
        <v>8.3346000000000003E-2</v>
      </c>
      <c r="AD89" s="437">
        <f>'2M - SGS'!AD89</f>
        <v>8.0782999999999994E-2</v>
      </c>
      <c r="AE89" s="437">
        <f>'2M - SGS'!AE89</f>
        <v>8.5133E-2</v>
      </c>
      <c r="AF89" s="437">
        <f>'2M - SGS'!AF89</f>
        <v>8.4294999999999995E-2</v>
      </c>
      <c r="AG89" s="437">
        <f>'2M - SGS'!AG89</f>
        <v>8.7456999999999993E-2</v>
      </c>
      <c r="AH89" s="437">
        <f>'2M - SGS'!AH89</f>
        <v>8.7230000000000002E-2</v>
      </c>
      <c r="AI89" s="437">
        <f>'2M - SGS'!AI89</f>
        <v>8.3319000000000004E-2</v>
      </c>
      <c r="AJ89" s="437">
        <f>'2M - SGS'!AJ89</f>
        <v>8.4562999999999999E-2</v>
      </c>
      <c r="AK89" s="437">
        <f>'2M - SGS'!AK89</f>
        <v>8.1112000000000004E-2</v>
      </c>
      <c r="AL89" s="437">
        <f>'2M - SGS'!AL89</f>
        <v>8.3118999999999998E-2</v>
      </c>
      <c r="AM89" s="437">
        <f>'2M - SGS'!AM89</f>
        <v>8.3486000000000005E-2</v>
      </c>
      <c r="AN89" s="437">
        <f>'2M - SGS'!AN89</f>
        <v>7.6158000000000003E-2</v>
      </c>
      <c r="AO89" s="437">
        <f>'2M - SGS'!AO89</f>
        <v>8.3346000000000003E-2</v>
      </c>
      <c r="AP89" s="437">
        <f>'2M - SGS'!AP89</f>
        <v>8.0782999999999994E-2</v>
      </c>
      <c r="AQ89" s="437">
        <f>'2M - SGS'!AQ89</f>
        <v>8.5133E-2</v>
      </c>
      <c r="AR89" s="437">
        <f>'2M - SGS'!AR89</f>
        <v>8.4294999999999995E-2</v>
      </c>
      <c r="AS89" s="437">
        <f>'2M - SGS'!AS89</f>
        <v>8.7456999999999993E-2</v>
      </c>
      <c r="AT89" s="437">
        <f>'2M - SGS'!AT89</f>
        <v>8.7230000000000002E-2</v>
      </c>
      <c r="AU89" s="437">
        <f>'2M - SGS'!AU89</f>
        <v>8.3319000000000004E-2</v>
      </c>
      <c r="AV89" s="437">
        <f>'2M - SGS'!AV89</f>
        <v>8.4562999999999999E-2</v>
      </c>
      <c r="AW89" s="437">
        <f>'2M - SGS'!AW89</f>
        <v>8.1112000000000004E-2</v>
      </c>
      <c r="AX89" s="437">
        <f>'2M - SGS'!AX89</f>
        <v>8.3118999999999998E-2</v>
      </c>
      <c r="AY89" s="437">
        <f>'2M - SGS'!AY89</f>
        <v>8.3486000000000005E-2</v>
      </c>
      <c r="AZ89" s="437">
        <f>'2M - SGS'!AZ89</f>
        <v>7.6158000000000003E-2</v>
      </c>
      <c r="BA89" s="437">
        <f>'2M - SGS'!BA89</f>
        <v>8.3346000000000003E-2</v>
      </c>
      <c r="BB89" s="437">
        <f>'2M - SGS'!BB89</f>
        <v>8.0782999999999994E-2</v>
      </c>
      <c r="BC89" s="437">
        <f>'2M - SGS'!BC89</f>
        <v>8.5133E-2</v>
      </c>
      <c r="BD89" s="437">
        <f>'2M - SGS'!BD89</f>
        <v>8.4294999999999995E-2</v>
      </c>
      <c r="BE89" s="437">
        <f>'2M - SGS'!BE89</f>
        <v>8.7456999999999993E-2</v>
      </c>
      <c r="BF89" s="437">
        <f>'2M - SGS'!BF89</f>
        <v>8.7230000000000002E-2</v>
      </c>
      <c r="BG89" s="437">
        <f>'2M - SGS'!BG89</f>
        <v>8.3319000000000004E-2</v>
      </c>
      <c r="BH89" s="437">
        <f>'2M - SGS'!BH89</f>
        <v>8.4562999999999999E-2</v>
      </c>
      <c r="BI89" s="437">
        <f>'2M - SGS'!BI89</f>
        <v>8.1112000000000004E-2</v>
      </c>
      <c r="BJ89" s="437">
        <f>'2M - SGS'!BJ89</f>
        <v>8.3118999999999998E-2</v>
      </c>
      <c r="BK89" s="437">
        <f>'2M - SGS'!BK89</f>
        <v>8.3486000000000005E-2</v>
      </c>
      <c r="BL89" s="437">
        <f>'2M - SGS'!BL89</f>
        <v>7.6158000000000003E-2</v>
      </c>
      <c r="BM89" s="437">
        <f>'2M - SGS'!BM89</f>
        <v>8.3346000000000003E-2</v>
      </c>
      <c r="BN89" s="437">
        <f>'2M - SGS'!BN89</f>
        <v>8.0782999999999994E-2</v>
      </c>
      <c r="BO89" s="437">
        <f>'2M - SGS'!BO89</f>
        <v>8.5133E-2</v>
      </c>
      <c r="BP89" s="437">
        <f>'2M - SGS'!BP89</f>
        <v>8.4294999999999995E-2</v>
      </c>
      <c r="BQ89" s="437">
        <f>'2M - SGS'!BQ89</f>
        <v>8.7456999999999993E-2</v>
      </c>
      <c r="BR89" s="437">
        <f>'2M - SGS'!BR89</f>
        <v>8.7230000000000002E-2</v>
      </c>
      <c r="BS89" s="437">
        <f>'2M - SGS'!BS89</f>
        <v>8.3319000000000004E-2</v>
      </c>
      <c r="BT89" s="437">
        <f>'2M - SGS'!BT89</f>
        <v>8.4562999999999999E-2</v>
      </c>
      <c r="BU89" s="437">
        <f>'2M - SGS'!BU89</f>
        <v>8.1112000000000004E-2</v>
      </c>
      <c r="BV89" s="437">
        <f>'2M - SGS'!BV89</f>
        <v>8.3118999999999998E-2</v>
      </c>
      <c r="BW89" s="437">
        <f>'2M - SGS'!BW89</f>
        <v>8.3486000000000005E-2</v>
      </c>
      <c r="BX89" s="437">
        <f>'2M - SGS'!BX89</f>
        <v>7.6158000000000003E-2</v>
      </c>
      <c r="BY89" s="437">
        <f>'2M - SGS'!BY89</f>
        <v>8.3346000000000003E-2</v>
      </c>
      <c r="BZ89" s="437">
        <f>'2M - SGS'!BZ89</f>
        <v>8.0782999999999994E-2</v>
      </c>
      <c r="CA89" s="437">
        <f>'2M - SGS'!CA89</f>
        <v>8.5133E-2</v>
      </c>
      <c r="CB89" s="437">
        <f>'2M - SGS'!CB89</f>
        <v>8.4294999999999995E-2</v>
      </c>
      <c r="CC89" s="437">
        <f>'2M - SGS'!CC89</f>
        <v>8.7456999999999993E-2</v>
      </c>
      <c r="CD89" s="437">
        <f>'2M - SGS'!CD89</f>
        <v>8.7230000000000002E-2</v>
      </c>
      <c r="CE89" s="437">
        <f>'2M - SGS'!CE89</f>
        <v>8.3319000000000004E-2</v>
      </c>
      <c r="CF89" s="437">
        <f>'2M - SGS'!CF89</f>
        <v>8.4562999999999999E-2</v>
      </c>
      <c r="CG89" s="437">
        <f>'2M - SGS'!CG89</f>
        <v>8.1112000000000004E-2</v>
      </c>
      <c r="CH89" s="438">
        <f>'2M - SGS'!CH89</f>
        <v>8.3118999999999998E-2</v>
      </c>
      <c r="CJ89" s="278">
        <f t="shared" si="80"/>
        <v>1.0000010000000001</v>
      </c>
    </row>
    <row r="90" spans="1:88" ht="16.2" thickBot="1" x14ac:dyDescent="0.35">
      <c r="A90" s="689"/>
      <c r="B90" s="15" t="str">
        <f t="shared" si="79"/>
        <v>Water Heating</v>
      </c>
      <c r="C90" s="439">
        <f>'2M - SGS'!C90</f>
        <v>0.108255</v>
      </c>
      <c r="D90" s="439">
        <f>'2M - SGS'!D90</f>
        <v>9.1078000000000006E-2</v>
      </c>
      <c r="E90" s="439">
        <f>'2M - SGS'!E90</f>
        <v>8.5239999999999996E-2</v>
      </c>
      <c r="F90" s="439">
        <f>'2M - SGS'!F90</f>
        <v>7.2980000000000003E-2</v>
      </c>
      <c r="G90" s="439">
        <f>'2M - SGS'!G90</f>
        <v>7.9849000000000003E-2</v>
      </c>
      <c r="H90" s="439">
        <f>'2M - SGS'!H90</f>
        <v>7.2720999999999994E-2</v>
      </c>
      <c r="I90" s="439">
        <f>'2M - SGS'!I90</f>
        <v>7.4929999999999997E-2</v>
      </c>
      <c r="J90" s="439">
        <f>'2M - SGS'!J90</f>
        <v>7.5861999999999999E-2</v>
      </c>
      <c r="K90" s="439">
        <f>'2M - SGS'!K90</f>
        <v>7.5733999999999996E-2</v>
      </c>
      <c r="L90" s="439">
        <f>'2M - SGS'!L90</f>
        <v>8.2808000000000007E-2</v>
      </c>
      <c r="M90" s="439">
        <f>'2M - SGS'!M90</f>
        <v>8.6345000000000005E-2</v>
      </c>
      <c r="N90" s="439">
        <f>'2M - SGS'!N90</f>
        <v>9.4200000000000006E-2</v>
      </c>
      <c r="O90" s="439">
        <f>'2M - SGS'!O90</f>
        <v>0.108255</v>
      </c>
      <c r="P90" s="439">
        <f>'2M - SGS'!P90</f>
        <v>9.1078000000000006E-2</v>
      </c>
      <c r="Q90" s="439">
        <f>'2M - SGS'!Q90</f>
        <v>8.5239999999999996E-2</v>
      </c>
      <c r="R90" s="439">
        <f>'2M - SGS'!R90</f>
        <v>7.2980000000000003E-2</v>
      </c>
      <c r="S90" s="439">
        <f>'2M - SGS'!S90</f>
        <v>7.9849000000000003E-2</v>
      </c>
      <c r="T90" s="439">
        <f>'2M - SGS'!T90</f>
        <v>7.2720999999999994E-2</v>
      </c>
      <c r="U90" s="439">
        <f>'2M - SGS'!U90</f>
        <v>7.4929999999999997E-2</v>
      </c>
      <c r="V90" s="439">
        <f>'2M - SGS'!V90</f>
        <v>7.5861999999999999E-2</v>
      </c>
      <c r="W90" s="439">
        <f>'2M - SGS'!W90</f>
        <v>7.5733999999999996E-2</v>
      </c>
      <c r="X90" s="439">
        <f>'2M - SGS'!X90</f>
        <v>8.2808000000000007E-2</v>
      </c>
      <c r="Y90" s="439">
        <f>'2M - SGS'!Y90</f>
        <v>8.6345000000000005E-2</v>
      </c>
      <c r="Z90" s="439">
        <f>'2M - SGS'!Z90</f>
        <v>9.4200000000000006E-2</v>
      </c>
      <c r="AA90" s="439">
        <f>'2M - SGS'!AA90</f>
        <v>0.108255</v>
      </c>
      <c r="AB90" s="439">
        <f>'2M - SGS'!AB90</f>
        <v>9.1078000000000006E-2</v>
      </c>
      <c r="AC90" s="439">
        <f>'2M - SGS'!AC90</f>
        <v>8.5239999999999996E-2</v>
      </c>
      <c r="AD90" s="439">
        <f>'2M - SGS'!AD90</f>
        <v>7.2980000000000003E-2</v>
      </c>
      <c r="AE90" s="439">
        <f>'2M - SGS'!AE90</f>
        <v>7.9849000000000003E-2</v>
      </c>
      <c r="AF90" s="439">
        <f>'2M - SGS'!AF90</f>
        <v>7.2720999999999994E-2</v>
      </c>
      <c r="AG90" s="439">
        <f>'2M - SGS'!AG90</f>
        <v>7.4929999999999997E-2</v>
      </c>
      <c r="AH90" s="439">
        <f>'2M - SGS'!AH90</f>
        <v>7.5861999999999999E-2</v>
      </c>
      <c r="AI90" s="439">
        <f>'2M - SGS'!AI90</f>
        <v>7.5733999999999996E-2</v>
      </c>
      <c r="AJ90" s="439">
        <f>'2M - SGS'!AJ90</f>
        <v>8.2808000000000007E-2</v>
      </c>
      <c r="AK90" s="439">
        <f>'2M - SGS'!AK90</f>
        <v>8.6345000000000005E-2</v>
      </c>
      <c r="AL90" s="439">
        <f>'2M - SGS'!AL90</f>
        <v>9.4200000000000006E-2</v>
      </c>
      <c r="AM90" s="439">
        <f>'2M - SGS'!AM90</f>
        <v>0.108255</v>
      </c>
      <c r="AN90" s="439">
        <f>'2M - SGS'!AN90</f>
        <v>9.1078000000000006E-2</v>
      </c>
      <c r="AO90" s="439">
        <f>'2M - SGS'!AO90</f>
        <v>8.5239999999999996E-2</v>
      </c>
      <c r="AP90" s="439">
        <f>'2M - SGS'!AP90</f>
        <v>7.2980000000000003E-2</v>
      </c>
      <c r="AQ90" s="439">
        <f>'2M - SGS'!AQ90</f>
        <v>7.9849000000000003E-2</v>
      </c>
      <c r="AR90" s="439">
        <f>'2M - SGS'!AR90</f>
        <v>7.2720999999999994E-2</v>
      </c>
      <c r="AS90" s="439">
        <f>'2M - SGS'!AS90</f>
        <v>7.4929999999999997E-2</v>
      </c>
      <c r="AT90" s="439">
        <f>'2M - SGS'!AT90</f>
        <v>7.5861999999999999E-2</v>
      </c>
      <c r="AU90" s="439">
        <f>'2M - SGS'!AU90</f>
        <v>7.5733999999999996E-2</v>
      </c>
      <c r="AV90" s="439">
        <f>'2M - SGS'!AV90</f>
        <v>8.2808000000000007E-2</v>
      </c>
      <c r="AW90" s="439">
        <f>'2M - SGS'!AW90</f>
        <v>8.6345000000000005E-2</v>
      </c>
      <c r="AX90" s="439">
        <f>'2M - SGS'!AX90</f>
        <v>9.4200000000000006E-2</v>
      </c>
      <c r="AY90" s="439">
        <f>'2M - SGS'!AY90</f>
        <v>0.108255</v>
      </c>
      <c r="AZ90" s="439">
        <f>'2M - SGS'!AZ90</f>
        <v>9.1078000000000006E-2</v>
      </c>
      <c r="BA90" s="439">
        <f>'2M - SGS'!BA90</f>
        <v>8.5239999999999996E-2</v>
      </c>
      <c r="BB90" s="439">
        <f>'2M - SGS'!BB90</f>
        <v>7.2980000000000003E-2</v>
      </c>
      <c r="BC90" s="439">
        <f>'2M - SGS'!BC90</f>
        <v>7.9849000000000003E-2</v>
      </c>
      <c r="BD90" s="439">
        <f>'2M - SGS'!BD90</f>
        <v>7.2720999999999994E-2</v>
      </c>
      <c r="BE90" s="439">
        <f>'2M - SGS'!BE90</f>
        <v>7.4929999999999997E-2</v>
      </c>
      <c r="BF90" s="439">
        <f>'2M - SGS'!BF90</f>
        <v>7.5861999999999999E-2</v>
      </c>
      <c r="BG90" s="439">
        <f>'2M - SGS'!BG90</f>
        <v>7.5733999999999996E-2</v>
      </c>
      <c r="BH90" s="439">
        <f>'2M - SGS'!BH90</f>
        <v>8.2808000000000007E-2</v>
      </c>
      <c r="BI90" s="439">
        <f>'2M - SGS'!BI90</f>
        <v>8.6345000000000005E-2</v>
      </c>
      <c r="BJ90" s="439">
        <f>'2M - SGS'!BJ90</f>
        <v>9.4200000000000006E-2</v>
      </c>
      <c r="BK90" s="439">
        <f>'2M - SGS'!BK90</f>
        <v>0.108255</v>
      </c>
      <c r="BL90" s="439">
        <f>'2M - SGS'!BL90</f>
        <v>9.1078000000000006E-2</v>
      </c>
      <c r="BM90" s="439">
        <f>'2M - SGS'!BM90</f>
        <v>8.5239999999999996E-2</v>
      </c>
      <c r="BN90" s="439">
        <f>'2M - SGS'!BN90</f>
        <v>7.2980000000000003E-2</v>
      </c>
      <c r="BO90" s="439">
        <f>'2M - SGS'!BO90</f>
        <v>7.9849000000000003E-2</v>
      </c>
      <c r="BP90" s="439">
        <f>'2M - SGS'!BP90</f>
        <v>7.2720999999999994E-2</v>
      </c>
      <c r="BQ90" s="439">
        <f>'2M - SGS'!BQ90</f>
        <v>7.4929999999999997E-2</v>
      </c>
      <c r="BR90" s="439">
        <f>'2M - SGS'!BR90</f>
        <v>7.5861999999999999E-2</v>
      </c>
      <c r="BS90" s="439">
        <f>'2M - SGS'!BS90</f>
        <v>7.5733999999999996E-2</v>
      </c>
      <c r="BT90" s="439">
        <f>'2M - SGS'!BT90</f>
        <v>8.2808000000000007E-2</v>
      </c>
      <c r="BU90" s="439">
        <f>'2M - SGS'!BU90</f>
        <v>8.6345000000000005E-2</v>
      </c>
      <c r="BV90" s="439">
        <f>'2M - SGS'!BV90</f>
        <v>9.4200000000000006E-2</v>
      </c>
      <c r="BW90" s="439">
        <f>'2M - SGS'!BW90</f>
        <v>0.108255</v>
      </c>
      <c r="BX90" s="439">
        <f>'2M - SGS'!BX90</f>
        <v>9.1078000000000006E-2</v>
      </c>
      <c r="BY90" s="439">
        <f>'2M - SGS'!BY90</f>
        <v>8.5239999999999996E-2</v>
      </c>
      <c r="BZ90" s="439">
        <f>'2M - SGS'!BZ90</f>
        <v>7.2980000000000003E-2</v>
      </c>
      <c r="CA90" s="439">
        <f>'2M - SGS'!CA90</f>
        <v>7.9849000000000003E-2</v>
      </c>
      <c r="CB90" s="439">
        <f>'2M - SGS'!CB90</f>
        <v>7.2720999999999994E-2</v>
      </c>
      <c r="CC90" s="439">
        <f>'2M - SGS'!CC90</f>
        <v>7.4929999999999997E-2</v>
      </c>
      <c r="CD90" s="439">
        <f>'2M - SGS'!CD90</f>
        <v>7.5861999999999999E-2</v>
      </c>
      <c r="CE90" s="439">
        <f>'2M - SGS'!CE90</f>
        <v>7.5733999999999996E-2</v>
      </c>
      <c r="CF90" s="439">
        <f>'2M - SGS'!CF90</f>
        <v>8.2808000000000007E-2</v>
      </c>
      <c r="CG90" s="439">
        <f>'2M - SGS'!CG90</f>
        <v>8.6345000000000005E-2</v>
      </c>
      <c r="CH90" s="440">
        <f>'2M - SGS'!CH90</f>
        <v>9.4200000000000006E-2</v>
      </c>
      <c r="CJ90" s="278">
        <f t="shared" si="80"/>
        <v>1.0000020000000001</v>
      </c>
    </row>
    <row r="91" spans="1:88" ht="15" thickBot="1" x14ac:dyDescent="0.35">
      <c r="CJ91" s="259" t="s">
        <v>225</v>
      </c>
    </row>
    <row r="92" spans="1:88" ht="15" customHeight="1" x14ac:dyDescent="0.3">
      <c r="A92" s="672" t="s">
        <v>241</v>
      </c>
      <c r="B92" s="356" t="s">
        <v>57</v>
      </c>
      <c r="C92" s="349">
        <f>C77</f>
        <v>43831</v>
      </c>
      <c r="D92" s="349">
        <f t="shared" ref="D92:BO92" si="81">D77</f>
        <v>43862</v>
      </c>
      <c r="E92" s="349">
        <f t="shared" si="81"/>
        <v>43891</v>
      </c>
      <c r="F92" s="349">
        <f t="shared" si="81"/>
        <v>43922</v>
      </c>
      <c r="G92" s="349">
        <f t="shared" si="81"/>
        <v>43952</v>
      </c>
      <c r="H92" s="349">
        <f t="shared" si="81"/>
        <v>43983</v>
      </c>
      <c r="I92" s="349">
        <f t="shared" si="81"/>
        <v>44013</v>
      </c>
      <c r="J92" s="349">
        <f t="shared" si="81"/>
        <v>44044</v>
      </c>
      <c r="K92" s="349">
        <f t="shared" si="81"/>
        <v>44075</v>
      </c>
      <c r="L92" s="349">
        <f t="shared" si="81"/>
        <v>44105</v>
      </c>
      <c r="M92" s="349">
        <f t="shared" si="81"/>
        <v>44136</v>
      </c>
      <c r="N92" s="349">
        <f t="shared" si="81"/>
        <v>44166</v>
      </c>
      <c r="O92" s="349">
        <f t="shared" si="81"/>
        <v>44197</v>
      </c>
      <c r="P92" s="349">
        <f t="shared" si="81"/>
        <v>44228</v>
      </c>
      <c r="Q92" s="349">
        <f t="shared" si="81"/>
        <v>44256</v>
      </c>
      <c r="R92" s="349">
        <f t="shared" si="81"/>
        <v>44287</v>
      </c>
      <c r="S92" s="349">
        <f t="shared" si="81"/>
        <v>44317</v>
      </c>
      <c r="T92" s="349">
        <f t="shared" si="81"/>
        <v>44348</v>
      </c>
      <c r="U92" s="349">
        <f t="shared" si="81"/>
        <v>44378</v>
      </c>
      <c r="V92" s="349">
        <f t="shared" si="81"/>
        <v>44409</v>
      </c>
      <c r="W92" s="349">
        <f t="shared" si="81"/>
        <v>44440</v>
      </c>
      <c r="X92" s="349">
        <f t="shared" si="81"/>
        <v>44470</v>
      </c>
      <c r="Y92" s="349">
        <f t="shared" si="81"/>
        <v>44501</v>
      </c>
      <c r="Z92" s="349">
        <f t="shared" si="81"/>
        <v>44531</v>
      </c>
      <c r="AA92" s="349">
        <f t="shared" si="81"/>
        <v>44562</v>
      </c>
      <c r="AB92" s="349">
        <f t="shared" si="81"/>
        <v>44593</v>
      </c>
      <c r="AC92" s="349">
        <f t="shared" si="81"/>
        <v>44621</v>
      </c>
      <c r="AD92" s="349">
        <f t="shared" si="81"/>
        <v>44652</v>
      </c>
      <c r="AE92" s="349">
        <f t="shared" si="81"/>
        <v>44682</v>
      </c>
      <c r="AF92" s="349">
        <f t="shared" si="81"/>
        <v>44713</v>
      </c>
      <c r="AG92" s="349">
        <f t="shared" si="81"/>
        <v>44743</v>
      </c>
      <c r="AH92" s="349">
        <f t="shared" si="81"/>
        <v>44774</v>
      </c>
      <c r="AI92" s="349">
        <f t="shared" si="81"/>
        <v>44805</v>
      </c>
      <c r="AJ92" s="349">
        <f t="shared" si="81"/>
        <v>44835</v>
      </c>
      <c r="AK92" s="349">
        <f t="shared" si="81"/>
        <v>44866</v>
      </c>
      <c r="AL92" s="349">
        <f t="shared" si="81"/>
        <v>44896</v>
      </c>
      <c r="AM92" s="349">
        <f t="shared" si="81"/>
        <v>44927</v>
      </c>
      <c r="AN92" s="349">
        <f t="shared" si="81"/>
        <v>44958</v>
      </c>
      <c r="AO92" s="349">
        <f t="shared" si="81"/>
        <v>44986</v>
      </c>
      <c r="AP92" s="349">
        <f t="shared" si="81"/>
        <v>45017</v>
      </c>
      <c r="AQ92" s="349">
        <f t="shared" si="81"/>
        <v>45047</v>
      </c>
      <c r="AR92" s="349">
        <f t="shared" si="81"/>
        <v>45078</v>
      </c>
      <c r="AS92" s="349">
        <f t="shared" si="81"/>
        <v>45108</v>
      </c>
      <c r="AT92" s="349">
        <f t="shared" si="81"/>
        <v>45139</v>
      </c>
      <c r="AU92" s="349">
        <f t="shared" si="81"/>
        <v>45170</v>
      </c>
      <c r="AV92" s="349">
        <f t="shared" si="81"/>
        <v>45200</v>
      </c>
      <c r="AW92" s="349">
        <f t="shared" si="81"/>
        <v>45231</v>
      </c>
      <c r="AX92" s="349">
        <f t="shared" si="81"/>
        <v>45261</v>
      </c>
      <c r="AY92" s="349">
        <f t="shared" si="81"/>
        <v>45292</v>
      </c>
      <c r="AZ92" s="349">
        <f t="shared" si="81"/>
        <v>45323</v>
      </c>
      <c r="BA92" s="349">
        <f t="shared" si="81"/>
        <v>45352</v>
      </c>
      <c r="BB92" s="349">
        <f t="shared" si="81"/>
        <v>45383</v>
      </c>
      <c r="BC92" s="349">
        <f t="shared" si="81"/>
        <v>45413</v>
      </c>
      <c r="BD92" s="349">
        <f t="shared" si="81"/>
        <v>45444</v>
      </c>
      <c r="BE92" s="349">
        <f t="shared" si="81"/>
        <v>45474</v>
      </c>
      <c r="BF92" s="349">
        <f t="shared" si="81"/>
        <v>45505</v>
      </c>
      <c r="BG92" s="349">
        <f t="shared" si="81"/>
        <v>45536</v>
      </c>
      <c r="BH92" s="349">
        <f t="shared" si="81"/>
        <v>45566</v>
      </c>
      <c r="BI92" s="349">
        <f t="shared" si="81"/>
        <v>45597</v>
      </c>
      <c r="BJ92" s="349">
        <f t="shared" si="81"/>
        <v>45627</v>
      </c>
      <c r="BK92" s="349">
        <f t="shared" si="81"/>
        <v>45658</v>
      </c>
      <c r="BL92" s="349">
        <f t="shared" si="81"/>
        <v>45689</v>
      </c>
      <c r="BM92" s="349">
        <f t="shared" si="81"/>
        <v>45717</v>
      </c>
      <c r="BN92" s="349">
        <f t="shared" si="81"/>
        <v>45748</v>
      </c>
      <c r="BO92" s="349">
        <f t="shared" si="81"/>
        <v>45778</v>
      </c>
      <c r="BP92" s="349">
        <f t="shared" ref="BP92:CH92" si="82">BP77</f>
        <v>45809</v>
      </c>
      <c r="BQ92" s="349">
        <f t="shared" si="82"/>
        <v>45839</v>
      </c>
      <c r="BR92" s="349">
        <f t="shared" si="82"/>
        <v>45870</v>
      </c>
      <c r="BS92" s="349">
        <f t="shared" si="82"/>
        <v>45901</v>
      </c>
      <c r="BT92" s="349">
        <f t="shared" si="82"/>
        <v>45931</v>
      </c>
      <c r="BU92" s="349">
        <f t="shared" si="82"/>
        <v>45962</v>
      </c>
      <c r="BV92" s="349">
        <f t="shared" si="82"/>
        <v>45992</v>
      </c>
      <c r="BW92" s="349">
        <f t="shared" si="82"/>
        <v>46023</v>
      </c>
      <c r="BX92" s="349">
        <f t="shared" si="82"/>
        <v>46054</v>
      </c>
      <c r="BY92" s="349">
        <f t="shared" si="82"/>
        <v>46082</v>
      </c>
      <c r="BZ92" s="349">
        <f t="shared" si="82"/>
        <v>46113</v>
      </c>
      <c r="CA92" s="349">
        <f t="shared" si="82"/>
        <v>46143</v>
      </c>
      <c r="CB92" s="349">
        <f t="shared" si="82"/>
        <v>46174</v>
      </c>
      <c r="CC92" s="349">
        <f t="shared" si="82"/>
        <v>46204</v>
      </c>
      <c r="CD92" s="349">
        <f t="shared" si="82"/>
        <v>46235</v>
      </c>
      <c r="CE92" s="349">
        <f t="shared" si="82"/>
        <v>46266</v>
      </c>
      <c r="CF92" s="349">
        <f t="shared" si="82"/>
        <v>46296</v>
      </c>
      <c r="CG92" s="349">
        <f t="shared" si="82"/>
        <v>46327</v>
      </c>
      <c r="CH92" s="350">
        <f t="shared" si="82"/>
        <v>46357</v>
      </c>
    </row>
    <row r="93" spans="1:88" ht="15.75" customHeight="1" x14ac:dyDescent="0.3">
      <c r="A93" s="673"/>
      <c r="B93" s="11" t="s">
        <v>229</v>
      </c>
      <c r="C93" s="419">
        <v>2.2321000000000001E-2</v>
      </c>
      <c r="D93" s="419">
        <v>2.3022000000000001E-2</v>
      </c>
      <c r="E93" s="419">
        <v>2.3028E-2</v>
      </c>
      <c r="F93" s="420">
        <v>2.7399E-2</v>
      </c>
      <c r="G93" s="420">
        <v>3.1260000000000003E-2</v>
      </c>
      <c r="H93" s="420">
        <v>5.3324000000000003E-2</v>
      </c>
      <c r="I93" s="420">
        <v>5.024E-2</v>
      </c>
      <c r="J93" s="420">
        <v>4.9953999999999998E-2</v>
      </c>
      <c r="K93" s="420">
        <v>5.0927E-2</v>
      </c>
      <c r="L93" s="420">
        <v>3.2402E-2</v>
      </c>
      <c r="M93" s="420">
        <v>3.0643E-2</v>
      </c>
      <c r="N93" s="420">
        <v>2.8851999999999999E-2</v>
      </c>
      <c r="O93" s="420">
        <v>2.6759000000000002E-2</v>
      </c>
      <c r="P93" s="420">
        <v>2.7252999999999999E-2</v>
      </c>
      <c r="Q93" s="420">
        <v>2.7386000000000001E-2</v>
      </c>
      <c r="R93" s="420">
        <v>2.7399E-2</v>
      </c>
      <c r="S93" s="420">
        <v>3.1260000000000003E-2</v>
      </c>
      <c r="T93" s="420">
        <v>5.3324000000000003E-2</v>
      </c>
      <c r="U93" s="420">
        <v>5.024E-2</v>
      </c>
      <c r="V93" s="420">
        <v>4.9953999999999998E-2</v>
      </c>
      <c r="W93" s="420">
        <v>5.0927E-2</v>
      </c>
      <c r="X93" s="420">
        <v>3.2402E-2</v>
      </c>
      <c r="Y93" s="420">
        <v>3.0643E-2</v>
      </c>
      <c r="Z93" s="420">
        <v>2.8851999999999999E-2</v>
      </c>
      <c r="AA93" s="420">
        <v>2.6759000000000002E-2</v>
      </c>
      <c r="AB93" s="420">
        <v>2.7252999999999999E-2</v>
      </c>
      <c r="AC93" s="420">
        <v>2.7386000000000001E-2</v>
      </c>
      <c r="AD93" s="420">
        <v>2.7399E-2</v>
      </c>
      <c r="AE93" s="420">
        <v>3.1260000000000003E-2</v>
      </c>
      <c r="AF93" s="420">
        <v>5.3324000000000003E-2</v>
      </c>
      <c r="AG93" s="420">
        <v>5.024E-2</v>
      </c>
      <c r="AH93" s="420">
        <v>4.9953999999999998E-2</v>
      </c>
      <c r="AI93" s="420">
        <v>5.0927E-2</v>
      </c>
      <c r="AJ93" s="420">
        <v>3.2402E-2</v>
      </c>
      <c r="AK93" s="420">
        <v>3.0643E-2</v>
      </c>
      <c r="AL93" s="420">
        <v>2.8851999999999999E-2</v>
      </c>
      <c r="AM93" s="420">
        <v>2.6759000000000002E-2</v>
      </c>
      <c r="AN93" s="420">
        <v>2.7252999999999999E-2</v>
      </c>
      <c r="AO93" s="420">
        <v>2.7386000000000001E-2</v>
      </c>
      <c r="AP93" s="420">
        <v>2.7399E-2</v>
      </c>
      <c r="AQ93" s="420">
        <v>3.1260000000000003E-2</v>
      </c>
      <c r="AR93" s="420">
        <v>5.3324000000000003E-2</v>
      </c>
      <c r="AS93" s="420">
        <v>5.024E-2</v>
      </c>
      <c r="AT93" s="420">
        <v>4.9953999999999998E-2</v>
      </c>
      <c r="AU93" s="420">
        <v>5.0927E-2</v>
      </c>
      <c r="AV93" s="420">
        <v>3.2402E-2</v>
      </c>
      <c r="AW93" s="420">
        <v>3.0643E-2</v>
      </c>
      <c r="AX93" s="420">
        <v>2.8851999999999999E-2</v>
      </c>
      <c r="AY93" s="420">
        <v>2.6759000000000002E-2</v>
      </c>
      <c r="AZ93" s="420">
        <v>2.7252999999999999E-2</v>
      </c>
      <c r="BA93" s="420">
        <v>2.7386000000000001E-2</v>
      </c>
      <c r="BB93" s="420">
        <v>2.7399E-2</v>
      </c>
      <c r="BC93" s="420">
        <v>3.1260000000000003E-2</v>
      </c>
      <c r="BD93" s="420">
        <v>5.3324000000000003E-2</v>
      </c>
      <c r="BE93" s="420">
        <v>5.024E-2</v>
      </c>
      <c r="BF93" s="420">
        <v>4.9953999999999998E-2</v>
      </c>
      <c r="BG93" s="420">
        <v>5.0927E-2</v>
      </c>
      <c r="BH93" s="420">
        <v>3.2402E-2</v>
      </c>
      <c r="BI93" s="420">
        <v>3.0643E-2</v>
      </c>
      <c r="BJ93" s="420">
        <v>2.8851999999999999E-2</v>
      </c>
      <c r="BK93" s="420">
        <v>2.6759000000000002E-2</v>
      </c>
      <c r="BL93" s="420">
        <v>2.7252999999999999E-2</v>
      </c>
      <c r="BM93" s="420">
        <v>2.7386000000000001E-2</v>
      </c>
      <c r="BN93" s="420">
        <v>2.7399E-2</v>
      </c>
      <c r="BO93" s="420">
        <v>3.1260000000000003E-2</v>
      </c>
      <c r="BP93" s="420">
        <v>5.3324000000000003E-2</v>
      </c>
      <c r="BQ93" s="420">
        <v>5.024E-2</v>
      </c>
      <c r="BR93" s="420">
        <v>4.9953999999999998E-2</v>
      </c>
      <c r="BS93" s="420">
        <v>5.0927E-2</v>
      </c>
      <c r="BT93" s="420">
        <v>3.2402E-2</v>
      </c>
      <c r="BU93" s="420">
        <v>3.0643E-2</v>
      </c>
      <c r="BV93" s="420">
        <v>2.8851999999999999E-2</v>
      </c>
      <c r="BW93" s="420">
        <v>2.6759000000000002E-2</v>
      </c>
      <c r="BX93" s="420">
        <v>2.7252999999999999E-2</v>
      </c>
      <c r="BY93" s="420">
        <v>2.7386000000000001E-2</v>
      </c>
      <c r="BZ93" s="420">
        <v>2.7399E-2</v>
      </c>
      <c r="CA93" s="420">
        <v>3.1260000000000003E-2</v>
      </c>
      <c r="CB93" s="420">
        <v>5.3324000000000003E-2</v>
      </c>
      <c r="CC93" s="420">
        <v>5.024E-2</v>
      </c>
      <c r="CD93" s="420">
        <v>4.9953999999999998E-2</v>
      </c>
      <c r="CE93" s="420">
        <v>5.0927E-2</v>
      </c>
      <c r="CF93" s="420">
        <v>3.2402E-2</v>
      </c>
      <c r="CG93" s="420">
        <v>3.0643E-2</v>
      </c>
      <c r="CH93" s="420">
        <v>2.8851999999999999E-2</v>
      </c>
      <c r="CJ93" s="259" t="s">
        <v>227</v>
      </c>
    </row>
    <row r="94" spans="1:88" x14ac:dyDescent="0.3">
      <c r="A94" s="673"/>
      <c r="B94" s="11" t="s">
        <v>128</v>
      </c>
      <c r="C94" s="419">
        <v>2.8108999999999999E-2</v>
      </c>
      <c r="D94" s="419">
        <v>2.8694000000000001E-2</v>
      </c>
      <c r="E94" s="419">
        <v>2.6006000000000001E-2</v>
      </c>
      <c r="F94" s="420">
        <v>2.7834999999999999E-2</v>
      </c>
      <c r="G94" s="420">
        <v>3.9120000000000002E-2</v>
      </c>
      <c r="H94" s="420">
        <v>7.6133999999999993E-2</v>
      </c>
      <c r="I94" s="420">
        <v>5.8799999999999998E-2</v>
      </c>
      <c r="J94" s="420">
        <v>6.5284999999999996E-2</v>
      </c>
      <c r="K94" s="420">
        <v>7.3496000000000006E-2</v>
      </c>
      <c r="L94" s="420">
        <v>3.1467000000000002E-2</v>
      </c>
      <c r="M94" s="420">
        <v>3.7912000000000001E-2</v>
      </c>
      <c r="N94" s="420">
        <v>2.7827000000000001E-2</v>
      </c>
      <c r="O94" s="420">
        <v>3.1730000000000001E-2</v>
      </c>
      <c r="P94" s="420">
        <v>3.2064000000000002E-2</v>
      </c>
      <c r="Q94" s="420">
        <v>3.0006000000000001E-2</v>
      </c>
      <c r="R94" s="420">
        <v>2.7834999999999999E-2</v>
      </c>
      <c r="S94" s="420">
        <v>3.9120000000000002E-2</v>
      </c>
      <c r="T94" s="420">
        <v>7.6133999999999993E-2</v>
      </c>
      <c r="U94" s="420">
        <v>5.8799999999999998E-2</v>
      </c>
      <c r="V94" s="420">
        <v>6.5284999999999996E-2</v>
      </c>
      <c r="W94" s="420">
        <v>7.3496000000000006E-2</v>
      </c>
      <c r="X94" s="420">
        <v>3.1467000000000002E-2</v>
      </c>
      <c r="Y94" s="420">
        <v>3.7912000000000001E-2</v>
      </c>
      <c r="Z94" s="420">
        <v>2.7827000000000001E-2</v>
      </c>
      <c r="AA94" s="420">
        <v>3.1730000000000001E-2</v>
      </c>
      <c r="AB94" s="420">
        <v>3.2064000000000002E-2</v>
      </c>
      <c r="AC94" s="420">
        <v>3.0006000000000001E-2</v>
      </c>
      <c r="AD94" s="420">
        <v>2.7834999999999999E-2</v>
      </c>
      <c r="AE94" s="420">
        <v>3.9120000000000002E-2</v>
      </c>
      <c r="AF94" s="420">
        <v>7.6133999999999993E-2</v>
      </c>
      <c r="AG94" s="420">
        <v>5.8799999999999998E-2</v>
      </c>
      <c r="AH94" s="420">
        <v>6.5284999999999996E-2</v>
      </c>
      <c r="AI94" s="420">
        <v>7.3496000000000006E-2</v>
      </c>
      <c r="AJ94" s="420">
        <v>3.1467000000000002E-2</v>
      </c>
      <c r="AK94" s="420">
        <v>3.7912000000000001E-2</v>
      </c>
      <c r="AL94" s="420">
        <v>2.7827000000000001E-2</v>
      </c>
      <c r="AM94" s="420">
        <v>3.1730000000000001E-2</v>
      </c>
      <c r="AN94" s="420">
        <v>3.2064000000000002E-2</v>
      </c>
      <c r="AO94" s="420">
        <v>3.0006000000000001E-2</v>
      </c>
      <c r="AP94" s="420">
        <v>2.7834999999999999E-2</v>
      </c>
      <c r="AQ94" s="420">
        <v>3.9120000000000002E-2</v>
      </c>
      <c r="AR94" s="420">
        <v>7.6133999999999993E-2</v>
      </c>
      <c r="AS94" s="420">
        <v>5.8799999999999998E-2</v>
      </c>
      <c r="AT94" s="420">
        <v>6.5284999999999996E-2</v>
      </c>
      <c r="AU94" s="420">
        <v>7.3496000000000006E-2</v>
      </c>
      <c r="AV94" s="420">
        <v>3.1467000000000002E-2</v>
      </c>
      <c r="AW94" s="420">
        <v>3.7912000000000001E-2</v>
      </c>
      <c r="AX94" s="420">
        <v>2.7827000000000001E-2</v>
      </c>
      <c r="AY94" s="420">
        <v>3.1730000000000001E-2</v>
      </c>
      <c r="AZ94" s="420">
        <v>3.2064000000000002E-2</v>
      </c>
      <c r="BA94" s="420">
        <v>3.0006000000000001E-2</v>
      </c>
      <c r="BB94" s="420">
        <v>2.7834999999999999E-2</v>
      </c>
      <c r="BC94" s="420">
        <v>3.9120000000000002E-2</v>
      </c>
      <c r="BD94" s="420">
        <v>7.6133999999999993E-2</v>
      </c>
      <c r="BE94" s="420">
        <v>5.8799999999999998E-2</v>
      </c>
      <c r="BF94" s="420">
        <v>6.5284999999999996E-2</v>
      </c>
      <c r="BG94" s="420">
        <v>7.3496000000000006E-2</v>
      </c>
      <c r="BH94" s="420">
        <v>3.1467000000000002E-2</v>
      </c>
      <c r="BI94" s="420">
        <v>3.7912000000000001E-2</v>
      </c>
      <c r="BJ94" s="420">
        <v>2.7827000000000001E-2</v>
      </c>
      <c r="BK94" s="420">
        <v>3.1730000000000001E-2</v>
      </c>
      <c r="BL94" s="420">
        <v>3.2064000000000002E-2</v>
      </c>
      <c r="BM94" s="420">
        <v>3.0006000000000001E-2</v>
      </c>
      <c r="BN94" s="420">
        <v>2.7834999999999999E-2</v>
      </c>
      <c r="BO94" s="420">
        <v>3.9120000000000002E-2</v>
      </c>
      <c r="BP94" s="420">
        <v>7.6133999999999993E-2</v>
      </c>
      <c r="BQ94" s="420">
        <v>5.8799999999999998E-2</v>
      </c>
      <c r="BR94" s="420">
        <v>6.5284999999999996E-2</v>
      </c>
      <c r="BS94" s="420">
        <v>7.3496000000000006E-2</v>
      </c>
      <c r="BT94" s="420">
        <v>3.1467000000000002E-2</v>
      </c>
      <c r="BU94" s="420">
        <v>3.7912000000000001E-2</v>
      </c>
      <c r="BV94" s="420">
        <v>2.7827000000000001E-2</v>
      </c>
      <c r="BW94" s="420">
        <v>3.1730000000000001E-2</v>
      </c>
      <c r="BX94" s="420">
        <v>3.2064000000000002E-2</v>
      </c>
      <c r="BY94" s="420">
        <v>3.0006000000000001E-2</v>
      </c>
      <c r="BZ94" s="420">
        <v>2.7834999999999999E-2</v>
      </c>
      <c r="CA94" s="420">
        <v>3.9120000000000002E-2</v>
      </c>
      <c r="CB94" s="420">
        <v>7.6133999999999993E-2</v>
      </c>
      <c r="CC94" s="420">
        <v>5.8799999999999998E-2</v>
      </c>
      <c r="CD94" s="420">
        <v>6.5284999999999996E-2</v>
      </c>
      <c r="CE94" s="420">
        <v>7.3496000000000006E-2</v>
      </c>
      <c r="CF94" s="420">
        <v>3.1467000000000002E-2</v>
      </c>
      <c r="CG94" s="420">
        <v>3.7912000000000001E-2</v>
      </c>
      <c r="CH94" s="420">
        <v>2.7827000000000001E-2</v>
      </c>
      <c r="CJ94" s="259" t="s">
        <v>228</v>
      </c>
    </row>
    <row r="95" spans="1:88" x14ac:dyDescent="0.3">
      <c r="A95" s="673"/>
      <c r="B95" s="11" t="s">
        <v>230</v>
      </c>
      <c r="C95" s="419">
        <v>2.1930999999999999E-2</v>
      </c>
      <c r="D95" s="419">
        <v>2.2645999999999999E-2</v>
      </c>
      <c r="E95" s="419">
        <v>2.58E-2</v>
      </c>
      <c r="F95" s="420">
        <v>3.0592000000000001E-2</v>
      </c>
      <c r="G95" s="420">
        <v>3.3579999999999999E-2</v>
      </c>
      <c r="H95" s="420">
        <v>6.0206999999999997E-2</v>
      </c>
      <c r="I95" s="420">
        <v>5.0174000000000003E-2</v>
      </c>
      <c r="J95" s="420">
        <v>5.3324999999999997E-2</v>
      </c>
      <c r="K95" s="420">
        <v>5.6530999999999998E-2</v>
      </c>
      <c r="L95" s="420">
        <v>3.5098999999999998E-2</v>
      </c>
      <c r="M95" s="420">
        <v>3.0679999999999999E-2</v>
      </c>
      <c r="N95" s="420">
        <v>3.0776999999999999E-2</v>
      </c>
      <c r="O95" s="420">
        <v>2.6424E-2</v>
      </c>
      <c r="P95" s="420">
        <v>2.6935000000000001E-2</v>
      </c>
      <c r="Q95" s="420">
        <v>2.9822000000000001E-2</v>
      </c>
      <c r="R95" s="420">
        <v>3.0592000000000001E-2</v>
      </c>
      <c r="S95" s="420">
        <v>3.3579999999999999E-2</v>
      </c>
      <c r="T95" s="420">
        <v>6.0206999999999997E-2</v>
      </c>
      <c r="U95" s="420">
        <v>5.0174000000000003E-2</v>
      </c>
      <c r="V95" s="420">
        <v>5.3324999999999997E-2</v>
      </c>
      <c r="W95" s="420">
        <v>5.6530999999999998E-2</v>
      </c>
      <c r="X95" s="420">
        <v>3.5098999999999998E-2</v>
      </c>
      <c r="Y95" s="420">
        <v>3.0679999999999999E-2</v>
      </c>
      <c r="Z95" s="420">
        <v>3.0776999999999999E-2</v>
      </c>
      <c r="AA95" s="420">
        <v>2.6424E-2</v>
      </c>
      <c r="AB95" s="420">
        <v>2.6935000000000001E-2</v>
      </c>
      <c r="AC95" s="420">
        <v>2.9822000000000001E-2</v>
      </c>
      <c r="AD95" s="420">
        <v>3.0592000000000001E-2</v>
      </c>
      <c r="AE95" s="420">
        <v>3.3579999999999999E-2</v>
      </c>
      <c r="AF95" s="420">
        <v>6.0206999999999997E-2</v>
      </c>
      <c r="AG95" s="420">
        <v>5.0174000000000003E-2</v>
      </c>
      <c r="AH95" s="420">
        <v>5.3324999999999997E-2</v>
      </c>
      <c r="AI95" s="420">
        <v>5.6530999999999998E-2</v>
      </c>
      <c r="AJ95" s="420">
        <v>3.5098999999999998E-2</v>
      </c>
      <c r="AK95" s="420">
        <v>3.0679999999999999E-2</v>
      </c>
      <c r="AL95" s="420">
        <v>3.0776999999999999E-2</v>
      </c>
      <c r="AM95" s="420">
        <v>2.6424E-2</v>
      </c>
      <c r="AN95" s="420">
        <v>2.6935000000000001E-2</v>
      </c>
      <c r="AO95" s="420">
        <v>2.9822000000000001E-2</v>
      </c>
      <c r="AP95" s="420">
        <v>3.0592000000000001E-2</v>
      </c>
      <c r="AQ95" s="420">
        <v>3.3579999999999999E-2</v>
      </c>
      <c r="AR95" s="420">
        <v>6.0206999999999997E-2</v>
      </c>
      <c r="AS95" s="420">
        <v>5.0174000000000003E-2</v>
      </c>
      <c r="AT95" s="420">
        <v>5.3324999999999997E-2</v>
      </c>
      <c r="AU95" s="420">
        <v>5.6530999999999998E-2</v>
      </c>
      <c r="AV95" s="420">
        <v>3.5098999999999998E-2</v>
      </c>
      <c r="AW95" s="420">
        <v>3.0679999999999999E-2</v>
      </c>
      <c r="AX95" s="420">
        <v>3.0776999999999999E-2</v>
      </c>
      <c r="AY95" s="420">
        <v>2.6424E-2</v>
      </c>
      <c r="AZ95" s="420">
        <v>2.6935000000000001E-2</v>
      </c>
      <c r="BA95" s="420">
        <v>2.9822000000000001E-2</v>
      </c>
      <c r="BB95" s="420">
        <v>3.0592000000000001E-2</v>
      </c>
      <c r="BC95" s="420">
        <v>3.3579999999999999E-2</v>
      </c>
      <c r="BD95" s="420">
        <v>6.0206999999999997E-2</v>
      </c>
      <c r="BE95" s="420">
        <v>5.0174000000000003E-2</v>
      </c>
      <c r="BF95" s="420">
        <v>5.3324999999999997E-2</v>
      </c>
      <c r="BG95" s="420">
        <v>5.6530999999999998E-2</v>
      </c>
      <c r="BH95" s="420">
        <v>3.5098999999999998E-2</v>
      </c>
      <c r="BI95" s="420">
        <v>3.0679999999999999E-2</v>
      </c>
      <c r="BJ95" s="420">
        <v>3.0776999999999999E-2</v>
      </c>
      <c r="BK95" s="420">
        <v>2.6424E-2</v>
      </c>
      <c r="BL95" s="420">
        <v>2.6935000000000001E-2</v>
      </c>
      <c r="BM95" s="420">
        <v>2.9822000000000001E-2</v>
      </c>
      <c r="BN95" s="420">
        <v>3.0592000000000001E-2</v>
      </c>
      <c r="BO95" s="420">
        <v>3.3579999999999999E-2</v>
      </c>
      <c r="BP95" s="420">
        <v>6.0206999999999997E-2</v>
      </c>
      <c r="BQ95" s="420">
        <v>5.0174000000000003E-2</v>
      </c>
      <c r="BR95" s="420">
        <v>5.3324999999999997E-2</v>
      </c>
      <c r="BS95" s="420">
        <v>5.6530999999999998E-2</v>
      </c>
      <c r="BT95" s="420">
        <v>3.5098999999999998E-2</v>
      </c>
      <c r="BU95" s="420">
        <v>3.0679999999999999E-2</v>
      </c>
      <c r="BV95" s="420">
        <v>3.0776999999999999E-2</v>
      </c>
      <c r="BW95" s="420">
        <v>2.6424E-2</v>
      </c>
      <c r="BX95" s="420">
        <v>2.6935000000000001E-2</v>
      </c>
      <c r="BY95" s="420">
        <v>2.9822000000000001E-2</v>
      </c>
      <c r="BZ95" s="420">
        <v>3.0592000000000001E-2</v>
      </c>
      <c r="CA95" s="420">
        <v>3.3579999999999999E-2</v>
      </c>
      <c r="CB95" s="420">
        <v>6.0206999999999997E-2</v>
      </c>
      <c r="CC95" s="420">
        <v>5.0174000000000003E-2</v>
      </c>
      <c r="CD95" s="420">
        <v>5.3324999999999997E-2</v>
      </c>
      <c r="CE95" s="420">
        <v>5.6530999999999998E-2</v>
      </c>
      <c r="CF95" s="420">
        <v>3.5098999999999998E-2</v>
      </c>
      <c r="CG95" s="420">
        <v>3.0679999999999999E-2</v>
      </c>
      <c r="CH95" s="420">
        <v>3.0776999999999999E-2</v>
      </c>
    </row>
    <row r="96" spans="1:88" x14ac:dyDescent="0.3">
      <c r="A96" s="673"/>
      <c r="B96" s="11" t="s">
        <v>129</v>
      </c>
      <c r="C96" s="419">
        <v>1.2194E-2</v>
      </c>
      <c r="D96" s="419">
        <v>1.2194E-2</v>
      </c>
      <c r="E96" s="419">
        <v>2.4788000000000001E-2</v>
      </c>
      <c r="F96" s="420">
        <v>2.8389999999999999E-2</v>
      </c>
      <c r="G96" s="420">
        <v>4.6775999999999998E-2</v>
      </c>
      <c r="H96" s="420">
        <v>7.7183000000000002E-2</v>
      </c>
      <c r="I96" s="420">
        <v>5.9184E-2</v>
      </c>
      <c r="J96" s="420">
        <v>6.5846000000000002E-2</v>
      </c>
      <c r="K96" s="420">
        <v>7.7815999999999996E-2</v>
      </c>
      <c r="L96" s="420">
        <v>3.1288000000000003E-2</v>
      </c>
      <c r="M96" s="420">
        <v>1.8069000000000002E-2</v>
      </c>
      <c r="N96" s="420">
        <v>1.8069000000000002E-2</v>
      </c>
      <c r="O96" s="420">
        <v>1.8069000000000002E-2</v>
      </c>
      <c r="P96" s="420">
        <v>1.8069000000000002E-2</v>
      </c>
      <c r="Q96" s="420">
        <v>1.8069000000000002E-2</v>
      </c>
      <c r="R96" s="420">
        <v>2.8389999999999999E-2</v>
      </c>
      <c r="S96" s="420">
        <v>4.6775999999999998E-2</v>
      </c>
      <c r="T96" s="420">
        <v>7.7183000000000002E-2</v>
      </c>
      <c r="U96" s="420">
        <v>5.9184E-2</v>
      </c>
      <c r="V96" s="420">
        <v>6.5846000000000002E-2</v>
      </c>
      <c r="W96" s="420">
        <v>7.7815999999999996E-2</v>
      </c>
      <c r="X96" s="420">
        <v>3.1288000000000003E-2</v>
      </c>
      <c r="Y96" s="420">
        <v>1.8069000000000002E-2</v>
      </c>
      <c r="Z96" s="420">
        <v>1.8069000000000002E-2</v>
      </c>
      <c r="AA96" s="420">
        <v>1.8069000000000002E-2</v>
      </c>
      <c r="AB96" s="420">
        <v>1.8069000000000002E-2</v>
      </c>
      <c r="AC96" s="420">
        <v>1.8069000000000002E-2</v>
      </c>
      <c r="AD96" s="420">
        <v>2.8389999999999999E-2</v>
      </c>
      <c r="AE96" s="420">
        <v>4.6775999999999998E-2</v>
      </c>
      <c r="AF96" s="420">
        <v>7.7183000000000002E-2</v>
      </c>
      <c r="AG96" s="420">
        <v>5.9184E-2</v>
      </c>
      <c r="AH96" s="420">
        <v>6.5846000000000002E-2</v>
      </c>
      <c r="AI96" s="420">
        <v>7.7815999999999996E-2</v>
      </c>
      <c r="AJ96" s="420">
        <v>3.1288000000000003E-2</v>
      </c>
      <c r="AK96" s="420">
        <v>1.8069000000000002E-2</v>
      </c>
      <c r="AL96" s="420">
        <v>1.8069000000000002E-2</v>
      </c>
      <c r="AM96" s="420">
        <v>1.8069000000000002E-2</v>
      </c>
      <c r="AN96" s="420">
        <v>1.8069000000000002E-2</v>
      </c>
      <c r="AO96" s="420">
        <v>1.8069000000000002E-2</v>
      </c>
      <c r="AP96" s="420">
        <v>2.8389999999999999E-2</v>
      </c>
      <c r="AQ96" s="420">
        <v>4.6775999999999998E-2</v>
      </c>
      <c r="AR96" s="420">
        <v>7.7183000000000002E-2</v>
      </c>
      <c r="AS96" s="420">
        <v>5.9184E-2</v>
      </c>
      <c r="AT96" s="420">
        <v>6.5846000000000002E-2</v>
      </c>
      <c r="AU96" s="420">
        <v>7.7815999999999996E-2</v>
      </c>
      <c r="AV96" s="420">
        <v>3.1288000000000003E-2</v>
      </c>
      <c r="AW96" s="420">
        <v>1.8069000000000002E-2</v>
      </c>
      <c r="AX96" s="420">
        <v>1.8069000000000002E-2</v>
      </c>
      <c r="AY96" s="420">
        <v>1.8069000000000002E-2</v>
      </c>
      <c r="AZ96" s="420">
        <v>1.8069000000000002E-2</v>
      </c>
      <c r="BA96" s="420">
        <v>1.8069000000000002E-2</v>
      </c>
      <c r="BB96" s="420">
        <v>2.8389999999999999E-2</v>
      </c>
      <c r="BC96" s="420">
        <v>4.6775999999999998E-2</v>
      </c>
      <c r="BD96" s="420">
        <v>7.7183000000000002E-2</v>
      </c>
      <c r="BE96" s="420">
        <v>5.9184E-2</v>
      </c>
      <c r="BF96" s="420">
        <v>6.5846000000000002E-2</v>
      </c>
      <c r="BG96" s="420">
        <v>7.7815999999999996E-2</v>
      </c>
      <c r="BH96" s="420">
        <v>3.1288000000000003E-2</v>
      </c>
      <c r="BI96" s="420">
        <v>1.8069000000000002E-2</v>
      </c>
      <c r="BJ96" s="420">
        <v>1.8069000000000002E-2</v>
      </c>
      <c r="BK96" s="420">
        <v>1.8069000000000002E-2</v>
      </c>
      <c r="BL96" s="420">
        <v>1.8069000000000002E-2</v>
      </c>
      <c r="BM96" s="420">
        <v>1.8069000000000002E-2</v>
      </c>
      <c r="BN96" s="420">
        <v>2.8389999999999999E-2</v>
      </c>
      <c r="BO96" s="420">
        <v>4.6775999999999998E-2</v>
      </c>
      <c r="BP96" s="420">
        <v>7.7183000000000002E-2</v>
      </c>
      <c r="BQ96" s="420">
        <v>5.9184E-2</v>
      </c>
      <c r="BR96" s="420">
        <v>6.5846000000000002E-2</v>
      </c>
      <c r="BS96" s="420">
        <v>7.7815999999999996E-2</v>
      </c>
      <c r="BT96" s="420">
        <v>3.1288000000000003E-2</v>
      </c>
      <c r="BU96" s="420">
        <v>1.8069000000000002E-2</v>
      </c>
      <c r="BV96" s="420">
        <v>1.8069000000000002E-2</v>
      </c>
      <c r="BW96" s="420">
        <v>1.8069000000000002E-2</v>
      </c>
      <c r="BX96" s="420">
        <v>1.8069000000000002E-2</v>
      </c>
      <c r="BY96" s="420">
        <v>1.8069000000000002E-2</v>
      </c>
      <c r="BZ96" s="420">
        <v>2.8389999999999999E-2</v>
      </c>
      <c r="CA96" s="420">
        <v>4.6775999999999998E-2</v>
      </c>
      <c r="CB96" s="420">
        <v>7.7183000000000002E-2</v>
      </c>
      <c r="CC96" s="420">
        <v>5.9184E-2</v>
      </c>
      <c r="CD96" s="420">
        <v>6.5846000000000002E-2</v>
      </c>
      <c r="CE96" s="420">
        <v>7.7815999999999996E-2</v>
      </c>
      <c r="CF96" s="420">
        <v>3.1288000000000003E-2</v>
      </c>
      <c r="CG96" s="420">
        <v>1.8069000000000002E-2</v>
      </c>
      <c r="CH96" s="420">
        <v>1.8069000000000002E-2</v>
      </c>
    </row>
    <row r="97" spans="1:86" x14ac:dyDescent="0.3">
      <c r="A97" s="673"/>
      <c r="B97" s="11" t="s">
        <v>231</v>
      </c>
      <c r="C97" s="419">
        <v>1.4092E-2</v>
      </c>
      <c r="D97" s="419">
        <v>1.4168999999999999E-2</v>
      </c>
      <c r="E97" s="419">
        <v>1.2477E-2</v>
      </c>
      <c r="F97" s="420">
        <v>1.9553000000000001E-2</v>
      </c>
      <c r="G97" s="420">
        <v>1.8366E-2</v>
      </c>
      <c r="H97" s="420">
        <v>2.0587999999999999E-2</v>
      </c>
      <c r="I97" s="420">
        <v>2.001E-2</v>
      </c>
      <c r="J97" s="420">
        <v>2.0625999999999999E-2</v>
      </c>
      <c r="K97" s="420">
        <v>2.0587000000000001E-2</v>
      </c>
      <c r="L97" s="420">
        <v>1.8308000000000001E-2</v>
      </c>
      <c r="M97" s="420">
        <v>1.8096000000000001E-2</v>
      </c>
      <c r="N97" s="420">
        <v>1.8273999999999999E-2</v>
      </c>
      <c r="O97" s="420">
        <v>1.9696999999999999E-2</v>
      </c>
      <c r="P97" s="420">
        <v>1.9747000000000001E-2</v>
      </c>
      <c r="Q97" s="420">
        <v>1.8321E-2</v>
      </c>
      <c r="R97" s="420">
        <v>1.9553000000000001E-2</v>
      </c>
      <c r="S97" s="420">
        <v>1.8366E-2</v>
      </c>
      <c r="T97" s="420">
        <v>2.0587999999999999E-2</v>
      </c>
      <c r="U97" s="420">
        <v>2.001E-2</v>
      </c>
      <c r="V97" s="420">
        <v>2.0625999999999999E-2</v>
      </c>
      <c r="W97" s="420">
        <v>2.0587000000000001E-2</v>
      </c>
      <c r="X97" s="420">
        <v>1.8308000000000001E-2</v>
      </c>
      <c r="Y97" s="420">
        <v>1.8096000000000001E-2</v>
      </c>
      <c r="Z97" s="420">
        <v>1.8273999999999999E-2</v>
      </c>
      <c r="AA97" s="420">
        <v>1.9696999999999999E-2</v>
      </c>
      <c r="AB97" s="420">
        <v>1.9747000000000001E-2</v>
      </c>
      <c r="AC97" s="420">
        <v>1.8321E-2</v>
      </c>
      <c r="AD97" s="420">
        <v>1.9553000000000001E-2</v>
      </c>
      <c r="AE97" s="420">
        <v>1.8366E-2</v>
      </c>
      <c r="AF97" s="420">
        <v>2.0587999999999999E-2</v>
      </c>
      <c r="AG97" s="420">
        <v>2.001E-2</v>
      </c>
      <c r="AH97" s="420">
        <v>2.0625999999999999E-2</v>
      </c>
      <c r="AI97" s="420">
        <v>2.0587000000000001E-2</v>
      </c>
      <c r="AJ97" s="420">
        <v>1.8308000000000001E-2</v>
      </c>
      <c r="AK97" s="420">
        <v>1.8096000000000001E-2</v>
      </c>
      <c r="AL97" s="420">
        <v>1.8273999999999999E-2</v>
      </c>
      <c r="AM97" s="420">
        <v>1.9696999999999999E-2</v>
      </c>
      <c r="AN97" s="420">
        <v>1.9747000000000001E-2</v>
      </c>
      <c r="AO97" s="420">
        <v>1.8321E-2</v>
      </c>
      <c r="AP97" s="420">
        <v>1.9553000000000001E-2</v>
      </c>
      <c r="AQ97" s="420">
        <v>1.8366E-2</v>
      </c>
      <c r="AR97" s="420">
        <v>2.0587999999999999E-2</v>
      </c>
      <c r="AS97" s="420">
        <v>2.001E-2</v>
      </c>
      <c r="AT97" s="420">
        <v>2.0625999999999999E-2</v>
      </c>
      <c r="AU97" s="420">
        <v>2.0587000000000001E-2</v>
      </c>
      <c r="AV97" s="420">
        <v>1.8308000000000001E-2</v>
      </c>
      <c r="AW97" s="420">
        <v>1.8096000000000001E-2</v>
      </c>
      <c r="AX97" s="420">
        <v>1.8273999999999999E-2</v>
      </c>
      <c r="AY97" s="420">
        <v>1.9696999999999999E-2</v>
      </c>
      <c r="AZ97" s="420">
        <v>1.9747000000000001E-2</v>
      </c>
      <c r="BA97" s="420">
        <v>1.8321E-2</v>
      </c>
      <c r="BB97" s="420">
        <v>1.9553000000000001E-2</v>
      </c>
      <c r="BC97" s="420">
        <v>1.8366E-2</v>
      </c>
      <c r="BD97" s="420">
        <v>2.0587999999999999E-2</v>
      </c>
      <c r="BE97" s="420">
        <v>2.001E-2</v>
      </c>
      <c r="BF97" s="420">
        <v>2.0625999999999999E-2</v>
      </c>
      <c r="BG97" s="420">
        <v>2.0587000000000001E-2</v>
      </c>
      <c r="BH97" s="420">
        <v>1.8308000000000001E-2</v>
      </c>
      <c r="BI97" s="420">
        <v>1.8096000000000001E-2</v>
      </c>
      <c r="BJ97" s="420">
        <v>1.8273999999999999E-2</v>
      </c>
      <c r="BK97" s="420">
        <v>1.9696999999999999E-2</v>
      </c>
      <c r="BL97" s="420">
        <v>1.9747000000000001E-2</v>
      </c>
      <c r="BM97" s="420">
        <v>1.8321E-2</v>
      </c>
      <c r="BN97" s="420">
        <v>1.9553000000000001E-2</v>
      </c>
      <c r="BO97" s="420">
        <v>1.8366E-2</v>
      </c>
      <c r="BP97" s="420">
        <v>2.0587999999999999E-2</v>
      </c>
      <c r="BQ97" s="420">
        <v>2.001E-2</v>
      </c>
      <c r="BR97" s="420">
        <v>2.0625999999999999E-2</v>
      </c>
      <c r="BS97" s="420">
        <v>2.0587000000000001E-2</v>
      </c>
      <c r="BT97" s="420">
        <v>1.8308000000000001E-2</v>
      </c>
      <c r="BU97" s="420">
        <v>1.8096000000000001E-2</v>
      </c>
      <c r="BV97" s="420">
        <v>1.8273999999999999E-2</v>
      </c>
      <c r="BW97" s="420">
        <v>1.9696999999999999E-2</v>
      </c>
      <c r="BX97" s="420">
        <v>1.9747000000000001E-2</v>
      </c>
      <c r="BY97" s="420">
        <v>1.8321E-2</v>
      </c>
      <c r="BZ97" s="420">
        <v>1.9553000000000001E-2</v>
      </c>
      <c r="CA97" s="420">
        <v>1.8366E-2</v>
      </c>
      <c r="CB97" s="420">
        <v>2.0587999999999999E-2</v>
      </c>
      <c r="CC97" s="420">
        <v>2.001E-2</v>
      </c>
      <c r="CD97" s="420">
        <v>2.0625999999999999E-2</v>
      </c>
      <c r="CE97" s="420">
        <v>2.0587000000000001E-2</v>
      </c>
      <c r="CF97" s="420">
        <v>1.8308000000000001E-2</v>
      </c>
      <c r="CG97" s="420">
        <v>1.8096000000000001E-2</v>
      </c>
      <c r="CH97" s="420">
        <v>1.8273999999999999E-2</v>
      </c>
    </row>
    <row r="98" spans="1:86" x14ac:dyDescent="0.3">
      <c r="A98" s="673"/>
      <c r="B98" s="11" t="s">
        <v>131</v>
      </c>
      <c r="C98" s="419">
        <v>2.8108999999999999E-2</v>
      </c>
      <c r="D98" s="419">
        <v>2.8716999999999999E-2</v>
      </c>
      <c r="E98" s="419">
        <v>2.6422999999999999E-2</v>
      </c>
      <c r="F98" s="420">
        <v>3.0831000000000001E-2</v>
      </c>
      <c r="G98" s="420">
        <v>2.9693000000000001E-2</v>
      </c>
      <c r="H98" s="420">
        <v>1.9928000000000001E-2</v>
      </c>
      <c r="I98" s="420">
        <v>1.9928000000000001E-2</v>
      </c>
      <c r="J98" s="420">
        <v>1.9928000000000001E-2</v>
      </c>
      <c r="K98" s="420">
        <v>5.3747999999999997E-2</v>
      </c>
      <c r="L98" s="420">
        <v>3.3760999999999999E-2</v>
      </c>
      <c r="M98" s="420">
        <v>3.8767999999999997E-2</v>
      </c>
      <c r="N98" s="420">
        <v>2.7831999999999999E-2</v>
      </c>
      <c r="O98" s="420">
        <v>3.1731000000000002E-2</v>
      </c>
      <c r="P98" s="420">
        <v>3.2084000000000001E-2</v>
      </c>
      <c r="Q98" s="420">
        <v>3.0380000000000001E-2</v>
      </c>
      <c r="R98" s="420">
        <v>3.0831000000000001E-2</v>
      </c>
      <c r="S98" s="420">
        <v>2.9693000000000001E-2</v>
      </c>
      <c r="T98" s="420">
        <v>1.9928000000000001E-2</v>
      </c>
      <c r="U98" s="420">
        <v>1.9928000000000001E-2</v>
      </c>
      <c r="V98" s="420">
        <v>1.9928000000000001E-2</v>
      </c>
      <c r="W98" s="420">
        <v>5.3747999999999997E-2</v>
      </c>
      <c r="X98" s="420">
        <v>3.3760999999999999E-2</v>
      </c>
      <c r="Y98" s="420">
        <v>3.8767999999999997E-2</v>
      </c>
      <c r="Z98" s="420">
        <v>2.7831999999999999E-2</v>
      </c>
      <c r="AA98" s="420">
        <v>3.1731000000000002E-2</v>
      </c>
      <c r="AB98" s="420">
        <v>3.2084000000000001E-2</v>
      </c>
      <c r="AC98" s="420">
        <v>3.0380000000000001E-2</v>
      </c>
      <c r="AD98" s="420">
        <v>3.0831000000000001E-2</v>
      </c>
      <c r="AE98" s="420">
        <v>2.9693000000000001E-2</v>
      </c>
      <c r="AF98" s="420">
        <v>1.9928000000000001E-2</v>
      </c>
      <c r="AG98" s="420">
        <v>1.9928000000000001E-2</v>
      </c>
      <c r="AH98" s="420">
        <v>1.9928000000000001E-2</v>
      </c>
      <c r="AI98" s="420">
        <v>5.3747999999999997E-2</v>
      </c>
      <c r="AJ98" s="420">
        <v>3.3760999999999999E-2</v>
      </c>
      <c r="AK98" s="420">
        <v>3.8767999999999997E-2</v>
      </c>
      <c r="AL98" s="420">
        <v>2.7831999999999999E-2</v>
      </c>
      <c r="AM98" s="420">
        <v>3.1731000000000002E-2</v>
      </c>
      <c r="AN98" s="420">
        <v>3.2084000000000001E-2</v>
      </c>
      <c r="AO98" s="420">
        <v>3.0380000000000001E-2</v>
      </c>
      <c r="AP98" s="420">
        <v>3.0831000000000001E-2</v>
      </c>
      <c r="AQ98" s="420">
        <v>2.9693000000000001E-2</v>
      </c>
      <c r="AR98" s="420">
        <v>1.9928000000000001E-2</v>
      </c>
      <c r="AS98" s="420">
        <v>1.9928000000000001E-2</v>
      </c>
      <c r="AT98" s="420">
        <v>1.9928000000000001E-2</v>
      </c>
      <c r="AU98" s="420">
        <v>5.3747999999999997E-2</v>
      </c>
      <c r="AV98" s="420">
        <v>3.3760999999999999E-2</v>
      </c>
      <c r="AW98" s="420">
        <v>3.8767999999999997E-2</v>
      </c>
      <c r="AX98" s="420">
        <v>2.7831999999999999E-2</v>
      </c>
      <c r="AY98" s="420">
        <v>3.1731000000000002E-2</v>
      </c>
      <c r="AZ98" s="420">
        <v>3.2084000000000001E-2</v>
      </c>
      <c r="BA98" s="420">
        <v>3.0380000000000001E-2</v>
      </c>
      <c r="BB98" s="420">
        <v>3.0831000000000001E-2</v>
      </c>
      <c r="BC98" s="420">
        <v>2.9693000000000001E-2</v>
      </c>
      <c r="BD98" s="420">
        <v>1.9928000000000001E-2</v>
      </c>
      <c r="BE98" s="420">
        <v>1.9928000000000001E-2</v>
      </c>
      <c r="BF98" s="420">
        <v>1.9928000000000001E-2</v>
      </c>
      <c r="BG98" s="420">
        <v>5.3747999999999997E-2</v>
      </c>
      <c r="BH98" s="420">
        <v>3.3760999999999999E-2</v>
      </c>
      <c r="BI98" s="420">
        <v>3.8767999999999997E-2</v>
      </c>
      <c r="BJ98" s="420">
        <v>2.7831999999999999E-2</v>
      </c>
      <c r="BK98" s="420">
        <v>3.1731000000000002E-2</v>
      </c>
      <c r="BL98" s="420">
        <v>3.2084000000000001E-2</v>
      </c>
      <c r="BM98" s="420">
        <v>3.0380000000000001E-2</v>
      </c>
      <c r="BN98" s="420">
        <v>3.0831000000000001E-2</v>
      </c>
      <c r="BO98" s="420">
        <v>2.9693000000000001E-2</v>
      </c>
      <c r="BP98" s="420">
        <v>1.9928000000000001E-2</v>
      </c>
      <c r="BQ98" s="420">
        <v>1.9928000000000001E-2</v>
      </c>
      <c r="BR98" s="420">
        <v>1.9928000000000001E-2</v>
      </c>
      <c r="BS98" s="420">
        <v>5.3747999999999997E-2</v>
      </c>
      <c r="BT98" s="420">
        <v>3.3760999999999999E-2</v>
      </c>
      <c r="BU98" s="420">
        <v>3.8767999999999997E-2</v>
      </c>
      <c r="BV98" s="420">
        <v>2.7831999999999999E-2</v>
      </c>
      <c r="BW98" s="420">
        <v>3.1731000000000002E-2</v>
      </c>
      <c r="BX98" s="420">
        <v>3.2084000000000001E-2</v>
      </c>
      <c r="BY98" s="420">
        <v>3.0380000000000001E-2</v>
      </c>
      <c r="BZ98" s="420">
        <v>3.0831000000000001E-2</v>
      </c>
      <c r="CA98" s="420">
        <v>2.9693000000000001E-2</v>
      </c>
      <c r="CB98" s="420">
        <v>1.9928000000000001E-2</v>
      </c>
      <c r="CC98" s="420">
        <v>1.9928000000000001E-2</v>
      </c>
      <c r="CD98" s="420">
        <v>1.9928000000000001E-2</v>
      </c>
      <c r="CE98" s="420">
        <v>5.3747999999999997E-2</v>
      </c>
      <c r="CF98" s="420">
        <v>3.3760999999999999E-2</v>
      </c>
      <c r="CG98" s="420">
        <v>3.8767999999999997E-2</v>
      </c>
      <c r="CH98" s="420">
        <v>2.7831999999999999E-2</v>
      </c>
    </row>
    <row r="99" spans="1:86" x14ac:dyDescent="0.3">
      <c r="A99" s="673"/>
      <c r="B99" s="11" t="s">
        <v>132</v>
      </c>
      <c r="C99" s="419">
        <v>2.8108999999999999E-2</v>
      </c>
      <c r="D99" s="419">
        <v>2.8694000000000001E-2</v>
      </c>
      <c r="E99" s="419">
        <v>2.6006000000000001E-2</v>
      </c>
      <c r="F99" s="420">
        <v>2.7834999999999999E-2</v>
      </c>
      <c r="G99" s="420">
        <v>3.9120000000000002E-2</v>
      </c>
      <c r="H99" s="420">
        <v>7.6133999999999993E-2</v>
      </c>
      <c r="I99" s="420">
        <v>5.8799999999999998E-2</v>
      </c>
      <c r="J99" s="420">
        <v>6.5284999999999996E-2</v>
      </c>
      <c r="K99" s="420">
        <v>7.3496000000000006E-2</v>
      </c>
      <c r="L99" s="420">
        <v>3.1467000000000002E-2</v>
      </c>
      <c r="M99" s="420">
        <v>3.7912000000000001E-2</v>
      </c>
      <c r="N99" s="420">
        <v>2.7827000000000001E-2</v>
      </c>
      <c r="O99" s="420">
        <v>3.1730000000000001E-2</v>
      </c>
      <c r="P99" s="420">
        <v>3.2064000000000002E-2</v>
      </c>
      <c r="Q99" s="420">
        <v>3.0006000000000001E-2</v>
      </c>
      <c r="R99" s="420">
        <v>2.7834999999999999E-2</v>
      </c>
      <c r="S99" s="420">
        <v>3.9120000000000002E-2</v>
      </c>
      <c r="T99" s="420">
        <v>7.6133999999999993E-2</v>
      </c>
      <c r="U99" s="420">
        <v>5.8799999999999998E-2</v>
      </c>
      <c r="V99" s="420">
        <v>6.5284999999999996E-2</v>
      </c>
      <c r="W99" s="420">
        <v>7.3496000000000006E-2</v>
      </c>
      <c r="X99" s="420">
        <v>3.1467000000000002E-2</v>
      </c>
      <c r="Y99" s="420">
        <v>3.7912000000000001E-2</v>
      </c>
      <c r="Z99" s="420">
        <v>2.7827000000000001E-2</v>
      </c>
      <c r="AA99" s="420">
        <v>3.1730000000000001E-2</v>
      </c>
      <c r="AB99" s="420">
        <v>3.2064000000000002E-2</v>
      </c>
      <c r="AC99" s="420">
        <v>3.0006000000000001E-2</v>
      </c>
      <c r="AD99" s="420">
        <v>2.7834999999999999E-2</v>
      </c>
      <c r="AE99" s="420">
        <v>3.9120000000000002E-2</v>
      </c>
      <c r="AF99" s="420">
        <v>7.6133999999999993E-2</v>
      </c>
      <c r="AG99" s="420">
        <v>5.8799999999999998E-2</v>
      </c>
      <c r="AH99" s="420">
        <v>6.5284999999999996E-2</v>
      </c>
      <c r="AI99" s="420">
        <v>7.3496000000000006E-2</v>
      </c>
      <c r="AJ99" s="420">
        <v>3.1467000000000002E-2</v>
      </c>
      <c r="AK99" s="420">
        <v>3.7912000000000001E-2</v>
      </c>
      <c r="AL99" s="420">
        <v>2.7827000000000001E-2</v>
      </c>
      <c r="AM99" s="420">
        <v>3.1730000000000001E-2</v>
      </c>
      <c r="AN99" s="420">
        <v>3.2064000000000002E-2</v>
      </c>
      <c r="AO99" s="420">
        <v>3.0006000000000001E-2</v>
      </c>
      <c r="AP99" s="420">
        <v>2.7834999999999999E-2</v>
      </c>
      <c r="AQ99" s="420">
        <v>3.9120000000000002E-2</v>
      </c>
      <c r="AR99" s="420">
        <v>7.6133999999999993E-2</v>
      </c>
      <c r="AS99" s="420">
        <v>5.8799999999999998E-2</v>
      </c>
      <c r="AT99" s="420">
        <v>6.5284999999999996E-2</v>
      </c>
      <c r="AU99" s="420">
        <v>7.3496000000000006E-2</v>
      </c>
      <c r="AV99" s="420">
        <v>3.1467000000000002E-2</v>
      </c>
      <c r="AW99" s="420">
        <v>3.7912000000000001E-2</v>
      </c>
      <c r="AX99" s="420">
        <v>2.7827000000000001E-2</v>
      </c>
      <c r="AY99" s="420">
        <v>3.1730000000000001E-2</v>
      </c>
      <c r="AZ99" s="420">
        <v>3.2064000000000002E-2</v>
      </c>
      <c r="BA99" s="420">
        <v>3.0006000000000001E-2</v>
      </c>
      <c r="BB99" s="420">
        <v>2.7834999999999999E-2</v>
      </c>
      <c r="BC99" s="420">
        <v>3.9120000000000002E-2</v>
      </c>
      <c r="BD99" s="420">
        <v>7.6133999999999993E-2</v>
      </c>
      <c r="BE99" s="420">
        <v>5.8799999999999998E-2</v>
      </c>
      <c r="BF99" s="420">
        <v>6.5284999999999996E-2</v>
      </c>
      <c r="BG99" s="420">
        <v>7.3496000000000006E-2</v>
      </c>
      <c r="BH99" s="420">
        <v>3.1467000000000002E-2</v>
      </c>
      <c r="BI99" s="420">
        <v>3.7912000000000001E-2</v>
      </c>
      <c r="BJ99" s="420">
        <v>2.7827000000000001E-2</v>
      </c>
      <c r="BK99" s="420">
        <v>3.1730000000000001E-2</v>
      </c>
      <c r="BL99" s="420">
        <v>3.2064000000000002E-2</v>
      </c>
      <c r="BM99" s="420">
        <v>3.0006000000000001E-2</v>
      </c>
      <c r="BN99" s="420">
        <v>2.7834999999999999E-2</v>
      </c>
      <c r="BO99" s="420">
        <v>3.9120000000000002E-2</v>
      </c>
      <c r="BP99" s="420">
        <v>7.6133999999999993E-2</v>
      </c>
      <c r="BQ99" s="420">
        <v>5.8799999999999998E-2</v>
      </c>
      <c r="BR99" s="420">
        <v>6.5284999999999996E-2</v>
      </c>
      <c r="BS99" s="420">
        <v>7.3496000000000006E-2</v>
      </c>
      <c r="BT99" s="420">
        <v>3.1467000000000002E-2</v>
      </c>
      <c r="BU99" s="420">
        <v>3.7912000000000001E-2</v>
      </c>
      <c r="BV99" s="420">
        <v>2.7827000000000001E-2</v>
      </c>
      <c r="BW99" s="420">
        <v>3.1730000000000001E-2</v>
      </c>
      <c r="BX99" s="420">
        <v>3.2064000000000002E-2</v>
      </c>
      <c r="BY99" s="420">
        <v>3.0006000000000001E-2</v>
      </c>
      <c r="BZ99" s="420">
        <v>2.7834999999999999E-2</v>
      </c>
      <c r="CA99" s="420">
        <v>3.9120000000000002E-2</v>
      </c>
      <c r="CB99" s="420">
        <v>7.6133999999999993E-2</v>
      </c>
      <c r="CC99" s="420">
        <v>5.8799999999999998E-2</v>
      </c>
      <c r="CD99" s="420">
        <v>6.5284999999999996E-2</v>
      </c>
      <c r="CE99" s="420">
        <v>7.3496000000000006E-2</v>
      </c>
      <c r="CF99" s="420">
        <v>3.1467000000000002E-2</v>
      </c>
      <c r="CG99" s="420">
        <v>3.7912000000000001E-2</v>
      </c>
      <c r="CH99" s="420">
        <v>2.7827000000000001E-2</v>
      </c>
    </row>
    <row r="100" spans="1:86" x14ac:dyDescent="0.3">
      <c r="A100" s="673"/>
      <c r="B100" s="11" t="s">
        <v>133</v>
      </c>
      <c r="C100" s="419">
        <v>2.4101000000000001E-2</v>
      </c>
      <c r="D100" s="419">
        <v>2.4223999999999999E-2</v>
      </c>
      <c r="E100" s="419">
        <v>2.4219000000000001E-2</v>
      </c>
      <c r="F100" s="420">
        <v>2.9860999999999999E-2</v>
      </c>
      <c r="G100" s="420">
        <v>3.3857999999999999E-2</v>
      </c>
      <c r="H100" s="420">
        <v>5.8526000000000002E-2</v>
      </c>
      <c r="I100" s="420">
        <v>5.3754999999999997E-2</v>
      </c>
      <c r="J100" s="420">
        <v>5.3427000000000002E-2</v>
      </c>
      <c r="K100" s="420">
        <v>5.3490999999999997E-2</v>
      </c>
      <c r="L100" s="420">
        <v>3.5626999999999999E-2</v>
      </c>
      <c r="M100" s="420">
        <v>3.2128999999999998E-2</v>
      </c>
      <c r="N100" s="420">
        <v>2.9715999999999999E-2</v>
      </c>
      <c r="O100" s="420">
        <v>2.8287E-2</v>
      </c>
      <c r="P100" s="420">
        <v>2.8268999999999999E-2</v>
      </c>
      <c r="Q100" s="420">
        <v>2.8424999999999999E-2</v>
      </c>
      <c r="R100" s="420">
        <v>2.9860999999999999E-2</v>
      </c>
      <c r="S100" s="420">
        <v>3.3857999999999999E-2</v>
      </c>
      <c r="T100" s="420">
        <v>5.8526000000000002E-2</v>
      </c>
      <c r="U100" s="420">
        <v>5.3754999999999997E-2</v>
      </c>
      <c r="V100" s="420">
        <v>5.3427000000000002E-2</v>
      </c>
      <c r="W100" s="420">
        <v>5.3490999999999997E-2</v>
      </c>
      <c r="X100" s="420">
        <v>3.5626999999999999E-2</v>
      </c>
      <c r="Y100" s="420">
        <v>3.2128999999999998E-2</v>
      </c>
      <c r="Z100" s="420">
        <v>2.9715999999999999E-2</v>
      </c>
      <c r="AA100" s="420">
        <v>2.8287E-2</v>
      </c>
      <c r="AB100" s="420">
        <v>2.8268999999999999E-2</v>
      </c>
      <c r="AC100" s="420">
        <v>2.8424999999999999E-2</v>
      </c>
      <c r="AD100" s="420">
        <v>2.9860999999999999E-2</v>
      </c>
      <c r="AE100" s="420">
        <v>3.3857999999999999E-2</v>
      </c>
      <c r="AF100" s="420">
        <v>5.8526000000000002E-2</v>
      </c>
      <c r="AG100" s="420">
        <v>5.3754999999999997E-2</v>
      </c>
      <c r="AH100" s="420">
        <v>5.3427000000000002E-2</v>
      </c>
      <c r="AI100" s="420">
        <v>5.3490999999999997E-2</v>
      </c>
      <c r="AJ100" s="420">
        <v>3.5626999999999999E-2</v>
      </c>
      <c r="AK100" s="420">
        <v>3.2128999999999998E-2</v>
      </c>
      <c r="AL100" s="420">
        <v>2.9715999999999999E-2</v>
      </c>
      <c r="AM100" s="420">
        <v>2.8287E-2</v>
      </c>
      <c r="AN100" s="420">
        <v>2.8268999999999999E-2</v>
      </c>
      <c r="AO100" s="420">
        <v>2.8424999999999999E-2</v>
      </c>
      <c r="AP100" s="420">
        <v>2.9860999999999999E-2</v>
      </c>
      <c r="AQ100" s="420">
        <v>3.3857999999999999E-2</v>
      </c>
      <c r="AR100" s="420">
        <v>5.8526000000000002E-2</v>
      </c>
      <c r="AS100" s="420">
        <v>5.3754999999999997E-2</v>
      </c>
      <c r="AT100" s="420">
        <v>5.3427000000000002E-2</v>
      </c>
      <c r="AU100" s="420">
        <v>5.3490999999999997E-2</v>
      </c>
      <c r="AV100" s="420">
        <v>3.5626999999999999E-2</v>
      </c>
      <c r="AW100" s="420">
        <v>3.2128999999999998E-2</v>
      </c>
      <c r="AX100" s="420">
        <v>2.9715999999999999E-2</v>
      </c>
      <c r="AY100" s="420">
        <v>2.8287E-2</v>
      </c>
      <c r="AZ100" s="420">
        <v>2.8268999999999999E-2</v>
      </c>
      <c r="BA100" s="420">
        <v>2.8424999999999999E-2</v>
      </c>
      <c r="BB100" s="420">
        <v>2.9860999999999999E-2</v>
      </c>
      <c r="BC100" s="420">
        <v>3.3857999999999999E-2</v>
      </c>
      <c r="BD100" s="420">
        <v>5.8526000000000002E-2</v>
      </c>
      <c r="BE100" s="420">
        <v>5.3754999999999997E-2</v>
      </c>
      <c r="BF100" s="420">
        <v>5.3427000000000002E-2</v>
      </c>
      <c r="BG100" s="420">
        <v>5.3490999999999997E-2</v>
      </c>
      <c r="BH100" s="420">
        <v>3.5626999999999999E-2</v>
      </c>
      <c r="BI100" s="420">
        <v>3.2128999999999998E-2</v>
      </c>
      <c r="BJ100" s="420">
        <v>2.9715999999999999E-2</v>
      </c>
      <c r="BK100" s="420">
        <v>2.8287E-2</v>
      </c>
      <c r="BL100" s="420">
        <v>2.8268999999999999E-2</v>
      </c>
      <c r="BM100" s="420">
        <v>2.8424999999999999E-2</v>
      </c>
      <c r="BN100" s="420">
        <v>2.9860999999999999E-2</v>
      </c>
      <c r="BO100" s="420">
        <v>3.3857999999999999E-2</v>
      </c>
      <c r="BP100" s="420">
        <v>5.8526000000000002E-2</v>
      </c>
      <c r="BQ100" s="420">
        <v>5.3754999999999997E-2</v>
      </c>
      <c r="BR100" s="420">
        <v>5.3427000000000002E-2</v>
      </c>
      <c r="BS100" s="420">
        <v>5.3490999999999997E-2</v>
      </c>
      <c r="BT100" s="420">
        <v>3.5626999999999999E-2</v>
      </c>
      <c r="BU100" s="420">
        <v>3.2128999999999998E-2</v>
      </c>
      <c r="BV100" s="420">
        <v>2.9715999999999999E-2</v>
      </c>
      <c r="BW100" s="420">
        <v>2.8287E-2</v>
      </c>
      <c r="BX100" s="420">
        <v>2.8268999999999999E-2</v>
      </c>
      <c r="BY100" s="420">
        <v>2.8424999999999999E-2</v>
      </c>
      <c r="BZ100" s="420">
        <v>2.9860999999999999E-2</v>
      </c>
      <c r="CA100" s="420">
        <v>3.3857999999999999E-2</v>
      </c>
      <c r="CB100" s="420">
        <v>5.8526000000000002E-2</v>
      </c>
      <c r="CC100" s="420">
        <v>5.3754999999999997E-2</v>
      </c>
      <c r="CD100" s="420">
        <v>5.3427000000000002E-2</v>
      </c>
      <c r="CE100" s="420">
        <v>5.3490999999999997E-2</v>
      </c>
      <c r="CF100" s="420">
        <v>3.5626999999999999E-2</v>
      </c>
      <c r="CG100" s="420">
        <v>3.2128999999999998E-2</v>
      </c>
      <c r="CH100" s="420">
        <v>2.9715999999999999E-2</v>
      </c>
    </row>
    <row r="101" spans="1:86" x14ac:dyDescent="0.3">
      <c r="A101" s="673"/>
      <c r="B101" s="11" t="s">
        <v>134</v>
      </c>
      <c r="C101" s="419">
        <v>2.2321000000000001E-2</v>
      </c>
      <c r="D101" s="419">
        <v>2.3022000000000001E-2</v>
      </c>
      <c r="E101" s="419">
        <v>2.3028E-2</v>
      </c>
      <c r="F101" s="420">
        <v>2.7399E-2</v>
      </c>
      <c r="G101" s="420">
        <v>3.1260000000000003E-2</v>
      </c>
      <c r="H101" s="420">
        <v>5.3324000000000003E-2</v>
      </c>
      <c r="I101" s="420">
        <v>5.024E-2</v>
      </c>
      <c r="J101" s="420">
        <v>4.9953999999999998E-2</v>
      </c>
      <c r="K101" s="420">
        <v>5.0927E-2</v>
      </c>
      <c r="L101" s="420">
        <v>3.2402E-2</v>
      </c>
      <c r="M101" s="420">
        <v>3.0643E-2</v>
      </c>
      <c r="N101" s="420">
        <v>2.8851999999999999E-2</v>
      </c>
      <c r="O101" s="420">
        <v>2.6759000000000002E-2</v>
      </c>
      <c r="P101" s="420">
        <v>2.7252999999999999E-2</v>
      </c>
      <c r="Q101" s="420">
        <v>2.7386000000000001E-2</v>
      </c>
      <c r="R101" s="420">
        <v>2.7399E-2</v>
      </c>
      <c r="S101" s="420">
        <v>3.1260000000000003E-2</v>
      </c>
      <c r="T101" s="420">
        <v>5.3324000000000003E-2</v>
      </c>
      <c r="U101" s="420">
        <v>5.024E-2</v>
      </c>
      <c r="V101" s="420">
        <v>4.9953999999999998E-2</v>
      </c>
      <c r="W101" s="420">
        <v>5.0927E-2</v>
      </c>
      <c r="X101" s="420">
        <v>3.2402E-2</v>
      </c>
      <c r="Y101" s="420">
        <v>3.0643E-2</v>
      </c>
      <c r="Z101" s="420">
        <v>2.8851999999999999E-2</v>
      </c>
      <c r="AA101" s="420">
        <v>2.6759000000000002E-2</v>
      </c>
      <c r="AB101" s="420">
        <v>2.7252999999999999E-2</v>
      </c>
      <c r="AC101" s="420">
        <v>2.7386000000000001E-2</v>
      </c>
      <c r="AD101" s="420">
        <v>2.7399E-2</v>
      </c>
      <c r="AE101" s="420">
        <v>3.1260000000000003E-2</v>
      </c>
      <c r="AF101" s="420">
        <v>5.3324000000000003E-2</v>
      </c>
      <c r="AG101" s="420">
        <v>5.024E-2</v>
      </c>
      <c r="AH101" s="420">
        <v>4.9953999999999998E-2</v>
      </c>
      <c r="AI101" s="420">
        <v>5.0927E-2</v>
      </c>
      <c r="AJ101" s="420">
        <v>3.2402E-2</v>
      </c>
      <c r="AK101" s="420">
        <v>3.0643E-2</v>
      </c>
      <c r="AL101" s="420">
        <v>2.8851999999999999E-2</v>
      </c>
      <c r="AM101" s="420">
        <v>2.6759000000000002E-2</v>
      </c>
      <c r="AN101" s="420">
        <v>2.7252999999999999E-2</v>
      </c>
      <c r="AO101" s="420">
        <v>2.7386000000000001E-2</v>
      </c>
      <c r="AP101" s="420">
        <v>2.7399E-2</v>
      </c>
      <c r="AQ101" s="420">
        <v>3.1260000000000003E-2</v>
      </c>
      <c r="AR101" s="420">
        <v>5.3324000000000003E-2</v>
      </c>
      <c r="AS101" s="420">
        <v>5.024E-2</v>
      </c>
      <c r="AT101" s="420">
        <v>4.9953999999999998E-2</v>
      </c>
      <c r="AU101" s="420">
        <v>5.0927E-2</v>
      </c>
      <c r="AV101" s="420">
        <v>3.2402E-2</v>
      </c>
      <c r="AW101" s="420">
        <v>3.0643E-2</v>
      </c>
      <c r="AX101" s="420">
        <v>2.8851999999999999E-2</v>
      </c>
      <c r="AY101" s="420">
        <v>2.6759000000000002E-2</v>
      </c>
      <c r="AZ101" s="420">
        <v>2.7252999999999999E-2</v>
      </c>
      <c r="BA101" s="420">
        <v>2.7386000000000001E-2</v>
      </c>
      <c r="BB101" s="420">
        <v>2.7399E-2</v>
      </c>
      <c r="BC101" s="420">
        <v>3.1260000000000003E-2</v>
      </c>
      <c r="BD101" s="420">
        <v>5.3324000000000003E-2</v>
      </c>
      <c r="BE101" s="420">
        <v>5.024E-2</v>
      </c>
      <c r="BF101" s="420">
        <v>4.9953999999999998E-2</v>
      </c>
      <c r="BG101" s="420">
        <v>5.0927E-2</v>
      </c>
      <c r="BH101" s="420">
        <v>3.2402E-2</v>
      </c>
      <c r="BI101" s="420">
        <v>3.0643E-2</v>
      </c>
      <c r="BJ101" s="420">
        <v>2.8851999999999999E-2</v>
      </c>
      <c r="BK101" s="420">
        <v>2.6759000000000002E-2</v>
      </c>
      <c r="BL101" s="420">
        <v>2.7252999999999999E-2</v>
      </c>
      <c r="BM101" s="420">
        <v>2.7386000000000001E-2</v>
      </c>
      <c r="BN101" s="420">
        <v>2.7399E-2</v>
      </c>
      <c r="BO101" s="420">
        <v>3.1260000000000003E-2</v>
      </c>
      <c r="BP101" s="420">
        <v>5.3324000000000003E-2</v>
      </c>
      <c r="BQ101" s="420">
        <v>5.024E-2</v>
      </c>
      <c r="BR101" s="420">
        <v>4.9953999999999998E-2</v>
      </c>
      <c r="BS101" s="420">
        <v>5.0927E-2</v>
      </c>
      <c r="BT101" s="420">
        <v>3.2402E-2</v>
      </c>
      <c r="BU101" s="420">
        <v>3.0643E-2</v>
      </c>
      <c r="BV101" s="420">
        <v>2.8851999999999999E-2</v>
      </c>
      <c r="BW101" s="420">
        <v>2.6759000000000002E-2</v>
      </c>
      <c r="BX101" s="420">
        <v>2.7252999999999999E-2</v>
      </c>
      <c r="BY101" s="420">
        <v>2.7386000000000001E-2</v>
      </c>
      <c r="BZ101" s="420">
        <v>2.7399E-2</v>
      </c>
      <c r="CA101" s="420">
        <v>3.1260000000000003E-2</v>
      </c>
      <c r="CB101" s="420">
        <v>5.3324000000000003E-2</v>
      </c>
      <c r="CC101" s="420">
        <v>5.024E-2</v>
      </c>
      <c r="CD101" s="420">
        <v>4.9953999999999998E-2</v>
      </c>
      <c r="CE101" s="420">
        <v>5.0927E-2</v>
      </c>
      <c r="CF101" s="420">
        <v>3.2402E-2</v>
      </c>
      <c r="CG101" s="420">
        <v>3.0643E-2</v>
      </c>
      <c r="CH101" s="420">
        <v>2.8851999999999999E-2</v>
      </c>
    </row>
    <row r="102" spans="1:86" x14ac:dyDescent="0.3">
      <c r="A102" s="673"/>
      <c r="B102" s="11" t="s">
        <v>232</v>
      </c>
      <c r="C102" s="419">
        <v>2.2321000000000001E-2</v>
      </c>
      <c r="D102" s="419">
        <v>2.3022000000000001E-2</v>
      </c>
      <c r="E102" s="419">
        <v>2.3028E-2</v>
      </c>
      <c r="F102" s="420">
        <v>2.7399E-2</v>
      </c>
      <c r="G102" s="420">
        <v>3.1260000000000003E-2</v>
      </c>
      <c r="H102" s="420">
        <v>5.3324000000000003E-2</v>
      </c>
      <c r="I102" s="420">
        <v>5.024E-2</v>
      </c>
      <c r="J102" s="420">
        <v>4.9953999999999998E-2</v>
      </c>
      <c r="K102" s="420">
        <v>5.0927E-2</v>
      </c>
      <c r="L102" s="420">
        <v>3.2402E-2</v>
      </c>
      <c r="M102" s="420">
        <v>3.0643E-2</v>
      </c>
      <c r="N102" s="420">
        <v>2.8851999999999999E-2</v>
      </c>
      <c r="O102" s="420">
        <v>2.6759000000000002E-2</v>
      </c>
      <c r="P102" s="420">
        <v>2.7252999999999999E-2</v>
      </c>
      <c r="Q102" s="420">
        <v>2.7386000000000001E-2</v>
      </c>
      <c r="R102" s="420">
        <v>2.7399E-2</v>
      </c>
      <c r="S102" s="420">
        <v>3.1260000000000003E-2</v>
      </c>
      <c r="T102" s="420">
        <v>5.3324000000000003E-2</v>
      </c>
      <c r="U102" s="420">
        <v>5.024E-2</v>
      </c>
      <c r="V102" s="420">
        <v>4.9953999999999998E-2</v>
      </c>
      <c r="W102" s="420">
        <v>5.0927E-2</v>
      </c>
      <c r="X102" s="420">
        <v>3.2402E-2</v>
      </c>
      <c r="Y102" s="420">
        <v>3.0643E-2</v>
      </c>
      <c r="Z102" s="420">
        <v>2.8851999999999999E-2</v>
      </c>
      <c r="AA102" s="420">
        <v>2.6759000000000002E-2</v>
      </c>
      <c r="AB102" s="420">
        <v>2.7252999999999999E-2</v>
      </c>
      <c r="AC102" s="420">
        <v>2.7386000000000001E-2</v>
      </c>
      <c r="AD102" s="420">
        <v>2.7399E-2</v>
      </c>
      <c r="AE102" s="420">
        <v>3.1260000000000003E-2</v>
      </c>
      <c r="AF102" s="420">
        <v>5.3324000000000003E-2</v>
      </c>
      <c r="AG102" s="420">
        <v>5.024E-2</v>
      </c>
      <c r="AH102" s="420">
        <v>4.9953999999999998E-2</v>
      </c>
      <c r="AI102" s="420">
        <v>5.0927E-2</v>
      </c>
      <c r="AJ102" s="420">
        <v>3.2402E-2</v>
      </c>
      <c r="AK102" s="420">
        <v>3.0643E-2</v>
      </c>
      <c r="AL102" s="420">
        <v>2.8851999999999999E-2</v>
      </c>
      <c r="AM102" s="420">
        <v>2.6759000000000002E-2</v>
      </c>
      <c r="AN102" s="420">
        <v>2.7252999999999999E-2</v>
      </c>
      <c r="AO102" s="420">
        <v>2.7386000000000001E-2</v>
      </c>
      <c r="AP102" s="420">
        <v>2.7399E-2</v>
      </c>
      <c r="AQ102" s="420">
        <v>3.1260000000000003E-2</v>
      </c>
      <c r="AR102" s="420">
        <v>5.3324000000000003E-2</v>
      </c>
      <c r="AS102" s="420">
        <v>5.024E-2</v>
      </c>
      <c r="AT102" s="420">
        <v>4.9953999999999998E-2</v>
      </c>
      <c r="AU102" s="420">
        <v>5.0927E-2</v>
      </c>
      <c r="AV102" s="420">
        <v>3.2402E-2</v>
      </c>
      <c r="AW102" s="420">
        <v>3.0643E-2</v>
      </c>
      <c r="AX102" s="420">
        <v>2.8851999999999999E-2</v>
      </c>
      <c r="AY102" s="420">
        <v>2.6759000000000002E-2</v>
      </c>
      <c r="AZ102" s="420">
        <v>2.7252999999999999E-2</v>
      </c>
      <c r="BA102" s="420">
        <v>2.7386000000000001E-2</v>
      </c>
      <c r="BB102" s="420">
        <v>2.7399E-2</v>
      </c>
      <c r="BC102" s="420">
        <v>3.1260000000000003E-2</v>
      </c>
      <c r="BD102" s="420">
        <v>5.3324000000000003E-2</v>
      </c>
      <c r="BE102" s="420">
        <v>5.024E-2</v>
      </c>
      <c r="BF102" s="420">
        <v>4.9953999999999998E-2</v>
      </c>
      <c r="BG102" s="420">
        <v>5.0927E-2</v>
      </c>
      <c r="BH102" s="420">
        <v>3.2402E-2</v>
      </c>
      <c r="BI102" s="420">
        <v>3.0643E-2</v>
      </c>
      <c r="BJ102" s="420">
        <v>2.8851999999999999E-2</v>
      </c>
      <c r="BK102" s="420">
        <v>2.6759000000000002E-2</v>
      </c>
      <c r="BL102" s="420">
        <v>2.7252999999999999E-2</v>
      </c>
      <c r="BM102" s="420">
        <v>2.7386000000000001E-2</v>
      </c>
      <c r="BN102" s="420">
        <v>2.7399E-2</v>
      </c>
      <c r="BO102" s="420">
        <v>3.1260000000000003E-2</v>
      </c>
      <c r="BP102" s="420">
        <v>5.3324000000000003E-2</v>
      </c>
      <c r="BQ102" s="420">
        <v>5.024E-2</v>
      </c>
      <c r="BR102" s="420">
        <v>4.9953999999999998E-2</v>
      </c>
      <c r="BS102" s="420">
        <v>5.0927E-2</v>
      </c>
      <c r="BT102" s="420">
        <v>3.2402E-2</v>
      </c>
      <c r="BU102" s="420">
        <v>3.0643E-2</v>
      </c>
      <c r="BV102" s="420">
        <v>2.8851999999999999E-2</v>
      </c>
      <c r="BW102" s="420">
        <v>2.6759000000000002E-2</v>
      </c>
      <c r="BX102" s="420">
        <v>2.7252999999999999E-2</v>
      </c>
      <c r="BY102" s="420">
        <v>2.7386000000000001E-2</v>
      </c>
      <c r="BZ102" s="420">
        <v>2.7399E-2</v>
      </c>
      <c r="CA102" s="420">
        <v>3.1260000000000003E-2</v>
      </c>
      <c r="CB102" s="420">
        <v>5.3324000000000003E-2</v>
      </c>
      <c r="CC102" s="420">
        <v>5.024E-2</v>
      </c>
      <c r="CD102" s="420">
        <v>4.9953999999999998E-2</v>
      </c>
      <c r="CE102" s="420">
        <v>5.0927E-2</v>
      </c>
      <c r="CF102" s="420">
        <v>3.2402E-2</v>
      </c>
      <c r="CG102" s="420">
        <v>3.0643E-2</v>
      </c>
      <c r="CH102" s="420">
        <v>2.8851999999999999E-2</v>
      </c>
    </row>
    <row r="103" spans="1:86" x14ac:dyDescent="0.3">
      <c r="A103" s="673"/>
      <c r="B103" s="11" t="s">
        <v>233</v>
      </c>
      <c r="C103" s="419">
        <v>2.2321000000000001E-2</v>
      </c>
      <c r="D103" s="419">
        <v>2.3022000000000001E-2</v>
      </c>
      <c r="E103" s="419">
        <v>2.3028E-2</v>
      </c>
      <c r="F103" s="420">
        <v>2.7399E-2</v>
      </c>
      <c r="G103" s="420">
        <v>3.1260000000000003E-2</v>
      </c>
      <c r="H103" s="420">
        <v>5.3324000000000003E-2</v>
      </c>
      <c r="I103" s="420">
        <v>5.024E-2</v>
      </c>
      <c r="J103" s="420">
        <v>4.9953999999999998E-2</v>
      </c>
      <c r="K103" s="420">
        <v>5.0927E-2</v>
      </c>
      <c r="L103" s="420">
        <v>3.2402E-2</v>
      </c>
      <c r="M103" s="420">
        <v>3.0643E-2</v>
      </c>
      <c r="N103" s="420">
        <v>2.8851999999999999E-2</v>
      </c>
      <c r="O103" s="420">
        <v>2.6759000000000002E-2</v>
      </c>
      <c r="P103" s="420">
        <v>2.7252999999999999E-2</v>
      </c>
      <c r="Q103" s="420">
        <v>2.7386000000000001E-2</v>
      </c>
      <c r="R103" s="420">
        <v>2.7399E-2</v>
      </c>
      <c r="S103" s="420">
        <v>3.1260000000000003E-2</v>
      </c>
      <c r="T103" s="420">
        <v>5.3324000000000003E-2</v>
      </c>
      <c r="U103" s="420">
        <v>5.024E-2</v>
      </c>
      <c r="V103" s="420">
        <v>4.9953999999999998E-2</v>
      </c>
      <c r="W103" s="420">
        <v>5.0927E-2</v>
      </c>
      <c r="X103" s="420">
        <v>3.2402E-2</v>
      </c>
      <c r="Y103" s="420">
        <v>3.0643E-2</v>
      </c>
      <c r="Z103" s="420">
        <v>2.8851999999999999E-2</v>
      </c>
      <c r="AA103" s="420">
        <v>2.6759000000000002E-2</v>
      </c>
      <c r="AB103" s="420">
        <v>2.7252999999999999E-2</v>
      </c>
      <c r="AC103" s="420">
        <v>2.7386000000000001E-2</v>
      </c>
      <c r="AD103" s="420">
        <v>2.7399E-2</v>
      </c>
      <c r="AE103" s="420">
        <v>3.1260000000000003E-2</v>
      </c>
      <c r="AF103" s="420">
        <v>5.3324000000000003E-2</v>
      </c>
      <c r="AG103" s="420">
        <v>5.024E-2</v>
      </c>
      <c r="AH103" s="420">
        <v>4.9953999999999998E-2</v>
      </c>
      <c r="AI103" s="420">
        <v>5.0927E-2</v>
      </c>
      <c r="AJ103" s="420">
        <v>3.2402E-2</v>
      </c>
      <c r="AK103" s="420">
        <v>3.0643E-2</v>
      </c>
      <c r="AL103" s="420">
        <v>2.8851999999999999E-2</v>
      </c>
      <c r="AM103" s="420">
        <v>2.6759000000000002E-2</v>
      </c>
      <c r="AN103" s="420">
        <v>2.7252999999999999E-2</v>
      </c>
      <c r="AO103" s="420">
        <v>2.7386000000000001E-2</v>
      </c>
      <c r="AP103" s="420">
        <v>2.7399E-2</v>
      </c>
      <c r="AQ103" s="420">
        <v>3.1260000000000003E-2</v>
      </c>
      <c r="AR103" s="420">
        <v>5.3324000000000003E-2</v>
      </c>
      <c r="AS103" s="420">
        <v>5.024E-2</v>
      </c>
      <c r="AT103" s="420">
        <v>4.9953999999999998E-2</v>
      </c>
      <c r="AU103" s="420">
        <v>5.0927E-2</v>
      </c>
      <c r="AV103" s="420">
        <v>3.2402E-2</v>
      </c>
      <c r="AW103" s="420">
        <v>3.0643E-2</v>
      </c>
      <c r="AX103" s="420">
        <v>2.8851999999999999E-2</v>
      </c>
      <c r="AY103" s="420">
        <v>2.6759000000000002E-2</v>
      </c>
      <c r="AZ103" s="420">
        <v>2.7252999999999999E-2</v>
      </c>
      <c r="BA103" s="420">
        <v>2.7386000000000001E-2</v>
      </c>
      <c r="BB103" s="420">
        <v>2.7399E-2</v>
      </c>
      <c r="BC103" s="420">
        <v>3.1260000000000003E-2</v>
      </c>
      <c r="BD103" s="420">
        <v>5.3324000000000003E-2</v>
      </c>
      <c r="BE103" s="420">
        <v>5.024E-2</v>
      </c>
      <c r="BF103" s="420">
        <v>4.9953999999999998E-2</v>
      </c>
      <c r="BG103" s="420">
        <v>5.0927E-2</v>
      </c>
      <c r="BH103" s="420">
        <v>3.2402E-2</v>
      </c>
      <c r="BI103" s="420">
        <v>3.0643E-2</v>
      </c>
      <c r="BJ103" s="420">
        <v>2.8851999999999999E-2</v>
      </c>
      <c r="BK103" s="420">
        <v>2.6759000000000002E-2</v>
      </c>
      <c r="BL103" s="420">
        <v>2.7252999999999999E-2</v>
      </c>
      <c r="BM103" s="420">
        <v>2.7386000000000001E-2</v>
      </c>
      <c r="BN103" s="420">
        <v>2.7399E-2</v>
      </c>
      <c r="BO103" s="420">
        <v>3.1260000000000003E-2</v>
      </c>
      <c r="BP103" s="420">
        <v>5.3324000000000003E-2</v>
      </c>
      <c r="BQ103" s="420">
        <v>5.024E-2</v>
      </c>
      <c r="BR103" s="420">
        <v>4.9953999999999998E-2</v>
      </c>
      <c r="BS103" s="420">
        <v>5.0927E-2</v>
      </c>
      <c r="BT103" s="420">
        <v>3.2402E-2</v>
      </c>
      <c r="BU103" s="420">
        <v>3.0643E-2</v>
      </c>
      <c r="BV103" s="420">
        <v>2.8851999999999999E-2</v>
      </c>
      <c r="BW103" s="420">
        <v>2.6759000000000002E-2</v>
      </c>
      <c r="BX103" s="420">
        <v>2.7252999999999999E-2</v>
      </c>
      <c r="BY103" s="420">
        <v>2.7386000000000001E-2</v>
      </c>
      <c r="BZ103" s="420">
        <v>2.7399E-2</v>
      </c>
      <c r="CA103" s="420">
        <v>3.1260000000000003E-2</v>
      </c>
      <c r="CB103" s="420">
        <v>5.3324000000000003E-2</v>
      </c>
      <c r="CC103" s="420">
        <v>5.024E-2</v>
      </c>
      <c r="CD103" s="420">
        <v>4.9953999999999998E-2</v>
      </c>
      <c r="CE103" s="420">
        <v>5.0927E-2</v>
      </c>
      <c r="CF103" s="420">
        <v>3.2402E-2</v>
      </c>
      <c r="CG103" s="420">
        <v>3.0643E-2</v>
      </c>
      <c r="CH103" s="420">
        <v>2.8851999999999999E-2</v>
      </c>
    </row>
    <row r="104" spans="1:86" x14ac:dyDescent="0.3">
      <c r="A104" s="673"/>
      <c r="B104" s="11" t="s">
        <v>136</v>
      </c>
      <c r="C104" s="419">
        <v>2.0583000000000001E-2</v>
      </c>
      <c r="D104" s="419">
        <v>2.1208999999999999E-2</v>
      </c>
      <c r="E104" s="419">
        <v>2.2630999999999998E-2</v>
      </c>
      <c r="F104" s="420">
        <v>2.7033000000000001E-2</v>
      </c>
      <c r="G104" s="420">
        <v>2.9512E-2</v>
      </c>
      <c r="H104" s="420">
        <v>5.0269000000000001E-2</v>
      </c>
      <c r="I104" s="420">
        <v>4.4694999999999999E-2</v>
      </c>
      <c r="J104" s="420">
        <v>4.5773000000000001E-2</v>
      </c>
      <c r="K104" s="420">
        <v>4.7067999999999999E-2</v>
      </c>
      <c r="L104" s="420">
        <v>3.0495000000000001E-2</v>
      </c>
      <c r="M104" s="420">
        <v>2.8386000000000002E-2</v>
      </c>
      <c r="N104" s="420">
        <v>2.7376999999999999E-2</v>
      </c>
      <c r="O104" s="420">
        <v>2.5267999999999999E-2</v>
      </c>
      <c r="P104" s="420">
        <v>2.5718999999999999E-2</v>
      </c>
      <c r="Q104" s="420">
        <v>2.7040000000000002E-2</v>
      </c>
      <c r="R104" s="420">
        <v>2.7033000000000001E-2</v>
      </c>
      <c r="S104" s="420">
        <v>2.9512E-2</v>
      </c>
      <c r="T104" s="420">
        <v>5.0269000000000001E-2</v>
      </c>
      <c r="U104" s="420">
        <v>4.4694999999999999E-2</v>
      </c>
      <c r="V104" s="420">
        <v>4.5773000000000001E-2</v>
      </c>
      <c r="W104" s="420">
        <v>4.7067999999999999E-2</v>
      </c>
      <c r="X104" s="420">
        <v>3.0495000000000001E-2</v>
      </c>
      <c r="Y104" s="420">
        <v>2.8386000000000002E-2</v>
      </c>
      <c r="Z104" s="420">
        <v>2.7376999999999999E-2</v>
      </c>
      <c r="AA104" s="420">
        <v>2.5267999999999999E-2</v>
      </c>
      <c r="AB104" s="420">
        <v>2.5718999999999999E-2</v>
      </c>
      <c r="AC104" s="420">
        <v>2.7040000000000002E-2</v>
      </c>
      <c r="AD104" s="420">
        <v>2.7033000000000001E-2</v>
      </c>
      <c r="AE104" s="420">
        <v>2.9512E-2</v>
      </c>
      <c r="AF104" s="420">
        <v>5.0269000000000001E-2</v>
      </c>
      <c r="AG104" s="420">
        <v>4.4694999999999999E-2</v>
      </c>
      <c r="AH104" s="420">
        <v>4.5773000000000001E-2</v>
      </c>
      <c r="AI104" s="420">
        <v>4.7067999999999999E-2</v>
      </c>
      <c r="AJ104" s="420">
        <v>3.0495000000000001E-2</v>
      </c>
      <c r="AK104" s="420">
        <v>2.8386000000000002E-2</v>
      </c>
      <c r="AL104" s="420">
        <v>2.7376999999999999E-2</v>
      </c>
      <c r="AM104" s="420">
        <v>2.5267999999999999E-2</v>
      </c>
      <c r="AN104" s="420">
        <v>2.5718999999999999E-2</v>
      </c>
      <c r="AO104" s="420">
        <v>2.7040000000000002E-2</v>
      </c>
      <c r="AP104" s="420">
        <v>2.7033000000000001E-2</v>
      </c>
      <c r="AQ104" s="420">
        <v>2.9512E-2</v>
      </c>
      <c r="AR104" s="420">
        <v>5.0269000000000001E-2</v>
      </c>
      <c r="AS104" s="420">
        <v>4.4694999999999999E-2</v>
      </c>
      <c r="AT104" s="420">
        <v>4.5773000000000001E-2</v>
      </c>
      <c r="AU104" s="420">
        <v>4.7067999999999999E-2</v>
      </c>
      <c r="AV104" s="420">
        <v>3.0495000000000001E-2</v>
      </c>
      <c r="AW104" s="420">
        <v>2.8386000000000002E-2</v>
      </c>
      <c r="AX104" s="420">
        <v>2.7376999999999999E-2</v>
      </c>
      <c r="AY104" s="420">
        <v>2.5267999999999999E-2</v>
      </c>
      <c r="AZ104" s="420">
        <v>2.5718999999999999E-2</v>
      </c>
      <c r="BA104" s="420">
        <v>2.7040000000000002E-2</v>
      </c>
      <c r="BB104" s="420">
        <v>2.7033000000000001E-2</v>
      </c>
      <c r="BC104" s="420">
        <v>2.9512E-2</v>
      </c>
      <c r="BD104" s="420">
        <v>5.0269000000000001E-2</v>
      </c>
      <c r="BE104" s="420">
        <v>4.4694999999999999E-2</v>
      </c>
      <c r="BF104" s="420">
        <v>4.5773000000000001E-2</v>
      </c>
      <c r="BG104" s="420">
        <v>4.7067999999999999E-2</v>
      </c>
      <c r="BH104" s="420">
        <v>3.0495000000000001E-2</v>
      </c>
      <c r="BI104" s="420">
        <v>2.8386000000000002E-2</v>
      </c>
      <c r="BJ104" s="420">
        <v>2.7376999999999999E-2</v>
      </c>
      <c r="BK104" s="420">
        <v>2.5267999999999999E-2</v>
      </c>
      <c r="BL104" s="420">
        <v>2.5718999999999999E-2</v>
      </c>
      <c r="BM104" s="420">
        <v>2.7040000000000002E-2</v>
      </c>
      <c r="BN104" s="420">
        <v>2.7033000000000001E-2</v>
      </c>
      <c r="BO104" s="420">
        <v>2.9512E-2</v>
      </c>
      <c r="BP104" s="420">
        <v>5.0269000000000001E-2</v>
      </c>
      <c r="BQ104" s="420">
        <v>4.4694999999999999E-2</v>
      </c>
      <c r="BR104" s="420">
        <v>4.5773000000000001E-2</v>
      </c>
      <c r="BS104" s="420">
        <v>4.7067999999999999E-2</v>
      </c>
      <c r="BT104" s="420">
        <v>3.0495000000000001E-2</v>
      </c>
      <c r="BU104" s="420">
        <v>2.8386000000000002E-2</v>
      </c>
      <c r="BV104" s="420">
        <v>2.7376999999999999E-2</v>
      </c>
      <c r="BW104" s="420">
        <v>2.5267999999999999E-2</v>
      </c>
      <c r="BX104" s="420">
        <v>2.5718999999999999E-2</v>
      </c>
      <c r="BY104" s="420">
        <v>2.7040000000000002E-2</v>
      </c>
      <c r="BZ104" s="420">
        <v>2.7033000000000001E-2</v>
      </c>
      <c r="CA104" s="420">
        <v>2.9512E-2</v>
      </c>
      <c r="CB104" s="420">
        <v>5.0269000000000001E-2</v>
      </c>
      <c r="CC104" s="420">
        <v>4.4694999999999999E-2</v>
      </c>
      <c r="CD104" s="420">
        <v>4.5773000000000001E-2</v>
      </c>
      <c r="CE104" s="420">
        <v>4.7067999999999999E-2</v>
      </c>
      <c r="CF104" s="420">
        <v>3.0495000000000001E-2</v>
      </c>
      <c r="CG104" s="420">
        <v>2.8386000000000002E-2</v>
      </c>
      <c r="CH104" s="420">
        <v>2.7376999999999999E-2</v>
      </c>
    </row>
    <row r="105" spans="1:86" ht="15" thickBot="1" x14ac:dyDescent="0.35">
      <c r="A105" s="674"/>
      <c r="B105" s="16" t="s">
        <v>137</v>
      </c>
      <c r="C105" s="417">
        <v>2.053E-2</v>
      </c>
      <c r="D105" s="417">
        <v>2.1174999999999999E-2</v>
      </c>
      <c r="E105" s="417">
        <v>2.4917000000000002E-2</v>
      </c>
      <c r="F105" s="418">
        <v>2.9871000000000002E-2</v>
      </c>
      <c r="G105" s="418">
        <v>3.3069000000000001E-2</v>
      </c>
      <c r="H105" s="418">
        <v>6.2137999999999999E-2</v>
      </c>
      <c r="I105" s="418">
        <v>4.7690999999999997E-2</v>
      </c>
      <c r="J105" s="418">
        <v>5.2594000000000002E-2</v>
      </c>
      <c r="K105" s="418">
        <v>5.5275999999999999E-2</v>
      </c>
      <c r="L105" s="418">
        <v>3.5069000000000003E-2</v>
      </c>
      <c r="M105" s="418">
        <v>2.9561E-2</v>
      </c>
      <c r="N105" s="418">
        <v>3.0358E-2</v>
      </c>
      <c r="O105" s="418">
        <v>2.5222999999999999E-2</v>
      </c>
      <c r="P105" s="418">
        <v>2.5690999999999999E-2</v>
      </c>
      <c r="Q105" s="418">
        <v>2.9033E-2</v>
      </c>
      <c r="R105" s="418">
        <v>2.9871000000000002E-2</v>
      </c>
      <c r="S105" s="418">
        <v>3.3069000000000001E-2</v>
      </c>
      <c r="T105" s="418">
        <v>6.2137999999999999E-2</v>
      </c>
      <c r="U105" s="418">
        <v>4.7690999999999997E-2</v>
      </c>
      <c r="V105" s="418">
        <v>5.2594000000000002E-2</v>
      </c>
      <c r="W105" s="418">
        <v>5.5275999999999999E-2</v>
      </c>
      <c r="X105" s="418">
        <v>3.5069000000000003E-2</v>
      </c>
      <c r="Y105" s="418">
        <v>2.9561E-2</v>
      </c>
      <c r="Z105" s="418">
        <v>3.0358E-2</v>
      </c>
      <c r="AA105" s="418">
        <v>2.5222999999999999E-2</v>
      </c>
      <c r="AB105" s="418">
        <v>2.5690999999999999E-2</v>
      </c>
      <c r="AC105" s="418">
        <v>2.9033E-2</v>
      </c>
      <c r="AD105" s="418">
        <v>2.9871000000000002E-2</v>
      </c>
      <c r="AE105" s="418">
        <v>3.3069000000000001E-2</v>
      </c>
      <c r="AF105" s="418">
        <v>6.2137999999999999E-2</v>
      </c>
      <c r="AG105" s="418">
        <v>4.7690999999999997E-2</v>
      </c>
      <c r="AH105" s="418">
        <v>5.2594000000000002E-2</v>
      </c>
      <c r="AI105" s="418">
        <v>5.5275999999999999E-2</v>
      </c>
      <c r="AJ105" s="418">
        <v>3.5069000000000003E-2</v>
      </c>
      <c r="AK105" s="418">
        <v>2.9561E-2</v>
      </c>
      <c r="AL105" s="418">
        <v>3.0358E-2</v>
      </c>
      <c r="AM105" s="418">
        <v>2.5222999999999999E-2</v>
      </c>
      <c r="AN105" s="418">
        <v>2.5690999999999999E-2</v>
      </c>
      <c r="AO105" s="418">
        <v>2.9033E-2</v>
      </c>
      <c r="AP105" s="418">
        <v>2.9871000000000002E-2</v>
      </c>
      <c r="AQ105" s="418">
        <v>3.3069000000000001E-2</v>
      </c>
      <c r="AR105" s="418">
        <v>6.2137999999999999E-2</v>
      </c>
      <c r="AS105" s="418">
        <v>4.7690999999999997E-2</v>
      </c>
      <c r="AT105" s="418">
        <v>5.2594000000000002E-2</v>
      </c>
      <c r="AU105" s="418">
        <v>5.5275999999999999E-2</v>
      </c>
      <c r="AV105" s="418">
        <v>3.5069000000000003E-2</v>
      </c>
      <c r="AW105" s="418">
        <v>2.9561E-2</v>
      </c>
      <c r="AX105" s="418">
        <v>3.0358E-2</v>
      </c>
      <c r="AY105" s="418">
        <v>2.5222999999999999E-2</v>
      </c>
      <c r="AZ105" s="418">
        <v>2.5690999999999999E-2</v>
      </c>
      <c r="BA105" s="418">
        <v>2.9033E-2</v>
      </c>
      <c r="BB105" s="418">
        <v>2.9871000000000002E-2</v>
      </c>
      <c r="BC105" s="418">
        <v>3.3069000000000001E-2</v>
      </c>
      <c r="BD105" s="418">
        <v>6.2137999999999999E-2</v>
      </c>
      <c r="BE105" s="418">
        <v>4.7690999999999997E-2</v>
      </c>
      <c r="BF105" s="418">
        <v>5.2594000000000002E-2</v>
      </c>
      <c r="BG105" s="418">
        <v>5.5275999999999999E-2</v>
      </c>
      <c r="BH105" s="418">
        <v>3.5069000000000003E-2</v>
      </c>
      <c r="BI105" s="418">
        <v>2.9561E-2</v>
      </c>
      <c r="BJ105" s="418">
        <v>3.0358E-2</v>
      </c>
      <c r="BK105" s="418">
        <v>2.5222999999999999E-2</v>
      </c>
      <c r="BL105" s="418">
        <v>2.5690999999999999E-2</v>
      </c>
      <c r="BM105" s="418">
        <v>2.9033E-2</v>
      </c>
      <c r="BN105" s="418">
        <v>2.9871000000000002E-2</v>
      </c>
      <c r="BO105" s="418">
        <v>3.3069000000000001E-2</v>
      </c>
      <c r="BP105" s="418">
        <v>6.2137999999999999E-2</v>
      </c>
      <c r="BQ105" s="418">
        <v>4.7690999999999997E-2</v>
      </c>
      <c r="BR105" s="418">
        <v>5.2594000000000002E-2</v>
      </c>
      <c r="BS105" s="418">
        <v>5.5275999999999999E-2</v>
      </c>
      <c r="BT105" s="418">
        <v>3.5069000000000003E-2</v>
      </c>
      <c r="BU105" s="418">
        <v>2.9561E-2</v>
      </c>
      <c r="BV105" s="418">
        <v>3.0358E-2</v>
      </c>
      <c r="BW105" s="418">
        <v>2.5222999999999999E-2</v>
      </c>
      <c r="BX105" s="418">
        <v>2.5690999999999999E-2</v>
      </c>
      <c r="BY105" s="418">
        <v>2.9033E-2</v>
      </c>
      <c r="BZ105" s="418">
        <v>2.9871000000000002E-2</v>
      </c>
      <c r="CA105" s="418">
        <v>3.3069000000000001E-2</v>
      </c>
      <c r="CB105" s="418">
        <v>6.2137999999999999E-2</v>
      </c>
      <c r="CC105" s="418">
        <v>4.7690999999999997E-2</v>
      </c>
      <c r="CD105" s="418">
        <v>5.2594000000000002E-2</v>
      </c>
      <c r="CE105" s="418">
        <v>5.5275999999999999E-2</v>
      </c>
      <c r="CF105" s="418">
        <v>3.5069000000000003E-2</v>
      </c>
      <c r="CG105" s="418">
        <v>2.9561E-2</v>
      </c>
      <c r="CH105" s="418">
        <v>3.0358E-2</v>
      </c>
    </row>
    <row r="107" spans="1:86" ht="15" thickBot="1" x14ac:dyDescent="0.35">
      <c r="C107" s="681" t="s">
        <v>243</v>
      </c>
      <c r="D107" s="681"/>
      <c r="E107" s="681"/>
      <c r="F107" s="681"/>
      <c r="G107" s="681"/>
      <c r="H107" s="681"/>
      <c r="I107" s="681"/>
      <c r="J107" s="681"/>
      <c r="K107" s="681"/>
      <c r="L107" s="681"/>
      <c r="M107" s="681"/>
      <c r="N107" s="686"/>
      <c r="O107" s="680" t="s">
        <v>243</v>
      </c>
      <c r="P107" s="681"/>
      <c r="Q107" s="681"/>
      <c r="R107" s="681"/>
      <c r="S107" s="681"/>
      <c r="T107" s="681"/>
      <c r="U107" s="681"/>
      <c r="V107" s="681"/>
      <c r="W107" s="681"/>
      <c r="X107" s="681"/>
      <c r="Y107" s="681"/>
      <c r="Z107" s="681"/>
      <c r="AA107" s="680" t="s">
        <v>243</v>
      </c>
      <c r="AB107" s="681"/>
      <c r="AC107" s="681"/>
      <c r="AD107" s="681"/>
      <c r="AE107" s="681"/>
      <c r="AF107" s="681"/>
      <c r="AG107" s="681"/>
      <c r="AH107" s="681"/>
      <c r="AI107" s="681"/>
      <c r="AJ107" s="681"/>
      <c r="AK107" s="681"/>
      <c r="AL107" s="681"/>
      <c r="AM107" s="680" t="s">
        <v>243</v>
      </c>
      <c r="AN107" s="681"/>
      <c r="AO107" s="681"/>
      <c r="AP107" s="681"/>
      <c r="AQ107" s="681"/>
      <c r="AR107" s="681"/>
      <c r="AS107" s="681"/>
      <c r="AT107" s="681"/>
      <c r="AU107" s="681"/>
      <c r="AV107" s="681"/>
      <c r="AW107" s="681"/>
      <c r="AX107" s="681"/>
      <c r="AY107" s="680" t="s">
        <v>243</v>
      </c>
      <c r="AZ107" s="681"/>
      <c r="BA107" s="681"/>
      <c r="BB107" s="681"/>
      <c r="BC107" s="681"/>
      <c r="BD107" s="681"/>
      <c r="BE107" s="681"/>
      <c r="BF107" s="681"/>
      <c r="BG107" s="681"/>
      <c r="BH107" s="681"/>
      <c r="BI107" s="681"/>
      <c r="BJ107" s="681"/>
      <c r="BK107" s="680" t="s">
        <v>243</v>
      </c>
      <c r="BL107" s="681"/>
      <c r="BM107" s="681"/>
      <c r="BN107" s="681"/>
      <c r="BO107" s="681"/>
      <c r="BP107" s="681"/>
      <c r="BQ107" s="681"/>
      <c r="BR107" s="681"/>
      <c r="BS107" s="681"/>
      <c r="BT107" s="681"/>
      <c r="BU107" s="681"/>
      <c r="BV107" s="681"/>
      <c r="BW107" s="680" t="s">
        <v>243</v>
      </c>
      <c r="BX107" s="681"/>
      <c r="BY107" s="681"/>
      <c r="BZ107" s="681"/>
      <c r="CA107" s="681"/>
      <c r="CB107" s="681"/>
      <c r="CC107" s="681"/>
      <c r="CD107" s="681"/>
      <c r="CE107" s="681"/>
      <c r="CF107" s="681"/>
      <c r="CG107" s="681"/>
      <c r="CH107" s="681"/>
    </row>
    <row r="108" spans="1:86" ht="15" thickBot="1" x14ac:dyDescent="0.35">
      <c r="A108" s="658" t="s">
        <v>242</v>
      </c>
      <c r="B108" s="682" t="s">
        <v>244</v>
      </c>
      <c r="C108" s="683"/>
      <c r="D108" s="683"/>
      <c r="E108" s="683"/>
      <c r="F108" s="683"/>
      <c r="G108" s="683"/>
      <c r="H108" s="683"/>
      <c r="I108" s="683"/>
      <c r="J108" s="683"/>
      <c r="K108" s="683"/>
      <c r="L108" s="683"/>
      <c r="M108" s="683"/>
      <c r="N108" s="684"/>
      <c r="O108" s="682" t="s">
        <v>244</v>
      </c>
      <c r="P108" s="683"/>
      <c r="Q108" s="683"/>
      <c r="R108" s="683"/>
      <c r="S108" s="683"/>
      <c r="T108" s="683"/>
      <c r="U108" s="683"/>
      <c r="V108" s="683"/>
      <c r="W108" s="683"/>
      <c r="X108" s="683"/>
      <c r="Y108" s="683"/>
      <c r="Z108" s="683"/>
      <c r="AA108" s="682" t="s">
        <v>244</v>
      </c>
      <c r="AB108" s="683"/>
      <c r="AC108" s="683"/>
      <c r="AD108" s="683"/>
      <c r="AE108" s="683"/>
      <c r="AF108" s="683"/>
      <c r="AG108" s="683"/>
      <c r="AH108" s="683"/>
      <c r="AI108" s="683"/>
      <c r="AJ108" s="683"/>
      <c r="AK108" s="683"/>
      <c r="AL108" s="683"/>
      <c r="AM108" s="682" t="s">
        <v>244</v>
      </c>
      <c r="AN108" s="683"/>
      <c r="AO108" s="683"/>
      <c r="AP108" s="683"/>
      <c r="AQ108" s="683"/>
      <c r="AR108" s="683"/>
      <c r="AS108" s="683"/>
      <c r="AT108" s="683"/>
      <c r="AU108" s="683"/>
      <c r="AV108" s="683"/>
      <c r="AW108" s="683"/>
      <c r="AX108" s="683"/>
      <c r="AY108" s="682" t="s">
        <v>244</v>
      </c>
      <c r="AZ108" s="683"/>
      <c r="BA108" s="683"/>
      <c r="BB108" s="683"/>
      <c r="BC108" s="683"/>
      <c r="BD108" s="683"/>
      <c r="BE108" s="683"/>
      <c r="BF108" s="683"/>
      <c r="BG108" s="683"/>
      <c r="BH108" s="683"/>
      <c r="BI108" s="683"/>
      <c r="BJ108" s="683"/>
      <c r="BK108" s="682" t="s">
        <v>244</v>
      </c>
      <c r="BL108" s="683"/>
      <c r="BM108" s="683"/>
      <c r="BN108" s="683"/>
      <c r="BO108" s="683"/>
      <c r="BP108" s="683"/>
      <c r="BQ108" s="683"/>
      <c r="BR108" s="683"/>
      <c r="BS108" s="683"/>
      <c r="BT108" s="683"/>
      <c r="BU108" s="683"/>
      <c r="BV108" s="683"/>
      <c r="BW108" s="682" t="s">
        <v>244</v>
      </c>
      <c r="BX108" s="683"/>
      <c r="BY108" s="683"/>
      <c r="BZ108" s="683"/>
      <c r="CA108" s="683"/>
      <c r="CB108" s="683"/>
      <c r="CC108" s="683"/>
      <c r="CD108" s="683"/>
      <c r="CE108" s="683"/>
      <c r="CF108" s="683"/>
      <c r="CG108" s="683"/>
      <c r="CH108" s="685"/>
    </row>
    <row r="109" spans="1:86" ht="15.6" x14ac:dyDescent="0.3">
      <c r="A109" s="655"/>
      <c r="B109" s="322" t="s">
        <v>266</v>
      </c>
      <c r="C109" s="351">
        <f>C4</f>
        <v>43831</v>
      </c>
      <c r="D109" s="351">
        <f t="shared" ref="D109:BO109" si="83">D4</f>
        <v>43862</v>
      </c>
      <c r="E109" s="351">
        <f t="shared" si="83"/>
        <v>43891</v>
      </c>
      <c r="F109" s="351">
        <f t="shared" si="83"/>
        <v>43922</v>
      </c>
      <c r="G109" s="351">
        <f t="shared" si="83"/>
        <v>43952</v>
      </c>
      <c r="H109" s="351">
        <f t="shared" si="83"/>
        <v>43983</v>
      </c>
      <c r="I109" s="351">
        <f t="shared" si="83"/>
        <v>44013</v>
      </c>
      <c r="J109" s="351">
        <f t="shared" si="83"/>
        <v>44044</v>
      </c>
      <c r="K109" s="351">
        <f t="shared" si="83"/>
        <v>44075</v>
      </c>
      <c r="L109" s="351">
        <f t="shared" si="83"/>
        <v>44105</v>
      </c>
      <c r="M109" s="351">
        <f t="shared" si="83"/>
        <v>44136</v>
      </c>
      <c r="N109" s="351">
        <f t="shared" si="83"/>
        <v>44166</v>
      </c>
      <c r="O109" s="351">
        <f t="shared" si="83"/>
        <v>44197</v>
      </c>
      <c r="P109" s="351">
        <f t="shared" si="83"/>
        <v>44228</v>
      </c>
      <c r="Q109" s="351">
        <f t="shared" si="83"/>
        <v>44256</v>
      </c>
      <c r="R109" s="351">
        <f t="shared" si="83"/>
        <v>44287</v>
      </c>
      <c r="S109" s="351">
        <f t="shared" si="83"/>
        <v>44317</v>
      </c>
      <c r="T109" s="351">
        <f t="shared" si="83"/>
        <v>44348</v>
      </c>
      <c r="U109" s="351">
        <f t="shared" si="83"/>
        <v>44378</v>
      </c>
      <c r="V109" s="351">
        <f t="shared" si="83"/>
        <v>44409</v>
      </c>
      <c r="W109" s="351">
        <f t="shared" si="83"/>
        <v>44440</v>
      </c>
      <c r="X109" s="351">
        <f t="shared" si="83"/>
        <v>44470</v>
      </c>
      <c r="Y109" s="351">
        <f t="shared" si="83"/>
        <v>44501</v>
      </c>
      <c r="Z109" s="351">
        <f t="shared" si="83"/>
        <v>44531</v>
      </c>
      <c r="AA109" s="351">
        <f t="shared" si="83"/>
        <v>44562</v>
      </c>
      <c r="AB109" s="351">
        <f t="shared" si="83"/>
        <v>44593</v>
      </c>
      <c r="AC109" s="351">
        <f t="shared" si="83"/>
        <v>44621</v>
      </c>
      <c r="AD109" s="351">
        <f t="shared" si="83"/>
        <v>44652</v>
      </c>
      <c r="AE109" s="351">
        <f t="shared" si="83"/>
        <v>44682</v>
      </c>
      <c r="AF109" s="351">
        <f t="shared" si="83"/>
        <v>44713</v>
      </c>
      <c r="AG109" s="351">
        <f t="shared" si="83"/>
        <v>44743</v>
      </c>
      <c r="AH109" s="351">
        <f t="shared" si="83"/>
        <v>44774</v>
      </c>
      <c r="AI109" s="351">
        <f t="shared" si="83"/>
        <v>44805</v>
      </c>
      <c r="AJ109" s="351">
        <f t="shared" si="83"/>
        <v>44835</v>
      </c>
      <c r="AK109" s="351">
        <f t="shared" si="83"/>
        <v>44866</v>
      </c>
      <c r="AL109" s="351">
        <f t="shared" si="83"/>
        <v>44896</v>
      </c>
      <c r="AM109" s="351">
        <f t="shared" si="83"/>
        <v>44927</v>
      </c>
      <c r="AN109" s="351">
        <f t="shared" si="83"/>
        <v>44958</v>
      </c>
      <c r="AO109" s="351">
        <f t="shared" si="83"/>
        <v>44986</v>
      </c>
      <c r="AP109" s="351">
        <f t="shared" si="83"/>
        <v>45017</v>
      </c>
      <c r="AQ109" s="351">
        <f t="shared" si="83"/>
        <v>45047</v>
      </c>
      <c r="AR109" s="351">
        <f t="shared" si="83"/>
        <v>45078</v>
      </c>
      <c r="AS109" s="351">
        <f t="shared" si="83"/>
        <v>45108</v>
      </c>
      <c r="AT109" s="351">
        <f t="shared" si="83"/>
        <v>45139</v>
      </c>
      <c r="AU109" s="351">
        <f t="shared" si="83"/>
        <v>45170</v>
      </c>
      <c r="AV109" s="351">
        <f t="shared" si="83"/>
        <v>45200</v>
      </c>
      <c r="AW109" s="351">
        <f t="shared" si="83"/>
        <v>45231</v>
      </c>
      <c r="AX109" s="351">
        <f t="shared" si="83"/>
        <v>45261</v>
      </c>
      <c r="AY109" s="351">
        <f t="shared" si="83"/>
        <v>45292</v>
      </c>
      <c r="AZ109" s="351">
        <f t="shared" si="83"/>
        <v>45323</v>
      </c>
      <c r="BA109" s="351">
        <f t="shared" si="83"/>
        <v>45352</v>
      </c>
      <c r="BB109" s="351">
        <f t="shared" si="83"/>
        <v>45383</v>
      </c>
      <c r="BC109" s="351">
        <f t="shared" si="83"/>
        <v>45413</v>
      </c>
      <c r="BD109" s="351">
        <f t="shared" si="83"/>
        <v>45444</v>
      </c>
      <c r="BE109" s="351">
        <f t="shared" si="83"/>
        <v>45474</v>
      </c>
      <c r="BF109" s="351">
        <f t="shared" si="83"/>
        <v>45505</v>
      </c>
      <c r="BG109" s="351">
        <f t="shared" si="83"/>
        <v>45536</v>
      </c>
      <c r="BH109" s="351">
        <f t="shared" si="83"/>
        <v>45566</v>
      </c>
      <c r="BI109" s="351">
        <f t="shared" si="83"/>
        <v>45597</v>
      </c>
      <c r="BJ109" s="351">
        <f t="shared" si="83"/>
        <v>45627</v>
      </c>
      <c r="BK109" s="351">
        <f t="shared" si="83"/>
        <v>45658</v>
      </c>
      <c r="BL109" s="351">
        <f t="shared" si="83"/>
        <v>45689</v>
      </c>
      <c r="BM109" s="351">
        <f t="shared" si="83"/>
        <v>45717</v>
      </c>
      <c r="BN109" s="351">
        <f t="shared" si="83"/>
        <v>45748</v>
      </c>
      <c r="BO109" s="351">
        <f t="shared" si="83"/>
        <v>45778</v>
      </c>
      <c r="BP109" s="351">
        <f t="shared" ref="BP109:CH109" si="84">BP4</f>
        <v>45809</v>
      </c>
      <c r="BQ109" s="351">
        <f t="shared" si="84"/>
        <v>45839</v>
      </c>
      <c r="BR109" s="351">
        <f t="shared" si="84"/>
        <v>45870</v>
      </c>
      <c r="BS109" s="351">
        <f t="shared" si="84"/>
        <v>45901</v>
      </c>
      <c r="BT109" s="351">
        <f t="shared" si="84"/>
        <v>45931</v>
      </c>
      <c r="BU109" s="351">
        <f t="shared" si="84"/>
        <v>45962</v>
      </c>
      <c r="BV109" s="351">
        <f t="shared" si="84"/>
        <v>45992</v>
      </c>
      <c r="BW109" s="351">
        <f t="shared" si="84"/>
        <v>46023</v>
      </c>
      <c r="BX109" s="351">
        <f t="shared" si="84"/>
        <v>46054</v>
      </c>
      <c r="BY109" s="351">
        <f t="shared" si="84"/>
        <v>46082</v>
      </c>
      <c r="BZ109" s="351">
        <f t="shared" si="84"/>
        <v>46113</v>
      </c>
      <c r="CA109" s="351">
        <f t="shared" si="84"/>
        <v>46143</v>
      </c>
      <c r="CB109" s="351">
        <f t="shared" si="84"/>
        <v>46174</v>
      </c>
      <c r="CC109" s="351">
        <f t="shared" si="84"/>
        <v>46204</v>
      </c>
      <c r="CD109" s="351">
        <f t="shared" si="84"/>
        <v>46235</v>
      </c>
      <c r="CE109" s="351">
        <f t="shared" si="84"/>
        <v>46266</v>
      </c>
      <c r="CF109" s="351">
        <f t="shared" si="84"/>
        <v>46296</v>
      </c>
      <c r="CG109" s="351">
        <f t="shared" si="84"/>
        <v>46327</v>
      </c>
      <c r="CH109" s="352">
        <f t="shared" si="84"/>
        <v>46357</v>
      </c>
    </row>
    <row r="110" spans="1:86" x14ac:dyDescent="0.3">
      <c r="A110" s="655"/>
      <c r="B110" s="325" t="s">
        <v>229</v>
      </c>
      <c r="C110" s="125">
        <v>1.2195000000000001E-2</v>
      </c>
      <c r="D110" s="125">
        <v>1.2194E-2</v>
      </c>
      <c r="E110" s="125">
        <v>1.2194E-2</v>
      </c>
      <c r="F110" s="425">
        <v>1.8068592000000015E-2</v>
      </c>
      <c r="G110" s="425">
        <v>1.8068591999999987E-2</v>
      </c>
      <c r="H110" s="425">
        <v>1.9927983999999961E-2</v>
      </c>
      <c r="I110" s="425">
        <v>1.9927983999999899E-2</v>
      </c>
      <c r="J110" s="425">
        <v>1.9927983999999885E-2</v>
      </c>
      <c r="K110" s="425">
        <v>1.9927983999999864E-2</v>
      </c>
      <c r="L110" s="425">
        <v>1.8068591999999946E-2</v>
      </c>
      <c r="M110" s="425">
        <v>1.8068592000000057E-2</v>
      </c>
      <c r="N110" s="425">
        <v>1.8068591999999987E-2</v>
      </c>
      <c r="O110" s="425">
        <v>1.8068591999999987E-2</v>
      </c>
      <c r="P110" s="425">
        <v>1.8068592000000085E-2</v>
      </c>
      <c r="Q110" s="425">
        <v>1.8068591999999953E-2</v>
      </c>
      <c r="R110" s="425">
        <v>1.8068592000000015E-2</v>
      </c>
      <c r="S110" s="425">
        <v>1.8068591999999987E-2</v>
      </c>
      <c r="T110" s="425">
        <v>1.9927983999999961E-2</v>
      </c>
      <c r="U110" s="425">
        <v>1.9927983999999899E-2</v>
      </c>
      <c r="V110" s="425">
        <v>1.9927983999999885E-2</v>
      </c>
      <c r="W110" s="425">
        <v>1.9927983999999864E-2</v>
      </c>
      <c r="X110" s="425">
        <v>1.8068591999999946E-2</v>
      </c>
      <c r="Y110" s="425">
        <v>1.8068592000000057E-2</v>
      </c>
      <c r="Z110" s="425">
        <v>1.8068591999999987E-2</v>
      </c>
      <c r="AA110" s="425">
        <v>1.8068591999999987E-2</v>
      </c>
      <c r="AB110" s="425">
        <v>1.8068592000000085E-2</v>
      </c>
      <c r="AC110" s="425">
        <v>1.8068591999999953E-2</v>
      </c>
      <c r="AD110" s="425">
        <v>1.8068592000000015E-2</v>
      </c>
      <c r="AE110" s="425">
        <v>1.8068591999999987E-2</v>
      </c>
      <c r="AF110" s="425">
        <v>1.9927983999999961E-2</v>
      </c>
      <c r="AG110" s="425">
        <v>1.9927983999999899E-2</v>
      </c>
      <c r="AH110" s="425">
        <v>1.9927983999999885E-2</v>
      </c>
      <c r="AI110" s="425">
        <v>1.9927983999999864E-2</v>
      </c>
      <c r="AJ110" s="425">
        <v>1.8068591999999946E-2</v>
      </c>
      <c r="AK110" s="425">
        <v>1.8068592000000057E-2</v>
      </c>
      <c r="AL110" s="425">
        <v>1.8068591999999987E-2</v>
      </c>
      <c r="AM110" s="425">
        <v>1.8068591999999987E-2</v>
      </c>
      <c r="AN110" s="425">
        <v>1.8068592000000085E-2</v>
      </c>
      <c r="AO110" s="425">
        <v>1.8068591999999953E-2</v>
      </c>
      <c r="AP110" s="425">
        <v>1.8068592000000015E-2</v>
      </c>
      <c r="AQ110" s="425">
        <v>1.8068591999999987E-2</v>
      </c>
      <c r="AR110" s="425">
        <v>1.9927983999999961E-2</v>
      </c>
      <c r="AS110" s="425">
        <v>1.9927983999999899E-2</v>
      </c>
      <c r="AT110" s="425">
        <v>1.9927983999999885E-2</v>
      </c>
      <c r="AU110" s="425">
        <v>1.9927983999999864E-2</v>
      </c>
      <c r="AV110" s="425">
        <v>1.8068591999999946E-2</v>
      </c>
      <c r="AW110" s="425">
        <v>1.8068592000000057E-2</v>
      </c>
      <c r="AX110" s="425">
        <v>1.8068591999999987E-2</v>
      </c>
      <c r="AY110" s="425">
        <v>1.8068591999999987E-2</v>
      </c>
      <c r="AZ110" s="425">
        <v>1.8068592000000085E-2</v>
      </c>
      <c r="BA110" s="425">
        <v>1.8068591999999953E-2</v>
      </c>
      <c r="BB110" s="425">
        <v>1.8068592000000015E-2</v>
      </c>
      <c r="BC110" s="425">
        <v>1.8068591999999987E-2</v>
      </c>
      <c r="BD110" s="425">
        <v>1.9927983999999961E-2</v>
      </c>
      <c r="BE110" s="425">
        <v>1.9927983999999899E-2</v>
      </c>
      <c r="BF110" s="425">
        <v>1.9927983999999885E-2</v>
      </c>
      <c r="BG110" s="425">
        <v>1.9927983999999864E-2</v>
      </c>
      <c r="BH110" s="425">
        <v>1.8068591999999946E-2</v>
      </c>
      <c r="BI110" s="425">
        <v>1.8068592000000057E-2</v>
      </c>
      <c r="BJ110" s="425">
        <v>1.8068591999999987E-2</v>
      </c>
      <c r="BK110" s="425">
        <v>1.8068591999999987E-2</v>
      </c>
      <c r="BL110" s="425">
        <v>1.8068592000000085E-2</v>
      </c>
      <c r="BM110" s="425">
        <v>1.8068591999999953E-2</v>
      </c>
      <c r="BN110" s="425">
        <v>1.8068592000000015E-2</v>
      </c>
      <c r="BO110" s="425">
        <v>1.8068591999999987E-2</v>
      </c>
      <c r="BP110" s="425">
        <v>1.9927983999999961E-2</v>
      </c>
      <c r="BQ110" s="425">
        <v>1.9927983999999899E-2</v>
      </c>
      <c r="BR110" s="425">
        <v>1.9927983999999885E-2</v>
      </c>
      <c r="BS110" s="425">
        <v>1.9927983999999864E-2</v>
      </c>
      <c r="BT110" s="425">
        <v>1.8068591999999946E-2</v>
      </c>
      <c r="BU110" s="425">
        <v>1.8068592000000057E-2</v>
      </c>
      <c r="BV110" s="425">
        <v>1.8068591999999987E-2</v>
      </c>
      <c r="BW110" s="425">
        <v>1.8068591999999987E-2</v>
      </c>
      <c r="BX110" s="425">
        <v>1.8068592000000085E-2</v>
      </c>
      <c r="BY110" s="425">
        <v>1.8068591999999953E-2</v>
      </c>
      <c r="BZ110" s="425">
        <v>1.8068592000000015E-2</v>
      </c>
      <c r="CA110" s="425">
        <v>1.8068591999999987E-2</v>
      </c>
      <c r="CB110" s="425">
        <v>1.9927983999999961E-2</v>
      </c>
      <c r="CC110" s="425">
        <v>1.9927983999999899E-2</v>
      </c>
      <c r="CD110" s="425">
        <v>1.9927983999999885E-2</v>
      </c>
      <c r="CE110" s="425">
        <v>1.9927983999999864E-2</v>
      </c>
      <c r="CF110" s="425">
        <v>1.8068591999999946E-2</v>
      </c>
      <c r="CG110" s="425">
        <v>1.8068592000000057E-2</v>
      </c>
      <c r="CH110" s="425">
        <v>1.8068591999999987E-2</v>
      </c>
    </row>
    <row r="111" spans="1:86" x14ac:dyDescent="0.3">
      <c r="A111" s="655"/>
      <c r="B111" s="325" t="s">
        <v>128</v>
      </c>
      <c r="C111" s="125">
        <v>1.2194999999999998E-2</v>
      </c>
      <c r="D111" s="125">
        <v>1.2195000000000001E-2</v>
      </c>
      <c r="E111" s="125">
        <v>1.2195000000000001E-2</v>
      </c>
      <c r="F111" s="425">
        <v>1.8068592000000015E-2</v>
      </c>
      <c r="G111" s="425">
        <v>1.8068591999999987E-2</v>
      </c>
      <c r="H111" s="425">
        <v>1.9927983999999961E-2</v>
      </c>
      <c r="I111" s="425">
        <v>1.9927983999999899E-2</v>
      </c>
      <c r="J111" s="425">
        <v>1.9927983999999885E-2</v>
      </c>
      <c r="K111" s="425">
        <v>1.9927983999999864E-2</v>
      </c>
      <c r="L111" s="425">
        <v>1.8068591999999946E-2</v>
      </c>
      <c r="M111" s="425">
        <v>1.8068592000000057E-2</v>
      </c>
      <c r="N111" s="425">
        <v>1.8068591999999987E-2</v>
      </c>
      <c r="O111" s="425">
        <v>1.8068591999999987E-2</v>
      </c>
      <c r="P111" s="425">
        <v>1.8068592000000085E-2</v>
      </c>
      <c r="Q111" s="425">
        <v>1.8068591999999953E-2</v>
      </c>
      <c r="R111" s="425">
        <v>1.8068592000000015E-2</v>
      </c>
      <c r="S111" s="425">
        <v>1.8068591999999987E-2</v>
      </c>
      <c r="T111" s="425">
        <v>1.9927983999999961E-2</v>
      </c>
      <c r="U111" s="425">
        <v>1.9927983999999899E-2</v>
      </c>
      <c r="V111" s="425">
        <v>1.9927983999999885E-2</v>
      </c>
      <c r="W111" s="425">
        <v>1.9927983999999864E-2</v>
      </c>
      <c r="X111" s="425">
        <v>1.8068591999999946E-2</v>
      </c>
      <c r="Y111" s="425">
        <v>1.8068592000000057E-2</v>
      </c>
      <c r="Z111" s="425">
        <v>1.8068591999999987E-2</v>
      </c>
      <c r="AA111" s="425">
        <v>1.8068591999999987E-2</v>
      </c>
      <c r="AB111" s="425">
        <v>1.8068592000000085E-2</v>
      </c>
      <c r="AC111" s="425">
        <v>1.8068591999999953E-2</v>
      </c>
      <c r="AD111" s="425">
        <v>1.8068592000000015E-2</v>
      </c>
      <c r="AE111" s="425">
        <v>1.8068591999999987E-2</v>
      </c>
      <c r="AF111" s="425">
        <v>1.9927983999999961E-2</v>
      </c>
      <c r="AG111" s="425">
        <v>1.9927983999999899E-2</v>
      </c>
      <c r="AH111" s="425">
        <v>1.9927983999999885E-2</v>
      </c>
      <c r="AI111" s="425">
        <v>1.9927983999999864E-2</v>
      </c>
      <c r="AJ111" s="425">
        <v>1.8068591999999946E-2</v>
      </c>
      <c r="AK111" s="425">
        <v>1.8068592000000057E-2</v>
      </c>
      <c r="AL111" s="425">
        <v>1.8068591999999987E-2</v>
      </c>
      <c r="AM111" s="425">
        <v>1.8068591999999987E-2</v>
      </c>
      <c r="AN111" s="425">
        <v>1.8068592000000085E-2</v>
      </c>
      <c r="AO111" s="425">
        <v>1.8068591999999953E-2</v>
      </c>
      <c r="AP111" s="425">
        <v>1.8068592000000015E-2</v>
      </c>
      <c r="AQ111" s="425">
        <v>1.8068591999999987E-2</v>
      </c>
      <c r="AR111" s="425">
        <v>1.9927983999999961E-2</v>
      </c>
      <c r="AS111" s="425">
        <v>1.9927983999999899E-2</v>
      </c>
      <c r="AT111" s="425">
        <v>1.9927983999999885E-2</v>
      </c>
      <c r="AU111" s="425">
        <v>1.9927983999999864E-2</v>
      </c>
      <c r="AV111" s="425">
        <v>1.8068591999999946E-2</v>
      </c>
      <c r="AW111" s="425">
        <v>1.8068592000000057E-2</v>
      </c>
      <c r="AX111" s="425">
        <v>1.8068591999999987E-2</v>
      </c>
      <c r="AY111" s="425">
        <v>1.8068591999999987E-2</v>
      </c>
      <c r="AZ111" s="425">
        <v>1.8068592000000085E-2</v>
      </c>
      <c r="BA111" s="425">
        <v>1.8068591999999953E-2</v>
      </c>
      <c r="BB111" s="425">
        <v>1.8068592000000015E-2</v>
      </c>
      <c r="BC111" s="425">
        <v>1.8068591999999987E-2</v>
      </c>
      <c r="BD111" s="425">
        <v>1.9927983999999961E-2</v>
      </c>
      <c r="BE111" s="425">
        <v>1.9927983999999899E-2</v>
      </c>
      <c r="BF111" s="425">
        <v>1.9927983999999885E-2</v>
      </c>
      <c r="BG111" s="425">
        <v>1.9927983999999864E-2</v>
      </c>
      <c r="BH111" s="425">
        <v>1.8068591999999946E-2</v>
      </c>
      <c r="BI111" s="425">
        <v>1.8068592000000057E-2</v>
      </c>
      <c r="BJ111" s="425">
        <v>1.8068591999999987E-2</v>
      </c>
      <c r="BK111" s="425">
        <v>1.8068591999999987E-2</v>
      </c>
      <c r="BL111" s="425">
        <v>1.8068592000000085E-2</v>
      </c>
      <c r="BM111" s="425">
        <v>1.8068591999999953E-2</v>
      </c>
      <c r="BN111" s="425">
        <v>1.8068592000000015E-2</v>
      </c>
      <c r="BO111" s="425">
        <v>1.8068591999999987E-2</v>
      </c>
      <c r="BP111" s="425">
        <v>1.9927983999999961E-2</v>
      </c>
      <c r="BQ111" s="425">
        <v>1.9927983999999899E-2</v>
      </c>
      <c r="BR111" s="425">
        <v>1.9927983999999885E-2</v>
      </c>
      <c r="BS111" s="425">
        <v>1.9927983999999864E-2</v>
      </c>
      <c r="BT111" s="425">
        <v>1.8068591999999946E-2</v>
      </c>
      <c r="BU111" s="425">
        <v>1.8068592000000057E-2</v>
      </c>
      <c r="BV111" s="425">
        <v>1.8068591999999987E-2</v>
      </c>
      <c r="BW111" s="425">
        <v>1.8068591999999987E-2</v>
      </c>
      <c r="BX111" s="425">
        <v>1.8068592000000085E-2</v>
      </c>
      <c r="BY111" s="425">
        <v>1.8068591999999953E-2</v>
      </c>
      <c r="BZ111" s="425">
        <v>1.8068592000000015E-2</v>
      </c>
      <c r="CA111" s="425">
        <v>1.8068591999999987E-2</v>
      </c>
      <c r="CB111" s="425">
        <v>1.9927983999999961E-2</v>
      </c>
      <c r="CC111" s="425">
        <v>1.9927983999999899E-2</v>
      </c>
      <c r="CD111" s="425">
        <v>1.9927983999999885E-2</v>
      </c>
      <c r="CE111" s="425">
        <v>1.9927983999999864E-2</v>
      </c>
      <c r="CF111" s="425">
        <v>1.8068591999999946E-2</v>
      </c>
      <c r="CG111" s="425">
        <v>1.8068592000000057E-2</v>
      </c>
      <c r="CH111" s="425">
        <v>1.8068591999999987E-2</v>
      </c>
    </row>
    <row r="112" spans="1:86" x14ac:dyDescent="0.3">
      <c r="A112" s="655"/>
      <c r="B112" s="325" t="s">
        <v>230</v>
      </c>
      <c r="C112" s="125">
        <v>1.2195000000000001E-2</v>
      </c>
      <c r="D112" s="125">
        <v>1.2194E-2</v>
      </c>
      <c r="E112" s="125">
        <v>1.2194E-2</v>
      </c>
      <c r="F112" s="425">
        <v>1.8068592000000015E-2</v>
      </c>
      <c r="G112" s="425">
        <v>1.8068591999999987E-2</v>
      </c>
      <c r="H112" s="425">
        <v>1.9927983999999961E-2</v>
      </c>
      <c r="I112" s="425">
        <v>1.9927983999999899E-2</v>
      </c>
      <c r="J112" s="425">
        <v>1.9927983999999885E-2</v>
      </c>
      <c r="K112" s="425">
        <v>1.9927983999999864E-2</v>
      </c>
      <c r="L112" s="425">
        <v>1.8068591999999946E-2</v>
      </c>
      <c r="M112" s="425">
        <v>1.8068592000000057E-2</v>
      </c>
      <c r="N112" s="425">
        <v>1.8068591999999987E-2</v>
      </c>
      <c r="O112" s="425">
        <v>1.8068591999999987E-2</v>
      </c>
      <c r="P112" s="425">
        <v>1.8068592000000085E-2</v>
      </c>
      <c r="Q112" s="425">
        <v>1.8068591999999953E-2</v>
      </c>
      <c r="R112" s="425">
        <v>1.8068592000000015E-2</v>
      </c>
      <c r="S112" s="425">
        <v>1.8068591999999987E-2</v>
      </c>
      <c r="T112" s="425">
        <v>1.9927983999999961E-2</v>
      </c>
      <c r="U112" s="425">
        <v>1.9927983999999899E-2</v>
      </c>
      <c r="V112" s="425">
        <v>1.9927983999999885E-2</v>
      </c>
      <c r="W112" s="425">
        <v>1.9927983999999864E-2</v>
      </c>
      <c r="X112" s="425">
        <v>1.8068591999999946E-2</v>
      </c>
      <c r="Y112" s="425">
        <v>1.8068592000000057E-2</v>
      </c>
      <c r="Z112" s="425">
        <v>1.8068591999999987E-2</v>
      </c>
      <c r="AA112" s="425">
        <v>1.8068591999999987E-2</v>
      </c>
      <c r="AB112" s="425">
        <v>1.8068592000000085E-2</v>
      </c>
      <c r="AC112" s="425">
        <v>1.8068591999999953E-2</v>
      </c>
      <c r="AD112" s="425">
        <v>1.8068592000000015E-2</v>
      </c>
      <c r="AE112" s="425">
        <v>1.8068591999999987E-2</v>
      </c>
      <c r="AF112" s="425">
        <v>1.9927983999999961E-2</v>
      </c>
      <c r="AG112" s="425">
        <v>1.9927983999999899E-2</v>
      </c>
      <c r="AH112" s="425">
        <v>1.9927983999999885E-2</v>
      </c>
      <c r="AI112" s="425">
        <v>1.9927983999999864E-2</v>
      </c>
      <c r="AJ112" s="425">
        <v>1.8068591999999946E-2</v>
      </c>
      <c r="AK112" s="425">
        <v>1.8068592000000057E-2</v>
      </c>
      <c r="AL112" s="425">
        <v>1.8068591999999987E-2</v>
      </c>
      <c r="AM112" s="425">
        <v>1.8068591999999987E-2</v>
      </c>
      <c r="AN112" s="425">
        <v>1.8068592000000085E-2</v>
      </c>
      <c r="AO112" s="425">
        <v>1.8068591999999953E-2</v>
      </c>
      <c r="AP112" s="425">
        <v>1.8068592000000015E-2</v>
      </c>
      <c r="AQ112" s="425">
        <v>1.8068591999999987E-2</v>
      </c>
      <c r="AR112" s="425">
        <v>1.9927983999999961E-2</v>
      </c>
      <c r="AS112" s="425">
        <v>1.9927983999999899E-2</v>
      </c>
      <c r="AT112" s="425">
        <v>1.9927983999999885E-2</v>
      </c>
      <c r="AU112" s="425">
        <v>1.9927983999999864E-2</v>
      </c>
      <c r="AV112" s="425">
        <v>1.8068591999999946E-2</v>
      </c>
      <c r="AW112" s="425">
        <v>1.8068592000000057E-2</v>
      </c>
      <c r="AX112" s="425">
        <v>1.8068591999999987E-2</v>
      </c>
      <c r="AY112" s="425">
        <v>1.8068591999999987E-2</v>
      </c>
      <c r="AZ112" s="425">
        <v>1.8068592000000085E-2</v>
      </c>
      <c r="BA112" s="425">
        <v>1.8068591999999953E-2</v>
      </c>
      <c r="BB112" s="425">
        <v>1.8068592000000015E-2</v>
      </c>
      <c r="BC112" s="425">
        <v>1.8068591999999987E-2</v>
      </c>
      <c r="BD112" s="425">
        <v>1.9927983999999961E-2</v>
      </c>
      <c r="BE112" s="425">
        <v>1.9927983999999899E-2</v>
      </c>
      <c r="BF112" s="425">
        <v>1.9927983999999885E-2</v>
      </c>
      <c r="BG112" s="425">
        <v>1.9927983999999864E-2</v>
      </c>
      <c r="BH112" s="425">
        <v>1.8068591999999946E-2</v>
      </c>
      <c r="BI112" s="425">
        <v>1.8068592000000057E-2</v>
      </c>
      <c r="BJ112" s="425">
        <v>1.8068591999999987E-2</v>
      </c>
      <c r="BK112" s="425">
        <v>1.8068591999999987E-2</v>
      </c>
      <c r="BL112" s="425">
        <v>1.8068592000000085E-2</v>
      </c>
      <c r="BM112" s="425">
        <v>1.8068591999999953E-2</v>
      </c>
      <c r="BN112" s="425">
        <v>1.8068592000000015E-2</v>
      </c>
      <c r="BO112" s="425">
        <v>1.8068591999999987E-2</v>
      </c>
      <c r="BP112" s="425">
        <v>1.9927983999999961E-2</v>
      </c>
      <c r="BQ112" s="425">
        <v>1.9927983999999899E-2</v>
      </c>
      <c r="BR112" s="425">
        <v>1.9927983999999885E-2</v>
      </c>
      <c r="BS112" s="425">
        <v>1.9927983999999864E-2</v>
      </c>
      <c r="BT112" s="425">
        <v>1.8068591999999946E-2</v>
      </c>
      <c r="BU112" s="425">
        <v>1.8068592000000057E-2</v>
      </c>
      <c r="BV112" s="425">
        <v>1.8068591999999987E-2</v>
      </c>
      <c r="BW112" s="425">
        <v>1.8068591999999987E-2</v>
      </c>
      <c r="BX112" s="425">
        <v>1.8068592000000085E-2</v>
      </c>
      <c r="BY112" s="425">
        <v>1.8068591999999953E-2</v>
      </c>
      <c r="BZ112" s="425">
        <v>1.8068592000000015E-2</v>
      </c>
      <c r="CA112" s="425">
        <v>1.8068591999999987E-2</v>
      </c>
      <c r="CB112" s="425">
        <v>1.9927983999999961E-2</v>
      </c>
      <c r="CC112" s="425">
        <v>1.9927983999999899E-2</v>
      </c>
      <c r="CD112" s="425">
        <v>1.9927983999999885E-2</v>
      </c>
      <c r="CE112" s="425">
        <v>1.9927983999999864E-2</v>
      </c>
      <c r="CF112" s="425">
        <v>1.8068591999999946E-2</v>
      </c>
      <c r="CG112" s="425">
        <v>1.8068592000000057E-2</v>
      </c>
      <c r="CH112" s="425">
        <v>1.8068591999999987E-2</v>
      </c>
    </row>
    <row r="113" spans="1:86" x14ac:dyDescent="0.3">
      <c r="A113" s="655"/>
      <c r="B113" s="325" t="s">
        <v>129</v>
      </c>
      <c r="C113" s="125">
        <v>1.2194E-2</v>
      </c>
      <c r="D113" s="125">
        <v>1.2194E-2</v>
      </c>
      <c r="E113" s="125">
        <v>1.2195000000000001E-2</v>
      </c>
      <c r="F113" s="425">
        <v>1.8068592000000015E-2</v>
      </c>
      <c r="G113" s="425">
        <v>1.8068591999999987E-2</v>
      </c>
      <c r="H113" s="425">
        <v>1.9927983999999961E-2</v>
      </c>
      <c r="I113" s="425">
        <v>1.9927983999999899E-2</v>
      </c>
      <c r="J113" s="425">
        <v>1.9927983999999885E-2</v>
      </c>
      <c r="K113" s="425">
        <v>1.9927983999999864E-2</v>
      </c>
      <c r="L113" s="425">
        <v>1.8068591999999946E-2</v>
      </c>
      <c r="M113" s="425">
        <v>1.8068592000000057E-2</v>
      </c>
      <c r="N113" s="425">
        <v>1.8068591999999987E-2</v>
      </c>
      <c r="O113" s="425">
        <v>1.8068591999999987E-2</v>
      </c>
      <c r="P113" s="425">
        <v>1.8068592000000085E-2</v>
      </c>
      <c r="Q113" s="425">
        <v>1.8068591999999953E-2</v>
      </c>
      <c r="R113" s="425">
        <v>1.8068592000000015E-2</v>
      </c>
      <c r="S113" s="425">
        <v>1.8068591999999987E-2</v>
      </c>
      <c r="T113" s="425">
        <v>1.9927983999999961E-2</v>
      </c>
      <c r="U113" s="425">
        <v>1.9927983999999899E-2</v>
      </c>
      <c r="V113" s="425">
        <v>1.9927983999999885E-2</v>
      </c>
      <c r="W113" s="425">
        <v>1.9927983999999864E-2</v>
      </c>
      <c r="X113" s="425">
        <v>1.8068591999999946E-2</v>
      </c>
      <c r="Y113" s="425">
        <v>1.8068592000000057E-2</v>
      </c>
      <c r="Z113" s="425">
        <v>1.8068591999999987E-2</v>
      </c>
      <c r="AA113" s="425">
        <v>1.8068591999999987E-2</v>
      </c>
      <c r="AB113" s="425">
        <v>1.8068592000000085E-2</v>
      </c>
      <c r="AC113" s="425">
        <v>1.8068591999999953E-2</v>
      </c>
      <c r="AD113" s="425">
        <v>1.8068592000000015E-2</v>
      </c>
      <c r="AE113" s="425">
        <v>1.8068591999999987E-2</v>
      </c>
      <c r="AF113" s="425">
        <v>1.9927983999999961E-2</v>
      </c>
      <c r="AG113" s="425">
        <v>1.9927983999999899E-2</v>
      </c>
      <c r="AH113" s="425">
        <v>1.9927983999999885E-2</v>
      </c>
      <c r="AI113" s="425">
        <v>1.9927983999999864E-2</v>
      </c>
      <c r="AJ113" s="425">
        <v>1.8068591999999946E-2</v>
      </c>
      <c r="AK113" s="425">
        <v>1.8068592000000057E-2</v>
      </c>
      <c r="AL113" s="425">
        <v>1.8068591999999987E-2</v>
      </c>
      <c r="AM113" s="425">
        <v>1.8068591999999987E-2</v>
      </c>
      <c r="AN113" s="425">
        <v>1.8068592000000085E-2</v>
      </c>
      <c r="AO113" s="425">
        <v>1.8068591999999953E-2</v>
      </c>
      <c r="AP113" s="425">
        <v>1.8068592000000015E-2</v>
      </c>
      <c r="AQ113" s="425">
        <v>1.8068591999999987E-2</v>
      </c>
      <c r="AR113" s="425">
        <v>1.9927983999999961E-2</v>
      </c>
      <c r="AS113" s="425">
        <v>1.9927983999999899E-2</v>
      </c>
      <c r="AT113" s="425">
        <v>1.9927983999999885E-2</v>
      </c>
      <c r="AU113" s="425">
        <v>1.9927983999999864E-2</v>
      </c>
      <c r="AV113" s="425">
        <v>1.8068591999999946E-2</v>
      </c>
      <c r="AW113" s="425">
        <v>1.8068592000000057E-2</v>
      </c>
      <c r="AX113" s="425">
        <v>1.8068591999999987E-2</v>
      </c>
      <c r="AY113" s="425">
        <v>1.8068591999999987E-2</v>
      </c>
      <c r="AZ113" s="425">
        <v>1.8068592000000085E-2</v>
      </c>
      <c r="BA113" s="425">
        <v>1.8068591999999953E-2</v>
      </c>
      <c r="BB113" s="425">
        <v>1.8068592000000015E-2</v>
      </c>
      <c r="BC113" s="425">
        <v>1.8068591999999987E-2</v>
      </c>
      <c r="BD113" s="425">
        <v>1.9927983999999961E-2</v>
      </c>
      <c r="BE113" s="425">
        <v>1.9927983999999899E-2</v>
      </c>
      <c r="BF113" s="425">
        <v>1.9927983999999885E-2</v>
      </c>
      <c r="BG113" s="425">
        <v>1.9927983999999864E-2</v>
      </c>
      <c r="BH113" s="425">
        <v>1.8068591999999946E-2</v>
      </c>
      <c r="BI113" s="425">
        <v>1.8068592000000057E-2</v>
      </c>
      <c r="BJ113" s="425">
        <v>1.8068591999999987E-2</v>
      </c>
      <c r="BK113" s="425">
        <v>1.8068591999999987E-2</v>
      </c>
      <c r="BL113" s="425">
        <v>1.8068592000000085E-2</v>
      </c>
      <c r="BM113" s="425">
        <v>1.8068591999999953E-2</v>
      </c>
      <c r="BN113" s="425">
        <v>1.8068592000000015E-2</v>
      </c>
      <c r="BO113" s="425">
        <v>1.8068591999999987E-2</v>
      </c>
      <c r="BP113" s="425">
        <v>1.9927983999999961E-2</v>
      </c>
      <c r="BQ113" s="425">
        <v>1.9927983999999899E-2</v>
      </c>
      <c r="BR113" s="425">
        <v>1.9927983999999885E-2</v>
      </c>
      <c r="BS113" s="425">
        <v>1.9927983999999864E-2</v>
      </c>
      <c r="BT113" s="425">
        <v>1.8068591999999946E-2</v>
      </c>
      <c r="BU113" s="425">
        <v>1.8068592000000057E-2</v>
      </c>
      <c r="BV113" s="425">
        <v>1.8068591999999987E-2</v>
      </c>
      <c r="BW113" s="425">
        <v>1.8068591999999987E-2</v>
      </c>
      <c r="BX113" s="425">
        <v>1.8068592000000085E-2</v>
      </c>
      <c r="BY113" s="425">
        <v>1.8068591999999953E-2</v>
      </c>
      <c r="BZ113" s="425">
        <v>1.8068592000000015E-2</v>
      </c>
      <c r="CA113" s="425">
        <v>1.8068591999999987E-2</v>
      </c>
      <c r="CB113" s="425">
        <v>1.9927983999999961E-2</v>
      </c>
      <c r="CC113" s="425">
        <v>1.9927983999999899E-2</v>
      </c>
      <c r="CD113" s="425">
        <v>1.9927983999999885E-2</v>
      </c>
      <c r="CE113" s="425">
        <v>1.9927983999999864E-2</v>
      </c>
      <c r="CF113" s="425">
        <v>1.8068591999999946E-2</v>
      </c>
      <c r="CG113" s="425">
        <v>1.8068592000000057E-2</v>
      </c>
      <c r="CH113" s="425">
        <v>1.8068591999999987E-2</v>
      </c>
    </row>
    <row r="114" spans="1:86" x14ac:dyDescent="0.3">
      <c r="A114" s="655"/>
      <c r="B114" s="325" t="s">
        <v>231</v>
      </c>
      <c r="C114" s="125">
        <v>1.2195000000000001E-2</v>
      </c>
      <c r="D114" s="125">
        <v>1.2194999999999999E-2</v>
      </c>
      <c r="E114" s="125">
        <v>1.2194E-2</v>
      </c>
      <c r="F114" s="425">
        <v>1.8068592000000015E-2</v>
      </c>
      <c r="G114" s="425">
        <v>1.8068591999999987E-2</v>
      </c>
      <c r="H114" s="425">
        <v>1.9927983999999961E-2</v>
      </c>
      <c r="I114" s="425">
        <v>1.9927983999999899E-2</v>
      </c>
      <c r="J114" s="425">
        <v>1.9927983999999885E-2</v>
      </c>
      <c r="K114" s="425">
        <v>1.9927983999999864E-2</v>
      </c>
      <c r="L114" s="425">
        <v>1.8068591999999946E-2</v>
      </c>
      <c r="M114" s="425">
        <v>1.8068592000000057E-2</v>
      </c>
      <c r="N114" s="425">
        <v>1.8068591999999987E-2</v>
      </c>
      <c r="O114" s="425">
        <v>1.8068591999999987E-2</v>
      </c>
      <c r="P114" s="425">
        <v>1.8068592000000085E-2</v>
      </c>
      <c r="Q114" s="425">
        <v>1.8068591999999953E-2</v>
      </c>
      <c r="R114" s="425">
        <v>1.8068592000000015E-2</v>
      </c>
      <c r="S114" s="425">
        <v>1.8068591999999987E-2</v>
      </c>
      <c r="T114" s="425">
        <v>1.9927983999999961E-2</v>
      </c>
      <c r="U114" s="425">
        <v>1.9927983999999899E-2</v>
      </c>
      <c r="V114" s="425">
        <v>1.9927983999999885E-2</v>
      </c>
      <c r="W114" s="425">
        <v>1.9927983999999864E-2</v>
      </c>
      <c r="X114" s="425">
        <v>1.8068591999999946E-2</v>
      </c>
      <c r="Y114" s="425">
        <v>1.8068592000000057E-2</v>
      </c>
      <c r="Z114" s="425">
        <v>1.8068591999999987E-2</v>
      </c>
      <c r="AA114" s="425">
        <v>1.8068591999999987E-2</v>
      </c>
      <c r="AB114" s="425">
        <v>1.8068592000000085E-2</v>
      </c>
      <c r="AC114" s="425">
        <v>1.8068591999999953E-2</v>
      </c>
      <c r="AD114" s="425">
        <v>1.8068592000000015E-2</v>
      </c>
      <c r="AE114" s="425">
        <v>1.8068591999999987E-2</v>
      </c>
      <c r="AF114" s="425">
        <v>1.9927983999999961E-2</v>
      </c>
      <c r="AG114" s="425">
        <v>1.9927983999999899E-2</v>
      </c>
      <c r="AH114" s="425">
        <v>1.9927983999999885E-2</v>
      </c>
      <c r="AI114" s="425">
        <v>1.9927983999999864E-2</v>
      </c>
      <c r="AJ114" s="425">
        <v>1.8068591999999946E-2</v>
      </c>
      <c r="AK114" s="425">
        <v>1.8068592000000057E-2</v>
      </c>
      <c r="AL114" s="425">
        <v>1.8068591999999987E-2</v>
      </c>
      <c r="AM114" s="425">
        <v>1.8068591999999987E-2</v>
      </c>
      <c r="AN114" s="425">
        <v>1.8068592000000085E-2</v>
      </c>
      <c r="AO114" s="425">
        <v>1.8068591999999953E-2</v>
      </c>
      <c r="AP114" s="425">
        <v>1.8068592000000015E-2</v>
      </c>
      <c r="AQ114" s="425">
        <v>1.8068591999999987E-2</v>
      </c>
      <c r="AR114" s="425">
        <v>1.9927983999999961E-2</v>
      </c>
      <c r="AS114" s="425">
        <v>1.9927983999999899E-2</v>
      </c>
      <c r="AT114" s="425">
        <v>1.9927983999999885E-2</v>
      </c>
      <c r="AU114" s="425">
        <v>1.9927983999999864E-2</v>
      </c>
      <c r="AV114" s="425">
        <v>1.8068591999999946E-2</v>
      </c>
      <c r="AW114" s="425">
        <v>1.8068592000000057E-2</v>
      </c>
      <c r="AX114" s="425">
        <v>1.8068591999999987E-2</v>
      </c>
      <c r="AY114" s="425">
        <v>1.8068591999999987E-2</v>
      </c>
      <c r="AZ114" s="425">
        <v>1.8068592000000085E-2</v>
      </c>
      <c r="BA114" s="425">
        <v>1.8068591999999953E-2</v>
      </c>
      <c r="BB114" s="425">
        <v>1.8068592000000015E-2</v>
      </c>
      <c r="BC114" s="425">
        <v>1.8068591999999987E-2</v>
      </c>
      <c r="BD114" s="425">
        <v>1.9927983999999961E-2</v>
      </c>
      <c r="BE114" s="425">
        <v>1.9927983999999899E-2</v>
      </c>
      <c r="BF114" s="425">
        <v>1.9927983999999885E-2</v>
      </c>
      <c r="BG114" s="425">
        <v>1.9927983999999864E-2</v>
      </c>
      <c r="BH114" s="425">
        <v>1.8068591999999946E-2</v>
      </c>
      <c r="BI114" s="425">
        <v>1.8068592000000057E-2</v>
      </c>
      <c r="BJ114" s="425">
        <v>1.8068591999999987E-2</v>
      </c>
      <c r="BK114" s="425">
        <v>1.8068591999999987E-2</v>
      </c>
      <c r="BL114" s="425">
        <v>1.8068592000000085E-2</v>
      </c>
      <c r="BM114" s="425">
        <v>1.8068591999999953E-2</v>
      </c>
      <c r="BN114" s="425">
        <v>1.8068592000000015E-2</v>
      </c>
      <c r="BO114" s="425">
        <v>1.8068591999999987E-2</v>
      </c>
      <c r="BP114" s="425">
        <v>1.9927983999999961E-2</v>
      </c>
      <c r="BQ114" s="425">
        <v>1.9927983999999899E-2</v>
      </c>
      <c r="BR114" s="425">
        <v>1.9927983999999885E-2</v>
      </c>
      <c r="BS114" s="425">
        <v>1.9927983999999864E-2</v>
      </c>
      <c r="BT114" s="425">
        <v>1.8068591999999946E-2</v>
      </c>
      <c r="BU114" s="425">
        <v>1.8068592000000057E-2</v>
      </c>
      <c r="BV114" s="425">
        <v>1.8068591999999987E-2</v>
      </c>
      <c r="BW114" s="425">
        <v>1.8068591999999987E-2</v>
      </c>
      <c r="BX114" s="425">
        <v>1.8068592000000085E-2</v>
      </c>
      <c r="BY114" s="425">
        <v>1.8068591999999953E-2</v>
      </c>
      <c r="BZ114" s="425">
        <v>1.8068592000000015E-2</v>
      </c>
      <c r="CA114" s="425">
        <v>1.8068591999999987E-2</v>
      </c>
      <c r="CB114" s="425">
        <v>1.9927983999999961E-2</v>
      </c>
      <c r="CC114" s="425">
        <v>1.9927983999999899E-2</v>
      </c>
      <c r="CD114" s="425">
        <v>1.9927983999999885E-2</v>
      </c>
      <c r="CE114" s="425">
        <v>1.9927983999999864E-2</v>
      </c>
      <c r="CF114" s="425">
        <v>1.8068591999999946E-2</v>
      </c>
      <c r="CG114" s="425">
        <v>1.8068592000000057E-2</v>
      </c>
      <c r="CH114" s="425">
        <v>1.8068591999999987E-2</v>
      </c>
    </row>
    <row r="115" spans="1:86" x14ac:dyDescent="0.3">
      <c r="A115" s="655"/>
      <c r="B115" s="326" t="s">
        <v>131</v>
      </c>
      <c r="C115" s="125">
        <v>1.2194E-2</v>
      </c>
      <c r="D115" s="125">
        <v>1.2194E-2</v>
      </c>
      <c r="E115" s="125">
        <v>1.2194999999999998E-2</v>
      </c>
      <c r="F115" s="425">
        <v>1.8068592000000015E-2</v>
      </c>
      <c r="G115" s="425">
        <v>1.8068591999999987E-2</v>
      </c>
      <c r="H115" s="425">
        <v>1.9927983999999961E-2</v>
      </c>
      <c r="I115" s="425">
        <v>1.9927983999999899E-2</v>
      </c>
      <c r="J115" s="425">
        <v>1.9927983999999885E-2</v>
      </c>
      <c r="K115" s="425">
        <v>1.9927983999999864E-2</v>
      </c>
      <c r="L115" s="425">
        <v>1.8068591999999946E-2</v>
      </c>
      <c r="M115" s="425">
        <v>1.8068592000000057E-2</v>
      </c>
      <c r="N115" s="425">
        <v>1.8068591999999987E-2</v>
      </c>
      <c r="O115" s="425">
        <v>1.8068591999999987E-2</v>
      </c>
      <c r="P115" s="425">
        <v>1.8068592000000085E-2</v>
      </c>
      <c r="Q115" s="425">
        <v>1.8068591999999953E-2</v>
      </c>
      <c r="R115" s="425">
        <v>1.8068592000000015E-2</v>
      </c>
      <c r="S115" s="425">
        <v>1.8068591999999987E-2</v>
      </c>
      <c r="T115" s="425">
        <v>1.9927983999999961E-2</v>
      </c>
      <c r="U115" s="425">
        <v>1.9927983999999899E-2</v>
      </c>
      <c r="V115" s="425">
        <v>1.9927983999999885E-2</v>
      </c>
      <c r="W115" s="425">
        <v>1.9927983999999864E-2</v>
      </c>
      <c r="X115" s="425">
        <v>1.8068591999999946E-2</v>
      </c>
      <c r="Y115" s="425">
        <v>1.8068592000000057E-2</v>
      </c>
      <c r="Z115" s="425">
        <v>1.8068591999999987E-2</v>
      </c>
      <c r="AA115" s="425">
        <v>1.8068591999999987E-2</v>
      </c>
      <c r="AB115" s="425">
        <v>1.8068592000000085E-2</v>
      </c>
      <c r="AC115" s="425">
        <v>1.8068591999999953E-2</v>
      </c>
      <c r="AD115" s="425">
        <v>1.8068592000000015E-2</v>
      </c>
      <c r="AE115" s="425">
        <v>1.8068591999999987E-2</v>
      </c>
      <c r="AF115" s="425">
        <v>1.9927983999999961E-2</v>
      </c>
      <c r="AG115" s="425">
        <v>1.9927983999999899E-2</v>
      </c>
      <c r="AH115" s="425">
        <v>1.9927983999999885E-2</v>
      </c>
      <c r="AI115" s="425">
        <v>1.9927983999999864E-2</v>
      </c>
      <c r="AJ115" s="425">
        <v>1.8068591999999946E-2</v>
      </c>
      <c r="AK115" s="425">
        <v>1.8068592000000057E-2</v>
      </c>
      <c r="AL115" s="425">
        <v>1.8068591999999987E-2</v>
      </c>
      <c r="AM115" s="425">
        <v>1.8068591999999987E-2</v>
      </c>
      <c r="AN115" s="425">
        <v>1.8068592000000085E-2</v>
      </c>
      <c r="AO115" s="425">
        <v>1.8068591999999953E-2</v>
      </c>
      <c r="AP115" s="425">
        <v>1.8068592000000015E-2</v>
      </c>
      <c r="AQ115" s="425">
        <v>1.8068591999999987E-2</v>
      </c>
      <c r="AR115" s="425">
        <v>1.9927983999999961E-2</v>
      </c>
      <c r="AS115" s="425">
        <v>1.9927983999999899E-2</v>
      </c>
      <c r="AT115" s="425">
        <v>1.9927983999999885E-2</v>
      </c>
      <c r="AU115" s="425">
        <v>1.9927983999999864E-2</v>
      </c>
      <c r="AV115" s="425">
        <v>1.8068591999999946E-2</v>
      </c>
      <c r="AW115" s="425">
        <v>1.8068592000000057E-2</v>
      </c>
      <c r="AX115" s="425">
        <v>1.8068591999999987E-2</v>
      </c>
      <c r="AY115" s="425">
        <v>1.8068591999999987E-2</v>
      </c>
      <c r="AZ115" s="425">
        <v>1.8068592000000085E-2</v>
      </c>
      <c r="BA115" s="425">
        <v>1.8068591999999953E-2</v>
      </c>
      <c r="BB115" s="425">
        <v>1.8068592000000015E-2</v>
      </c>
      <c r="BC115" s="425">
        <v>1.8068591999999987E-2</v>
      </c>
      <c r="BD115" s="425">
        <v>1.9927983999999961E-2</v>
      </c>
      <c r="BE115" s="425">
        <v>1.9927983999999899E-2</v>
      </c>
      <c r="BF115" s="425">
        <v>1.9927983999999885E-2</v>
      </c>
      <c r="BG115" s="425">
        <v>1.9927983999999864E-2</v>
      </c>
      <c r="BH115" s="425">
        <v>1.8068591999999946E-2</v>
      </c>
      <c r="BI115" s="425">
        <v>1.8068592000000057E-2</v>
      </c>
      <c r="BJ115" s="425">
        <v>1.8068591999999987E-2</v>
      </c>
      <c r="BK115" s="425">
        <v>1.8068591999999987E-2</v>
      </c>
      <c r="BL115" s="425">
        <v>1.8068592000000085E-2</v>
      </c>
      <c r="BM115" s="425">
        <v>1.8068591999999953E-2</v>
      </c>
      <c r="BN115" s="425">
        <v>1.8068592000000015E-2</v>
      </c>
      <c r="BO115" s="425">
        <v>1.8068591999999987E-2</v>
      </c>
      <c r="BP115" s="425">
        <v>1.9927983999999961E-2</v>
      </c>
      <c r="BQ115" s="425">
        <v>1.9927983999999899E-2</v>
      </c>
      <c r="BR115" s="425">
        <v>1.9927983999999885E-2</v>
      </c>
      <c r="BS115" s="425">
        <v>1.9927983999999864E-2</v>
      </c>
      <c r="BT115" s="425">
        <v>1.8068591999999946E-2</v>
      </c>
      <c r="BU115" s="425">
        <v>1.8068592000000057E-2</v>
      </c>
      <c r="BV115" s="425">
        <v>1.8068591999999987E-2</v>
      </c>
      <c r="BW115" s="425">
        <v>1.8068591999999987E-2</v>
      </c>
      <c r="BX115" s="425">
        <v>1.8068592000000085E-2</v>
      </c>
      <c r="BY115" s="425">
        <v>1.8068591999999953E-2</v>
      </c>
      <c r="BZ115" s="425">
        <v>1.8068592000000015E-2</v>
      </c>
      <c r="CA115" s="425">
        <v>1.8068591999999987E-2</v>
      </c>
      <c r="CB115" s="425">
        <v>1.9927983999999961E-2</v>
      </c>
      <c r="CC115" s="425">
        <v>1.9927983999999899E-2</v>
      </c>
      <c r="CD115" s="425">
        <v>1.9927983999999885E-2</v>
      </c>
      <c r="CE115" s="425">
        <v>1.9927983999999864E-2</v>
      </c>
      <c r="CF115" s="425">
        <v>1.8068591999999946E-2</v>
      </c>
      <c r="CG115" s="425">
        <v>1.8068592000000057E-2</v>
      </c>
      <c r="CH115" s="425">
        <v>1.8068591999999987E-2</v>
      </c>
    </row>
    <row r="116" spans="1:86" x14ac:dyDescent="0.3">
      <c r="A116" s="655"/>
      <c r="B116" s="326" t="s">
        <v>132</v>
      </c>
      <c r="C116" s="125">
        <v>1.2194999999999998E-2</v>
      </c>
      <c r="D116" s="125">
        <v>1.2195000000000001E-2</v>
      </c>
      <c r="E116" s="125">
        <v>1.2195000000000001E-2</v>
      </c>
      <c r="F116" s="425">
        <v>1.8068592000000015E-2</v>
      </c>
      <c r="G116" s="425">
        <v>1.8068591999999987E-2</v>
      </c>
      <c r="H116" s="425">
        <v>1.9927983999999961E-2</v>
      </c>
      <c r="I116" s="425">
        <v>1.9927983999999899E-2</v>
      </c>
      <c r="J116" s="425">
        <v>1.9927983999999885E-2</v>
      </c>
      <c r="K116" s="425">
        <v>1.9927983999999864E-2</v>
      </c>
      <c r="L116" s="425">
        <v>1.8068591999999946E-2</v>
      </c>
      <c r="M116" s="425">
        <v>1.8068592000000057E-2</v>
      </c>
      <c r="N116" s="425">
        <v>1.8068591999999987E-2</v>
      </c>
      <c r="O116" s="425">
        <v>1.8068591999999987E-2</v>
      </c>
      <c r="P116" s="425">
        <v>1.8068592000000085E-2</v>
      </c>
      <c r="Q116" s="425">
        <v>1.8068591999999953E-2</v>
      </c>
      <c r="R116" s="425">
        <v>1.8068592000000015E-2</v>
      </c>
      <c r="S116" s="425">
        <v>1.8068591999999987E-2</v>
      </c>
      <c r="T116" s="425">
        <v>1.9927983999999961E-2</v>
      </c>
      <c r="U116" s="425">
        <v>1.9927983999999899E-2</v>
      </c>
      <c r="V116" s="425">
        <v>1.9927983999999885E-2</v>
      </c>
      <c r="W116" s="425">
        <v>1.9927983999999864E-2</v>
      </c>
      <c r="X116" s="425">
        <v>1.8068591999999946E-2</v>
      </c>
      <c r="Y116" s="425">
        <v>1.8068592000000057E-2</v>
      </c>
      <c r="Z116" s="425">
        <v>1.8068591999999987E-2</v>
      </c>
      <c r="AA116" s="425">
        <v>1.8068591999999987E-2</v>
      </c>
      <c r="AB116" s="425">
        <v>1.8068592000000085E-2</v>
      </c>
      <c r="AC116" s="425">
        <v>1.8068591999999953E-2</v>
      </c>
      <c r="AD116" s="425">
        <v>1.8068592000000015E-2</v>
      </c>
      <c r="AE116" s="425">
        <v>1.8068591999999987E-2</v>
      </c>
      <c r="AF116" s="425">
        <v>1.9927983999999961E-2</v>
      </c>
      <c r="AG116" s="425">
        <v>1.9927983999999899E-2</v>
      </c>
      <c r="AH116" s="425">
        <v>1.9927983999999885E-2</v>
      </c>
      <c r="AI116" s="425">
        <v>1.9927983999999864E-2</v>
      </c>
      <c r="AJ116" s="425">
        <v>1.8068591999999946E-2</v>
      </c>
      <c r="AK116" s="425">
        <v>1.8068592000000057E-2</v>
      </c>
      <c r="AL116" s="425">
        <v>1.8068591999999987E-2</v>
      </c>
      <c r="AM116" s="425">
        <v>1.8068591999999987E-2</v>
      </c>
      <c r="AN116" s="425">
        <v>1.8068592000000085E-2</v>
      </c>
      <c r="AO116" s="425">
        <v>1.8068591999999953E-2</v>
      </c>
      <c r="AP116" s="425">
        <v>1.8068592000000015E-2</v>
      </c>
      <c r="AQ116" s="425">
        <v>1.8068591999999987E-2</v>
      </c>
      <c r="AR116" s="425">
        <v>1.9927983999999961E-2</v>
      </c>
      <c r="AS116" s="425">
        <v>1.9927983999999899E-2</v>
      </c>
      <c r="AT116" s="425">
        <v>1.9927983999999885E-2</v>
      </c>
      <c r="AU116" s="425">
        <v>1.9927983999999864E-2</v>
      </c>
      <c r="AV116" s="425">
        <v>1.8068591999999946E-2</v>
      </c>
      <c r="AW116" s="425">
        <v>1.8068592000000057E-2</v>
      </c>
      <c r="AX116" s="425">
        <v>1.8068591999999987E-2</v>
      </c>
      <c r="AY116" s="425">
        <v>1.8068591999999987E-2</v>
      </c>
      <c r="AZ116" s="425">
        <v>1.8068592000000085E-2</v>
      </c>
      <c r="BA116" s="425">
        <v>1.8068591999999953E-2</v>
      </c>
      <c r="BB116" s="425">
        <v>1.8068592000000015E-2</v>
      </c>
      <c r="BC116" s="425">
        <v>1.8068591999999987E-2</v>
      </c>
      <c r="BD116" s="425">
        <v>1.9927983999999961E-2</v>
      </c>
      <c r="BE116" s="425">
        <v>1.9927983999999899E-2</v>
      </c>
      <c r="BF116" s="425">
        <v>1.9927983999999885E-2</v>
      </c>
      <c r="BG116" s="425">
        <v>1.9927983999999864E-2</v>
      </c>
      <c r="BH116" s="425">
        <v>1.8068591999999946E-2</v>
      </c>
      <c r="BI116" s="425">
        <v>1.8068592000000057E-2</v>
      </c>
      <c r="BJ116" s="425">
        <v>1.8068591999999987E-2</v>
      </c>
      <c r="BK116" s="425">
        <v>1.8068591999999987E-2</v>
      </c>
      <c r="BL116" s="425">
        <v>1.8068592000000085E-2</v>
      </c>
      <c r="BM116" s="425">
        <v>1.8068591999999953E-2</v>
      </c>
      <c r="BN116" s="425">
        <v>1.8068592000000015E-2</v>
      </c>
      <c r="BO116" s="425">
        <v>1.8068591999999987E-2</v>
      </c>
      <c r="BP116" s="425">
        <v>1.9927983999999961E-2</v>
      </c>
      <c r="BQ116" s="425">
        <v>1.9927983999999899E-2</v>
      </c>
      <c r="BR116" s="425">
        <v>1.9927983999999885E-2</v>
      </c>
      <c r="BS116" s="425">
        <v>1.9927983999999864E-2</v>
      </c>
      <c r="BT116" s="425">
        <v>1.8068591999999946E-2</v>
      </c>
      <c r="BU116" s="425">
        <v>1.8068592000000057E-2</v>
      </c>
      <c r="BV116" s="425">
        <v>1.8068591999999987E-2</v>
      </c>
      <c r="BW116" s="425">
        <v>1.8068591999999987E-2</v>
      </c>
      <c r="BX116" s="425">
        <v>1.8068592000000085E-2</v>
      </c>
      <c r="BY116" s="425">
        <v>1.8068591999999953E-2</v>
      </c>
      <c r="BZ116" s="425">
        <v>1.8068592000000015E-2</v>
      </c>
      <c r="CA116" s="425">
        <v>1.8068591999999987E-2</v>
      </c>
      <c r="CB116" s="425">
        <v>1.9927983999999961E-2</v>
      </c>
      <c r="CC116" s="425">
        <v>1.9927983999999899E-2</v>
      </c>
      <c r="CD116" s="425">
        <v>1.9927983999999885E-2</v>
      </c>
      <c r="CE116" s="425">
        <v>1.9927983999999864E-2</v>
      </c>
      <c r="CF116" s="425">
        <v>1.8068591999999946E-2</v>
      </c>
      <c r="CG116" s="425">
        <v>1.8068592000000057E-2</v>
      </c>
      <c r="CH116" s="425">
        <v>1.8068591999999987E-2</v>
      </c>
    </row>
    <row r="117" spans="1:86" x14ac:dyDescent="0.3">
      <c r="A117" s="655"/>
      <c r="B117" s="326" t="s">
        <v>133</v>
      </c>
      <c r="C117" s="125">
        <v>1.2194E-2</v>
      </c>
      <c r="D117" s="125">
        <v>1.2194999999999998E-2</v>
      </c>
      <c r="E117" s="125">
        <v>1.2194E-2</v>
      </c>
      <c r="F117" s="425">
        <v>1.8068592000000015E-2</v>
      </c>
      <c r="G117" s="425">
        <v>1.8068591999999987E-2</v>
      </c>
      <c r="H117" s="425">
        <v>1.9927983999999961E-2</v>
      </c>
      <c r="I117" s="425">
        <v>1.9927983999999899E-2</v>
      </c>
      <c r="J117" s="425">
        <v>1.9927983999999885E-2</v>
      </c>
      <c r="K117" s="425">
        <v>1.9927983999999864E-2</v>
      </c>
      <c r="L117" s="425">
        <v>1.8068591999999946E-2</v>
      </c>
      <c r="M117" s="425">
        <v>1.8068592000000057E-2</v>
      </c>
      <c r="N117" s="425">
        <v>1.8068591999999987E-2</v>
      </c>
      <c r="O117" s="425">
        <v>1.8068591999999987E-2</v>
      </c>
      <c r="P117" s="425">
        <v>1.8068592000000085E-2</v>
      </c>
      <c r="Q117" s="425">
        <v>1.8068591999999953E-2</v>
      </c>
      <c r="R117" s="425">
        <v>1.8068592000000015E-2</v>
      </c>
      <c r="S117" s="425">
        <v>1.8068591999999987E-2</v>
      </c>
      <c r="T117" s="425">
        <v>1.9927983999999961E-2</v>
      </c>
      <c r="U117" s="425">
        <v>1.9927983999999899E-2</v>
      </c>
      <c r="V117" s="425">
        <v>1.9927983999999885E-2</v>
      </c>
      <c r="W117" s="425">
        <v>1.9927983999999864E-2</v>
      </c>
      <c r="X117" s="425">
        <v>1.8068591999999946E-2</v>
      </c>
      <c r="Y117" s="425">
        <v>1.8068592000000057E-2</v>
      </c>
      <c r="Z117" s="425">
        <v>1.8068591999999987E-2</v>
      </c>
      <c r="AA117" s="425">
        <v>1.8068591999999987E-2</v>
      </c>
      <c r="AB117" s="425">
        <v>1.8068592000000085E-2</v>
      </c>
      <c r="AC117" s="425">
        <v>1.8068591999999953E-2</v>
      </c>
      <c r="AD117" s="425">
        <v>1.8068592000000015E-2</v>
      </c>
      <c r="AE117" s="425">
        <v>1.8068591999999987E-2</v>
      </c>
      <c r="AF117" s="425">
        <v>1.9927983999999961E-2</v>
      </c>
      <c r="AG117" s="425">
        <v>1.9927983999999899E-2</v>
      </c>
      <c r="AH117" s="425">
        <v>1.9927983999999885E-2</v>
      </c>
      <c r="AI117" s="425">
        <v>1.9927983999999864E-2</v>
      </c>
      <c r="AJ117" s="425">
        <v>1.8068591999999946E-2</v>
      </c>
      <c r="AK117" s="425">
        <v>1.8068592000000057E-2</v>
      </c>
      <c r="AL117" s="425">
        <v>1.8068591999999987E-2</v>
      </c>
      <c r="AM117" s="425">
        <v>1.8068591999999987E-2</v>
      </c>
      <c r="AN117" s="425">
        <v>1.8068592000000085E-2</v>
      </c>
      <c r="AO117" s="425">
        <v>1.8068591999999953E-2</v>
      </c>
      <c r="AP117" s="425">
        <v>1.8068592000000015E-2</v>
      </c>
      <c r="AQ117" s="425">
        <v>1.8068591999999987E-2</v>
      </c>
      <c r="AR117" s="425">
        <v>1.9927983999999961E-2</v>
      </c>
      <c r="AS117" s="425">
        <v>1.9927983999999899E-2</v>
      </c>
      <c r="AT117" s="425">
        <v>1.9927983999999885E-2</v>
      </c>
      <c r="AU117" s="425">
        <v>1.9927983999999864E-2</v>
      </c>
      <c r="AV117" s="425">
        <v>1.8068591999999946E-2</v>
      </c>
      <c r="AW117" s="425">
        <v>1.8068592000000057E-2</v>
      </c>
      <c r="AX117" s="425">
        <v>1.8068591999999987E-2</v>
      </c>
      <c r="AY117" s="425">
        <v>1.8068591999999987E-2</v>
      </c>
      <c r="AZ117" s="425">
        <v>1.8068592000000085E-2</v>
      </c>
      <c r="BA117" s="425">
        <v>1.8068591999999953E-2</v>
      </c>
      <c r="BB117" s="425">
        <v>1.8068592000000015E-2</v>
      </c>
      <c r="BC117" s="425">
        <v>1.8068591999999987E-2</v>
      </c>
      <c r="BD117" s="425">
        <v>1.9927983999999961E-2</v>
      </c>
      <c r="BE117" s="425">
        <v>1.9927983999999899E-2</v>
      </c>
      <c r="BF117" s="425">
        <v>1.9927983999999885E-2</v>
      </c>
      <c r="BG117" s="425">
        <v>1.9927983999999864E-2</v>
      </c>
      <c r="BH117" s="425">
        <v>1.8068591999999946E-2</v>
      </c>
      <c r="BI117" s="425">
        <v>1.8068592000000057E-2</v>
      </c>
      <c r="BJ117" s="425">
        <v>1.8068591999999987E-2</v>
      </c>
      <c r="BK117" s="425">
        <v>1.8068591999999987E-2</v>
      </c>
      <c r="BL117" s="425">
        <v>1.8068592000000085E-2</v>
      </c>
      <c r="BM117" s="425">
        <v>1.8068591999999953E-2</v>
      </c>
      <c r="BN117" s="425">
        <v>1.8068592000000015E-2</v>
      </c>
      <c r="BO117" s="425">
        <v>1.8068591999999987E-2</v>
      </c>
      <c r="BP117" s="425">
        <v>1.9927983999999961E-2</v>
      </c>
      <c r="BQ117" s="425">
        <v>1.9927983999999899E-2</v>
      </c>
      <c r="BR117" s="425">
        <v>1.9927983999999885E-2</v>
      </c>
      <c r="BS117" s="425">
        <v>1.9927983999999864E-2</v>
      </c>
      <c r="BT117" s="425">
        <v>1.8068591999999946E-2</v>
      </c>
      <c r="BU117" s="425">
        <v>1.8068592000000057E-2</v>
      </c>
      <c r="BV117" s="425">
        <v>1.8068591999999987E-2</v>
      </c>
      <c r="BW117" s="425">
        <v>1.8068591999999987E-2</v>
      </c>
      <c r="BX117" s="425">
        <v>1.8068592000000085E-2</v>
      </c>
      <c r="BY117" s="425">
        <v>1.8068591999999953E-2</v>
      </c>
      <c r="BZ117" s="425">
        <v>1.8068592000000015E-2</v>
      </c>
      <c r="CA117" s="425">
        <v>1.8068591999999987E-2</v>
      </c>
      <c r="CB117" s="425">
        <v>1.9927983999999961E-2</v>
      </c>
      <c r="CC117" s="425">
        <v>1.9927983999999899E-2</v>
      </c>
      <c r="CD117" s="425">
        <v>1.9927983999999885E-2</v>
      </c>
      <c r="CE117" s="425">
        <v>1.9927983999999864E-2</v>
      </c>
      <c r="CF117" s="425">
        <v>1.8068591999999946E-2</v>
      </c>
      <c r="CG117" s="425">
        <v>1.8068592000000057E-2</v>
      </c>
      <c r="CH117" s="425">
        <v>1.8068591999999987E-2</v>
      </c>
    </row>
    <row r="118" spans="1:86" x14ac:dyDescent="0.3">
      <c r="A118" s="655"/>
      <c r="B118" s="326" t="s">
        <v>134</v>
      </c>
      <c r="C118" s="125">
        <v>1.2195000000000001E-2</v>
      </c>
      <c r="D118" s="125">
        <v>1.2194E-2</v>
      </c>
      <c r="E118" s="125">
        <v>1.2194E-2</v>
      </c>
      <c r="F118" s="425">
        <v>1.8068592000000015E-2</v>
      </c>
      <c r="G118" s="425">
        <v>1.8068591999999987E-2</v>
      </c>
      <c r="H118" s="425">
        <v>1.9927983999999961E-2</v>
      </c>
      <c r="I118" s="425">
        <v>1.9927983999999899E-2</v>
      </c>
      <c r="J118" s="425">
        <v>1.9927983999999885E-2</v>
      </c>
      <c r="K118" s="425">
        <v>1.9927983999999864E-2</v>
      </c>
      <c r="L118" s="425">
        <v>1.8068591999999946E-2</v>
      </c>
      <c r="M118" s="425">
        <v>1.8068592000000057E-2</v>
      </c>
      <c r="N118" s="425">
        <v>1.8068591999999987E-2</v>
      </c>
      <c r="O118" s="425">
        <v>1.8068591999999987E-2</v>
      </c>
      <c r="P118" s="425">
        <v>1.8068592000000085E-2</v>
      </c>
      <c r="Q118" s="425">
        <v>1.8068591999999953E-2</v>
      </c>
      <c r="R118" s="425">
        <v>1.8068592000000015E-2</v>
      </c>
      <c r="S118" s="425">
        <v>1.8068591999999987E-2</v>
      </c>
      <c r="T118" s="425">
        <v>1.9927983999999961E-2</v>
      </c>
      <c r="U118" s="425">
        <v>1.9927983999999899E-2</v>
      </c>
      <c r="V118" s="425">
        <v>1.9927983999999885E-2</v>
      </c>
      <c r="W118" s="425">
        <v>1.9927983999999864E-2</v>
      </c>
      <c r="X118" s="425">
        <v>1.8068591999999946E-2</v>
      </c>
      <c r="Y118" s="425">
        <v>1.8068592000000057E-2</v>
      </c>
      <c r="Z118" s="425">
        <v>1.8068591999999987E-2</v>
      </c>
      <c r="AA118" s="425">
        <v>1.8068591999999987E-2</v>
      </c>
      <c r="AB118" s="425">
        <v>1.8068592000000085E-2</v>
      </c>
      <c r="AC118" s="425">
        <v>1.8068591999999953E-2</v>
      </c>
      <c r="AD118" s="425">
        <v>1.8068592000000015E-2</v>
      </c>
      <c r="AE118" s="425">
        <v>1.8068591999999987E-2</v>
      </c>
      <c r="AF118" s="425">
        <v>1.9927983999999961E-2</v>
      </c>
      <c r="AG118" s="425">
        <v>1.9927983999999899E-2</v>
      </c>
      <c r="AH118" s="425">
        <v>1.9927983999999885E-2</v>
      </c>
      <c r="AI118" s="425">
        <v>1.9927983999999864E-2</v>
      </c>
      <c r="AJ118" s="425">
        <v>1.8068591999999946E-2</v>
      </c>
      <c r="AK118" s="425">
        <v>1.8068592000000057E-2</v>
      </c>
      <c r="AL118" s="425">
        <v>1.8068591999999987E-2</v>
      </c>
      <c r="AM118" s="425">
        <v>1.8068591999999987E-2</v>
      </c>
      <c r="AN118" s="425">
        <v>1.8068592000000085E-2</v>
      </c>
      <c r="AO118" s="425">
        <v>1.8068591999999953E-2</v>
      </c>
      <c r="AP118" s="425">
        <v>1.8068592000000015E-2</v>
      </c>
      <c r="AQ118" s="425">
        <v>1.8068591999999987E-2</v>
      </c>
      <c r="AR118" s="425">
        <v>1.9927983999999961E-2</v>
      </c>
      <c r="AS118" s="425">
        <v>1.9927983999999899E-2</v>
      </c>
      <c r="AT118" s="425">
        <v>1.9927983999999885E-2</v>
      </c>
      <c r="AU118" s="425">
        <v>1.9927983999999864E-2</v>
      </c>
      <c r="AV118" s="425">
        <v>1.8068591999999946E-2</v>
      </c>
      <c r="AW118" s="425">
        <v>1.8068592000000057E-2</v>
      </c>
      <c r="AX118" s="425">
        <v>1.8068591999999987E-2</v>
      </c>
      <c r="AY118" s="425">
        <v>1.8068591999999987E-2</v>
      </c>
      <c r="AZ118" s="425">
        <v>1.8068592000000085E-2</v>
      </c>
      <c r="BA118" s="425">
        <v>1.8068591999999953E-2</v>
      </c>
      <c r="BB118" s="425">
        <v>1.8068592000000015E-2</v>
      </c>
      <c r="BC118" s="425">
        <v>1.8068591999999987E-2</v>
      </c>
      <c r="BD118" s="425">
        <v>1.9927983999999961E-2</v>
      </c>
      <c r="BE118" s="425">
        <v>1.9927983999999899E-2</v>
      </c>
      <c r="BF118" s="425">
        <v>1.9927983999999885E-2</v>
      </c>
      <c r="BG118" s="425">
        <v>1.9927983999999864E-2</v>
      </c>
      <c r="BH118" s="425">
        <v>1.8068591999999946E-2</v>
      </c>
      <c r="BI118" s="425">
        <v>1.8068592000000057E-2</v>
      </c>
      <c r="BJ118" s="425">
        <v>1.8068591999999987E-2</v>
      </c>
      <c r="BK118" s="425">
        <v>1.8068591999999987E-2</v>
      </c>
      <c r="BL118" s="425">
        <v>1.8068592000000085E-2</v>
      </c>
      <c r="BM118" s="425">
        <v>1.8068591999999953E-2</v>
      </c>
      <c r="BN118" s="425">
        <v>1.8068592000000015E-2</v>
      </c>
      <c r="BO118" s="425">
        <v>1.8068591999999987E-2</v>
      </c>
      <c r="BP118" s="425">
        <v>1.9927983999999961E-2</v>
      </c>
      <c r="BQ118" s="425">
        <v>1.9927983999999899E-2</v>
      </c>
      <c r="BR118" s="425">
        <v>1.9927983999999885E-2</v>
      </c>
      <c r="BS118" s="425">
        <v>1.9927983999999864E-2</v>
      </c>
      <c r="BT118" s="425">
        <v>1.8068591999999946E-2</v>
      </c>
      <c r="BU118" s="425">
        <v>1.8068592000000057E-2</v>
      </c>
      <c r="BV118" s="425">
        <v>1.8068591999999987E-2</v>
      </c>
      <c r="BW118" s="425">
        <v>1.8068591999999987E-2</v>
      </c>
      <c r="BX118" s="425">
        <v>1.8068592000000085E-2</v>
      </c>
      <c r="BY118" s="425">
        <v>1.8068591999999953E-2</v>
      </c>
      <c r="BZ118" s="425">
        <v>1.8068592000000015E-2</v>
      </c>
      <c r="CA118" s="425">
        <v>1.8068591999999987E-2</v>
      </c>
      <c r="CB118" s="425">
        <v>1.9927983999999961E-2</v>
      </c>
      <c r="CC118" s="425">
        <v>1.9927983999999899E-2</v>
      </c>
      <c r="CD118" s="425">
        <v>1.9927983999999885E-2</v>
      </c>
      <c r="CE118" s="425">
        <v>1.9927983999999864E-2</v>
      </c>
      <c r="CF118" s="425">
        <v>1.8068591999999946E-2</v>
      </c>
      <c r="CG118" s="425">
        <v>1.8068592000000057E-2</v>
      </c>
      <c r="CH118" s="425">
        <v>1.8068591999999987E-2</v>
      </c>
    </row>
    <row r="119" spans="1:86" x14ac:dyDescent="0.3">
      <c r="A119" s="655"/>
      <c r="B119" s="326" t="s">
        <v>232</v>
      </c>
      <c r="C119" s="125">
        <v>1.2195000000000001E-2</v>
      </c>
      <c r="D119" s="125">
        <v>1.2194E-2</v>
      </c>
      <c r="E119" s="125">
        <v>1.2194E-2</v>
      </c>
      <c r="F119" s="425">
        <v>1.8068592000000015E-2</v>
      </c>
      <c r="G119" s="425">
        <v>1.8068591999999987E-2</v>
      </c>
      <c r="H119" s="425">
        <v>1.9927983999999961E-2</v>
      </c>
      <c r="I119" s="425">
        <v>1.9927983999999899E-2</v>
      </c>
      <c r="J119" s="425">
        <v>1.9927983999999885E-2</v>
      </c>
      <c r="K119" s="425">
        <v>1.9927983999999864E-2</v>
      </c>
      <c r="L119" s="425">
        <v>1.8068591999999946E-2</v>
      </c>
      <c r="M119" s="425">
        <v>1.8068592000000057E-2</v>
      </c>
      <c r="N119" s="425">
        <v>1.8068591999999987E-2</v>
      </c>
      <c r="O119" s="425">
        <v>1.8068591999999987E-2</v>
      </c>
      <c r="P119" s="425">
        <v>1.8068592000000085E-2</v>
      </c>
      <c r="Q119" s="425">
        <v>1.8068591999999953E-2</v>
      </c>
      <c r="R119" s="425">
        <v>1.8068592000000015E-2</v>
      </c>
      <c r="S119" s="425">
        <v>1.8068591999999987E-2</v>
      </c>
      <c r="T119" s="425">
        <v>1.9927983999999961E-2</v>
      </c>
      <c r="U119" s="425">
        <v>1.9927983999999899E-2</v>
      </c>
      <c r="V119" s="425">
        <v>1.9927983999999885E-2</v>
      </c>
      <c r="W119" s="425">
        <v>1.9927983999999864E-2</v>
      </c>
      <c r="X119" s="425">
        <v>1.8068591999999946E-2</v>
      </c>
      <c r="Y119" s="425">
        <v>1.8068592000000057E-2</v>
      </c>
      <c r="Z119" s="425">
        <v>1.8068591999999987E-2</v>
      </c>
      <c r="AA119" s="425">
        <v>1.8068591999999987E-2</v>
      </c>
      <c r="AB119" s="425">
        <v>1.8068592000000085E-2</v>
      </c>
      <c r="AC119" s="425">
        <v>1.8068591999999953E-2</v>
      </c>
      <c r="AD119" s="425">
        <v>1.8068592000000015E-2</v>
      </c>
      <c r="AE119" s="425">
        <v>1.8068591999999987E-2</v>
      </c>
      <c r="AF119" s="425">
        <v>1.9927983999999961E-2</v>
      </c>
      <c r="AG119" s="425">
        <v>1.9927983999999899E-2</v>
      </c>
      <c r="AH119" s="425">
        <v>1.9927983999999885E-2</v>
      </c>
      <c r="AI119" s="425">
        <v>1.9927983999999864E-2</v>
      </c>
      <c r="AJ119" s="425">
        <v>1.8068591999999946E-2</v>
      </c>
      <c r="AK119" s="425">
        <v>1.8068592000000057E-2</v>
      </c>
      <c r="AL119" s="425">
        <v>1.8068591999999987E-2</v>
      </c>
      <c r="AM119" s="425">
        <v>1.8068591999999987E-2</v>
      </c>
      <c r="AN119" s="425">
        <v>1.8068592000000085E-2</v>
      </c>
      <c r="AO119" s="425">
        <v>1.8068591999999953E-2</v>
      </c>
      <c r="AP119" s="425">
        <v>1.8068592000000015E-2</v>
      </c>
      <c r="AQ119" s="425">
        <v>1.8068591999999987E-2</v>
      </c>
      <c r="AR119" s="425">
        <v>1.9927983999999961E-2</v>
      </c>
      <c r="AS119" s="425">
        <v>1.9927983999999899E-2</v>
      </c>
      <c r="AT119" s="425">
        <v>1.9927983999999885E-2</v>
      </c>
      <c r="AU119" s="425">
        <v>1.9927983999999864E-2</v>
      </c>
      <c r="AV119" s="425">
        <v>1.8068591999999946E-2</v>
      </c>
      <c r="AW119" s="425">
        <v>1.8068592000000057E-2</v>
      </c>
      <c r="AX119" s="425">
        <v>1.8068591999999987E-2</v>
      </c>
      <c r="AY119" s="425">
        <v>1.8068591999999987E-2</v>
      </c>
      <c r="AZ119" s="425">
        <v>1.8068592000000085E-2</v>
      </c>
      <c r="BA119" s="425">
        <v>1.8068591999999953E-2</v>
      </c>
      <c r="BB119" s="425">
        <v>1.8068592000000015E-2</v>
      </c>
      <c r="BC119" s="425">
        <v>1.8068591999999987E-2</v>
      </c>
      <c r="BD119" s="425">
        <v>1.9927983999999961E-2</v>
      </c>
      <c r="BE119" s="425">
        <v>1.9927983999999899E-2</v>
      </c>
      <c r="BF119" s="425">
        <v>1.9927983999999885E-2</v>
      </c>
      <c r="BG119" s="425">
        <v>1.9927983999999864E-2</v>
      </c>
      <c r="BH119" s="425">
        <v>1.8068591999999946E-2</v>
      </c>
      <c r="BI119" s="425">
        <v>1.8068592000000057E-2</v>
      </c>
      <c r="BJ119" s="425">
        <v>1.8068591999999987E-2</v>
      </c>
      <c r="BK119" s="425">
        <v>1.8068591999999987E-2</v>
      </c>
      <c r="BL119" s="425">
        <v>1.8068592000000085E-2</v>
      </c>
      <c r="BM119" s="425">
        <v>1.8068591999999953E-2</v>
      </c>
      <c r="BN119" s="425">
        <v>1.8068592000000015E-2</v>
      </c>
      <c r="BO119" s="425">
        <v>1.8068591999999987E-2</v>
      </c>
      <c r="BP119" s="425">
        <v>1.9927983999999961E-2</v>
      </c>
      <c r="BQ119" s="425">
        <v>1.9927983999999899E-2</v>
      </c>
      <c r="BR119" s="425">
        <v>1.9927983999999885E-2</v>
      </c>
      <c r="BS119" s="425">
        <v>1.9927983999999864E-2</v>
      </c>
      <c r="BT119" s="425">
        <v>1.8068591999999946E-2</v>
      </c>
      <c r="BU119" s="425">
        <v>1.8068592000000057E-2</v>
      </c>
      <c r="BV119" s="425">
        <v>1.8068591999999987E-2</v>
      </c>
      <c r="BW119" s="425">
        <v>1.8068591999999987E-2</v>
      </c>
      <c r="BX119" s="425">
        <v>1.8068592000000085E-2</v>
      </c>
      <c r="BY119" s="425">
        <v>1.8068591999999953E-2</v>
      </c>
      <c r="BZ119" s="425">
        <v>1.8068592000000015E-2</v>
      </c>
      <c r="CA119" s="425">
        <v>1.8068591999999987E-2</v>
      </c>
      <c r="CB119" s="425">
        <v>1.9927983999999961E-2</v>
      </c>
      <c r="CC119" s="425">
        <v>1.9927983999999899E-2</v>
      </c>
      <c r="CD119" s="425">
        <v>1.9927983999999885E-2</v>
      </c>
      <c r="CE119" s="425">
        <v>1.9927983999999864E-2</v>
      </c>
      <c r="CF119" s="425">
        <v>1.8068591999999946E-2</v>
      </c>
      <c r="CG119" s="425">
        <v>1.8068592000000057E-2</v>
      </c>
      <c r="CH119" s="425">
        <v>1.8068591999999987E-2</v>
      </c>
    </row>
    <row r="120" spans="1:86" x14ac:dyDescent="0.3">
      <c r="A120" s="655"/>
      <c r="B120" s="326" t="s">
        <v>233</v>
      </c>
      <c r="C120" s="125">
        <v>1.2195000000000001E-2</v>
      </c>
      <c r="D120" s="125">
        <v>1.2194E-2</v>
      </c>
      <c r="E120" s="125">
        <v>1.2194E-2</v>
      </c>
      <c r="F120" s="425">
        <v>1.8068592000000015E-2</v>
      </c>
      <c r="G120" s="425">
        <v>1.8068591999999987E-2</v>
      </c>
      <c r="H120" s="425">
        <v>1.9927983999999961E-2</v>
      </c>
      <c r="I120" s="425">
        <v>1.9927983999999899E-2</v>
      </c>
      <c r="J120" s="425">
        <v>1.9927983999999885E-2</v>
      </c>
      <c r="K120" s="425">
        <v>1.9927983999999864E-2</v>
      </c>
      <c r="L120" s="425">
        <v>1.8068591999999946E-2</v>
      </c>
      <c r="M120" s="425">
        <v>1.8068592000000057E-2</v>
      </c>
      <c r="N120" s="425">
        <v>1.8068591999999987E-2</v>
      </c>
      <c r="O120" s="425">
        <v>1.8068591999999987E-2</v>
      </c>
      <c r="P120" s="425">
        <v>1.8068592000000085E-2</v>
      </c>
      <c r="Q120" s="425">
        <v>1.8068591999999953E-2</v>
      </c>
      <c r="R120" s="425">
        <v>1.8068592000000015E-2</v>
      </c>
      <c r="S120" s="425">
        <v>1.8068591999999987E-2</v>
      </c>
      <c r="T120" s="425">
        <v>1.9927983999999961E-2</v>
      </c>
      <c r="U120" s="425">
        <v>1.9927983999999899E-2</v>
      </c>
      <c r="V120" s="425">
        <v>1.9927983999999885E-2</v>
      </c>
      <c r="W120" s="425">
        <v>1.9927983999999864E-2</v>
      </c>
      <c r="X120" s="425">
        <v>1.8068591999999946E-2</v>
      </c>
      <c r="Y120" s="425">
        <v>1.8068592000000057E-2</v>
      </c>
      <c r="Z120" s="425">
        <v>1.8068591999999987E-2</v>
      </c>
      <c r="AA120" s="425">
        <v>1.8068591999999987E-2</v>
      </c>
      <c r="AB120" s="425">
        <v>1.8068592000000085E-2</v>
      </c>
      <c r="AC120" s="425">
        <v>1.8068591999999953E-2</v>
      </c>
      <c r="AD120" s="425">
        <v>1.8068592000000015E-2</v>
      </c>
      <c r="AE120" s="425">
        <v>1.8068591999999987E-2</v>
      </c>
      <c r="AF120" s="425">
        <v>1.9927983999999961E-2</v>
      </c>
      <c r="AG120" s="425">
        <v>1.9927983999999899E-2</v>
      </c>
      <c r="AH120" s="425">
        <v>1.9927983999999885E-2</v>
      </c>
      <c r="AI120" s="425">
        <v>1.9927983999999864E-2</v>
      </c>
      <c r="AJ120" s="425">
        <v>1.8068591999999946E-2</v>
      </c>
      <c r="AK120" s="425">
        <v>1.8068592000000057E-2</v>
      </c>
      <c r="AL120" s="425">
        <v>1.8068591999999987E-2</v>
      </c>
      <c r="AM120" s="425">
        <v>1.8068591999999987E-2</v>
      </c>
      <c r="AN120" s="425">
        <v>1.8068592000000085E-2</v>
      </c>
      <c r="AO120" s="425">
        <v>1.8068591999999953E-2</v>
      </c>
      <c r="AP120" s="425">
        <v>1.8068592000000015E-2</v>
      </c>
      <c r="AQ120" s="425">
        <v>1.8068591999999987E-2</v>
      </c>
      <c r="AR120" s="425">
        <v>1.9927983999999961E-2</v>
      </c>
      <c r="AS120" s="425">
        <v>1.9927983999999899E-2</v>
      </c>
      <c r="AT120" s="425">
        <v>1.9927983999999885E-2</v>
      </c>
      <c r="AU120" s="425">
        <v>1.9927983999999864E-2</v>
      </c>
      <c r="AV120" s="425">
        <v>1.8068591999999946E-2</v>
      </c>
      <c r="AW120" s="425">
        <v>1.8068592000000057E-2</v>
      </c>
      <c r="AX120" s="425">
        <v>1.8068591999999987E-2</v>
      </c>
      <c r="AY120" s="425">
        <v>1.8068591999999987E-2</v>
      </c>
      <c r="AZ120" s="425">
        <v>1.8068592000000085E-2</v>
      </c>
      <c r="BA120" s="425">
        <v>1.8068591999999953E-2</v>
      </c>
      <c r="BB120" s="425">
        <v>1.8068592000000015E-2</v>
      </c>
      <c r="BC120" s="425">
        <v>1.8068591999999987E-2</v>
      </c>
      <c r="BD120" s="425">
        <v>1.9927983999999961E-2</v>
      </c>
      <c r="BE120" s="425">
        <v>1.9927983999999899E-2</v>
      </c>
      <c r="BF120" s="425">
        <v>1.9927983999999885E-2</v>
      </c>
      <c r="BG120" s="425">
        <v>1.9927983999999864E-2</v>
      </c>
      <c r="BH120" s="425">
        <v>1.8068591999999946E-2</v>
      </c>
      <c r="BI120" s="425">
        <v>1.8068592000000057E-2</v>
      </c>
      <c r="BJ120" s="425">
        <v>1.8068591999999987E-2</v>
      </c>
      <c r="BK120" s="425">
        <v>1.8068591999999987E-2</v>
      </c>
      <c r="BL120" s="425">
        <v>1.8068592000000085E-2</v>
      </c>
      <c r="BM120" s="425">
        <v>1.8068591999999953E-2</v>
      </c>
      <c r="BN120" s="425">
        <v>1.8068592000000015E-2</v>
      </c>
      <c r="BO120" s="425">
        <v>1.8068591999999987E-2</v>
      </c>
      <c r="BP120" s="425">
        <v>1.9927983999999961E-2</v>
      </c>
      <c r="BQ120" s="425">
        <v>1.9927983999999899E-2</v>
      </c>
      <c r="BR120" s="425">
        <v>1.9927983999999885E-2</v>
      </c>
      <c r="BS120" s="425">
        <v>1.9927983999999864E-2</v>
      </c>
      <c r="BT120" s="425">
        <v>1.8068591999999946E-2</v>
      </c>
      <c r="BU120" s="425">
        <v>1.8068592000000057E-2</v>
      </c>
      <c r="BV120" s="425">
        <v>1.8068591999999987E-2</v>
      </c>
      <c r="BW120" s="425">
        <v>1.8068591999999987E-2</v>
      </c>
      <c r="BX120" s="425">
        <v>1.8068592000000085E-2</v>
      </c>
      <c r="BY120" s="425">
        <v>1.8068591999999953E-2</v>
      </c>
      <c r="BZ120" s="425">
        <v>1.8068592000000015E-2</v>
      </c>
      <c r="CA120" s="425">
        <v>1.8068591999999987E-2</v>
      </c>
      <c r="CB120" s="425">
        <v>1.9927983999999961E-2</v>
      </c>
      <c r="CC120" s="425">
        <v>1.9927983999999899E-2</v>
      </c>
      <c r="CD120" s="425">
        <v>1.9927983999999885E-2</v>
      </c>
      <c r="CE120" s="425">
        <v>1.9927983999999864E-2</v>
      </c>
      <c r="CF120" s="425">
        <v>1.8068591999999946E-2</v>
      </c>
      <c r="CG120" s="425">
        <v>1.8068592000000057E-2</v>
      </c>
      <c r="CH120" s="425">
        <v>1.8068591999999987E-2</v>
      </c>
    </row>
    <row r="121" spans="1:86" x14ac:dyDescent="0.3">
      <c r="A121" s="655"/>
      <c r="B121" s="326" t="s">
        <v>136</v>
      </c>
      <c r="C121" s="125">
        <v>1.2195000000000001E-2</v>
      </c>
      <c r="D121" s="125">
        <v>1.2195000000000001E-2</v>
      </c>
      <c r="E121" s="125">
        <v>1.2194E-2</v>
      </c>
      <c r="F121" s="425">
        <v>1.8068592000000015E-2</v>
      </c>
      <c r="G121" s="425">
        <v>1.8068591999999987E-2</v>
      </c>
      <c r="H121" s="425">
        <v>1.9927983999999961E-2</v>
      </c>
      <c r="I121" s="425">
        <v>1.9927983999999899E-2</v>
      </c>
      <c r="J121" s="425">
        <v>1.9927983999999885E-2</v>
      </c>
      <c r="K121" s="425">
        <v>1.9927983999999864E-2</v>
      </c>
      <c r="L121" s="425">
        <v>1.8068591999999946E-2</v>
      </c>
      <c r="M121" s="425">
        <v>1.8068592000000057E-2</v>
      </c>
      <c r="N121" s="425">
        <v>1.8068591999999987E-2</v>
      </c>
      <c r="O121" s="425">
        <v>1.8068591999999987E-2</v>
      </c>
      <c r="P121" s="425">
        <v>1.8068592000000085E-2</v>
      </c>
      <c r="Q121" s="425">
        <v>1.8068591999999953E-2</v>
      </c>
      <c r="R121" s="425">
        <v>1.8068592000000015E-2</v>
      </c>
      <c r="S121" s="425">
        <v>1.8068591999999987E-2</v>
      </c>
      <c r="T121" s="425">
        <v>1.9927983999999961E-2</v>
      </c>
      <c r="U121" s="425">
        <v>1.9927983999999899E-2</v>
      </c>
      <c r="V121" s="425">
        <v>1.9927983999999885E-2</v>
      </c>
      <c r="W121" s="425">
        <v>1.9927983999999864E-2</v>
      </c>
      <c r="X121" s="425">
        <v>1.8068591999999946E-2</v>
      </c>
      <c r="Y121" s="425">
        <v>1.8068592000000057E-2</v>
      </c>
      <c r="Z121" s="425">
        <v>1.8068591999999987E-2</v>
      </c>
      <c r="AA121" s="425">
        <v>1.8068591999999987E-2</v>
      </c>
      <c r="AB121" s="425">
        <v>1.8068592000000085E-2</v>
      </c>
      <c r="AC121" s="425">
        <v>1.8068591999999953E-2</v>
      </c>
      <c r="AD121" s="425">
        <v>1.8068592000000015E-2</v>
      </c>
      <c r="AE121" s="425">
        <v>1.8068591999999987E-2</v>
      </c>
      <c r="AF121" s="425">
        <v>1.9927983999999961E-2</v>
      </c>
      <c r="AG121" s="425">
        <v>1.9927983999999899E-2</v>
      </c>
      <c r="AH121" s="425">
        <v>1.9927983999999885E-2</v>
      </c>
      <c r="AI121" s="425">
        <v>1.9927983999999864E-2</v>
      </c>
      <c r="AJ121" s="425">
        <v>1.8068591999999946E-2</v>
      </c>
      <c r="AK121" s="425">
        <v>1.8068592000000057E-2</v>
      </c>
      <c r="AL121" s="425">
        <v>1.8068591999999987E-2</v>
      </c>
      <c r="AM121" s="425">
        <v>1.8068591999999987E-2</v>
      </c>
      <c r="AN121" s="425">
        <v>1.8068592000000085E-2</v>
      </c>
      <c r="AO121" s="425">
        <v>1.8068591999999953E-2</v>
      </c>
      <c r="AP121" s="425">
        <v>1.8068592000000015E-2</v>
      </c>
      <c r="AQ121" s="425">
        <v>1.8068591999999987E-2</v>
      </c>
      <c r="AR121" s="425">
        <v>1.9927983999999961E-2</v>
      </c>
      <c r="AS121" s="425">
        <v>1.9927983999999899E-2</v>
      </c>
      <c r="AT121" s="425">
        <v>1.9927983999999885E-2</v>
      </c>
      <c r="AU121" s="425">
        <v>1.9927983999999864E-2</v>
      </c>
      <c r="AV121" s="425">
        <v>1.8068591999999946E-2</v>
      </c>
      <c r="AW121" s="425">
        <v>1.8068592000000057E-2</v>
      </c>
      <c r="AX121" s="425">
        <v>1.8068591999999987E-2</v>
      </c>
      <c r="AY121" s="425">
        <v>1.8068591999999987E-2</v>
      </c>
      <c r="AZ121" s="425">
        <v>1.8068592000000085E-2</v>
      </c>
      <c r="BA121" s="425">
        <v>1.8068591999999953E-2</v>
      </c>
      <c r="BB121" s="425">
        <v>1.8068592000000015E-2</v>
      </c>
      <c r="BC121" s="425">
        <v>1.8068591999999987E-2</v>
      </c>
      <c r="BD121" s="425">
        <v>1.9927983999999961E-2</v>
      </c>
      <c r="BE121" s="425">
        <v>1.9927983999999899E-2</v>
      </c>
      <c r="BF121" s="425">
        <v>1.9927983999999885E-2</v>
      </c>
      <c r="BG121" s="425">
        <v>1.9927983999999864E-2</v>
      </c>
      <c r="BH121" s="425">
        <v>1.8068591999999946E-2</v>
      </c>
      <c r="BI121" s="425">
        <v>1.8068592000000057E-2</v>
      </c>
      <c r="BJ121" s="425">
        <v>1.8068591999999987E-2</v>
      </c>
      <c r="BK121" s="425">
        <v>1.8068591999999987E-2</v>
      </c>
      <c r="BL121" s="425">
        <v>1.8068592000000085E-2</v>
      </c>
      <c r="BM121" s="425">
        <v>1.8068591999999953E-2</v>
      </c>
      <c r="BN121" s="425">
        <v>1.8068592000000015E-2</v>
      </c>
      <c r="BO121" s="425">
        <v>1.8068591999999987E-2</v>
      </c>
      <c r="BP121" s="425">
        <v>1.9927983999999961E-2</v>
      </c>
      <c r="BQ121" s="425">
        <v>1.9927983999999899E-2</v>
      </c>
      <c r="BR121" s="425">
        <v>1.9927983999999885E-2</v>
      </c>
      <c r="BS121" s="425">
        <v>1.9927983999999864E-2</v>
      </c>
      <c r="BT121" s="425">
        <v>1.8068591999999946E-2</v>
      </c>
      <c r="BU121" s="425">
        <v>1.8068592000000057E-2</v>
      </c>
      <c r="BV121" s="425">
        <v>1.8068591999999987E-2</v>
      </c>
      <c r="BW121" s="425">
        <v>1.8068591999999987E-2</v>
      </c>
      <c r="BX121" s="425">
        <v>1.8068592000000085E-2</v>
      </c>
      <c r="BY121" s="425">
        <v>1.8068591999999953E-2</v>
      </c>
      <c r="BZ121" s="425">
        <v>1.8068592000000015E-2</v>
      </c>
      <c r="CA121" s="425">
        <v>1.8068591999999987E-2</v>
      </c>
      <c r="CB121" s="425">
        <v>1.9927983999999961E-2</v>
      </c>
      <c r="CC121" s="425">
        <v>1.9927983999999899E-2</v>
      </c>
      <c r="CD121" s="425">
        <v>1.9927983999999885E-2</v>
      </c>
      <c r="CE121" s="425">
        <v>1.9927983999999864E-2</v>
      </c>
      <c r="CF121" s="425">
        <v>1.8068591999999946E-2</v>
      </c>
      <c r="CG121" s="425">
        <v>1.8068592000000057E-2</v>
      </c>
      <c r="CH121" s="425">
        <v>1.8068591999999987E-2</v>
      </c>
    </row>
    <row r="122" spans="1:86" ht="15" thickBot="1" x14ac:dyDescent="0.35">
      <c r="A122" s="656"/>
      <c r="B122" s="327" t="s">
        <v>137</v>
      </c>
      <c r="C122" s="126">
        <v>1.2194E-2</v>
      </c>
      <c r="D122" s="126">
        <v>1.2194E-2</v>
      </c>
      <c r="E122" s="126">
        <v>1.2195000000000001E-2</v>
      </c>
      <c r="F122" s="425">
        <v>1.8068592000000015E-2</v>
      </c>
      <c r="G122" s="425">
        <v>1.8068591999999987E-2</v>
      </c>
      <c r="H122" s="425">
        <v>1.9927983999999961E-2</v>
      </c>
      <c r="I122" s="425">
        <v>1.9927983999999899E-2</v>
      </c>
      <c r="J122" s="425">
        <v>1.9927983999999885E-2</v>
      </c>
      <c r="K122" s="425">
        <v>1.9927983999999864E-2</v>
      </c>
      <c r="L122" s="425">
        <v>1.8068591999999946E-2</v>
      </c>
      <c r="M122" s="425">
        <v>1.8068592000000057E-2</v>
      </c>
      <c r="N122" s="425">
        <v>1.8068591999999987E-2</v>
      </c>
      <c r="O122" s="425">
        <v>1.8068591999999987E-2</v>
      </c>
      <c r="P122" s="425">
        <v>1.8068592000000085E-2</v>
      </c>
      <c r="Q122" s="425">
        <v>1.8068591999999953E-2</v>
      </c>
      <c r="R122" s="425">
        <v>1.8068592000000015E-2</v>
      </c>
      <c r="S122" s="425">
        <v>1.8068591999999987E-2</v>
      </c>
      <c r="T122" s="425">
        <v>1.9927983999999961E-2</v>
      </c>
      <c r="U122" s="425">
        <v>1.9927983999999899E-2</v>
      </c>
      <c r="V122" s="425">
        <v>1.9927983999999885E-2</v>
      </c>
      <c r="W122" s="425">
        <v>1.9927983999999864E-2</v>
      </c>
      <c r="X122" s="425">
        <v>1.8068591999999946E-2</v>
      </c>
      <c r="Y122" s="425">
        <v>1.8068592000000057E-2</v>
      </c>
      <c r="Z122" s="425">
        <v>1.8068591999999987E-2</v>
      </c>
      <c r="AA122" s="425">
        <v>1.8068591999999987E-2</v>
      </c>
      <c r="AB122" s="425">
        <v>1.8068592000000085E-2</v>
      </c>
      <c r="AC122" s="425">
        <v>1.8068591999999953E-2</v>
      </c>
      <c r="AD122" s="425">
        <v>1.8068592000000015E-2</v>
      </c>
      <c r="AE122" s="425">
        <v>1.8068591999999987E-2</v>
      </c>
      <c r="AF122" s="425">
        <v>1.9927983999999961E-2</v>
      </c>
      <c r="AG122" s="425">
        <v>1.9927983999999899E-2</v>
      </c>
      <c r="AH122" s="425">
        <v>1.9927983999999885E-2</v>
      </c>
      <c r="AI122" s="425">
        <v>1.9927983999999864E-2</v>
      </c>
      <c r="AJ122" s="425">
        <v>1.8068591999999946E-2</v>
      </c>
      <c r="AK122" s="425">
        <v>1.8068592000000057E-2</v>
      </c>
      <c r="AL122" s="425">
        <v>1.8068591999999987E-2</v>
      </c>
      <c r="AM122" s="425">
        <v>1.8068591999999987E-2</v>
      </c>
      <c r="AN122" s="425">
        <v>1.8068592000000085E-2</v>
      </c>
      <c r="AO122" s="425">
        <v>1.8068591999999953E-2</v>
      </c>
      <c r="AP122" s="425">
        <v>1.8068592000000015E-2</v>
      </c>
      <c r="AQ122" s="425">
        <v>1.8068591999999987E-2</v>
      </c>
      <c r="AR122" s="425">
        <v>1.9927983999999961E-2</v>
      </c>
      <c r="AS122" s="425">
        <v>1.9927983999999899E-2</v>
      </c>
      <c r="AT122" s="425">
        <v>1.9927983999999885E-2</v>
      </c>
      <c r="AU122" s="425">
        <v>1.9927983999999864E-2</v>
      </c>
      <c r="AV122" s="425">
        <v>1.8068591999999946E-2</v>
      </c>
      <c r="AW122" s="425">
        <v>1.8068592000000057E-2</v>
      </c>
      <c r="AX122" s="425">
        <v>1.8068591999999987E-2</v>
      </c>
      <c r="AY122" s="425">
        <v>1.8068591999999987E-2</v>
      </c>
      <c r="AZ122" s="425">
        <v>1.8068592000000085E-2</v>
      </c>
      <c r="BA122" s="425">
        <v>1.8068591999999953E-2</v>
      </c>
      <c r="BB122" s="425">
        <v>1.8068592000000015E-2</v>
      </c>
      <c r="BC122" s="425">
        <v>1.8068591999999987E-2</v>
      </c>
      <c r="BD122" s="425">
        <v>1.9927983999999961E-2</v>
      </c>
      <c r="BE122" s="425">
        <v>1.9927983999999899E-2</v>
      </c>
      <c r="BF122" s="425">
        <v>1.9927983999999885E-2</v>
      </c>
      <c r="BG122" s="425">
        <v>1.9927983999999864E-2</v>
      </c>
      <c r="BH122" s="425">
        <v>1.8068591999999946E-2</v>
      </c>
      <c r="BI122" s="425">
        <v>1.8068592000000057E-2</v>
      </c>
      <c r="BJ122" s="425">
        <v>1.8068591999999987E-2</v>
      </c>
      <c r="BK122" s="425">
        <v>1.8068591999999987E-2</v>
      </c>
      <c r="BL122" s="425">
        <v>1.8068592000000085E-2</v>
      </c>
      <c r="BM122" s="425">
        <v>1.8068591999999953E-2</v>
      </c>
      <c r="BN122" s="425">
        <v>1.8068592000000015E-2</v>
      </c>
      <c r="BO122" s="425">
        <v>1.8068591999999987E-2</v>
      </c>
      <c r="BP122" s="425">
        <v>1.9927983999999961E-2</v>
      </c>
      <c r="BQ122" s="425">
        <v>1.9927983999999899E-2</v>
      </c>
      <c r="BR122" s="425">
        <v>1.9927983999999885E-2</v>
      </c>
      <c r="BS122" s="425">
        <v>1.9927983999999864E-2</v>
      </c>
      <c r="BT122" s="425">
        <v>1.8068591999999946E-2</v>
      </c>
      <c r="BU122" s="425">
        <v>1.8068592000000057E-2</v>
      </c>
      <c r="BV122" s="425">
        <v>1.8068591999999987E-2</v>
      </c>
      <c r="BW122" s="425">
        <v>1.8068591999999987E-2</v>
      </c>
      <c r="BX122" s="425">
        <v>1.8068592000000085E-2</v>
      </c>
      <c r="BY122" s="425">
        <v>1.8068591999999953E-2</v>
      </c>
      <c r="BZ122" s="425">
        <v>1.8068592000000015E-2</v>
      </c>
      <c r="CA122" s="425">
        <v>1.8068591999999987E-2</v>
      </c>
      <c r="CB122" s="425">
        <v>1.9927983999999961E-2</v>
      </c>
      <c r="CC122" s="425">
        <v>1.9927983999999899E-2</v>
      </c>
      <c r="CD122" s="425">
        <v>1.9927983999999885E-2</v>
      </c>
      <c r="CE122" s="425">
        <v>1.9927983999999864E-2</v>
      </c>
      <c r="CF122" s="425">
        <v>1.8068591999999946E-2</v>
      </c>
      <c r="CG122" s="425">
        <v>1.8068592000000057E-2</v>
      </c>
      <c r="CH122" s="425">
        <v>1.8068591999999987E-2</v>
      </c>
    </row>
    <row r="123" spans="1:86" x14ac:dyDescent="0.3">
      <c r="A123" s="127"/>
      <c r="B123" s="127"/>
      <c r="C123" s="128"/>
      <c r="D123" s="128"/>
      <c r="E123" s="128"/>
      <c r="F123" s="128"/>
      <c r="G123" s="128"/>
      <c r="H123" s="128"/>
      <c r="I123" s="128"/>
      <c r="J123" s="128"/>
      <c r="K123" s="128"/>
      <c r="L123" s="128"/>
      <c r="M123" s="128"/>
      <c r="N123" s="128"/>
    </row>
    <row r="124" spans="1:86" ht="15" thickBot="1" x14ac:dyDescent="0.35"/>
    <row r="125" spans="1:86" ht="15" thickBot="1" x14ac:dyDescent="0.35">
      <c r="C125" s="679" t="s">
        <v>246</v>
      </c>
      <c r="D125" s="679"/>
      <c r="E125" s="679"/>
      <c r="F125" s="679"/>
      <c r="G125" s="679"/>
      <c r="H125" s="679"/>
      <c r="I125" s="679"/>
      <c r="J125" s="679"/>
      <c r="K125" s="679"/>
      <c r="L125" s="679"/>
      <c r="M125" s="679"/>
      <c r="N125" s="679"/>
      <c r="O125" s="679" t="s">
        <v>246</v>
      </c>
      <c r="P125" s="679"/>
      <c r="Q125" s="679"/>
      <c r="R125" s="679"/>
      <c r="S125" s="679"/>
      <c r="T125" s="679"/>
      <c r="U125" s="679"/>
      <c r="V125" s="679"/>
      <c r="W125" s="679"/>
      <c r="X125" s="679"/>
      <c r="Y125" s="679"/>
      <c r="Z125" s="679"/>
      <c r="AA125" s="679" t="s">
        <v>246</v>
      </c>
      <c r="AB125" s="679"/>
      <c r="AC125" s="679"/>
      <c r="AD125" s="679"/>
      <c r="AE125" s="679"/>
      <c r="AF125" s="679"/>
      <c r="AG125" s="679"/>
      <c r="AH125" s="679"/>
      <c r="AI125" s="679"/>
      <c r="AJ125" s="679"/>
      <c r="AK125" s="679"/>
      <c r="AL125" s="679"/>
      <c r="AM125" s="679" t="s">
        <v>246</v>
      </c>
      <c r="AN125" s="679"/>
      <c r="AO125" s="679"/>
      <c r="AP125" s="679"/>
      <c r="AQ125" s="679"/>
      <c r="AR125" s="679"/>
      <c r="AS125" s="679"/>
      <c r="AT125" s="679"/>
      <c r="AU125" s="679"/>
      <c r="AV125" s="679"/>
      <c r="AW125" s="679"/>
      <c r="AX125" s="679"/>
      <c r="AY125" s="679" t="s">
        <v>246</v>
      </c>
      <c r="AZ125" s="679"/>
      <c r="BA125" s="679"/>
      <c r="BB125" s="679"/>
      <c r="BC125" s="679"/>
      <c r="BD125" s="679"/>
      <c r="BE125" s="679"/>
      <c r="BF125" s="679"/>
      <c r="BG125" s="679"/>
      <c r="BH125" s="679"/>
      <c r="BI125" s="679"/>
      <c r="BJ125" s="679"/>
      <c r="BK125" s="679" t="s">
        <v>246</v>
      </c>
      <c r="BL125" s="679"/>
      <c r="BM125" s="679"/>
      <c r="BN125" s="679"/>
      <c r="BO125" s="679"/>
      <c r="BP125" s="679"/>
      <c r="BQ125" s="679"/>
      <c r="BR125" s="679"/>
      <c r="BS125" s="679"/>
      <c r="BT125" s="679"/>
      <c r="BU125" s="679"/>
      <c r="BV125" s="679"/>
      <c r="BW125" s="679" t="s">
        <v>246</v>
      </c>
      <c r="BX125" s="679"/>
      <c r="BY125" s="679"/>
      <c r="BZ125" s="679"/>
      <c r="CA125" s="679"/>
      <c r="CB125" s="679"/>
      <c r="CC125" s="679"/>
      <c r="CD125" s="679"/>
      <c r="CE125" s="679"/>
      <c r="CF125" s="679"/>
      <c r="CG125" s="679"/>
      <c r="CH125" s="679"/>
    </row>
    <row r="126" spans="1:86" ht="15.6" x14ac:dyDescent="0.3">
      <c r="A126" s="654" t="s">
        <v>247</v>
      </c>
      <c r="B126" s="322" t="s">
        <v>266</v>
      </c>
      <c r="C126" s="351">
        <f>C4</f>
        <v>43831</v>
      </c>
      <c r="D126" s="351">
        <f t="shared" ref="D126:BO126" si="85">D4</f>
        <v>43862</v>
      </c>
      <c r="E126" s="351">
        <f t="shared" si="85"/>
        <v>43891</v>
      </c>
      <c r="F126" s="351">
        <f t="shared" si="85"/>
        <v>43922</v>
      </c>
      <c r="G126" s="351">
        <f t="shared" si="85"/>
        <v>43952</v>
      </c>
      <c r="H126" s="351">
        <f t="shared" si="85"/>
        <v>43983</v>
      </c>
      <c r="I126" s="351">
        <f t="shared" si="85"/>
        <v>44013</v>
      </c>
      <c r="J126" s="351">
        <f t="shared" si="85"/>
        <v>44044</v>
      </c>
      <c r="K126" s="351">
        <f t="shared" si="85"/>
        <v>44075</v>
      </c>
      <c r="L126" s="351">
        <f t="shared" si="85"/>
        <v>44105</v>
      </c>
      <c r="M126" s="351">
        <f t="shared" si="85"/>
        <v>44136</v>
      </c>
      <c r="N126" s="351">
        <f t="shared" si="85"/>
        <v>44166</v>
      </c>
      <c r="O126" s="351">
        <f t="shared" si="85"/>
        <v>44197</v>
      </c>
      <c r="P126" s="351">
        <f t="shared" si="85"/>
        <v>44228</v>
      </c>
      <c r="Q126" s="351">
        <f t="shared" si="85"/>
        <v>44256</v>
      </c>
      <c r="R126" s="351">
        <f t="shared" si="85"/>
        <v>44287</v>
      </c>
      <c r="S126" s="351">
        <f t="shared" si="85"/>
        <v>44317</v>
      </c>
      <c r="T126" s="351">
        <f t="shared" si="85"/>
        <v>44348</v>
      </c>
      <c r="U126" s="351">
        <f t="shared" si="85"/>
        <v>44378</v>
      </c>
      <c r="V126" s="351">
        <f t="shared" si="85"/>
        <v>44409</v>
      </c>
      <c r="W126" s="351">
        <f t="shared" si="85"/>
        <v>44440</v>
      </c>
      <c r="X126" s="351">
        <f t="shared" si="85"/>
        <v>44470</v>
      </c>
      <c r="Y126" s="351">
        <f t="shared" si="85"/>
        <v>44501</v>
      </c>
      <c r="Z126" s="351">
        <f t="shared" si="85"/>
        <v>44531</v>
      </c>
      <c r="AA126" s="351">
        <f t="shared" si="85"/>
        <v>44562</v>
      </c>
      <c r="AB126" s="351">
        <f t="shared" si="85"/>
        <v>44593</v>
      </c>
      <c r="AC126" s="351">
        <f t="shared" si="85"/>
        <v>44621</v>
      </c>
      <c r="AD126" s="351">
        <f t="shared" si="85"/>
        <v>44652</v>
      </c>
      <c r="AE126" s="351">
        <f t="shared" si="85"/>
        <v>44682</v>
      </c>
      <c r="AF126" s="351">
        <f t="shared" si="85"/>
        <v>44713</v>
      </c>
      <c r="AG126" s="351">
        <f t="shared" si="85"/>
        <v>44743</v>
      </c>
      <c r="AH126" s="351">
        <f t="shared" si="85"/>
        <v>44774</v>
      </c>
      <c r="AI126" s="351">
        <f t="shared" si="85"/>
        <v>44805</v>
      </c>
      <c r="AJ126" s="351">
        <f t="shared" si="85"/>
        <v>44835</v>
      </c>
      <c r="AK126" s="351">
        <f t="shared" si="85"/>
        <v>44866</v>
      </c>
      <c r="AL126" s="351">
        <f t="shared" si="85"/>
        <v>44896</v>
      </c>
      <c r="AM126" s="351">
        <f t="shared" si="85"/>
        <v>44927</v>
      </c>
      <c r="AN126" s="351">
        <f t="shared" si="85"/>
        <v>44958</v>
      </c>
      <c r="AO126" s="351">
        <f t="shared" si="85"/>
        <v>44986</v>
      </c>
      <c r="AP126" s="351">
        <f t="shared" si="85"/>
        <v>45017</v>
      </c>
      <c r="AQ126" s="351">
        <f t="shared" si="85"/>
        <v>45047</v>
      </c>
      <c r="AR126" s="351">
        <f t="shared" si="85"/>
        <v>45078</v>
      </c>
      <c r="AS126" s="351">
        <f t="shared" si="85"/>
        <v>45108</v>
      </c>
      <c r="AT126" s="351">
        <f t="shared" si="85"/>
        <v>45139</v>
      </c>
      <c r="AU126" s="351">
        <f t="shared" si="85"/>
        <v>45170</v>
      </c>
      <c r="AV126" s="351">
        <f t="shared" si="85"/>
        <v>45200</v>
      </c>
      <c r="AW126" s="351">
        <f t="shared" si="85"/>
        <v>45231</v>
      </c>
      <c r="AX126" s="351">
        <f t="shared" si="85"/>
        <v>45261</v>
      </c>
      <c r="AY126" s="351">
        <f t="shared" si="85"/>
        <v>45292</v>
      </c>
      <c r="AZ126" s="351">
        <f t="shared" si="85"/>
        <v>45323</v>
      </c>
      <c r="BA126" s="351">
        <f t="shared" si="85"/>
        <v>45352</v>
      </c>
      <c r="BB126" s="351">
        <f t="shared" si="85"/>
        <v>45383</v>
      </c>
      <c r="BC126" s="351">
        <f t="shared" si="85"/>
        <v>45413</v>
      </c>
      <c r="BD126" s="351">
        <f t="shared" si="85"/>
        <v>45444</v>
      </c>
      <c r="BE126" s="351">
        <f t="shared" si="85"/>
        <v>45474</v>
      </c>
      <c r="BF126" s="351">
        <f t="shared" si="85"/>
        <v>45505</v>
      </c>
      <c r="BG126" s="351">
        <f t="shared" si="85"/>
        <v>45536</v>
      </c>
      <c r="BH126" s="351">
        <f t="shared" si="85"/>
        <v>45566</v>
      </c>
      <c r="BI126" s="351">
        <f t="shared" si="85"/>
        <v>45597</v>
      </c>
      <c r="BJ126" s="351">
        <f t="shared" si="85"/>
        <v>45627</v>
      </c>
      <c r="BK126" s="351">
        <f t="shared" si="85"/>
        <v>45658</v>
      </c>
      <c r="BL126" s="351">
        <f t="shared" si="85"/>
        <v>45689</v>
      </c>
      <c r="BM126" s="351">
        <f t="shared" si="85"/>
        <v>45717</v>
      </c>
      <c r="BN126" s="351">
        <f t="shared" si="85"/>
        <v>45748</v>
      </c>
      <c r="BO126" s="351">
        <f t="shared" si="85"/>
        <v>45778</v>
      </c>
      <c r="BP126" s="351">
        <f t="shared" ref="BP126:CH126" si="86">BP4</f>
        <v>45809</v>
      </c>
      <c r="BQ126" s="351">
        <f t="shared" si="86"/>
        <v>45839</v>
      </c>
      <c r="BR126" s="351">
        <f t="shared" si="86"/>
        <v>45870</v>
      </c>
      <c r="BS126" s="351">
        <f t="shared" si="86"/>
        <v>45901</v>
      </c>
      <c r="BT126" s="351">
        <f t="shared" si="86"/>
        <v>45931</v>
      </c>
      <c r="BU126" s="351">
        <f t="shared" si="86"/>
        <v>45962</v>
      </c>
      <c r="BV126" s="351">
        <f t="shared" si="86"/>
        <v>45992</v>
      </c>
      <c r="BW126" s="351">
        <f t="shared" si="86"/>
        <v>46023</v>
      </c>
      <c r="BX126" s="351">
        <f t="shared" si="86"/>
        <v>46054</v>
      </c>
      <c r="BY126" s="351">
        <f t="shared" si="86"/>
        <v>46082</v>
      </c>
      <c r="BZ126" s="351">
        <f t="shared" si="86"/>
        <v>46113</v>
      </c>
      <c r="CA126" s="351">
        <f t="shared" si="86"/>
        <v>46143</v>
      </c>
      <c r="CB126" s="351">
        <f t="shared" si="86"/>
        <v>46174</v>
      </c>
      <c r="CC126" s="351">
        <f t="shared" si="86"/>
        <v>46204</v>
      </c>
      <c r="CD126" s="351">
        <f t="shared" si="86"/>
        <v>46235</v>
      </c>
      <c r="CE126" s="351">
        <f t="shared" si="86"/>
        <v>46266</v>
      </c>
      <c r="CF126" s="351">
        <f t="shared" si="86"/>
        <v>46296</v>
      </c>
      <c r="CG126" s="351">
        <f t="shared" si="86"/>
        <v>46327</v>
      </c>
      <c r="CH126" s="352">
        <f t="shared" si="86"/>
        <v>46357</v>
      </c>
    </row>
    <row r="127" spans="1:86" x14ac:dyDescent="0.3">
      <c r="A127" s="655"/>
      <c r="B127" s="325" t="s">
        <v>229</v>
      </c>
      <c r="C127" s="130">
        <v>1.0126E-2</v>
      </c>
      <c r="D127" s="130">
        <v>1.0828000000000001E-2</v>
      </c>
      <c r="E127" s="130">
        <v>1.0834E-2</v>
      </c>
      <c r="F127" s="429">
        <v>9.3300694720660927E-3</v>
      </c>
      <c r="G127" s="429">
        <v>1.3190972391467491E-2</v>
      </c>
      <c r="H127" s="429">
        <v>3.3396509974146636E-2</v>
      </c>
      <c r="I127" s="429">
        <v>3.0311628255511709E-2</v>
      </c>
      <c r="J127" s="429">
        <v>3.0025700532701628E-2</v>
      </c>
      <c r="K127" s="429">
        <v>3.0999168728459075E-2</v>
      </c>
      <c r="L127" s="429">
        <v>1.4333326703126323E-2</v>
      </c>
      <c r="M127" s="429">
        <v>1.2574297781386794E-2</v>
      </c>
      <c r="N127" s="429">
        <v>1.0783770658233277E-2</v>
      </c>
      <c r="O127" s="429">
        <v>8.6905396105985688E-3</v>
      </c>
      <c r="P127" s="429">
        <v>9.1843635285924711E-3</v>
      </c>
      <c r="Q127" s="429">
        <v>9.3172995483337146E-3</v>
      </c>
      <c r="R127" s="429">
        <v>9.3300694720660927E-3</v>
      </c>
      <c r="S127" s="429">
        <v>1.3190972391467491E-2</v>
      </c>
      <c r="T127" s="429">
        <v>3.3396509974146636E-2</v>
      </c>
      <c r="U127" s="429">
        <v>3.0311628255511709E-2</v>
      </c>
      <c r="V127" s="429">
        <v>3.0025700532701628E-2</v>
      </c>
      <c r="W127" s="429">
        <v>3.0999168728459075E-2</v>
      </c>
      <c r="X127" s="429">
        <v>1.4333326703126323E-2</v>
      </c>
      <c r="Y127" s="429">
        <v>1.2574297781386794E-2</v>
      </c>
      <c r="Z127" s="429">
        <v>1.0783770658233277E-2</v>
      </c>
      <c r="AA127" s="429">
        <v>8.6905396105985688E-3</v>
      </c>
      <c r="AB127" s="429">
        <v>9.1843635285924711E-3</v>
      </c>
      <c r="AC127" s="429">
        <v>9.3172995483337146E-3</v>
      </c>
      <c r="AD127" s="429">
        <v>9.3300694720660927E-3</v>
      </c>
      <c r="AE127" s="429">
        <v>1.3190972391467491E-2</v>
      </c>
      <c r="AF127" s="429">
        <v>3.3396509974146636E-2</v>
      </c>
      <c r="AG127" s="429">
        <v>3.0311628255511709E-2</v>
      </c>
      <c r="AH127" s="429">
        <v>3.0025700532701628E-2</v>
      </c>
      <c r="AI127" s="429">
        <v>3.0999168728459075E-2</v>
      </c>
      <c r="AJ127" s="429">
        <v>1.4333326703126323E-2</v>
      </c>
      <c r="AK127" s="429">
        <v>1.2574297781386794E-2</v>
      </c>
      <c r="AL127" s="429">
        <v>1.0783770658233277E-2</v>
      </c>
      <c r="AM127" s="429">
        <v>8.6905396105985688E-3</v>
      </c>
      <c r="AN127" s="429">
        <v>9.1843635285924711E-3</v>
      </c>
      <c r="AO127" s="429">
        <v>9.3172995483337146E-3</v>
      </c>
      <c r="AP127" s="429">
        <v>9.3300694720660927E-3</v>
      </c>
      <c r="AQ127" s="429">
        <v>1.3190972391467491E-2</v>
      </c>
      <c r="AR127" s="429">
        <v>3.3396509974146636E-2</v>
      </c>
      <c r="AS127" s="429">
        <v>3.0311628255511709E-2</v>
      </c>
      <c r="AT127" s="429">
        <v>3.0025700532701628E-2</v>
      </c>
      <c r="AU127" s="429">
        <v>3.0999168728459075E-2</v>
      </c>
      <c r="AV127" s="429">
        <v>1.4333326703126323E-2</v>
      </c>
      <c r="AW127" s="429">
        <v>1.2574297781386794E-2</v>
      </c>
      <c r="AX127" s="429">
        <v>1.0783770658233277E-2</v>
      </c>
      <c r="AY127" s="429">
        <v>8.6905396105985688E-3</v>
      </c>
      <c r="AZ127" s="429">
        <v>9.1843635285924711E-3</v>
      </c>
      <c r="BA127" s="429">
        <v>9.3172995483337146E-3</v>
      </c>
      <c r="BB127" s="429">
        <v>9.3300694720660927E-3</v>
      </c>
      <c r="BC127" s="429">
        <v>1.3190972391467491E-2</v>
      </c>
      <c r="BD127" s="429">
        <v>3.3396509974146636E-2</v>
      </c>
      <c r="BE127" s="429">
        <v>3.0311628255511709E-2</v>
      </c>
      <c r="BF127" s="429">
        <v>3.0025700532701628E-2</v>
      </c>
      <c r="BG127" s="429">
        <v>3.0999168728459075E-2</v>
      </c>
      <c r="BH127" s="429">
        <v>1.4333326703126323E-2</v>
      </c>
      <c r="BI127" s="429">
        <v>1.2574297781386794E-2</v>
      </c>
      <c r="BJ127" s="429">
        <v>1.0783770658233277E-2</v>
      </c>
      <c r="BK127" s="429">
        <v>8.6905396105985688E-3</v>
      </c>
      <c r="BL127" s="429">
        <v>9.1843635285924711E-3</v>
      </c>
      <c r="BM127" s="429">
        <v>9.3172995483337146E-3</v>
      </c>
      <c r="BN127" s="429">
        <v>9.3300694720660927E-3</v>
      </c>
      <c r="BO127" s="429">
        <v>1.3190972391467491E-2</v>
      </c>
      <c r="BP127" s="429">
        <v>3.3396509974146636E-2</v>
      </c>
      <c r="BQ127" s="429">
        <v>3.0311628255511709E-2</v>
      </c>
      <c r="BR127" s="429">
        <v>3.0025700532701628E-2</v>
      </c>
      <c r="BS127" s="429">
        <v>3.0999168728459075E-2</v>
      </c>
      <c r="BT127" s="429">
        <v>1.4333326703126323E-2</v>
      </c>
      <c r="BU127" s="429">
        <v>1.2574297781386794E-2</v>
      </c>
      <c r="BV127" s="429">
        <v>1.0783770658233277E-2</v>
      </c>
      <c r="BW127" s="429">
        <v>8.6905396105985688E-3</v>
      </c>
      <c r="BX127" s="429">
        <v>9.1843635285924711E-3</v>
      </c>
      <c r="BY127" s="429">
        <v>9.3172995483337146E-3</v>
      </c>
      <c r="BZ127" s="429">
        <v>9.3300694720660927E-3</v>
      </c>
      <c r="CA127" s="429">
        <v>1.3190972391467491E-2</v>
      </c>
      <c r="CB127" s="429">
        <v>3.3396509974146636E-2</v>
      </c>
      <c r="CC127" s="429">
        <v>3.0311628255511709E-2</v>
      </c>
      <c r="CD127" s="429">
        <v>3.0025700532701628E-2</v>
      </c>
      <c r="CE127" s="429">
        <v>3.0999168728459075E-2</v>
      </c>
      <c r="CF127" s="429">
        <v>1.4333326703126323E-2</v>
      </c>
      <c r="CG127" s="429">
        <v>1.2574297781386794E-2</v>
      </c>
      <c r="CH127" s="429">
        <v>1.0783770658233277E-2</v>
      </c>
    </row>
    <row r="128" spans="1:86" x14ac:dyDescent="0.3">
      <c r="A128" s="655"/>
      <c r="B128" s="325" t="s">
        <v>128</v>
      </c>
      <c r="C128" s="130">
        <v>1.5914000000000001E-2</v>
      </c>
      <c r="D128" s="130">
        <v>1.6499E-2</v>
      </c>
      <c r="E128" s="130">
        <v>1.3811E-2</v>
      </c>
      <c r="F128" s="429">
        <v>9.7664417356625004E-3</v>
      </c>
      <c r="G128" s="429">
        <v>2.1051463283982559E-2</v>
      </c>
      <c r="H128" s="429">
        <v>5.6205642178387479E-2</v>
      </c>
      <c r="I128" s="429">
        <v>3.8871954473552781E-2</v>
      </c>
      <c r="J128" s="429">
        <v>4.5357306184860703E-2</v>
      </c>
      <c r="K128" s="429">
        <v>5.3567977999279676E-2</v>
      </c>
      <c r="L128" s="429">
        <v>1.3398140041059062E-2</v>
      </c>
      <c r="M128" s="429">
        <v>1.9843361120502567E-2</v>
      </c>
      <c r="N128" s="429">
        <v>9.7585757189299401E-3</v>
      </c>
      <c r="O128" s="429">
        <v>1.3661557336104716E-2</v>
      </c>
      <c r="P128" s="429">
        <v>1.3995891437648279E-2</v>
      </c>
      <c r="Q128" s="429">
        <v>1.1937688399857259E-2</v>
      </c>
      <c r="R128" s="429">
        <v>9.7664417356625004E-3</v>
      </c>
      <c r="S128" s="429">
        <v>2.1051463283982559E-2</v>
      </c>
      <c r="T128" s="429">
        <v>5.6205642178387479E-2</v>
      </c>
      <c r="U128" s="429">
        <v>3.8871954473552781E-2</v>
      </c>
      <c r="V128" s="429">
        <v>4.5357306184860703E-2</v>
      </c>
      <c r="W128" s="429">
        <v>5.3567977999279676E-2</v>
      </c>
      <c r="X128" s="429">
        <v>1.3398140041059062E-2</v>
      </c>
      <c r="Y128" s="429">
        <v>1.9843361120502567E-2</v>
      </c>
      <c r="Z128" s="429">
        <v>9.7585757189299401E-3</v>
      </c>
      <c r="AA128" s="429">
        <v>1.3661557336104716E-2</v>
      </c>
      <c r="AB128" s="429">
        <v>1.3995891437648279E-2</v>
      </c>
      <c r="AC128" s="429">
        <v>1.1937688399857259E-2</v>
      </c>
      <c r="AD128" s="429">
        <v>9.7664417356625004E-3</v>
      </c>
      <c r="AE128" s="429">
        <v>2.1051463283982559E-2</v>
      </c>
      <c r="AF128" s="429">
        <v>5.6205642178387479E-2</v>
      </c>
      <c r="AG128" s="429">
        <v>3.8871954473552781E-2</v>
      </c>
      <c r="AH128" s="429">
        <v>4.5357306184860703E-2</v>
      </c>
      <c r="AI128" s="429">
        <v>5.3567977999279676E-2</v>
      </c>
      <c r="AJ128" s="429">
        <v>1.3398140041059062E-2</v>
      </c>
      <c r="AK128" s="429">
        <v>1.9843361120502567E-2</v>
      </c>
      <c r="AL128" s="429">
        <v>9.7585757189299401E-3</v>
      </c>
      <c r="AM128" s="429">
        <v>1.3661557336104716E-2</v>
      </c>
      <c r="AN128" s="429">
        <v>1.3995891437648279E-2</v>
      </c>
      <c r="AO128" s="429">
        <v>1.1937688399857259E-2</v>
      </c>
      <c r="AP128" s="429">
        <v>9.7664417356625004E-3</v>
      </c>
      <c r="AQ128" s="429">
        <v>2.1051463283982559E-2</v>
      </c>
      <c r="AR128" s="429">
        <v>5.6205642178387479E-2</v>
      </c>
      <c r="AS128" s="429">
        <v>3.8871954473552781E-2</v>
      </c>
      <c r="AT128" s="429">
        <v>4.5357306184860703E-2</v>
      </c>
      <c r="AU128" s="429">
        <v>5.3567977999279676E-2</v>
      </c>
      <c r="AV128" s="429">
        <v>1.3398140041059062E-2</v>
      </c>
      <c r="AW128" s="429">
        <v>1.9843361120502567E-2</v>
      </c>
      <c r="AX128" s="429">
        <v>9.7585757189299401E-3</v>
      </c>
      <c r="AY128" s="429">
        <v>1.3661557336104716E-2</v>
      </c>
      <c r="AZ128" s="429">
        <v>1.3995891437648279E-2</v>
      </c>
      <c r="BA128" s="429">
        <v>1.1937688399857259E-2</v>
      </c>
      <c r="BB128" s="429">
        <v>9.7664417356625004E-3</v>
      </c>
      <c r="BC128" s="429">
        <v>2.1051463283982559E-2</v>
      </c>
      <c r="BD128" s="429">
        <v>5.6205642178387479E-2</v>
      </c>
      <c r="BE128" s="429">
        <v>3.8871954473552781E-2</v>
      </c>
      <c r="BF128" s="429">
        <v>4.5357306184860703E-2</v>
      </c>
      <c r="BG128" s="429">
        <v>5.3567977999279676E-2</v>
      </c>
      <c r="BH128" s="429">
        <v>1.3398140041059062E-2</v>
      </c>
      <c r="BI128" s="429">
        <v>1.9843361120502567E-2</v>
      </c>
      <c r="BJ128" s="429">
        <v>9.7585757189299401E-3</v>
      </c>
      <c r="BK128" s="429">
        <v>1.3661557336104716E-2</v>
      </c>
      <c r="BL128" s="429">
        <v>1.3995891437648279E-2</v>
      </c>
      <c r="BM128" s="429">
        <v>1.1937688399857259E-2</v>
      </c>
      <c r="BN128" s="429">
        <v>9.7664417356625004E-3</v>
      </c>
      <c r="BO128" s="429">
        <v>2.1051463283982559E-2</v>
      </c>
      <c r="BP128" s="429">
        <v>5.6205642178387479E-2</v>
      </c>
      <c r="BQ128" s="429">
        <v>3.8871954473552781E-2</v>
      </c>
      <c r="BR128" s="429">
        <v>4.5357306184860703E-2</v>
      </c>
      <c r="BS128" s="429">
        <v>5.3567977999279676E-2</v>
      </c>
      <c r="BT128" s="429">
        <v>1.3398140041059062E-2</v>
      </c>
      <c r="BU128" s="429">
        <v>1.9843361120502567E-2</v>
      </c>
      <c r="BV128" s="429">
        <v>9.7585757189299401E-3</v>
      </c>
      <c r="BW128" s="429">
        <v>1.3661557336104716E-2</v>
      </c>
      <c r="BX128" s="429">
        <v>1.3995891437648279E-2</v>
      </c>
      <c r="BY128" s="429">
        <v>1.1937688399857259E-2</v>
      </c>
      <c r="BZ128" s="429">
        <v>9.7664417356625004E-3</v>
      </c>
      <c r="CA128" s="429">
        <v>2.1051463283982559E-2</v>
      </c>
      <c r="CB128" s="429">
        <v>5.6205642178387479E-2</v>
      </c>
      <c r="CC128" s="429">
        <v>3.8871954473552781E-2</v>
      </c>
      <c r="CD128" s="429">
        <v>4.5357306184860703E-2</v>
      </c>
      <c r="CE128" s="429">
        <v>5.3567977999279676E-2</v>
      </c>
      <c r="CF128" s="429">
        <v>1.3398140041059062E-2</v>
      </c>
      <c r="CG128" s="429">
        <v>1.9843361120502567E-2</v>
      </c>
      <c r="CH128" s="429">
        <v>9.7585757189299401E-3</v>
      </c>
    </row>
    <row r="129" spans="1:86" x14ac:dyDescent="0.3">
      <c r="A129" s="655"/>
      <c r="B129" s="325" t="s">
        <v>230</v>
      </c>
      <c r="C129" s="130">
        <v>9.7359999999999999E-3</v>
      </c>
      <c r="D129" s="130">
        <v>1.0451999999999999E-2</v>
      </c>
      <c r="E129" s="130">
        <v>1.3606E-2</v>
      </c>
      <c r="F129" s="429">
        <v>1.2523477953738765E-2</v>
      </c>
      <c r="G129" s="429">
        <v>1.5511017884555292E-2</v>
      </c>
      <c r="H129" s="429">
        <v>4.0279244842641462E-2</v>
      </c>
      <c r="I129" s="429">
        <v>3.0246490222571087E-2</v>
      </c>
      <c r="J129" s="429">
        <v>3.3396789722178383E-2</v>
      </c>
      <c r="K129" s="429">
        <v>3.6603346879997244E-2</v>
      </c>
      <c r="L129" s="429">
        <v>1.7030212077065426E-2</v>
      </c>
      <c r="M129" s="429">
        <v>1.2611403494553954E-2</v>
      </c>
      <c r="N129" s="429">
        <v>1.2708554866204393E-2</v>
      </c>
      <c r="O129" s="429">
        <v>8.3557771746031375E-3</v>
      </c>
      <c r="P129" s="429">
        <v>8.8661221561538248E-3</v>
      </c>
      <c r="Q129" s="429">
        <v>1.1753498870943338E-2</v>
      </c>
      <c r="R129" s="429">
        <v>1.2523477953738765E-2</v>
      </c>
      <c r="S129" s="429">
        <v>1.5511017884555292E-2</v>
      </c>
      <c r="T129" s="429">
        <v>4.0279244842641462E-2</v>
      </c>
      <c r="U129" s="429">
        <v>3.0246490222571087E-2</v>
      </c>
      <c r="V129" s="429">
        <v>3.3396789722178383E-2</v>
      </c>
      <c r="W129" s="429">
        <v>3.6603346879997244E-2</v>
      </c>
      <c r="X129" s="429">
        <v>1.7030212077065426E-2</v>
      </c>
      <c r="Y129" s="429">
        <v>1.2611403494553954E-2</v>
      </c>
      <c r="Z129" s="429">
        <v>1.2708554866204393E-2</v>
      </c>
      <c r="AA129" s="429">
        <v>8.3557771746031375E-3</v>
      </c>
      <c r="AB129" s="429">
        <v>8.8661221561538248E-3</v>
      </c>
      <c r="AC129" s="429">
        <v>1.1753498870943338E-2</v>
      </c>
      <c r="AD129" s="429">
        <v>1.2523477953738765E-2</v>
      </c>
      <c r="AE129" s="429">
        <v>1.5511017884555292E-2</v>
      </c>
      <c r="AF129" s="429">
        <v>4.0279244842641462E-2</v>
      </c>
      <c r="AG129" s="429">
        <v>3.0246490222571087E-2</v>
      </c>
      <c r="AH129" s="429">
        <v>3.3396789722178383E-2</v>
      </c>
      <c r="AI129" s="429">
        <v>3.6603346879997244E-2</v>
      </c>
      <c r="AJ129" s="429">
        <v>1.7030212077065426E-2</v>
      </c>
      <c r="AK129" s="429">
        <v>1.2611403494553954E-2</v>
      </c>
      <c r="AL129" s="429">
        <v>1.2708554866204393E-2</v>
      </c>
      <c r="AM129" s="429">
        <v>8.3557771746031375E-3</v>
      </c>
      <c r="AN129" s="429">
        <v>8.8661221561538248E-3</v>
      </c>
      <c r="AO129" s="429">
        <v>1.1753498870943338E-2</v>
      </c>
      <c r="AP129" s="429">
        <v>1.2523477953738765E-2</v>
      </c>
      <c r="AQ129" s="429">
        <v>1.5511017884555292E-2</v>
      </c>
      <c r="AR129" s="429">
        <v>4.0279244842641462E-2</v>
      </c>
      <c r="AS129" s="429">
        <v>3.0246490222571087E-2</v>
      </c>
      <c r="AT129" s="429">
        <v>3.3396789722178383E-2</v>
      </c>
      <c r="AU129" s="429">
        <v>3.6603346879997244E-2</v>
      </c>
      <c r="AV129" s="429">
        <v>1.7030212077065426E-2</v>
      </c>
      <c r="AW129" s="429">
        <v>1.2611403494553954E-2</v>
      </c>
      <c r="AX129" s="429">
        <v>1.2708554866204393E-2</v>
      </c>
      <c r="AY129" s="429">
        <v>8.3557771746031375E-3</v>
      </c>
      <c r="AZ129" s="429">
        <v>8.8661221561538248E-3</v>
      </c>
      <c r="BA129" s="429">
        <v>1.1753498870943338E-2</v>
      </c>
      <c r="BB129" s="429">
        <v>1.2523477953738765E-2</v>
      </c>
      <c r="BC129" s="429">
        <v>1.5511017884555292E-2</v>
      </c>
      <c r="BD129" s="429">
        <v>4.0279244842641462E-2</v>
      </c>
      <c r="BE129" s="429">
        <v>3.0246490222571087E-2</v>
      </c>
      <c r="BF129" s="429">
        <v>3.3396789722178383E-2</v>
      </c>
      <c r="BG129" s="429">
        <v>3.6603346879997244E-2</v>
      </c>
      <c r="BH129" s="429">
        <v>1.7030212077065426E-2</v>
      </c>
      <c r="BI129" s="429">
        <v>1.2611403494553954E-2</v>
      </c>
      <c r="BJ129" s="429">
        <v>1.2708554866204393E-2</v>
      </c>
      <c r="BK129" s="429">
        <v>8.3557771746031375E-3</v>
      </c>
      <c r="BL129" s="429">
        <v>8.8661221561538248E-3</v>
      </c>
      <c r="BM129" s="429">
        <v>1.1753498870943338E-2</v>
      </c>
      <c r="BN129" s="429">
        <v>1.2523477953738765E-2</v>
      </c>
      <c r="BO129" s="429">
        <v>1.5511017884555292E-2</v>
      </c>
      <c r="BP129" s="429">
        <v>4.0279244842641462E-2</v>
      </c>
      <c r="BQ129" s="429">
        <v>3.0246490222571087E-2</v>
      </c>
      <c r="BR129" s="429">
        <v>3.3396789722178383E-2</v>
      </c>
      <c r="BS129" s="429">
        <v>3.6603346879997244E-2</v>
      </c>
      <c r="BT129" s="429">
        <v>1.7030212077065426E-2</v>
      </c>
      <c r="BU129" s="429">
        <v>1.2611403494553954E-2</v>
      </c>
      <c r="BV129" s="429">
        <v>1.2708554866204393E-2</v>
      </c>
      <c r="BW129" s="429">
        <v>8.3557771746031375E-3</v>
      </c>
      <c r="BX129" s="429">
        <v>8.8661221561538248E-3</v>
      </c>
      <c r="BY129" s="429">
        <v>1.1753498870943338E-2</v>
      </c>
      <c r="BZ129" s="429">
        <v>1.2523477953738765E-2</v>
      </c>
      <c r="CA129" s="429">
        <v>1.5511017884555292E-2</v>
      </c>
      <c r="CB129" s="429">
        <v>4.0279244842641462E-2</v>
      </c>
      <c r="CC129" s="429">
        <v>3.0246490222571087E-2</v>
      </c>
      <c r="CD129" s="429">
        <v>3.3396789722178383E-2</v>
      </c>
      <c r="CE129" s="429">
        <v>3.6603346879997244E-2</v>
      </c>
      <c r="CF129" s="429">
        <v>1.7030212077065426E-2</v>
      </c>
      <c r="CG129" s="429">
        <v>1.2611403494553954E-2</v>
      </c>
      <c r="CH129" s="429">
        <v>1.2708554866204393E-2</v>
      </c>
    </row>
    <row r="130" spans="1:86" x14ac:dyDescent="0.3">
      <c r="A130" s="655"/>
      <c r="B130" s="325" t="s">
        <v>129</v>
      </c>
      <c r="C130" s="130">
        <v>0</v>
      </c>
      <c r="D130" s="130">
        <v>0</v>
      </c>
      <c r="E130" s="130">
        <v>1.2593E-2</v>
      </c>
      <c r="F130" s="429">
        <v>1.0321710579863055E-2</v>
      </c>
      <c r="G130" s="429">
        <v>2.8707370508953747E-2</v>
      </c>
      <c r="H130" s="429">
        <v>5.725490240748439E-2</v>
      </c>
      <c r="I130" s="429">
        <v>3.9256023626103941E-2</v>
      </c>
      <c r="J130" s="429">
        <v>4.5918436764594305E-2</v>
      </c>
      <c r="K130" s="429">
        <v>5.7888264534285201E-2</v>
      </c>
      <c r="L130" s="429">
        <v>1.3219573636351361E-2</v>
      </c>
      <c r="M130" s="429">
        <v>0</v>
      </c>
      <c r="N130" s="429">
        <v>0</v>
      </c>
      <c r="O130" s="429">
        <v>0</v>
      </c>
      <c r="P130" s="429">
        <v>0</v>
      </c>
      <c r="Q130" s="429">
        <v>0</v>
      </c>
      <c r="R130" s="429">
        <v>1.0321710579863055E-2</v>
      </c>
      <c r="S130" s="429">
        <v>2.8707370508953747E-2</v>
      </c>
      <c r="T130" s="429">
        <v>5.725490240748439E-2</v>
      </c>
      <c r="U130" s="429">
        <v>3.9256023626103941E-2</v>
      </c>
      <c r="V130" s="429">
        <v>4.5918436764594305E-2</v>
      </c>
      <c r="W130" s="429">
        <v>5.7888264534285201E-2</v>
      </c>
      <c r="X130" s="429">
        <v>1.3219573636351361E-2</v>
      </c>
      <c r="Y130" s="429">
        <v>0</v>
      </c>
      <c r="Z130" s="429">
        <v>0</v>
      </c>
      <c r="AA130" s="429">
        <v>0</v>
      </c>
      <c r="AB130" s="429">
        <v>0</v>
      </c>
      <c r="AC130" s="429">
        <v>0</v>
      </c>
      <c r="AD130" s="429">
        <v>1.0321710579863055E-2</v>
      </c>
      <c r="AE130" s="429">
        <v>2.8707370508953747E-2</v>
      </c>
      <c r="AF130" s="429">
        <v>5.725490240748439E-2</v>
      </c>
      <c r="AG130" s="429">
        <v>3.9256023626103941E-2</v>
      </c>
      <c r="AH130" s="429">
        <v>4.5918436764594305E-2</v>
      </c>
      <c r="AI130" s="429">
        <v>5.7888264534285201E-2</v>
      </c>
      <c r="AJ130" s="429">
        <v>1.3219573636351361E-2</v>
      </c>
      <c r="AK130" s="429">
        <v>0</v>
      </c>
      <c r="AL130" s="429">
        <v>0</v>
      </c>
      <c r="AM130" s="429">
        <v>0</v>
      </c>
      <c r="AN130" s="429">
        <v>0</v>
      </c>
      <c r="AO130" s="429">
        <v>0</v>
      </c>
      <c r="AP130" s="429">
        <v>1.0321710579863055E-2</v>
      </c>
      <c r="AQ130" s="429">
        <v>2.8707370508953747E-2</v>
      </c>
      <c r="AR130" s="429">
        <v>5.725490240748439E-2</v>
      </c>
      <c r="AS130" s="429">
        <v>3.9256023626103941E-2</v>
      </c>
      <c r="AT130" s="429">
        <v>4.5918436764594305E-2</v>
      </c>
      <c r="AU130" s="429">
        <v>5.7888264534285201E-2</v>
      </c>
      <c r="AV130" s="429">
        <v>1.3219573636351361E-2</v>
      </c>
      <c r="AW130" s="429">
        <v>0</v>
      </c>
      <c r="AX130" s="429">
        <v>0</v>
      </c>
      <c r="AY130" s="429">
        <v>0</v>
      </c>
      <c r="AZ130" s="429">
        <v>0</v>
      </c>
      <c r="BA130" s="429">
        <v>0</v>
      </c>
      <c r="BB130" s="429">
        <v>1.0321710579863055E-2</v>
      </c>
      <c r="BC130" s="429">
        <v>2.8707370508953747E-2</v>
      </c>
      <c r="BD130" s="429">
        <v>5.725490240748439E-2</v>
      </c>
      <c r="BE130" s="429">
        <v>3.9256023626103941E-2</v>
      </c>
      <c r="BF130" s="429">
        <v>4.5918436764594305E-2</v>
      </c>
      <c r="BG130" s="429">
        <v>5.7888264534285201E-2</v>
      </c>
      <c r="BH130" s="429">
        <v>1.3219573636351361E-2</v>
      </c>
      <c r="BI130" s="429">
        <v>0</v>
      </c>
      <c r="BJ130" s="429">
        <v>0</v>
      </c>
      <c r="BK130" s="429">
        <v>0</v>
      </c>
      <c r="BL130" s="429">
        <v>0</v>
      </c>
      <c r="BM130" s="429">
        <v>0</v>
      </c>
      <c r="BN130" s="429">
        <v>1.0321710579863055E-2</v>
      </c>
      <c r="BO130" s="429">
        <v>2.8707370508953747E-2</v>
      </c>
      <c r="BP130" s="429">
        <v>5.725490240748439E-2</v>
      </c>
      <c r="BQ130" s="429">
        <v>3.9256023626103941E-2</v>
      </c>
      <c r="BR130" s="429">
        <v>4.5918436764594305E-2</v>
      </c>
      <c r="BS130" s="429">
        <v>5.7888264534285201E-2</v>
      </c>
      <c r="BT130" s="429">
        <v>1.3219573636351361E-2</v>
      </c>
      <c r="BU130" s="429">
        <v>0</v>
      </c>
      <c r="BV130" s="429">
        <v>0</v>
      </c>
      <c r="BW130" s="429">
        <v>0</v>
      </c>
      <c r="BX130" s="429">
        <v>0</v>
      </c>
      <c r="BY130" s="429">
        <v>0</v>
      </c>
      <c r="BZ130" s="429">
        <v>1.0321710579863055E-2</v>
      </c>
      <c r="CA130" s="429">
        <v>2.8707370508953747E-2</v>
      </c>
      <c r="CB130" s="429">
        <v>5.725490240748439E-2</v>
      </c>
      <c r="CC130" s="429">
        <v>3.9256023626103941E-2</v>
      </c>
      <c r="CD130" s="429">
        <v>4.5918436764594305E-2</v>
      </c>
      <c r="CE130" s="429">
        <v>5.7888264534285201E-2</v>
      </c>
      <c r="CF130" s="429">
        <v>1.3219573636351361E-2</v>
      </c>
      <c r="CG130" s="429">
        <v>0</v>
      </c>
      <c r="CH130" s="429">
        <v>0</v>
      </c>
    </row>
    <row r="131" spans="1:86" x14ac:dyDescent="0.3">
      <c r="A131" s="655"/>
      <c r="B131" s="325" t="s">
        <v>231</v>
      </c>
      <c r="C131" s="130">
        <v>1.897E-3</v>
      </c>
      <c r="D131" s="130">
        <v>1.9740000000000001E-3</v>
      </c>
      <c r="E131" s="130">
        <v>2.8299999999999999E-4</v>
      </c>
      <c r="F131" s="429">
        <v>1.4844313197169632E-3</v>
      </c>
      <c r="G131" s="429">
        <v>2.9707296977562786E-4</v>
      </c>
      <c r="H131" s="429">
        <v>6.6015297877556852E-4</v>
      </c>
      <c r="I131" s="429">
        <v>8.1969564125558496E-5</v>
      </c>
      <c r="J131" s="429">
        <v>6.9835035625883594E-4</v>
      </c>
      <c r="K131" s="429">
        <v>6.5884510241158455E-4</v>
      </c>
      <c r="L131" s="429">
        <v>2.3971139056324186E-4</v>
      </c>
      <c r="M131" s="429">
        <v>2.736397347236708E-5</v>
      </c>
      <c r="N131" s="429">
        <v>2.0525246777853903E-4</v>
      </c>
      <c r="O131" s="429">
        <v>1.6281637189139251E-3</v>
      </c>
      <c r="P131" s="429">
        <v>1.6786293240557046E-3</v>
      </c>
      <c r="Q131" s="429">
        <v>2.5279300023637111E-4</v>
      </c>
      <c r="R131" s="429">
        <v>1.4844313197169632E-3</v>
      </c>
      <c r="S131" s="429">
        <v>2.9707296977562786E-4</v>
      </c>
      <c r="T131" s="429">
        <v>6.6015297877556852E-4</v>
      </c>
      <c r="U131" s="429">
        <v>8.1969564125558496E-5</v>
      </c>
      <c r="V131" s="429">
        <v>6.9835035625883594E-4</v>
      </c>
      <c r="W131" s="429">
        <v>6.5884510241158455E-4</v>
      </c>
      <c r="X131" s="429">
        <v>2.3971139056324186E-4</v>
      </c>
      <c r="Y131" s="429">
        <v>2.736397347236708E-5</v>
      </c>
      <c r="Z131" s="429">
        <v>2.0525246777853903E-4</v>
      </c>
      <c r="AA131" s="429">
        <v>1.6281637189139251E-3</v>
      </c>
      <c r="AB131" s="429">
        <v>1.6786293240557046E-3</v>
      </c>
      <c r="AC131" s="429">
        <v>2.5279300023637111E-4</v>
      </c>
      <c r="AD131" s="429">
        <v>1.4844313197169632E-3</v>
      </c>
      <c r="AE131" s="429">
        <v>2.9707296977562786E-4</v>
      </c>
      <c r="AF131" s="429">
        <v>6.6015297877556852E-4</v>
      </c>
      <c r="AG131" s="429">
        <v>8.1969564125558496E-5</v>
      </c>
      <c r="AH131" s="429">
        <v>6.9835035625883594E-4</v>
      </c>
      <c r="AI131" s="429">
        <v>6.5884510241158455E-4</v>
      </c>
      <c r="AJ131" s="429">
        <v>2.3971139056324186E-4</v>
      </c>
      <c r="AK131" s="429">
        <v>2.736397347236708E-5</v>
      </c>
      <c r="AL131" s="429">
        <v>2.0525246777853903E-4</v>
      </c>
      <c r="AM131" s="429">
        <v>1.6281637189139251E-3</v>
      </c>
      <c r="AN131" s="429">
        <v>1.6786293240557046E-3</v>
      </c>
      <c r="AO131" s="429">
        <v>2.5279300023637111E-4</v>
      </c>
      <c r="AP131" s="429">
        <v>1.4844313197169632E-3</v>
      </c>
      <c r="AQ131" s="429">
        <v>2.9707296977562786E-4</v>
      </c>
      <c r="AR131" s="429">
        <v>6.6015297877556852E-4</v>
      </c>
      <c r="AS131" s="429">
        <v>8.1969564125558496E-5</v>
      </c>
      <c r="AT131" s="429">
        <v>6.9835035625883594E-4</v>
      </c>
      <c r="AU131" s="429">
        <v>6.5884510241158455E-4</v>
      </c>
      <c r="AV131" s="429">
        <v>2.3971139056324186E-4</v>
      </c>
      <c r="AW131" s="429">
        <v>2.736397347236708E-5</v>
      </c>
      <c r="AX131" s="429">
        <v>2.0525246777853903E-4</v>
      </c>
      <c r="AY131" s="429">
        <v>1.6281637189139251E-3</v>
      </c>
      <c r="AZ131" s="429">
        <v>1.6786293240557046E-3</v>
      </c>
      <c r="BA131" s="429">
        <v>2.5279300023637111E-4</v>
      </c>
      <c r="BB131" s="429">
        <v>1.4844313197169632E-3</v>
      </c>
      <c r="BC131" s="429">
        <v>2.9707296977562786E-4</v>
      </c>
      <c r="BD131" s="429">
        <v>6.6015297877556852E-4</v>
      </c>
      <c r="BE131" s="429">
        <v>8.1969564125558496E-5</v>
      </c>
      <c r="BF131" s="429">
        <v>6.9835035625883594E-4</v>
      </c>
      <c r="BG131" s="429">
        <v>6.5884510241158455E-4</v>
      </c>
      <c r="BH131" s="429">
        <v>2.3971139056324186E-4</v>
      </c>
      <c r="BI131" s="429">
        <v>2.736397347236708E-5</v>
      </c>
      <c r="BJ131" s="429">
        <v>2.0525246777853903E-4</v>
      </c>
      <c r="BK131" s="429">
        <v>1.6281637189139251E-3</v>
      </c>
      <c r="BL131" s="429">
        <v>1.6786293240557046E-3</v>
      </c>
      <c r="BM131" s="429">
        <v>2.5279300023637111E-4</v>
      </c>
      <c r="BN131" s="429">
        <v>1.4844313197169632E-3</v>
      </c>
      <c r="BO131" s="429">
        <v>2.9707296977562786E-4</v>
      </c>
      <c r="BP131" s="429">
        <v>6.6015297877556852E-4</v>
      </c>
      <c r="BQ131" s="429">
        <v>8.1969564125558496E-5</v>
      </c>
      <c r="BR131" s="429">
        <v>6.9835035625883594E-4</v>
      </c>
      <c r="BS131" s="429">
        <v>6.5884510241158455E-4</v>
      </c>
      <c r="BT131" s="429">
        <v>2.3971139056324186E-4</v>
      </c>
      <c r="BU131" s="429">
        <v>2.736397347236708E-5</v>
      </c>
      <c r="BV131" s="429">
        <v>2.0525246777853903E-4</v>
      </c>
      <c r="BW131" s="429">
        <v>1.6281637189139251E-3</v>
      </c>
      <c r="BX131" s="429">
        <v>1.6786293240557046E-3</v>
      </c>
      <c r="BY131" s="429">
        <v>2.5279300023637111E-4</v>
      </c>
      <c r="BZ131" s="429">
        <v>1.4844313197169632E-3</v>
      </c>
      <c r="CA131" s="429">
        <v>2.9707296977562786E-4</v>
      </c>
      <c r="CB131" s="429">
        <v>6.6015297877556852E-4</v>
      </c>
      <c r="CC131" s="429">
        <v>8.1969564125558496E-5</v>
      </c>
      <c r="CD131" s="429">
        <v>6.9835035625883594E-4</v>
      </c>
      <c r="CE131" s="429">
        <v>6.5884510241158455E-4</v>
      </c>
      <c r="CF131" s="429">
        <v>2.3971139056324186E-4</v>
      </c>
      <c r="CG131" s="429">
        <v>2.736397347236708E-5</v>
      </c>
      <c r="CH131" s="429">
        <v>2.0525246777853903E-4</v>
      </c>
    </row>
    <row r="132" spans="1:86" x14ac:dyDescent="0.3">
      <c r="A132" s="655"/>
      <c r="B132" s="326" t="s">
        <v>131</v>
      </c>
      <c r="C132" s="130">
        <v>1.5914999999999999E-2</v>
      </c>
      <c r="D132" s="130">
        <v>1.6522999999999999E-2</v>
      </c>
      <c r="E132" s="130">
        <v>1.4227999999999999E-2</v>
      </c>
      <c r="F132" s="429">
        <v>1.2761917396770914E-2</v>
      </c>
      <c r="G132" s="429">
        <v>1.1624343448128488E-2</v>
      </c>
      <c r="H132" s="429">
        <v>0</v>
      </c>
      <c r="I132" s="429">
        <v>0</v>
      </c>
      <c r="J132" s="429">
        <v>0</v>
      </c>
      <c r="K132" s="429">
        <v>3.3819556488432434E-2</v>
      </c>
      <c r="L132" s="429">
        <v>1.569196336800998E-2</v>
      </c>
      <c r="M132" s="429">
        <v>2.0699636429393212E-2</v>
      </c>
      <c r="N132" s="429">
        <v>9.7630296804752416E-3</v>
      </c>
      <c r="O132" s="429">
        <v>1.3661973402149941E-2</v>
      </c>
      <c r="P132" s="429">
        <v>1.4015661382962317E-2</v>
      </c>
      <c r="Q132" s="429">
        <v>1.2311180388589181E-2</v>
      </c>
      <c r="R132" s="429">
        <v>1.2761917396770914E-2</v>
      </c>
      <c r="S132" s="429">
        <v>1.1624343448128488E-2</v>
      </c>
      <c r="T132" s="429">
        <v>0</v>
      </c>
      <c r="U132" s="429">
        <v>0</v>
      </c>
      <c r="V132" s="429">
        <v>0</v>
      </c>
      <c r="W132" s="429">
        <v>3.3819556488432434E-2</v>
      </c>
      <c r="X132" s="429">
        <v>1.569196336800998E-2</v>
      </c>
      <c r="Y132" s="429">
        <v>2.0699636429393212E-2</v>
      </c>
      <c r="Z132" s="429">
        <v>9.7630296804752416E-3</v>
      </c>
      <c r="AA132" s="429">
        <v>1.3661973402149941E-2</v>
      </c>
      <c r="AB132" s="429">
        <v>1.4015661382962317E-2</v>
      </c>
      <c r="AC132" s="429">
        <v>1.2311180388589181E-2</v>
      </c>
      <c r="AD132" s="429">
        <v>1.2761917396770914E-2</v>
      </c>
      <c r="AE132" s="429">
        <v>1.1624343448128488E-2</v>
      </c>
      <c r="AF132" s="429">
        <v>0</v>
      </c>
      <c r="AG132" s="429">
        <v>0</v>
      </c>
      <c r="AH132" s="429">
        <v>0</v>
      </c>
      <c r="AI132" s="429">
        <v>3.3819556488432434E-2</v>
      </c>
      <c r="AJ132" s="429">
        <v>1.569196336800998E-2</v>
      </c>
      <c r="AK132" s="429">
        <v>2.0699636429393212E-2</v>
      </c>
      <c r="AL132" s="429">
        <v>9.7630296804752416E-3</v>
      </c>
      <c r="AM132" s="429">
        <v>1.3661973402149941E-2</v>
      </c>
      <c r="AN132" s="429">
        <v>1.4015661382962317E-2</v>
      </c>
      <c r="AO132" s="429">
        <v>1.2311180388589181E-2</v>
      </c>
      <c r="AP132" s="429">
        <v>1.2761917396770914E-2</v>
      </c>
      <c r="AQ132" s="429">
        <v>1.1624343448128488E-2</v>
      </c>
      <c r="AR132" s="429">
        <v>0</v>
      </c>
      <c r="AS132" s="429">
        <v>0</v>
      </c>
      <c r="AT132" s="429">
        <v>0</v>
      </c>
      <c r="AU132" s="429">
        <v>3.3819556488432434E-2</v>
      </c>
      <c r="AV132" s="429">
        <v>1.569196336800998E-2</v>
      </c>
      <c r="AW132" s="429">
        <v>2.0699636429393212E-2</v>
      </c>
      <c r="AX132" s="429">
        <v>9.7630296804752416E-3</v>
      </c>
      <c r="AY132" s="429">
        <v>1.3661973402149941E-2</v>
      </c>
      <c r="AZ132" s="429">
        <v>1.4015661382962317E-2</v>
      </c>
      <c r="BA132" s="429">
        <v>1.2311180388589181E-2</v>
      </c>
      <c r="BB132" s="429">
        <v>1.2761917396770914E-2</v>
      </c>
      <c r="BC132" s="429">
        <v>1.1624343448128488E-2</v>
      </c>
      <c r="BD132" s="429">
        <v>0</v>
      </c>
      <c r="BE132" s="429">
        <v>0</v>
      </c>
      <c r="BF132" s="429">
        <v>0</v>
      </c>
      <c r="BG132" s="429">
        <v>3.3819556488432434E-2</v>
      </c>
      <c r="BH132" s="429">
        <v>1.569196336800998E-2</v>
      </c>
      <c r="BI132" s="429">
        <v>2.0699636429393212E-2</v>
      </c>
      <c r="BJ132" s="429">
        <v>9.7630296804752416E-3</v>
      </c>
      <c r="BK132" s="429">
        <v>1.3661973402149941E-2</v>
      </c>
      <c r="BL132" s="429">
        <v>1.4015661382962317E-2</v>
      </c>
      <c r="BM132" s="429">
        <v>1.2311180388589181E-2</v>
      </c>
      <c r="BN132" s="429">
        <v>1.2761917396770914E-2</v>
      </c>
      <c r="BO132" s="429">
        <v>1.1624343448128488E-2</v>
      </c>
      <c r="BP132" s="429">
        <v>0</v>
      </c>
      <c r="BQ132" s="429">
        <v>0</v>
      </c>
      <c r="BR132" s="429">
        <v>0</v>
      </c>
      <c r="BS132" s="429">
        <v>3.3819556488432434E-2</v>
      </c>
      <c r="BT132" s="429">
        <v>1.569196336800998E-2</v>
      </c>
      <c r="BU132" s="429">
        <v>2.0699636429393212E-2</v>
      </c>
      <c r="BV132" s="429">
        <v>9.7630296804752416E-3</v>
      </c>
      <c r="BW132" s="429">
        <v>1.3661973402149941E-2</v>
      </c>
      <c r="BX132" s="429">
        <v>1.4015661382962317E-2</v>
      </c>
      <c r="BY132" s="429">
        <v>1.2311180388589181E-2</v>
      </c>
      <c r="BZ132" s="429">
        <v>1.2761917396770914E-2</v>
      </c>
      <c r="CA132" s="429">
        <v>1.1624343448128488E-2</v>
      </c>
      <c r="CB132" s="429">
        <v>0</v>
      </c>
      <c r="CC132" s="429">
        <v>0</v>
      </c>
      <c r="CD132" s="429">
        <v>0</v>
      </c>
      <c r="CE132" s="429">
        <v>3.3819556488432434E-2</v>
      </c>
      <c r="CF132" s="429">
        <v>1.569196336800998E-2</v>
      </c>
      <c r="CG132" s="429">
        <v>2.0699636429393212E-2</v>
      </c>
      <c r="CH132" s="429">
        <v>9.7630296804752416E-3</v>
      </c>
    </row>
    <row r="133" spans="1:86" x14ac:dyDescent="0.3">
      <c r="A133" s="655"/>
      <c r="B133" s="326" t="s">
        <v>132</v>
      </c>
      <c r="C133" s="130">
        <v>1.5914000000000001E-2</v>
      </c>
      <c r="D133" s="130">
        <v>1.6499E-2</v>
      </c>
      <c r="E133" s="130">
        <v>1.3811E-2</v>
      </c>
      <c r="F133" s="429">
        <v>9.7664417356625004E-3</v>
      </c>
      <c r="G133" s="429">
        <v>2.1051463283982559E-2</v>
      </c>
      <c r="H133" s="429">
        <v>5.6205642178387479E-2</v>
      </c>
      <c r="I133" s="429">
        <v>3.8871954473552781E-2</v>
      </c>
      <c r="J133" s="429">
        <v>4.5357306184860703E-2</v>
      </c>
      <c r="K133" s="429">
        <v>5.3567977999279676E-2</v>
      </c>
      <c r="L133" s="429">
        <v>1.3398140041059062E-2</v>
      </c>
      <c r="M133" s="429">
        <v>1.9843361120502567E-2</v>
      </c>
      <c r="N133" s="429">
        <v>9.7585757189299401E-3</v>
      </c>
      <c r="O133" s="429">
        <v>1.3661557336104716E-2</v>
      </c>
      <c r="P133" s="429">
        <v>1.3995891437648279E-2</v>
      </c>
      <c r="Q133" s="429">
        <v>1.1937688399857259E-2</v>
      </c>
      <c r="R133" s="429">
        <v>9.7664417356625004E-3</v>
      </c>
      <c r="S133" s="429">
        <v>2.1051463283982559E-2</v>
      </c>
      <c r="T133" s="429">
        <v>5.6205642178387479E-2</v>
      </c>
      <c r="U133" s="429">
        <v>3.8871954473552781E-2</v>
      </c>
      <c r="V133" s="429">
        <v>4.5357306184860703E-2</v>
      </c>
      <c r="W133" s="429">
        <v>5.3567977999279676E-2</v>
      </c>
      <c r="X133" s="429">
        <v>1.3398140041059062E-2</v>
      </c>
      <c r="Y133" s="429">
        <v>1.9843361120502567E-2</v>
      </c>
      <c r="Z133" s="429">
        <v>9.7585757189299401E-3</v>
      </c>
      <c r="AA133" s="429">
        <v>1.3661557336104716E-2</v>
      </c>
      <c r="AB133" s="429">
        <v>1.3995891437648279E-2</v>
      </c>
      <c r="AC133" s="429">
        <v>1.1937688399857259E-2</v>
      </c>
      <c r="AD133" s="429">
        <v>9.7664417356625004E-3</v>
      </c>
      <c r="AE133" s="429">
        <v>2.1051463283982559E-2</v>
      </c>
      <c r="AF133" s="429">
        <v>5.6205642178387479E-2</v>
      </c>
      <c r="AG133" s="429">
        <v>3.8871954473552781E-2</v>
      </c>
      <c r="AH133" s="429">
        <v>4.5357306184860703E-2</v>
      </c>
      <c r="AI133" s="429">
        <v>5.3567977999279676E-2</v>
      </c>
      <c r="AJ133" s="429">
        <v>1.3398140041059062E-2</v>
      </c>
      <c r="AK133" s="429">
        <v>1.9843361120502567E-2</v>
      </c>
      <c r="AL133" s="429">
        <v>9.7585757189299401E-3</v>
      </c>
      <c r="AM133" s="429">
        <v>1.3661557336104716E-2</v>
      </c>
      <c r="AN133" s="429">
        <v>1.3995891437648279E-2</v>
      </c>
      <c r="AO133" s="429">
        <v>1.1937688399857259E-2</v>
      </c>
      <c r="AP133" s="429">
        <v>9.7664417356625004E-3</v>
      </c>
      <c r="AQ133" s="429">
        <v>2.1051463283982559E-2</v>
      </c>
      <c r="AR133" s="429">
        <v>5.6205642178387479E-2</v>
      </c>
      <c r="AS133" s="429">
        <v>3.8871954473552781E-2</v>
      </c>
      <c r="AT133" s="429">
        <v>4.5357306184860703E-2</v>
      </c>
      <c r="AU133" s="429">
        <v>5.3567977999279676E-2</v>
      </c>
      <c r="AV133" s="429">
        <v>1.3398140041059062E-2</v>
      </c>
      <c r="AW133" s="429">
        <v>1.9843361120502567E-2</v>
      </c>
      <c r="AX133" s="429">
        <v>9.7585757189299401E-3</v>
      </c>
      <c r="AY133" s="429">
        <v>1.3661557336104716E-2</v>
      </c>
      <c r="AZ133" s="429">
        <v>1.3995891437648279E-2</v>
      </c>
      <c r="BA133" s="429">
        <v>1.1937688399857259E-2</v>
      </c>
      <c r="BB133" s="429">
        <v>9.7664417356625004E-3</v>
      </c>
      <c r="BC133" s="429">
        <v>2.1051463283982559E-2</v>
      </c>
      <c r="BD133" s="429">
        <v>5.6205642178387479E-2</v>
      </c>
      <c r="BE133" s="429">
        <v>3.8871954473552781E-2</v>
      </c>
      <c r="BF133" s="429">
        <v>4.5357306184860703E-2</v>
      </c>
      <c r="BG133" s="429">
        <v>5.3567977999279676E-2</v>
      </c>
      <c r="BH133" s="429">
        <v>1.3398140041059062E-2</v>
      </c>
      <c r="BI133" s="429">
        <v>1.9843361120502567E-2</v>
      </c>
      <c r="BJ133" s="429">
        <v>9.7585757189299401E-3</v>
      </c>
      <c r="BK133" s="429">
        <v>1.3661557336104716E-2</v>
      </c>
      <c r="BL133" s="429">
        <v>1.3995891437648279E-2</v>
      </c>
      <c r="BM133" s="429">
        <v>1.1937688399857259E-2</v>
      </c>
      <c r="BN133" s="429">
        <v>9.7664417356625004E-3</v>
      </c>
      <c r="BO133" s="429">
        <v>2.1051463283982559E-2</v>
      </c>
      <c r="BP133" s="429">
        <v>5.6205642178387479E-2</v>
      </c>
      <c r="BQ133" s="429">
        <v>3.8871954473552781E-2</v>
      </c>
      <c r="BR133" s="429">
        <v>4.5357306184860703E-2</v>
      </c>
      <c r="BS133" s="429">
        <v>5.3567977999279676E-2</v>
      </c>
      <c r="BT133" s="429">
        <v>1.3398140041059062E-2</v>
      </c>
      <c r="BU133" s="429">
        <v>1.9843361120502567E-2</v>
      </c>
      <c r="BV133" s="429">
        <v>9.7585757189299401E-3</v>
      </c>
      <c r="BW133" s="429">
        <v>1.3661557336104716E-2</v>
      </c>
      <c r="BX133" s="429">
        <v>1.3995891437648279E-2</v>
      </c>
      <c r="BY133" s="429">
        <v>1.1937688399857259E-2</v>
      </c>
      <c r="BZ133" s="429">
        <v>9.7664417356625004E-3</v>
      </c>
      <c r="CA133" s="429">
        <v>2.1051463283982559E-2</v>
      </c>
      <c r="CB133" s="429">
        <v>5.6205642178387479E-2</v>
      </c>
      <c r="CC133" s="429">
        <v>3.8871954473552781E-2</v>
      </c>
      <c r="CD133" s="429">
        <v>4.5357306184860703E-2</v>
      </c>
      <c r="CE133" s="429">
        <v>5.3567977999279676E-2</v>
      </c>
      <c r="CF133" s="429">
        <v>1.3398140041059062E-2</v>
      </c>
      <c r="CG133" s="429">
        <v>1.9843361120502567E-2</v>
      </c>
      <c r="CH133" s="429">
        <v>9.7585757189299401E-3</v>
      </c>
    </row>
    <row r="134" spans="1:86" x14ac:dyDescent="0.3">
      <c r="A134" s="655"/>
      <c r="B134" s="326" t="s">
        <v>133</v>
      </c>
      <c r="C134" s="130">
        <v>1.1906999999999999E-2</v>
      </c>
      <c r="D134" s="130">
        <v>1.2029E-2</v>
      </c>
      <c r="E134" s="130">
        <v>1.2024999999999999E-2</v>
      </c>
      <c r="F134" s="429">
        <v>1.1792871777240846E-2</v>
      </c>
      <c r="G134" s="429">
        <v>1.578914962311392E-2</v>
      </c>
      <c r="H134" s="429">
        <v>3.8597945966901144E-2</v>
      </c>
      <c r="I134" s="429">
        <v>3.3826852839564304E-2</v>
      </c>
      <c r="J134" s="429">
        <v>3.3498800092871747E-2</v>
      </c>
      <c r="K134" s="429">
        <v>3.356331002034596E-2</v>
      </c>
      <c r="L134" s="429">
        <v>1.7558679118536522E-2</v>
      </c>
      <c r="M134" s="429">
        <v>1.4060264333344693E-2</v>
      </c>
      <c r="N134" s="429">
        <v>1.1646934294827344E-2</v>
      </c>
      <c r="O134" s="429">
        <v>1.0218487348935303E-2</v>
      </c>
      <c r="P134" s="429">
        <v>1.0200323043128763E-2</v>
      </c>
      <c r="Q134" s="429">
        <v>1.0356312921313933E-2</v>
      </c>
      <c r="R134" s="429">
        <v>1.1792871777240846E-2</v>
      </c>
      <c r="S134" s="429">
        <v>1.578914962311392E-2</v>
      </c>
      <c r="T134" s="429">
        <v>3.8597945966901144E-2</v>
      </c>
      <c r="U134" s="429">
        <v>3.3826852839564304E-2</v>
      </c>
      <c r="V134" s="429">
        <v>3.3498800092871747E-2</v>
      </c>
      <c r="W134" s="429">
        <v>3.356331002034596E-2</v>
      </c>
      <c r="X134" s="429">
        <v>1.7558679118536522E-2</v>
      </c>
      <c r="Y134" s="429">
        <v>1.4060264333344693E-2</v>
      </c>
      <c r="Z134" s="429">
        <v>1.1646934294827344E-2</v>
      </c>
      <c r="AA134" s="429">
        <v>1.0218487348935303E-2</v>
      </c>
      <c r="AB134" s="429">
        <v>1.0200323043128763E-2</v>
      </c>
      <c r="AC134" s="429">
        <v>1.0356312921313933E-2</v>
      </c>
      <c r="AD134" s="429">
        <v>1.1792871777240846E-2</v>
      </c>
      <c r="AE134" s="429">
        <v>1.578914962311392E-2</v>
      </c>
      <c r="AF134" s="429">
        <v>3.8597945966901144E-2</v>
      </c>
      <c r="AG134" s="429">
        <v>3.3826852839564304E-2</v>
      </c>
      <c r="AH134" s="429">
        <v>3.3498800092871747E-2</v>
      </c>
      <c r="AI134" s="429">
        <v>3.356331002034596E-2</v>
      </c>
      <c r="AJ134" s="429">
        <v>1.7558679118536522E-2</v>
      </c>
      <c r="AK134" s="429">
        <v>1.4060264333344693E-2</v>
      </c>
      <c r="AL134" s="429">
        <v>1.1646934294827344E-2</v>
      </c>
      <c r="AM134" s="429">
        <v>1.0218487348935303E-2</v>
      </c>
      <c r="AN134" s="429">
        <v>1.0200323043128763E-2</v>
      </c>
      <c r="AO134" s="429">
        <v>1.0356312921313933E-2</v>
      </c>
      <c r="AP134" s="429">
        <v>1.1792871777240846E-2</v>
      </c>
      <c r="AQ134" s="429">
        <v>1.578914962311392E-2</v>
      </c>
      <c r="AR134" s="429">
        <v>3.8597945966901144E-2</v>
      </c>
      <c r="AS134" s="429">
        <v>3.3826852839564304E-2</v>
      </c>
      <c r="AT134" s="429">
        <v>3.3498800092871747E-2</v>
      </c>
      <c r="AU134" s="429">
        <v>3.356331002034596E-2</v>
      </c>
      <c r="AV134" s="429">
        <v>1.7558679118536522E-2</v>
      </c>
      <c r="AW134" s="429">
        <v>1.4060264333344693E-2</v>
      </c>
      <c r="AX134" s="429">
        <v>1.1646934294827344E-2</v>
      </c>
      <c r="AY134" s="429">
        <v>1.0218487348935303E-2</v>
      </c>
      <c r="AZ134" s="429">
        <v>1.0200323043128763E-2</v>
      </c>
      <c r="BA134" s="429">
        <v>1.0356312921313933E-2</v>
      </c>
      <c r="BB134" s="429">
        <v>1.1792871777240846E-2</v>
      </c>
      <c r="BC134" s="429">
        <v>1.578914962311392E-2</v>
      </c>
      <c r="BD134" s="429">
        <v>3.8597945966901144E-2</v>
      </c>
      <c r="BE134" s="429">
        <v>3.3826852839564304E-2</v>
      </c>
      <c r="BF134" s="429">
        <v>3.3498800092871747E-2</v>
      </c>
      <c r="BG134" s="429">
        <v>3.356331002034596E-2</v>
      </c>
      <c r="BH134" s="429">
        <v>1.7558679118536522E-2</v>
      </c>
      <c r="BI134" s="429">
        <v>1.4060264333344693E-2</v>
      </c>
      <c r="BJ134" s="429">
        <v>1.1646934294827344E-2</v>
      </c>
      <c r="BK134" s="429">
        <v>1.0218487348935303E-2</v>
      </c>
      <c r="BL134" s="429">
        <v>1.0200323043128763E-2</v>
      </c>
      <c r="BM134" s="429">
        <v>1.0356312921313933E-2</v>
      </c>
      <c r="BN134" s="429">
        <v>1.1792871777240846E-2</v>
      </c>
      <c r="BO134" s="429">
        <v>1.578914962311392E-2</v>
      </c>
      <c r="BP134" s="429">
        <v>3.8597945966901144E-2</v>
      </c>
      <c r="BQ134" s="429">
        <v>3.3826852839564304E-2</v>
      </c>
      <c r="BR134" s="429">
        <v>3.3498800092871747E-2</v>
      </c>
      <c r="BS134" s="429">
        <v>3.356331002034596E-2</v>
      </c>
      <c r="BT134" s="429">
        <v>1.7558679118536522E-2</v>
      </c>
      <c r="BU134" s="429">
        <v>1.4060264333344693E-2</v>
      </c>
      <c r="BV134" s="429">
        <v>1.1646934294827344E-2</v>
      </c>
      <c r="BW134" s="429">
        <v>1.0218487348935303E-2</v>
      </c>
      <c r="BX134" s="429">
        <v>1.0200323043128763E-2</v>
      </c>
      <c r="BY134" s="429">
        <v>1.0356312921313933E-2</v>
      </c>
      <c r="BZ134" s="429">
        <v>1.1792871777240846E-2</v>
      </c>
      <c r="CA134" s="429">
        <v>1.578914962311392E-2</v>
      </c>
      <c r="CB134" s="429">
        <v>3.8597945966901144E-2</v>
      </c>
      <c r="CC134" s="429">
        <v>3.3826852839564304E-2</v>
      </c>
      <c r="CD134" s="429">
        <v>3.3498800092871747E-2</v>
      </c>
      <c r="CE134" s="429">
        <v>3.356331002034596E-2</v>
      </c>
      <c r="CF134" s="429">
        <v>1.7558679118536522E-2</v>
      </c>
      <c r="CG134" s="429">
        <v>1.4060264333344693E-2</v>
      </c>
      <c r="CH134" s="429">
        <v>1.1646934294827344E-2</v>
      </c>
    </row>
    <row r="135" spans="1:86" x14ac:dyDescent="0.3">
      <c r="A135" s="655"/>
      <c r="B135" s="326" t="s">
        <v>134</v>
      </c>
      <c r="C135" s="130">
        <v>1.0126E-2</v>
      </c>
      <c r="D135" s="130">
        <v>1.0828000000000001E-2</v>
      </c>
      <c r="E135" s="130">
        <v>1.0834E-2</v>
      </c>
      <c r="F135" s="429">
        <v>9.3300694720660927E-3</v>
      </c>
      <c r="G135" s="429">
        <v>1.3190972391467491E-2</v>
      </c>
      <c r="H135" s="429">
        <v>3.3396509974146636E-2</v>
      </c>
      <c r="I135" s="429">
        <v>3.0311628255511709E-2</v>
      </c>
      <c r="J135" s="429">
        <v>3.0025700532701628E-2</v>
      </c>
      <c r="K135" s="429">
        <v>3.0999168728459075E-2</v>
      </c>
      <c r="L135" s="429">
        <v>1.4333326703126323E-2</v>
      </c>
      <c r="M135" s="429">
        <v>1.2574297781386794E-2</v>
      </c>
      <c r="N135" s="429">
        <v>1.0783770658233277E-2</v>
      </c>
      <c r="O135" s="429">
        <v>8.6905396105985688E-3</v>
      </c>
      <c r="P135" s="429">
        <v>9.1843635285924711E-3</v>
      </c>
      <c r="Q135" s="429">
        <v>9.3172995483337146E-3</v>
      </c>
      <c r="R135" s="429">
        <v>9.3300694720660927E-3</v>
      </c>
      <c r="S135" s="429">
        <v>1.3190972391467491E-2</v>
      </c>
      <c r="T135" s="429">
        <v>3.3396509974146636E-2</v>
      </c>
      <c r="U135" s="429">
        <v>3.0311628255511709E-2</v>
      </c>
      <c r="V135" s="429">
        <v>3.0025700532701628E-2</v>
      </c>
      <c r="W135" s="429">
        <v>3.0999168728459075E-2</v>
      </c>
      <c r="X135" s="429">
        <v>1.4333326703126323E-2</v>
      </c>
      <c r="Y135" s="429">
        <v>1.2574297781386794E-2</v>
      </c>
      <c r="Z135" s="429">
        <v>1.0783770658233277E-2</v>
      </c>
      <c r="AA135" s="429">
        <v>8.6905396105985688E-3</v>
      </c>
      <c r="AB135" s="429">
        <v>9.1843635285924711E-3</v>
      </c>
      <c r="AC135" s="429">
        <v>9.3172995483337146E-3</v>
      </c>
      <c r="AD135" s="429">
        <v>9.3300694720660927E-3</v>
      </c>
      <c r="AE135" s="429">
        <v>1.3190972391467491E-2</v>
      </c>
      <c r="AF135" s="429">
        <v>3.3396509974146636E-2</v>
      </c>
      <c r="AG135" s="429">
        <v>3.0311628255511709E-2</v>
      </c>
      <c r="AH135" s="429">
        <v>3.0025700532701628E-2</v>
      </c>
      <c r="AI135" s="429">
        <v>3.0999168728459075E-2</v>
      </c>
      <c r="AJ135" s="429">
        <v>1.4333326703126323E-2</v>
      </c>
      <c r="AK135" s="429">
        <v>1.2574297781386794E-2</v>
      </c>
      <c r="AL135" s="429">
        <v>1.0783770658233277E-2</v>
      </c>
      <c r="AM135" s="429">
        <v>8.6905396105985688E-3</v>
      </c>
      <c r="AN135" s="429">
        <v>9.1843635285924711E-3</v>
      </c>
      <c r="AO135" s="429">
        <v>9.3172995483337146E-3</v>
      </c>
      <c r="AP135" s="429">
        <v>9.3300694720660927E-3</v>
      </c>
      <c r="AQ135" s="429">
        <v>1.3190972391467491E-2</v>
      </c>
      <c r="AR135" s="429">
        <v>3.3396509974146636E-2</v>
      </c>
      <c r="AS135" s="429">
        <v>3.0311628255511709E-2</v>
      </c>
      <c r="AT135" s="429">
        <v>3.0025700532701628E-2</v>
      </c>
      <c r="AU135" s="429">
        <v>3.0999168728459075E-2</v>
      </c>
      <c r="AV135" s="429">
        <v>1.4333326703126323E-2</v>
      </c>
      <c r="AW135" s="429">
        <v>1.2574297781386794E-2</v>
      </c>
      <c r="AX135" s="429">
        <v>1.0783770658233277E-2</v>
      </c>
      <c r="AY135" s="429">
        <v>8.6905396105985688E-3</v>
      </c>
      <c r="AZ135" s="429">
        <v>9.1843635285924711E-3</v>
      </c>
      <c r="BA135" s="429">
        <v>9.3172995483337146E-3</v>
      </c>
      <c r="BB135" s="429">
        <v>9.3300694720660927E-3</v>
      </c>
      <c r="BC135" s="429">
        <v>1.3190972391467491E-2</v>
      </c>
      <c r="BD135" s="429">
        <v>3.3396509974146636E-2</v>
      </c>
      <c r="BE135" s="429">
        <v>3.0311628255511709E-2</v>
      </c>
      <c r="BF135" s="429">
        <v>3.0025700532701628E-2</v>
      </c>
      <c r="BG135" s="429">
        <v>3.0999168728459075E-2</v>
      </c>
      <c r="BH135" s="429">
        <v>1.4333326703126323E-2</v>
      </c>
      <c r="BI135" s="429">
        <v>1.2574297781386794E-2</v>
      </c>
      <c r="BJ135" s="429">
        <v>1.0783770658233277E-2</v>
      </c>
      <c r="BK135" s="429">
        <v>8.6905396105985688E-3</v>
      </c>
      <c r="BL135" s="429">
        <v>9.1843635285924711E-3</v>
      </c>
      <c r="BM135" s="429">
        <v>9.3172995483337146E-3</v>
      </c>
      <c r="BN135" s="429">
        <v>9.3300694720660927E-3</v>
      </c>
      <c r="BO135" s="429">
        <v>1.3190972391467491E-2</v>
      </c>
      <c r="BP135" s="429">
        <v>3.3396509974146636E-2</v>
      </c>
      <c r="BQ135" s="429">
        <v>3.0311628255511709E-2</v>
      </c>
      <c r="BR135" s="429">
        <v>3.0025700532701628E-2</v>
      </c>
      <c r="BS135" s="429">
        <v>3.0999168728459075E-2</v>
      </c>
      <c r="BT135" s="429">
        <v>1.4333326703126323E-2</v>
      </c>
      <c r="BU135" s="429">
        <v>1.2574297781386794E-2</v>
      </c>
      <c r="BV135" s="429">
        <v>1.0783770658233277E-2</v>
      </c>
      <c r="BW135" s="429">
        <v>8.6905396105985688E-3</v>
      </c>
      <c r="BX135" s="429">
        <v>9.1843635285924711E-3</v>
      </c>
      <c r="BY135" s="429">
        <v>9.3172995483337146E-3</v>
      </c>
      <c r="BZ135" s="429">
        <v>9.3300694720660927E-3</v>
      </c>
      <c r="CA135" s="429">
        <v>1.3190972391467491E-2</v>
      </c>
      <c r="CB135" s="429">
        <v>3.3396509974146636E-2</v>
      </c>
      <c r="CC135" s="429">
        <v>3.0311628255511709E-2</v>
      </c>
      <c r="CD135" s="429">
        <v>3.0025700532701628E-2</v>
      </c>
      <c r="CE135" s="429">
        <v>3.0999168728459075E-2</v>
      </c>
      <c r="CF135" s="429">
        <v>1.4333326703126323E-2</v>
      </c>
      <c r="CG135" s="429">
        <v>1.2574297781386794E-2</v>
      </c>
      <c r="CH135" s="429">
        <v>1.0783770658233277E-2</v>
      </c>
    </row>
    <row r="136" spans="1:86" x14ac:dyDescent="0.3">
      <c r="A136" s="655"/>
      <c r="B136" s="326" t="s">
        <v>232</v>
      </c>
      <c r="C136" s="130">
        <v>1.0126E-2</v>
      </c>
      <c r="D136" s="130">
        <v>1.0828000000000001E-2</v>
      </c>
      <c r="E136" s="130">
        <v>1.0834E-2</v>
      </c>
      <c r="F136" s="429">
        <v>9.3300694720660927E-3</v>
      </c>
      <c r="G136" s="429">
        <v>1.3190972391467491E-2</v>
      </c>
      <c r="H136" s="429">
        <v>3.3396509974146636E-2</v>
      </c>
      <c r="I136" s="429">
        <v>3.0311628255511709E-2</v>
      </c>
      <c r="J136" s="429">
        <v>3.0025700532701628E-2</v>
      </c>
      <c r="K136" s="429">
        <v>3.0999168728459075E-2</v>
      </c>
      <c r="L136" s="429">
        <v>1.4333326703126323E-2</v>
      </c>
      <c r="M136" s="429">
        <v>1.2574297781386794E-2</v>
      </c>
      <c r="N136" s="429">
        <v>1.0783770658233277E-2</v>
      </c>
      <c r="O136" s="429">
        <v>8.6905396105985688E-3</v>
      </c>
      <c r="P136" s="429">
        <v>9.1843635285924711E-3</v>
      </c>
      <c r="Q136" s="429">
        <v>9.3172995483337146E-3</v>
      </c>
      <c r="R136" s="429">
        <v>9.3300694720660927E-3</v>
      </c>
      <c r="S136" s="429">
        <v>1.3190972391467491E-2</v>
      </c>
      <c r="T136" s="429">
        <v>3.3396509974146636E-2</v>
      </c>
      <c r="U136" s="429">
        <v>3.0311628255511709E-2</v>
      </c>
      <c r="V136" s="429">
        <v>3.0025700532701628E-2</v>
      </c>
      <c r="W136" s="429">
        <v>3.0999168728459075E-2</v>
      </c>
      <c r="X136" s="429">
        <v>1.4333326703126323E-2</v>
      </c>
      <c r="Y136" s="429">
        <v>1.2574297781386794E-2</v>
      </c>
      <c r="Z136" s="429">
        <v>1.0783770658233277E-2</v>
      </c>
      <c r="AA136" s="429">
        <v>8.6905396105985688E-3</v>
      </c>
      <c r="AB136" s="429">
        <v>9.1843635285924711E-3</v>
      </c>
      <c r="AC136" s="429">
        <v>9.3172995483337146E-3</v>
      </c>
      <c r="AD136" s="429">
        <v>9.3300694720660927E-3</v>
      </c>
      <c r="AE136" s="429">
        <v>1.3190972391467491E-2</v>
      </c>
      <c r="AF136" s="429">
        <v>3.3396509974146636E-2</v>
      </c>
      <c r="AG136" s="429">
        <v>3.0311628255511709E-2</v>
      </c>
      <c r="AH136" s="429">
        <v>3.0025700532701628E-2</v>
      </c>
      <c r="AI136" s="429">
        <v>3.0999168728459075E-2</v>
      </c>
      <c r="AJ136" s="429">
        <v>1.4333326703126323E-2</v>
      </c>
      <c r="AK136" s="429">
        <v>1.2574297781386794E-2</v>
      </c>
      <c r="AL136" s="429">
        <v>1.0783770658233277E-2</v>
      </c>
      <c r="AM136" s="429">
        <v>8.6905396105985688E-3</v>
      </c>
      <c r="AN136" s="429">
        <v>9.1843635285924711E-3</v>
      </c>
      <c r="AO136" s="429">
        <v>9.3172995483337146E-3</v>
      </c>
      <c r="AP136" s="429">
        <v>9.3300694720660927E-3</v>
      </c>
      <c r="AQ136" s="429">
        <v>1.3190972391467491E-2</v>
      </c>
      <c r="AR136" s="429">
        <v>3.3396509974146636E-2</v>
      </c>
      <c r="AS136" s="429">
        <v>3.0311628255511709E-2</v>
      </c>
      <c r="AT136" s="429">
        <v>3.0025700532701628E-2</v>
      </c>
      <c r="AU136" s="429">
        <v>3.0999168728459075E-2</v>
      </c>
      <c r="AV136" s="429">
        <v>1.4333326703126323E-2</v>
      </c>
      <c r="AW136" s="429">
        <v>1.2574297781386794E-2</v>
      </c>
      <c r="AX136" s="429">
        <v>1.0783770658233277E-2</v>
      </c>
      <c r="AY136" s="429">
        <v>8.6905396105985688E-3</v>
      </c>
      <c r="AZ136" s="429">
        <v>9.1843635285924711E-3</v>
      </c>
      <c r="BA136" s="429">
        <v>9.3172995483337146E-3</v>
      </c>
      <c r="BB136" s="429">
        <v>9.3300694720660927E-3</v>
      </c>
      <c r="BC136" s="429">
        <v>1.3190972391467491E-2</v>
      </c>
      <c r="BD136" s="429">
        <v>3.3396509974146636E-2</v>
      </c>
      <c r="BE136" s="429">
        <v>3.0311628255511709E-2</v>
      </c>
      <c r="BF136" s="429">
        <v>3.0025700532701628E-2</v>
      </c>
      <c r="BG136" s="429">
        <v>3.0999168728459075E-2</v>
      </c>
      <c r="BH136" s="429">
        <v>1.4333326703126323E-2</v>
      </c>
      <c r="BI136" s="429">
        <v>1.2574297781386794E-2</v>
      </c>
      <c r="BJ136" s="429">
        <v>1.0783770658233277E-2</v>
      </c>
      <c r="BK136" s="429">
        <v>8.6905396105985688E-3</v>
      </c>
      <c r="BL136" s="429">
        <v>9.1843635285924711E-3</v>
      </c>
      <c r="BM136" s="429">
        <v>9.3172995483337146E-3</v>
      </c>
      <c r="BN136" s="429">
        <v>9.3300694720660927E-3</v>
      </c>
      <c r="BO136" s="429">
        <v>1.3190972391467491E-2</v>
      </c>
      <c r="BP136" s="429">
        <v>3.3396509974146636E-2</v>
      </c>
      <c r="BQ136" s="429">
        <v>3.0311628255511709E-2</v>
      </c>
      <c r="BR136" s="429">
        <v>3.0025700532701628E-2</v>
      </c>
      <c r="BS136" s="429">
        <v>3.0999168728459075E-2</v>
      </c>
      <c r="BT136" s="429">
        <v>1.4333326703126323E-2</v>
      </c>
      <c r="BU136" s="429">
        <v>1.2574297781386794E-2</v>
      </c>
      <c r="BV136" s="429">
        <v>1.0783770658233277E-2</v>
      </c>
      <c r="BW136" s="429">
        <v>8.6905396105985688E-3</v>
      </c>
      <c r="BX136" s="429">
        <v>9.1843635285924711E-3</v>
      </c>
      <c r="BY136" s="429">
        <v>9.3172995483337146E-3</v>
      </c>
      <c r="BZ136" s="429">
        <v>9.3300694720660927E-3</v>
      </c>
      <c r="CA136" s="429">
        <v>1.3190972391467491E-2</v>
      </c>
      <c r="CB136" s="429">
        <v>3.3396509974146636E-2</v>
      </c>
      <c r="CC136" s="429">
        <v>3.0311628255511709E-2</v>
      </c>
      <c r="CD136" s="429">
        <v>3.0025700532701628E-2</v>
      </c>
      <c r="CE136" s="429">
        <v>3.0999168728459075E-2</v>
      </c>
      <c r="CF136" s="429">
        <v>1.4333326703126323E-2</v>
      </c>
      <c r="CG136" s="429">
        <v>1.2574297781386794E-2</v>
      </c>
      <c r="CH136" s="429">
        <v>1.0783770658233277E-2</v>
      </c>
    </row>
    <row r="137" spans="1:86" x14ac:dyDescent="0.3">
      <c r="A137" s="655"/>
      <c r="B137" s="326" t="s">
        <v>233</v>
      </c>
      <c r="C137" s="130">
        <v>1.0126E-2</v>
      </c>
      <c r="D137" s="130">
        <v>1.0828000000000001E-2</v>
      </c>
      <c r="E137" s="130">
        <v>1.0834E-2</v>
      </c>
      <c r="F137" s="429">
        <v>9.3300694720660927E-3</v>
      </c>
      <c r="G137" s="429">
        <v>1.3190972391467491E-2</v>
      </c>
      <c r="H137" s="429">
        <v>3.3396509974146636E-2</v>
      </c>
      <c r="I137" s="429">
        <v>3.0311628255511709E-2</v>
      </c>
      <c r="J137" s="429">
        <v>3.0025700532701628E-2</v>
      </c>
      <c r="K137" s="429">
        <v>3.0999168728459075E-2</v>
      </c>
      <c r="L137" s="429">
        <v>1.4333326703126323E-2</v>
      </c>
      <c r="M137" s="429">
        <v>1.2574297781386794E-2</v>
      </c>
      <c r="N137" s="429">
        <v>1.0783770658233277E-2</v>
      </c>
      <c r="O137" s="429">
        <v>8.6905396105985688E-3</v>
      </c>
      <c r="P137" s="429">
        <v>9.1843635285924711E-3</v>
      </c>
      <c r="Q137" s="429">
        <v>9.3172995483337146E-3</v>
      </c>
      <c r="R137" s="429">
        <v>9.3300694720660927E-3</v>
      </c>
      <c r="S137" s="429">
        <v>1.3190972391467491E-2</v>
      </c>
      <c r="T137" s="429">
        <v>3.3396509974146636E-2</v>
      </c>
      <c r="U137" s="429">
        <v>3.0311628255511709E-2</v>
      </c>
      <c r="V137" s="429">
        <v>3.0025700532701628E-2</v>
      </c>
      <c r="W137" s="429">
        <v>3.0999168728459075E-2</v>
      </c>
      <c r="X137" s="429">
        <v>1.4333326703126323E-2</v>
      </c>
      <c r="Y137" s="429">
        <v>1.2574297781386794E-2</v>
      </c>
      <c r="Z137" s="429">
        <v>1.0783770658233277E-2</v>
      </c>
      <c r="AA137" s="429">
        <v>8.6905396105985688E-3</v>
      </c>
      <c r="AB137" s="429">
        <v>9.1843635285924711E-3</v>
      </c>
      <c r="AC137" s="429">
        <v>9.3172995483337146E-3</v>
      </c>
      <c r="AD137" s="429">
        <v>9.3300694720660927E-3</v>
      </c>
      <c r="AE137" s="429">
        <v>1.3190972391467491E-2</v>
      </c>
      <c r="AF137" s="429">
        <v>3.3396509974146636E-2</v>
      </c>
      <c r="AG137" s="429">
        <v>3.0311628255511709E-2</v>
      </c>
      <c r="AH137" s="429">
        <v>3.0025700532701628E-2</v>
      </c>
      <c r="AI137" s="429">
        <v>3.0999168728459075E-2</v>
      </c>
      <c r="AJ137" s="429">
        <v>1.4333326703126323E-2</v>
      </c>
      <c r="AK137" s="429">
        <v>1.2574297781386794E-2</v>
      </c>
      <c r="AL137" s="429">
        <v>1.0783770658233277E-2</v>
      </c>
      <c r="AM137" s="429">
        <v>8.6905396105985688E-3</v>
      </c>
      <c r="AN137" s="429">
        <v>9.1843635285924711E-3</v>
      </c>
      <c r="AO137" s="429">
        <v>9.3172995483337146E-3</v>
      </c>
      <c r="AP137" s="429">
        <v>9.3300694720660927E-3</v>
      </c>
      <c r="AQ137" s="429">
        <v>1.3190972391467491E-2</v>
      </c>
      <c r="AR137" s="429">
        <v>3.3396509974146636E-2</v>
      </c>
      <c r="AS137" s="429">
        <v>3.0311628255511709E-2</v>
      </c>
      <c r="AT137" s="429">
        <v>3.0025700532701628E-2</v>
      </c>
      <c r="AU137" s="429">
        <v>3.0999168728459075E-2</v>
      </c>
      <c r="AV137" s="429">
        <v>1.4333326703126323E-2</v>
      </c>
      <c r="AW137" s="429">
        <v>1.2574297781386794E-2</v>
      </c>
      <c r="AX137" s="429">
        <v>1.0783770658233277E-2</v>
      </c>
      <c r="AY137" s="429">
        <v>8.6905396105985688E-3</v>
      </c>
      <c r="AZ137" s="429">
        <v>9.1843635285924711E-3</v>
      </c>
      <c r="BA137" s="429">
        <v>9.3172995483337146E-3</v>
      </c>
      <c r="BB137" s="429">
        <v>9.3300694720660927E-3</v>
      </c>
      <c r="BC137" s="429">
        <v>1.3190972391467491E-2</v>
      </c>
      <c r="BD137" s="429">
        <v>3.3396509974146636E-2</v>
      </c>
      <c r="BE137" s="429">
        <v>3.0311628255511709E-2</v>
      </c>
      <c r="BF137" s="429">
        <v>3.0025700532701628E-2</v>
      </c>
      <c r="BG137" s="429">
        <v>3.0999168728459075E-2</v>
      </c>
      <c r="BH137" s="429">
        <v>1.4333326703126323E-2</v>
      </c>
      <c r="BI137" s="429">
        <v>1.2574297781386794E-2</v>
      </c>
      <c r="BJ137" s="429">
        <v>1.0783770658233277E-2</v>
      </c>
      <c r="BK137" s="429">
        <v>8.6905396105985688E-3</v>
      </c>
      <c r="BL137" s="429">
        <v>9.1843635285924711E-3</v>
      </c>
      <c r="BM137" s="429">
        <v>9.3172995483337146E-3</v>
      </c>
      <c r="BN137" s="429">
        <v>9.3300694720660927E-3</v>
      </c>
      <c r="BO137" s="429">
        <v>1.3190972391467491E-2</v>
      </c>
      <c r="BP137" s="429">
        <v>3.3396509974146636E-2</v>
      </c>
      <c r="BQ137" s="429">
        <v>3.0311628255511709E-2</v>
      </c>
      <c r="BR137" s="429">
        <v>3.0025700532701628E-2</v>
      </c>
      <c r="BS137" s="429">
        <v>3.0999168728459075E-2</v>
      </c>
      <c r="BT137" s="429">
        <v>1.4333326703126323E-2</v>
      </c>
      <c r="BU137" s="429">
        <v>1.2574297781386794E-2</v>
      </c>
      <c r="BV137" s="429">
        <v>1.0783770658233277E-2</v>
      </c>
      <c r="BW137" s="429">
        <v>8.6905396105985688E-3</v>
      </c>
      <c r="BX137" s="429">
        <v>9.1843635285924711E-3</v>
      </c>
      <c r="BY137" s="429">
        <v>9.3172995483337146E-3</v>
      </c>
      <c r="BZ137" s="429">
        <v>9.3300694720660927E-3</v>
      </c>
      <c r="CA137" s="429">
        <v>1.3190972391467491E-2</v>
      </c>
      <c r="CB137" s="429">
        <v>3.3396509974146636E-2</v>
      </c>
      <c r="CC137" s="429">
        <v>3.0311628255511709E-2</v>
      </c>
      <c r="CD137" s="429">
        <v>3.0025700532701628E-2</v>
      </c>
      <c r="CE137" s="429">
        <v>3.0999168728459075E-2</v>
      </c>
      <c r="CF137" s="429">
        <v>1.4333326703126323E-2</v>
      </c>
      <c r="CG137" s="429">
        <v>1.2574297781386794E-2</v>
      </c>
      <c r="CH137" s="429">
        <v>1.0783770658233277E-2</v>
      </c>
    </row>
    <row r="138" spans="1:86" x14ac:dyDescent="0.3">
      <c r="A138" s="655"/>
      <c r="B138" s="326" t="s">
        <v>136</v>
      </c>
      <c r="C138" s="130">
        <v>8.3879999999999996E-3</v>
      </c>
      <c r="D138" s="130">
        <v>9.0139999999999994E-3</v>
      </c>
      <c r="E138" s="130">
        <v>1.0437E-2</v>
      </c>
      <c r="F138" s="429">
        <v>8.9643969886217239E-3</v>
      </c>
      <c r="G138" s="429">
        <v>1.1442954360114992E-2</v>
      </c>
      <c r="H138" s="429">
        <v>3.0341130046812329E-2</v>
      </c>
      <c r="I138" s="429">
        <v>2.4767427374638579E-2</v>
      </c>
      <c r="J138" s="429">
        <v>2.5844708490436505E-2</v>
      </c>
      <c r="K138" s="429">
        <v>2.7140278723847423E-2</v>
      </c>
      <c r="L138" s="429">
        <v>1.2426704003105844E-2</v>
      </c>
      <c r="M138" s="429">
        <v>1.0317878648079915E-2</v>
      </c>
      <c r="N138" s="429">
        <v>9.3080976984780718E-3</v>
      </c>
      <c r="O138" s="429">
        <v>7.1991147668578103E-3</v>
      </c>
      <c r="P138" s="429">
        <v>7.6506976126562275E-3</v>
      </c>
      <c r="Q138" s="429">
        <v>8.9709893841287691E-3</v>
      </c>
      <c r="R138" s="429">
        <v>8.9643969886217239E-3</v>
      </c>
      <c r="S138" s="429">
        <v>1.1442954360114992E-2</v>
      </c>
      <c r="T138" s="429">
        <v>3.0341130046812329E-2</v>
      </c>
      <c r="U138" s="429">
        <v>2.4767427374638579E-2</v>
      </c>
      <c r="V138" s="429">
        <v>2.5844708490436505E-2</v>
      </c>
      <c r="W138" s="429">
        <v>2.7140278723847423E-2</v>
      </c>
      <c r="X138" s="429">
        <v>1.2426704003105844E-2</v>
      </c>
      <c r="Y138" s="429">
        <v>1.0317878648079915E-2</v>
      </c>
      <c r="Z138" s="429">
        <v>9.3080976984780718E-3</v>
      </c>
      <c r="AA138" s="429">
        <v>7.1991147668578103E-3</v>
      </c>
      <c r="AB138" s="429">
        <v>7.6506976126562275E-3</v>
      </c>
      <c r="AC138" s="429">
        <v>8.9709893841287691E-3</v>
      </c>
      <c r="AD138" s="429">
        <v>8.9643969886217239E-3</v>
      </c>
      <c r="AE138" s="429">
        <v>1.1442954360114992E-2</v>
      </c>
      <c r="AF138" s="429">
        <v>3.0341130046812329E-2</v>
      </c>
      <c r="AG138" s="429">
        <v>2.4767427374638579E-2</v>
      </c>
      <c r="AH138" s="429">
        <v>2.5844708490436505E-2</v>
      </c>
      <c r="AI138" s="429">
        <v>2.7140278723847423E-2</v>
      </c>
      <c r="AJ138" s="429">
        <v>1.2426704003105844E-2</v>
      </c>
      <c r="AK138" s="429">
        <v>1.0317878648079915E-2</v>
      </c>
      <c r="AL138" s="429">
        <v>9.3080976984780718E-3</v>
      </c>
      <c r="AM138" s="429">
        <v>7.1991147668578103E-3</v>
      </c>
      <c r="AN138" s="429">
        <v>7.6506976126562275E-3</v>
      </c>
      <c r="AO138" s="429">
        <v>8.9709893841287691E-3</v>
      </c>
      <c r="AP138" s="429">
        <v>8.9643969886217239E-3</v>
      </c>
      <c r="AQ138" s="429">
        <v>1.1442954360114992E-2</v>
      </c>
      <c r="AR138" s="429">
        <v>3.0341130046812329E-2</v>
      </c>
      <c r="AS138" s="429">
        <v>2.4767427374638579E-2</v>
      </c>
      <c r="AT138" s="429">
        <v>2.5844708490436505E-2</v>
      </c>
      <c r="AU138" s="429">
        <v>2.7140278723847423E-2</v>
      </c>
      <c r="AV138" s="429">
        <v>1.2426704003105844E-2</v>
      </c>
      <c r="AW138" s="429">
        <v>1.0317878648079915E-2</v>
      </c>
      <c r="AX138" s="429">
        <v>9.3080976984780718E-3</v>
      </c>
      <c r="AY138" s="429">
        <v>7.1991147668578103E-3</v>
      </c>
      <c r="AZ138" s="429">
        <v>7.6506976126562275E-3</v>
      </c>
      <c r="BA138" s="429">
        <v>8.9709893841287691E-3</v>
      </c>
      <c r="BB138" s="429">
        <v>8.9643969886217239E-3</v>
      </c>
      <c r="BC138" s="429">
        <v>1.1442954360114992E-2</v>
      </c>
      <c r="BD138" s="429">
        <v>3.0341130046812329E-2</v>
      </c>
      <c r="BE138" s="429">
        <v>2.4767427374638579E-2</v>
      </c>
      <c r="BF138" s="429">
        <v>2.5844708490436505E-2</v>
      </c>
      <c r="BG138" s="429">
        <v>2.7140278723847423E-2</v>
      </c>
      <c r="BH138" s="429">
        <v>1.2426704003105844E-2</v>
      </c>
      <c r="BI138" s="429">
        <v>1.0317878648079915E-2</v>
      </c>
      <c r="BJ138" s="429">
        <v>9.3080976984780718E-3</v>
      </c>
      <c r="BK138" s="429">
        <v>7.1991147668578103E-3</v>
      </c>
      <c r="BL138" s="429">
        <v>7.6506976126562275E-3</v>
      </c>
      <c r="BM138" s="429">
        <v>8.9709893841287691E-3</v>
      </c>
      <c r="BN138" s="429">
        <v>8.9643969886217239E-3</v>
      </c>
      <c r="BO138" s="429">
        <v>1.1442954360114992E-2</v>
      </c>
      <c r="BP138" s="429">
        <v>3.0341130046812329E-2</v>
      </c>
      <c r="BQ138" s="429">
        <v>2.4767427374638579E-2</v>
      </c>
      <c r="BR138" s="429">
        <v>2.5844708490436505E-2</v>
      </c>
      <c r="BS138" s="429">
        <v>2.7140278723847423E-2</v>
      </c>
      <c r="BT138" s="429">
        <v>1.2426704003105844E-2</v>
      </c>
      <c r="BU138" s="429">
        <v>1.0317878648079915E-2</v>
      </c>
      <c r="BV138" s="429">
        <v>9.3080976984780718E-3</v>
      </c>
      <c r="BW138" s="429">
        <v>7.1991147668578103E-3</v>
      </c>
      <c r="BX138" s="429">
        <v>7.6506976126562275E-3</v>
      </c>
      <c r="BY138" s="429">
        <v>8.9709893841287691E-3</v>
      </c>
      <c r="BZ138" s="429">
        <v>8.9643969886217239E-3</v>
      </c>
      <c r="CA138" s="429">
        <v>1.1442954360114992E-2</v>
      </c>
      <c r="CB138" s="429">
        <v>3.0341130046812329E-2</v>
      </c>
      <c r="CC138" s="429">
        <v>2.4767427374638579E-2</v>
      </c>
      <c r="CD138" s="429">
        <v>2.5844708490436505E-2</v>
      </c>
      <c r="CE138" s="429">
        <v>2.7140278723847423E-2</v>
      </c>
      <c r="CF138" s="429">
        <v>1.2426704003105844E-2</v>
      </c>
      <c r="CG138" s="429">
        <v>1.0317878648079915E-2</v>
      </c>
      <c r="CH138" s="429">
        <v>9.3080976984780718E-3</v>
      </c>
    </row>
    <row r="139" spans="1:86" ht="15" thickBot="1" x14ac:dyDescent="0.35">
      <c r="A139" s="656"/>
      <c r="B139" s="327" t="s">
        <v>137</v>
      </c>
      <c r="C139" s="131">
        <v>8.3359999999999997E-3</v>
      </c>
      <c r="D139" s="131">
        <v>8.9809999999999994E-3</v>
      </c>
      <c r="E139" s="131">
        <v>1.2722000000000001E-2</v>
      </c>
      <c r="F139" s="429">
        <v>1.1802242805610763E-2</v>
      </c>
      <c r="G139" s="429">
        <v>1.5000840581295125E-2</v>
      </c>
      <c r="H139" s="429">
        <v>4.2210463928937021E-2</v>
      </c>
      <c r="I139" s="429">
        <v>2.7762795137090041E-2</v>
      </c>
      <c r="J139" s="429">
        <v>3.2665598756010897E-2</v>
      </c>
      <c r="K139" s="429">
        <v>3.534763464999735E-2</v>
      </c>
      <c r="L139" s="429">
        <v>1.7000613729307223E-2</v>
      </c>
      <c r="M139" s="429">
        <v>1.1491929220535387E-2</v>
      </c>
      <c r="N139" s="429">
        <v>1.2288942749910168E-2</v>
      </c>
      <c r="O139" s="429">
        <v>7.1543069772339258E-3</v>
      </c>
      <c r="P139" s="429">
        <v>7.6225204669467857E-3</v>
      </c>
      <c r="Q139" s="429">
        <v>1.0964634736445759E-2</v>
      </c>
      <c r="R139" s="429">
        <v>1.1802242805610763E-2</v>
      </c>
      <c r="S139" s="429">
        <v>1.5000840581295125E-2</v>
      </c>
      <c r="T139" s="429">
        <v>4.2210463928937021E-2</v>
      </c>
      <c r="U139" s="429">
        <v>2.7762795137090041E-2</v>
      </c>
      <c r="V139" s="429">
        <v>3.2665598756010897E-2</v>
      </c>
      <c r="W139" s="429">
        <v>3.534763464999735E-2</v>
      </c>
      <c r="X139" s="429">
        <v>1.7000613729307223E-2</v>
      </c>
      <c r="Y139" s="429">
        <v>1.1491929220535387E-2</v>
      </c>
      <c r="Z139" s="429">
        <v>1.2288942749910168E-2</v>
      </c>
      <c r="AA139" s="429">
        <v>7.1543069772339258E-3</v>
      </c>
      <c r="AB139" s="429">
        <v>7.6225204669467857E-3</v>
      </c>
      <c r="AC139" s="429">
        <v>1.0964634736445759E-2</v>
      </c>
      <c r="AD139" s="429">
        <v>1.1802242805610763E-2</v>
      </c>
      <c r="AE139" s="429">
        <v>1.5000840581295125E-2</v>
      </c>
      <c r="AF139" s="429">
        <v>4.2210463928937021E-2</v>
      </c>
      <c r="AG139" s="429">
        <v>2.7762795137090041E-2</v>
      </c>
      <c r="AH139" s="429">
        <v>3.2665598756010897E-2</v>
      </c>
      <c r="AI139" s="429">
        <v>3.534763464999735E-2</v>
      </c>
      <c r="AJ139" s="429">
        <v>1.7000613729307223E-2</v>
      </c>
      <c r="AK139" s="429">
        <v>1.1491929220535387E-2</v>
      </c>
      <c r="AL139" s="429">
        <v>1.2288942749910168E-2</v>
      </c>
      <c r="AM139" s="429">
        <v>7.1543069772339258E-3</v>
      </c>
      <c r="AN139" s="429">
        <v>7.6225204669467857E-3</v>
      </c>
      <c r="AO139" s="429">
        <v>1.0964634736445759E-2</v>
      </c>
      <c r="AP139" s="429">
        <v>1.1802242805610763E-2</v>
      </c>
      <c r="AQ139" s="429">
        <v>1.5000840581295125E-2</v>
      </c>
      <c r="AR139" s="429">
        <v>4.2210463928937021E-2</v>
      </c>
      <c r="AS139" s="429">
        <v>2.7762795137090041E-2</v>
      </c>
      <c r="AT139" s="429">
        <v>3.2665598756010897E-2</v>
      </c>
      <c r="AU139" s="429">
        <v>3.534763464999735E-2</v>
      </c>
      <c r="AV139" s="429">
        <v>1.7000613729307223E-2</v>
      </c>
      <c r="AW139" s="429">
        <v>1.1491929220535387E-2</v>
      </c>
      <c r="AX139" s="429">
        <v>1.2288942749910168E-2</v>
      </c>
      <c r="AY139" s="429">
        <v>7.1543069772339258E-3</v>
      </c>
      <c r="AZ139" s="429">
        <v>7.6225204669467857E-3</v>
      </c>
      <c r="BA139" s="429">
        <v>1.0964634736445759E-2</v>
      </c>
      <c r="BB139" s="429">
        <v>1.1802242805610763E-2</v>
      </c>
      <c r="BC139" s="429">
        <v>1.5000840581295125E-2</v>
      </c>
      <c r="BD139" s="429">
        <v>4.2210463928937021E-2</v>
      </c>
      <c r="BE139" s="429">
        <v>2.7762795137090041E-2</v>
      </c>
      <c r="BF139" s="429">
        <v>3.2665598756010897E-2</v>
      </c>
      <c r="BG139" s="429">
        <v>3.534763464999735E-2</v>
      </c>
      <c r="BH139" s="429">
        <v>1.7000613729307223E-2</v>
      </c>
      <c r="BI139" s="429">
        <v>1.1491929220535387E-2</v>
      </c>
      <c r="BJ139" s="429">
        <v>1.2288942749910168E-2</v>
      </c>
      <c r="BK139" s="429">
        <v>7.1543069772339258E-3</v>
      </c>
      <c r="BL139" s="429">
        <v>7.6225204669467857E-3</v>
      </c>
      <c r="BM139" s="429">
        <v>1.0964634736445759E-2</v>
      </c>
      <c r="BN139" s="429">
        <v>1.1802242805610763E-2</v>
      </c>
      <c r="BO139" s="429">
        <v>1.5000840581295125E-2</v>
      </c>
      <c r="BP139" s="429">
        <v>4.2210463928937021E-2</v>
      </c>
      <c r="BQ139" s="429">
        <v>2.7762795137090041E-2</v>
      </c>
      <c r="BR139" s="429">
        <v>3.2665598756010897E-2</v>
      </c>
      <c r="BS139" s="429">
        <v>3.534763464999735E-2</v>
      </c>
      <c r="BT139" s="429">
        <v>1.7000613729307223E-2</v>
      </c>
      <c r="BU139" s="429">
        <v>1.1491929220535387E-2</v>
      </c>
      <c r="BV139" s="429">
        <v>1.2288942749910168E-2</v>
      </c>
      <c r="BW139" s="429">
        <v>7.1543069772339258E-3</v>
      </c>
      <c r="BX139" s="429">
        <v>7.6225204669467857E-3</v>
      </c>
      <c r="BY139" s="429">
        <v>1.0964634736445759E-2</v>
      </c>
      <c r="BZ139" s="429">
        <v>1.1802242805610763E-2</v>
      </c>
      <c r="CA139" s="429">
        <v>1.5000840581295125E-2</v>
      </c>
      <c r="CB139" s="429">
        <v>4.2210463928937021E-2</v>
      </c>
      <c r="CC139" s="429">
        <v>2.7762795137090041E-2</v>
      </c>
      <c r="CD139" s="429">
        <v>3.2665598756010897E-2</v>
      </c>
      <c r="CE139" s="429">
        <v>3.534763464999735E-2</v>
      </c>
      <c r="CF139" s="429">
        <v>1.7000613729307223E-2</v>
      </c>
      <c r="CG139" s="429">
        <v>1.1491929220535387E-2</v>
      </c>
      <c r="CH139" s="429">
        <v>1.2288942749910168E-2</v>
      </c>
    </row>
    <row r="141" spans="1:86" ht="15" thickBot="1" x14ac:dyDescent="0.35">
      <c r="A141" s="127"/>
      <c r="B141" s="127"/>
      <c r="C141" s="132"/>
      <c r="D141" s="132"/>
      <c r="E141" s="132"/>
      <c r="F141" s="132"/>
      <c r="G141" s="132"/>
      <c r="H141" s="132"/>
      <c r="I141" s="132"/>
      <c r="J141" s="132"/>
      <c r="K141" s="132"/>
      <c r="L141" s="132"/>
      <c r="M141" s="132"/>
      <c r="N141" s="132"/>
    </row>
    <row r="142" spans="1:86" ht="15.6" x14ac:dyDescent="0.3">
      <c r="A142" s="644" t="s">
        <v>248</v>
      </c>
      <c r="B142" s="328" t="s">
        <v>266</v>
      </c>
      <c r="C142" s="323">
        <v>43831</v>
      </c>
      <c r="D142" s="323">
        <v>43862</v>
      </c>
      <c r="E142" s="323">
        <v>43891</v>
      </c>
      <c r="F142" s="323">
        <v>43922</v>
      </c>
      <c r="G142" s="323">
        <v>43952</v>
      </c>
      <c r="H142" s="323">
        <v>43983</v>
      </c>
      <c r="I142" s="323">
        <v>44013</v>
      </c>
      <c r="J142" s="323">
        <v>44044</v>
      </c>
      <c r="K142" s="323">
        <v>44075</v>
      </c>
      <c r="L142" s="323">
        <v>44105</v>
      </c>
      <c r="M142" s="323">
        <v>44136</v>
      </c>
      <c r="N142" s="323">
        <v>44166</v>
      </c>
      <c r="O142" s="323">
        <v>44197</v>
      </c>
      <c r="P142" s="323">
        <v>44228</v>
      </c>
      <c r="Q142" s="323">
        <v>44256</v>
      </c>
      <c r="R142" s="323">
        <v>44287</v>
      </c>
      <c r="S142" s="323">
        <v>44317</v>
      </c>
      <c r="T142" s="323">
        <v>44348</v>
      </c>
      <c r="U142" s="323">
        <v>44378</v>
      </c>
      <c r="V142" s="323">
        <v>44409</v>
      </c>
      <c r="W142" s="323">
        <v>44440</v>
      </c>
      <c r="X142" s="323">
        <v>44470</v>
      </c>
      <c r="Y142" s="323">
        <v>44501</v>
      </c>
      <c r="Z142" s="323">
        <v>44531</v>
      </c>
      <c r="AA142" s="323">
        <v>44562</v>
      </c>
      <c r="AB142" s="323">
        <v>44593</v>
      </c>
      <c r="AC142" s="323">
        <v>44621</v>
      </c>
      <c r="AD142" s="323">
        <v>44652</v>
      </c>
      <c r="AE142" s="323">
        <v>44682</v>
      </c>
      <c r="AF142" s="323">
        <v>44713</v>
      </c>
      <c r="AG142" s="323">
        <v>44743</v>
      </c>
      <c r="AH142" s="323">
        <v>44774</v>
      </c>
      <c r="AI142" s="323">
        <v>44805</v>
      </c>
      <c r="AJ142" s="323">
        <v>44835</v>
      </c>
      <c r="AK142" s="323">
        <v>44866</v>
      </c>
      <c r="AL142" s="323">
        <v>44896</v>
      </c>
      <c r="AM142" s="323">
        <v>44927</v>
      </c>
      <c r="AN142" s="323">
        <v>44958</v>
      </c>
      <c r="AO142" s="323">
        <v>44986</v>
      </c>
      <c r="AP142" s="323">
        <v>45017</v>
      </c>
      <c r="AQ142" s="323">
        <v>45047</v>
      </c>
      <c r="AR142" s="323">
        <v>45078</v>
      </c>
      <c r="AS142" s="323">
        <v>45108</v>
      </c>
      <c r="AT142" s="323">
        <v>45139</v>
      </c>
      <c r="AU142" s="323">
        <v>45170</v>
      </c>
      <c r="AV142" s="323">
        <v>45200</v>
      </c>
      <c r="AW142" s="323">
        <v>45231</v>
      </c>
      <c r="AX142" s="323">
        <v>45261</v>
      </c>
      <c r="AY142" s="323">
        <v>45292</v>
      </c>
      <c r="AZ142" s="323">
        <v>45323</v>
      </c>
      <c r="BA142" s="323">
        <v>45352</v>
      </c>
      <c r="BB142" s="323">
        <v>45383</v>
      </c>
      <c r="BC142" s="323">
        <v>45413</v>
      </c>
      <c r="BD142" s="323">
        <v>45444</v>
      </c>
      <c r="BE142" s="323">
        <v>45474</v>
      </c>
      <c r="BF142" s="323">
        <v>45505</v>
      </c>
      <c r="BG142" s="323">
        <v>45536</v>
      </c>
      <c r="BH142" s="323">
        <v>45566</v>
      </c>
      <c r="BI142" s="323">
        <v>45597</v>
      </c>
      <c r="BJ142" s="323">
        <v>45627</v>
      </c>
      <c r="BK142" s="323">
        <v>45658</v>
      </c>
      <c r="BL142" s="323">
        <v>45689</v>
      </c>
      <c r="BM142" s="323">
        <v>45717</v>
      </c>
      <c r="BN142" s="323">
        <v>45748</v>
      </c>
      <c r="BO142" s="323">
        <v>45778</v>
      </c>
      <c r="BP142" s="323">
        <v>45809</v>
      </c>
      <c r="BQ142" s="323">
        <v>45839</v>
      </c>
      <c r="BR142" s="323">
        <v>45870</v>
      </c>
      <c r="BS142" s="323">
        <v>45901</v>
      </c>
      <c r="BT142" s="323">
        <v>45931</v>
      </c>
      <c r="BU142" s="323">
        <v>45962</v>
      </c>
      <c r="BV142" s="323">
        <v>45992</v>
      </c>
      <c r="BW142" s="323">
        <v>46023</v>
      </c>
      <c r="BX142" s="323">
        <v>46054</v>
      </c>
      <c r="BY142" s="323">
        <v>46082</v>
      </c>
      <c r="BZ142" s="323">
        <v>46113</v>
      </c>
      <c r="CA142" s="323">
        <v>46143</v>
      </c>
      <c r="CB142" s="323">
        <v>46174</v>
      </c>
      <c r="CC142" s="323">
        <v>46204</v>
      </c>
      <c r="CD142" s="323">
        <v>46235</v>
      </c>
      <c r="CE142" s="323">
        <v>46266</v>
      </c>
      <c r="CF142" s="323">
        <v>46296</v>
      </c>
      <c r="CG142" s="323">
        <v>46327</v>
      </c>
      <c r="CH142" s="324">
        <v>46357</v>
      </c>
    </row>
    <row r="143" spans="1:86" x14ac:dyDescent="0.3">
      <c r="A143" s="645"/>
      <c r="B143" s="325" t="s">
        <v>229</v>
      </c>
      <c r="C143" s="30">
        <f>IF(C23=0,0,((C5*0.5)-C41)*C78*C110*C$2)</f>
        <v>0</v>
      </c>
      <c r="D143" s="30">
        <f>IF(D23=0,0,((D5*0.5)+C23-D41)*D78*D110*D$2)</f>
        <v>0</v>
      </c>
      <c r="E143" s="30">
        <f t="shared" ref="E143:BP144" si="87">IF(E23=0,0,((E5*0.5)+D23-E41)*E78*E110*E$2)</f>
        <v>0</v>
      </c>
      <c r="F143" s="30">
        <f t="shared" si="87"/>
        <v>180.9925696817094</v>
      </c>
      <c r="G143" s="30">
        <f t="shared" si="87"/>
        <v>387.11215935106134</v>
      </c>
      <c r="H143" s="30">
        <f t="shared" si="87"/>
        <v>410.23814974868037</v>
      </c>
      <c r="I143" s="30">
        <f t="shared" si="87"/>
        <v>420.76490219786763</v>
      </c>
      <c r="J143" s="30">
        <f t="shared" si="87"/>
        <v>421.26522313176417</v>
      </c>
      <c r="K143" s="30">
        <f t="shared" si="87"/>
        <v>412.82480897692477</v>
      </c>
      <c r="L143" s="30">
        <f t="shared" si="87"/>
        <v>386.84904919412185</v>
      </c>
      <c r="M143" s="30">
        <f t="shared" si="87"/>
        <v>374.65525433462159</v>
      </c>
      <c r="N143" s="30">
        <f t="shared" si="87"/>
        <v>386.67213029549151</v>
      </c>
      <c r="O143" s="30">
        <f t="shared" si="87"/>
        <v>386.08693701540386</v>
      </c>
      <c r="P143" s="30">
        <f t="shared" si="87"/>
        <v>352.54492838774121</v>
      </c>
      <c r="Q143" s="30">
        <f t="shared" si="87"/>
        <v>390.745801346024</v>
      </c>
      <c r="R143" s="30">
        <f t="shared" si="87"/>
        <v>361.9851393634188</v>
      </c>
      <c r="S143" s="30">
        <f t="shared" si="87"/>
        <v>387.11215935106134</v>
      </c>
      <c r="T143" s="30">
        <f t="shared" si="87"/>
        <v>410.23814974868037</v>
      </c>
      <c r="U143" s="30">
        <f t="shared" si="87"/>
        <v>420.76490219786763</v>
      </c>
      <c r="V143" s="30">
        <f t="shared" si="87"/>
        <v>421.26522313176417</v>
      </c>
      <c r="W143" s="30">
        <f t="shared" si="87"/>
        <v>412.82480897692477</v>
      </c>
      <c r="X143" s="30">
        <f t="shared" si="87"/>
        <v>386.84904919412185</v>
      </c>
      <c r="Y143" s="30">
        <f t="shared" si="87"/>
        <v>374.65525433462159</v>
      </c>
      <c r="Z143" s="30">
        <f t="shared" si="87"/>
        <v>386.67213029549151</v>
      </c>
      <c r="AA143" s="30">
        <f t="shared" si="87"/>
        <v>386.08693701540386</v>
      </c>
      <c r="AB143" s="30">
        <f t="shared" si="87"/>
        <v>352.54492838774121</v>
      </c>
      <c r="AC143" s="30">
        <f t="shared" si="87"/>
        <v>390.745801346024</v>
      </c>
      <c r="AD143" s="30">
        <f t="shared" si="87"/>
        <v>361.9851393634188</v>
      </c>
      <c r="AE143" s="30">
        <f t="shared" si="87"/>
        <v>387.11215935106134</v>
      </c>
      <c r="AF143" s="30">
        <f t="shared" si="87"/>
        <v>410.23814974868037</v>
      </c>
      <c r="AG143" s="30">
        <f t="shared" si="87"/>
        <v>420.76490219786763</v>
      </c>
      <c r="AH143" s="30">
        <f t="shared" si="87"/>
        <v>421.26522313176417</v>
      </c>
      <c r="AI143" s="30">
        <f t="shared" si="87"/>
        <v>412.82480897692477</v>
      </c>
      <c r="AJ143" s="30">
        <f t="shared" si="87"/>
        <v>386.84904919412185</v>
      </c>
      <c r="AK143" s="30">
        <f t="shared" si="87"/>
        <v>374.65525433462159</v>
      </c>
      <c r="AL143" s="30">
        <f t="shared" si="87"/>
        <v>386.67213029549151</v>
      </c>
      <c r="AM143" s="30">
        <f t="shared" si="87"/>
        <v>386.08693701540386</v>
      </c>
      <c r="AN143" s="30">
        <f t="shared" si="87"/>
        <v>352.54492838774121</v>
      </c>
      <c r="AO143" s="30">
        <f t="shared" si="87"/>
        <v>390.745801346024</v>
      </c>
      <c r="AP143" s="30">
        <f t="shared" si="87"/>
        <v>361.9851393634188</v>
      </c>
      <c r="AQ143" s="30">
        <f t="shared" si="87"/>
        <v>387.11215935106134</v>
      </c>
      <c r="AR143" s="30">
        <f t="shared" si="87"/>
        <v>410.23814974868037</v>
      </c>
      <c r="AS143" s="30">
        <f t="shared" si="87"/>
        <v>420.76490219786763</v>
      </c>
      <c r="AT143" s="30">
        <f t="shared" si="87"/>
        <v>421.26522313176417</v>
      </c>
      <c r="AU143" s="30">
        <f t="shared" si="87"/>
        <v>412.82480897692477</v>
      </c>
      <c r="AV143" s="30">
        <f t="shared" si="87"/>
        <v>386.84904919412185</v>
      </c>
      <c r="AW143" s="30">
        <f t="shared" si="87"/>
        <v>374.65525433462159</v>
      </c>
      <c r="AX143" s="30">
        <f t="shared" si="87"/>
        <v>386.67213029549151</v>
      </c>
      <c r="AY143" s="30">
        <f t="shared" si="87"/>
        <v>386.08693701540386</v>
      </c>
      <c r="AZ143" s="30">
        <f t="shared" si="87"/>
        <v>352.54492838774121</v>
      </c>
      <c r="BA143" s="30">
        <f t="shared" si="87"/>
        <v>390.745801346024</v>
      </c>
      <c r="BB143" s="30">
        <f t="shared" si="87"/>
        <v>361.9851393634188</v>
      </c>
      <c r="BC143" s="30">
        <f t="shared" si="87"/>
        <v>387.11215935106134</v>
      </c>
      <c r="BD143" s="30">
        <f t="shared" si="87"/>
        <v>410.23814974868037</v>
      </c>
      <c r="BE143" s="30">
        <f t="shared" si="87"/>
        <v>420.76490219786763</v>
      </c>
      <c r="BF143" s="30">
        <f t="shared" si="87"/>
        <v>421.26522313176417</v>
      </c>
      <c r="BG143" s="30">
        <f t="shared" si="87"/>
        <v>412.82480897692477</v>
      </c>
      <c r="BH143" s="30">
        <f t="shared" si="87"/>
        <v>386.84904919412185</v>
      </c>
      <c r="BI143" s="30">
        <f t="shared" si="87"/>
        <v>374.65525433462159</v>
      </c>
      <c r="BJ143" s="30">
        <f t="shared" si="87"/>
        <v>386.67213029549151</v>
      </c>
      <c r="BK143" s="30">
        <f t="shared" si="87"/>
        <v>386.08693701540386</v>
      </c>
      <c r="BL143" s="30">
        <f t="shared" si="87"/>
        <v>352.54492838774121</v>
      </c>
      <c r="BM143" s="30">
        <f t="shared" si="87"/>
        <v>390.745801346024</v>
      </c>
      <c r="BN143" s="30">
        <f t="shared" si="87"/>
        <v>361.9851393634188</v>
      </c>
      <c r="BO143" s="30">
        <f t="shared" si="87"/>
        <v>387.11215935106134</v>
      </c>
      <c r="BP143" s="30">
        <f t="shared" si="87"/>
        <v>410.23814974868037</v>
      </c>
      <c r="BQ143" s="30">
        <f t="shared" ref="BQ143:CH147" si="88">IF(BQ23=0,0,((BQ5*0.5)+BP23-BQ41)*BQ78*BQ110*BQ$2)</f>
        <v>420.76490219786763</v>
      </c>
      <c r="BR143" s="30">
        <f t="shared" si="88"/>
        <v>421.26522313176417</v>
      </c>
      <c r="BS143" s="30">
        <f t="shared" si="88"/>
        <v>412.82480897692477</v>
      </c>
      <c r="BT143" s="30">
        <f t="shared" si="88"/>
        <v>386.84904919412185</v>
      </c>
      <c r="BU143" s="30">
        <f t="shared" si="88"/>
        <v>374.65525433462159</v>
      </c>
      <c r="BV143" s="30">
        <f t="shared" si="88"/>
        <v>386.67213029549151</v>
      </c>
      <c r="BW143" s="30">
        <f t="shared" si="88"/>
        <v>386.08693701540386</v>
      </c>
      <c r="BX143" s="30">
        <f t="shared" si="88"/>
        <v>352.54492838774121</v>
      </c>
      <c r="BY143" s="30">
        <f t="shared" si="88"/>
        <v>390.745801346024</v>
      </c>
      <c r="BZ143" s="30">
        <f t="shared" si="88"/>
        <v>361.9851393634188</v>
      </c>
      <c r="CA143" s="30">
        <f t="shared" si="88"/>
        <v>387.11215935106134</v>
      </c>
      <c r="CB143" s="30">
        <f t="shared" si="88"/>
        <v>410.23814974868037</v>
      </c>
      <c r="CC143" s="30">
        <f t="shared" si="88"/>
        <v>420.76490219786763</v>
      </c>
      <c r="CD143" s="30">
        <f t="shared" si="88"/>
        <v>421.26522313176417</v>
      </c>
      <c r="CE143" s="30">
        <f t="shared" si="88"/>
        <v>412.82480897692477</v>
      </c>
      <c r="CF143" s="30">
        <f t="shared" si="88"/>
        <v>386.84904919412185</v>
      </c>
      <c r="CG143" s="30">
        <f t="shared" si="88"/>
        <v>374.65525433462159</v>
      </c>
      <c r="CH143" s="34">
        <f t="shared" si="88"/>
        <v>386.67213029549151</v>
      </c>
    </row>
    <row r="144" spans="1:86" x14ac:dyDescent="0.3">
      <c r="A144" s="645"/>
      <c r="B144" s="325" t="s">
        <v>128</v>
      </c>
      <c r="C144" s="30">
        <f t="shared" ref="C144:C155" si="89">IF(C24=0,0,((C6*0.5)-C42)*C79*C111*C$2)</f>
        <v>0</v>
      </c>
      <c r="D144" s="30">
        <f t="shared" ref="D144:S155" si="90">IF(D24=0,0,((D6*0.5)+C24-D42)*D79*D111*D$2)</f>
        <v>0</v>
      </c>
      <c r="E144" s="30">
        <f t="shared" si="90"/>
        <v>0</v>
      </c>
      <c r="F144" s="30">
        <f t="shared" si="90"/>
        <v>0</v>
      </c>
      <c r="G144" s="30">
        <f t="shared" si="90"/>
        <v>0</v>
      </c>
      <c r="H144" s="30">
        <f t="shared" si="90"/>
        <v>0</v>
      </c>
      <c r="I144" s="30">
        <f t="shared" si="90"/>
        <v>0</v>
      </c>
      <c r="J144" s="30">
        <f t="shared" si="90"/>
        <v>0</v>
      </c>
      <c r="K144" s="30">
        <f t="shared" si="90"/>
        <v>0</v>
      </c>
      <c r="L144" s="30">
        <f t="shared" si="90"/>
        <v>0</v>
      </c>
      <c r="M144" s="30">
        <f t="shared" si="90"/>
        <v>0</v>
      </c>
      <c r="N144" s="30">
        <f t="shared" si="90"/>
        <v>0</v>
      </c>
      <c r="O144" s="30">
        <f t="shared" si="90"/>
        <v>0</v>
      </c>
      <c r="P144" s="30">
        <f t="shared" si="90"/>
        <v>0</v>
      </c>
      <c r="Q144" s="30">
        <f t="shared" si="90"/>
        <v>0</v>
      </c>
      <c r="R144" s="30">
        <f t="shared" si="90"/>
        <v>0</v>
      </c>
      <c r="S144" s="30">
        <f t="shared" si="90"/>
        <v>0</v>
      </c>
      <c r="T144" s="30">
        <f t="shared" si="87"/>
        <v>0</v>
      </c>
      <c r="U144" s="30">
        <f t="shared" si="87"/>
        <v>0</v>
      </c>
      <c r="V144" s="30">
        <f t="shared" si="87"/>
        <v>0</v>
      </c>
      <c r="W144" s="30">
        <f t="shared" si="87"/>
        <v>0</v>
      </c>
      <c r="X144" s="30">
        <f t="shared" si="87"/>
        <v>0</v>
      </c>
      <c r="Y144" s="30">
        <f t="shared" si="87"/>
        <v>0</v>
      </c>
      <c r="Z144" s="30">
        <f t="shared" si="87"/>
        <v>0</v>
      </c>
      <c r="AA144" s="30">
        <f t="shared" si="87"/>
        <v>0</v>
      </c>
      <c r="AB144" s="30">
        <f t="shared" si="87"/>
        <v>0</v>
      </c>
      <c r="AC144" s="30">
        <f t="shared" si="87"/>
        <v>0</v>
      </c>
      <c r="AD144" s="30">
        <f t="shared" si="87"/>
        <v>0</v>
      </c>
      <c r="AE144" s="30">
        <f t="shared" si="87"/>
        <v>0</v>
      </c>
      <c r="AF144" s="30">
        <f t="shared" si="87"/>
        <v>0</v>
      </c>
      <c r="AG144" s="30">
        <f t="shared" si="87"/>
        <v>0</v>
      </c>
      <c r="AH144" s="30">
        <f t="shared" si="87"/>
        <v>0</v>
      </c>
      <c r="AI144" s="30">
        <f t="shared" si="87"/>
        <v>0</v>
      </c>
      <c r="AJ144" s="30">
        <f t="shared" si="87"/>
        <v>0</v>
      </c>
      <c r="AK144" s="30">
        <f t="shared" si="87"/>
        <v>0</v>
      </c>
      <c r="AL144" s="30">
        <f t="shared" si="87"/>
        <v>0</v>
      </c>
      <c r="AM144" s="30">
        <f t="shared" si="87"/>
        <v>0</v>
      </c>
      <c r="AN144" s="30">
        <f t="shared" si="87"/>
        <v>0</v>
      </c>
      <c r="AO144" s="30">
        <f t="shared" si="87"/>
        <v>0</v>
      </c>
      <c r="AP144" s="30">
        <f t="shared" si="87"/>
        <v>0</v>
      </c>
      <c r="AQ144" s="30">
        <f t="shared" si="87"/>
        <v>0</v>
      </c>
      <c r="AR144" s="30">
        <f t="shared" si="87"/>
        <v>0</v>
      </c>
      <c r="AS144" s="30">
        <f t="shared" si="87"/>
        <v>0</v>
      </c>
      <c r="AT144" s="30">
        <f t="shared" si="87"/>
        <v>0</v>
      </c>
      <c r="AU144" s="30">
        <f t="shared" si="87"/>
        <v>0</v>
      </c>
      <c r="AV144" s="30">
        <f t="shared" si="87"/>
        <v>0</v>
      </c>
      <c r="AW144" s="30">
        <f t="shared" si="87"/>
        <v>0</v>
      </c>
      <c r="AX144" s="30">
        <f t="shared" si="87"/>
        <v>0</v>
      </c>
      <c r="AY144" s="30">
        <f t="shared" si="87"/>
        <v>0</v>
      </c>
      <c r="AZ144" s="30">
        <f t="shared" si="87"/>
        <v>0</v>
      </c>
      <c r="BA144" s="30">
        <f t="shared" si="87"/>
        <v>0</v>
      </c>
      <c r="BB144" s="30">
        <f t="shared" si="87"/>
        <v>0</v>
      </c>
      <c r="BC144" s="30">
        <f t="shared" si="87"/>
        <v>0</v>
      </c>
      <c r="BD144" s="30">
        <f t="shared" si="87"/>
        <v>0</v>
      </c>
      <c r="BE144" s="30">
        <f t="shared" si="87"/>
        <v>0</v>
      </c>
      <c r="BF144" s="30">
        <f t="shared" si="87"/>
        <v>0</v>
      </c>
      <c r="BG144" s="30">
        <f t="shared" si="87"/>
        <v>0</v>
      </c>
      <c r="BH144" s="30">
        <f t="shared" si="87"/>
        <v>0</v>
      </c>
      <c r="BI144" s="30">
        <f t="shared" si="87"/>
        <v>0</v>
      </c>
      <c r="BJ144" s="30">
        <f t="shared" si="87"/>
        <v>0</v>
      </c>
      <c r="BK144" s="30">
        <f t="shared" si="87"/>
        <v>0</v>
      </c>
      <c r="BL144" s="30">
        <f t="shared" si="87"/>
        <v>0</v>
      </c>
      <c r="BM144" s="30">
        <f t="shared" si="87"/>
        <v>0</v>
      </c>
      <c r="BN144" s="30">
        <f t="shared" si="87"/>
        <v>0</v>
      </c>
      <c r="BO144" s="30">
        <f t="shared" si="87"/>
        <v>0</v>
      </c>
      <c r="BP144" s="30">
        <f t="shared" si="87"/>
        <v>0</v>
      </c>
      <c r="BQ144" s="30">
        <f t="shared" si="88"/>
        <v>0</v>
      </c>
      <c r="BR144" s="30">
        <f t="shared" si="88"/>
        <v>0</v>
      </c>
      <c r="BS144" s="30">
        <f t="shared" si="88"/>
        <v>0</v>
      </c>
      <c r="BT144" s="30">
        <f t="shared" si="88"/>
        <v>0</v>
      </c>
      <c r="BU144" s="30">
        <f t="shared" si="88"/>
        <v>0</v>
      </c>
      <c r="BV144" s="30">
        <f t="shared" si="88"/>
        <v>0</v>
      </c>
      <c r="BW144" s="30">
        <f t="shared" si="88"/>
        <v>0</v>
      </c>
      <c r="BX144" s="30">
        <f t="shared" si="88"/>
        <v>0</v>
      </c>
      <c r="BY144" s="30">
        <f t="shared" si="88"/>
        <v>0</v>
      </c>
      <c r="BZ144" s="30">
        <f t="shared" si="88"/>
        <v>0</v>
      </c>
      <c r="CA144" s="30">
        <f t="shared" si="88"/>
        <v>0</v>
      </c>
      <c r="CB144" s="30">
        <f t="shared" si="88"/>
        <v>0</v>
      </c>
      <c r="CC144" s="30">
        <f t="shared" si="88"/>
        <v>0</v>
      </c>
      <c r="CD144" s="30">
        <f t="shared" si="88"/>
        <v>0</v>
      </c>
      <c r="CE144" s="30">
        <f t="shared" si="88"/>
        <v>0</v>
      </c>
      <c r="CF144" s="30">
        <f t="shared" si="88"/>
        <v>0</v>
      </c>
      <c r="CG144" s="30">
        <f t="shared" si="88"/>
        <v>0</v>
      </c>
      <c r="CH144" s="34">
        <f t="shared" si="88"/>
        <v>0</v>
      </c>
    </row>
    <row r="145" spans="1:86" x14ac:dyDescent="0.3">
      <c r="A145" s="645"/>
      <c r="B145" s="325" t="s">
        <v>230</v>
      </c>
      <c r="C145" s="30">
        <f t="shared" si="89"/>
        <v>0</v>
      </c>
      <c r="D145" s="30">
        <f t="shared" si="90"/>
        <v>0</v>
      </c>
      <c r="E145" s="30">
        <f t="shared" ref="E145:BP148" si="91">IF(E25=0,0,((E7*0.5)+D25-E43)*E80*E112*E$2)</f>
        <v>0</v>
      </c>
      <c r="F145" s="30">
        <f t="shared" si="91"/>
        <v>0</v>
      </c>
      <c r="G145" s="30">
        <f t="shared" si="91"/>
        <v>0</v>
      </c>
      <c r="H145" s="30">
        <f t="shared" si="91"/>
        <v>0</v>
      </c>
      <c r="I145" s="30">
        <f t="shared" si="91"/>
        <v>0</v>
      </c>
      <c r="J145" s="30">
        <f t="shared" si="91"/>
        <v>0</v>
      </c>
      <c r="K145" s="30">
        <f t="shared" si="91"/>
        <v>0</v>
      </c>
      <c r="L145" s="30">
        <f t="shared" si="91"/>
        <v>0</v>
      </c>
      <c r="M145" s="30">
        <f t="shared" si="91"/>
        <v>0</v>
      </c>
      <c r="N145" s="30">
        <f t="shared" si="91"/>
        <v>0</v>
      </c>
      <c r="O145" s="30">
        <f t="shared" si="91"/>
        <v>0</v>
      </c>
      <c r="P145" s="30">
        <f t="shared" si="91"/>
        <v>0</v>
      </c>
      <c r="Q145" s="30">
        <f t="shared" si="91"/>
        <v>0</v>
      </c>
      <c r="R145" s="30">
        <f t="shared" si="91"/>
        <v>0</v>
      </c>
      <c r="S145" s="30">
        <f t="shared" si="91"/>
        <v>0</v>
      </c>
      <c r="T145" s="30">
        <f t="shared" si="91"/>
        <v>0</v>
      </c>
      <c r="U145" s="30">
        <f t="shared" si="91"/>
        <v>0</v>
      </c>
      <c r="V145" s="30">
        <f t="shared" si="91"/>
        <v>0</v>
      </c>
      <c r="W145" s="30">
        <f t="shared" si="91"/>
        <v>0</v>
      </c>
      <c r="X145" s="30">
        <f t="shared" si="91"/>
        <v>0</v>
      </c>
      <c r="Y145" s="30">
        <f t="shared" si="91"/>
        <v>0</v>
      </c>
      <c r="Z145" s="30">
        <f t="shared" si="91"/>
        <v>0</v>
      </c>
      <c r="AA145" s="30">
        <f t="shared" si="91"/>
        <v>0</v>
      </c>
      <c r="AB145" s="30">
        <f t="shared" si="91"/>
        <v>0</v>
      </c>
      <c r="AC145" s="30">
        <f t="shared" si="91"/>
        <v>0</v>
      </c>
      <c r="AD145" s="30">
        <f t="shared" si="91"/>
        <v>0</v>
      </c>
      <c r="AE145" s="30">
        <f t="shared" si="91"/>
        <v>0</v>
      </c>
      <c r="AF145" s="30">
        <f t="shared" si="91"/>
        <v>0</v>
      </c>
      <c r="AG145" s="30">
        <f t="shared" si="91"/>
        <v>0</v>
      </c>
      <c r="AH145" s="30">
        <f t="shared" si="91"/>
        <v>0</v>
      </c>
      <c r="AI145" s="30">
        <f t="shared" si="91"/>
        <v>0</v>
      </c>
      <c r="AJ145" s="30">
        <f t="shared" si="91"/>
        <v>0</v>
      </c>
      <c r="AK145" s="30">
        <f t="shared" si="91"/>
        <v>0</v>
      </c>
      <c r="AL145" s="30">
        <f t="shared" si="91"/>
        <v>0</v>
      </c>
      <c r="AM145" s="30">
        <f t="shared" si="91"/>
        <v>0</v>
      </c>
      <c r="AN145" s="30">
        <f t="shared" si="91"/>
        <v>0</v>
      </c>
      <c r="AO145" s="30">
        <f t="shared" si="91"/>
        <v>0</v>
      </c>
      <c r="AP145" s="30">
        <f t="shared" si="91"/>
        <v>0</v>
      </c>
      <c r="AQ145" s="30">
        <f t="shared" si="91"/>
        <v>0</v>
      </c>
      <c r="AR145" s="30">
        <f t="shared" si="91"/>
        <v>0</v>
      </c>
      <c r="AS145" s="30">
        <f t="shared" si="91"/>
        <v>0</v>
      </c>
      <c r="AT145" s="30">
        <f t="shared" si="91"/>
        <v>0</v>
      </c>
      <c r="AU145" s="30">
        <f t="shared" si="91"/>
        <v>0</v>
      </c>
      <c r="AV145" s="30">
        <f t="shared" si="91"/>
        <v>0</v>
      </c>
      <c r="AW145" s="30">
        <f t="shared" si="91"/>
        <v>0</v>
      </c>
      <c r="AX145" s="30">
        <f t="shared" si="91"/>
        <v>0</v>
      </c>
      <c r="AY145" s="30">
        <f t="shared" si="91"/>
        <v>0</v>
      </c>
      <c r="AZ145" s="30">
        <f t="shared" si="91"/>
        <v>0</v>
      </c>
      <c r="BA145" s="30">
        <f t="shared" si="91"/>
        <v>0</v>
      </c>
      <c r="BB145" s="30">
        <f t="shared" si="91"/>
        <v>0</v>
      </c>
      <c r="BC145" s="30">
        <f t="shared" si="91"/>
        <v>0</v>
      </c>
      <c r="BD145" s="30">
        <f t="shared" si="91"/>
        <v>0</v>
      </c>
      <c r="BE145" s="30">
        <f t="shared" si="91"/>
        <v>0</v>
      </c>
      <c r="BF145" s="30">
        <f t="shared" si="91"/>
        <v>0</v>
      </c>
      <c r="BG145" s="30">
        <f t="shared" si="91"/>
        <v>0</v>
      </c>
      <c r="BH145" s="30">
        <f t="shared" si="91"/>
        <v>0</v>
      </c>
      <c r="BI145" s="30">
        <f t="shared" si="91"/>
        <v>0</v>
      </c>
      <c r="BJ145" s="30">
        <f t="shared" si="91"/>
        <v>0</v>
      </c>
      <c r="BK145" s="30">
        <f t="shared" si="91"/>
        <v>0</v>
      </c>
      <c r="BL145" s="30">
        <f t="shared" si="91"/>
        <v>0</v>
      </c>
      <c r="BM145" s="30">
        <f t="shared" si="91"/>
        <v>0</v>
      </c>
      <c r="BN145" s="30">
        <f t="shared" si="91"/>
        <v>0</v>
      </c>
      <c r="BO145" s="30">
        <f t="shared" si="91"/>
        <v>0</v>
      </c>
      <c r="BP145" s="30">
        <f t="shared" si="91"/>
        <v>0</v>
      </c>
      <c r="BQ145" s="30">
        <f t="shared" si="88"/>
        <v>0</v>
      </c>
      <c r="BR145" s="30">
        <f t="shared" si="88"/>
        <v>0</v>
      </c>
      <c r="BS145" s="30">
        <f t="shared" si="88"/>
        <v>0</v>
      </c>
      <c r="BT145" s="30">
        <f t="shared" si="88"/>
        <v>0</v>
      </c>
      <c r="BU145" s="30">
        <f t="shared" si="88"/>
        <v>0</v>
      </c>
      <c r="BV145" s="30">
        <f t="shared" si="88"/>
        <v>0</v>
      </c>
      <c r="BW145" s="30">
        <f t="shared" si="88"/>
        <v>0</v>
      </c>
      <c r="BX145" s="30">
        <f t="shared" si="88"/>
        <v>0</v>
      </c>
      <c r="BY145" s="30">
        <f t="shared" si="88"/>
        <v>0</v>
      </c>
      <c r="BZ145" s="30">
        <f t="shared" si="88"/>
        <v>0</v>
      </c>
      <c r="CA145" s="30">
        <f t="shared" si="88"/>
        <v>0</v>
      </c>
      <c r="CB145" s="30">
        <f t="shared" si="88"/>
        <v>0</v>
      </c>
      <c r="CC145" s="30">
        <f t="shared" si="88"/>
        <v>0</v>
      </c>
      <c r="CD145" s="30">
        <f t="shared" si="88"/>
        <v>0</v>
      </c>
      <c r="CE145" s="30">
        <f t="shared" si="88"/>
        <v>0</v>
      </c>
      <c r="CF145" s="30">
        <f t="shared" si="88"/>
        <v>0</v>
      </c>
      <c r="CG145" s="30">
        <f t="shared" si="88"/>
        <v>0</v>
      </c>
      <c r="CH145" s="34">
        <f t="shared" si="88"/>
        <v>0</v>
      </c>
    </row>
    <row r="146" spans="1:86" x14ac:dyDescent="0.3">
      <c r="A146" s="645"/>
      <c r="B146" s="325" t="s">
        <v>129</v>
      </c>
      <c r="C146" s="30">
        <f t="shared" si="89"/>
        <v>0</v>
      </c>
      <c r="D146" s="30">
        <f t="shared" si="90"/>
        <v>0</v>
      </c>
      <c r="E146" s="30">
        <f t="shared" si="91"/>
        <v>0</v>
      </c>
      <c r="F146" s="30">
        <f t="shared" si="91"/>
        <v>0</v>
      </c>
      <c r="G146" s="30">
        <f t="shared" si="91"/>
        <v>0</v>
      </c>
      <c r="H146" s="30">
        <f t="shared" si="91"/>
        <v>0</v>
      </c>
      <c r="I146" s="30">
        <f t="shared" si="91"/>
        <v>0</v>
      </c>
      <c r="J146" s="30">
        <f t="shared" si="91"/>
        <v>0</v>
      </c>
      <c r="K146" s="30">
        <f t="shared" si="91"/>
        <v>0</v>
      </c>
      <c r="L146" s="30">
        <f t="shared" si="91"/>
        <v>65.856375701059733</v>
      </c>
      <c r="M146" s="30">
        <f t="shared" si="91"/>
        <v>40.433125844055652</v>
      </c>
      <c r="N146" s="30">
        <f t="shared" si="91"/>
        <v>0.66606724809454032</v>
      </c>
      <c r="O146" s="30">
        <f t="shared" si="91"/>
        <v>8.4655643003740746E-2</v>
      </c>
      <c r="P146" s="30">
        <f t="shared" si="91"/>
        <v>3.4849906369873458</v>
      </c>
      <c r="Q146" s="30">
        <f t="shared" si="91"/>
        <v>102.09470546251114</v>
      </c>
      <c r="R146" s="30">
        <f t="shared" si="91"/>
        <v>306.04425873235721</v>
      </c>
      <c r="S146" s="30">
        <f t="shared" si="91"/>
        <v>888.60206606259862</v>
      </c>
      <c r="T146" s="30">
        <f t="shared" si="91"/>
        <v>3317.18583384248</v>
      </c>
      <c r="U146" s="30">
        <f t="shared" si="91"/>
        <v>4513.2058460547805</v>
      </c>
      <c r="V146" s="30">
        <f t="shared" si="91"/>
        <v>4204.7357293204377</v>
      </c>
      <c r="W146" s="30">
        <f t="shared" si="91"/>
        <v>1691.4270967279947</v>
      </c>
      <c r="X146" s="30">
        <f t="shared" si="91"/>
        <v>277.1484659204126</v>
      </c>
      <c r="Y146" s="30">
        <f t="shared" si="91"/>
        <v>85.078921218759774</v>
      </c>
      <c r="Z146" s="30">
        <f t="shared" si="91"/>
        <v>0.90299352537323452</v>
      </c>
      <c r="AA146" s="30">
        <f t="shared" si="91"/>
        <v>8.4655643003740746E-2</v>
      </c>
      <c r="AB146" s="30">
        <f t="shared" si="91"/>
        <v>3.4849906369873458</v>
      </c>
      <c r="AC146" s="30">
        <f t="shared" si="91"/>
        <v>102.09470546251114</v>
      </c>
      <c r="AD146" s="30">
        <f t="shared" si="91"/>
        <v>306.04425873235721</v>
      </c>
      <c r="AE146" s="30">
        <f t="shared" si="91"/>
        <v>888.60206606259862</v>
      </c>
      <c r="AF146" s="30">
        <f t="shared" si="91"/>
        <v>3317.18583384248</v>
      </c>
      <c r="AG146" s="30">
        <f t="shared" si="91"/>
        <v>4513.2058460547805</v>
      </c>
      <c r="AH146" s="30">
        <f t="shared" si="91"/>
        <v>4204.7357293204377</v>
      </c>
      <c r="AI146" s="30">
        <f t="shared" si="91"/>
        <v>1691.4270967279947</v>
      </c>
      <c r="AJ146" s="30">
        <f t="shared" si="91"/>
        <v>277.1484659204126</v>
      </c>
      <c r="AK146" s="30">
        <f t="shared" si="91"/>
        <v>85.078921218759774</v>
      </c>
      <c r="AL146" s="30">
        <f t="shared" si="91"/>
        <v>0.90299352537323452</v>
      </c>
      <c r="AM146" s="30">
        <f t="shared" si="91"/>
        <v>8.4655643003740746E-2</v>
      </c>
      <c r="AN146" s="30">
        <f t="shared" si="91"/>
        <v>3.4849906369873458</v>
      </c>
      <c r="AO146" s="30">
        <f t="shared" si="91"/>
        <v>102.09470546251114</v>
      </c>
      <c r="AP146" s="30">
        <f t="shared" si="91"/>
        <v>306.04425873235721</v>
      </c>
      <c r="AQ146" s="30">
        <f t="shared" si="91"/>
        <v>888.60206606259862</v>
      </c>
      <c r="AR146" s="30">
        <f t="shared" si="91"/>
        <v>3317.18583384248</v>
      </c>
      <c r="AS146" s="30">
        <f t="shared" si="91"/>
        <v>4513.2058460547805</v>
      </c>
      <c r="AT146" s="30">
        <f t="shared" si="91"/>
        <v>4204.7357293204377</v>
      </c>
      <c r="AU146" s="30">
        <f t="shared" si="91"/>
        <v>1691.4270967279947</v>
      </c>
      <c r="AV146" s="30">
        <f t="shared" si="91"/>
        <v>277.1484659204126</v>
      </c>
      <c r="AW146" s="30">
        <f t="shared" si="91"/>
        <v>85.078921218759774</v>
      </c>
      <c r="AX146" s="30">
        <f t="shared" si="91"/>
        <v>0.90299352537323452</v>
      </c>
      <c r="AY146" s="30">
        <f t="shared" si="91"/>
        <v>8.4655643003740746E-2</v>
      </c>
      <c r="AZ146" s="30">
        <f t="shared" si="91"/>
        <v>3.4849906369873458</v>
      </c>
      <c r="BA146" s="30">
        <f t="shared" si="91"/>
        <v>102.09470546251114</v>
      </c>
      <c r="BB146" s="30">
        <f t="shared" si="91"/>
        <v>306.04425873235721</v>
      </c>
      <c r="BC146" s="30">
        <f t="shared" si="91"/>
        <v>888.60206606259862</v>
      </c>
      <c r="BD146" s="30">
        <f t="shared" si="91"/>
        <v>3317.18583384248</v>
      </c>
      <c r="BE146" s="30">
        <f t="shared" si="91"/>
        <v>4513.2058460547805</v>
      </c>
      <c r="BF146" s="30">
        <f t="shared" si="91"/>
        <v>4204.7357293204377</v>
      </c>
      <c r="BG146" s="30">
        <f t="shared" si="91"/>
        <v>1691.4270967279947</v>
      </c>
      <c r="BH146" s="30">
        <f t="shared" si="91"/>
        <v>277.1484659204126</v>
      </c>
      <c r="BI146" s="30">
        <f t="shared" si="91"/>
        <v>85.078921218759774</v>
      </c>
      <c r="BJ146" s="30">
        <f t="shared" si="91"/>
        <v>0.90299352537323452</v>
      </c>
      <c r="BK146" s="30">
        <f t="shared" si="91"/>
        <v>8.4655643003740746E-2</v>
      </c>
      <c r="BL146" s="30">
        <f t="shared" si="91"/>
        <v>3.4849906369873458</v>
      </c>
      <c r="BM146" s="30">
        <f t="shared" si="91"/>
        <v>102.09470546251114</v>
      </c>
      <c r="BN146" s="30">
        <f t="shared" si="91"/>
        <v>306.04425873235721</v>
      </c>
      <c r="BO146" s="30">
        <f t="shared" si="91"/>
        <v>888.60206606259862</v>
      </c>
      <c r="BP146" s="30">
        <f t="shared" si="91"/>
        <v>3317.18583384248</v>
      </c>
      <c r="BQ146" s="30">
        <f t="shared" si="88"/>
        <v>4513.2058460547805</v>
      </c>
      <c r="BR146" s="30">
        <f t="shared" si="88"/>
        <v>4204.7357293204377</v>
      </c>
      <c r="BS146" s="30">
        <f t="shared" si="88"/>
        <v>1691.4270967279947</v>
      </c>
      <c r="BT146" s="30">
        <f t="shared" si="88"/>
        <v>277.1484659204126</v>
      </c>
      <c r="BU146" s="30">
        <f t="shared" si="88"/>
        <v>85.078921218759774</v>
      </c>
      <c r="BV146" s="30">
        <f t="shared" si="88"/>
        <v>0.90299352537323452</v>
      </c>
      <c r="BW146" s="30">
        <f t="shared" si="88"/>
        <v>8.4655643003740746E-2</v>
      </c>
      <c r="BX146" s="30">
        <f t="shared" si="88"/>
        <v>3.4849906369873458</v>
      </c>
      <c r="BY146" s="30">
        <f t="shared" si="88"/>
        <v>102.09470546251114</v>
      </c>
      <c r="BZ146" s="30">
        <f t="shared" si="88"/>
        <v>306.04425873235721</v>
      </c>
      <c r="CA146" s="30">
        <f t="shared" si="88"/>
        <v>888.60206606259862</v>
      </c>
      <c r="CB146" s="30">
        <f t="shared" si="88"/>
        <v>3317.18583384248</v>
      </c>
      <c r="CC146" s="30">
        <f t="shared" si="88"/>
        <v>4513.2058460547805</v>
      </c>
      <c r="CD146" s="30">
        <f t="shared" si="88"/>
        <v>4204.7357293204377</v>
      </c>
      <c r="CE146" s="30">
        <f t="shared" si="88"/>
        <v>1691.4270967279947</v>
      </c>
      <c r="CF146" s="30">
        <f t="shared" si="88"/>
        <v>277.1484659204126</v>
      </c>
      <c r="CG146" s="30">
        <f t="shared" si="88"/>
        <v>85.078921218759774</v>
      </c>
      <c r="CH146" s="34">
        <f t="shared" si="88"/>
        <v>0.90299352537323452</v>
      </c>
    </row>
    <row r="147" spans="1:86" x14ac:dyDescent="0.3">
      <c r="A147" s="645"/>
      <c r="B147" s="325" t="s">
        <v>231</v>
      </c>
      <c r="C147" s="30">
        <f t="shared" si="89"/>
        <v>0</v>
      </c>
      <c r="D147" s="30">
        <f t="shared" si="90"/>
        <v>0</v>
      </c>
      <c r="E147" s="30">
        <f t="shared" si="91"/>
        <v>0</v>
      </c>
      <c r="F147" s="30">
        <f t="shared" si="91"/>
        <v>0</v>
      </c>
      <c r="G147" s="30">
        <f t="shared" si="91"/>
        <v>0</v>
      </c>
      <c r="H147" s="30">
        <f t="shared" si="91"/>
        <v>0</v>
      </c>
      <c r="I147" s="30">
        <f t="shared" si="91"/>
        <v>0</v>
      </c>
      <c r="J147" s="30">
        <f t="shared" si="91"/>
        <v>0</v>
      </c>
      <c r="K147" s="30">
        <f t="shared" si="91"/>
        <v>0</v>
      </c>
      <c r="L147" s="30">
        <f t="shared" si="91"/>
        <v>0</v>
      </c>
      <c r="M147" s="30">
        <f t="shared" si="91"/>
        <v>0</v>
      </c>
      <c r="N147" s="30">
        <f t="shared" si="91"/>
        <v>0</v>
      </c>
      <c r="O147" s="30">
        <f t="shared" si="91"/>
        <v>0</v>
      </c>
      <c r="P147" s="30">
        <f t="shared" si="91"/>
        <v>0</v>
      </c>
      <c r="Q147" s="30">
        <f t="shared" si="91"/>
        <v>0</v>
      </c>
      <c r="R147" s="30">
        <f t="shared" si="91"/>
        <v>0</v>
      </c>
      <c r="S147" s="30">
        <f t="shared" si="91"/>
        <v>0</v>
      </c>
      <c r="T147" s="30">
        <f t="shared" si="91"/>
        <v>0</v>
      </c>
      <c r="U147" s="30">
        <f t="shared" si="91"/>
        <v>0</v>
      </c>
      <c r="V147" s="30">
        <f t="shared" si="91"/>
        <v>0</v>
      </c>
      <c r="W147" s="30">
        <f t="shared" si="91"/>
        <v>0</v>
      </c>
      <c r="X147" s="30">
        <f t="shared" si="91"/>
        <v>0</v>
      </c>
      <c r="Y147" s="30">
        <f t="shared" si="91"/>
        <v>0</v>
      </c>
      <c r="Z147" s="30">
        <f t="shared" si="91"/>
        <v>0</v>
      </c>
      <c r="AA147" s="30">
        <f t="shared" si="91"/>
        <v>0</v>
      </c>
      <c r="AB147" s="30">
        <f t="shared" si="91"/>
        <v>0</v>
      </c>
      <c r="AC147" s="30">
        <f t="shared" si="91"/>
        <v>0</v>
      </c>
      <c r="AD147" s="30">
        <f t="shared" si="91"/>
        <v>0</v>
      </c>
      <c r="AE147" s="30">
        <f t="shared" si="91"/>
        <v>0</v>
      </c>
      <c r="AF147" s="30">
        <f t="shared" si="91"/>
        <v>0</v>
      </c>
      <c r="AG147" s="30">
        <f t="shared" si="91"/>
        <v>0</v>
      </c>
      <c r="AH147" s="30">
        <f t="shared" si="91"/>
        <v>0</v>
      </c>
      <c r="AI147" s="30">
        <f t="shared" si="91"/>
        <v>0</v>
      </c>
      <c r="AJ147" s="30">
        <f t="shared" si="91"/>
        <v>0</v>
      </c>
      <c r="AK147" s="30">
        <f t="shared" si="91"/>
        <v>0</v>
      </c>
      <c r="AL147" s="30">
        <f t="shared" si="91"/>
        <v>0</v>
      </c>
      <c r="AM147" s="30">
        <f t="shared" si="91"/>
        <v>0</v>
      </c>
      <c r="AN147" s="30">
        <f t="shared" si="91"/>
        <v>0</v>
      </c>
      <c r="AO147" s="30">
        <f t="shared" si="91"/>
        <v>0</v>
      </c>
      <c r="AP147" s="30">
        <f t="shared" si="91"/>
        <v>0</v>
      </c>
      <c r="AQ147" s="30">
        <f t="shared" si="91"/>
        <v>0</v>
      </c>
      <c r="AR147" s="30">
        <f t="shared" si="91"/>
        <v>0</v>
      </c>
      <c r="AS147" s="30">
        <f t="shared" si="91"/>
        <v>0</v>
      </c>
      <c r="AT147" s="30">
        <f t="shared" si="91"/>
        <v>0</v>
      </c>
      <c r="AU147" s="30">
        <f t="shared" si="91"/>
        <v>0</v>
      </c>
      <c r="AV147" s="30">
        <f t="shared" si="91"/>
        <v>0</v>
      </c>
      <c r="AW147" s="30">
        <f t="shared" si="91"/>
        <v>0</v>
      </c>
      <c r="AX147" s="30">
        <f t="shared" si="91"/>
        <v>0</v>
      </c>
      <c r="AY147" s="30">
        <f t="shared" si="91"/>
        <v>0</v>
      </c>
      <c r="AZ147" s="30">
        <f t="shared" si="91"/>
        <v>0</v>
      </c>
      <c r="BA147" s="30">
        <f t="shared" si="91"/>
        <v>0</v>
      </c>
      <c r="BB147" s="30">
        <f t="shared" si="91"/>
        <v>0</v>
      </c>
      <c r="BC147" s="30">
        <f t="shared" si="91"/>
        <v>0</v>
      </c>
      <c r="BD147" s="30">
        <f t="shared" si="91"/>
        <v>0</v>
      </c>
      <c r="BE147" s="30">
        <f t="shared" si="91"/>
        <v>0</v>
      </c>
      <c r="BF147" s="30">
        <f t="shared" si="91"/>
        <v>0</v>
      </c>
      <c r="BG147" s="30">
        <f t="shared" si="91"/>
        <v>0</v>
      </c>
      <c r="BH147" s="30">
        <f t="shared" si="91"/>
        <v>0</v>
      </c>
      <c r="BI147" s="30">
        <f t="shared" si="91"/>
        <v>0</v>
      </c>
      <c r="BJ147" s="30">
        <f t="shared" si="91"/>
        <v>0</v>
      </c>
      <c r="BK147" s="30">
        <f t="shared" si="91"/>
        <v>0</v>
      </c>
      <c r="BL147" s="30">
        <f t="shared" si="91"/>
        <v>0</v>
      </c>
      <c r="BM147" s="30">
        <f t="shared" si="91"/>
        <v>0</v>
      </c>
      <c r="BN147" s="30">
        <f t="shared" si="91"/>
        <v>0</v>
      </c>
      <c r="BO147" s="30">
        <f t="shared" si="91"/>
        <v>0</v>
      </c>
      <c r="BP147" s="30">
        <f t="shared" si="91"/>
        <v>0</v>
      </c>
      <c r="BQ147" s="30">
        <f t="shared" si="88"/>
        <v>0</v>
      </c>
      <c r="BR147" s="30">
        <f t="shared" si="88"/>
        <v>0</v>
      </c>
      <c r="BS147" s="30">
        <f t="shared" si="88"/>
        <v>0</v>
      </c>
      <c r="BT147" s="30">
        <f t="shared" si="88"/>
        <v>0</v>
      </c>
      <c r="BU147" s="30">
        <f t="shared" si="88"/>
        <v>0</v>
      </c>
      <c r="BV147" s="30">
        <f t="shared" si="88"/>
        <v>0</v>
      </c>
      <c r="BW147" s="30">
        <f t="shared" si="88"/>
        <v>0</v>
      </c>
      <c r="BX147" s="30">
        <f t="shared" si="88"/>
        <v>0</v>
      </c>
      <c r="BY147" s="30">
        <f t="shared" si="88"/>
        <v>0</v>
      </c>
      <c r="BZ147" s="30">
        <f t="shared" si="88"/>
        <v>0</v>
      </c>
      <c r="CA147" s="30">
        <f t="shared" si="88"/>
        <v>0</v>
      </c>
      <c r="CB147" s="30">
        <f t="shared" si="88"/>
        <v>0</v>
      </c>
      <c r="CC147" s="30">
        <f t="shared" si="88"/>
        <v>0</v>
      </c>
      <c r="CD147" s="30">
        <f t="shared" si="88"/>
        <v>0</v>
      </c>
      <c r="CE147" s="30">
        <f t="shared" si="88"/>
        <v>0</v>
      </c>
      <c r="CF147" s="30">
        <f t="shared" si="88"/>
        <v>0</v>
      </c>
      <c r="CG147" s="30">
        <f t="shared" si="88"/>
        <v>0</v>
      </c>
      <c r="CH147" s="34">
        <f t="shared" si="88"/>
        <v>0</v>
      </c>
    </row>
    <row r="148" spans="1:86" x14ac:dyDescent="0.3">
      <c r="A148" s="645"/>
      <c r="B148" s="326" t="s">
        <v>131</v>
      </c>
      <c r="C148" s="30">
        <f t="shared" si="89"/>
        <v>0</v>
      </c>
      <c r="D148" s="30">
        <f t="shared" si="90"/>
        <v>0</v>
      </c>
      <c r="E148" s="30">
        <f t="shared" si="91"/>
        <v>0</v>
      </c>
      <c r="F148" s="30">
        <f t="shared" si="91"/>
        <v>0</v>
      </c>
      <c r="G148" s="30">
        <f t="shared" si="91"/>
        <v>0</v>
      </c>
      <c r="H148" s="30">
        <f t="shared" si="91"/>
        <v>0</v>
      </c>
      <c r="I148" s="30">
        <f t="shared" si="91"/>
        <v>0</v>
      </c>
      <c r="J148" s="30">
        <f t="shared" si="91"/>
        <v>0</v>
      </c>
      <c r="K148" s="30">
        <f t="shared" si="91"/>
        <v>0</v>
      </c>
      <c r="L148" s="30">
        <f t="shared" si="91"/>
        <v>0</v>
      </c>
      <c r="M148" s="30">
        <f t="shared" si="91"/>
        <v>0</v>
      </c>
      <c r="N148" s="30">
        <f t="shared" si="91"/>
        <v>0</v>
      </c>
      <c r="O148" s="30">
        <f t="shared" si="91"/>
        <v>0</v>
      </c>
      <c r="P148" s="30">
        <f t="shared" si="91"/>
        <v>0</v>
      </c>
      <c r="Q148" s="30">
        <f t="shared" si="91"/>
        <v>0</v>
      </c>
      <c r="R148" s="30">
        <f t="shared" si="91"/>
        <v>0</v>
      </c>
      <c r="S148" s="30">
        <f t="shared" si="91"/>
        <v>0</v>
      </c>
      <c r="T148" s="30">
        <f t="shared" si="91"/>
        <v>0</v>
      </c>
      <c r="U148" s="30">
        <f t="shared" si="91"/>
        <v>0</v>
      </c>
      <c r="V148" s="30">
        <f t="shared" si="91"/>
        <v>0</v>
      </c>
      <c r="W148" s="30">
        <f t="shared" si="91"/>
        <v>0</v>
      </c>
      <c r="X148" s="30">
        <f t="shared" si="91"/>
        <v>0</v>
      </c>
      <c r="Y148" s="30">
        <f t="shared" si="91"/>
        <v>0</v>
      </c>
      <c r="Z148" s="30">
        <f t="shared" si="91"/>
        <v>0</v>
      </c>
      <c r="AA148" s="30">
        <f t="shared" si="91"/>
        <v>0</v>
      </c>
      <c r="AB148" s="30">
        <f t="shared" si="91"/>
        <v>0</v>
      </c>
      <c r="AC148" s="30">
        <f t="shared" si="91"/>
        <v>0</v>
      </c>
      <c r="AD148" s="30">
        <f t="shared" si="91"/>
        <v>0</v>
      </c>
      <c r="AE148" s="30">
        <f t="shared" si="91"/>
        <v>0</v>
      </c>
      <c r="AF148" s="30">
        <f t="shared" si="91"/>
        <v>0</v>
      </c>
      <c r="AG148" s="30">
        <f t="shared" si="91"/>
        <v>0</v>
      </c>
      <c r="AH148" s="30">
        <f t="shared" si="91"/>
        <v>0</v>
      </c>
      <c r="AI148" s="30">
        <f t="shared" si="91"/>
        <v>0</v>
      </c>
      <c r="AJ148" s="30">
        <f t="shared" si="91"/>
        <v>0</v>
      </c>
      <c r="AK148" s="30">
        <f t="shared" si="91"/>
        <v>0</v>
      </c>
      <c r="AL148" s="30">
        <f t="shared" si="91"/>
        <v>0</v>
      </c>
      <c r="AM148" s="30">
        <f t="shared" si="91"/>
        <v>0</v>
      </c>
      <c r="AN148" s="30">
        <f t="shared" si="91"/>
        <v>0</v>
      </c>
      <c r="AO148" s="30">
        <f t="shared" si="91"/>
        <v>0</v>
      </c>
      <c r="AP148" s="30">
        <f t="shared" si="91"/>
        <v>0</v>
      </c>
      <c r="AQ148" s="30">
        <f t="shared" si="91"/>
        <v>0</v>
      </c>
      <c r="AR148" s="30">
        <f t="shared" si="91"/>
        <v>0</v>
      </c>
      <c r="AS148" s="30">
        <f t="shared" si="91"/>
        <v>0</v>
      </c>
      <c r="AT148" s="30">
        <f t="shared" si="91"/>
        <v>0</v>
      </c>
      <c r="AU148" s="30">
        <f t="shared" si="91"/>
        <v>0</v>
      </c>
      <c r="AV148" s="30">
        <f t="shared" si="91"/>
        <v>0</v>
      </c>
      <c r="AW148" s="30">
        <f t="shared" si="91"/>
        <v>0</v>
      </c>
      <c r="AX148" s="30">
        <f t="shared" si="91"/>
        <v>0</v>
      </c>
      <c r="AY148" s="30">
        <f t="shared" si="91"/>
        <v>0</v>
      </c>
      <c r="AZ148" s="30">
        <f t="shared" si="91"/>
        <v>0</v>
      </c>
      <c r="BA148" s="30">
        <f t="shared" si="91"/>
        <v>0</v>
      </c>
      <c r="BB148" s="30">
        <f t="shared" si="91"/>
        <v>0</v>
      </c>
      <c r="BC148" s="30">
        <f t="shared" si="91"/>
        <v>0</v>
      </c>
      <c r="BD148" s="30">
        <f t="shared" si="91"/>
        <v>0</v>
      </c>
      <c r="BE148" s="30">
        <f t="shared" si="91"/>
        <v>0</v>
      </c>
      <c r="BF148" s="30">
        <f t="shared" si="91"/>
        <v>0</v>
      </c>
      <c r="BG148" s="30">
        <f t="shared" si="91"/>
        <v>0</v>
      </c>
      <c r="BH148" s="30">
        <f t="shared" si="91"/>
        <v>0</v>
      </c>
      <c r="BI148" s="30">
        <f t="shared" si="91"/>
        <v>0</v>
      </c>
      <c r="BJ148" s="30">
        <f t="shared" si="91"/>
        <v>0</v>
      </c>
      <c r="BK148" s="30">
        <f t="shared" si="91"/>
        <v>0</v>
      </c>
      <c r="BL148" s="30">
        <f t="shared" si="91"/>
        <v>0</v>
      </c>
      <c r="BM148" s="30">
        <f t="shared" si="91"/>
        <v>0</v>
      </c>
      <c r="BN148" s="30">
        <f t="shared" si="91"/>
        <v>0</v>
      </c>
      <c r="BO148" s="30">
        <f t="shared" si="91"/>
        <v>0</v>
      </c>
      <c r="BP148" s="30">
        <f t="shared" ref="BP148:CH151" si="92">IF(BP28=0,0,((BP10*0.5)+BO28-BP46)*BP83*BP115*BP$2)</f>
        <v>0</v>
      </c>
      <c r="BQ148" s="30">
        <f t="shared" si="92"/>
        <v>0</v>
      </c>
      <c r="BR148" s="30">
        <f t="shared" si="92"/>
        <v>0</v>
      </c>
      <c r="BS148" s="30">
        <f t="shared" si="92"/>
        <v>0</v>
      </c>
      <c r="BT148" s="30">
        <f t="shared" si="92"/>
        <v>0</v>
      </c>
      <c r="BU148" s="30">
        <f t="shared" si="92"/>
        <v>0</v>
      </c>
      <c r="BV148" s="30">
        <f t="shared" si="92"/>
        <v>0</v>
      </c>
      <c r="BW148" s="30">
        <f t="shared" si="92"/>
        <v>0</v>
      </c>
      <c r="BX148" s="30">
        <f t="shared" si="92"/>
        <v>0</v>
      </c>
      <c r="BY148" s="30">
        <f t="shared" si="92"/>
        <v>0</v>
      </c>
      <c r="BZ148" s="30">
        <f t="shared" si="92"/>
        <v>0</v>
      </c>
      <c r="CA148" s="30">
        <f t="shared" si="92"/>
        <v>0</v>
      </c>
      <c r="CB148" s="30">
        <f t="shared" si="92"/>
        <v>0</v>
      </c>
      <c r="CC148" s="30">
        <f t="shared" si="92"/>
        <v>0</v>
      </c>
      <c r="CD148" s="30">
        <f t="shared" si="92"/>
        <v>0</v>
      </c>
      <c r="CE148" s="30">
        <f t="shared" si="92"/>
        <v>0</v>
      </c>
      <c r="CF148" s="30">
        <f t="shared" si="92"/>
        <v>0</v>
      </c>
      <c r="CG148" s="30">
        <f t="shared" si="92"/>
        <v>0</v>
      </c>
      <c r="CH148" s="34">
        <f t="shared" si="92"/>
        <v>0</v>
      </c>
    </row>
    <row r="149" spans="1:86" x14ac:dyDescent="0.3">
      <c r="A149" s="645"/>
      <c r="B149" s="326" t="s">
        <v>132</v>
      </c>
      <c r="C149" s="30">
        <f t="shared" si="89"/>
        <v>0</v>
      </c>
      <c r="D149" s="30">
        <f t="shared" si="90"/>
        <v>0</v>
      </c>
      <c r="E149" s="30">
        <f t="shared" ref="E149:BP152" si="93">IF(E29=0,0,((E11*0.5)+D29-E47)*E84*E116*E$2)</f>
        <v>0</v>
      </c>
      <c r="F149" s="30">
        <f t="shared" si="93"/>
        <v>0</v>
      </c>
      <c r="G149" s="30">
        <f t="shared" si="93"/>
        <v>0</v>
      </c>
      <c r="H149" s="30">
        <f t="shared" si="93"/>
        <v>0</v>
      </c>
      <c r="I149" s="30">
        <f t="shared" si="93"/>
        <v>0</v>
      </c>
      <c r="J149" s="30">
        <f t="shared" si="93"/>
        <v>703.1679055165439</v>
      </c>
      <c r="K149" s="30">
        <f t="shared" si="93"/>
        <v>609.0181823589279</v>
      </c>
      <c r="L149" s="30">
        <f t="shared" si="93"/>
        <v>363.14285301970745</v>
      </c>
      <c r="M149" s="30">
        <f t="shared" si="93"/>
        <v>593.20910473817787</v>
      </c>
      <c r="N149" s="30">
        <f t="shared" si="93"/>
        <v>1044.2661870027057</v>
      </c>
      <c r="O149" s="30">
        <f t="shared" si="93"/>
        <v>1136.4471937253984</v>
      </c>
      <c r="P149" s="30">
        <f t="shared" si="93"/>
        <v>959.673077265595</v>
      </c>
      <c r="Q149" s="30">
        <f t="shared" si="93"/>
        <v>749.75117901075873</v>
      </c>
      <c r="R149" s="30">
        <f t="shared" si="93"/>
        <v>434.01987489258647</v>
      </c>
      <c r="S149" s="30">
        <f t="shared" si="93"/>
        <v>468.22164021050128</v>
      </c>
      <c r="T149" s="30">
        <f t="shared" si="93"/>
        <v>1233.6809425331735</v>
      </c>
      <c r="U149" s="30">
        <f t="shared" si="93"/>
        <v>1660.9148080627338</v>
      </c>
      <c r="V149" s="30">
        <f t="shared" si="93"/>
        <v>1551.795979784061</v>
      </c>
      <c r="W149" s="30">
        <f t="shared" si="93"/>
        <v>672.01016968040858</v>
      </c>
      <c r="X149" s="30">
        <f t="shared" si="93"/>
        <v>400.70345573390057</v>
      </c>
      <c r="Y149" s="30">
        <f t="shared" si="93"/>
        <v>654.56592705819105</v>
      </c>
      <c r="Z149" s="30">
        <f t="shared" si="93"/>
        <v>1095.6158720484784</v>
      </c>
      <c r="AA149" s="30">
        <f t="shared" si="93"/>
        <v>1136.4471937253984</v>
      </c>
      <c r="AB149" s="30">
        <f t="shared" si="93"/>
        <v>959.673077265595</v>
      </c>
      <c r="AC149" s="30">
        <f t="shared" si="93"/>
        <v>749.75117901075873</v>
      </c>
      <c r="AD149" s="30">
        <f t="shared" si="93"/>
        <v>434.01987489258647</v>
      </c>
      <c r="AE149" s="30">
        <f t="shared" si="93"/>
        <v>468.22164021050128</v>
      </c>
      <c r="AF149" s="30">
        <f t="shared" si="93"/>
        <v>1233.6809425331735</v>
      </c>
      <c r="AG149" s="30">
        <f t="shared" si="93"/>
        <v>1660.9148080627338</v>
      </c>
      <c r="AH149" s="30">
        <f t="shared" si="93"/>
        <v>1551.795979784061</v>
      </c>
      <c r="AI149" s="30">
        <f t="shared" si="93"/>
        <v>672.01016968040858</v>
      </c>
      <c r="AJ149" s="30">
        <f t="shared" si="93"/>
        <v>400.70345573390057</v>
      </c>
      <c r="AK149" s="30">
        <f t="shared" si="93"/>
        <v>654.56592705819105</v>
      </c>
      <c r="AL149" s="30">
        <f t="shared" si="93"/>
        <v>1095.6158720484784</v>
      </c>
      <c r="AM149" s="30">
        <f t="shared" si="93"/>
        <v>1136.4471937253984</v>
      </c>
      <c r="AN149" s="30">
        <f t="shared" si="93"/>
        <v>959.673077265595</v>
      </c>
      <c r="AO149" s="30">
        <f t="shared" si="93"/>
        <v>749.75117901075873</v>
      </c>
      <c r="AP149" s="30">
        <f t="shared" si="93"/>
        <v>434.01987489258647</v>
      </c>
      <c r="AQ149" s="30">
        <f t="shared" si="93"/>
        <v>468.22164021050128</v>
      </c>
      <c r="AR149" s="30">
        <f t="shared" si="93"/>
        <v>1233.6809425331735</v>
      </c>
      <c r="AS149" s="30">
        <f t="shared" si="93"/>
        <v>1660.9148080627338</v>
      </c>
      <c r="AT149" s="30">
        <f t="shared" si="93"/>
        <v>1551.795979784061</v>
      </c>
      <c r="AU149" s="30">
        <f t="shared" si="93"/>
        <v>672.01016968040858</v>
      </c>
      <c r="AV149" s="30">
        <f t="shared" si="93"/>
        <v>400.70345573390057</v>
      </c>
      <c r="AW149" s="30">
        <f t="shared" si="93"/>
        <v>654.56592705819105</v>
      </c>
      <c r="AX149" s="30">
        <f t="shared" si="93"/>
        <v>1095.6158720484784</v>
      </c>
      <c r="AY149" s="30">
        <f t="shared" si="93"/>
        <v>1136.4471937253984</v>
      </c>
      <c r="AZ149" s="30">
        <f t="shared" si="93"/>
        <v>959.673077265595</v>
      </c>
      <c r="BA149" s="30">
        <f t="shared" si="93"/>
        <v>749.75117901075873</v>
      </c>
      <c r="BB149" s="30">
        <f t="shared" si="93"/>
        <v>434.01987489258647</v>
      </c>
      <c r="BC149" s="30">
        <f t="shared" si="93"/>
        <v>468.22164021050128</v>
      </c>
      <c r="BD149" s="30">
        <f t="shared" si="93"/>
        <v>1233.6809425331735</v>
      </c>
      <c r="BE149" s="30">
        <f t="shared" si="93"/>
        <v>1660.9148080627338</v>
      </c>
      <c r="BF149" s="30">
        <f t="shared" si="93"/>
        <v>1551.795979784061</v>
      </c>
      <c r="BG149" s="30">
        <f t="shared" si="93"/>
        <v>672.01016968040858</v>
      </c>
      <c r="BH149" s="30">
        <f t="shared" si="93"/>
        <v>400.70345573390057</v>
      </c>
      <c r="BI149" s="30">
        <f t="shared" si="93"/>
        <v>654.56592705819105</v>
      </c>
      <c r="BJ149" s="30">
        <f t="shared" si="93"/>
        <v>1095.6158720484784</v>
      </c>
      <c r="BK149" s="30">
        <f t="shared" si="93"/>
        <v>1136.4471937253984</v>
      </c>
      <c r="BL149" s="30">
        <f t="shared" si="93"/>
        <v>959.673077265595</v>
      </c>
      <c r="BM149" s="30">
        <f t="shared" si="93"/>
        <v>749.75117901075873</v>
      </c>
      <c r="BN149" s="30">
        <f t="shared" si="93"/>
        <v>434.01987489258647</v>
      </c>
      <c r="BO149" s="30">
        <f t="shared" si="93"/>
        <v>468.22164021050128</v>
      </c>
      <c r="BP149" s="30">
        <f t="shared" si="93"/>
        <v>1233.6809425331735</v>
      </c>
      <c r="BQ149" s="30">
        <f t="shared" si="92"/>
        <v>1660.9148080627338</v>
      </c>
      <c r="BR149" s="30">
        <f t="shared" si="92"/>
        <v>1551.795979784061</v>
      </c>
      <c r="BS149" s="30">
        <f t="shared" si="92"/>
        <v>672.01016968040858</v>
      </c>
      <c r="BT149" s="30">
        <f t="shared" si="92"/>
        <v>400.70345573390057</v>
      </c>
      <c r="BU149" s="30">
        <f t="shared" si="92"/>
        <v>654.56592705819105</v>
      </c>
      <c r="BV149" s="30">
        <f t="shared" si="92"/>
        <v>1095.6158720484784</v>
      </c>
      <c r="BW149" s="30">
        <f t="shared" si="92"/>
        <v>1136.4471937253984</v>
      </c>
      <c r="BX149" s="30">
        <f t="shared" si="92"/>
        <v>959.673077265595</v>
      </c>
      <c r="BY149" s="30">
        <f t="shared" si="92"/>
        <v>749.75117901075873</v>
      </c>
      <c r="BZ149" s="30">
        <f t="shared" si="92"/>
        <v>434.01987489258647</v>
      </c>
      <c r="CA149" s="30">
        <f t="shared" si="92"/>
        <v>468.22164021050128</v>
      </c>
      <c r="CB149" s="30">
        <f t="shared" si="92"/>
        <v>1233.6809425331735</v>
      </c>
      <c r="CC149" s="30">
        <f t="shared" si="92"/>
        <v>1660.9148080627338</v>
      </c>
      <c r="CD149" s="30">
        <f t="shared" si="92"/>
        <v>1551.795979784061</v>
      </c>
      <c r="CE149" s="30">
        <f t="shared" si="92"/>
        <v>672.01016968040858</v>
      </c>
      <c r="CF149" s="30">
        <f t="shared" si="92"/>
        <v>400.70345573390057</v>
      </c>
      <c r="CG149" s="30">
        <f t="shared" si="92"/>
        <v>654.56592705819105</v>
      </c>
      <c r="CH149" s="34">
        <f t="shared" si="92"/>
        <v>1095.6158720484784</v>
      </c>
    </row>
    <row r="150" spans="1:86" ht="15.75" customHeight="1" x14ac:dyDescent="0.3">
      <c r="A150" s="645"/>
      <c r="B150" s="326" t="s">
        <v>133</v>
      </c>
      <c r="C150" s="30">
        <f t="shared" si="89"/>
        <v>70.138477466366396</v>
      </c>
      <c r="D150" s="30">
        <f t="shared" si="90"/>
        <v>108.19862080297199</v>
      </c>
      <c r="E150" s="133">
        <f t="shared" si="93"/>
        <v>117.50166505218958</v>
      </c>
      <c r="F150" s="30">
        <f t="shared" si="93"/>
        <v>595.16314037957329</v>
      </c>
      <c r="G150" s="30">
        <f t="shared" si="93"/>
        <v>1316.9871153860129</v>
      </c>
      <c r="H150" s="30">
        <f t="shared" si="93"/>
        <v>1218.6801608821609</v>
      </c>
      <c r="I150" s="30">
        <f t="shared" si="93"/>
        <v>1568.820919866796</v>
      </c>
      <c r="J150" s="30">
        <f t="shared" si="93"/>
        <v>1280.7712013756504</v>
      </c>
      <c r="K150" s="30">
        <f t="shared" si="93"/>
        <v>1370.6447998286715</v>
      </c>
      <c r="L150" s="30">
        <f t="shared" si="93"/>
        <v>1630.5829270616675</v>
      </c>
      <c r="M150" s="30">
        <f t="shared" si="93"/>
        <v>2148.9310134209545</v>
      </c>
      <c r="N150" s="30">
        <f t="shared" si="93"/>
        <v>3088.7338845092449</v>
      </c>
      <c r="O150" s="30">
        <f t="shared" si="93"/>
        <v>3436.7260931171713</v>
      </c>
      <c r="P150" s="30">
        <f t="shared" si="93"/>
        <v>2650.6030987508307</v>
      </c>
      <c r="Q150" s="30">
        <f t="shared" si="93"/>
        <v>2878.7411194035267</v>
      </c>
      <c r="R150" s="30">
        <f t="shared" si="93"/>
        <v>2811.1922834704592</v>
      </c>
      <c r="S150" s="30">
        <f t="shared" si="93"/>
        <v>3461.8135618187985</v>
      </c>
      <c r="T150" s="30">
        <f t="shared" si="93"/>
        <v>3062.6068200264972</v>
      </c>
      <c r="U150" s="30">
        <f t="shared" si="93"/>
        <v>3897.1782177879081</v>
      </c>
      <c r="V150" s="30">
        <f t="shared" si="93"/>
        <v>3122.5228967843677</v>
      </c>
      <c r="W150" s="30">
        <f t="shared" si="93"/>
        <v>3296.5590467180114</v>
      </c>
      <c r="X150" s="30">
        <f t="shared" si="93"/>
        <v>3455.3855866756217</v>
      </c>
      <c r="Y150" s="30">
        <f t="shared" si="93"/>
        <v>2817.5467960405704</v>
      </c>
      <c r="Z150" s="30">
        <f t="shared" si="93"/>
        <v>3088.7338845092449</v>
      </c>
      <c r="AA150" s="30">
        <f t="shared" si="93"/>
        <v>3436.7260931171713</v>
      </c>
      <c r="AB150" s="30">
        <f t="shared" si="93"/>
        <v>2650.6030987508307</v>
      </c>
      <c r="AC150" s="30">
        <f t="shared" si="93"/>
        <v>2878.7411194035267</v>
      </c>
      <c r="AD150" s="30">
        <f t="shared" si="93"/>
        <v>2811.1922834704592</v>
      </c>
      <c r="AE150" s="30">
        <f t="shared" si="93"/>
        <v>3461.8135618187985</v>
      </c>
      <c r="AF150" s="30">
        <f t="shared" si="93"/>
        <v>3062.6068200264972</v>
      </c>
      <c r="AG150" s="30">
        <f t="shared" si="93"/>
        <v>3897.1782177879081</v>
      </c>
      <c r="AH150" s="30">
        <f t="shared" si="93"/>
        <v>3122.5228967843677</v>
      </c>
      <c r="AI150" s="30">
        <f t="shared" si="93"/>
        <v>3296.5590467180114</v>
      </c>
      <c r="AJ150" s="30">
        <f t="shared" si="93"/>
        <v>3455.3855866756217</v>
      </c>
      <c r="AK150" s="30">
        <f t="shared" si="93"/>
        <v>2817.5467960405704</v>
      </c>
      <c r="AL150" s="30">
        <f t="shared" si="93"/>
        <v>3088.7338845092449</v>
      </c>
      <c r="AM150" s="30">
        <f t="shared" si="93"/>
        <v>3436.7260931171713</v>
      </c>
      <c r="AN150" s="30">
        <f t="shared" si="93"/>
        <v>2650.6030987508307</v>
      </c>
      <c r="AO150" s="30">
        <f t="shared" si="93"/>
        <v>2878.7411194035267</v>
      </c>
      <c r="AP150" s="30">
        <f t="shared" si="93"/>
        <v>2811.1922834704592</v>
      </c>
      <c r="AQ150" s="30">
        <f t="shared" si="93"/>
        <v>3461.8135618187985</v>
      </c>
      <c r="AR150" s="30">
        <f t="shared" si="93"/>
        <v>3062.6068200264972</v>
      </c>
      <c r="AS150" s="30">
        <f t="shared" si="93"/>
        <v>3897.1782177879081</v>
      </c>
      <c r="AT150" s="30">
        <f t="shared" si="93"/>
        <v>3122.5228967843677</v>
      </c>
      <c r="AU150" s="30">
        <f t="shared" si="93"/>
        <v>3296.5590467180114</v>
      </c>
      <c r="AV150" s="30">
        <f t="shared" si="93"/>
        <v>3455.3855866756217</v>
      </c>
      <c r="AW150" s="30">
        <f t="shared" si="93"/>
        <v>2817.5467960405704</v>
      </c>
      <c r="AX150" s="30">
        <f t="shared" si="93"/>
        <v>3088.7338845092449</v>
      </c>
      <c r="AY150" s="30">
        <f t="shared" si="93"/>
        <v>3436.7260931171713</v>
      </c>
      <c r="AZ150" s="30">
        <f t="shared" si="93"/>
        <v>2650.6030987508307</v>
      </c>
      <c r="BA150" s="30">
        <f t="shared" si="93"/>
        <v>2878.7411194035267</v>
      </c>
      <c r="BB150" s="30">
        <f t="shared" si="93"/>
        <v>2811.1922834704592</v>
      </c>
      <c r="BC150" s="30">
        <f t="shared" si="93"/>
        <v>3461.8135618187985</v>
      </c>
      <c r="BD150" s="30">
        <f t="shared" si="93"/>
        <v>3062.6068200264972</v>
      </c>
      <c r="BE150" s="30">
        <f t="shared" si="93"/>
        <v>3897.1782177879081</v>
      </c>
      <c r="BF150" s="30">
        <f t="shared" si="93"/>
        <v>3122.5228967843677</v>
      </c>
      <c r="BG150" s="30">
        <f t="shared" si="93"/>
        <v>3296.5590467180114</v>
      </c>
      <c r="BH150" s="30">
        <f t="shared" si="93"/>
        <v>3455.3855866756217</v>
      </c>
      <c r="BI150" s="30">
        <f t="shared" si="93"/>
        <v>2817.5467960405704</v>
      </c>
      <c r="BJ150" s="30">
        <f t="shared" si="93"/>
        <v>3088.7338845092449</v>
      </c>
      <c r="BK150" s="30">
        <f t="shared" si="93"/>
        <v>3436.7260931171713</v>
      </c>
      <c r="BL150" s="30">
        <f t="shared" si="93"/>
        <v>2650.6030987508307</v>
      </c>
      <c r="BM150" s="30">
        <f t="shared" si="93"/>
        <v>2878.7411194035267</v>
      </c>
      <c r="BN150" s="30">
        <f t="shared" si="93"/>
        <v>2811.1922834704592</v>
      </c>
      <c r="BO150" s="30">
        <f t="shared" si="93"/>
        <v>3461.8135618187985</v>
      </c>
      <c r="BP150" s="30">
        <f t="shared" si="93"/>
        <v>3062.6068200264972</v>
      </c>
      <c r="BQ150" s="30">
        <f t="shared" si="92"/>
        <v>3897.1782177879081</v>
      </c>
      <c r="BR150" s="30">
        <f t="shared" si="92"/>
        <v>3122.5228967843677</v>
      </c>
      <c r="BS150" s="30">
        <f t="shared" si="92"/>
        <v>3296.5590467180114</v>
      </c>
      <c r="BT150" s="30">
        <f t="shared" si="92"/>
        <v>3455.3855866756217</v>
      </c>
      <c r="BU150" s="30">
        <f t="shared" si="92"/>
        <v>2817.5467960405704</v>
      </c>
      <c r="BV150" s="30">
        <f t="shared" si="92"/>
        <v>3088.7338845092449</v>
      </c>
      <c r="BW150" s="30">
        <f t="shared" si="92"/>
        <v>3436.7260931171713</v>
      </c>
      <c r="BX150" s="30">
        <f t="shared" si="92"/>
        <v>2650.6030987508307</v>
      </c>
      <c r="BY150" s="30">
        <f t="shared" si="92"/>
        <v>2878.7411194035267</v>
      </c>
      <c r="BZ150" s="30">
        <f t="shared" si="92"/>
        <v>2811.1922834704592</v>
      </c>
      <c r="CA150" s="30">
        <f t="shared" si="92"/>
        <v>3461.8135618187985</v>
      </c>
      <c r="CB150" s="30">
        <f t="shared" si="92"/>
        <v>3062.6068200264972</v>
      </c>
      <c r="CC150" s="30">
        <f t="shared" si="92"/>
        <v>3897.1782177879081</v>
      </c>
      <c r="CD150" s="30">
        <f t="shared" si="92"/>
        <v>3122.5228967843677</v>
      </c>
      <c r="CE150" s="30">
        <f t="shared" si="92"/>
        <v>3296.5590467180114</v>
      </c>
      <c r="CF150" s="30">
        <f t="shared" si="92"/>
        <v>3455.3855866756217</v>
      </c>
      <c r="CG150" s="30">
        <f t="shared" si="92"/>
        <v>2817.5467960405704</v>
      </c>
      <c r="CH150" s="34">
        <f t="shared" si="92"/>
        <v>3088.7338845092449</v>
      </c>
    </row>
    <row r="151" spans="1:86" x14ac:dyDescent="0.3">
      <c r="A151" s="645"/>
      <c r="B151" s="326" t="s">
        <v>134</v>
      </c>
      <c r="C151" s="30">
        <f t="shared" si="89"/>
        <v>0</v>
      </c>
      <c r="D151" s="30">
        <f t="shared" si="90"/>
        <v>0</v>
      </c>
      <c r="E151" s="30">
        <f t="shared" si="93"/>
        <v>0</v>
      </c>
      <c r="F151" s="30">
        <f t="shared" si="93"/>
        <v>0</v>
      </c>
      <c r="G151" s="30">
        <f t="shared" si="93"/>
        <v>0</v>
      </c>
      <c r="H151" s="30">
        <f t="shared" si="93"/>
        <v>0</v>
      </c>
      <c r="I151" s="30">
        <f t="shared" si="93"/>
        <v>0</v>
      </c>
      <c r="J151" s="30">
        <f t="shared" si="93"/>
        <v>0</v>
      </c>
      <c r="K151" s="30">
        <f t="shared" si="93"/>
        <v>0</v>
      </c>
      <c r="L151" s="30">
        <f t="shared" si="93"/>
        <v>0</v>
      </c>
      <c r="M151" s="30">
        <f t="shared" si="93"/>
        <v>0</v>
      </c>
      <c r="N151" s="30">
        <f t="shared" si="93"/>
        <v>0</v>
      </c>
      <c r="O151" s="30">
        <f t="shared" si="93"/>
        <v>0</v>
      </c>
      <c r="P151" s="30">
        <f t="shared" si="93"/>
        <v>0</v>
      </c>
      <c r="Q151" s="30">
        <f t="shared" si="93"/>
        <v>0</v>
      </c>
      <c r="R151" s="30">
        <f t="shared" si="93"/>
        <v>0</v>
      </c>
      <c r="S151" s="30">
        <f t="shared" si="93"/>
        <v>0</v>
      </c>
      <c r="T151" s="30">
        <f t="shared" si="93"/>
        <v>0</v>
      </c>
      <c r="U151" s="30">
        <f t="shared" si="93"/>
        <v>0</v>
      </c>
      <c r="V151" s="30">
        <f t="shared" si="93"/>
        <v>0</v>
      </c>
      <c r="W151" s="30">
        <f t="shared" si="93"/>
        <v>0</v>
      </c>
      <c r="X151" s="30">
        <f t="shared" si="93"/>
        <v>0</v>
      </c>
      <c r="Y151" s="30">
        <f t="shared" si="93"/>
        <v>0</v>
      </c>
      <c r="Z151" s="30">
        <f t="shared" si="93"/>
        <v>0</v>
      </c>
      <c r="AA151" s="30">
        <f t="shared" si="93"/>
        <v>0</v>
      </c>
      <c r="AB151" s="30">
        <f t="shared" si="93"/>
        <v>0</v>
      </c>
      <c r="AC151" s="30">
        <f t="shared" si="93"/>
        <v>0</v>
      </c>
      <c r="AD151" s="30">
        <f t="shared" si="93"/>
        <v>0</v>
      </c>
      <c r="AE151" s="30">
        <f t="shared" si="93"/>
        <v>0</v>
      </c>
      <c r="AF151" s="30">
        <f t="shared" si="93"/>
        <v>0</v>
      </c>
      <c r="AG151" s="30">
        <f t="shared" si="93"/>
        <v>0</v>
      </c>
      <c r="AH151" s="30">
        <f t="shared" si="93"/>
        <v>0</v>
      </c>
      <c r="AI151" s="30">
        <f t="shared" si="93"/>
        <v>0</v>
      </c>
      <c r="AJ151" s="30">
        <f t="shared" si="93"/>
        <v>0</v>
      </c>
      <c r="AK151" s="30">
        <f t="shared" si="93"/>
        <v>0</v>
      </c>
      <c r="AL151" s="30">
        <f t="shared" si="93"/>
        <v>0</v>
      </c>
      <c r="AM151" s="30">
        <f t="shared" si="93"/>
        <v>0</v>
      </c>
      <c r="AN151" s="30">
        <f t="shared" si="93"/>
        <v>0</v>
      </c>
      <c r="AO151" s="30">
        <f t="shared" si="93"/>
        <v>0</v>
      </c>
      <c r="AP151" s="30">
        <f t="shared" si="93"/>
        <v>0</v>
      </c>
      <c r="AQ151" s="30">
        <f t="shared" si="93"/>
        <v>0</v>
      </c>
      <c r="AR151" s="30">
        <f t="shared" si="93"/>
        <v>0</v>
      </c>
      <c r="AS151" s="30">
        <f t="shared" si="93"/>
        <v>0</v>
      </c>
      <c r="AT151" s="30">
        <f t="shared" si="93"/>
        <v>0</v>
      </c>
      <c r="AU151" s="30">
        <f t="shared" si="93"/>
        <v>0</v>
      </c>
      <c r="AV151" s="30">
        <f t="shared" si="93"/>
        <v>0</v>
      </c>
      <c r="AW151" s="30">
        <f t="shared" si="93"/>
        <v>0</v>
      </c>
      <c r="AX151" s="30">
        <f t="shared" si="93"/>
        <v>0</v>
      </c>
      <c r="AY151" s="30">
        <f t="shared" si="93"/>
        <v>0</v>
      </c>
      <c r="AZ151" s="30">
        <f t="shared" si="93"/>
        <v>0</v>
      </c>
      <c r="BA151" s="30">
        <f t="shared" si="93"/>
        <v>0</v>
      </c>
      <c r="BB151" s="30">
        <f t="shared" si="93"/>
        <v>0</v>
      </c>
      <c r="BC151" s="30">
        <f t="shared" si="93"/>
        <v>0</v>
      </c>
      <c r="BD151" s="30">
        <f t="shared" si="93"/>
        <v>0</v>
      </c>
      <c r="BE151" s="30">
        <f t="shared" si="93"/>
        <v>0</v>
      </c>
      <c r="BF151" s="30">
        <f t="shared" si="93"/>
        <v>0</v>
      </c>
      <c r="BG151" s="30">
        <f t="shared" si="93"/>
        <v>0</v>
      </c>
      <c r="BH151" s="30">
        <f t="shared" si="93"/>
        <v>0</v>
      </c>
      <c r="BI151" s="30">
        <f t="shared" si="93"/>
        <v>0</v>
      </c>
      <c r="BJ151" s="30">
        <f t="shared" si="93"/>
        <v>0</v>
      </c>
      <c r="BK151" s="30">
        <f t="shared" si="93"/>
        <v>0</v>
      </c>
      <c r="BL151" s="30">
        <f t="shared" si="93"/>
        <v>0</v>
      </c>
      <c r="BM151" s="30">
        <f t="shared" si="93"/>
        <v>0</v>
      </c>
      <c r="BN151" s="30">
        <f t="shared" si="93"/>
        <v>0</v>
      </c>
      <c r="BO151" s="30">
        <f t="shared" si="93"/>
        <v>0</v>
      </c>
      <c r="BP151" s="30">
        <f t="shared" si="93"/>
        <v>0</v>
      </c>
      <c r="BQ151" s="30">
        <f t="shared" si="92"/>
        <v>0</v>
      </c>
      <c r="BR151" s="30">
        <f t="shared" si="92"/>
        <v>0</v>
      </c>
      <c r="BS151" s="30">
        <f t="shared" si="92"/>
        <v>0</v>
      </c>
      <c r="BT151" s="30">
        <f t="shared" si="92"/>
        <v>0</v>
      </c>
      <c r="BU151" s="30">
        <f t="shared" si="92"/>
        <v>0</v>
      </c>
      <c r="BV151" s="30">
        <f t="shared" si="92"/>
        <v>0</v>
      </c>
      <c r="BW151" s="30">
        <f t="shared" si="92"/>
        <v>0</v>
      </c>
      <c r="BX151" s="30">
        <f t="shared" si="92"/>
        <v>0</v>
      </c>
      <c r="BY151" s="30">
        <f t="shared" si="92"/>
        <v>0</v>
      </c>
      <c r="BZ151" s="30">
        <f t="shared" si="92"/>
        <v>0</v>
      </c>
      <c r="CA151" s="30">
        <f t="shared" si="92"/>
        <v>0</v>
      </c>
      <c r="CB151" s="30">
        <f t="shared" si="92"/>
        <v>0</v>
      </c>
      <c r="CC151" s="30">
        <f t="shared" si="92"/>
        <v>0</v>
      </c>
      <c r="CD151" s="30">
        <f t="shared" si="92"/>
        <v>0</v>
      </c>
      <c r="CE151" s="30">
        <f t="shared" si="92"/>
        <v>0</v>
      </c>
      <c r="CF151" s="30">
        <f t="shared" si="92"/>
        <v>0</v>
      </c>
      <c r="CG151" s="30">
        <f t="shared" si="92"/>
        <v>0</v>
      </c>
      <c r="CH151" s="34">
        <f t="shared" si="92"/>
        <v>0</v>
      </c>
    </row>
    <row r="152" spans="1:86" x14ac:dyDescent="0.3">
      <c r="A152" s="645"/>
      <c r="B152" s="326" t="s">
        <v>232</v>
      </c>
      <c r="C152" s="30">
        <f t="shared" si="89"/>
        <v>0</v>
      </c>
      <c r="D152" s="30">
        <f t="shared" si="90"/>
        <v>0</v>
      </c>
      <c r="E152" s="30">
        <f t="shared" si="93"/>
        <v>0</v>
      </c>
      <c r="F152" s="30">
        <f t="shared" si="93"/>
        <v>0</v>
      </c>
      <c r="G152" s="30">
        <f t="shared" si="93"/>
        <v>0</v>
      </c>
      <c r="H152" s="30">
        <f t="shared" si="93"/>
        <v>0</v>
      </c>
      <c r="I152" s="30">
        <f t="shared" si="93"/>
        <v>0</v>
      </c>
      <c r="J152" s="30">
        <f t="shared" si="93"/>
        <v>0</v>
      </c>
      <c r="K152" s="30">
        <f t="shared" si="93"/>
        <v>0</v>
      </c>
      <c r="L152" s="30">
        <f t="shared" si="93"/>
        <v>0</v>
      </c>
      <c r="M152" s="30">
        <f t="shared" si="93"/>
        <v>0</v>
      </c>
      <c r="N152" s="30">
        <f t="shared" si="93"/>
        <v>0</v>
      </c>
      <c r="O152" s="30">
        <f t="shared" si="93"/>
        <v>0</v>
      </c>
      <c r="P152" s="30">
        <f t="shared" si="93"/>
        <v>0</v>
      </c>
      <c r="Q152" s="30">
        <f t="shared" si="93"/>
        <v>0</v>
      </c>
      <c r="R152" s="30">
        <f t="shared" si="93"/>
        <v>0</v>
      </c>
      <c r="S152" s="30">
        <f t="shared" si="93"/>
        <v>0</v>
      </c>
      <c r="T152" s="30">
        <f t="shared" si="93"/>
        <v>0</v>
      </c>
      <c r="U152" s="30">
        <f t="shared" si="93"/>
        <v>0</v>
      </c>
      <c r="V152" s="30">
        <f t="shared" si="93"/>
        <v>0</v>
      </c>
      <c r="W152" s="30">
        <f t="shared" si="93"/>
        <v>0</v>
      </c>
      <c r="X152" s="30">
        <f t="shared" si="93"/>
        <v>0</v>
      </c>
      <c r="Y152" s="30">
        <f t="shared" si="93"/>
        <v>0</v>
      </c>
      <c r="Z152" s="30">
        <f t="shared" si="93"/>
        <v>0</v>
      </c>
      <c r="AA152" s="30">
        <f t="shared" si="93"/>
        <v>0</v>
      </c>
      <c r="AB152" s="30">
        <f t="shared" si="93"/>
        <v>0</v>
      </c>
      <c r="AC152" s="30">
        <f t="shared" si="93"/>
        <v>0</v>
      </c>
      <c r="AD152" s="30">
        <f t="shared" si="93"/>
        <v>0</v>
      </c>
      <c r="AE152" s="30">
        <f t="shared" si="93"/>
        <v>0</v>
      </c>
      <c r="AF152" s="30">
        <f t="shared" si="93"/>
        <v>0</v>
      </c>
      <c r="AG152" s="30">
        <f t="shared" si="93"/>
        <v>0</v>
      </c>
      <c r="AH152" s="30">
        <f t="shared" si="93"/>
        <v>0</v>
      </c>
      <c r="AI152" s="30">
        <f t="shared" si="93"/>
        <v>0</v>
      </c>
      <c r="AJ152" s="30">
        <f t="shared" si="93"/>
        <v>0</v>
      </c>
      <c r="AK152" s="30">
        <f t="shared" si="93"/>
        <v>0</v>
      </c>
      <c r="AL152" s="30">
        <f t="shared" si="93"/>
        <v>0</v>
      </c>
      <c r="AM152" s="30">
        <f t="shared" si="93"/>
        <v>0</v>
      </c>
      <c r="AN152" s="30">
        <f t="shared" si="93"/>
        <v>0</v>
      </c>
      <c r="AO152" s="30">
        <f t="shared" si="93"/>
        <v>0</v>
      </c>
      <c r="AP152" s="30">
        <f t="shared" si="93"/>
        <v>0</v>
      </c>
      <c r="AQ152" s="30">
        <f t="shared" si="93"/>
        <v>0</v>
      </c>
      <c r="AR152" s="30">
        <f t="shared" si="93"/>
        <v>0</v>
      </c>
      <c r="AS152" s="30">
        <f t="shared" si="93"/>
        <v>0</v>
      </c>
      <c r="AT152" s="30">
        <f t="shared" si="93"/>
        <v>0</v>
      </c>
      <c r="AU152" s="30">
        <f t="shared" si="93"/>
        <v>0</v>
      </c>
      <c r="AV152" s="30">
        <f t="shared" si="93"/>
        <v>0</v>
      </c>
      <c r="AW152" s="30">
        <f t="shared" si="93"/>
        <v>0</v>
      </c>
      <c r="AX152" s="30">
        <f t="shared" si="93"/>
        <v>0</v>
      </c>
      <c r="AY152" s="30">
        <f t="shared" si="93"/>
        <v>0</v>
      </c>
      <c r="AZ152" s="30">
        <f t="shared" si="93"/>
        <v>0</v>
      </c>
      <c r="BA152" s="30">
        <f t="shared" si="93"/>
        <v>0</v>
      </c>
      <c r="BB152" s="30">
        <f t="shared" si="93"/>
        <v>0</v>
      </c>
      <c r="BC152" s="30">
        <f t="shared" si="93"/>
        <v>0</v>
      </c>
      <c r="BD152" s="30">
        <f t="shared" si="93"/>
        <v>0</v>
      </c>
      <c r="BE152" s="30">
        <f t="shared" si="93"/>
        <v>0</v>
      </c>
      <c r="BF152" s="30">
        <f t="shared" si="93"/>
        <v>0</v>
      </c>
      <c r="BG152" s="30">
        <f t="shared" si="93"/>
        <v>0</v>
      </c>
      <c r="BH152" s="30">
        <f t="shared" si="93"/>
        <v>0</v>
      </c>
      <c r="BI152" s="30">
        <f t="shared" si="93"/>
        <v>0</v>
      </c>
      <c r="BJ152" s="30">
        <f t="shared" si="93"/>
        <v>0</v>
      </c>
      <c r="BK152" s="30">
        <f t="shared" si="93"/>
        <v>0</v>
      </c>
      <c r="BL152" s="30">
        <f t="shared" si="93"/>
        <v>0</v>
      </c>
      <c r="BM152" s="30">
        <f t="shared" si="93"/>
        <v>0</v>
      </c>
      <c r="BN152" s="30">
        <f t="shared" si="93"/>
        <v>0</v>
      </c>
      <c r="BO152" s="30">
        <f t="shared" si="93"/>
        <v>0</v>
      </c>
      <c r="BP152" s="30">
        <f t="shared" ref="BP152:CH155" si="94">IF(BP32=0,0,((BP14*0.5)+BO32-BP50)*BP87*BP119*BP$2)</f>
        <v>0</v>
      </c>
      <c r="BQ152" s="30">
        <f t="shared" si="94"/>
        <v>0</v>
      </c>
      <c r="BR152" s="30">
        <f t="shared" si="94"/>
        <v>0</v>
      </c>
      <c r="BS152" s="30">
        <f t="shared" si="94"/>
        <v>0</v>
      </c>
      <c r="BT152" s="30">
        <f t="shared" si="94"/>
        <v>0</v>
      </c>
      <c r="BU152" s="30">
        <f t="shared" si="94"/>
        <v>0</v>
      </c>
      <c r="BV152" s="30">
        <f t="shared" si="94"/>
        <v>0</v>
      </c>
      <c r="BW152" s="30">
        <f t="shared" si="94"/>
        <v>0</v>
      </c>
      <c r="BX152" s="30">
        <f t="shared" si="94"/>
        <v>0</v>
      </c>
      <c r="BY152" s="30">
        <f t="shared" si="94"/>
        <v>0</v>
      </c>
      <c r="BZ152" s="30">
        <f t="shared" si="94"/>
        <v>0</v>
      </c>
      <c r="CA152" s="30">
        <f t="shared" si="94"/>
        <v>0</v>
      </c>
      <c r="CB152" s="30">
        <f t="shared" si="94"/>
        <v>0</v>
      </c>
      <c r="CC152" s="30">
        <f t="shared" si="94"/>
        <v>0</v>
      </c>
      <c r="CD152" s="30">
        <f t="shared" si="94"/>
        <v>0</v>
      </c>
      <c r="CE152" s="30">
        <f t="shared" si="94"/>
        <v>0</v>
      </c>
      <c r="CF152" s="30">
        <f t="shared" si="94"/>
        <v>0</v>
      </c>
      <c r="CG152" s="30">
        <f t="shared" si="94"/>
        <v>0</v>
      </c>
      <c r="CH152" s="34">
        <f t="shared" si="94"/>
        <v>0</v>
      </c>
    </row>
    <row r="153" spans="1:86" x14ac:dyDescent="0.3">
      <c r="A153" s="645"/>
      <c r="B153" s="326" t="s">
        <v>233</v>
      </c>
      <c r="C153" s="30">
        <f t="shared" si="89"/>
        <v>0</v>
      </c>
      <c r="D153" s="30">
        <f t="shared" si="90"/>
        <v>0</v>
      </c>
      <c r="E153" s="30">
        <f t="shared" ref="E153:BP155" si="95">IF(E33=0,0,((E15*0.5)+D33-E51)*E88*E120*E$2)</f>
        <v>0</v>
      </c>
      <c r="F153" s="30">
        <f t="shared" si="95"/>
        <v>0</v>
      </c>
      <c r="G153" s="30">
        <f t="shared" si="95"/>
        <v>0</v>
      </c>
      <c r="H153" s="30">
        <f t="shared" si="95"/>
        <v>0</v>
      </c>
      <c r="I153" s="30">
        <f t="shared" si="95"/>
        <v>0</v>
      </c>
      <c r="J153" s="30">
        <f t="shared" si="95"/>
        <v>0</v>
      </c>
      <c r="K153" s="30">
        <f t="shared" si="95"/>
        <v>0</v>
      </c>
      <c r="L153" s="30">
        <f t="shared" si="95"/>
        <v>0</v>
      </c>
      <c r="M153" s="30">
        <f t="shared" si="95"/>
        <v>0</v>
      </c>
      <c r="N153" s="30">
        <f t="shared" si="95"/>
        <v>0</v>
      </c>
      <c r="O153" s="30">
        <f t="shared" si="95"/>
        <v>0</v>
      </c>
      <c r="P153" s="30">
        <f t="shared" si="95"/>
        <v>0</v>
      </c>
      <c r="Q153" s="30">
        <f t="shared" si="95"/>
        <v>0</v>
      </c>
      <c r="R153" s="30">
        <f t="shared" si="95"/>
        <v>0</v>
      </c>
      <c r="S153" s="30">
        <f t="shared" si="95"/>
        <v>0</v>
      </c>
      <c r="T153" s="30">
        <f t="shared" si="95"/>
        <v>0</v>
      </c>
      <c r="U153" s="30">
        <f t="shared" si="95"/>
        <v>0</v>
      </c>
      <c r="V153" s="30">
        <f t="shared" si="95"/>
        <v>0</v>
      </c>
      <c r="W153" s="30">
        <f t="shared" si="95"/>
        <v>0</v>
      </c>
      <c r="X153" s="30">
        <f t="shared" si="95"/>
        <v>0</v>
      </c>
      <c r="Y153" s="30">
        <f t="shared" si="95"/>
        <v>0</v>
      </c>
      <c r="Z153" s="30">
        <f t="shared" si="95"/>
        <v>0</v>
      </c>
      <c r="AA153" s="30">
        <f t="shared" si="95"/>
        <v>0</v>
      </c>
      <c r="AB153" s="30">
        <f t="shared" si="95"/>
        <v>0</v>
      </c>
      <c r="AC153" s="30">
        <f t="shared" si="95"/>
        <v>0</v>
      </c>
      <c r="AD153" s="30">
        <f t="shared" si="95"/>
        <v>0</v>
      </c>
      <c r="AE153" s="30">
        <f t="shared" si="95"/>
        <v>0</v>
      </c>
      <c r="AF153" s="30">
        <f t="shared" si="95"/>
        <v>0</v>
      </c>
      <c r="AG153" s="30">
        <f t="shared" si="95"/>
        <v>0</v>
      </c>
      <c r="AH153" s="30">
        <f t="shared" si="95"/>
        <v>0</v>
      </c>
      <c r="AI153" s="30">
        <f t="shared" si="95"/>
        <v>0</v>
      </c>
      <c r="AJ153" s="30">
        <f t="shared" si="95"/>
        <v>0</v>
      </c>
      <c r="AK153" s="30">
        <f t="shared" si="95"/>
        <v>0</v>
      </c>
      <c r="AL153" s="30">
        <f t="shared" si="95"/>
        <v>0</v>
      </c>
      <c r="AM153" s="30">
        <f t="shared" si="95"/>
        <v>0</v>
      </c>
      <c r="AN153" s="30">
        <f t="shared" si="95"/>
        <v>0</v>
      </c>
      <c r="AO153" s="30">
        <f t="shared" si="95"/>
        <v>0</v>
      </c>
      <c r="AP153" s="30">
        <f t="shared" si="95"/>
        <v>0</v>
      </c>
      <c r="AQ153" s="30">
        <f t="shared" si="95"/>
        <v>0</v>
      </c>
      <c r="AR153" s="30">
        <f t="shared" si="95"/>
        <v>0</v>
      </c>
      <c r="AS153" s="30">
        <f t="shared" si="95"/>
        <v>0</v>
      </c>
      <c r="AT153" s="30">
        <f t="shared" si="95"/>
        <v>0</v>
      </c>
      <c r="AU153" s="30">
        <f t="shared" si="95"/>
        <v>0</v>
      </c>
      <c r="AV153" s="30">
        <f t="shared" si="95"/>
        <v>0</v>
      </c>
      <c r="AW153" s="30">
        <f t="shared" si="95"/>
        <v>0</v>
      </c>
      <c r="AX153" s="30">
        <f t="shared" si="95"/>
        <v>0</v>
      </c>
      <c r="AY153" s="30">
        <f t="shared" si="95"/>
        <v>0</v>
      </c>
      <c r="AZ153" s="30">
        <f t="shared" si="95"/>
        <v>0</v>
      </c>
      <c r="BA153" s="30">
        <f t="shared" si="95"/>
        <v>0</v>
      </c>
      <c r="BB153" s="30">
        <f t="shared" si="95"/>
        <v>0</v>
      </c>
      <c r="BC153" s="30">
        <f t="shared" si="95"/>
        <v>0</v>
      </c>
      <c r="BD153" s="30">
        <f t="shared" si="95"/>
        <v>0</v>
      </c>
      <c r="BE153" s="30">
        <f t="shared" si="95"/>
        <v>0</v>
      </c>
      <c r="BF153" s="30">
        <f t="shared" si="95"/>
        <v>0</v>
      </c>
      <c r="BG153" s="30">
        <f t="shared" si="95"/>
        <v>0</v>
      </c>
      <c r="BH153" s="30">
        <f t="shared" si="95"/>
        <v>0</v>
      </c>
      <c r="BI153" s="30">
        <f t="shared" si="95"/>
        <v>0</v>
      </c>
      <c r="BJ153" s="30">
        <f t="shared" si="95"/>
        <v>0</v>
      </c>
      <c r="BK153" s="30">
        <f t="shared" si="95"/>
        <v>0</v>
      </c>
      <c r="BL153" s="30">
        <f t="shared" si="95"/>
        <v>0</v>
      </c>
      <c r="BM153" s="30">
        <f t="shared" si="95"/>
        <v>0</v>
      </c>
      <c r="BN153" s="30">
        <f t="shared" si="95"/>
        <v>0</v>
      </c>
      <c r="BO153" s="30">
        <f t="shared" si="95"/>
        <v>0</v>
      </c>
      <c r="BP153" s="30">
        <f t="shared" si="95"/>
        <v>0</v>
      </c>
      <c r="BQ153" s="30">
        <f t="shared" si="94"/>
        <v>0</v>
      </c>
      <c r="BR153" s="30">
        <f t="shared" si="94"/>
        <v>0</v>
      </c>
      <c r="BS153" s="30">
        <f t="shared" si="94"/>
        <v>0</v>
      </c>
      <c r="BT153" s="30">
        <f t="shared" si="94"/>
        <v>0</v>
      </c>
      <c r="BU153" s="30">
        <f t="shared" si="94"/>
        <v>0</v>
      </c>
      <c r="BV153" s="30">
        <f t="shared" si="94"/>
        <v>0</v>
      </c>
      <c r="BW153" s="30">
        <f t="shared" si="94"/>
        <v>0</v>
      </c>
      <c r="BX153" s="30">
        <f t="shared" si="94"/>
        <v>0</v>
      </c>
      <c r="BY153" s="30">
        <f t="shared" si="94"/>
        <v>0</v>
      </c>
      <c r="BZ153" s="30">
        <f t="shared" si="94"/>
        <v>0</v>
      </c>
      <c r="CA153" s="30">
        <f t="shared" si="94"/>
        <v>0</v>
      </c>
      <c r="CB153" s="30">
        <f t="shared" si="94"/>
        <v>0</v>
      </c>
      <c r="CC153" s="30">
        <f t="shared" si="94"/>
        <v>0</v>
      </c>
      <c r="CD153" s="30">
        <f t="shared" si="94"/>
        <v>0</v>
      </c>
      <c r="CE153" s="30">
        <f t="shared" si="94"/>
        <v>0</v>
      </c>
      <c r="CF153" s="30">
        <f t="shared" si="94"/>
        <v>0</v>
      </c>
      <c r="CG153" s="30">
        <f t="shared" si="94"/>
        <v>0</v>
      </c>
      <c r="CH153" s="34">
        <f t="shared" si="94"/>
        <v>0</v>
      </c>
    </row>
    <row r="154" spans="1:86" ht="15.75" customHeight="1" x14ac:dyDescent="0.3">
      <c r="A154" s="645"/>
      <c r="B154" s="326" t="s">
        <v>136</v>
      </c>
      <c r="C154" s="30">
        <f t="shared" si="89"/>
        <v>0</v>
      </c>
      <c r="D154" s="30">
        <f t="shared" si="90"/>
        <v>0</v>
      </c>
      <c r="E154" s="30">
        <f t="shared" si="95"/>
        <v>0</v>
      </c>
      <c r="F154" s="30">
        <f t="shared" si="95"/>
        <v>0</v>
      </c>
      <c r="G154" s="30">
        <f t="shared" si="95"/>
        <v>0</v>
      </c>
      <c r="H154" s="30">
        <f t="shared" si="95"/>
        <v>0</v>
      </c>
      <c r="I154" s="30">
        <f t="shared" si="95"/>
        <v>0</v>
      </c>
      <c r="J154" s="30">
        <f t="shared" si="95"/>
        <v>0</v>
      </c>
      <c r="K154" s="30">
        <f t="shared" si="95"/>
        <v>0</v>
      </c>
      <c r="L154" s="30">
        <f t="shared" si="95"/>
        <v>0</v>
      </c>
      <c r="M154" s="30">
        <f t="shared" si="95"/>
        <v>0</v>
      </c>
      <c r="N154" s="30">
        <f t="shared" si="95"/>
        <v>0</v>
      </c>
      <c r="O154" s="30">
        <f t="shared" si="95"/>
        <v>0</v>
      </c>
      <c r="P154" s="30">
        <f t="shared" si="95"/>
        <v>0</v>
      </c>
      <c r="Q154" s="30">
        <f t="shared" si="95"/>
        <v>0</v>
      </c>
      <c r="R154" s="30">
        <f t="shared" si="95"/>
        <v>0</v>
      </c>
      <c r="S154" s="30">
        <f t="shared" si="95"/>
        <v>0</v>
      </c>
      <c r="T154" s="30">
        <f t="shared" si="95"/>
        <v>0</v>
      </c>
      <c r="U154" s="30">
        <f t="shared" si="95"/>
        <v>0</v>
      </c>
      <c r="V154" s="30">
        <f t="shared" si="95"/>
        <v>0</v>
      </c>
      <c r="W154" s="30">
        <f t="shared" si="95"/>
        <v>0</v>
      </c>
      <c r="X154" s="30">
        <f t="shared" si="95"/>
        <v>0</v>
      </c>
      <c r="Y154" s="30">
        <f t="shared" si="95"/>
        <v>0</v>
      </c>
      <c r="Z154" s="30">
        <f t="shared" si="95"/>
        <v>0</v>
      </c>
      <c r="AA154" s="30">
        <f t="shared" si="95"/>
        <v>0</v>
      </c>
      <c r="AB154" s="30">
        <f t="shared" si="95"/>
        <v>0</v>
      </c>
      <c r="AC154" s="30">
        <f t="shared" si="95"/>
        <v>0</v>
      </c>
      <c r="AD154" s="30">
        <f t="shared" si="95"/>
        <v>0</v>
      </c>
      <c r="AE154" s="30">
        <f t="shared" si="95"/>
        <v>0</v>
      </c>
      <c r="AF154" s="30">
        <f t="shared" si="95"/>
        <v>0</v>
      </c>
      <c r="AG154" s="30">
        <f t="shared" si="95"/>
        <v>0</v>
      </c>
      <c r="AH154" s="30">
        <f t="shared" si="95"/>
        <v>0</v>
      </c>
      <c r="AI154" s="30">
        <f t="shared" si="95"/>
        <v>0</v>
      </c>
      <c r="AJ154" s="30">
        <f t="shared" si="95"/>
        <v>0</v>
      </c>
      <c r="AK154" s="30">
        <f t="shared" si="95"/>
        <v>0</v>
      </c>
      <c r="AL154" s="30">
        <f t="shared" si="95"/>
        <v>0</v>
      </c>
      <c r="AM154" s="30">
        <f t="shared" si="95"/>
        <v>0</v>
      </c>
      <c r="AN154" s="30">
        <f t="shared" si="95"/>
        <v>0</v>
      </c>
      <c r="AO154" s="30">
        <f t="shared" si="95"/>
        <v>0</v>
      </c>
      <c r="AP154" s="30">
        <f t="shared" si="95"/>
        <v>0</v>
      </c>
      <c r="AQ154" s="30">
        <f t="shared" si="95"/>
        <v>0</v>
      </c>
      <c r="AR154" s="30">
        <f t="shared" si="95"/>
        <v>0</v>
      </c>
      <c r="AS154" s="30">
        <f t="shared" si="95"/>
        <v>0</v>
      </c>
      <c r="AT154" s="30">
        <f t="shared" si="95"/>
        <v>0</v>
      </c>
      <c r="AU154" s="30">
        <f t="shared" si="95"/>
        <v>0</v>
      </c>
      <c r="AV154" s="30">
        <f t="shared" si="95"/>
        <v>0</v>
      </c>
      <c r="AW154" s="30">
        <f t="shared" si="95"/>
        <v>0</v>
      </c>
      <c r="AX154" s="30">
        <f t="shared" si="95"/>
        <v>0</v>
      </c>
      <c r="AY154" s="30">
        <f t="shared" si="95"/>
        <v>0</v>
      </c>
      <c r="AZ154" s="30">
        <f t="shared" si="95"/>
        <v>0</v>
      </c>
      <c r="BA154" s="30">
        <f t="shared" si="95"/>
        <v>0</v>
      </c>
      <c r="BB154" s="30">
        <f t="shared" si="95"/>
        <v>0</v>
      </c>
      <c r="BC154" s="30">
        <f t="shared" si="95"/>
        <v>0</v>
      </c>
      <c r="BD154" s="30">
        <f t="shared" si="95"/>
        <v>0</v>
      </c>
      <c r="BE154" s="30">
        <f t="shared" si="95"/>
        <v>0</v>
      </c>
      <c r="BF154" s="30">
        <f t="shared" si="95"/>
        <v>0</v>
      </c>
      <c r="BG154" s="30">
        <f t="shared" si="95"/>
        <v>0</v>
      </c>
      <c r="BH154" s="30">
        <f t="shared" si="95"/>
        <v>0</v>
      </c>
      <c r="BI154" s="30">
        <f t="shared" si="95"/>
        <v>0</v>
      </c>
      <c r="BJ154" s="30">
        <f t="shared" si="95"/>
        <v>0</v>
      </c>
      <c r="BK154" s="30">
        <f t="shared" si="95"/>
        <v>0</v>
      </c>
      <c r="BL154" s="30">
        <f t="shared" si="95"/>
        <v>0</v>
      </c>
      <c r="BM154" s="30">
        <f t="shared" si="95"/>
        <v>0</v>
      </c>
      <c r="BN154" s="30">
        <f t="shared" si="95"/>
        <v>0</v>
      </c>
      <c r="BO154" s="30">
        <f t="shared" si="95"/>
        <v>0</v>
      </c>
      <c r="BP154" s="30">
        <f t="shared" si="95"/>
        <v>0</v>
      </c>
      <c r="BQ154" s="30">
        <f t="shared" si="94"/>
        <v>0</v>
      </c>
      <c r="BR154" s="30">
        <f t="shared" si="94"/>
        <v>0</v>
      </c>
      <c r="BS154" s="30">
        <f t="shared" si="94"/>
        <v>0</v>
      </c>
      <c r="BT154" s="30">
        <f t="shared" si="94"/>
        <v>0</v>
      </c>
      <c r="BU154" s="30">
        <f t="shared" si="94"/>
        <v>0</v>
      </c>
      <c r="BV154" s="30">
        <f t="shared" si="94"/>
        <v>0</v>
      </c>
      <c r="BW154" s="30">
        <f t="shared" si="94"/>
        <v>0</v>
      </c>
      <c r="BX154" s="30">
        <f t="shared" si="94"/>
        <v>0</v>
      </c>
      <c r="BY154" s="30">
        <f t="shared" si="94"/>
        <v>0</v>
      </c>
      <c r="BZ154" s="30">
        <f t="shared" si="94"/>
        <v>0</v>
      </c>
      <c r="CA154" s="30">
        <f t="shared" si="94"/>
        <v>0</v>
      </c>
      <c r="CB154" s="30">
        <f t="shared" si="94"/>
        <v>0</v>
      </c>
      <c r="CC154" s="30">
        <f t="shared" si="94"/>
        <v>0</v>
      </c>
      <c r="CD154" s="30">
        <f t="shared" si="94"/>
        <v>0</v>
      </c>
      <c r="CE154" s="30">
        <f t="shared" si="94"/>
        <v>0</v>
      </c>
      <c r="CF154" s="30">
        <f t="shared" si="94"/>
        <v>0</v>
      </c>
      <c r="CG154" s="30">
        <f t="shared" si="94"/>
        <v>0</v>
      </c>
      <c r="CH154" s="34">
        <f t="shared" si="94"/>
        <v>0</v>
      </c>
    </row>
    <row r="155" spans="1:86" ht="15.75" customHeight="1" x14ac:dyDescent="0.3">
      <c r="A155" s="645"/>
      <c r="B155" s="326" t="s">
        <v>137</v>
      </c>
      <c r="C155" s="30">
        <f t="shared" si="89"/>
        <v>0</v>
      </c>
      <c r="D155" s="30">
        <f t="shared" si="90"/>
        <v>0</v>
      </c>
      <c r="E155" s="30">
        <f t="shared" si="95"/>
        <v>0</v>
      </c>
      <c r="F155" s="30">
        <f t="shared" si="95"/>
        <v>0</v>
      </c>
      <c r="G155" s="30">
        <f t="shared" si="95"/>
        <v>0</v>
      </c>
      <c r="H155" s="30">
        <f t="shared" si="95"/>
        <v>0</v>
      </c>
      <c r="I155" s="30">
        <f t="shared" si="95"/>
        <v>0</v>
      </c>
      <c r="J155" s="30">
        <f t="shared" si="95"/>
        <v>0</v>
      </c>
      <c r="K155" s="30">
        <f t="shared" si="95"/>
        <v>0</v>
      </c>
      <c r="L155" s="30">
        <f t="shared" si="95"/>
        <v>0</v>
      </c>
      <c r="M155" s="30">
        <f t="shared" si="95"/>
        <v>0</v>
      </c>
      <c r="N155" s="30">
        <f t="shared" si="95"/>
        <v>0</v>
      </c>
      <c r="O155" s="30">
        <f t="shared" si="95"/>
        <v>0</v>
      </c>
      <c r="P155" s="30">
        <f t="shared" si="95"/>
        <v>0</v>
      </c>
      <c r="Q155" s="30">
        <f t="shared" si="95"/>
        <v>0</v>
      </c>
      <c r="R155" s="30">
        <f t="shared" si="95"/>
        <v>0</v>
      </c>
      <c r="S155" s="30">
        <f t="shared" si="95"/>
        <v>0</v>
      </c>
      <c r="T155" s="30">
        <f t="shared" si="95"/>
        <v>0</v>
      </c>
      <c r="U155" s="30">
        <f t="shared" si="95"/>
        <v>0</v>
      </c>
      <c r="V155" s="30">
        <f t="shared" si="95"/>
        <v>0</v>
      </c>
      <c r="W155" s="30">
        <f t="shared" si="95"/>
        <v>0</v>
      </c>
      <c r="X155" s="30">
        <f t="shared" si="95"/>
        <v>0</v>
      </c>
      <c r="Y155" s="30">
        <f t="shared" si="95"/>
        <v>0</v>
      </c>
      <c r="Z155" s="30">
        <f t="shared" si="95"/>
        <v>0</v>
      </c>
      <c r="AA155" s="30">
        <f t="shared" si="95"/>
        <v>0</v>
      </c>
      <c r="AB155" s="30">
        <f t="shared" si="95"/>
        <v>0</v>
      </c>
      <c r="AC155" s="30">
        <f t="shared" si="95"/>
        <v>0</v>
      </c>
      <c r="AD155" s="30">
        <f t="shared" si="95"/>
        <v>0</v>
      </c>
      <c r="AE155" s="30">
        <f t="shared" si="95"/>
        <v>0</v>
      </c>
      <c r="AF155" s="30">
        <f t="shared" si="95"/>
        <v>0</v>
      </c>
      <c r="AG155" s="30">
        <f t="shared" si="95"/>
        <v>0</v>
      </c>
      <c r="AH155" s="30">
        <f t="shared" si="95"/>
        <v>0</v>
      </c>
      <c r="AI155" s="30">
        <f t="shared" si="95"/>
        <v>0</v>
      </c>
      <c r="AJ155" s="30">
        <f t="shared" si="95"/>
        <v>0</v>
      </c>
      <c r="AK155" s="30">
        <f t="shared" si="95"/>
        <v>0</v>
      </c>
      <c r="AL155" s="30">
        <f t="shared" si="95"/>
        <v>0</v>
      </c>
      <c r="AM155" s="30">
        <f t="shared" si="95"/>
        <v>0</v>
      </c>
      <c r="AN155" s="30">
        <f t="shared" si="95"/>
        <v>0</v>
      </c>
      <c r="AO155" s="30">
        <f t="shared" si="95"/>
        <v>0</v>
      </c>
      <c r="AP155" s="30">
        <f t="shared" si="95"/>
        <v>0</v>
      </c>
      <c r="AQ155" s="30">
        <f t="shared" si="95"/>
        <v>0</v>
      </c>
      <c r="AR155" s="30">
        <f t="shared" si="95"/>
        <v>0</v>
      </c>
      <c r="AS155" s="30">
        <f t="shared" si="95"/>
        <v>0</v>
      </c>
      <c r="AT155" s="30">
        <f t="shared" si="95"/>
        <v>0</v>
      </c>
      <c r="AU155" s="30">
        <f t="shared" si="95"/>
        <v>0</v>
      </c>
      <c r="AV155" s="30">
        <f t="shared" si="95"/>
        <v>0</v>
      </c>
      <c r="AW155" s="30">
        <f t="shared" si="95"/>
        <v>0</v>
      </c>
      <c r="AX155" s="30">
        <f t="shared" si="95"/>
        <v>0</v>
      </c>
      <c r="AY155" s="30">
        <f t="shared" si="95"/>
        <v>0</v>
      </c>
      <c r="AZ155" s="30">
        <f t="shared" si="95"/>
        <v>0</v>
      </c>
      <c r="BA155" s="30">
        <f t="shared" si="95"/>
        <v>0</v>
      </c>
      <c r="BB155" s="30">
        <f t="shared" si="95"/>
        <v>0</v>
      </c>
      <c r="BC155" s="30">
        <f t="shared" si="95"/>
        <v>0</v>
      </c>
      <c r="BD155" s="30">
        <f t="shared" si="95"/>
        <v>0</v>
      </c>
      <c r="BE155" s="30">
        <f t="shared" si="95"/>
        <v>0</v>
      </c>
      <c r="BF155" s="30">
        <f t="shared" si="95"/>
        <v>0</v>
      </c>
      <c r="BG155" s="30">
        <f t="shared" si="95"/>
        <v>0</v>
      </c>
      <c r="BH155" s="30">
        <f t="shared" si="95"/>
        <v>0</v>
      </c>
      <c r="BI155" s="30">
        <f t="shared" si="95"/>
        <v>0</v>
      </c>
      <c r="BJ155" s="30">
        <f t="shared" si="95"/>
        <v>0</v>
      </c>
      <c r="BK155" s="30">
        <f t="shared" si="95"/>
        <v>0</v>
      </c>
      <c r="BL155" s="30">
        <f t="shared" si="95"/>
        <v>0</v>
      </c>
      <c r="BM155" s="30">
        <f t="shared" si="95"/>
        <v>0</v>
      </c>
      <c r="BN155" s="30">
        <f t="shared" si="95"/>
        <v>0</v>
      </c>
      <c r="BO155" s="30">
        <f t="shared" si="95"/>
        <v>0</v>
      </c>
      <c r="BP155" s="30">
        <f t="shared" si="95"/>
        <v>0</v>
      </c>
      <c r="BQ155" s="30">
        <f t="shared" si="94"/>
        <v>0</v>
      </c>
      <c r="BR155" s="30">
        <f t="shared" si="94"/>
        <v>0</v>
      </c>
      <c r="BS155" s="30">
        <f t="shared" si="94"/>
        <v>0</v>
      </c>
      <c r="BT155" s="30">
        <f t="shared" si="94"/>
        <v>0</v>
      </c>
      <c r="BU155" s="30">
        <f t="shared" si="94"/>
        <v>0</v>
      </c>
      <c r="BV155" s="30">
        <f t="shared" si="94"/>
        <v>0</v>
      </c>
      <c r="BW155" s="30">
        <f t="shared" si="94"/>
        <v>0</v>
      </c>
      <c r="BX155" s="30">
        <f t="shared" si="94"/>
        <v>0</v>
      </c>
      <c r="BY155" s="30">
        <f t="shared" si="94"/>
        <v>0</v>
      </c>
      <c r="BZ155" s="30">
        <f t="shared" si="94"/>
        <v>0</v>
      </c>
      <c r="CA155" s="30">
        <f t="shared" si="94"/>
        <v>0</v>
      </c>
      <c r="CB155" s="30">
        <f t="shared" si="94"/>
        <v>0</v>
      </c>
      <c r="CC155" s="30">
        <f t="shared" si="94"/>
        <v>0</v>
      </c>
      <c r="CD155" s="30">
        <f t="shared" si="94"/>
        <v>0</v>
      </c>
      <c r="CE155" s="30">
        <f t="shared" si="94"/>
        <v>0</v>
      </c>
      <c r="CF155" s="30">
        <f t="shared" si="94"/>
        <v>0</v>
      </c>
      <c r="CG155" s="30">
        <f t="shared" si="94"/>
        <v>0</v>
      </c>
      <c r="CH155" s="34">
        <f t="shared" si="94"/>
        <v>0</v>
      </c>
    </row>
    <row r="156" spans="1:86" ht="15.75" customHeight="1" x14ac:dyDescent="0.3">
      <c r="A156" s="645"/>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
      <c r="A157" s="645"/>
      <c r="B157" s="318" t="s">
        <v>237</v>
      </c>
      <c r="C157" s="30">
        <f>SUM(C143:C156)</f>
        <v>70.138477466366396</v>
      </c>
      <c r="D157" s="30">
        <f>SUM(D143:D156)</f>
        <v>108.19862080297199</v>
      </c>
      <c r="E157" s="30">
        <f t="shared" ref="E157:BP157" si="96">SUM(E143:E156)</f>
        <v>117.50166505218958</v>
      </c>
      <c r="F157" s="30">
        <f t="shared" si="96"/>
        <v>776.15571006128266</v>
      </c>
      <c r="G157" s="30">
        <f t="shared" si="96"/>
        <v>1704.0992747370742</v>
      </c>
      <c r="H157" s="30">
        <f t="shared" si="96"/>
        <v>1628.9183106308412</v>
      </c>
      <c r="I157" s="30">
        <f t="shared" si="96"/>
        <v>1989.5858220646637</v>
      </c>
      <c r="J157" s="30">
        <f t="shared" si="96"/>
        <v>2405.2043300239584</v>
      </c>
      <c r="K157" s="30">
        <f t="shared" si="96"/>
        <v>2392.4877911645244</v>
      </c>
      <c r="L157" s="30">
        <f t="shared" si="96"/>
        <v>2446.4312049765567</v>
      </c>
      <c r="M157" s="30">
        <f t="shared" si="96"/>
        <v>3157.2284983378095</v>
      </c>
      <c r="N157" s="30">
        <f t="shared" si="96"/>
        <v>4520.3382690555372</v>
      </c>
      <c r="O157" s="30">
        <f t="shared" si="96"/>
        <v>4959.3448795009772</v>
      </c>
      <c r="P157" s="30">
        <f t="shared" si="96"/>
        <v>3966.3060950411541</v>
      </c>
      <c r="Q157" s="30">
        <f t="shared" si="96"/>
        <v>4121.3328052228208</v>
      </c>
      <c r="R157" s="30">
        <f t="shared" si="96"/>
        <v>3913.2415564588218</v>
      </c>
      <c r="S157" s="30">
        <f t="shared" si="96"/>
        <v>5205.7494274429591</v>
      </c>
      <c r="T157" s="30">
        <f t="shared" si="96"/>
        <v>8023.7117461508305</v>
      </c>
      <c r="U157" s="30">
        <f t="shared" si="96"/>
        <v>10492.06377410329</v>
      </c>
      <c r="V157" s="30">
        <f t="shared" si="96"/>
        <v>9300.319829020631</v>
      </c>
      <c r="W157" s="30">
        <f t="shared" si="96"/>
        <v>6072.8211221033398</v>
      </c>
      <c r="X157" s="30">
        <f t="shared" si="96"/>
        <v>4520.0865575240568</v>
      </c>
      <c r="Y157" s="30">
        <f t="shared" si="96"/>
        <v>3931.846898652143</v>
      </c>
      <c r="Z157" s="30">
        <f t="shared" si="96"/>
        <v>4571.9248803785886</v>
      </c>
      <c r="AA157" s="30">
        <f t="shared" si="96"/>
        <v>4959.3448795009772</v>
      </c>
      <c r="AB157" s="30">
        <f t="shared" si="96"/>
        <v>3966.3060950411541</v>
      </c>
      <c r="AC157" s="30">
        <f t="shared" si="96"/>
        <v>4121.3328052228208</v>
      </c>
      <c r="AD157" s="30">
        <f t="shared" si="96"/>
        <v>3913.2415564588218</v>
      </c>
      <c r="AE157" s="30">
        <f t="shared" si="96"/>
        <v>5205.7494274429591</v>
      </c>
      <c r="AF157" s="30">
        <f t="shared" si="96"/>
        <v>8023.7117461508305</v>
      </c>
      <c r="AG157" s="30">
        <f t="shared" si="96"/>
        <v>10492.06377410329</v>
      </c>
      <c r="AH157" s="30">
        <f t="shared" si="96"/>
        <v>9300.319829020631</v>
      </c>
      <c r="AI157" s="30">
        <f t="shared" si="96"/>
        <v>6072.8211221033398</v>
      </c>
      <c r="AJ157" s="30">
        <f t="shared" si="96"/>
        <v>4520.0865575240568</v>
      </c>
      <c r="AK157" s="30">
        <f t="shared" si="96"/>
        <v>3931.846898652143</v>
      </c>
      <c r="AL157" s="30">
        <f t="shared" si="96"/>
        <v>4571.9248803785886</v>
      </c>
      <c r="AM157" s="30">
        <f t="shared" si="96"/>
        <v>4959.3448795009772</v>
      </c>
      <c r="AN157" s="30">
        <f t="shared" si="96"/>
        <v>3966.3060950411541</v>
      </c>
      <c r="AO157" s="30">
        <f t="shared" si="96"/>
        <v>4121.3328052228208</v>
      </c>
      <c r="AP157" s="30">
        <f t="shared" si="96"/>
        <v>3913.2415564588218</v>
      </c>
      <c r="AQ157" s="30">
        <f t="shared" si="96"/>
        <v>5205.7494274429591</v>
      </c>
      <c r="AR157" s="30">
        <f t="shared" si="96"/>
        <v>8023.7117461508305</v>
      </c>
      <c r="AS157" s="30">
        <f t="shared" si="96"/>
        <v>10492.06377410329</v>
      </c>
      <c r="AT157" s="30">
        <f t="shared" si="96"/>
        <v>9300.319829020631</v>
      </c>
      <c r="AU157" s="30">
        <f t="shared" si="96"/>
        <v>6072.8211221033398</v>
      </c>
      <c r="AV157" s="30">
        <f t="shared" si="96"/>
        <v>4520.0865575240568</v>
      </c>
      <c r="AW157" s="30">
        <f t="shared" si="96"/>
        <v>3931.846898652143</v>
      </c>
      <c r="AX157" s="30">
        <f t="shared" si="96"/>
        <v>4571.9248803785886</v>
      </c>
      <c r="AY157" s="30">
        <f t="shared" si="96"/>
        <v>4959.3448795009772</v>
      </c>
      <c r="AZ157" s="30">
        <f t="shared" si="96"/>
        <v>3966.3060950411541</v>
      </c>
      <c r="BA157" s="30">
        <f t="shared" si="96"/>
        <v>4121.3328052228208</v>
      </c>
      <c r="BB157" s="30">
        <f t="shared" si="96"/>
        <v>3913.2415564588218</v>
      </c>
      <c r="BC157" s="30">
        <f t="shared" si="96"/>
        <v>5205.7494274429591</v>
      </c>
      <c r="BD157" s="30">
        <f t="shared" si="96"/>
        <v>8023.7117461508305</v>
      </c>
      <c r="BE157" s="30">
        <f t="shared" si="96"/>
        <v>10492.06377410329</v>
      </c>
      <c r="BF157" s="30">
        <f t="shared" si="96"/>
        <v>9300.319829020631</v>
      </c>
      <c r="BG157" s="30">
        <f t="shared" si="96"/>
        <v>6072.8211221033398</v>
      </c>
      <c r="BH157" s="30">
        <f t="shared" si="96"/>
        <v>4520.0865575240568</v>
      </c>
      <c r="BI157" s="30">
        <f t="shared" si="96"/>
        <v>3931.846898652143</v>
      </c>
      <c r="BJ157" s="30">
        <f t="shared" si="96"/>
        <v>4571.9248803785886</v>
      </c>
      <c r="BK157" s="30">
        <f t="shared" si="96"/>
        <v>4959.3448795009772</v>
      </c>
      <c r="BL157" s="30">
        <f t="shared" si="96"/>
        <v>3966.3060950411541</v>
      </c>
      <c r="BM157" s="30">
        <f t="shared" si="96"/>
        <v>4121.3328052228208</v>
      </c>
      <c r="BN157" s="30">
        <f t="shared" si="96"/>
        <v>3913.2415564588218</v>
      </c>
      <c r="BO157" s="30">
        <f t="shared" si="96"/>
        <v>5205.7494274429591</v>
      </c>
      <c r="BP157" s="30">
        <f t="shared" si="96"/>
        <v>8023.7117461508305</v>
      </c>
      <c r="BQ157" s="30">
        <f t="shared" ref="BQ157:CH157" si="97">SUM(BQ143:BQ156)</f>
        <v>10492.06377410329</v>
      </c>
      <c r="BR157" s="30">
        <f t="shared" si="97"/>
        <v>9300.319829020631</v>
      </c>
      <c r="BS157" s="30">
        <f t="shared" si="97"/>
        <v>6072.8211221033398</v>
      </c>
      <c r="BT157" s="30">
        <f t="shared" si="97"/>
        <v>4520.0865575240568</v>
      </c>
      <c r="BU157" s="30">
        <f t="shared" si="97"/>
        <v>3931.846898652143</v>
      </c>
      <c r="BV157" s="30">
        <f t="shared" si="97"/>
        <v>4571.9248803785886</v>
      </c>
      <c r="BW157" s="30">
        <f t="shared" si="97"/>
        <v>4959.3448795009772</v>
      </c>
      <c r="BX157" s="30">
        <f t="shared" si="97"/>
        <v>3966.3060950411541</v>
      </c>
      <c r="BY157" s="30">
        <f t="shared" si="97"/>
        <v>4121.3328052228208</v>
      </c>
      <c r="BZ157" s="30">
        <f t="shared" si="97"/>
        <v>3913.2415564588218</v>
      </c>
      <c r="CA157" s="30">
        <f t="shared" si="97"/>
        <v>5205.7494274429591</v>
      </c>
      <c r="CB157" s="30">
        <f t="shared" si="97"/>
        <v>8023.7117461508305</v>
      </c>
      <c r="CC157" s="30">
        <f t="shared" si="97"/>
        <v>10492.06377410329</v>
      </c>
      <c r="CD157" s="30">
        <f t="shared" si="97"/>
        <v>9300.319829020631</v>
      </c>
      <c r="CE157" s="30">
        <f t="shared" si="97"/>
        <v>6072.8211221033398</v>
      </c>
      <c r="CF157" s="30">
        <f t="shared" si="97"/>
        <v>4520.0865575240568</v>
      </c>
      <c r="CG157" s="30">
        <f t="shared" si="97"/>
        <v>3931.846898652143</v>
      </c>
      <c r="CH157" s="34">
        <f t="shared" si="97"/>
        <v>4571.9248803785886</v>
      </c>
    </row>
    <row r="158" spans="1:86" ht="16.5" customHeight="1" thickBot="1" x14ac:dyDescent="0.35">
      <c r="A158" s="646"/>
      <c r="B158" s="170" t="s">
        <v>238</v>
      </c>
      <c r="C158" s="31">
        <f>C157</f>
        <v>70.138477466366396</v>
      </c>
      <c r="D158" s="31">
        <f>C158+D157</f>
        <v>178.33709826933838</v>
      </c>
      <c r="E158" s="31">
        <f t="shared" ref="E158:BP158" si="98">D158+E157</f>
        <v>295.83876332152795</v>
      </c>
      <c r="F158" s="31">
        <f t="shared" si="98"/>
        <v>1071.9944733828106</v>
      </c>
      <c r="G158" s="31">
        <f t="shared" si="98"/>
        <v>2776.0937481198848</v>
      </c>
      <c r="H158" s="31">
        <f t="shared" si="98"/>
        <v>4405.0120587507263</v>
      </c>
      <c r="I158" s="31">
        <f t="shared" si="98"/>
        <v>6394.5978808153905</v>
      </c>
      <c r="J158" s="31">
        <f t="shared" si="98"/>
        <v>8799.8022108393488</v>
      </c>
      <c r="K158" s="31">
        <f t="shared" si="98"/>
        <v>11192.290002003872</v>
      </c>
      <c r="L158" s="31">
        <f t="shared" si="98"/>
        <v>13638.72120698043</v>
      </c>
      <c r="M158" s="31">
        <f t="shared" si="98"/>
        <v>16795.949705318239</v>
      </c>
      <c r="N158" s="31">
        <f t="shared" si="98"/>
        <v>21316.287974373776</v>
      </c>
      <c r="O158" s="31">
        <f t="shared" si="98"/>
        <v>26275.632853874755</v>
      </c>
      <c r="P158" s="31">
        <f t="shared" si="98"/>
        <v>30241.938948915908</v>
      </c>
      <c r="Q158" s="31">
        <f t="shared" si="98"/>
        <v>34363.271754138725</v>
      </c>
      <c r="R158" s="31">
        <f t="shared" si="98"/>
        <v>38276.513310597547</v>
      </c>
      <c r="S158" s="31">
        <f t="shared" si="98"/>
        <v>43482.262738040503</v>
      </c>
      <c r="T158" s="31">
        <f t="shared" si="98"/>
        <v>51505.974484191334</v>
      </c>
      <c r="U158" s="31">
        <f t="shared" si="98"/>
        <v>61998.038258294626</v>
      </c>
      <c r="V158" s="31">
        <f t="shared" si="98"/>
        <v>71298.358087315253</v>
      </c>
      <c r="W158" s="31">
        <f t="shared" si="98"/>
        <v>77371.179209418595</v>
      </c>
      <c r="X158" s="31">
        <f t="shared" si="98"/>
        <v>81891.265766942655</v>
      </c>
      <c r="Y158" s="31">
        <f t="shared" si="98"/>
        <v>85823.112665594803</v>
      </c>
      <c r="Z158" s="31">
        <f t="shared" si="98"/>
        <v>90395.037545973391</v>
      </c>
      <c r="AA158" s="31">
        <f t="shared" si="98"/>
        <v>95354.382425474367</v>
      </c>
      <c r="AB158" s="31">
        <f t="shared" si="98"/>
        <v>99320.688520515527</v>
      </c>
      <c r="AC158" s="31">
        <f t="shared" si="98"/>
        <v>103442.02132573834</v>
      </c>
      <c r="AD158" s="31">
        <f t="shared" si="98"/>
        <v>107355.26288219716</v>
      </c>
      <c r="AE158" s="31">
        <f t="shared" si="98"/>
        <v>112561.01230964012</v>
      </c>
      <c r="AF158" s="31">
        <f t="shared" si="98"/>
        <v>120584.72405579095</v>
      </c>
      <c r="AG158" s="31">
        <f t="shared" si="98"/>
        <v>131076.78782989425</v>
      </c>
      <c r="AH158" s="31">
        <f t="shared" si="98"/>
        <v>140377.10765891487</v>
      </c>
      <c r="AI158" s="31">
        <f t="shared" si="98"/>
        <v>146449.92878101821</v>
      </c>
      <c r="AJ158" s="31">
        <f t="shared" si="98"/>
        <v>150970.01533854226</v>
      </c>
      <c r="AK158" s="31">
        <f t="shared" si="98"/>
        <v>154901.86223719441</v>
      </c>
      <c r="AL158" s="31">
        <f t="shared" si="98"/>
        <v>159473.787117573</v>
      </c>
      <c r="AM158" s="31">
        <f t="shared" si="98"/>
        <v>164433.13199707397</v>
      </c>
      <c r="AN158" s="31">
        <f t="shared" si="98"/>
        <v>168399.43809211513</v>
      </c>
      <c r="AO158" s="31">
        <f t="shared" si="98"/>
        <v>172520.77089733796</v>
      </c>
      <c r="AP158" s="31">
        <f t="shared" si="98"/>
        <v>176434.01245379678</v>
      </c>
      <c r="AQ158" s="31">
        <f t="shared" si="98"/>
        <v>181639.76188123974</v>
      </c>
      <c r="AR158" s="31">
        <f t="shared" si="98"/>
        <v>189663.47362739057</v>
      </c>
      <c r="AS158" s="31">
        <f t="shared" si="98"/>
        <v>200155.53740149387</v>
      </c>
      <c r="AT158" s="31">
        <f t="shared" si="98"/>
        <v>209455.85723051449</v>
      </c>
      <c r="AU158" s="31">
        <f t="shared" si="98"/>
        <v>215528.67835261783</v>
      </c>
      <c r="AV158" s="31">
        <f t="shared" si="98"/>
        <v>220048.76491014188</v>
      </c>
      <c r="AW158" s="31">
        <f t="shared" si="98"/>
        <v>223980.61180879403</v>
      </c>
      <c r="AX158" s="31">
        <f t="shared" si="98"/>
        <v>228552.53668917262</v>
      </c>
      <c r="AY158" s="31">
        <f t="shared" si="98"/>
        <v>233511.88156867359</v>
      </c>
      <c r="AZ158" s="31">
        <f t="shared" si="98"/>
        <v>237478.18766371475</v>
      </c>
      <c r="BA158" s="31">
        <f t="shared" si="98"/>
        <v>241599.52046893758</v>
      </c>
      <c r="BB158" s="31">
        <f t="shared" si="98"/>
        <v>245512.7620253964</v>
      </c>
      <c r="BC158" s="31">
        <f t="shared" si="98"/>
        <v>250718.51145283936</v>
      </c>
      <c r="BD158" s="31">
        <f t="shared" si="98"/>
        <v>258742.22319899019</v>
      </c>
      <c r="BE158" s="31">
        <f t="shared" si="98"/>
        <v>269234.28697309346</v>
      </c>
      <c r="BF158" s="31">
        <f t="shared" si="98"/>
        <v>278534.60680211411</v>
      </c>
      <c r="BG158" s="31">
        <f t="shared" si="98"/>
        <v>284607.42792421742</v>
      </c>
      <c r="BH158" s="31">
        <f t="shared" si="98"/>
        <v>289127.51448174147</v>
      </c>
      <c r="BI158" s="31">
        <f t="shared" si="98"/>
        <v>293059.36138039362</v>
      </c>
      <c r="BJ158" s="31">
        <f t="shared" si="98"/>
        <v>297631.28626077221</v>
      </c>
      <c r="BK158" s="31">
        <f t="shared" si="98"/>
        <v>302590.63114027318</v>
      </c>
      <c r="BL158" s="31">
        <f t="shared" si="98"/>
        <v>306556.93723531434</v>
      </c>
      <c r="BM158" s="31">
        <f t="shared" si="98"/>
        <v>310678.27004053717</v>
      </c>
      <c r="BN158" s="31">
        <f t="shared" si="98"/>
        <v>314591.51159699599</v>
      </c>
      <c r="BO158" s="31">
        <f t="shared" si="98"/>
        <v>319797.26102443895</v>
      </c>
      <c r="BP158" s="31">
        <f t="shared" si="98"/>
        <v>327820.97277058975</v>
      </c>
      <c r="BQ158" s="31">
        <f t="shared" ref="BQ158:CH158" si="99">BP158+BQ157</f>
        <v>338313.03654469305</v>
      </c>
      <c r="BR158" s="31">
        <f t="shared" si="99"/>
        <v>347613.3563737137</v>
      </c>
      <c r="BS158" s="31">
        <f t="shared" si="99"/>
        <v>353686.17749581701</v>
      </c>
      <c r="BT158" s="31">
        <f t="shared" si="99"/>
        <v>358206.26405334106</v>
      </c>
      <c r="BU158" s="31">
        <f t="shared" si="99"/>
        <v>362138.11095199321</v>
      </c>
      <c r="BV158" s="31">
        <f t="shared" si="99"/>
        <v>366710.0358323718</v>
      </c>
      <c r="BW158" s="31">
        <f t="shared" si="99"/>
        <v>371669.38071187277</v>
      </c>
      <c r="BX158" s="31">
        <f t="shared" si="99"/>
        <v>375635.68680691393</v>
      </c>
      <c r="BY158" s="31">
        <f t="shared" si="99"/>
        <v>379757.01961213676</v>
      </c>
      <c r="BZ158" s="31">
        <f t="shared" si="99"/>
        <v>383670.26116859558</v>
      </c>
      <c r="CA158" s="31">
        <f t="shared" si="99"/>
        <v>388876.01059603854</v>
      </c>
      <c r="CB158" s="31">
        <f t="shared" si="99"/>
        <v>396899.72234218934</v>
      </c>
      <c r="CC158" s="31">
        <f t="shared" si="99"/>
        <v>407391.78611629264</v>
      </c>
      <c r="CD158" s="31">
        <f t="shared" si="99"/>
        <v>416692.10594531329</v>
      </c>
      <c r="CE158" s="31">
        <f t="shared" si="99"/>
        <v>422764.9270674166</v>
      </c>
      <c r="CF158" s="31">
        <f t="shared" si="99"/>
        <v>427285.01362494065</v>
      </c>
      <c r="CG158" s="31">
        <f t="shared" si="99"/>
        <v>431216.8605235928</v>
      </c>
      <c r="CH158" s="35">
        <f t="shared" si="99"/>
        <v>435788.78540397139</v>
      </c>
    </row>
    <row r="159" spans="1:86" x14ac:dyDescent="0.3">
      <c r="A159" s="127"/>
      <c r="B159" s="127"/>
      <c r="C159" s="132"/>
      <c r="D159" s="132"/>
      <c r="E159" s="132"/>
      <c r="F159" s="132"/>
      <c r="G159" s="132"/>
      <c r="H159" s="132"/>
      <c r="I159" s="132"/>
      <c r="J159" s="132"/>
      <c r="K159" s="132"/>
      <c r="L159" s="132"/>
      <c r="M159" s="132"/>
      <c r="N159" s="132"/>
    </row>
    <row r="160" spans="1:86" ht="15" thickBot="1" x14ac:dyDescent="0.35">
      <c r="A160" s="127"/>
      <c r="B160" s="127"/>
      <c r="C160" s="132"/>
      <c r="D160" s="132"/>
      <c r="E160" s="132"/>
      <c r="F160" s="132"/>
      <c r="G160" s="132"/>
      <c r="H160" s="132"/>
      <c r="I160" s="132"/>
      <c r="J160" s="132"/>
      <c r="K160" s="132"/>
      <c r="L160" s="132"/>
      <c r="M160" s="132"/>
      <c r="N160" s="132"/>
    </row>
    <row r="161" spans="1:86" ht="15.6" x14ac:dyDescent="0.3">
      <c r="A161" s="644" t="s">
        <v>249</v>
      </c>
      <c r="B161" s="328" t="s">
        <v>266</v>
      </c>
      <c r="C161" s="323">
        <v>43831</v>
      </c>
      <c r="D161" s="323">
        <v>43862</v>
      </c>
      <c r="E161" s="323">
        <v>43891</v>
      </c>
      <c r="F161" s="323">
        <v>43922</v>
      </c>
      <c r="G161" s="323">
        <v>43952</v>
      </c>
      <c r="H161" s="323">
        <v>43983</v>
      </c>
      <c r="I161" s="323">
        <v>44013</v>
      </c>
      <c r="J161" s="323">
        <v>44044</v>
      </c>
      <c r="K161" s="323">
        <v>44075</v>
      </c>
      <c r="L161" s="323">
        <v>44105</v>
      </c>
      <c r="M161" s="323">
        <v>44136</v>
      </c>
      <c r="N161" s="323">
        <v>44166</v>
      </c>
      <c r="O161" s="323">
        <v>44197</v>
      </c>
      <c r="P161" s="323">
        <v>44228</v>
      </c>
      <c r="Q161" s="323">
        <v>44256</v>
      </c>
      <c r="R161" s="323">
        <v>44287</v>
      </c>
      <c r="S161" s="323">
        <v>44317</v>
      </c>
      <c r="T161" s="323">
        <v>44348</v>
      </c>
      <c r="U161" s="323">
        <v>44378</v>
      </c>
      <c r="V161" s="323">
        <v>44409</v>
      </c>
      <c r="W161" s="323">
        <v>44440</v>
      </c>
      <c r="X161" s="323">
        <v>44470</v>
      </c>
      <c r="Y161" s="323">
        <v>44501</v>
      </c>
      <c r="Z161" s="323">
        <v>44531</v>
      </c>
      <c r="AA161" s="323">
        <v>44562</v>
      </c>
      <c r="AB161" s="323">
        <v>44593</v>
      </c>
      <c r="AC161" s="323">
        <v>44621</v>
      </c>
      <c r="AD161" s="323">
        <v>44652</v>
      </c>
      <c r="AE161" s="323">
        <v>44682</v>
      </c>
      <c r="AF161" s="323">
        <v>44713</v>
      </c>
      <c r="AG161" s="323">
        <v>44743</v>
      </c>
      <c r="AH161" s="323">
        <v>44774</v>
      </c>
      <c r="AI161" s="323">
        <v>44805</v>
      </c>
      <c r="AJ161" s="323">
        <v>44835</v>
      </c>
      <c r="AK161" s="323">
        <v>44866</v>
      </c>
      <c r="AL161" s="323">
        <v>44896</v>
      </c>
      <c r="AM161" s="323">
        <v>44927</v>
      </c>
      <c r="AN161" s="323">
        <v>44958</v>
      </c>
      <c r="AO161" s="323">
        <v>44986</v>
      </c>
      <c r="AP161" s="323">
        <v>45017</v>
      </c>
      <c r="AQ161" s="323">
        <v>45047</v>
      </c>
      <c r="AR161" s="323">
        <v>45078</v>
      </c>
      <c r="AS161" s="323">
        <v>45108</v>
      </c>
      <c r="AT161" s="323">
        <v>45139</v>
      </c>
      <c r="AU161" s="323">
        <v>45170</v>
      </c>
      <c r="AV161" s="323">
        <v>45200</v>
      </c>
      <c r="AW161" s="323">
        <v>45231</v>
      </c>
      <c r="AX161" s="323">
        <v>45261</v>
      </c>
      <c r="AY161" s="323">
        <v>45292</v>
      </c>
      <c r="AZ161" s="323">
        <v>45323</v>
      </c>
      <c r="BA161" s="323">
        <v>45352</v>
      </c>
      <c r="BB161" s="323">
        <v>45383</v>
      </c>
      <c r="BC161" s="323">
        <v>45413</v>
      </c>
      <c r="BD161" s="323">
        <v>45444</v>
      </c>
      <c r="BE161" s="323">
        <v>45474</v>
      </c>
      <c r="BF161" s="323">
        <v>45505</v>
      </c>
      <c r="BG161" s="323">
        <v>45536</v>
      </c>
      <c r="BH161" s="323">
        <v>45566</v>
      </c>
      <c r="BI161" s="323">
        <v>45597</v>
      </c>
      <c r="BJ161" s="323">
        <v>45627</v>
      </c>
      <c r="BK161" s="323">
        <v>45658</v>
      </c>
      <c r="BL161" s="323">
        <v>45689</v>
      </c>
      <c r="BM161" s="323">
        <v>45717</v>
      </c>
      <c r="BN161" s="323">
        <v>45748</v>
      </c>
      <c r="BO161" s="323">
        <v>45778</v>
      </c>
      <c r="BP161" s="323">
        <v>45809</v>
      </c>
      <c r="BQ161" s="323">
        <v>45839</v>
      </c>
      <c r="BR161" s="323">
        <v>45870</v>
      </c>
      <c r="BS161" s="323">
        <v>45901</v>
      </c>
      <c r="BT161" s="323">
        <v>45931</v>
      </c>
      <c r="BU161" s="323">
        <v>45962</v>
      </c>
      <c r="BV161" s="323">
        <v>45992</v>
      </c>
      <c r="BW161" s="323">
        <v>46023</v>
      </c>
      <c r="BX161" s="323">
        <v>46054</v>
      </c>
      <c r="BY161" s="323">
        <v>46082</v>
      </c>
      <c r="BZ161" s="323">
        <v>46113</v>
      </c>
      <c r="CA161" s="323">
        <v>46143</v>
      </c>
      <c r="CB161" s="323">
        <v>46174</v>
      </c>
      <c r="CC161" s="323">
        <v>46204</v>
      </c>
      <c r="CD161" s="323">
        <v>46235</v>
      </c>
      <c r="CE161" s="323">
        <v>46266</v>
      </c>
      <c r="CF161" s="323">
        <v>46296</v>
      </c>
      <c r="CG161" s="323">
        <v>46327</v>
      </c>
      <c r="CH161" s="324">
        <v>46357</v>
      </c>
    </row>
    <row r="162" spans="1:86" x14ac:dyDescent="0.3">
      <c r="A162" s="645"/>
      <c r="B162" s="325" t="s">
        <v>229</v>
      </c>
      <c r="C162" s="30">
        <f>IF(C23=0,0,((C5*0.5)-C41)*C78*C127*C$2)</f>
        <v>0</v>
      </c>
      <c r="D162" s="30">
        <f>IF(D23=0,0,((D5*0.5)+C23-D41)*D78*D127*D$2)</f>
        <v>0</v>
      </c>
      <c r="E162" s="30">
        <f t="shared" ref="E162:BP163" si="100">IF(E23=0,0,((E5*0.5)+D23-E41)*E78*E127*E$2)</f>
        <v>0</v>
      </c>
      <c r="F162" s="30">
        <f t="shared" si="100"/>
        <v>93.459039257630621</v>
      </c>
      <c r="G162" s="30">
        <f t="shared" si="100"/>
        <v>282.6111634155676</v>
      </c>
      <c r="H162" s="30">
        <f t="shared" si="100"/>
        <v>687.50167903874728</v>
      </c>
      <c r="I162" s="30">
        <f t="shared" si="100"/>
        <v>640.00800574652055</v>
      </c>
      <c r="J162" s="30">
        <f t="shared" si="100"/>
        <v>634.72468838775433</v>
      </c>
      <c r="K162" s="30">
        <f t="shared" si="100"/>
        <v>642.17363426072927</v>
      </c>
      <c r="L162" s="30">
        <f t="shared" si="100"/>
        <v>306.87691696691985</v>
      </c>
      <c r="M162" s="30">
        <f t="shared" si="100"/>
        <v>260.73015171103106</v>
      </c>
      <c r="N162" s="30">
        <f t="shared" si="100"/>
        <v>230.77523544928562</v>
      </c>
      <c r="O162" s="30">
        <f t="shared" si="100"/>
        <v>185.69813404758068</v>
      </c>
      <c r="P162" s="30">
        <f t="shared" si="100"/>
        <v>179.20050341911534</v>
      </c>
      <c r="Q162" s="30">
        <f t="shared" si="100"/>
        <v>201.49304817965975</v>
      </c>
      <c r="R162" s="30">
        <f t="shared" si="100"/>
        <v>186.91807851526124</v>
      </c>
      <c r="S162" s="30">
        <f t="shared" si="100"/>
        <v>282.6111634155676</v>
      </c>
      <c r="T162" s="30">
        <f t="shared" si="100"/>
        <v>687.50167903874728</v>
      </c>
      <c r="U162" s="30">
        <f t="shared" si="100"/>
        <v>640.00800574652055</v>
      </c>
      <c r="V162" s="30">
        <f t="shared" si="100"/>
        <v>634.72468838775433</v>
      </c>
      <c r="W162" s="30">
        <f t="shared" si="100"/>
        <v>642.17363426072927</v>
      </c>
      <c r="X162" s="30">
        <f t="shared" si="100"/>
        <v>306.87691696691985</v>
      </c>
      <c r="Y162" s="30">
        <f t="shared" si="100"/>
        <v>260.73015171103106</v>
      </c>
      <c r="Z162" s="30">
        <f t="shared" si="100"/>
        <v>230.77523544928562</v>
      </c>
      <c r="AA162" s="30">
        <f t="shared" si="100"/>
        <v>185.69813404758068</v>
      </c>
      <c r="AB162" s="30">
        <f t="shared" si="100"/>
        <v>179.20050341911534</v>
      </c>
      <c r="AC162" s="30">
        <f t="shared" si="100"/>
        <v>201.49304817965975</v>
      </c>
      <c r="AD162" s="30">
        <f t="shared" si="100"/>
        <v>186.91807851526124</v>
      </c>
      <c r="AE162" s="30">
        <f t="shared" si="100"/>
        <v>282.6111634155676</v>
      </c>
      <c r="AF162" s="30">
        <f t="shared" si="100"/>
        <v>687.50167903874728</v>
      </c>
      <c r="AG162" s="30">
        <f t="shared" si="100"/>
        <v>640.00800574652055</v>
      </c>
      <c r="AH162" s="30">
        <f t="shared" si="100"/>
        <v>634.72468838775433</v>
      </c>
      <c r="AI162" s="30">
        <f t="shared" si="100"/>
        <v>642.17363426072927</v>
      </c>
      <c r="AJ162" s="30">
        <f t="shared" si="100"/>
        <v>306.87691696691985</v>
      </c>
      <c r="AK162" s="30">
        <f t="shared" si="100"/>
        <v>260.73015171103106</v>
      </c>
      <c r="AL162" s="30">
        <f t="shared" si="100"/>
        <v>230.77523544928562</v>
      </c>
      <c r="AM162" s="30">
        <f t="shared" si="100"/>
        <v>185.69813404758068</v>
      </c>
      <c r="AN162" s="30">
        <f t="shared" si="100"/>
        <v>179.20050341911534</v>
      </c>
      <c r="AO162" s="30">
        <f t="shared" si="100"/>
        <v>201.49304817965975</v>
      </c>
      <c r="AP162" s="30">
        <f t="shared" si="100"/>
        <v>186.91807851526124</v>
      </c>
      <c r="AQ162" s="30">
        <f t="shared" si="100"/>
        <v>282.6111634155676</v>
      </c>
      <c r="AR162" s="30">
        <f t="shared" si="100"/>
        <v>687.50167903874728</v>
      </c>
      <c r="AS162" s="30">
        <f t="shared" si="100"/>
        <v>640.00800574652055</v>
      </c>
      <c r="AT162" s="30">
        <f t="shared" si="100"/>
        <v>634.72468838775433</v>
      </c>
      <c r="AU162" s="30">
        <f t="shared" si="100"/>
        <v>642.17363426072927</v>
      </c>
      <c r="AV162" s="30">
        <f t="shared" si="100"/>
        <v>306.87691696691985</v>
      </c>
      <c r="AW162" s="30">
        <f t="shared" si="100"/>
        <v>260.73015171103106</v>
      </c>
      <c r="AX162" s="30">
        <f t="shared" si="100"/>
        <v>230.77523544928562</v>
      </c>
      <c r="AY162" s="30">
        <f t="shared" si="100"/>
        <v>185.69813404758068</v>
      </c>
      <c r="AZ162" s="30">
        <f t="shared" si="100"/>
        <v>179.20050341911534</v>
      </c>
      <c r="BA162" s="30">
        <f t="shared" si="100"/>
        <v>201.49304817965975</v>
      </c>
      <c r="BB162" s="30">
        <f t="shared" si="100"/>
        <v>186.91807851526124</v>
      </c>
      <c r="BC162" s="30">
        <f t="shared" si="100"/>
        <v>282.6111634155676</v>
      </c>
      <c r="BD162" s="30">
        <f t="shared" si="100"/>
        <v>687.50167903874728</v>
      </c>
      <c r="BE162" s="30">
        <f t="shared" si="100"/>
        <v>640.00800574652055</v>
      </c>
      <c r="BF162" s="30">
        <f t="shared" si="100"/>
        <v>634.72468838775433</v>
      </c>
      <c r="BG162" s="30">
        <f t="shared" si="100"/>
        <v>642.17363426072927</v>
      </c>
      <c r="BH162" s="30">
        <f t="shared" si="100"/>
        <v>306.87691696691985</v>
      </c>
      <c r="BI162" s="30">
        <f t="shared" si="100"/>
        <v>260.73015171103106</v>
      </c>
      <c r="BJ162" s="30">
        <f t="shared" si="100"/>
        <v>230.77523544928562</v>
      </c>
      <c r="BK162" s="30">
        <f t="shared" si="100"/>
        <v>185.69813404758068</v>
      </c>
      <c r="BL162" s="30">
        <f t="shared" si="100"/>
        <v>179.20050341911534</v>
      </c>
      <c r="BM162" s="30">
        <f t="shared" si="100"/>
        <v>201.49304817965975</v>
      </c>
      <c r="BN162" s="30">
        <f t="shared" si="100"/>
        <v>186.91807851526124</v>
      </c>
      <c r="BO162" s="30">
        <f t="shared" si="100"/>
        <v>282.6111634155676</v>
      </c>
      <c r="BP162" s="30">
        <f t="shared" si="100"/>
        <v>687.50167903874728</v>
      </c>
      <c r="BQ162" s="30">
        <f t="shared" ref="BQ162:CH166" si="101">IF(BQ23=0,0,((BQ5*0.5)+BP23-BQ41)*BQ78*BQ127*BQ$2)</f>
        <v>640.00800574652055</v>
      </c>
      <c r="BR162" s="30">
        <f t="shared" si="101"/>
        <v>634.72468838775433</v>
      </c>
      <c r="BS162" s="30">
        <f t="shared" si="101"/>
        <v>642.17363426072927</v>
      </c>
      <c r="BT162" s="30">
        <f t="shared" si="101"/>
        <v>306.87691696691985</v>
      </c>
      <c r="BU162" s="30">
        <f t="shared" si="101"/>
        <v>260.73015171103106</v>
      </c>
      <c r="BV162" s="30">
        <f t="shared" si="101"/>
        <v>230.77523544928562</v>
      </c>
      <c r="BW162" s="30">
        <f t="shared" si="101"/>
        <v>185.69813404758068</v>
      </c>
      <c r="BX162" s="30">
        <f t="shared" si="101"/>
        <v>179.20050341911534</v>
      </c>
      <c r="BY162" s="30">
        <f t="shared" si="101"/>
        <v>201.49304817965975</v>
      </c>
      <c r="BZ162" s="30">
        <f t="shared" si="101"/>
        <v>186.91807851526124</v>
      </c>
      <c r="CA162" s="30">
        <f t="shared" si="101"/>
        <v>282.6111634155676</v>
      </c>
      <c r="CB162" s="30">
        <f t="shared" si="101"/>
        <v>687.50167903874728</v>
      </c>
      <c r="CC162" s="30">
        <f t="shared" si="101"/>
        <v>640.00800574652055</v>
      </c>
      <c r="CD162" s="30">
        <f t="shared" si="101"/>
        <v>634.72468838775433</v>
      </c>
      <c r="CE162" s="30">
        <f t="shared" si="101"/>
        <v>642.17363426072927</v>
      </c>
      <c r="CF162" s="30">
        <f t="shared" si="101"/>
        <v>306.87691696691985</v>
      </c>
      <c r="CG162" s="30">
        <f t="shared" si="101"/>
        <v>260.73015171103106</v>
      </c>
      <c r="CH162" s="34">
        <f t="shared" si="101"/>
        <v>230.77523544928562</v>
      </c>
    </row>
    <row r="163" spans="1:86" x14ac:dyDescent="0.3">
      <c r="A163" s="645"/>
      <c r="B163" s="325" t="s">
        <v>128</v>
      </c>
      <c r="C163" s="30">
        <f t="shared" ref="C163:C174" si="102">IF(C24=0,0,((C6*0.5)-C42)*C79*C128*C$2)</f>
        <v>0</v>
      </c>
      <c r="D163" s="30">
        <f t="shared" ref="D163:S174" si="103">IF(D24=0,0,((D6*0.5)+C24-D42)*D79*D128*D$2)</f>
        <v>0</v>
      </c>
      <c r="E163" s="30">
        <f t="shared" si="103"/>
        <v>0</v>
      </c>
      <c r="F163" s="30">
        <f t="shared" si="103"/>
        <v>0</v>
      </c>
      <c r="G163" s="30">
        <f t="shared" si="103"/>
        <v>0</v>
      </c>
      <c r="H163" s="30">
        <f t="shared" si="103"/>
        <v>0</v>
      </c>
      <c r="I163" s="30">
        <f t="shared" si="103"/>
        <v>0</v>
      </c>
      <c r="J163" s="30">
        <f t="shared" si="103"/>
        <v>0</v>
      </c>
      <c r="K163" s="30">
        <f t="shared" si="103"/>
        <v>0</v>
      </c>
      <c r="L163" s="30">
        <f t="shared" si="103"/>
        <v>0</v>
      </c>
      <c r="M163" s="30">
        <f t="shared" si="103"/>
        <v>0</v>
      </c>
      <c r="N163" s="30">
        <f t="shared" si="103"/>
        <v>0</v>
      </c>
      <c r="O163" s="30">
        <f t="shared" si="103"/>
        <v>0</v>
      </c>
      <c r="P163" s="30">
        <f t="shared" si="103"/>
        <v>0</v>
      </c>
      <c r="Q163" s="30">
        <f t="shared" si="103"/>
        <v>0</v>
      </c>
      <c r="R163" s="30">
        <f t="shared" si="103"/>
        <v>0</v>
      </c>
      <c r="S163" s="30">
        <f t="shared" si="103"/>
        <v>0</v>
      </c>
      <c r="T163" s="30">
        <f t="shared" si="100"/>
        <v>0</v>
      </c>
      <c r="U163" s="30">
        <f t="shared" si="100"/>
        <v>0</v>
      </c>
      <c r="V163" s="30">
        <f t="shared" si="100"/>
        <v>0</v>
      </c>
      <c r="W163" s="30">
        <f t="shared" si="100"/>
        <v>0</v>
      </c>
      <c r="X163" s="30">
        <f t="shared" si="100"/>
        <v>0</v>
      </c>
      <c r="Y163" s="30">
        <f t="shared" si="100"/>
        <v>0</v>
      </c>
      <c r="Z163" s="30">
        <f t="shared" si="100"/>
        <v>0</v>
      </c>
      <c r="AA163" s="30">
        <f t="shared" si="100"/>
        <v>0</v>
      </c>
      <c r="AB163" s="30">
        <f t="shared" si="100"/>
        <v>0</v>
      </c>
      <c r="AC163" s="30">
        <f t="shared" si="100"/>
        <v>0</v>
      </c>
      <c r="AD163" s="30">
        <f t="shared" si="100"/>
        <v>0</v>
      </c>
      <c r="AE163" s="30">
        <f t="shared" si="100"/>
        <v>0</v>
      </c>
      <c r="AF163" s="30">
        <f t="shared" si="100"/>
        <v>0</v>
      </c>
      <c r="AG163" s="30">
        <f t="shared" si="100"/>
        <v>0</v>
      </c>
      <c r="AH163" s="30">
        <f t="shared" si="100"/>
        <v>0</v>
      </c>
      <c r="AI163" s="30">
        <f t="shared" si="100"/>
        <v>0</v>
      </c>
      <c r="AJ163" s="30">
        <f t="shared" si="100"/>
        <v>0</v>
      </c>
      <c r="AK163" s="30">
        <f t="shared" si="100"/>
        <v>0</v>
      </c>
      <c r="AL163" s="30">
        <f t="shared" si="100"/>
        <v>0</v>
      </c>
      <c r="AM163" s="30">
        <f t="shared" si="100"/>
        <v>0</v>
      </c>
      <c r="AN163" s="30">
        <f t="shared" si="100"/>
        <v>0</v>
      </c>
      <c r="AO163" s="30">
        <f t="shared" si="100"/>
        <v>0</v>
      </c>
      <c r="AP163" s="30">
        <f t="shared" si="100"/>
        <v>0</v>
      </c>
      <c r="AQ163" s="30">
        <f t="shared" si="100"/>
        <v>0</v>
      </c>
      <c r="AR163" s="30">
        <f t="shared" si="100"/>
        <v>0</v>
      </c>
      <c r="AS163" s="30">
        <f t="shared" si="100"/>
        <v>0</v>
      </c>
      <c r="AT163" s="30">
        <f t="shared" si="100"/>
        <v>0</v>
      </c>
      <c r="AU163" s="30">
        <f t="shared" si="100"/>
        <v>0</v>
      </c>
      <c r="AV163" s="30">
        <f t="shared" si="100"/>
        <v>0</v>
      </c>
      <c r="AW163" s="30">
        <f t="shared" si="100"/>
        <v>0</v>
      </c>
      <c r="AX163" s="30">
        <f t="shared" si="100"/>
        <v>0</v>
      </c>
      <c r="AY163" s="30">
        <f t="shared" si="100"/>
        <v>0</v>
      </c>
      <c r="AZ163" s="30">
        <f t="shared" si="100"/>
        <v>0</v>
      </c>
      <c r="BA163" s="30">
        <f t="shared" si="100"/>
        <v>0</v>
      </c>
      <c r="BB163" s="30">
        <f t="shared" si="100"/>
        <v>0</v>
      </c>
      <c r="BC163" s="30">
        <f t="shared" si="100"/>
        <v>0</v>
      </c>
      <c r="BD163" s="30">
        <f t="shared" si="100"/>
        <v>0</v>
      </c>
      <c r="BE163" s="30">
        <f t="shared" si="100"/>
        <v>0</v>
      </c>
      <c r="BF163" s="30">
        <f t="shared" si="100"/>
        <v>0</v>
      </c>
      <c r="BG163" s="30">
        <f t="shared" si="100"/>
        <v>0</v>
      </c>
      <c r="BH163" s="30">
        <f t="shared" si="100"/>
        <v>0</v>
      </c>
      <c r="BI163" s="30">
        <f t="shared" si="100"/>
        <v>0</v>
      </c>
      <c r="BJ163" s="30">
        <f t="shared" si="100"/>
        <v>0</v>
      </c>
      <c r="BK163" s="30">
        <f t="shared" si="100"/>
        <v>0</v>
      </c>
      <c r="BL163" s="30">
        <f t="shared" si="100"/>
        <v>0</v>
      </c>
      <c r="BM163" s="30">
        <f t="shared" si="100"/>
        <v>0</v>
      </c>
      <c r="BN163" s="30">
        <f t="shared" si="100"/>
        <v>0</v>
      </c>
      <c r="BO163" s="30">
        <f t="shared" si="100"/>
        <v>0</v>
      </c>
      <c r="BP163" s="30">
        <f t="shared" si="100"/>
        <v>0</v>
      </c>
      <c r="BQ163" s="30">
        <f t="shared" si="101"/>
        <v>0</v>
      </c>
      <c r="BR163" s="30">
        <f t="shared" si="101"/>
        <v>0</v>
      </c>
      <c r="BS163" s="30">
        <f t="shared" si="101"/>
        <v>0</v>
      </c>
      <c r="BT163" s="30">
        <f t="shared" si="101"/>
        <v>0</v>
      </c>
      <c r="BU163" s="30">
        <f t="shared" si="101"/>
        <v>0</v>
      </c>
      <c r="BV163" s="30">
        <f t="shared" si="101"/>
        <v>0</v>
      </c>
      <c r="BW163" s="30">
        <f t="shared" si="101"/>
        <v>0</v>
      </c>
      <c r="BX163" s="30">
        <f t="shared" si="101"/>
        <v>0</v>
      </c>
      <c r="BY163" s="30">
        <f t="shared" si="101"/>
        <v>0</v>
      </c>
      <c r="BZ163" s="30">
        <f t="shared" si="101"/>
        <v>0</v>
      </c>
      <c r="CA163" s="30">
        <f t="shared" si="101"/>
        <v>0</v>
      </c>
      <c r="CB163" s="30">
        <f t="shared" si="101"/>
        <v>0</v>
      </c>
      <c r="CC163" s="30">
        <f t="shared" si="101"/>
        <v>0</v>
      </c>
      <c r="CD163" s="30">
        <f t="shared" si="101"/>
        <v>0</v>
      </c>
      <c r="CE163" s="30">
        <f t="shared" si="101"/>
        <v>0</v>
      </c>
      <c r="CF163" s="30">
        <f t="shared" si="101"/>
        <v>0</v>
      </c>
      <c r="CG163" s="30">
        <f t="shared" si="101"/>
        <v>0</v>
      </c>
      <c r="CH163" s="34">
        <f t="shared" si="101"/>
        <v>0</v>
      </c>
    </row>
    <row r="164" spans="1:86" x14ac:dyDescent="0.3">
      <c r="A164" s="645"/>
      <c r="B164" s="325" t="s">
        <v>230</v>
      </c>
      <c r="C164" s="30">
        <f t="shared" si="102"/>
        <v>0</v>
      </c>
      <c r="D164" s="30">
        <f t="shared" si="103"/>
        <v>0</v>
      </c>
      <c r="E164" s="30">
        <f t="shared" ref="E164:BP167" si="104">IF(E25=0,0,((E7*0.5)+D25-E43)*E80*E129*E$2)</f>
        <v>0</v>
      </c>
      <c r="F164" s="30">
        <f t="shared" si="104"/>
        <v>0</v>
      </c>
      <c r="G164" s="30">
        <f t="shared" si="104"/>
        <v>0</v>
      </c>
      <c r="H164" s="30">
        <f t="shared" si="104"/>
        <v>0</v>
      </c>
      <c r="I164" s="30">
        <f t="shared" si="104"/>
        <v>0</v>
      </c>
      <c r="J164" s="30">
        <f t="shared" si="104"/>
        <v>0</v>
      </c>
      <c r="K164" s="30">
        <f t="shared" si="104"/>
        <v>0</v>
      </c>
      <c r="L164" s="30">
        <f t="shared" si="104"/>
        <v>0</v>
      </c>
      <c r="M164" s="30">
        <f t="shared" si="104"/>
        <v>0</v>
      </c>
      <c r="N164" s="30">
        <f t="shared" si="104"/>
        <v>0</v>
      </c>
      <c r="O164" s="30">
        <f t="shared" si="104"/>
        <v>0</v>
      </c>
      <c r="P164" s="30">
        <f t="shared" si="104"/>
        <v>0</v>
      </c>
      <c r="Q164" s="30">
        <f t="shared" si="104"/>
        <v>0</v>
      </c>
      <c r="R164" s="30">
        <f t="shared" si="104"/>
        <v>0</v>
      </c>
      <c r="S164" s="30">
        <f t="shared" si="104"/>
        <v>0</v>
      </c>
      <c r="T164" s="30">
        <f t="shared" si="104"/>
        <v>0</v>
      </c>
      <c r="U164" s="30">
        <f t="shared" si="104"/>
        <v>0</v>
      </c>
      <c r="V164" s="30">
        <f t="shared" si="104"/>
        <v>0</v>
      </c>
      <c r="W164" s="30">
        <f t="shared" si="104"/>
        <v>0</v>
      </c>
      <c r="X164" s="30">
        <f t="shared" si="104"/>
        <v>0</v>
      </c>
      <c r="Y164" s="30">
        <f t="shared" si="104"/>
        <v>0</v>
      </c>
      <c r="Z164" s="30">
        <f t="shared" si="104"/>
        <v>0</v>
      </c>
      <c r="AA164" s="30">
        <f t="shared" si="104"/>
        <v>0</v>
      </c>
      <c r="AB164" s="30">
        <f t="shared" si="104"/>
        <v>0</v>
      </c>
      <c r="AC164" s="30">
        <f t="shared" si="104"/>
        <v>0</v>
      </c>
      <c r="AD164" s="30">
        <f t="shared" si="104"/>
        <v>0</v>
      </c>
      <c r="AE164" s="30">
        <f t="shared" si="104"/>
        <v>0</v>
      </c>
      <c r="AF164" s="30">
        <f t="shared" si="104"/>
        <v>0</v>
      </c>
      <c r="AG164" s="30">
        <f t="shared" si="104"/>
        <v>0</v>
      </c>
      <c r="AH164" s="30">
        <f t="shared" si="104"/>
        <v>0</v>
      </c>
      <c r="AI164" s="30">
        <f t="shared" si="104"/>
        <v>0</v>
      </c>
      <c r="AJ164" s="30">
        <f t="shared" si="104"/>
        <v>0</v>
      </c>
      <c r="AK164" s="30">
        <f t="shared" si="104"/>
        <v>0</v>
      </c>
      <c r="AL164" s="30">
        <f t="shared" si="104"/>
        <v>0</v>
      </c>
      <c r="AM164" s="30">
        <f t="shared" si="104"/>
        <v>0</v>
      </c>
      <c r="AN164" s="30">
        <f t="shared" si="104"/>
        <v>0</v>
      </c>
      <c r="AO164" s="30">
        <f t="shared" si="104"/>
        <v>0</v>
      </c>
      <c r="AP164" s="30">
        <f t="shared" si="104"/>
        <v>0</v>
      </c>
      <c r="AQ164" s="30">
        <f t="shared" si="104"/>
        <v>0</v>
      </c>
      <c r="AR164" s="30">
        <f t="shared" si="104"/>
        <v>0</v>
      </c>
      <c r="AS164" s="30">
        <f t="shared" si="104"/>
        <v>0</v>
      </c>
      <c r="AT164" s="30">
        <f t="shared" si="104"/>
        <v>0</v>
      </c>
      <c r="AU164" s="30">
        <f t="shared" si="104"/>
        <v>0</v>
      </c>
      <c r="AV164" s="30">
        <f t="shared" si="104"/>
        <v>0</v>
      </c>
      <c r="AW164" s="30">
        <f t="shared" si="104"/>
        <v>0</v>
      </c>
      <c r="AX164" s="30">
        <f t="shared" si="104"/>
        <v>0</v>
      </c>
      <c r="AY164" s="30">
        <f t="shared" si="104"/>
        <v>0</v>
      </c>
      <c r="AZ164" s="30">
        <f t="shared" si="104"/>
        <v>0</v>
      </c>
      <c r="BA164" s="30">
        <f t="shared" si="104"/>
        <v>0</v>
      </c>
      <c r="BB164" s="30">
        <f t="shared" si="104"/>
        <v>0</v>
      </c>
      <c r="BC164" s="30">
        <f t="shared" si="104"/>
        <v>0</v>
      </c>
      <c r="BD164" s="30">
        <f t="shared" si="104"/>
        <v>0</v>
      </c>
      <c r="BE164" s="30">
        <f t="shared" si="104"/>
        <v>0</v>
      </c>
      <c r="BF164" s="30">
        <f t="shared" si="104"/>
        <v>0</v>
      </c>
      <c r="BG164" s="30">
        <f t="shared" si="104"/>
        <v>0</v>
      </c>
      <c r="BH164" s="30">
        <f t="shared" si="104"/>
        <v>0</v>
      </c>
      <c r="BI164" s="30">
        <f t="shared" si="104"/>
        <v>0</v>
      </c>
      <c r="BJ164" s="30">
        <f t="shared" si="104"/>
        <v>0</v>
      </c>
      <c r="BK164" s="30">
        <f t="shared" si="104"/>
        <v>0</v>
      </c>
      <c r="BL164" s="30">
        <f t="shared" si="104"/>
        <v>0</v>
      </c>
      <c r="BM164" s="30">
        <f t="shared" si="104"/>
        <v>0</v>
      </c>
      <c r="BN164" s="30">
        <f t="shared" si="104"/>
        <v>0</v>
      </c>
      <c r="BO164" s="30">
        <f t="shared" si="104"/>
        <v>0</v>
      </c>
      <c r="BP164" s="30">
        <f t="shared" si="104"/>
        <v>0</v>
      </c>
      <c r="BQ164" s="30">
        <f t="shared" si="101"/>
        <v>0</v>
      </c>
      <c r="BR164" s="30">
        <f t="shared" si="101"/>
        <v>0</v>
      </c>
      <c r="BS164" s="30">
        <f t="shared" si="101"/>
        <v>0</v>
      </c>
      <c r="BT164" s="30">
        <f t="shared" si="101"/>
        <v>0</v>
      </c>
      <c r="BU164" s="30">
        <f t="shared" si="101"/>
        <v>0</v>
      </c>
      <c r="BV164" s="30">
        <f t="shared" si="101"/>
        <v>0</v>
      </c>
      <c r="BW164" s="30">
        <f t="shared" si="101"/>
        <v>0</v>
      </c>
      <c r="BX164" s="30">
        <f t="shared" si="101"/>
        <v>0</v>
      </c>
      <c r="BY164" s="30">
        <f t="shared" si="101"/>
        <v>0</v>
      </c>
      <c r="BZ164" s="30">
        <f t="shared" si="101"/>
        <v>0</v>
      </c>
      <c r="CA164" s="30">
        <f t="shared" si="101"/>
        <v>0</v>
      </c>
      <c r="CB164" s="30">
        <f t="shared" si="101"/>
        <v>0</v>
      </c>
      <c r="CC164" s="30">
        <f t="shared" si="101"/>
        <v>0</v>
      </c>
      <c r="CD164" s="30">
        <f t="shared" si="101"/>
        <v>0</v>
      </c>
      <c r="CE164" s="30">
        <f t="shared" si="101"/>
        <v>0</v>
      </c>
      <c r="CF164" s="30">
        <f t="shared" si="101"/>
        <v>0</v>
      </c>
      <c r="CG164" s="30">
        <f t="shared" si="101"/>
        <v>0</v>
      </c>
      <c r="CH164" s="34">
        <f t="shared" si="101"/>
        <v>0</v>
      </c>
    </row>
    <row r="165" spans="1:86" x14ac:dyDescent="0.3">
      <c r="A165" s="645"/>
      <c r="B165" s="325" t="s">
        <v>129</v>
      </c>
      <c r="C165" s="30">
        <f t="shared" si="102"/>
        <v>0</v>
      </c>
      <c r="D165" s="30">
        <f t="shared" si="103"/>
        <v>0</v>
      </c>
      <c r="E165" s="30">
        <f t="shared" si="104"/>
        <v>0</v>
      </c>
      <c r="F165" s="30">
        <f t="shared" si="104"/>
        <v>0</v>
      </c>
      <c r="G165" s="30">
        <f t="shared" si="104"/>
        <v>0</v>
      </c>
      <c r="H165" s="30">
        <f t="shared" si="104"/>
        <v>0</v>
      </c>
      <c r="I165" s="30">
        <f t="shared" si="104"/>
        <v>0</v>
      </c>
      <c r="J165" s="30">
        <f t="shared" si="104"/>
        <v>0</v>
      </c>
      <c r="K165" s="30">
        <f t="shared" si="104"/>
        <v>0</v>
      </c>
      <c r="L165" s="30">
        <f t="shared" si="104"/>
        <v>48.182681196375583</v>
      </c>
      <c r="M165" s="30">
        <f t="shared" si="104"/>
        <v>0</v>
      </c>
      <c r="N165" s="30">
        <f t="shared" si="104"/>
        <v>0</v>
      </c>
      <c r="O165" s="30">
        <f t="shared" si="104"/>
        <v>0</v>
      </c>
      <c r="P165" s="30">
        <f t="shared" si="104"/>
        <v>0</v>
      </c>
      <c r="Q165" s="30">
        <f t="shared" si="104"/>
        <v>0</v>
      </c>
      <c r="R165" s="30">
        <f t="shared" si="104"/>
        <v>174.82824689738496</v>
      </c>
      <c r="S165" s="30">
        <f t="shared" si="104"/>
        <v>1411.8105464709608</v>
      </c>
      <c r="T165" s="30">
        <f t="shared" si="104"/>
        <v>9530.5752545837695</v>
      </c>
      <c r="U165" s="30">
        <f t="shared" si="104"/>
        <v>8890.5388182867773</v>
      </c>
      <c r="V165" s="30">
        <f t="shared" si="104"/>
        <v>9688.6314089087973</v>
      </c>
      <c r="W165" s="30">
        <f t="shared" si="104"/>
        <v>4913.3810633252624</v>
      </c>
      <c r="X165" s="30">
        <f t="shared" si="104"/>
        <v>202.77089401524594</v>
      </c>
      <c r="Y165" s="30">
        <f t="shared" si="104"/>
        <v>0</v>
      </c>
      <c r="Z165" s="30">
        <f t="shared" si="104"/>
        <v>0</v>
      </c>
      <c r="AA165" s="30">
        <f t="shared" si="104"/>
        <v>0</v>
      </c>
      <c r="AB165" s="30">
        <f t="shared" si="104"/>
        <v>0</v>
      </c>
      <c r="AC165" s="30">
        <f t="shared" si="104"/>
        <v>0</v>
      </c>
      <c r="AD165" s="30">
        <f t="shared" si="104"/>
        <v>174.82824689738496</v>
      </c>
      <c r="AE165" s="30">
        <f t="shared" si="104"/>
        <v>1411.8105464709608</v>
      </c>
      <c r="AF165" s="30">
        <f t="shared" si="104"/>
        <v>9530.5752545837695</v>
      </c>
      <c r="AG165" s="30">
        <f t="shared" si="104"/>
        <v>8890.5388182867773</v>
      </c>
      <c r="AH165" s="30">
        <f t="shared" si="104"/>
        <v>9688.6314089087973</v>
      </c>
      <c r="AI165" s="30">
        <f t="shared" si="104"/>
        <v>4913.3810633252624</v>
      </c>
      <c r="AJ165" s="30">
        <f t="shared" si="104"/>
        <v>202.77089401524594</v>
      </c>
      <c r="AK165" s="30">
        <f t="shared" si="104"/>
        <v>0</v>
      </c>
      <c r="AL165" s="30">
        <f t="shared" si="104"/>
        <v>0</v>
      </c>
      <c r="AM165" s="30">
        <f t="shared" si="104"/>
        <v>0</v>
      </c>
      <c r="AN165" s="30">
        <f t="shared" si="104"/>
        <v>0</v>
      </c>
      <c r="AO165" s="30">
        <f t="shared" si="104"/>
        <v>0</v>
      </c>
      <c r="AP165" s="30">
        <f t="shared" si="104"/>
        <v>174.82824689738496</v>
      </c>
      <c r="AQ165" s="30">
        <f t="shared" si="104"/>
        <v>1411.8105464709608</v>
      </c>
      <c r="AR165" s="30">
        <f t="shared" si="104"/>
        <v>9530.5752545837695</v>
      </c>
      <c r="AS165" s="30">
        <f t="shared" si="104"/>
        <v>8890.5388182867773</v>
      </c>
      <c r="AT165" s="30">
        <f t="shared" si="104"/>
        <v>9688.6314089087973</v>
      </c>
      <c r="AU165" s="30">
        <f t="shared" si="104"/>
        <v>4913.3810633252624</v>
      </c>
      <c r="AV165" s="30">
        <f t="shared" si="104"/>
        <v>202.77089401524594</v>
      </c>
      <c r="AW165" s="30">
        <f t="shared" si="104"/>
        <v>0</v>
      </c>
      <c r="AX165" s="30">
        <f t="shared" si="104"/>
        <v>0</v>
      </c>
      <c r="AY165" s="30">
        <f t="shared" si="104"/>
        <v>0</v>
      </c>
      <c r="AZ165" s="30">
        <f t="shared" si="104"/>
        <v>0</v>
      </c>
      <c r="BA165" s="30">
        <f t="shared" si="104"/>
        <v>0</v>
      </c>
      <c r="BB165" s="30">
        <f t="shared" si="104"/>
        <v>174.82824689738496</v>
      </c>
      <c r="BC165" s="30">
        <f t="shared" si="104"/>
        <v>1411.8105464709608</v>
      </c>
      <c r="BD165" s="30">
        <f t="shared" si="104"/>
        <v>9530.5752545837695</v>
      </c>
      <c r="BE165" s="30">
        <f t="shared" si="104"/>
        <v>8890.5388182867773</v>
      </c>
      <c r="BF165" s="30">
        <f t="shared" si="104"/>
        <v>9688.6314089087973</v>
      </c>
      <c r="BG165" s="30">
        <f t="shared" si="104"/>
        <v>4913.3810633252624</v>
      </c>
      <c r="BH165" s="30">
        <f t="shared" si="104"/>
        <v>202.77089401524594</v>
      </c>
      <c r="BI165" s="30">
        <f t="shared" si="104"/>
        <v>0</v>
      </c>
      <c r="BJ165" s="30">
        <f t="shared" si="104"/>
        <v>0</v>
      </c>
      <c r="BK165" s="30">
        <f t="shared" si="104"/>
        <v>0</v>
      </c>
      <c r="BL165" s="30">
        <f t="shared" si="104"/>
        <v>0</v>
      </c>
      <c r="BM165" s="30">
        <f t="shared" si="104"/>
        <v>0</v>
      </c>
      <c r="BN165" s="30">
        <f t="shared" si="104"/>
        <v>174.82824689738496</v>
      </c>
      <c r="BO165" s="30">
        <f t="shared" si="104"/>
        <v>1411.8105464709608</v>
      </c>
      <c r="BP165" s="30">
        <f t="shared" si="104"/>
        <v>9530.5752545837695</v>
      </c>
      <c r="BQ165" s="30">
        <f t="shared" si="101"/>
        <v>8890.5388182867773</v>
      </c>
      <c r="BR165" s="30">
        <f t="shared" si="101"/>
        <v>9688.6314089087973</v>
      </c>
      <c r="BS165" s="30">
        <f t="shared" si="101"/>
        <v>4913.3810633252624</v>
      </c>
      <c r="BT165" s="30">
        <f t="shared" si="101"/>
        <v>202.77089401524594</v>
      </c>
      <c r="BU165" s="30">
        <f t="shared" si="101"/>
        <v>0</v>
      </c>
      <c r="BV165" s="30">
        <f t="shared" si="101"/>
        <v>0</v>
      </c>
      <c r="BW165" s="30">
        <f t="shared" si="101"/>
        <v>0</v>
      </c>
      <c r="BX165" s="30">
        <f t="shared" si="101"/>
        <v>0</v>
      </c>
      <c r="BY165" s="30">
        <f t="shared" si="101"/>
        <v>0</v>
      </c>
      <c r="BZ165" s="30">
        <f t="shared" si="101"/>
        <v>174.82824689738496</v>
      </c>
      <c r="CA165" s="30">
        <f t="shared" si="101"/>
        <v>1411.8105464709608</v>
      </c>
      <c r="CB165" s="30">
        <f t="shared" si="101"/>
        <v>9530.5752545837695</v>
      </c>
      <c r="CC165" s="30">
        <f t="shared" si="101"/>
        <v>8890.5388182867773</v>
      </c>
      <c r="CD165" s="30">
        <f t="shared" si="101"/>
        <v>9688.6314089087973</v>
      </c>
      <c r="CE165" s="30">
        <f t="shared" si="101"/>
        <v>4913.3810633252624</v>
      </c>
      <c r="CF165" s="30">
        <f t="shared" si="101"/>
        <v>202.77089401524594</v>
      </c>
      <c r="CG165" s="30">
        <f t="shared" si="101"/>
        <v>0</v>
      </c>
      <c r="CH165" s="34">
        <f t="shared" si="101"/>
        <v>0</v>
      </c>
    </row>
    <row r="166" spans="1:86" x14ac:dyDescent="0.3">
      <c r="A166" s="645"/>
      <c r="B166" s="325" t="s">
        <v>231</v>
      </c>
      <c r="C166" s="30">
        <f t="shared" si="102"/>
        <v>0</v>
      </c>
      <c r="D166" s="30">
        <f t="shared" si="103"/>
        <v>0</v>
      </c>
      <c r="E166" s="30">
        <f t="shared" si="104"/>
        <v>0</v>
      </c>
      <c r="F166" s="30">
        <f t="shared" si="104"/>
        <v>0</v>
      </c>
      <c r="G166" s="30">
        <f t="shared" si="104"/>
        <v>0</v>
      </c>
      <c r="H166" s="30">
        <f t="shared" si="104"/>
        <v>0</v>
      </c>
      <c r="I166" s="30">
        <f t="shared" si="104"/>
        <v>0</v>
      </c>
      <c r="J166" s="30">
        <f t="shared" si="104"/>
        <v>0</v>
      </c>
      <c r="K166" s="30">
        <f t="shared" si="104"/>
        <v>0</v>
      </c>
      <c r="L166" s="30">
        <f t="shared" si="104"/>
        <v>0</v>
      </c>
      <c r="M166" s="30">
        <f t="shared" si="104"/>
        <v>0</v>
      </c>
      <c r="N166" s="30">
        <f t="shared" si="104"/>
        <v>0</v>
      </c>
      <c r="O166" s="30">
        <f t="shared" si="104"/>
        <v>0</v>
      </c>
      <c r="P166" s="30">
        <f t="shared" si="104"/>
        <v>0</v>
      </c>
      <c r="Q166" s="30">
        <f t="shared" si="104"/>
        <v>0</v>
      </c>
      <c r="R166" s="30">
        <f t="shared" si="104"/>
        <v>0</v>
      </c>
      <c r="S166" s="30">
        <f t="shared" si="104"/>
        <v>0</v>
      </c>
      <c r="T166" s="30">
        <f t="shared" si="104"/>
        <v>0</v>
      </c>
      <c r="U166" s="30">
        <f t="shared" si="104"/>
        <v>0</v>
      </c>
      <c r="V166" s="30">
        <f t="shared" si="104"/>
        <v>0</v>
      </c>
      <c r="W166" s="30">
        <f t="shared" si="104"/>
        <v>0</v>
      </c>
      <c r="X166" s="30">
        <f t="shared" si="104"/>
        <v>0</v>
      </c>
      <c r="Y166" s="30">
        <f t="shared" si="104"/>
        <v>0</v>
      </c>
      <c r="Z166" s="30">
        <f t="shared" si="104"/>
        <v>0</v>
      </c>
      <c r="AA166" s="30">
        <f t="shared" si="104"/>
        <v>0</v>
      </c>
      <c r="AB166" s="30">
        <f t="shared" si="104"/>
        <v>0</v>
      </c>
      <c r="AC166" s="30">
        <f t="shared" si="104"/>
        <v>0</v>
      </c>
      <c r="AD166" s="30">
        <f t="shared" si="104"/>
        <v>0</v>
      </c>
      <c r="AE166" s="30">
        <f t="shared" si="104"/>
        <v>0</v>
      </c>
      <c r="AF166" s="30">
        <f t="shared" si="104"/>
        <v>0</v>
      </c>
      <c r="AG166" s="30">
        <f t="shared" si="104"/>
        <v>0</v>
      </c>
      <c r="AH166" s="30">
        <f t="shared" si="104"/>
        <v>0</v>
      </c>
      <c r="AI166" s="30">
        <f t="shared" si="104"/>
        <v>0</v>
      </c>
      <c r="AJ166" s="30">
        <f t="shared" si="104"/>
        <v>0</v>
      </c>
      <c r="AK166" s="30">
        <f t="shared" si="104"/>
        <v>0</v>
      </c>
      <c r="AL166" s="30">
        <f t="shared" si="104"/>
        <v>0</v>
      </c>
      <c r="AM166" s="30">
        <f t="shared" si="104"/>
        <v>0</v>
      </c>
      <c r="AN166" s="30">
        <f t="shared" si="104"/>
        <v>0</v>
      </c>
      <c r="AO166" s="30">
        <f t="shared" si="104"/>
        <v>0</v>
      </c>
      <c r="AP166" s="30">
        <f t="shared" si="104"/>
        <v>0</v>
      </c>
      <c r="AQ166" s="30">
        <f t="shared" si="104"/>
        <v>0</v>
      </c>
      <c r="AR166" s="30">
        <f t="shared" si="104"/>
        <v>0</v>
      </c>
      <c r="AS166" s="30">
        <f t="shared" si="104"/>
        <v>0</v>
      </c>
      <c r="AT166" s="30">
        <f t="shared" si="104"/>
        <v>0</v>
      </c>
      <c r="AU166" s="30">
        <f t="shared" si="104"/>
        <v>0</v>
      </c>
      <c r="AV166" s="30">
        <f t="shared" si="104"/>
        <v>0</v>
      </c>
      <c r="AW166" s="30">
        <f t="shared" si="104"/>
        <v>0</v>
      </c>
      <c r="AX166" s="30">
        <f t="shared" si="104"/>
        <v>0</v>
      </c>
      <c r="AY166" s="30">
        <f t="shared" si="104"/>
        <v>0</v>
      </c>
      <c r="AZ166" s="30">
        <f t="shared" si="104"/>
        <v>0</v>
      </c>
      <c r="BA166" s="30">
        <f t="shared" si="104"/>
        <v>0</v>
      </c>
      <c r="BB166" s="30">
        <f t="shared" si="104"/>
        <v>0</v>
      </c>
      <c r="BC166" s="30">
        <f t="shared" si="104"/>
        <v>0</v>
      </c>
      <c r="BD166" s="30">
        <f t="shared" si="104"/>
        <v>0</v>
      </c>
      <c r="BE166" s="30">
        <f t="shared" si="104"/>
        <v>0</v>
      </c>
      <c r="BF166" s="30">
        <f t="shared" si="104"/>
        <v>0</v>
      </c>
      <c r="BG166" s="30">
        <f t="shared" si="104"/>
        <v>0</v>
      </c>
      <c r="BH166" s="30">
        <f t="shared" si="104"/>
        <v>0</v>
      </c>
      <c r="BI166" s="30">
        <f t="shared" si="104"/>
        <v>0</v>
      </c>
      <c r="BJ166" s="30">
        <f t="shared" si="104"/>
        <v>0</v>
      </c>
      <c r="BK166" s="30">
        <f t="shared" si="104"/>
        <v>0</v>
      </c>
      <c r="BL166" s="30">
        <f t="shared" si="104"/>
        <v>0</v>
      </c>
      <c r="BM166" s="30">
        <f t="shared" si="104"/>
        <v>0</v>
      </c>
      <c r="BN166" s="30">
        <f t="shared" si="104"/>
        <v>0</v>
      </c>
      <c r="BO166" s="30">
        <f t="shared" si="104"/>
        <v>0</v>
      </c>
      <c r="BP166" s="30">
        <f t="shared" si="104"/>
        <v>0</v>
      </c>
      <c r="BQ166" s="30">
        <f t="shared" si="101"/>
        <v>0</v>
      </c>
      <c r="BR166" s="30">
        <f t="shared" si="101"/>
        <v>0</v>
      </c>
      <c r="BS166" s="30">
        <f t="shared" si="101"/>
        <v>0</v>
      </c>
      <c r="BT166" s="30">
        <f t="shared" si="101"/>
        <v>0</v>
      </c>
      <c r="BU166" s="30">
        <f t="shared" si="101"/>
        <v>0</v>
      </c>
      <c r="BV166" s="30">
        <f t="shared" si="101"/>
        <v>0</v>
      </c>
      <c r="BW166" s="30">
        <f t="shared" si="101"/>
        <v>0</v>
      </c>
      <c r="BX166" s="30">
        <f t="shared" si="101"/>
        <v>0</v>
      </c>
      <c r="BY166" s="30">
        <f t="shared" si="101"/>
        <v>0</v>
      </c>
      <c r="BZ166" s="30">
        <f t="shared" si="101"/>
        <v>0</v>
      </c>
      <c r="CA166" s="30">
        <f t="shared" si="101"/>
        <v>0</v>
      </c>
      <c r="CB166" s="30">
        <f t="shared" si="101"/>
        <v>0</v>
      </c>
      <c r="CC166" s="30">
        <f t="shared" si="101"/>
        <v>0</v>
      </c>
      <c r="CD166" s="30">
        <f t="shared" si="101"/>
        <v>0</v>
      </c>
      <c r="CE166" s="30">
        <f t="shared" si="101"/>
        <v>0</v>
      </c>
      <c r="CF166" s="30">
        <f t="shared" si="101"/>
        <v>0</v>
      </c>
      <c r="CG166" s="30">
        <f t="shared" si="101"/>
        <v>0</v>
      </c>
      <c r="CH166" s="34">
        <f t="shared" si="101"/>
        <v>0</v>
      </c>
    </row>
    <row r="167" spans="1:86" x14ac:dyDescent="0.3">
      <c r="A167" s="645"/>
      <c r="B167" s="326" t="s">
        <v>131</v>
      </c>
      <c r="C167" s="30">
        <f t="shared" si="102"/>
        <v>0</v>
      </c>
      <c r="D167" s="30">
        <f t="shared" si="103"/>
        <v>0</v>
      </c>
      <c r="E167" s="30">
        <f t="shared" si="104"/>
        <v>0</v>
      </c>
      <c r="F167" s="30">
        <f t="shared" si="104"/>
        <v>0</v>
      </c>
      <c r="G167" s="30">
        <f t="shared" si="104"/>
        <v>0</v>
      </c>
      <c r="H167" s="30">
        <f t="shared" si="104"/>
        <v>0</v>
      </c>
      <c r="I167" s="30">
        <f t="shared" si="104"/>
        <v>0</v>
      </c>
      <c r="J167" s="30">
        <f t="shared" si="104"/>
        <v>0</v>
      </c>
      <c r="K167" s="30">
        <f t="shared" si="104"/>
        <v>0</v>
      </c>
      <c r="L167" s="30">
        <f t="shared" si="104"/>
        <v>0</v>
      </c>
      <c r="M167" s="30">
        <f t="shared" si="104"/>
        <v>0</v>
      </c>
      <c r="N167" s="30">
        <f t="shared" si="104"/>
        <v>0</v>
      </c>
      <c r="O167" s="30">
        <f t="shared" si="104"/>
        <v>0</v>
      </c>
      <c r="P167" s="30">
        <f t="shared" si="104"/>
        <v>0</v>
      </c>
      <c r="Q167" s="30">
        <f t="shared" si="104"/>
        <v>0</v>
      </c>
      <c r="R167" s="30">
        <f t="shared" si="104"/>
        <v>0</v>
      </c>
      <c r="S167" s="30">
        <f t="shared" si="104"/>
        <v>0</v>
      </c>
      <c r="T167" s="30">
        <f t="shared" si="104"/>
        <v>0</v>
      </c>
      <c r="U167" s="30">
        <f t="shared" si="104"/>
        <v>0</v>
      </c>
      <c r="V167" s="30">
        <f t="shared" si="104"/>
        <v>0</v>
      </c>
      <c r="W167" s="30">
        <f t="shared" si="104"/>
        <v>0</v>
      </c>
      <c r="X167" s="30">
        <f t="shared" si="104"/>
        <v>0</v>
      </c>
      <c r="Y167" s="30">
        <f t="shared" si="104"/>
        <v>0</v>
      </c>
      <c r="Z167" s="30">
        <f t="shared" si="104"/>
        <v>0</v>
      </c>
      <c r="AA167" s="30">
        <f t="shared" si="104"/>
        <v>0</v>
      </c>
      <c r="AB167" s="30">
        <f t="shared" si="104"/>
        <v>0</v>
      </c>
      <c r="AC167" s="30">
        <f t="shared" si="104"/>
        <v>0</v>
      </c>
      <c r="AD167" s="30">
        <f t="shared" si="104"/>
        <v>0</v>
      </c>
      <c r="AE167" s="30">
        <f t="shared" si="104"/>
        <v>0</v>
      </c>
      <c r="AF167" s="30">
        <f t="shared" si="104"/>
        <v>0</v>
      </c>
      <c r="AG167" s="30">
        <f t="shared" si="104"/>
        <v>0</v>
      </c>
      <c r="AH167" s="30">
        <f t="shared" si="104"/>
        <v>0</v>
      </c>
      <c r="AI167" s="30">
        <f t="shared" si="104"/>
        <v>0</v>
      </c>
      <c r="AJ167" s="30">
        <f t="shared" si="104"/>
        <v>0</v>
      </c>
      <c r="AK167" s="30">
        <f t="shared" si="104"/>
        <v>0</v>
      </c>
      <c r="AL167" s="30">
        <f t="shared" si="104"/>
        <v>0</v>
      </c>
      <c r="AM167" s="30">
        <f t="shared" si="104"/>
        <v>0</v>
      </c>
      <c r="AN167" s="30">
        <f t="shared" si="104"/>
        <v>0</v>
      </c>
      <c r="AO167" s="30">
        <f t="shared" si="104"/>
        <v>0</v>
      </c>
      <c r="AP167" s="30">
        <f t="shared" si="104"/>
        <v>0</v>
      </c>
      <c r="AQ167" s="30">
        <f t="shared" si="104"/>
        <v>0</v>
      </c>
      <c r="AR167" s="30">
        <f t="shared" si="104"/>
        <v>0</v>
      </c>
      <c r="AS167" s="30">
        <f t="shared" si="104"/>
        <v>0</v>
      </c>
      <c r="AT167" s="30">
        <f t="shared" si="104"/>
        <v>0</v>
      </c>
      <c r="AU167" s="30">
        <f t="shared" si="104"/>
        <v>0</v>
      </c>
      <c r="AV167" s="30">
        <f t="shared" si="104"/>
        <v>0</v>
      </c>
      <c r="AW167" s="30">
        <f t="shared" si="104"/>
        <v>0</v>
      </c>
      <c r="AX167" s="30">
        <f t="shared" si="104"/>
        <v>0</v>
      </c>
      <c r="AY167" s="30">
        <f t="shared" si="104"/>
        <v>0</v>
      </c>
      <c r="AZ167" s="30">
        <f t="shared" si="104"/>
        <v>0</v>
      </c>
      <c r="BA167" s="30">
        <f t="shared" si="104"/>
        <v>0</v>
      </c>
      <c r="BB167" s="30">
        <f t="shared" si="104"/>
        <v>0</v>
      </c>
      <c r="BC167" s="30">
        <f t="shared" si="104"/>
        <v>0</v>
      </c>
      <c r="BD167" s="30">
        <f t="shared" si="104"/>
        <v>0</v>
      </c>
      <c r="BE167" s="30">
        <f t="shared" si="104"/>
        <v>0</v>
      </c>
      <c r="BF167" s="30">
        <f t="shared" si="104"/>
        <v>0</v>
      </c>
      <c r="BG167" s="30">
        <f t="shared" si="104"/>
        <v>0</v>
      </c>
      <c r="BH167" s="30">
        <f t="shared" si="104"/>
        <v>0</v>
      </c>
      <c r="BI167" s="30">
        <f t="shared" si="104"/>
        <v>0</v>
      </c>
      <c r="BJ167" s="30">
        <f t="shared" si="104"/>
        <v>0</v>
      </c>
      <c r="BK167" s="30">
        <f t="shared" si="104"/>
        <v>0</v>
      </c>
      <c r="BL167" s="30">
        <f t="shared" si="104"/>
        <v>0</v>
      </c>
      <c r="BM167" s="30">
        <f t="shared" si="104"/>
        <v>0</v>
      </c>
      <c r="BN167" s="30">
        <f t="shared" si="104"/>
        <v>0</v>
      </c>
      <c r="BO167" s="30">
        <f t="shared" si="104"/>
        <v>0</v>
      </c>
      <c r="BP167" s="30">
        <f t="shared" ref="BP167:CH170" si="105">IF(BP28=0,0,((BP10*0.5)+BO28-BP46)*BP83*BP132*BP$2)</f>
        <v>0</v>
      </c>
      <c r="BQ167" s="30">
        <f t="shared" si="105"/>
        <v>0</v>
      </c>
      <c r="BR167" s="30">
        <f t="shared" si="105"/>
        <v>0</v>
      </c>
      <c r="BS167" s="30">
        <f t="shared" si="105"/>
        <v>0</v>
      </c>
      <c r="BT167" s="30">
        <f t="shared" si="105"/>
        <v>0</v>
      </c>
      <c r="BU167" s="30">
        <f t="shared" si="105"/>
        <v>0</v>
      </c>
      <c r="BV167" s="30">
        <f t="shared" si="105"/>
        <v>0</v>
      </c>
      <c r="BW167" s="30">
        <f t="shared" si="105"/>
        <v>0</v>
      </c>
      <c r="BX167" s="30">
        <f t="shared" si="105"/>
        <v>0</v>
      </c>
      <c r="BY167" s="30">
        <f t="shared" si="105"/>
        <v>0</v>
      </c>
      <c r="BZ167" s="30">
        <f t="shared" si="105"/>
        <v>0</v>
      </c>
      <c r="CA167" s="30">
        <f t="shared" si="105"/>
        <v>0</v>
      </c>
      <c r="CB167" s="30">
        <f t="shared" si="105"/>
        <v>0</v>
      </c>
      <c r="CC167" s="30">
        <f t="shared" si="105"/>
        <v>0</v>
      </c>
      <c r="CD167" s="30">
        <f t="shared" si="105"/>
        <v>0</v>
      </c>
      <c r="CE167" s="30">
        <f t="shared" si="105"/>
        <v>0</v>
      </c>
      <c r="CF167" s="30">
        <f t="shared" si="105"/>
        <v>0</v>
      </c>
      <c r="CG167" s="30">
        <f t="shared" si="105"/>
        <v>0</v>
      </c>
      <c r="CH167" s="34">
        <f t="shared" si="105"/>
        <v>0</v>
      </c>
    </row>
    <row r="168" spans="1:86" x14ac:dyDescent="0.3">
      <c r="A168" s="645"/>
      <c r="B168" s="326" t="s">
        <v>132</v>
      </c>
      <c r="C168" s="30">
        <f t="shared" si="102"/>
        <v>0</v>
      </c>
      <c r="D168" s="30">
        <f t="shared" si="103"/>
        <v>0</v>
      </c>
      <c r="E168" s="30">
        <f t="shared" ref="E168:BP171" si="106">IF(E29=0,0,((E11*0.5)+D29-E47)*E84*E133*E$2)</f>
        <v>0</v>
      </c>
      <c r="F168" s="30">
        <f t="shared" si="106"/>
        <v>0</v>
      </c>
      <c r="G168" s="30">
        <f t="shared" si="106"/>
        <v>0</v>
      </c>
      <c r="H168" s="30">
        <f t="shared" si="106"/>
        <v>0</v>
      </c>
      <c r="I168" s="30">
        <f t="shared" si="106"/>
        <v>0</v>
      </c>
      <c r="J168" s="30">
        <f t="shared" si="106"/>
        <v>1600.453010694974</v>
      </c>
      <c r="K168" s="30">
        <f t="shared" si="106"/>
        <v>1637.0884578071002</v>
      </c>
      <c r="L168" s="30">
        <f t="shared" si="106"/>
        <v>269.27603432894949</v>
      </c>
      <c r="M168" s="30">
        <f t="shared" si="106"/>
        <v>651.47646730246913</v>
      </c>
      <c r="N168" s="30">
        <f t="shared" si="106"/>
        <v>563.99251566387477</v>
      </c>
      <c r="O168" s="30">
        <f t="shared" si="106"/>
        <v>859.26111434332267</v>
      </c>
      <c r="P168" s="30">
        <f t="shared" si="106"/>
        <v>743.36064509304617</v>
      </c>
      <c r="Q168" s="30">
        <f t="shared" si="106"/>
        <v>495.35104630488422</v>
      </c>
      <c r="R168" s="30">
        <f t="shared" si="106"/>
        <v>234.59657621678383</v>
      </c>
      <c r="S168" s="30">
        <f t="shared" si="106"/>
        <v>545.51847026361907</v>
      </c>
      <c r="T168" s="30">
        <f t="shared" si="106"/>
        <v>3479.5205384706996</v>
      </c>
      <c r="U168" s="30">
        <f t="shared" si="106"/>
        <v>3239.8161702390253</v>
      </c>
      <c r="V168" s="30">
        <f t="shared" si="106"/>
        <v>3531.9822311931789</v>
      </c>
      <c r="W168" s="30">
        <f t="shared" si="106"/>
        <v>1806.4158413983357</v>
      </c>
      <c r="X168" s="30">
        <f t="shared" si="106"/>
        <v>297.12780137263195</v>
      </c>
      <c r="Y168" s="30">
        <f t="shared" si="106"/>
        <v>718.86000125478449</v>
      </c>
      <c r="Z168" s="30">
        <f t="shared" si="106"/>
        <v>591.72571090467602</v>
      </c>
      <c r="AA168" s="30">
        <f t="shared" si="106"/>
        <v>859.26111434332267</v>
      </c>
      <c r="AB168" s="30">
        <f t="shared" si="106"/>
        <v>743.36064509304617</v>
      </c>
      <c r="AC168" s="30">
        <f t="shared" si="106"/>
        <v>495.35104630488422</v>
      </c>
      <c r="AD168" s="30">
        <f t="shared" si="106"/>
        <v>234.59657621678383</v>
      </c>
      <c r="AE168" s="30">
        <f t="shared" si="106"/>
        <v>545.51847026361907</v>
      </c>
      <c r="AF168" s="30">
        <f t="shared" si="106"/>
        <v>3479.5205384706996</v>
      </c>
      <c r="AG168" s="30">
        <f t="shared" si="106"/>
        <v>3239.8161702390253</v>
      </c>
      <c r="AH168" s="30">
        <f t="shared" si="106"/>
        <v>3531.9822311931789</v>
      </c>
      <c r="AI168" s="30">
        <f t="shared" si="106"/>
        <v>1806.4158413983357</v>
      </c>
      <c r="AJ168" s="30">
        <f t="shared" si="106"/>
        <v>297.12780137263195</v>
      </c>
      <c r="AK168" s="30">
        <f t="shared" si="106"/>
        <v>718.86000125478449</v>
      </c>
      <c r="AL168" s="30">
        <f t="shared" si="106"/>
        <v>591.72571090467602</v>
      </c>
      <c r="AM168" s="30">
        <f t="shared" si="106"/>
        <v>859.26111434332267</v>
      </c>
      <c r="AN168" s="30">
        <f t="shared" si="106"/>
        <v>743.36064509304617</v>
      </c>
      <c r="AO168" s="30">
        <f t="shared" si="106"/>
        <v>495.35104630488422</v>
      </c>
      <c r="AP168" s="30">
        <f t="shared" si="106"/>
        <v>234.59657621678383</v>
      </c>
      <c r="AQ168" s="30">
        <f t="shared" si="106"/>
        <v>545.51847026361907</v>
      </c>
      <c r="AR168" s="30">
        <f t="shared" si="106"/>
        <v>3479.5205384706996</v>
      </c>
      <c r="AS168" s="30">
        <f t="shared" si="106"/>
        <v>3239.8161702390253</v>
      </c>
      <c r="AT168" s="30">
        <f t="shared" si="106"/>
        <v>3531.9822311931789</v>
      </c>
      <c r="AU168" s="30">
        <f t="shared" si="106"/>
        <v>1806.4158413983357</v>
      </c>
      <c r="AV168" s="30">
        <f t="shared" si="106"/>
        <v>297.12780137263195</v>
      </c>
      <c r="AW168" s="30">
        <f t="shared" si="106"/>
        <v>718.86000125478449</v>
      </c>
      <c r="AX168" s="30">
        <f t="shared" si="106"/>
        <v>591.72571090467602</v>
      </c>
      <c r="AY168" s="30">
        <f t="shared" si="106"/>
        <v>859.26111434332267</v>
      </c>
      <c r="AZ168" s="30">
        <f t="shared" si="106"/>
        <v>743.36064509304617</v>
      </c>
      <c r="BA168" s="30">
        <f t="shared" si="106"/>
        <v>495.35104630488422</v>
      </c>
      <c r="BB168" s="30">
        <f t="shared" si="106"/>
        <v>234.59657621678383</v>
      </c>
      <c r="BC168" s="30">
        <f t="shared" si="106"/>
        <v>545.51847026361907</v>
      </c>
      <c r="BD168" s="30">
        <f t="shared" si="106"/>
        <v>3479.5205384706996</v>
      </c>
      <c r="BE168" s="30">
        <f t="shared" si="106"/>
        <v>3239.8161702390253</v>
      </c>
      <c r="BF168" s="30">
        <f t="shared" si="106"/>
        <v>3531.9822311931789</v>
      </c>
      <c r="BG168" s="30">
        <f t="shared" si="106"/>
        <v>1806.4158413983357</v>
      </c>
      <c r="BH168" s="30">
        <f t="shared" si="106"/>
        <v>297.12780137263195</v>
      </c>
      <c r="BI168" s="30">
        <f t="shared" si="106"/>
        <v>718.86000125478449</v>
      </c>
      <c r="BJ168" s="30">
        <f t="shared" si="106"/>
        <v>591.72571090467602</v>
      </c>
      <c r="BK168" s="30">
        <f t="shared" si="106"/>
        <v>859.26111434332267</v>
      </c>
      <c r="BL168" s="30">
        <f t="shared" si="106"/>
        <v>743.36064509304617</v>
      </c>
      <c r="BM168" s="30">
        <f t="shared" si="106"/>
        <v>495.35104630488422</v>
      </c>
      <c r="BN168" s="30">
        <f t="shared" si="106"/>
        <v>234.59657621678383</v>
      </c>
      <c r="BO168" s="30">
        <f t="shared" si="106"/>
        <v>545.51847026361907</v>
      </c>
      <c r="BP168" s="30">
        <f t="shared" si="106"/>
        <v>3479.5205384706996</v>
      </c>
      <c r="BQ168" s="30">
        <f t="shared" si="105"/>
        <v>3239.8161702390253</v>
      </c>
      <c r="BR168" s="30">
        <f t="shared" si="105"/>
        <v>3531.9822311931789</v>
      </c>
      <c r="BS168" s="30">
        <f t="shared" si="105"/>
        <v>1806.4158413983357</v>
      </c>
      <c r="BT168" s="30">
        <f t="shared" si="105"/>
        <v>297.12780137263195</v>
      </c>
      <c r="BU168" s="30">
        <f t="shared" si="105"/>
        <v>718.86000125478449</v>
      </c>
      <c r="BV168" s="30">
        <f t="shared" si="105"/>
        <v>591.72571090467602</v>
      </c>
      <c r="BW168" s="30">
        <f t="shared" si="105"/>
        <v>859.26111434332267</v>
      </c>
      <c r="BX168" s="30">
        <f t="shared" si="105"/>
        <v>743.36064509304617</v>
      </c>
      <c r="BY168" s="30">
        <f t="shared" si="105"/>
        <v>495.35104630488422</v>
      </c>
      <c r="BZ168" s="30">
        <f t="shared" si="105"/>
        <v>234.59657621678383</v>
      </c>
      <c r="CA168" s="30">
        <f t="shared" si="105"/>
        <v>545.51847026361907</v>
      </c>
      <c r="CB168" s="30">
        <f t="shared" si="105"/>
        <v>3479.5205384706996</v>
      </c>
      <c r="CC168" s="30">
        <f t="shared" si="105"/>
        <v>3239.8161702390253</v>
      </c>
      <c r="CD168" s="30">
        <f t="shared" si="105"/>
        <v>3531.9822311931789</v>
      </c>
      <c r="CE168" s="30">
        <f t="shared" si="105"/>
        <v>1806.4158413983357</v>
      </c>
      <c r="CF168" s="30">
        <f t="shared" si="105"/>
        <v>297.12780137263195</v>
      </c>
      <c r="CG168" s="30">
        <f t="shared" si="105"/>
        <v>718.86000125478449</v>
      </c>
      <c r="CH168" s="34">
        <f t="shared" si="105"/>
        <v>591.72571090467602</v>
      </c>
    </row>
    <row r="169" spans="1:86" ht="15.75" customHeight="1" x14ac:dyDescent="0.3">
      <c r="A169" s="645"/>
      <c r="B169" s="326" t="s">
        <v>133</v>
      </c>
      <c r="C169" s="30">
        <f t="shared" si="102"/>
        <v>68.487686664919195</v>
      </c>
      <c r="D169" s="30">
        <f t="shared" si="103"/>
        <v>106.7258064484584</v>
      </c>
      <c r="E169" s="30">
        <f t="shared" si="106"/>
        <v>115.87317715700998</v>
      </c>
      <c r="F169" s="30">
        <f t="shared" si="106"/>
        <v>388.44657076967019</v>
      </c>
      <c r="G169" s="30">
        <f t="shared" si="106"/>
        <v>1150.8426675716055</v>
      </c>
      <c r="H169" s="30">
        <f t="shared" si="106"/>
        <v>2360.4269754865381</v>
      </c>
      <c r="I169" s="30">
        <f t="shared" si="106"/>
        <v>2663.0026593740886</v>
      </c>
      <c r="J169" s="30">
        <f t="shared" si="106"/>
        <v>2152.9673267296052</v>
      </c>
      <c r="K169" s="30">
        <f t="shared" si="106"/>
        <v>2308.4811963129359</v>
      </c>
      <c r="L169" s="30">
        <f t="shared" si="106"/>
        <v>1584.5663232884967</v>
      </c>
      <c r="M169" s="30">
        <f t="shared" si="106"/>
        <v>1672.2132019374183</v>
      </c>
      <c r="N169" s="30">
        <f t="shared" si="106"/>
        <v>1990.9841678358796</v>
      </c>
      <c r="O169" s="30">
        <f t="shared" si="106"/>
        <v>1943.6014773189684</v>
      </c>
      <c r="P169" s="30">
        <f t="shared" si="106"/>
        <v>1496.3538866988904</v>
      </c>
      <c r="Q169" s="30">
        <f t="shared" si="106"/>
        <v>1649.9981765040993</v>
      </c>
      <c r="R169" s="30">
        <f t="shared" si="106"/>
        <v>1834.7876879469081</v>
      </c>
      <c r="S169" s="30">
        <f t="shared" si="106"/>
        <v>3025.0886341825631</v>
      </c>
      <c r="T169" s="30">
        <f t="shared" si="106"/>
        <v>5931.876127421916</v>
      </c>
      <c r="U169" s="30">
        <f t="shared" si="106"/>
        <v>6615.2840178247698</v>
      </c>
      <c r="V169" s="30">
        <f t="shared" si="106"/>
        <v>5248.9388944107404</v>
      </c>
      <c r="W169" s="30">
        <f t="shared" si="106"/>
        <v>5552.163896025485</v>
      </c>
      <c r="X169" s="30">
        <f t="shared" si="106"/>
        <v>3357.8713132298012</v>
      </c>
      <c r="Y169" s="30">
        <f t="shared" si="106"/>
        <v>2192.5035843356645</v>
      </c>
      <c r="Z169" s="30">
        <f t="shared" si="106"/>
        <v>1990.9841678358796</v>
      </c>
      <c r="AA169" s="30">
        <f t="shared" si="106"/>
        <v>1943.6014773189684</v>
      </c>
      <c r="AB169" s="30">
        <f t="shared" si="106"/>
        <v>1496.3538866988904</v>
      </c>
      <c r="AC169" s="30">
        <f t="shared" si="106"/>
        <v>1649.9981765040993</v>
      </c>
      <c r="AD169" s="30">
        <f t="shared" si="106"/>
        <v>1834.7876879469081</v>
      </c>
      <c r="AE169" s="30">
        <f t="shared" si="106"/>
        <v>3025.0886341825631</v>
      </c>
      <c r="AF169" s="30">
        <f t="shared" si="106"/>
        <v>5931.876127421916</v>
      </c>
      <c r="AG169" s="30">
        <f t="shared" si="106"/>
        <v>6615.2840178247698</v>
      </c>
      <c r="AH169" s="30">
        <f t="shared" si="106"/>
        <v>5248.9388944107404</v>
      </c>
      <c r="AI169" s="30">
        <f t="shared" si="106"/>
        <v>5552.163896025485</v>
      </c>
      <c r="AJ169" s="30">
        <f t="shared" si="106"/>
        <v>3357.8713132298012</v>
      </c>
      <c r="AK169" s="30">
        <f t="shared" si="106"/>
        <v>2192.5035843356645</v>
      </c>
      <c r="AL169" s="30">
        <f t="shared" si="106"/>
        <v>1990.9841678358796</v>
      </c>
      <c r="AM169" s="30">
        <f t="shared" si="106"/>
        <v>1943.6014773189684</v>
      </c>
      <c r="AN169" s="30">
        <f t="shared" si="106"/>
        <v>1496.3538866988904</v>
      </c>
      <c r="AO169" s="30">
        <f t="shared" si="106"/>
        <v>1649.9981765040993</v>
      </c>
      <c r="AP169" s="30">
        <f t="shared" si="106"/>
        <v>1834.7876879469081</v>
      </c>
      <c r="AQ169" s="30">
        <f t="shared" si="106"/>
        <v>3025.0886341825631</v>
      </c>
      <c r="AR169" s="30">
        <f t="shared" si="106"/>
        <v>5931.876127421916</v>
      </c>
      <c r="AS169" s="30">
        <f t="shared" si="106"/>
        <v>6615.2840178247698</v>
      </c>
      <c r="AT169" s="30">
        <f t="shared" si="106"/>
        <v>5248.9388944107404</v>
      </c>
      <c r="AU169" s="30">
        <f t="shared" si="106"/>
        <v>5552.163896025485</v>
      </c>
      <c r="AV169" s="30">
        <f t="shared" si="106"/>
        <v>3357.8713132298012</v>
      </c>
      <c r="AW169" s="30">
        <f t="shared" si="106"/>
        <v>2192.5035843356645</v>
      </c>
      <c r="AX169" s="30">
        <f t="shared" si="106"/>
        <v>1990.9841678358796</v>
      </c>
      <c r="AY169" s="30">
        <f t="shared" si="106"/>
        <v>1943.6014773189684</v>
      </c>
      <c r="AZ169" s="30">
        <f t="shared" si="106"/>
        <v>1496.3538866988904</v>
      </c>
      <c r="BA169" s="30">
        <f t="shared" si="106"/>
        <v>1649.9981765040993</v>
      </c>
      <c r="BB169" s="30">
        <f t="shared" si="106"/>
        <v>1834.7876879469081</v>
      </c>
      <c r="BC169" s="30">
        <f t="shared" si="106"/>
        <v>3025.0886341825631</v>
      </c>
      <c r="BD169" s="30">
        <f t="shared" si="106"/>
        <v>5931.876127421916</v>
      </c>
      <c r="BE169" s="30">
        <f t="shared" si="106"/>
        <v>6615.2840178247698</v>
      </c>
      <c r="BF169" s="30">
        <f t="shared" si="106"/>
        <v>5248.9388944107404</v>
      </c>
      <c r="BG169" s="30">
        <f t="shared" si="106"/>
        <v>5552.163896025485</v>
      </c>
      <c r="BH169" s="30">
        <f t="shared" si="106"/>
        <v>3357.8713132298012</v>
      </c>
      <c r="BI169" s="30">
        <f t="shared" si="106"/>
        <v>2192.5035843356645</v>
      </c>
      <c r="BJ169" s="30">
        <f t="shared" si="106"/>
        <v>1990.9841678358796</v>
      </c>
      <c r="BK169" s="30">
        <f t="shared" si="106"/>
        <v>1943.6014773189684</v>
      </c>
      <c r="BL169" s="30">
        <f t="shared" si="106"/>
        <v>1496.3538866988904</v>
      </c>
      <c r="BM169" s="30">
        <f t="shared" si="106"/>
        <v>1649.9981765040993</v>
      </c>
      <c r="BN169" s="30">
        <f t="shared" si="106"/>
        <v>1834.7876879469081</v>
      </c>
      <c r="BO169" s="30">
        <f t="shared" si="106"/>
        <v>3025.0886341825631</v>
      </c>
      <c r="BP169" s="30">
        <f t="shared" si="106"/>
        <v>5931.876127421916</v>
      </c>
      <c r="BQ169" s="30">
        <f t="shared" si="105"/>
        <v>6615.2840178247698</v>
      </c>
      <c r="BR169" s="30">
        <f t="shared" si="105"/>
        <v>5248.9388944107404</v>
      </c>
      <c r="BS169" s="30">
        <f t="shared" si="105"/>
        <v>5552.163896025485</v>
      </c>
      <c r="BT169" s="30">
        <f t="shared" si="105"/>
        <v>3357.8713132298012</v>
      </c>
      <c r="BU169" s="30">
        <f t="shared" si="105"/>
        <v>2192.5035843356645</v>
      </c>
      <c r="BV169" s="30">
        <f t="shared" si="105"/>
        <v>1990.9841678358796</v>
      </c>
      <c r="BW169" s="30">
        <f t="shared" si="105"/>
        <v>1943.6014773189684</v>
      </c>
      <c r="BX169" s="30">
        <f t="shared" si="105"/>
        <v>1496.3538866988904</v>
      </c>
      <c r="BY169" s="30">
        <f t="shared" si="105"/>
        <v>1649.9981765040993</v>
      </c>
      <c r="BZ169" s="30">
        <f t="shared" si="105"/>
        <v>1834.7876879469081</v>
      </c>
      <c r="CA169" s="30">
        <f t="shared" si="105"/>
        <v>3025.0886341825631</v>
      </c>
      <c r="CB169" s="30">
        <f t="shared" si="105"/>
        <v>5931.876127421916</v>
      </c>
      <c r="CC169" s="30">
        <f t="shared" si="105"/>
        <v>6615.2840178247698</v>
      </c>
      <c r="CD169" s="30">
        <f t="shared" si="105"/>
        <v>5248.9388944107404</v>
      </c>
      <c r="CE169" s="30">
        <f t="shared" si="105"/>
        <v>5552.163896025485</v>
      </c>
      <c r="CF169" s="30">
        <f t="shared" si="105"/>
        <v>3357.8713132298012</v>
      </c>
      <c r="CG169" s="30">
        <f t="shared" si="105"/>
        <v>2192.5035843356645</v>
      </c>
      <c r="CH169" s="34">
        <f t="shared" si="105"/>
        <v>1990.9841678358796</v>
      </c>
    </row>
    <row r="170" spans="1:86" x14ac:dyDescent="0.3">
      <c r="A170" s="645"/>
      <c r="B170" s="326" t="s">
        <v>134</v>
      </c>
      <c r="C170" s="30">
        <f t="shared" si="102"/>
        <v>0</v>
      </c>
      <c r="D170" s="30">
        <f t="shared" si="103"/>
        <v>0</v>
      </c>
      <c r="E170" s="30">
        <f t="shared" si="106"/>
        <v>0</v>
      </c>
      <c r="F170" s="30">
        <f t="shared" si="106"/>
        <v>0</v>
      </c>
      <c r="G170" s="30">
        <f t="shared" si="106"/>
        <v>0</v>
      </c>
      <c r="H170" s="30">
        <f t="shared" si="106"/>
        <v>0</v>
      </c>
      <c r="I170" s="30">
        <f t="shared" si="106"/>
        <v>0</v>
      </c>
      <c r="J170" s="30">
        <f t="shared" si="106"/>
        <v>0</v>
      </c>
      <c r="K170" s="30">
        <f t="shared" si="106"/>
        <v>0</v>
      </c>
      <c r="L170" s="30">
        <f t="shared" si="106"/>
        <v>0</v>
      </c>
      <c r="M170" s="30">
        <f t="shared" si="106"/>
        <v>0</v>
      </c>
      <c r="N170" s="30">
        <f t="shared" si="106"/>
        <v>0</v>
      </c>
      <c r="O170" s="30">
        <f t="shared" si="106"/>
        <v>0</v>
      </c>
      <c r="P170" s="30">
        <f t="shared" si="106"/>
        <v>0</v>
      </c>
      <c r="Q170" s="30">
        <f t="shared" si="106"/>
        <v>0</v>
      </c>
      <c r="R170" s="30">
        <f t="shared" si="106"/>
        <v>0</v>
      </c>
      <c r="S170" s="30">
        <f t="shared" si="106"/>
        <v>0</v>
      </c>
      <c r="T170" s="30">
        <f t="shared" si="106"/>
        <v>0</v>
      </c>
      <c r="U170" s="30">
        <f t="shared" si="106"/>
        <v>0</v>
      </c>
      <c r="V170" s="30">
        <f t="shared" si="106"/>
        <v>0</v>
      </c>
      <c r="W170" s="30">
        <f t="shared" si="106"/>
        <v>0</v>
      </c>
      <c r="X170" s="30">
        <f t="shared" si="106"/>
        <v>0</v>
      </c>
      <c r="Y170" s="30">
        <f t="shared" si="106"/>
        <v>0</v>
      </c>
      <c r="Z170" s="30">
        <f t="shared" si="106"/>
        <v>0</v>
      </c>
      <c r="AA170" s="30">
        <f t="shared" si="106"/>
        <v>0</v>
      </c>
      <c r="AB170" s="30">
        <f t="shared" si="106"/>
        <v>0</v>
      </c>
      <c r="AC170" s="30">
        <f t="shared" si="106"/>
        <v>0</v>
      </c>
      <c r="AD170" s="30">
        <f t="shared" si="106"/>
        <v>0</v>
      </c>
      <c r="AE170" s="30">
        <f t="shared" si="106"/>
        <v>0</v>
      </c>
      <c r="AF170" s="30">
        <f t="shared" si="106"/>
        <v>0</v>
      </c>
      <c r="AG170" s="30">
        <f t="shared" si="106"/>
        <v>0</v>
      </c>
      <c r="AH170" s="30">
        <f t="shared" si="106"/>
        <v>0</v>
      </c>
      <c r="AI170" s="30">
        <f t="shared" si="106"/>
        <v>0</v>
      </c>
      <c r="AJ170" s="30">
        <f t="shared" si="106"/>
        <v>0</v>
      </c>
      <c r="AK170" s="30">
        <f t="shared" si="106"/>
        <v>0</v>
      </c>
      <c r="AL170" s="30">
        <f t="shared" si="106"/>
        <v>0</v>
      </c>
      <c r="AM170" s="30">
        <f t="shared" si="106"/>
        <v>0</v>
      </c>
      <c r="AN170" s="30">
        <f t="shared" si="106"/>
        <v>0</v>
      </c>
      <c r="AO170" s="30">
        <f t="shared" si="106"/>
        <v>0</v>
      </c>
      <c r="AP170" s="30">
        <f t="shared" si="106"/>
        <v>0</v>
      </c>
      <c r="AQ170" s="30">
        <f t="shared" si="106"/>
        <v>0</v>
      </c>
      <c r="AR170" s="30">
        <f t="shared" si="106"/>
        <v>0</v>
      </c>
      <c r="AS170" s="30">
        <f t="shared" si="106"/>
        <v>0</v>
      </c>
      <c r="AT170" s="30">
        <f t="shared" si="106"/>
        <v>0</v>
      </c>
      <c r="AU170" s="30">
        <f t="shared" si="106"/>
        <v>0</v>
      </c>
      <c r="AV170" s="30">
        <f t="shared" si="106"/>
        <v>0</v>
      </c>
      <c r="AW170" s="30">
        <f t="shared" si="106"/>
        <v>0</v>
      </c>
      <c r="AX170" s="30">
        <f t="shared" si="106"/>
        <v>0</v>
      </c>
      <c r="AY170" s="30">
        <f t="shared" si="106"/>
        <v>0</v>
      </c>
      <c r="AZ170" s="30">
        <f t="shared" si="106"/>
        <v>0</v>
      </c>
      <c r="BA170" s="30">
        <f t="shared" si="106"/>
        <v>0</v>
      </c>
      <c r="BB170" s="30">
        <f t="shared" si="106"/>
        <v>0</v>
      </c>
      <c r="BC170" s="30">
        <f t="shared" si="106"/>
        <v>0</v>
      </c>
      <c r="BD170" s="30">
        <f t="shared" si="106"/>
        <v>0</v>
      </c>
      <c r="BE170" s="30">
        <f t="shared" si="106"/>
        <v>0</v>
      </c>
      <c r="BF170" s="30">
        <f t="shared" si="106"/>
        <v>0</v>
      </c>
      <c r="BG170" s="30">
        <f t="shared" si="106"/>
        <v>0</v>
      </c>
      <c r="BH170" s="30">
        <f t="shared" si="106"/>
        <v>0</v>
      </c>
      <c r="BI170" s="30">
        <f t="shared" si="106"/>
        <v>0</v>
      </c>
      <c r="BJ170" s="30">
        <f t="shared" si="106"/>
        <v>0</v>
      </c>
      <c r="BK170" s="30">
        <f t="shared" si="106"/>
        <v>0</v>
      </c>
      <c r="BL170" s="30">
        <f t="shared" si="106"/>
        <v>0</v>
      </c>
      <c r="BM170" s="30">
        <f t="shared" si="106"/>
        <v>0</v>
      </c>
      <c r="BN170" s="30">
        <f t="shared" si="106"/>
        <v>0</v>
      </c>
      <c r="BO170" s="30">
        <f t="shared" si="106"/>
        <v>0</v>
      </c>
      <c r="BP170" s="30">
        <f t="shared" si="106"/>
        <v>0</v>
      </c>
      <c r="BQ170" s="30">
        <f t="shared" si="105"/>
        <v>0</v>
      </c>
      <c r="BR170" s="30">
        <f t="shared" si="105"/>
        <v>0</v>
      </c>
      <c r="BS170" s="30">
        <f t="shared" si="105"/>
        <v>0</v>
      </c>
      <c r="BT170" s="30">
        <f t="shared" si="105"/>
        <v>0</v>
      </c>
      <c r="BU170" s="30">
        <f t="shared" si="105"/>
        <v>0</v>
      </c>
      <c r="BV170" s="30">
        <f t="shared" si="105"/>
        <v>0</v>
      </c>
      <c r="BW170" s="30">
        <f t="shared" si="105"/>
        <v>0</v>
      </c>
      <c r="BX170" s="30">
        <f t="shared" si="105"/>
        <v>0</v>
      </c>
      <c r="BY170" s="30">
        <f t="shared" si="105"/>
        <v>0</v>
      </c>
      <c r="BZ170" s="30">
        <f t="shared" si="105"/>
        <v>0</v>
      </c>
      <c r="CA170" s="30">
        <f t="shared" si="105"/>
        <v>0</v>
      </c>
      <c r="CB170" s="30">
        <f t="shared" si="105"/>
        <v>0</v>
      </c>
      <c r="CC170" s="30">
        <f t="shared" si="105"/>
        <v>0</v>
      </c>
      <c r="CD170" s="30">
        <f t="shared" si="105"/>
        <v>0</v>
      </c>
      <c r="CE170" s="30">
        <f t="shared" si="105"/>
        <v>0</v>
      </c>
      <c r="CF170" s="30">
        <f t="shared" si="105"/>
        <v>0</v>
      </c>
      <c r="CG170" s="30">
        <f t="shared" si="105"/>
        <v>0</v>
      </c>
      <c r="CH170" s="34">
        <f t="shared" si="105"/>
        <v>0</v>
      </c>
    </row>
    <row r="171" spans="1:86" x14ac:dyDescent="0.3">
      <c r="A171" s="645"/>
      <c r="B171" s="326" t="s">
        <v>232</v>
      </c>
      <c r="C171" s="30">
        <f t="shared" si="102"/>
        <v>0</v>
      </c>
      <c r="D171" s="30">
        <f t="shared" si="103"/>
        <v>0</v>
      </c>
      <c r="E171" s="30">
        <f t="shared" si="106"/>
        <v>0</v>
      </c>
      <c r="F171" s="30">
        <f t="shared" si="106"/>
        <v>0</v>
      </c>
      <c r="G171" s="30">
        <f t="shared" si="106"/>
        <v>0</v>
      </c>
      <c r="H171" s="30">
        <f t="shared" si="106"/>
        <v>0</v>
      </c>
      <c r="I171" s="30">
        <f t="shared" si="106"/>
        <v>0</v>
      </c>
      <c r="J171" s="30">
        <f t="shared" si="106"/>
        <v>0</v>
      </c>
      <c r="K171" s="30">
        <f t="shared" si="106"/>
        <v>0</v>
      </c>
      <c r="L171" s="30">
        <f t="shared" si="106"/>
        <v>0</v>
      </c>
      <c r="M171" s="30">
        <f t="shared" si="106"/>
        <v>0</v>
      </c>
      <c r="N171" s="30">
        <f t="shared" si="106"/>
        <v>0</v>
      </c>
      <c r="O171" s="30">
        <f t="shared" si="106"/>
        <v>0</v>
      </c>
      <c r="P171" s="30">
        <f t="shared" si="106"/>
        <v>0</v>
      </c>
      <c r="Q171" s="30">
        <f t="shared" si="106"/>
        <v>0</v>
      </c>
      <c r="R171" s="30">
        <f t="shared" si="106"/>
        <v>0</v>
      </c>
      <c r="S171" s="30">
        <f t="shared" si="106"/>
        <v>0</v>
      </c>
      <c r="T171" s="30">
        <f t="shared" si="106"/>
        <v>0</v>
      </c>
      <c r="U171" s="30">
        <f t="shared" si="106"/>
        <v>0</v>
      </c>
      <c r="V171" s="30">
        <f t="shared" si="106"/>
        <v>0</v>
      </c>
      <c r="W171" s="30">
        <f t="shared" si="106"/>
        <v>0</v>
      </c>
      <c r="X171" s="30">
        <f t="shared" si="106"/>
        <v>0</v>
      </c>
      <c r="Y171" s="30">
        <f t="shared" si="106"/>
        <v>0</v>
      </c>
      <c r="Z171" s="30">
        <f t="shared" si="106"/>
        <v>0</v>
      </c>
      <c r="AA171" s="30">
        <f t="shared" si="106"/>
        <v>0</v>
      </c>
      <c r="AB171" s="30">
        <f t="shared" si="106"/>
        <v>0</v>
      </c>
      <c r="AC171" s="30">
        <f t="shared" si="106"/>
        <v>0</v>
      </c>
      <c r="AD171" s="30">
        <f t="shared" si="106"/>
        <v>0</v>
      </c>
      <c r="AE171" s="30">
        <f t="shared" si="106"/>
        <v>0</v>
      </c>
      <c r="AF171" s="30">
        <f t="shared" si="106"/>
        <v>0</v>
      </c>
      <c r="AG171" s="30">
        <f t="shared" si="106"/>
        <v>0</v>
      </c>
      <c r="AH171" s="30">
        <f t="shared" si="106"/>
        <v>0</v>
      </c>
      <c r="AI171" s="30">
        <f t="shared" si="106"/>
        <v>0</v>
      </c>
      <c r="AJ171" s="30">
        <f t="shared" si="106"/>
        <v>0</v>
      </c>
      <c r="AK171" s="30">
        <f t="shared" si="106"/>
        <v>0</v>
      </c>
      <c r="AL171" s="30">
        <f t="shared" si="106"/>
        <v>0</v>
      </c>
      <c r="AM171" s="30">
        <f t="shared" si="106"/>
        <v>0</v>
      </c>
      <c r="AN171" s="30">
        <f t="shared" si="106"/>
        <v>0</v>
      </c>
      <c r="AO171" s="30">
        <f t="shared" si="106"/>
        <v>0</v>
      </c>
      <c r="AP171" s="30">
        <f t="shared" si="106"/>
        <v>0</v>
      </c>
      <c r="AQ171" s="30">
        <f t="shared" si="106"/>
        <v>0</v>
      </c>
      <c r="AR171" s="30">
        <f t="shared" si="106"/>
        <v>0</v>
      </c>
      <c r="AS171" s="30">
        <f t="shared" si="106"/>
        <v>0</v>
      </c>
      <c r="AT171" s="30">
        <f t="shared" si="106"/>
        <v>0</v>
      </c>
      <c r="AU171" s="30">
        <f t="shared" si="106"/>
        <v>0</v>
      </c>
      <c r="AV171" s="30">
        <f t="shared" si="106"/>
        <v>0</v>
      </c>
      <c r="AW171" s="30">
        <f t="shared" si="106"/>
        <v>0</v>
      </c>
      <c r="AX171" s="30">
        <f t="shared" si="106"/>
        <v>0</v>
      </c>
      <c r="AY171" s="30">
        <f t="shared" si="106"/>
        <v>0</v>
      </c>
      <c r="AZ171" s="30">
        <f t="shared" si="106"/>
        <v>0</v>
      </c>
      <c r="BA171" s="30">
        <f t="shared" si="106"/>
        <v>0</v>
      </c>
      <c r="BB171" s="30">
        <f t="shared" si="106"/>
        <v>0</v>
      </c>
      <c r="BC171" s="30">
        <f t="shared" si="106"/>
        <v>0</v>
      </c>
      <c r="BD171" s="30">
        <f t="shared" si="106"/>
        <v>0</v>
      </c>
      <c r="BE171" s="30">
        <f t="shared" si="106"/>
        <v>0</v>
      </c>
      <c r="BF171" s="30">
        <f t="shared" si="106"/>
        <v>0</v>
      </c>
      <c r="BG171" s="30">
        <f t="shared" si="106"/>
        <v>0</v>
      </c>
      <c r="BH171" s="30">
        <f t="shared" si="106"/>
        <v>0</v>
      </c>
      <c r="BI171" s="30">
        <f t="shared" si="106"/>
        <v>0</v>
      </c>
      <c r="BJ171" s="30">
        <f t="shared" si="106"/>
        <v>0</v>
      </c>
      <c r="BK171" s="30">
        <f t="shared" si="106"/>
        <v>0</v>
      </c>
      <c r="BL171" s="30">
        <f t="shared" si="106"/>
        <v>0</v>
      </c>
      <c r="BM171" s="30">
        <f t="shared" si="106"/>
        <v>0</v>
      </c>
      <c r="BN171" s="30">
        <f t="shared" si="106"/>
        <v>0</v>
      </c>
      <c r="BO171" s="30">
        <f t="shared" si="106"/>
        <v>0</v>
      </c>
      <c r="BP171" s="30">
        <f t="shared" ref="BP171:CH174" si="107">IF(BP32=0,0,((BP14*0.5)+BO32-BP50)*BP87*BP136*BP$2)</f>
        <v>0</v>
      </c>
      <c r="BQ171" s="30">
        <f t="shared" si="107"/>
        <v>0</v>
      </c>
      <c r="BR171" s="30">
        <f t="shared" si="107"/>
        <v>0</v>
      </c>
      <c r="BS171" s="30">
        <f t="shared" si="107"/>
        <v>0</v>
      </c>
      <c r="BT171" s="30">
        <f t="shared" si="107"/>
        <v>0</v>
      </c>
      <c r="BU171" s="30">
        <f t="shared" si="107"/>
        <v>0</v>
      </c>
      <c r="BV171" s="30">
        <f t="shared" si="107"/>
        <v>0</v>
      </c>
      <c r="BW171" s="30">
        <f t="shared" si="107"/>
        <v>0</v>
      </c>
      <c r="BX171" s="30">
        <f t="shared" si="107"/>
        <v>0</v>
      </c>
      <c r="BY171" s="30">
        <f t="shared" si="107"/>
        <v>0</v>
      </c>
      <c r="BZ171" s="30">
        <f t="shared" si="107"/>
        <v>0</v>
      </c>
      <c r="CA171" s="30">
        <f t="shared" si="107"/>
        <v>0</v>
      </c>
      <c r="CB171" s="30">
        <f t="shared" si="107"/>
        <v>0</v>
      </c>
      <c r="CC171" s="30">
        <f t="shared" si="107"/>
        <v>0</v>
      </c>
      <c r="CD171" s="30">
        <f t="shared" si="107"/>
        <v>0</v>
      </c>
      <c r="CE171" s="30">
        <f t="shared" si="107"/>
        <v>0</v>
      </c>
      <c r="CF171" s="30">
        <f t="shared" si="107"/>
        <v>0</v>
      </c>
      <c r="CG171" s="30">
        <f t="shared" si="107"/>
        <v>0</v>
      </c>
      <c r="CH171" s="34">
        <f t="shared" si="107"/>
        <v>0</v>
      </c>
    </row>
    <row r="172" spans="1:86" x14ac:dyDescent="0.3">
      <c r="A172" s="645"/>
      <c r="B172" s="326" t="s">
        <v>233</v>
      </c>
      <c r="C172" s="30">
        <f t="shared" si="102"/>
        <v>0</v>
      </c>
      <c r="D172" s="30">
        <f t="shared" si="103"/>
        <v>0</v>
      </c>
      <c r="E172" s="30">
        <f t="shared" ref="E172:BP174" si="108">IF(E33=0,0,((E15*0.5)+D33-E51)*E88*E137*E$2)</f>
        <v>0</v>
      </c>
      <c r="F172" s="30">
        <f t="shared" si="108"/>
        <v>0</v>
      </c>
      <c r="G172" s="30">
        <f t="shared" si="108"/>
        <v>0</v>
      </c>
      <c r="H172" s="30">
        <f t="shared" si="108"/>
        <v>0</v>
      </c>
      <c r="I172" s="30">
        <f t="shared" si="108"/>
        <v>0</v>
      </c>
      <c r="J172" s="30">
        <f t="shared" si="108"/>
        <v>0</v>
      </c>
      <c r="K172" s="30">
        <f t="shared" si="108"/>
        <v>0</v>
      </c>
      <c r="L172" s="30">
        <f t="shared" si="108"/>
        <v>0</v>
      </c>
      <c r="M172" s="30">
        <f t="shared" si="108"/>
        <v>0</v>
      </c>
      <c r="N172" s="30">
        <f t="shared" si="108"/>
        <v>0</v>
      </c>
      <c r="O172" s="30">
        <f t="shared" si="108"/>
        <v>0</v>
      </c>
      <c r="P172" s="30">
        <f t="shared" si="108"/>
        <v>0</v>
      </c>
      <c r="Q172" s="30">
        <f t="shared" si="108"/>
        <v>0</v>
      </c>
      <c r="R172" s="30">
        <f t="shared" si="108"/>
        <v>0</v>
      </c>
      <c r="S172" s="30">
        <f t="shared" si="108"/>
        <v>0</v>
      </c>
      <c r="T172" s="30">
        <f t="shared" si="108"/>
        <v>0</v>
      </c>
      <c r="U172" s="30">
        <f t="shared" si="108"/>
        <v>0</v>
      </c>
      <c r="V172" s="30">
        <f t="shared" si="108"/>
        <v>0</v>
      </c>
      <c r="W172" s="30">
        <f t="shared" si="108"/>
        <v>0</v>
      </c>
      <c r="X172" s="30">
        <f t="shared" si="108"/>
        <v>0</v>
      </c>
      <c r="Y172" s="30">
        <f t="shared" si="108"/>
        <v>0</v>
      </c>
      <c r="Z172" s="30">
        <f t="shared" si="108"/>
        <v>0</v>
      </c>
      <c r="AA172" s="30">
        <f t="shared" si="108"/>
        <v>0</v>
      </c>
      <c r="AB172" s="30">
        <f t="shared" si="108"/>
        <v>0</v>
      </c>
      <c r="AC172" s="30">
        <f t="shared" si="108"/>
        <v>0</v>
      </c>
      <c r="AD172" s="30">
        <f t="shared" si="108"/>
        <v>0</v>
      </c>
      <c r="AE172" s="30">
        <f t="shared" si="108"/>
        <v>0</v>
      </c>
      <c r="AF172" s="30">
        <f t="shared" si="108"/>
        <v>0</v>
      </c>
      <c r="AG172" s="30">
        <f t="shared" si="108"/>
        <v>0</v>
      </c>
      <c r="AH172" s="30">
        <f t="shared" si="108"/>
        <v>0</v>
      </c>
      <c r="AI172" s="30">
        <f t="shared" si="108"/>
        <v>0</v>
      </c>
      <c r="AJ172" s="30">
        <f t="shared" si="108"/>
        <v>0</v>
      </c>
      <c r="AK172" s="30">
        <f t="shared" si="108"/>
        <v>0</v>
      </c>
      <c r="AL172" s="30">
        <f t="shared" si="108"/>
        <v>0</v>
      </c>
      <c r="AM172" s="30">
        <f t="shared" si="108"/>
        <v>0</v>
      </c>
      <c r="AN172" s="30">
        <f t="shared" si="108"/>
        <v>0</v>
      </c>
      <c r="AO172" s="30">
        <f t="shared" si="108"/>
        <v>0</v>
      </c>
      <c r="AP172" s="30">
        <f t="shared" si="108"/>
        <v>0</v>
      </c>
      <c r="AQ172" s="30">
        <f t="shared" si="108"/>
        <v>0</v>
      </c>
      <c r="AR172" s="30">
        <f t="shared" si="108"/>
        <v>0</v>
      </c>
      <c r="AS172" s="30">
        <f t="shared" si="108"/>
        <v>0</v>
      </c>
      <c r="AT172" s="30">
        <f t="shared" si="108"/>
        <v>0</v>
      </c>
      <c r="AU172" s="30">
        <f t="shared" si="108"/>
        <v>0</v>
      </c>
      <c r="AV172" s="30">
        <f t="shared" si="108"/>
        <v>0</v>
      </c>
      <c r="AW172" s="30">
        <f t="shared" si="108"/>
        <v>0</v>
      </c>
      <c r="AX172" s="30">
        <f t="shared" si="108"/>
        <v>0</v>
      </c>
      <c r="AY172" s="30">
        <f t="shared" si="108"/>
        <v>0</v>
      </c>
      <c r="AZ172" s="30">
        <f t="shared" si="108"/>
        <v>0</v>
      </c>
      <c r="BA172" s="30">
        <f t="shared" si="108"/>
        <v>0</v>
      </c>
      <c r="BB172" s="30">
        <f t="shared" si="108"/>
        <v>0</v>
      </c>
      <c r="BC172" s="30">
        <f t="shared" si="108"/>
        <v>0</v>
      </c>
      <c r="BD172" s="30">
        <f t="shared" si="108"/>
        <v>0</v>
      </c>
      <c r="BE172" s="30">
        <f t="shared" si="108"/>
        <v>0</v>
      </c>
      <c r="BF172" s="30">
        <f t="shared" si="108"/>
        <v>0</v>
      </c>
      <c r="BG172" s="30">
        <f t="shared" si="108"/>
        <v>0</v>
      </c>
      <c r="BH172" s="30">
        <f t="shared" si="108"/>
        <v>0</v>
      </c>
      <c r="BI172" s="30">
        <f t="shared" si="108"/>
        <v>0</v>
      </c>
      <c r="BJ172" s="30">
        <f t="shared" si="108"/>
        <v>0</v>
      </c>
      <c r="BK172" s="30">
        <f t="shared" si="108"/>
        <v>0</v>
      </c>
      <c r="BL172" s="30">
        <f t="shared" si="108"/>
        <v>0</v>
      </c>
      <c r="BM172" s="30">
        <f t="shared" si="108"/>
        <v>0</v>
      </c>
      <c r="BN172" s="30">
        <f t="shared" si="108"/>
        <v>0</v>
      </c>
      <c r="BO172" s="30">
        <f t="shared" si="108"/>
        <v>0</v>
      </c>
      <c r="BP172" s="30">
        <f t="shared" si="108"/>
        <v>0</v>
      </c>
      <c r="BQ172" s="30">
        <f t="shared" si="107"/>
        <v>0</v>
      </c>
      <c r="BR172" s="30">
        <f t="shared" si="107"/>
        <v>0</v>
      </c>
      <c r="BS172" s="30">
        <f t="shared" si="107"/>
        <v>0</v>
      </c>
      <c r="BT172" s="30">
        <f t="shared" si="107"/>
        <v>0</v>
      </c>
      <c r="BU172" s="30">
        <f t="shared" si="107"/>
        <v>0</v>
      </c>
      <c r="BV172" s="30">
        <f t="shared" si="107"/>
        <v>0</v>
      </c>
      <c r="BW172" s="30">
        <f t="shared" si="107"/>
        <v>0</v>
      </c>
      <c r="BX172" s="30">
        <f t="shared" si="107"/>
        <v>0</v>
      </c>
      <c r="BY172" s="30">
        <f t="shared" si="107"/>
        <v>0</v>
      </c>
      <c r="BZ172" s="30">
        <f t="shared" si="107"/>
        <v>0</v>
      </c>
      <c r="CA172" s="30">
        <f t="shared" si="107"/>
        <v>0</v>
      </c>
      <c r="CB172" s="30">
        <f t="shared" si="107"/>
        <v>0</v>
      </c>
      <c r="CC172" s="30">
        <f t="shared" si="107"/>
        <v>0</v>
      </c>
      <c r="CD172" s="30">
        <f t="shared" si="107"/>
        <v>0</v>
      </c>
      <c r="CE172" s="30">
        <f t="shared" si="107"/>
        <v>0</v>
      </c>
      <c r="CF172" s="30">
        <f t="shared" si="107"/>
        <v>0</v>
      </c>
      <c r="CG172" s="30">
        <f t="shared" si="107"/>
        <v>0</v>
      </c>
      <c r="CH172" s="34">
        <f t="shared" si="107"/>
        <v>0</v>
      </c>
    </row>
    <row r="173" spans="1:86" ht="15.75" customHeight="1" x14ac:dyDescent="0.3">
      <c r="A173" s="645"/>
      <c r="B173" s="326" t="s">
        <v>136</v>
      </c>
      <c r="C173" s="30">
        <f t="shared" si="102"/>
        <v>0</v>
      </c>
      <c r="D173" s="30">
        <f t="shared" si="103"/>
        <v>0</v>
      </c>
      <c r="E173" s="30">
        <f t="shared" si="108"/>
        <v>0</v>
      </c>
      <c r="F173" s="30">
        <f t="shared" si="108"/>
        <v>0</v>
      </c>
      <c r="G173" s="30">
        <f t="shared" si="108"/>
        <v>0</v>
      </c>
      <c r="H173" s="30">
        <f t="shared" si="108"/>
        <v>0</v>
      </c>
      <c r="I173" s="30">
        <f t="shared" si="108"/>
        <v>0</v>
      </c>
      <c r="J173" s="30">
        <f t="shared" si="108"/>
        <v>0</v>
      </c>
      <c r="K173" s="30">
        <f t="shared" si="108"/>
        <v>0</v>
      </c>
      <c r="L173" s="30">
        <f t="shared" si="108"/>
        <v>0</v>
      </c>
      <c r="M173" s="30">
        <f t="shared" si="108"/>
        <v>0</v>
      </c>
      <c r="N173" s="30">
        <f t="shared" si="108"/>
        <v>0</v>
      </c>
      <c r="O173" s="30">
        <f t="shared" si="108"/>
        <v>0</v>
      </c>
      <c r="P173" s="30">
        <f t="shared" si="108"/>
        <v>0</v>
      </c>
      <c r="Q173" s="30">
        <f t="shared" si="108"/>
        <v>0</v>
      </c>
      <c r="R173" s="30">
        <f t="shared" si="108"/>
        <v>0</v>
      </c>
      <c r="S173" s="30">
        <f t="shared" si="108"/>
        <v>0</v>
      </c>
      <c r="T173" s="30">
        <f t="shared" si="108"/>
        <v>0</v>
      </c>
      <c r="U173" s="30">
        <f t="shared" si="108"/>
        <v>0</v>
      </c>
      <c r="V173" s="30">
        <f t="shared" si="108"/>
        <v>0</v>
      </c>
      <c r="W173" s="30">
        <f t="shared" si="108"/>
        <v>0</v>
      </c>
      <c r="X173" s="30">
        <f t="shared" si="108"/>
        <v>0</v>
      </c>
      <c r="Y173" s="30">
        <f t="shared" si="108"/>
        <v>0</v>
      </c>
      <c r="Z173" s="30">
        <f t="shared" si="108"/>
        <v>0</v>
      </c>
      <c r="AA173" s="30">
        <f t="shared" si="108"/>
        <v>0</v>
      </c>
      <c r="AB173" s="30">
        <f t="shared" si="108"/>
        <v>0</v>
      </c>
      <c r="AC173" s="30">
        <f t="shared" si="108"/>
        <v>0</v>
      </c>
      <c r="AD173" s="30">
        <f t="shared" si="108"/>
        <v>0</v>
      </c>
      <c r="AE173" s="30">
        <f t="shared" si="108"/>
        <v>0</v>
      </c>
      <c r="AF173" s="30">
        <f t="shared" si="108"/>
        <v>0</v>
      </c>
      <c r="AG173" s="30">
        <f t="shared" si="108"/>
        <v>0</v>
      </c>
      <c r="AH173" s="30">
        <f t="shared" si="108"/>
        <v>0</v>
      </c>
      <c r="AI173" s="30">
        <f t="shared" si="108"/>
        <v>0</v>
      </c>
      <c r="AJ173" s="30">
        <f t="shared" si="108"/>
        <v>0</v>
      </c>
      <c r="AK173" s="30">
        <f t="shared" si="108"/>
        <v>0</v>
      </c>
      <c r="AL173" s="30">
        <f t="shared" si="108"/>
        <v>0</v>
      </c>
      <c r="AM173" s="30">
        <f t="shared" si="108"/>
        <v>0</v>
      </c>
      <c r="AN173" s="30">
        <f t="shared" si="108"/>
        <v>0</v>
      </c>
      <c r="AO173" s="30">
        <f t="shared" si="108"/>
        <v>0</v>
      </c>
      <c r="AP173" s="30">
        <f t="shared" si="108"/>
        <v>0</v>
      </c>
      <c r="AQ173" s="30">
        <f t="shared" si="108"/>
        <v>0</v>
      </c>
      <c r="AR173" s="30">
        <f t="shared" si="108"/>
        <v>0</v>
      </c>
      <c r="AS173" s="30">
        <f t="shared" si="108"/>
        <v>0</v>
      </c>
      <c r="AT173" s="30">
        <f t="shared" si="108"/>
        <v>0</v>
      </c>
      <c r="AU173" s="30">
        <f t="shared" si="108"/>
        <v>0</v>
      </c>
      <c r="AV173" s="30">
        <f t="shared" si="108"/>
        <v>0</v>
      </c>
      <c r="AW173" s="30">
        <f t="shared" si="108"/>
        <v>0</v>
      </c>
      <c r="AX173" s="30">
        <f t="shared" si="108"/>
        <v>0</v>
      </c>
      <c r="AY173" s="30">
        <f t="shared" si="108"/>
        <v>0</v>
      </c>
      <c r="AZ173" s="30">
        <f t="shared" si="108"/>
        <v>0</v>
      </c>
      <c r="BA173" s="30">
        <f t="shared" si="108"/>
        <v>0</v>
      </c>
      <c r="BB173" s="30">
        <f t="shared" si="108"/>
        <v>0</v>
      </c>
      <c r="BC173" s="30">
        <f t="shared" si="108"/>
        <v>0</v>
      </c>
      <c r="BD173" s="30">
        <f t="shared" si="108"/>
        <v>0</v>
      </c>
      <c r="BE173" s="30">
        <f t="shared" si="108"/>
        <v>0</v>
      </c>
      <c r="BF173" s="30">
        <f t="shared" si="108"/>
        <v>0</v>
      </c>
      <c r="BG173" s="30">
        <f t="shared" si="108"/>
        <v>0</v>
      </c>
      <c r="BH173" s="30">
        <f t="shared" si="108"/>
        <v>0</v>
      </c>
      <c r="BI173" s="30">
        <f t="shared" si="108"/>
        <v>0</v>
      </c>
      <c r="BJ173" s="30">
        <f t="shared" si="108"/>
        <v>0</v>
      </c>
      <c r="BK173" s="30">
        <f t="shared" si="108"/>
        <v>0</v>
      </c>
      <c r="BL173" s="30">
        <f t="shared" si="108"/>
        <v>0</v>
      </c>
      <c r="BM173" s="30">
        <f t="shared" si="108"/>
        <v>0</v>
      </c>
      <c r="BN173" s="30">
        <f t="shared" si="108"/>
        <v>0</v>
      </c>
      <c r="BO173" s="30">
        <f t="shared" si="108"/>
        <v>0</v>
      </c>
      <c r="BP173" s="30">
        <f t="shared" si="108"/>
        <v>0</v>
      </c>
      <c r="BQ173" s="30">
        <f t="shared" si="107"/>
        <v>0</v>
      </c>
      <c r="BR173" s="30">
        <f t="shared" si="107"/>
        <v>0</v>
      </c>
      <c r="BS173" s="30">
        <f t="shared" si="107"/>
        <v>0</v>
      </c>
      <c r="BT173" s="30">
        <f t="shared" si="107"/>
        <v>0</v>
      </c>
      <c r="BU173" s="30">
        <f t="shared" si="107"/>
        <v>0</v>
      </c>
      <c r="BV173" s="30">
        <f t="shared" si="107"/>
        <v>0</v>
      </c>
      <c r="BW173" s="30">
        <f t="shared" si="107"/>
        <v>0</v>
      </c>
      <c r="BX173" s="30">
        <f t="shared" si="107"/>
        <v>0</v>
      </c>
      <c r="BY173" s="30">
        <f t="shared" si="107"/>
        <v>0</v>
      </c>
      <c r="BZ173" s="30">
        <f t="shared" si="107"/>
        <v>0</v>
      </c>
      <c r="CA173" s="30">
        <f t="shared" si="107"/>
        <v>0</v>
      </c>
      <c r="CB173" s="30">
        <f t="shared" si="107"/>
        <v>0</v>
      </c>
      <c r="CC173" s="30">
        <f t="shared" si="107"/>
        <v>0</v>
      </c>
      <c r="CD173" s="30">
        <f t="shared" si="107"/>
        <v>0</v>
      </c>
      <c r="CE173" s="30">
        <f t="shared" si="107"/>
        <v>0</v>
      </c>
      <c r="CF173" s="30">
        <f t="shared" si="107"/>
        <v>0</v>
      </c>
      <c r="CG173" s="30">
        <f t="shared" si="107"/>
        <v>0</v>
      </c>
      <c r="CH173" s="34">
        <f t="shared" si="107"/>
        <v>0</v>
      </c>
    </row>
    <row r="174" spans="1:86" ht="15.75" customHeight="1" x14ac:dyDescent="0.3">
      <c r="A174" s="645"/>
      <c r="B174" s="326" t="s">
        <v>137</v>
      </c>
      <c r="C174" s="30">
        <f t="shared" si="102"/>
        <v>0</v>
      </c>
      <c r="D174" s="30">
        <f t="shared" si="103"/>
        <v>0</v>
      </c>
      <c r="E174" s="30">
        <f t="shared" si="108"/>
        <v>0</v>
      </c>
      <c r="F174" s="30">
        <f t="shared" si="108"/>
        <v>0</v>
      </c>
      <c r="G174" s="30">
        <f t="shared" si="108"/>
        <v>0</v>
      </c>
      <c r="H174" s="30">
        <f t="shared" si="108"/>
        <v>0</v>
      </c>
      <c r="I174" s="30">
        <f t="shared" si="108"/>
        <v>0</v>
      </c>
      <c r="J174" s="30">
        <f t="shared" si="108"/>
        <v>0</v>
      </c>
      <c r="K174" s="30">
        <f t="shared" si="108"/>
        <v>0</v>
      </c>
      <c r="L174" s="30">
        <f t="shared" si="108"/>
        <v>0</v>
      </c>
      <c r="M174" s="30">
        <f t="shared" si="108"/>
        <v>0</v>
      </c>
      <c r="N174" s="30">
        <f t="shared" si="108"/>
        <v>0</v>
      </c>
      <c r="O174" s="30">
        <f t="shared" si="108"/>
        <v>0</v>
      </c>
      <c r="P174" s="30">
        <f t="shared" si="108"/>
        <v>0</v>
      </c>
      <c r="Q174" s="30">
        <f t="shared" si="108"/>
        <v>0</v>
      </c>
      <c r="R174" s="30">
        <f t="shared" si="108"/>
        <v>0</v>
      </c>
      <c r="S174" s="30">
        <f t="shared" si="108"/>
        <v>0</v>
      </c>
      <c r="T174" s="30">
        <f t="shared" si="108"/>
        <v>0</v>
      </c>
      <c r="U174" s="30">
        <f t="shared" si="108"/>
        <v>0</v>
      </c>
      <c r="V174" s="30">
        <f t="shared" si="108"/>
        <v>0</v>
      </c>
      <c r="W174" s="30">
        <f t="shared" si="108"/>
        <v>0</v>
      </c>
      <c r="X174" s="30">
        <f t="shared" si="108"/>
        <v>0</v>
      </c>
      <c r="Y174" s="30">
        <f t="shared" si="108"/>
        <v>0</v>
      </c>
      <c r="Z174" s="30">
        <f t="shared" si="108"/>
        <v>0</v>
      </c>
      <c r="AA174" s="30">
        <f t="shared" si="108"/>
        <v>0</v>
      </c>
      <c r="AB174" s="30">
        <f t="shared" si="108"/>
        <v>0</v>
      </c>
      <c r="AC174" s="30">
        <f t="shared" si="108"/>
        <v>0</v>
      </c>
      <c r="AD174" s="30">
        <f t="shared" si="108"/>
        <v>0</v>
      </c>
      <c r="AE174" s="30">
        <f t="shared" si="108"/>
        <v>0</v>
      </c>
      <c r="AF174" s="30">
        <f t="shared" si="108"/>
        <v>0</v>
      </c>
      <c r="AG174" s="30">
        <f t="shared" si="108"/>
        <v>0</v>
      </c>
      <c r="AH174" s="30">
        <f t="shared" si="108"/>
        <v>0</v>
      </c>
      <c r="AI174" s="30">
        <f t="shared" si="108"/>
        <v>0</v>
      </c>
      <c r="AJ174" s="30">
        <f t="shared" si="108"/>
        <v>0</v>
      </c>
      <c r="AK174" s="30">
        <f t="shared" si="108"/>
        <v>0</v>
      </c>
      <c r="AL174" s="30">
        <f t="shared" si="108"/>
        <v>0</v>
      </c>
      <c r="AM174" s="30">
        <f t="shared" si="108"/>
        <v>0</v>
      </c>
      <c r="AN174" s="30">
        <f t="shared" si="108"/>
        <v>0</v>
      </c>
      <c r="AO174" s="30">
        <f t="shared" si="108"/>
        <v>0</v>
      </c>
      <c r="AP174" s="30">
        <f t="shared" si="108"/>
        <v>0</v>
      </c>
      <c r="AQ174" s="30">
        <f t="shared" si="108"/>
        <v>0</v>
      </c>
      <c r="AR174" s="30">
        <f t="shared" si="108"/>
        <v>0</v>
      </c>
      <c r="AS174" s="30">
        <f t="shared" si="108"/>
        <v>0</v>
      </c>
      <c r="AT174" s="30">
        <f t="shared" si="108"/>
        <v>0</v>
      </c>
      <c r="AU174" s="30">
        <f t="shared" si="108"/>
        <v>0</v>
      </c>
      <c r="AV174" s="30">
        <f t="shared" si="108"/>
        <v>0</v>
      </c>
      <c r="AW174" s="30">
        <f t="shared" si="108"/>
        <v>0</v>
      </c>
      <c r="AX174" s="30">
        <f t="shared" si="108"/>
        <v>0</v>
      </c>
      <c r="AY174" s="30">
        <f t="shared" si="108"/>
        <v>0</v>
      </c>
      <c r="AZ174" s="30">
        <f t="shared" si="108"/>
        <v>0</v>
      </c>
      <c r="BA174" s="30">
        <f t="shared" si="108"/>
        <v>0</v>
      </c>
      <c r="BB174" s="30">
        <f t="shared" si="108"/>
        <v>0</v>
      </c>
      <c r="BC174" s="30">
        <f t="shared" si="108"/>
        <v>0</v>
      </c>
      <c r="BD174" s="30">
        <f t="shared" si="108"/>
        <v>0</v>
      </c>
      <c r="BE174" s="30">
        <f t="shared" si="108"/>
        <v>0</v>
      </c>
      <c r="BF174" s="30">
        <f t="shared" si="108"/>
        <v>0</v>
      </c>
      <c r="BG174" s="30">
        <f t="shared" si="108"/>
        <v>0</v>
      </c>
      <c r="BH174" s="30">
        <f t="shared" si="108"/>
        <v>0</v>
      </c>
      <c r="BI174" s="30">
        <f t="shared" si="108"/>
        <v>0</v>
      </c>
      <c r="BJ174" s="30">
        <f t="shared" si="108"/>
        <v>0</v>
      </c>
      <c r="BK174" s="30">
        <f t="shared" si="108"/>
        <v>0</v>
      </c>
      <c r="BL174" s="30">
        <f t="shared" si="108"/>
        <v>0</v>
      </c>
      <c r="BM174" s="30">
        <f t="shared" si="108"/>
        <v>0</v>
      </c>
      <c r="BN174" s="30">
        <f t="shared" si="108"/>
        <v>0</v>
      </c>
      <c r="BO174" s="30">
        <f t="shared" si="108"/>
        <v>0</v>
      </c>
      <c r="BP174" s="30">
        <f t="shared" si="108"/>
        <v>0</v>
      </c>
      <c r="BQ174" s="30">
        <f t="shared" si="107"/>
        <v>0</v>
      </c>
      <c r="BR174" s="30">
        <f t="shared" si="107"/>
        <v>0</v>
      </c>
      <c r="BS174" s="30">
        <f t="shared" si="107"/>
        <v>0</v>
      </c>
      <c r="BT174" s="30">
        <f t="shared" si="107"/>
        <v>0</v>
      </c>
      <c r="BU174" s="30">
        <f t="shared" si="107"/>
        <v>0</v>
      </c>
      <c r="BV174" s="30">
        <f t="shared" si="107"/>
        <v>0</v>
      </c>
      <c r="BW174" s="30">
        <f t="shared" si="107"/>
        <v>0</v>
      </c>
      <c r="BX174" s="30">
        <f t="shared" si="107"/>
        <v>0</v>
      </c>
      <c r="BY174" s="30">
        <f t="shared" si="107"/>
        <v>0</v>
      </c>
      <c r="BZ174" s="30">
        <f t="shared" si="107"/>
        <v>0</v>
      </c>
      <c r="CA174" s="30">
        <f t="shared" si="107"/>
        <v>0</v>
      </c>
      <c r="CB174" s="30">
        <f t="shared" si="107"/>
        <v>0</v>
      </c>
      <c r="CC174" s="30">
        <f t="shared" si="107"/>
        <v>0</v>
      </c>
      <c r="CD174" s="30">
        <f t="shared" si="107"/>
        <v>0</v>
      </c>
      <c r="CE174" s="30">
        <f t="shared" si="107"/>
        <v>0</v>
      </c>
      <c r="CF174" s="30">
        <f t="shared" si="107"/>
        <v>0</v>
      </c>
      <c r="CG174" s="30">
        <f t="shared" si="107"/>
        <v>0</v>
      </c>
      <c r="CH174" s="34">
        <f t="shared" si="107"/>
        <v>0</v>
      </c>
    </row>
    <row r="175" spans="1:86" ht="15.75" customHeight="1" x14ac:dyDescent="0.3">
      <c r="A175" s="64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
      <c r="A176" s="645"/>
      <c r="B176" s="318" t="s">
        <v>237</v>
      </c>
      <c r="C176" s="30">
        <f>SUM(C162:C175)</f>
        <v>68.487686664919195</v>
      </c>
      <c r="D176" s="30">
        <f>SUM(D162:D175)</f>
        <v>106.7258064484584</v>
      </c>
      <c r="E176" s="30">
        <f t="shared" ref="E176:BP176" si="109">SUM(E162:E175)</f>
        <v>115.87317715700998</v>
      </c>
      <c r="F176" s="30">
        <f t="shared" si="109"/>
        <v>481.90561002730078</v>
      </c>
      <c r="G176" s="30">
        <f t="shared" si="109"/>
        <v>1433.4538309871732</v>
      </c>
      <c r="H176" s="30">
        <f t="shared" si="109"/>
        <v>3047.9286545252853</v>
      </c>
      <c r="I176" s="30">
        <f t="shared" si="109"/>
        <v>3303.0106651206092</v>
      </c>
      <c r="J176" s="30">
        <f t="shared" si="109"/>
        <v>4388.1450258123332</v>
      </c>
      <c r="K176" s="30">
        <f t="shared" si="109"/>
        <v>4587.7432883807651</v>
      </c>
      <c r="L176" s="30">
        <f t="shared" si="109"/>
        <v>2208.9019557807414</v>
      </c>
      <c r="M176" s="30">
        <f t="shared" si="109"/>
        <v>2584.4198209509186</v>
      </c>
      <c r="N176" s="30">
        <f t="shared" si="109"/>
        <v>2785.7519189490399</v>
      </c>
      <c r="O176" s="30">
        <f t="shared" si="109"/>
        <v>2988.5607257098718</v>
      </c>
      <c r="P176" s="30">
        <f t="shared" si="109"/>
        <v>2418.9150352110519</v>
      </c>
      <c r="Q176" s="30">
        <f t="shared" si="109"/>
        <v>2346.8422709886436</v>
      </c>
      <c r="R176" s="30">
        <f t="shared" si="109"/>
        <v>2431.130589576338</v>
      </c>
      <c r="S176" s="30">
        <f t="shared" si="109"/>
        <v>5265.0288143327107</v>
      </c>
      <c r="T176" s="30">
        <f t="shared" si="109"/>
        <v>19629.473599515135</v>
      </c>
      <c r="U176" s="30">
        <f t="shared" si="109"/>
        <v>19385.647012097092</v>
      </c>
      <c r="V176" s="30">
        <f t="shared" si="109"/>
        <v>19104.277222900469</v>
      </c>
      <c r="W176" s="30">
        <f t="shared" si="109"/>
        <v>12914.134435009812</v>
      </c>
      <c r="X176" s="30">
        <f t="shared" si="109"/>
        <v>4164.6469255845986</v>
      </c>
      <c r="Y176" s="30">
        <f t="shared" si="109"/>
        <v>3172.0937373014804</v>
      </c>
      <c r="Z176" s="30">
        <f t="shared" si="109"/>
        <v>2813.4851141898412</v>
      </c>
      <c r="AA176" s="30">
        <f t="shared" si="109"/>
        <v>2988.5607257098718</v>
      </c>
      <c r="AB176" s="30">
        <f t="shared" si="109"/>
        <v>2418.9150352110519</v>
      </c>
      <c r="AC176" s="30">
        <f t="shared" si="109"/>
        <v>2346.8422709886436</v>
      </c>
      <c r="AD176" s="30">
        <f t="shared" si="109"/>
        <v>2431.130589576338</v>
      </c>
      <c r="AE176" s="30">
        <f t="shared" si="109"/>
        <v>5265.0288143327107</v>
      </c>
      <c r="AF176" s="30">
        <f t="shared" si="109"/>
        <v>19629.473599515135</v>
      </c>
      <c r="AG176" s="30">
        <f t="shared" si="109"/>
        <v>19385.647012097092</v>
      </c>
      <c r="AH176" s="30">
        <f t="shared" si="109"/>
        <v>19104.277222900469</v>
      </c>
      <c r="AI176" s="30">
        <f t="shared" si="109"/>
        <v>12914.134435009812</v>
      </c>
      <c r="AJ176" s="30">
        <f t="shared" si="109"/>
        <v>4164.6469255845986</v>
      </c>
      <c r="AK176" s="30">
        <f t="shared" si="109"/>
        <v>3172.0937373014804</v>
      </c>
      <c r="AL176" s="30">
        <f t="shared" si="109"/>
        <v>2813.4851141898412</v>
      </c>
      <c r="AM176" s="30">
        <f t="shared" si="109"/>
        <v>2988.5607257098718</v>
      </c>
      <c r="AN176" s="30">
        <f t="shared" si="109"/>
        <v>2418.9150352110519</v>
      </c>
      <c r="AO176" s="30">
        <f t="shared" si="109"/>
        <v>2346.8422709886436</v>
      </c>
      <c r="AP176" s="30">
        <f t="shared" si="109"/>
        <v>2431.130589576338</v>
      </c>
      <c r="AQ176" s="30">
        <f t="shared" si="109"/>
        <v>5265.0288143327107</v>
      </c>
      <c r="AR176" s="30">
        <f t="shared" si="109"/>
        <v>19629.473599515135</v>
      </c>
      <c r="AS176" s="30">
        <f t="shared" si="109"/>
        <v>19385.647012097092</v>
      </c>
      <c r="AT176" s="30">
        <f t="shared" si="109"/>
        <v>19104.277222900469</v>
      </c>
      <c r="AU176" s="30">
        <f t="shared" si="109"/>
        <v>12914.134435009812</v>
      </c>
      <c r="AV176" s="30">
        <f t="shared" si="109"/>
        <v>4164.6469255845986</v>
      </c>
      <c r="AW176" s="30">
        <f t="shared" si="109"/>
        <v>3172.0937373014804</v>
      </c>
      <c r="AX176" s="30">
        <f t="shared" si="109"/>
        <v>2813.4851141898412</v>
      </c>
      <c r="AY176" s="30">
        <f t="shared" si="109"/>
        <v>2988.5607257098718</v>
      </c>
      <c r="AZ176" s="30">
        <f t="shared" si="109"/>
        <v>2418.9150352110519</v>
      </c>
      <c r="BA176" s="30">
        <f t="shared" si="109"/>
        <v>2346.8422709886436</v>
      </c>
      <c r="BB176" s="30">
        <f t="shared" si="109"/>
        <v>2431.130589576338</v>
      </c>
      <c r="BC176" s="30">
        <f t="shared" si="109"/>
        <v>5265.0288143327107</v>
      </c>
      <c r="BD176" s="30">
        <f t="shared" si="109"/>
        <v>19629.473599515135</v>
      </c>
      <c r="BE176" s="30">
        <f t="shared" si="109"/>
        <v>19385.647012097092</v>
      </c>
      <c r="BF176" s="30">
        <f t="shared" si="109"/>
        <v>19104.277222900469</v>
      </c>
      <c r="BG176" s="30">
        <f t="shared" si="109"/>
        <v>12914.134435009812</v>
      </c>
      <c r="BH176" s="30">
        <f t="shared" si="109"/>
        <v>4164.6469255845986</v>
      </c>
      <c r="BI176" s="30">
        <f t="shared" si="109"/>
        <v>3172.0937373014804</v>
      </c>
      <c r="BJ176" s="30">
        <f t="shared" si="109"/>
        <v>2813.4851141898412</v>
      </c>
      <c r="BK176" s="30">
        <f t="shared" si="109"/>
        <v>2988.5607257098718</v>
      </c>
      <c r="BL176" s="30">
        <f t="shared" si="109"/>
        <v>2418.9150352110519</v>
      </c>
      <c r="BM176" s="30">
        <f t="shared" si="109"/>
        <v>2346.8422709886436</v>
      </c>
      <c r="BN176" s="30">
        <f t="shared" si="109"/>
        <v>2431.130589576338</v>
      </c>
      <c r="BO176" s="30">
        <f t="shared" si="109"/>
        <v>5265.0288143327107</v>
      </c>
      <c r="BP176" s="30">
        <f t="shared" si="109"/>
        <v>19629.473599515135</v>
      </c>
      <c r="BQ176" s="30">
        <f t="shared" ref="BQ176:CH176" si="110">SUM(BQ162:BQ175)</f>
        <v>19385.647012097092</v>
      </c>
      <c r="BR176" s="30">
        <f t="shared" si="110"/>
        <v>19104.277222900469</v>
      </c>
      <c r="BS176" s="30">
        <f t="shared" si="110"/>
        <v>12914.134435009812</v>
      </c>
      <c r="BT176" s="30">
        <f t="shared" si="110"/>
        <v>4164.6469255845986</v>
      </c>
      <c r="BU176" s="30">
        <f t="shared" si="110"/>
        <v>3172.0937373014804</v>
      </c>
      <c r="BV176" s="30">
        <f t="shared" si="110"/>
        <v>2813.4851141898412</v>
      </c>
      <c r="BW176" s="30">
        <f t="shared" si="110"/>
        <v>2988.5607257098718</v>
      </c>
      <c r="BX176" s="30">
        <f t="shared" si="110"/>
        <v>2418.9150352110519</v>
      </c>
      <c r="BY176" s="30">
        <f t="shared" si="110"/>
        <v>2346.8422709886436</v>
      </c>
      <c r="BZ176" s="30">
        <f t="shared" si="110"/>
        <v>2431.130589576338</v>
      </c>
      <c r="CA176" s="30">
        <f t="shared" si="110"/>
        <v>5265.0288143327107</v>
      </c>
      <c r="CB176" s="30">
        <f t="shared" si="110"/>
        <v>19629.473599515135</v>
      </c>
      <c r="CC176" s="30">
        <f t="shared" si="110"/>
        <v>19385.647012097092</v>
      </c>
      <c r="CD176" s="30">
        <f t="shared" si="110"/>
        <v>19104.277222900469</v>
      </c>
      <c r="CE176" s="30">
        <f t="shared" si="110"/>
        <v>12914.134435009812</v>
      </c>
      <c r="CF176" s="30">
        <f t="shared" si="110"/>
        <v>4164.6469255845986</v>
      </c>
      <c r="CG176" s="30">
        <f t="shared" si="110"/>
        <v>3172.0937373014804</v>
      </c>
      <c r="CH176" s="34">
        <f t="shared" si="110"/>
        <v>2813.4851141898412</v>
      </c>
    </row>
    <row r="177" spans="1:86" ht="16.5" customHeight="1" thickBot="1" x14ac:dyDescent="0.35">
      <c r="A177" s="646"/>
      <c r="B177" s="170" t="s">
        <v>238</v>
      </c>
      <c r="C177" s="31">
        <f>C176</f>
        <v>68.487686664919195</v>
      </c>
      <c r="D177" s="31">
        <f>C177+D176</f>
        <v>175.21349311337758</v>
      </c>
      <c r="E177" s="31">
        <f t="shared" ref="E177:BP177" si="111">D177+E176</f>
        <v>291.08667027038757</v>
      </c>
      <c r="F177" s="31">
        <f t="shared" si="111"/>
        <v>772.99228029768835</v>
      </c>
      <c r="G177" s="31">
        <f t="shared" si="111"/>
        <v>2206.4461112848617</v>
      </c>
      <c r="H177" s="31">
        <f t="shared" si="111"/>
        <v>5254.3747658101474</v>
      </c>
      <c r="I177" s="31">
        <f t="shared" si="111"/>
        <v>8557.3854309307571</v>
      </c>
      <c r="J177" s="31">
        <f t="shared" si="111"/>
        <v>12945.53045674309</v>
      </c>
      <c r="K177" s="31">
        <f t="shared" si="111"/>
        <v>17533.273745123857</v>
      </c>
      <c r="L177" s="31">
        <f t="shared" si="111"/>
        <v>19742.175700904598</v>
      </c>
      <c r="M177" s="31">
        <f t="shared" si="111"/>
        <v>22326.595521855517</v>
      </c>
      <c r="N177" s="31">
        <f t="shared" si="111"/>
        <v>25112.347440804559</v>
      </c>
      <c r="O177" s="31">
        <f t="shared" si="111"/>
        <v>28100.908166514429</v>
      </c>
      <c r="P177" s="31">
        <f t="shared" si="111"/>
        <v>30519.823201725481</v>
      </c>
      <c r="Q177" s="31">
        <f t="shared" si="111"/>
        <v>32866.665472714129</v>
      </c>
      <c r="R177" s="31">
        <f t="shared" si="111"/>
        <v>35297.796062290465</v>
      </c>
      <c r="S177" s="31">
        <f t="shared" si="111"/>
        <v>40562.824876623177</v>
      </c>
      <c r="T177" s="31">
        <f t="shared" si="111"/>
        <v>60192.298476138312</v>
      </c>
      <c r="U177" s="31">
        <f t="shared" si="111"/>
        <v>79577.945488235404</v>
      </c>
      <c r="V177" s="31">
        <f t="shared" si="111"/>
        <v>98682.222711135866</v>
      </c>
      <c r="W177" s="31">
        <f t="shared" si="111"/>
        <v>111596.35714614567</v>
      </c>
      <c r="X177" s="31">
        <f t="shared" si="111"/>
        <v>115761.00407173028</v>
      </c>
      <c r="Y177" s="31">
        <f t="shared" si="111"/>
        <v>118933.09780903175</v>
      </c>
      <c r="Z177" s="31">
        <f t="shared" si="111"/>
        <v>121746.58292322159</v>
      </c>
      <c r="AA177" s="31">
        <f t="shared" si="111"/>
        <v>124735.14364893147</v>
      </c>
      <c r="AB177" s="31">
        <f t="shared" si="111"/>
        <v>127154.05868414251</v>
      </c>
      <c r="AC177" s="31">
        <f t="shared" si="111"/>
        <v>129500.90095513116</v>
      </c>
      <c r="AD177" s="31">
        <f t="shared" si="111"/>
        <v>131932.03154470751</v>
      </c>
      <c r="AE177" s="31">
        <f t="shared" si="111"/>
        <v>137197.06035904022</v>
      </c>
      <c r="AF177" s="31">
        <f t="shared" si="111"/>
        <v>156826.53395855534</v>
      </c>
      <c r="AG177" s="31">
        <f t="shared" si="111"/>
        <v>176212.18097065244</v>
      </c>
      <c r="AH177" s="31">
        <f t="shared" si="111"/>
        <v>195316.45819355291</v>
      </c>
      <c r="AI177" s="31">
        <f t="shared" si="111"/>
        <v>208230.59262856274</v>
      </c>
      <c r="AJ177" s="31">
        <f t="shared" si="111"/>
        <v>212395.23955414732</v>
      </c>
      <c r="AK177" s="31">
        <f t="shared" si="111"/>
        <v>215567.3332914488</v>
      </c>
      <c r="AL177" s="31">
        <f t="shared" si="111"/>
        <v>218380.81840563865</v>
      </c>
      <c r="AM177" s="31">
        <f t="shared" si="111"/>
        <v>221369.37913134851</v>
      </c>
      <c r="AN177" s="31">
        <f t="shared" si="111"/>
        <v>223788.29416655956</v>
      </c>
      <c r="AO177" s="31">
        <f t="shared" si="111"/>
        <v>226135.13643754821</v>
      </c>
      <c r="AP177" s="31">
        <f t="shared" si="111"/>
        <v>228566.26702712456</v>
      </c>
      <c r="AQ177" s="31">
        <f t="shared" si="111"/>
        <v>233831.29584145726</v>
      </c>
      <c r="AR177" s="31">
        <f t="shared" si="111"/>
        <v>253460.76944097239</v>
      </c>
      <c r="AS177" s="31">
        <f t="shared" si="111"/>
        <v>272846.41645306948</v>
      </c>
      <c r="AT177" s="31">
        <f t="shared" si="111"/>
        <v>291950.69367596996</v>
      </c>
      <c r="AU177" s="31">
        <f t="shared" si="111"/>
        <v>304864.82811097975</v>
      </c>
      <c r="AV177" s="31">
        <f t="shared" si="111"/>
        <v>309029.47503656434</v>
      </c>
      <c r="AW177" s="31">
        <f t="shared" si="111"/>
        <v>312201.56877386582</v>
      </c>
      <c r="AX177" s="31">
        <f t="shared" si="111"/>
        <v>315015.05388805567</v>
      </c>
      <c r="AY177" s="31">
        <f t="shared" si="111"/>
        <v>318003.61461376556</v>
      </c>
      <c r="AZ177" s="31">
        <f t="shared" si="111"/>
        <v>320422.52964897663</v>
      </c>
      <c r="BA177" s="31">
        <f t="shared" si="111"/>
        <v>322769.37191996526</v>
      </c>
      <c r="BB177" s="31">
        <f t="shared" si="111"/>
        <v>325200.50250954158</v>
      </c>
      <c r="BC177" s="31">
        <f t="shared" si="111"/>
        <v>330465.53132387431</v>
      </c>
      <c r="BD177" s="31">
        <f t="shared" si="111"/>
        <v>350095.00492338947</v>
      </c>
      <c r="BE177" s="31">
        <f t="shared" si="111"/>
        <v>369480.65193548659</v>
      </c>
      <c r="BF177" s="31">
        <f t="shared" si="111"/>
        <v>388584.92915838707</v>
      </c>
      <c r="BG177" s="31">
        <f t="shared" si="111"/>
        <v>401499.06359339686</v>
      </c>
      <c r="BH177" s="31">
        <f t="shared" si="111"/>
        <v>405663.71051898145</v>
      </c>
      <c r="BI177" s="31">
        <f t="shared" si="111"/>
        <v>408835.80425628292</v>
      </c>
      <c r="BJ177" s="31">
        <f t="shared" si="111"/>
        <v>411649.28937047278</v>
      </c>
      <c r="BK177" s="31">
        <f t="shared" si="111"/>
        <v>414637.85009618266</v>
      </c>
      <c r="BL177" s="31">
        <f t="shared" si="111"/>
        <v>417056.76513139374</v>
      </c>
      <c r="BM177" s="31">
        <f t="shared" si="111"/>
        <v>419403.60740238236</v>
      </c>
      <c r="BN177" s="31">
        <f t="shared" si="111"/>
        <v>421834.73799195868</v>
      </c>
      <c r="BO177" s="31">
        <f t="shared" si="111"/>
        <v>427099.76680629142</v>
      </c>
      <c r="BP177" s="31">
        <f t="shared" si="111"/>
        <v>446729.24040580657</v>
      </c>
      <c r="BQ177" s="31">
        <f t="shared" ref="BQ177:CH177" si="112">BP177+BQ176</f>
        <v>466114.88741790364</v>
      </c>
      <c r="BR177" s="31">
        <f t="shared" si="112"/>
        <v>485219.16464080411</v>
      </c>
      <c r="BS177" s="31">
        <f t="shared" si="112"/>
        <v>498133.29907581391</v>
      </c>
      <c r="BT177" s="31">
        <f t="shared" si="112"/>
        <v>502297.94600139849</v>
      </c>
      <c r="BU177" s="31">
        <f t="shared" si="112"/>
        <v>505470.03973869997</v>
      </c>
      <c r="BV177" s="31">
        <f t="shared" si="112"/>
        <v>508283.52485288982</v>
      </c>
      <c r="BW177" s="31">
        <f t="shared" si="112"/>
        <v>511272.08557859971</v>
      </c>
      <c r="BX177" s="31">
        <f t="shared" si="112"/>
        <v>513691.00061381079</v>
      </c>
      <c r="BY177" s="31">
        <f t="shared" si="112"/>
        <v>516037.84288479941</v>
      </c>
      <c r="BZ177" s="31">
        <f t="shared" si="112"/>
        <v>518468.97347437573</v>
      </c>
      <c r="CA177" s="31">
        <f t="shared" si="112"/>
        <v>523734.00228870846</v>
      </c>
      <c r="CB177" s="31">
        <f t="shared" si="112"/>
        <v>543363.47588822362</v>
      </c>
      <c r="CC177" s="31">
        <f t="shared" si="112"/>
        <v>562749.12290032068</v>
      </c>
      <c r="CD177" s="31">
        <f t="shared" si="112"/>
        <v>581853.4001232211</v>
      </c>
      <c r="CE177" s="31">
        <f t="shared" si="112"/>
        <v>594767.53455823089</v>
      </c>
      <c r="CF177" s="31">
        <f t="shared" si="112"/>
        <v>598932.18148381554</v>
      </c>
      <c r="CG177" s="31">
        <f t="shared" si="112"/>
        <v>602104.27522111707</v>
      </c>
      <c r="CH177" s="35">
        <f t="shared" si="112"/>
        <v>604917.76033530687</v>
      </c>
    </row>
    <row r="178" spans="1:86" s="136" customFormat="1" x14ac:dyDescent="0.3">
      <c r="A178" s="127"/>
      <c r="B178" s="281" t="s">
        <v>250</v>
      </c>
      <c r="C178" s="135">
        <f>C157+C176</f>
        <v>138.62616413128558</v>
      </c>
      <c r="D178" s="135">
        <f t="shared" ref="D178:BO178" si="113">D157+D176</f>
        <v>214.92442725143039</v>
      </c>
      <c r="E178" s="135">
        <f t="shared" si="113"/>
        <v>233.37484220919956</v>
      </c>
      <c r="F178" s="135">
        <f t="shared" si="113"/>
        <v>1258.0613200885834</v>
      </c>
      <c r="G178" s="135">
        <f t="shared" si="113"/>
        <v>3137.5531057242474</v>
      </c>
      <c r="H178" s="135">
        <f t="shared" si="113"/>
        <v>4676.8469651561263</v>
      </c>
      <c r="I178" s="135">
        <f t="shared" si="113"/>
        <v>5292.596487185273</v>
      </c>
      <c r="J178" s="135">
        <f t="shared" si="113"/>
        <v>6793.3493558362916</v>
      </c>
      <c r="K178" s="135">
        <f t="shared" si="113"/>
        <v>6980.2310795452895</v>
      </c>
      <c r="L178" s="135">
        <f t="shared" si="113"/>
        <v>4655.3331607572982</v>
      </c>
      <c r="M178" s="135">
        <f t="shared" si="113"/>
        <v>5741.6483192887281</v>
      </c>
      <c r="N178" s="135">
        <f t="shared" si="113"/>
        <v>7306.0901880045767</v>
      </c>
      <c r="O178" s="135">
        <f t="shared" si="113"/>
        <v>7947.905605210849</v>
      </c>
      <c r="P178" s="135">
        <f t="shared" si="113"/>
        <v>6385.2211302522064</v>
      </c>
      <c r="Q178" s="135">
        <f t="shared" si="113"/>
        <v>6468.1750762114643</v>
      </c>
      <c r="R178" s="135">
        <f t="shared" si="113"/>
        <v>6344.3721460351599</v>
      </c>
      <c r="S178" s="135">
        <f t="shared" si="113"/>
        <v>10470.77824177567</v>
      </c>
      <c r="T178" s="135">
        <f t="shared" si="113"/>
        <v>27653.185345665966</v>
      </c>
      <c r="U178" s="135">
        <f t="shared" si="113"/>
        <v>29877.710786200383</v>
      </c>
      <c r="V178" s="135">
        <f t="shared" si="113"/>
        <v>28404.597051921101</v>
      </c>
      <c r="W178" s="135">
        <f t="shared" si="113"/>
        <v>18986.95555711315</v>
      </c>
      <c r="X178" s="135">
        <f t="shared" si="113"/>
        <v>8684.7334831086555</v>
      </c>
      <c r="Y178" s="135">
        <f t="shared" si="113"/>
        <v>7103.9406359536233</v>
      </c>
      <c r="Z178" s="135">
        <f t="shared" si="113"/>
        <v>7385.4099945684302</v>
      </c>
      <c r="AA178" s="135">
        <f t="shared" si="113"/>
        <v>7947.905605210849</v>
      </c>
      <c r="AB178" s="135">
        <f t="shared" si="113"/>
        <v>6385.2211302522064</v>
      </c>
      <c r="AC178" s="135">
        <f t="shared" si="113"/>
        <v>6468.1750762114643</v>
      </c>
      <c r="AD178" s="135">
        <f t="shared" si="113"/>
        <v>6344.3721460351599</v>
      </c>
      <c r="AE178" s="135">
        <f t="shared" si="113"/>
        <v>10470.77824177567</v>
      </c>
      <c r="AF178" s="135">
        <f t="shared" si="113"/>
        <v>27653.185345665966</v>
      </c>
      <c r="AG178" s="135">
        <f t="shared" si="113"/>
        <v>29877.710786200383</v>
      </c>
      <c r="AH178" s="135">
        <f t="shared" si="113"/>
        <v>28404.597051921101</v>
      </c>
      <c r="AI178" s="135">
        <f t="shared" si="113"/>
        <v>18986.95555711315</v>
      </c>
      <c r="AJ178" s="135">
        <f t="shared" si="113"/>
        <v>8684.7334831086555</v>
      </c>
      <c r="AK178" s="135">
        <f t="shared" si="113"/>
        <v>7103.9406359536233</v>
      </c>
      <c r="AL178" s="135">
        <f t="shared" si="113"/>
        <v>7385.4099945684302</v>
      </c>
      <c r="AM178" s="135">
        <f t="shared" si="113"/>
        <v>7947.905605210849</v>
      </c>
      <c r="AN178" s="135">
        <f t="shared" si="113"/>
        <v>6385.2211302522064</v>
      </c>
      <c r="AO178" s="135">
        <f t="shared" si="113"/>
        <v>6468.1750762114643</v>
      </c>
      <c r="AP178" s="135">
        <f t="shared" si="113"/>
        <v>6344.3721460351599</v>
      </c>
      <c r="AQ178" s="135">
        <f t="shared" si="113"/>
        <v>10470.77824177567</v>
      </c>
      <c r="AR178" s="135">
        <f t="shared" si="113"/>
        <v>27653.185345665966</v>
      </c>
      <c r="AS178" s="135">
        <f t="shared" si="113"/>
        <v>29877.710786200383</v>
      </c>
      <c r="AT178" s="135">
        <f t="shared" si="113"/>
        <v>28404.597051921101</v>
      </c>
      <c r="AU178" s="135">
        <f t="shared" si="113"/>
        <v>18986.95555711315</v>
      </c>
      <c r="AV178" s="135">
        <f t="shared" si="113"/>
        <v>8684.7334831086555</v>
      </c>
      <c r="AW178" s="135">
        <f t="shared" si="113"/>
        <v>7103.9406359536233</v>
      </c>
      <c r="AX178" s="135">
        <f t="shared" si="113"/>
        <v>7385.4099945684302</v>
      </c>
      <c r="AY178" s="135">
        <f t="shared" si="113"/>
        <v>7947.905605210849</v>
      </c>
      <c r="AZ178" s="135">
        <f t="shared" si="113"/>
        <v>6385.2211302522064</v>
      </c>
      <c r="BA178" s="135">
        <f t="shared" si="113"/>
        <v>6468.1750762114643</v>
      </c>
      <c r="BB178" s="135">
        <f t="shared" si="113"/>
        <v>6344.3721460351599</v>
      </c>
      <c r="BC178" s="135">
        <f t="shared" si="113"/>
        <v>10470.77824177567</v>
      </c>
      <c r="BD178" s="135">
        <f t="shared" si="113"/>
        <v>27653.185345665966</v>
      </c>
      <c r="BE178" s="135">
        <f t="shared" si="113"/>
        <v>29877.710786200383</v>
      </c>
      <c r="BF178" s="135">
        <f t="shared" si="113"/>
        <v>28404.597051921101</v>
      </c>
      <c r="BG178" s="135">
        <f t="shared" si="113"/>
        <v>18986.95555711315</v>
      </c>
      <c r="BH178" s="135">
        <f t="shared" si="113"/>
        <v>8684.7334831086555</v>
      </c>
      <c r="BI178" s="135">
        <f t="shared" si="113"/>
        <v>7103.9406359536233</v>
      </c>
      <c r="BJ178" s="135">
        <f t="shared" si="113"/>
        <v>7385.4099945684302</v>
      </c>
      <c r="BK178" s="135">
        <f t="shared" si="113"/>
        <v>7947.905605210849</v>
      </c>
      <c r="BL178" s="135">
        <f t="shared" si="113"/>
        <v>6385.2211302522064</v>
      </c>
      <c r="BM178" s="135">
        <f t="shared" si="113"/>
        <v>6468.1750762114643</v>
      </c>
      <c r="BN178" s="135">
        <f t="shared" si="113"/>
        <v>6344.3721460351599</v>
      </c>
      <c r="BO178" s="135">
        <f t="shared" si="113"/>
        <v>10470.77824177567</v>
      </c>
      <c r="BP178" s="135">
        <f t="shared" ref="BP178:CH178" si="114">BP157+BP176</f>
        <v>27653.185345665966</v>
      </c>
      <c r="BQ178" s="135">
        <f t="shared" si="114"/>
        <v>29877.710786200383</v>
      </c>
      <c r="BR178" s="135">
        <f t="shared" si="114"/>
        <v>28404.597051921101</v>
      </c>
      <c r="BS178" s="135">
        <f t="shared" si="114"/>
        <v>18986.95555711315</v>
      </c>
      <c r="BT178" s="135">
        <f t="shared" si="114"/>
        <v>8684.7334831086555</v>
      </c>
      <c r="BU178" s="135">
        <f t="shared" si="114"/>
        <v>7103.9406359536233</v>
      </c>
      <c r="BV178" s="135">
        <f t="shared" si="114"/>
        <v>7385.4099945684302</v>
      </c>
      <c r="BW178" s="135">
        <f t="shared" si="114"/>
        <v>7947.905605210849</v>
      </c>
      <c r="BX178" s="135">
        <f t="shared" si="114"/>
        <v>6385.2211302522064</v>
      </c>
      <c r="BY178" s="135">
        <f t="shared" si="114"/>
        <v>6468.1750762114643</v>
      </c>
      <c r="BZ178" s="135">
        <f t="shared" si="114"/>
        <v>6344.3721460351599</v>
      </c>
      <c r="CA178" s="135">
        <f t="shared" si="114"/>
        <v>10470.77824177567</v>
      </c>
      <c r="CB178" s="135">
        <f t="shared" si="114"/>
        <v>27653.185345665966</v>
      </c>
      <c r="CC178" s="135">
        <f t="shared" si="114"/>
        <v>29877.710786200383</v>
      </c>
      <c r="CD178" s="135">
        <f t="shared" si="114"/>
        <v>28404.597051921101</v>
      </c>
      <c r="CE178" s="135">
        <f t="shared" si="114"/>
        <v>18986.95555711315</v>
      </c>
      <c r="CF178" s="135">
        <f t="shared" si="114"/>
        <v>8684.7334831086555</v>
      </c>
      <c r="CG178" s="135">
        <f t="shared" si="114"/>
        <v>7103.9406359536233</v>
      </c>
      <c r="CH178" s="135">
        <f t="shared" si="114"/>
        <v>7385.4099945684302</v>
      </c>
    </row>
    <row r="179" spans="1:86" x14ac:dyDescent="0.3">
      <c r="A179" s="127"/>
      <c r="B179" s="282" t="s">
        <v>251</v>
      </c>
      <c r="C179" s="132">
        <f>C178-C73</f>
        <v>0</v>
      </c>
      <c r="D179" s="132">
        <f t="shared" ref="D179:BO179" si="115">D178-D73</f>
        <v>0</v>
      </c>
      <c r="E179" s="132">
        <f t="shared" si="115"/>
        <v>0</v>
      </c>
      <c r="F179" s="132">
        <f t="shared" si="115"/>
        <v>1.1885379803970864E-2</v>
      </c>
      <c r="G179" s="132">
        <f t="shared" si="115"/>
        <v>-2.8165359511604038E-2</v>
      </c>
      <c r="H179" s="132">
        <f t="shared" si="115"/>
        <v>5.8861494308075635E-3</v>
      </c>
      <c r="I179" s="132">
        <f t="shared" si="115"/>
        <v>-2.1031669671174313E-2</v>
      </c>
      <c r="J179" s="132">
        <f t="shared" si="115"/>
        <v>-1.0305826893272751E-2</v>
      </c>
      <c r="K179" s="132">
        <f t="shared" si="115"/>
        <v>2.222524994158448E-2</v>
      </c>
      <c r="L179" s="132">
        <f t="shared" si="115"/>
        <v>1.7944534578418825E-2</v>
      </c>
      <c r="M179" s="132">
        <f t="shared" si="115"/>
        <v>-2.1824045483299415E-2</v>
      </c>
      <c r="N179" s="132">
        <f t="shared" si="115"/>
        <v>-6.3538317454003845E-2</v>
      </c>
      <c r="O179" s="132">
        <f t="shared" si="115"/>
        <v>2.7295527336718806E-2</v>
      </c>
      <c r="P179" s="132">
        <f t="shared" si="115"/>
        <v>1.2267425398022169E-2</v>
      </c>
      <c r="Q179" s="132">
        <f t="shared" si="115"/>
        <v>-8.1638056162773864E-3</v>
      </c>
      <c r="R179" s="132">
        <f t="shared" si="115"/>
        <v>7.1309911550088145E-2</v>
      </c>
      <c r="S179" s="132">
        <f t="shared" si="115"/>
        <v>-5.9247086444884189E-2</v>
      </c>
      <c r="T179" s="132">
        <f t="shared" si="115"/>
        <v>-4.2644599139748607E-2</v>
      </c>
      <c r="U179" s="132">
        <f t="shared" si="115"/>
        <v>-4.3495949168573134E-2</v>
      </c>
      <c r="V179" s="132">
        <f t="shared" si="115"/>
        <v>7.0877278358238982E-2</v>
      </c>
      <c r="W179" s="132">
        <f t="shared" si="115"/>
        <v>7.1615186032431666E-2</v>
      </c>
      <c r="X179" s="132">
        <f t="shared" si="115"/>
        <v>4.670553476898931E-2</v>
      </c>
      <c r="Y179" s="132">
        <f t="shared" si="115"/>
        <v>-2.8307652762123325E-2</v>
      </c>
      <c r="Z179" s="132">
        <f t="shared" si="115"/>
        <v>-6.3067021830647718E-2</v>
      </c>
      <c r="AA179" s="132">
        <f t="shared" si="115"/>
        <v>2.7295527336718806E-2</v>
      </c>
      <c r="AB179" s="132">
        <f t="shared" si="115"/>
        <v>1.2267425398022169E-2</v>
      </c>
      <c r="AC179" s="132">
        <f t="shared" si="115"/>
        <v>-8.1638056162773864E-3</v>
      </c>
      <c r="AD179" s="132">
        <f t="shared" si="115"/>
        <v>7.1309911550088145E-2</v>
      </c>
      <c r="AE179" s="132">
        <f t="shared" si="115"/>
        <v>-5.9247086444884189E-2</v>
      </c>
      <c r="AF179" s="132">
        <f t="shared" si="115"/>
        <v>-4.2644599139748607E-2</v>
      </c>
      <c r="AG179" s="132">
        <f t="shared" si="115"/>
        <v>-4.3495949168573134E-2</v>
      </c>
      <c r="AH179" s="132">
        <f t="shared" si="115"/>
        <v>7.0877278358238982E-2</v>
      </c>
      <c r="AI179" s="132">
        <f t="shared" si="115"/>
        <v>7.1615186032431666E-2</v>
      </c>
      <c r="AJ179" s="132">
        <f t="shared" si="115"/>
        <v>4.670553476898931E-2</v>
      </c>
      <c r="AK179" s="132">
        <f t="shared" si="115"/>
        <v>-2.8307652762123325E-2</v>
      </c>
      <c r="AL179" s="132">
        <f t="shared" si="115"/>
        <v>-6.3067021830647718E-2</v>
      </c>
      <c r="AM179" s="132">
        <f t="shared" si="115"/>
        <v>2.7295527336718806E-2</v>
      </c>
      <c r="AN179" s="132">
        <f t="shared" si="115"/>
        <v>1.2267425398022169E-2</v>
      </c>
      <c r="AO179" s="132">
        <f t="shared" si="115"/>
        <v>-8.1638056162773864E-3</v>
      </c>
      <c r="AP179" s="132">
        <f t="shared" si="115"/>
        <v>7.1309911550088145E-2</v>
      </c>
      <c r="AQ179" s="132">
        <f t="shared" si="115"/>
        <v>-5.9247086444884189E-2</v>
      </c>
      <c r="AR179" s="132">
        <f t="shared" si="115"/>
        <v>-4.2644599139748607E-2</v>
      </c>
      <c r="AS179" s="132">
        <f t="shared" si="115"/>
        <v>-4.3495949168573134E-2</v>
      </c>
      <c r="AT179" s="132">
        <f t="shared" si="115"/>
        <v>7.0877278358238982E-2</v>
      </c>
      <c r="AU179" s="132">
        <f t="shared" si="115"/>
        <v>7.1615186032431666E-2</v>
      </c>
      <c r="AV179" s="132">
        <f t="shared" si="115"/>
        <v>4.670553476898931E-2</v>
      </c>
      <c r="AW179" s="132">
        <f t="shared" si="115"/>
        <v>-2.8307652762123325E-2</v>
      </c>
      <c r="AX179" s="132">
        <f t="shared" si="115"/>
        <v>-6.3067021830647718E-2</v>
      </c>
      <c r="AY179" s="132">
        <f t="shared" si="115"/>
        <v>2.7295527336718806E-2</v>
      </c>
      <c r="AZ179" s="132">
        <f t="shared" si="115"/>
        <v>1.2267425398022169E-2</v>
      </c>
      <c r="BA179" s="132">
        <f t="shared" si="115"/>
        <v>-8.1638056162773864E-3</v>
      </c>
      <c r="BB179" s="132">
        <f t="shared" si="115"/>
        <v>7.1309911550088145E-2</v>
      </c>
      <c r="BC179" s="132">
        <f t="shared" si="115"/>
        <v>-5.9247086444884189E-2</v>
      </c>
      <c r="BD179" s="132">
        <f t="shared" si="115"/>
        <v>-4.2644599139748607E-2</v>
      </c>
      <c r="BE179" s="132">
        <f t="shared" si="115"/>
        <v>-4.3495949168573134E-2</v>
      </c>
      <c r="BF179" s="132">
        <f t="shared" si="115"/>
        <v>7.0877278358238982E-2</v>
      </c>
      <c r="BG179" s="132">
        <f t="shared" si="115"/>
        <v>7.1615186032431666E-2</v>
      </c>
      <c r="BH179" s="132">
        <f t="shared" si="115"/>
        <v>4.670553476898931E-2</v>
      </c>
      <c r="BI179" s="132">
        <f t="shared" si="115"/>
        <v>-2.8307652762123325E-2</v>
      </c>
      <c r="BJ179" s="132">
        <f t="shared" si="115"/>
        <v>-6.3067021830647718E-2</v>
      </c>
      <c r="BK179" s="132">
        <f t="shared" si="115"/>
        <v>2.7295527336718806E-2</v>
      </c>
      <c r="BL179" s="132">
        <f t="shared" si="115"/>
        <v>1.2267425398022169E-2</v>
      </c>
      <c r="BM179" s="132">
        <f t="shared" si="115"/>
        <v>-8.1638056162773864E-3</v>
      </c>
      <c r="BN179" s="132">
        <f t="shared" si="115"/>
        <v>7.1309911550088145E-2</v>
      </c>
      <c r="BO179" s="132">
        <f t="shared" si="115"/>
        <v>-5.9247086444884189E-2</v>
      </c>
      <c r="BP179" s="132">
        <f t="shared" ref="BP179:CH179" si="116">BP178-BP73</f>
        <v>-4.2644599139748607E-2</v>
      </c>
      <c r="BQ179" s="132">
        <f t="shared" si="116"/>
        <v>-4.3495949168573134E-2</v>
      </c>
      <c r="BR179" s="132">
        <f t="shared" si="116"/>
        <v>7.0877278358238982E-2</v>
      </c>
      <c r="BS179" s="132">
        <f t="shared" si="116"/>
        <v>7.1615186032431666E-2</v>
      </c>
      <c r="BT179" s="132">
        <f t="shared" si="116"/>
        <v>4.670553476898931E-2</v>
      </c>
      <c r="BU179" s="132">
        <f t="shared" si="116"/>
        <v>-2.8307652762123325E-2</v>
      </c>
      <c r="BV179" s="132">
        <f t="shared" si="116"/>
        <v>-6.3067021830647718E-2</v>
      </c>
      <c r="BW179" s="132">
        <f t="shared" si="116"/>
        <v>2.7295527336718806E-2</v>
      </c>
      <c r="BX179" s="132">
        <f t="shared" si="116"/>
        <v>1.2267425398022169E-2</v>
      </c>
      <c r="BY179" s="132">
        <f t="shared" si="116"/>
        <v>-8.1638056162773864E-3</v>
      </c>
      <c r="BZ179" s="132">
        <f t="shared" si="116"/>
        <v>7.1309911550088145E-2</v>
      </c>
      <c r="CA179" s="132">
        <f t="shared" si="116"/>
        <v>-5.9247086444884189E-2</v>
      </c>
      <c r="CB179" s="132">
        <f t="shared" si="116"/>
        <v>-4.2644599139748607E-2</v>
      </c>
      <c r="CC179" s="132">
        <f t="shared" si="116"/>
        <v>-4.3495949168573134E-2</v>
      </c>
      <c r="CD179" s="132">
        <f t="shared" si="116"/>
        <v>7.0877278358238982E-2</v>
      </c>
      <c r="CE179" s="132">
        <f t="shared" si="116"/>
        <v>7.1615186032431666E-2</v>
      </c>
      <c r="CF179" s="132">
        <f t="shared" si="116"/>
        <v>4.670553476898931E-2</v>
      </c>
      <c r="CG179" s="132">
        <f t="shared" si="116"/>
        <v>-2.8307652762123325E-2</v>
      </c>
      <c r="CH179" s="132">
        <f t="shared" si="116"/>
        <v>-6.3067021830647718E-2</v>
      </c>
    </row>
    <row r="180" spans="1:86" ht="15" thickBot="1" x14ac:dyDescent="0.35">
      <c r="A180" s="127"/>
      <c r="B180" s="127"/>
      <c r="C180" s="132"/>
      <c r="D180" s="132"/>
      <c r="E180" s="132"/>
      <c r="F180" s="132"/>
      <c r="G180" s="132"/>
      <c r="H180" s="132"/>
      <c r="I180" s="132"/>
      <c r="J180" s="132"/>
      <c r="K180" s="132"/>
      <c r="L180" s="132"/>
      <c r="M180" s="132"/>
      <c r="N180" s="132"/>
    </row>
    <row r="181" spans="1:86" ht="15" thickBot="1" x14ac:dyDescent="0.35">
      <c r="A181" s="127"/>
      <c r="B181" s="353" t="s">
        <v>113</v>
      </c>
      <c r="C181" s="357">
        <v>43831</v>
      </c>
      <c r="D181" s="354">
        <v>43862</v>
      </c>
      <c r="E181" s="354">
        <v>43891</v>
      </c>
      <c r="F181" s="354">
        <v>43922</v>
      </c>
      <c r="G181" s="354">
        <v>43952</v>
      </c>
      <c r="H181" s="354">
        <v>43983</v>
      </c>
      <c r="I181" s="354">
        <v>44013</v>
      </c>
      <c r="J181" s="354">
        <v>44044</v>
      </c>
      <c r="K181" s="354">
        <v>44075</v>
      </c>
      <c r="L181" s="354">
        <v>44105</v>
      </c>
      <c r="M181" s="354">
        <v>44136</v>
      </c>
      <c r="N181" s="354">
        <v>44166</v>
      </c>
      <c r="O181" s="354">
        <v>44197</v>
      </c>
      <c r="P181" s="354">
        <v>44228</v>
      </c>
      <c r="Q181" s="354">
        <v>44256</v>
      </c>
      <c r="R181" s="354">
        <v>44287</v>
      </c>
      <c r="S181" s="354">
        <v>44317</v>
      </c>
      <c r="T181" s="354">
        <v>44348</v>
      </c>
      <c r="U181" s="354">
        <v>44378</v>
      </c>
      <c r="V181" s="354">
        <v>44409</v>
      </c>
      <c r="W181" s="354">
        <v>44440</v>
      </c>
      <c r="X181" s="354">
        <v>44470</v>
      </c>
      <c r="Y181" s="354">
        <v>44501</v>
      </c>
      <c r="Z181" s="354">
        <v>44531</v>
      </c>
      <c r="AA181" s="354">
        <v>44562</v>
      </c>
      <c r="AB181" s="354">
        <v>44593</v>
      </c>
      <c r="AC181" s="354">
        <v>44621</v>
      </c>
      <c r="AD181" s="354">
        <v>44652</v>
      </c>
      <c r="AE181" s="354">
        <v>44682</v>
      </c>
      <c r="AF181" s="354">
        <v>44713</v>
      </c>
      <c r="AG181" s="354">
        <v>44743</v>
      </c>
      <c r="AH181" s="354">
        <v>44774</v>
      </c>
      <c r="AI181" s="354">
        <v>44805</v>
      </c>
      <c r="AJ181" s="354">
        <v>44835</v>
      </c>
      <c r="AK181" s="354">
        <v>44866</v>
      </c>
      <c r="AL181" s="354">
        <v>44896</v>
      </c>
      <c r="AM181" s="354">
        <v>44927</v>
      </c>
      <c r="AN181" s="354">
        <v>44958</v>
      </c>
      <c r="AO181" s="354">
        <v>44986</v>
      </c>
      <c r="AP181" s="354">
        <v>45017</v>
      </c>
      <c r="AQ181" s="354">
        <v>45047</v>
      </c>
      <c r="AR181" s="354">
        <v>45078</v>
      </c>
      <c r="AS181" s="354">
        <v>45108</v>
      </c>
      <c r="AT181" s="354">
        <v>45139</v>
      </c>
      <c r="AU181" s="354">
        <v>45170</v>
      </c>
      <c r="AV181" s="354">
        <v>45200</v>
      </c>
      <c r="AW181" s="354">
        <v>45231</v>
      </c>
      <c r="AX181" s="354">
        <v>45261</v>
      </c>
      <c r="AY181" s="354">
        <v>45292</v>
      </c>
      <c r="AZ181" s="354">
        <v>45323</v>
      </c>
      <c r="BA181" s="354">
        <v>45352</v>
      </c>
      <c r="BB181" s="354">
        <v>45383</v>
      </c>
      <c r="BC181" s="354">
        <v>45413</v>
      </c>
      <c r="BD181" s="354">
        <v>45444</v>
      </c>
      <c r="BE181" s="354">
        <v>45474</v>
      </c>
      <c r="BF181" s="354">
        <v>45505</v>
      </c>
      <c r="BG181" s="354">
        <v>45536</v>
      </c>
      <c r="BH181" s="354">
        <v>45566</v>
      </c>
      <c r="BI181" s="354">
        <v>45597</v>
      </c>
      <c r="BJ181" s="354">
        <v>45627</v>
      </c>
      <c r="BK181" s="354">
        <v>45658</v>
      </c>
      <c r="BL181" s="354">
        <v>45689</v>
      </c>
      <c r="BM181" s="354">
        <v>45717</v>
      </c>
      <c r="BN181" s="354">
        <v>45748</v>
      </c>
      <c r="BO181" s="354">
        <v>45778</v>
      </c>
      <c r="BP181" s="354">
        <v>45809</v>
      </c>
      <c r="BQ181" s="354">
        <v>45839</v>
      </c>
      <c r="BR181" s="354">
        <v>45870</v>
      </c>
      <c r="BS181" s="354">
        <v>45901</v>
      </c>
      <c r="BT181" s="354">
        <v>45931</v>
      </c>
      <c r="BU181" s="354">
        <v>45962</v>
      </c>
      <c r="BV181" s="354">
        <v>45992</v>
      </c>
      <c r="BW181" s="354">
        <v>46023</v>
      </c>
      <c r="BX181" s="354">
        <v>46054</v>
      </c>
      <c r="BY181" s="354">
        <v>46082</v>
      </c>
      <c r="BZ181" s="354">
        <v>46113</v>
      </c>
      <c r="CA181" s="354">
        <v>46143</v>
      </c>
      <c r="CB181" s="354">
        <v>46174</v>
      </c>
      <c r="CC181" s="354">
        <v>46204</v>
      </c>
      <c r="CD181" s="354">
        <v>46235</v>
      </c>
      <c r="CE181" s="354">
        <v>46266</v>
      </c>
      <c r="CF181" s="354">
        <v>46296</v>
      </c>
      <c r="CG181" s="354">
        <v>46327</v>
      </c>
      <c r="CH181" s="172">
        <v>46357</v>
      </c>
    </row>
    <row r="182" spans="1:86" x14ac:dyDescent="0.3">
      <c r="A182" s="127"/>
      <c r="B182" s="340" t="s">
        <v>252</v>
      </c>
      <c r="C182" s="144">
        <f>C157*'YTD PROGRAM SUMMARY'!C47</f>
        <v>70.138477466366396</v>
      </c>
      <c r="D182" s="144">
        <f>D157*'YTD PROGRAM SUMMARY'!D47</f>
        <v>0</v>
      </c>
      <c r="E182" s="144">
        <f>E157*'YTD PROGRAM SUMMARY'!E47</f>
        <v>0</v>
      </c>
      <c r="F182" s="144">
        <f>F157*'YTD PROGRAM SUMMARY'!F47</f>
        <v>572.85486623885129</v>
      </c>
      <c r="G182" s="144">
        <f>G157*'YTD PROGRAM SUMMARY'!G47</f>
        <v>1704.0992747370742</v>
      </c>
      <c r="H182" s="144">
        <f>H157*'YTD PROGRAM SUMMARY'!H47</f>
        <v>0</v>
      </c>
      <c r="I182" s="144">
        <f>I157*'YTD PROGRAM SUMMARY'!I47</f>
        <v>0</v>
      </c>
      <c r="J182" s="144">
        <f>J157*'YTD PROGRAM SUMMARY'!J47</f>
        <v>54.037132374290486</v>
      </c>
      <c r="K182" s="144">
        <f>K157*'YTD PROGRAM SUMMARY'!K47</f>
        <v>2392.4877911645244</v>
      </c>
      <c r="L182" s="144">
        <f>L157*'YTD PROGRAM SUMMARY'!L47</f>
        <v>1610.3150506198119</v>
      </c>
      <c r="M182" s="144">
        <f>M157*'YTD PROGRAM SUMMARY'!M47</f>
        <v>3157.2284983378095</v>
      </c>
      <c r="N182" s="144">
        <f>N157*'YTD PROGRAM SUMMARY'!N47</f>
        <v>4520.3382690555372</v>
      </c>
      <c r="O182" s="292">
        <f>O157*'YTD PROGRAM SUMMARY'!O47</f>
        <v>0</v>
      </c>
      <c r="P182" s="292">
        <f>P157*'YTD PROGRAM SUMMARY'!P47</f>
        <v>0</v>
      </c>
      <c r="Q182" s="292">
        <f>Q157*'YTD PROGRAM SUMMARY'!Q47</f>
        <v>0</v>
      </c>
      <c r="R182" s="292">
        <f>R157*'YTD PROGRAM SUMMARY'!R47</f>
        <v>0</v>
      </c>
      <c r="S182" s="292">
        <f>S157*'YTD PROGRAM SUMMARY'!S47</f>
        <v>0</v>
      </c>
      <c r="T182" s="292">
        <f>T157*'YTD PROGRAM SUMMARY'!T47</f>
        <v>0</v>
      </c>
      <c r="U182" s="292">
        <f>U157*'YTD PROGRAM SUMMARY'!U47</f>
        <v>0</v>
      </c>
      <c r="V182" s="292">
        <f>V157*'YTD PROGRAM SUMMARY'!V47</f>
        <v>0</v>
      </c>
      <c r="W182" s="292">
        <f>W157*'YTD PROGRAM SUMMARY'!W47</f>
        <v>0</v>
      </c>
      <c r="X182" s="292">
        <f>X157*'YTD PROGRAM SUMMARY'!X47</f>
        <v>0</v>
      </c>
      <c r="Y182" s="292">
        <f>Y157*'YTD PROGRAM SUMMARY'!Y47</f>
        <v>0</v>
      </c>
      <c r="Z182" s="292">
        <f>Z157*'YTD PROGRAM SUMMARY'!Z47</f>
        <v>0</v>
      </c>
      <c r="AA182" s="292">
        <f>AA157*'YTD PROGRAM SUMMARY'!AA47</f>
        <v>0</v>
      </c>
      <c r="AB182" s="292">
        <f>AB157*'YTD PROGRAM SUMMARY'!AB47</f>
        <v>0</v>
      </c>
      <c r="AC182" s="292">
        <f>AC157*'YTD PROGRAM SUMMARY'!AC47</f>
        <v>0</v>
      </c>
      <c r="AD182" s="292">
        <f>AD157*'YTD PROGRAM SUMMARY'!AD47</f>
        <v>0</v>
      </c>
      <c r="AE182" s="292">
        <f>AE157*'YTD PROGRAM SUMMARY'!AE47</f>
        <v>0</v>
      </c>
      <c r="AF182" s="292">
        <f>AF157*'YTD PROGRAM SUMMARY'!AF47</f>
        <v>0</v>
      </c>
      <c r="AG182" s="292">
        <f>AG157*'YTD PROGRAM SUMMARY'!AG47</f>
        <v>0</v>
      </c>
      <c r="AH182" s="292">
        <f>AH157*'YTD PROGRAM SUMMARY'!AH47</f>
        <v>0</v>
      </c>
      <c r="AI182" s="292">
        <f>AI157*'YTD PROGRAM SUMMARY'!AI47</f>
        <v>0</v>
      </c>
      <c r="AJ182" s="292">
        <f>AJ157*'YTD PROGRAM SUMMARY'!AJ47</f>
        <v>0</v>
      </c>
      <c r="AK182" s="292">
        <f>AK157*'YTD PROGRAM SUMMARY'!AK47</f>
        <v>0</v>
      </c>
      <c r="AL182" s="292">
        <f>AL157*'YTD PROGRAM SUMMARY'!AL47</f>
        <v>0</v>
      </c>
      <c r="AM182" s="292">
        <f>AM157*'YTD PROGRAM SUMMARY'!AM47</f>
        <v>0</v>
      </c>
      <c r="AN182" s="292">
        <f>AN157*'YTD PROGRAM SUMMARY'!AN47</f>
        <v>0</v>
      </c>
      <c r="AO182" s="292">
        <f>AO157*'YTD PROGRAM SUMMARY'!AO47</f>
        <v>0</v>
      </c>
      <c r="AP182" s="292">
        <f>AP157*'YTD PROGRAM SUMMARY'!AP47</f>
        <v>0</v>
      </c>
      <c r="AQ182" s="292">
        <f>AQ157*'YTD PROGRAM SUMMARY'!AQ47</f>
        <v>0</v>
      </c>
      <c r="AR182" s="292">
        <f>AR157*'YTD PROGRAM SUMMARY'!AR47</f>
        <v>0</v>
      </c>
      <c r="AS182" s="292">
        <f>AS157*'YTD PROGRAM SUMMARY'!AS47</f>
        <v>0</v>
      </c>
      <c r="AT182" s="292">
        <f>AT157*'YTD PROGRAM SUMMARY'!AT47</f>
        <v>0</v>
      </c>
      <c r="AU182" s="292">
        <f>AU157*'YTD PROGRAM SUMMARY'!AU47</f>
        <v>0</v>
      </c>
      <c r="AV182" s="292">
        <f>AV157*'YTD PROGRAM SUMMARY'!AV47</f>
        <v>0</v>
      </c>
      <c r="AW182" s="292">
        <f>AW157*'YTD PROGRAM SUMMARY'!AW47</f>
        <v>0</v>
      </c>
      <c r="AX182" s="292">
        <f>AX157*'YTD PROGRAM SUMMARY'!AX47</f>
        <v>0</v>
      </c>
      <c r="AY182" s="292">
        <f>AY157*'YTD PROGRAM SUMMARY'!AY47</f>
        <v>0</v>
      </c>
      <c r="AZ182" s="292">
        <f>AZ157*'YTD PROGRAM SUMMARY'!AZ47</f>
        <v>0</v>
      </c>
      <c r="BA182" s="292">
        <f>BA157*'YTD PROGRAM SUMMARY'!BA47</f>
        <v>0</v>
      </c>
      <c r="BB182" s="292">
        <f>BB157*'YTD PROGRAM SUMMARY'!BB47</f>
        <v>0</v>
      </c>
      <c r="BC182" s="292">
        <f>BC157*'YTD PROGRAM SUMMARY'!BC47</f>
        <v>0</v>
      </c>
      <c r="BD182" s="292">
        <f>BD157*'YTD PROGRAM SUMMARY'!BD47</f>
        <v>0</v>
      </c>
      <c r="BE182" s="292">
        <f>BE157*'YTD PROGRAM SUMMARY'!BE47</f>
        <v>0</v>
      </c>
      <c r="BF182" s="292">
        <f>BF157*'YTD PROGRAM SUMMARY'!BF47</f>
        <v>0</v>
      </c>
      <c r="BG182" s="292">
        <f>BG157*'YTD PROGRAM SUMMARY'!BG47</f>
        <v>0</v>
      </c>
      <c r="BH182" s="292">
        <f>BH157*'YTD PROGRAM SUMMARY'!BH47</f>
        <v>0</v>
      </c>
      <c r="BI182" s="292">
        <f>BI157*'YTD PROGRAM SUMMARY'!BI47</f>
        <v>0</v>
      </c>
      <c r="BJ182" s="292">
        <f>BJ157*'YTD PROGRAM SUMMARY'!BJ47</f>
        <v>0</v>
      </c>
      <c r="BK182" s="292">
        <f>BK157*'YTD PROGRAM SUMMARY'!BK47</f>
        <v>0</v>
      </c>
      <c r="BL182" s="292">
        <f>BL157*'YTD PROGRAM SUMMARY'!BL47</f>
        <v>0</v>
      </c>
      <c r="BM182" s="292">
        <f>BM157*'YTD PROGRAM SUMMARY'!BM47</f>
        <v>0</v>
      </c>
      <c r="BN182" s="292">
        <f>BN157*'YTD PROGRAM SUMMARY'!BN47</f>
        <v>0</v>
      </c>
      <c r="BO182" s="292">
        <f>BO157*'YTD PROGRAM SUMMARY'!BO47</f>
        <v>0</v>
      </c>
      <c r="BP182" s="292">
        <f>BP157*'YTD PROGRAM SUMMARY'!BP47</f>
        <v>0</v>
      </c>
      <c r="BQ182" s="292">
        <f>BQ157*'YTD PROGRAM SUMMARY'!BQ47</f>
        <v>0</v>
      </c>
      <c r="BR182" s="292">
        <f>BR157*'YTD PROGRAM SUMMARY'!BR47</f>
        <v>0</v>
      </c>
      <c r="BS182" s="292">
        <f>BS157*'YTD PROGRAM SUMMARY'!BS47</f>
        <v>0</v>
      </c>
      <c r="BT182" s="292">
        <f>BT157*'YTD PROGRAM SUMMARY'!BT47</f>
        <v>0</v>
      </c>
      <c r="BU182" s="292">
        <f>BU157*'YTD PROGRAM SUMMARY'!BU47</f>
        <v>0</v>
      </c>
      <c r="BV182" s="292">
        <f>BV157*'YTD PROGRAM SUMMARY'!BV47</f>
        <v>0</v>
      </c>
      <c r="BW182" s="292">
        <f>BW157*'YTD PROGRAM SUMMARY'!BW47</f>
        <v>0</v>
      </c>
      <c r="BX182" s="292">
        <f>BX157*'YTD PROGRAM SUMMARY'!BX47</f>
        <v>0</v>
      </c>
      <c r="BY182" s="292">
        <f>BY157*'YTD PROGRAM SUMMARY'!BY47</f>
        <v>0</v>
      </c>
      <c r="BZ182" s="292">
        <f>BZ157*'YTD PROGRAM SUMMARY'!BZ47</f>
        <v>0</v>
      </c>
      <c r="CA182" s="292">
        <f>CA157*'YTD PROGRAM SUMMARY'!CA47</f>
        <v>0</v>
      </c>
      <c r="CB182" s="292">
        <f>CB157*'YTD PROGRAM SUMMARY'!CB47</f>
        <v>0</v>
      </c>
      <c r="CC182" s="292">
        <f>CC157*'YTD PROGRAM SUMMARY'!CC47</f>
        <v>0</v>
      </c>
      <c r="CD182" s="292">
        <f>CD157*'YTD PROGRAM SUMMARY'!CD47</f>
        <v>0</v>
      </c>
      <c r="CE182" s="292">
        <f>CE157*'YTD PROGRAM SUMMARY'!CE47</f>
        <v>0</v>
      </c>
      <c r="CF182" s="292">
        <f>CF157*'YTD PROGRAM SUMMARY'!CF47</f>
        <v>0</v>
      </c>
      <c r="CG182" s="292">
        <f>CG157*'YTD PROGRAM SUMMARY'!CG47</f>
        <v>0</v>
      </c>
      <c r="CH182" s="293">
        <f>CH157*'YTD PROGRAM SUMMARY'!CH47</f>
        <v>0</v>
      </c>
    </row>
    <row r="183" spans="1:86" ht="15" thickBot="1" x14ac:dyDescent="0.35">
      <c r="A183" s="127"/>
      <c r="B183" s="327" t="s">
        <v>253</v>
      </c>
      <c r="C183" s="137">
        <f>C176*'YTD PROGRAM SUMMARY'!C47</f>
        <v>68.487686664919195</v>
      </c>
      <c r="D183" s="137">
        <f>D176*'YTD PROGRAM SUMMARY'!D47</f>
        <v>0</v>
      </c>
      <c r="E183" s="137">
        <f>E176*'YTD PROGRAM SUMMARY'!E47</f>
        <v>0</v>
      </c>
      <c r="F183" s="137">
        <f>F176*'YTD PROGRAM SUMMARY'!F47</f>
        <v>355.67859669568685</v>
      </c>
      <c r="G183" s="137">
        <f>G176*'YTD PROGRAM SUMMARY'!G47</f>
        <v>1433.4538309871732</v>
      </c>
      <c r="H183" s="137">
        <f>H176*'YTD PROGRAM SUMMARY'!H47</f>
        <v>0</v>
      </c>
      <c r="I183" s="137">
        <f>I176*'YTD PROGRAM SUMMARY'!I47</f>
        <v>0</v>
      </c>
      <c r="J183" s="137">
        <f>J176*'YTD PROGRAM SUMMARY'!J47</f>
        <v>98.587371840896111</v>
      </c>
      <c r="K183" s="137">
        <f>K176*'YTD PROGRAM SUMMARY'!K47</f>
        <v>4587.7432883807651</v>
      </c>
      <c r="L183" s="137">
        <f>L176*'YTD PROGRAM SUMMARY'!L47</f>
        <v>1453.9661109217056</v>
      </c>
      <c r="M183" s="137">
        <f>M176*'YTD PROGRAM SUMMARY'!M47</f>
        <v>2584.4198209509186</v>
      </c>
      <c r="N183" s="137">
        <f>N176*'YTD PROGRAM SUMMARY'!N47</f>
        <v>2785.7519189490399</v>
      </c>
      <c r="O183" s="284">
        <f>O176*'YTD PROGRAM SUMMARY'!O47</f>
        <v>0</v>
      </c>
      <c r="P183" s="284">
        <f>P176*'YTD PROGRAM SUMMARY'!P47</f>
        <v>0</v>
      </c>
      <c r="Q183" s="284">
        <f>Q176*'YTD PROGRAM SUMMARY'!Q47</f>
        <v>0</v>
      </c>
      <c r="R183" s="284">
        <f>R176*'YTD PROGRAM SUMMARY'!R47</f>
        <v>0</v>
      </c>
      <c r="S183" s="284">
        <f>S176*'YTD PROGRAM SUMMARY'!S47</f>
        <v>0</v>
      </c>
      <c r="T183" s="284">
        <f>T176*'YTD PROGRAM SUMMARY'!T47</f>
        <v>0</v>
      </c>
      <c r="U183" s="284">
        <f>U176*'YTD PROGRAM SUMMARY'!U47</f>
        <v>0</v>
      </c>
      <c r="V183" s="284">
        <f>V176*'YTD PROGRAM SUMMARY'!V47</f>
        <v>0</v>
      </c>
      <c r="W183" s="284">
        <f>W176*'YTD PROGRAM SUMMARY'!W47</f>
        <v>0</v>
      </c>
      <c r="X183" s="284">
        <f>X176*'YTD PROGRAM SUMMARY'!X47</f>
        <v>0</v>
      </c>
      <c r="Y183" s="284">
        <f>Y176*'YTD PROGRAM SUMMARY'!Y47</f>
        <v>0</v>
      </c>
      <c r="Z183" s="284">
        <f>Z176*'YTD PROGRAM SUMMARY'!Z47</f>
        <v>0</v>
      </c>
      <c r="AA183" s="284">
        <f>AA176*'YTD PROGRAM SUMMARY'!AA47</f>
        <v>0</v>
      </c>
      <c r="AB183" s="284">
        <f>AB176*'YTD PROGRAM SUMMARY'!AB47</f>
        <v>0</v>
      </c>
      <c r="AC183" s="284">
        <f>AC176*'YTD PROGRAM SUMMARY'!AC47</f>
        <v>0</v>
      </c>
      <c r="AD183" s="284">
        <f>AD176*'YTD PROGRAM SUMMARY'!AD47</f>
        <v>0</v>
      </c>
      <c r="AE183" s="284">
        <f>AE176*'YTD PROGRAM SUMMARY'!AE47</f>
        <v>0</v>
      </c>
      <c r="AF183" s="284">
        <f>AF176*'YTD PROGRAM SUMMARY'!AF47</f>
        <v>0</v>
      </c>
      <c r="AG183" s="284">
        <f>AG176*'YTD PROGRAM SUMMARY'!AG47</f>
        <v>0</v>
      </c>
      <c r="AH183" s="284">
        <f>AH176*'YTD PROGRAM SUMMARY'!AH47</f>
        <v>0</v>
      </c>
      <c r="AI183" s="284">
        <f>AI176*'YTD PROGRAM SUMMARY'!AI47</f>
        <v>0</v>
      </c>
      <c r="AJ183" s="284">
        <f>AJ176*'YTD PROGRAM SUMMARY'!AJ47</f>
        <v>0</v>
      </c>
      <c r="AK183" s="284">
        <f>AK176*'YTD PROGRAM SUMMARY'!AK47</f>
        <v>0</v>
      </c>
      <c r="AL183" s="284">
        <f>AL176*'YTD PROGRAM SUMMARY'!AL47</f>
        <v>0</v>
      </c>
      <c r="AM183" s="284">
        <f>AM176*'YTD PROGRAM SUMMARY'!AM47</f>
        <v>0</v>
      </c>
      <c r="AN183" s="284">
        <f>AN176*'YTD PROGRAM SUMMARY'!AN47</f>
        <v>0</v>
      </c>
      <c r="AO183" s="284">
        <f>AO176*'YTD PROGRAM SUMMARY'!AO47</f>
        <v>0</v>
      </c>
      <c r="AP183" s="284">
        <f>AP176*'YTD PROGRAM SUMMARY'!AP47</f>
        <v>0</v>
      </c>
      <c r="AQ183" s="284">
        <f>AQ176*'YTD PROGRAM SUMMARY'!AQ47</f>
        <v>0</v>
      </c>
      <c r="AR183" s="284">
        <f>AR176*'YTD PROGRAM SUMMARY'!AR47</f>
        <v>0</v>
      </c>
      <c r="AS183" s="284">
        <f>AS176*'YTD PROGRAM SUMMARY'!AS47</f>
        <v>0</v>
      </c>
      <c r="AT183" s="284">
        <f>AT176*'YTD PROGRAM SUMMARY'!AT47</f>
        <v>0</v>
      </c>
      <c r="AU183" s="284">
        <f>AU176*'YTD PROGRAM SUMMARY'!AU47</f>
        <v>0</v>
      </c>
      <c r="AV183" s="284">
        <f>AV176*'YTD PROGRAM SUMMARY'!AV47</f>
        <v>0</v>
      </c>
      <c r="AW183" s="284">
        <f>AW176*'YTD PROGRAM SUMMARY'!AW47</f>
        <v>0</v>
      </c>
      <c r="AX183" s="284">
        <f>AX176*'YTD PROGRAM SUMMARY'!AX47</f>
        <v>0</v>
      </c>
      <c r="AY183" s="284">
        <f>AY176*'YTD PROGRAM SUMMARY'!AY47</f>
        <v>0</v>
      </c>
      <c r="AZ183" s="284">
        <f>AZ176*'YTD PROGRAM SUMMARY'!AZ47</f>
        <v>0</v>
      </c>
      <c r="BA183" s="284">
        <f>BA176*'YTD PROGRAM SUMMARY'!BA47</f>
        <v>0</v>
      </c>
      <c r="BB183" s="284">
        <f>BB176*'YTD PROGRAM SUMMARY'!BB47</f>
        <v>0</v>
      </c>
      <c r="BC183" s="284">
        <f>BC176*'YTD PROGRAM SUMMARY'!BC47</f>
        <v>0</v>
      </c>
      <c r="BD183" s="284">
        <f>BD176*'YTD PROGRAM SUMMARY'!BD47</f>
        <v>0</v>
      </c>
      <c r="BE183" s="284">
        <f>BE176*'YTD PROGRAM SUMMARY'!BE47</f>
        <v>0</v>
      </c>
      <c r="BF183" s="284">
        <f>BF176*'YTD PROGRAM SUMMARY'!BF47</f>
        <v>0</v>
      </c>
      <c r="BG183" s="284">
        <f>BG176*'YTD PROGRAM SUMMARY'!BG47</f>
        <v>0</v>
      </c>
      <c r="BH183" s="284">
        <f>BH176*'YTD PROGRAM SUMMARY'!BH47</f>
        <v>0</v>
      </c>
      <c r="BI183" s="284">
        <f>BI176*'YTD PROGRAM SUMMARY'!BI47</f>
        <v>0</v>
      </c>
      <c r="BJ183" s="284">
        <f>BJ176*'YTD PROGRAM SUMMARY'!BJ47</f>
        <v>0</v>
      </c>
      <c r="BK183" s="284">
        <f>BK176*'YTD PROGRAM SUMMARY'!BK47</f>
        <v>0</v>
      </c>
      <c r="BL183" s="284">
        <f>BL176*'YTD PROGRAM SUMMARY'!BL47</f>
        <v>0</v>
      </c>
      <c r="BM183" s="284">
        <f>BM176*'YTD PROGRAM SUMMARY'!BM47</f>
        <v>0</v>
      </c>
      <c r="BN183" s="284">
        <f>BN176*'YTD PROGRAM SUMMARY'!BN47</f>
        <v>0</v>
      </c>
      <c r="BO183" s="284">
        <f>BO176*'YTD PROGRAM SUMMARY'!BO47</f>
        <v>0</v>
      </c>
      <c r="BP183" s="284">
        <f>BP176*'YTD PROGRAM SUMMARY'!BP47</f>
        <v>0</v>
      </c>
      <c r="BQ183" s="284">
        <f>BQ176*'YTD PROGRAM SUMMARY'!BQ47</f>
        <v>0</v>
      </c>
      <c r="BR183" s="284">
        <f>BR176*'YTD PROGRAM SUMMARY'!BR47</f>
        <v>0</v>
      </c>
      <c r="BS183" s="284">
        <f>BS176*'YTD PROGRAM SUMMARY'!BS47</f>
        <v>0</v>
      </c>
      <c r="BT183" s="284">
        <f>BT176*'YTD PROGRAM SUMMARY'!BT47</f>
        <v>0</v>
      </c>
      <c r="BU183" s="284">
        <f>BU176*'YTD PROGRAM SUMMARY'!BU47</f>
        <v>0</v>
      </c>
      <c r="BV183" s="284">
        <f>BV176*'YTD PROGRAM SUMMARY'!BV47</f>
        <v>0</v>
      </c>
      <c r="BW183" s="284">
        <f>BW176*'YTD PROGRAM SUMMARY'!BW47</f>
        <v>0</v>
      </c>
      <c r="BX183" s="284">
        <f>BX176*'YTD PROGRAM SUMMARY'!BX47</f>
        <v>0</v>
      </c>
      <c r="BY183" s="284">
        <f>BY176*'YTD PROGRAM SUMMARY'!BY47</f>
        <v>0</v>
      </c>
      <c r="BZ183" s="284">
        <f>BZ176*'YTD PROGRAM SUMMARY'!BZ47</f>
        <v>0</v>
      </c>
      <c r="CA183" s="284">
        <f>CA176*'YTD PROGRAM SUMMARY'!CA47</f>
        <v>0</v>
      </c>
      <c r="CB183" s="284">
        <f>CB176*'YTD PROGRAM SUMMARY'!CB47</f>
        <v>0</v>
      </c>
      <c r="CC183" s="284">
        <f>CC176*'YTD PROGRAM SUMMARY'!CC47</f>
        <v>0</v>
      </c>
      <c r="CD183" s="284">
        <f>CD176*'YTD PROGRAM SUMMARY'!CD47</f>
        <v>0</v>
      </c>
      <c r="CE183" s="284">
        <f>CE176*'YTD PROGRAM SUMMARY'!CE47</f>
        <v>0</v>
      </c>
      <c r="CF183" s="284">
        <f>CF176*'YTD PROGRAM SUMMARY'!CF47</f>
        <v>0</v>
      </c>
      <c r="CG183" s="284">
        <f>CG176*'YTD PROGRAM SUMMARY'!CG47</f>
        <v>0</v>
      </c>
      <c r="CH183" s="285">
        <f>CH176*'YTD PROGRAM SUMMARY'!CH47</f>
        <v>0</v>
      </c>
    </row>
    <row r="184" spans="1:86" x14ac:dyDescent="0.3">
      <c r="A184" s="127"/>
      <c r="B184" s="340" t="s">
        <v>254</v>
      </c>
      <c r="C184" s="138">
        <f>IFERROR(C182/C73,0)</f>
        <v>0.50595410978797561</v>
      </c>
      <c r="D184" s="138">
        <f t="shared" ref="D184:N184" si="117">IFERROR(D182/D73,0)</f>
        <v>0</v>
      </c>
      <c r="E184" s="138">
        <f t="shared" si="117"/>
        <v>0</v>
      </c>
      <c r="F184" s="138">
        <f t="shared" si="117"/>
        <v>0.45535163439063031</v>
      </c>
      <c r="G184" s="138">
        <f t="shared" si="117"/>
        <v>0.54312514242808996</v>
      </c>
      <c r="H184" s="138">
        <f t="shared" si="117"/>
        <v>0</v>
      </c>
      <c r="I184" s="138">
        <f t="shared" si="117"/>
        <v>0</v>
      </c>
      <c r="J184" s="138">
        <f t="shared" si="117"/>
        <v>7.9544047519281257E-3</v>
      </c>
      <c r="K184" s="138">
        <f t="shared" si="117"/>
        <v>0.34275303806880802</v>
      </c>
      <c r="L184" s="138">
        <f t="shared" si="117"/>
        <v>0.34590891826362874</v>
      </c>
      <c r="M184" s="138">
        <f t="shared" si="117"/>
        <v>0.54987981188769475</v>
      </c>
      <c r="N184" s="138">
        <f t="shared" si="117"/>
        <v>0.61870286862019086</v>
      </c>
      <c r="O184" s="286">
        <f t="shared" ref="O184:BO184" si="118">IFERROR(O182/O73,0)</f>
        <v>0</v>
      </c>
      <c r="P184" s="286">
        <f t="shared" si="118"/>
        <v>0</v>
      </c>
      <c r="Q184" s="286">
        <f t="shared" si="118"/>
        <v>0</v>
      </c>
      <c r="R184" s="286">
        <f t="shared" si="118"/>
        <v>0</v>
      </c>
      <c r="S184" s="286">
        <f t="shared" si="118"/>
        <v>0</v>
      </c>
      <c r="T184" s="286">
        <f t="shared" si="118"/>
        <v>0</v>
      </c>
      <c r="U184" s="286">
        <f t="shared" si="118"/>
        <v>0</v>
      </c>
      <c r="V184" s="286">
        <f t="shared" si="118"/>
        <v>0</v>
      </c>
      <c r="W184" s="286">
        <f t="shared" si="118"/>
        <v>0</v>
      </c>
      <c r="X184" s="286">
        <f t="shared" si="118"/>
        <v>0</v>
      </c>
      <c r="Y184" s="286">
        <f t="shared" si="118"/>
        <v>0</v>
      </c>
      <c r="Z184" s="286">
        <f t="shared" si="118"/>
        <v>0</v>
      </c>
      <c r="AA184" s="286">
        <f t="shared" si="118"/>
        <v>0</v>
      </c>
      <c r="AB184" s="286">
        <f t="shared" si="118"/>
        <v>0</v>
      </c>
      <c r="AC184" s="286">
        <f t="shared" si="118"/>
        <v>0</v>
      </c>
      <c r="AD184" s="286">
        <f t="shared" si="118"/>
        <v>0</v>
      </c>
      <c r="AE184" s="286">
        <f t="shared" si="118"/>
        <v>0</v>
      </c>
      <c r="AF184" s="286">
        <f t="shared" si="118"/>
        <v>0</v>
      </c>
      <c r="AG184" s="286">
        <f t="shared" si="118"/>
        <v>0</v>
      </c>
      <c r="AH184" s="286">
        <f t="shared" si="118"/>
        <v>0</v>
      </c>
      <c r="AI184" s="286">
        <f t="shared" si="118"/>
        <v>0</v>
      </c>
      <c r="AJ184" s="286">
        <f t="shared" si="118"/>
        <v>0</v>
      </c>
      <c r="AK184" s="286">
        <f t="shared" si="118"/>
        <v>0</v>
      </c>
      <c r="AL184" s="286">
        <f t="shared" si="118"/>
        <v>0</v>
      </c>
      <c r="AM184" s="286">
        <f t="shared" si="118"/>
        <v>0</v>
      </c>
      <c r="AN184" s="286">
        <f t="shared" si="118"/>
        <v>0</v>
      </c>
      <c r="AO184" s="286">
        <f t="shared" si="118"/>
        <v>0</v>
      </c>
      <c r="AP184" s="286">
        <f t="shared" si="118"/>
        <v>0</v>
      </c>
      <c r="AQ184" s="286">
        <f t="shared" si="118"/>
        <v>0</v>
      </c>
      <c r="AR184" s="286">
        <f t="shared" si="118"/>
        <v>0</v>
      </c>
      <c r="AS184" s="286">
        <f t="shared" si="118"/>
        <v>0</v>
      </c>
      <c r="AT184" s="286">
        <f t="shared" si="118"/>
        <v>0</v>
      </c>
      <c r="AU184" s="286">
        <f t="shared" si="118"/>
        <v>0</v>
      </c>
      <c r="AV184" s="286">
        <f t="shared" si="118"/>
        <v>0</v>
      </c>
      <c r="AW184" s="286">
        <f t="shared" si="118"/>
        <v>0</v>
      </c>
      <c r="AX184" s="286">
        <f t="shared" si="118"/>
        <v>0</v>
      </c>
      <c r="AY184" s="286">
        <f t="shared" si="118"/>
        <v>0</v>
      </c>
      <c r="AZ184" s="286">
        <f t="shared" si="118"/>
        <v>0</v>
      </c>
      <c r="BA184" s="286">
        <f t="shared" si="118"/>
        <v>0</v>
      </c>
      <c r="BB184" s="286">
        <f t="shared" si="118"/>
        <v>0</v>
      </c>
      <c r="BC184" s="286">
        <f t="shared" si="118"/>
        <v>0</v>
      </c>
      <c r="BD184" s="286">
        <f t="shared" si="118"/>
        <v>0</v>
      </c>
      <c r="BE184" s="286">
        <f t="shared" si="118"/>
        <v>0</v>
      </c>
      <c r="BF184" s="286">
        <f t="shared" si="118"/>
        <v>0</v>
      </c>
      <c r="BG184" s="286">
        <f t="shared" si="118"/>
        <v>0</v>
      </c>
      <c r="BH184" s="286">
        <f t="shared" si="118"/>
        <v>0</v>
      </c>
      <c r="BI184" s="286">
        <f t="shared" si="118"/>
        <v>0</v>
      </c>
      <c r="BJ184" s="286">
        <f t="shared" si="118"/>
        <v>0</v>
      </c>
      <c r="BK184" s="286">
        <f t="shared" si="118"/>
        <v>0</v>
      </c>
      <c r="BL184" s="286">
        <f t="shared" si="118"/>
        <v>0</v>
      </c>
      <c r="BM184" s="286">
        <f t="shared" si="118"/>
        <v>0</v>
      </c>
      <c r="BN184" s="286">
        <f t="shared" si="118"/>
        <v>0</v>
      </c>
      <c r="BO184" s="286">
        <f t="shared" si="118"/>
        <v>0</v>
      </c>
      <c r="BP184" s="286">
        <f t="shared" ref="BP184:CH184" si="119">IFERROR(BP182/BP73,0)</f>
        <v>0</v>
      </c>
      <c r="BQ184" s="286">
        <f t="shared" si="119"/>
        <v>0</v>
      </c>
      <c r="BR184" s="286">
        <f t="shared" si="119"/>
        <v>0</v>
      </c>
      <c r="BS184" s="286">
        <f t="shared" si="119"/>
        <v>0</v>
      </c>
      <c r="BT184" s="286">
        <f t="shared" si="119"/>
        <v>0</v>
      </c>
      <c r="BU184" s="286">
        <f t="shared" si="119"/>
        <v>0</v>
      </c>
      <c r="BV184" s="286">
        <f t="shared" si="119"/>
        <v>0</v>
      </c>
      <c r="BW184" s="286">
        <f t="shared" si="119"/>
        <v>0</v>
      </c>
      <c r="BX184" s="286">
        <f t="shared" si="119"/>
        <v>0</v>
      </c>
      <c r="BY184" s="286">
        <f t="shared" si="119"/>
        <v>0</v>
      </c>
      <c r="BZ184" s="286">
        <f t="shared" si="119"/>
        <v>0</v>
      </c>
      <c r="CA184" s="286">
        <f t="shared" si="119"/>
        <v>0</v>
      </c>
      <c r="CB184" s="286">
        <f t="shared" si="119"/>
        <v>0</v>
      </c>
      <c r="CC184" s="286">
        <f t="shared" si="119"/>
        <v>0</v>
      </c>
      <c r="CD184" s="286">
        <f t="shared" si="119"/>
        <v>0</v>
      </c>
      <c r="CE184" s="286">
        <f t="shared" si="119"/>
        <v>0</v>
      </c>
      <c r="CF184" s="286">
        <f t="shared" si="119"/>
        <v>0</v>
      </c>
      <c r="CG184" s="286">
        <f t="shared" si="119"/>
        <v>0</v>
      </c>
      <c r="CH184" s="294">
        <f t="shared" si="119"/>
        <v>0</v>
      </c>
    </row>
    <row r="185" spans="1:86" ht="15" thickBot="1" x14ac:dyDescent="0.35">
      <c r="A185" s="127"/>
      <c r="B185" s="327" t="s">
        <v>255</v>
      </c>
      <c r="C185" s="139">
        <f>IFERROR(C183/C73,0)</f>
        <v>0.49404589021202444</v>
      </c>
      <c r="D185" s="139">
        <f t="shared" ref="D185:N185" si="120">IFERROR(D183/D73,0)</f>
        <v>0</v>
      </c>
      <c r="E185" s="139">
        <f t="shared" si="120"/>
        <v>0</v>
      </c>
      <c r="F185" s="139">
        <f t="shared" si="120"/>
        <v>0.2827222737698073</v>
      </c>
      <c r="G185" s="139">
        <f t="shared" si="120"/>
        <v>0.45686588079742096</v>
      </c>
      <c r="H185" s="139">
        <f t="shared" si="120"/>
        <v>0</v>
      </c>
      <c r="I185" s="139">
        <f t="shared" si="120"/>
        <v>0</v>
      </c>
      <c r="J185" s="139">
        <f t="shared" si="120"/>
        <v>1.4512314488109915E-2</v>
      </c>
      <c r="K185" s="139">
        <f t="shared" si="120"/>
        <v>0.65725014596914921</v>
      </c>
      <c r="L185" s="139">
        <f t="shared" si="120"/>
        <v>0.31232387999312333</v>
      </c>
      <c r="M185" s="139">
        <f t="shared" si="120"/>
        <v>0.45011638711974761</v>
      </c>
      <c r="N185" s="139">
        <f t="shared" si="120"/>
        <v>0.38128843483168906</v>
      </c>
      <c r="O185" s="287">
        <f>IFERROR(O183/O73,0)</f>
        <v>0</v>
      </c>
      <c r="P185" s="287">
        <f t="shared" ref="P185:Z185" si="121">IFERROR(P183/P73,0)</f>
        <v>0</v>
      </c>
      <c r="Q185" s="287">
        <f t="shared" si="121"/>
        <v>0</v>
      </c>
      <c r="R185" s="287">
        <f t="shared" si="121"/>
        <v>0</v>
      </c>
      <c r="S185" s="287">
        <f t="shared" si="121"/>
        <v>0</v>
      </c>
      <c r="T185" s="287">
        <f t="shared" si="121"/>
        <v>0</v>
      </c>
      <c r="U185" s="287">
        <f t="shared" si="121"/>
        <v>0</v>
      </c>
      <c r="V185" s="287">
        <f t="shared" si="121"/>
        <v>0</v>
      </c>
      <c r="W185" s="287">
        <f t="shared" si="121"/>
        <v>0</v>
      </c>
      <c r="X185" s="287">
        <f t="shared" si="121"/>
        <v>0</v>
      </c>
      <c r="Y185" s="287">
        <f t="shared" si="121"/>
        <v>0</v>
      </c>
      <c r="Z185" s="287">
        <f t="shared" si="121"/>
        <v>0</v>
      </c>
      <c r="AA185" s="287">
        <f>IFERROR(AA183/AA73,0)</f>
        <v>0</v>
      </c>
      <c r="AB185" s="287">
        <f t="shared" ref="AB185:AL185" si="122">IFERROR(AB183/AB73,0)</f>
        <v>0</v>
      </c>
      <c r="AC185" s="287">
        <f t="shared" si="122"/>
        <v>0</v>
      </c>
      <c r="AD185" s="287">
        <f t="shared" si="122"/>
        <v>0</v>
      </c>
      <c r="AE185" s="287">
        <f t="shared" si="122"/>
        <v>0</v>
      </c>
      <c r="AF185" s="287">
        <f t="shared" si="122"/>
        <v>0</v>
      </c>
      <c r="AG185" s="287">
        <f t="shared" si="122"/>
        <v>0</v>
      </c>
      <c r="AH185" s="287">
        <f t="shared" si="122"/>
        <v>0</v>
      </c>
      <c r="AI185" s="287">
        <f t="shared" si="122"/>
        <v>0</v>
      </c>
      <c r="AJ185" s="287">
        <f t="shared" si="122"/>
        <v>0</v>
      </c>
      <c r="AK185" s="287">
        <f t="shared" si="122"/>
        <v>0</v>
      </c>
      <c r="AL185" s="287">
        <f t="shared" si="122"/>
        <v>0</v>
      </c>
      <c r="AM185" s="287">
        <f>IFERROR(AM183/AM73,0)</f>
        <v>0</v>
      </c>
      <c r="AN185" s="287">
        <f t="shared" ref="AN185:AX185" si="123">IFERROR(AN183/AN73,0)</f>
        <v>0</v>
      </c>
      <c r="AO185" s="287">
        <f t="shared" si="123"/>
        <v>0</v>
      </c>
      <c r="AP185" s="287">
        <f t="shared" si="123"/>
        <v>0</v>
      </c>
      <c r="AQ185" s="287">
        <f t="shared" si="123"/>
        <v>0</v>
      </c>
      <c r="AR185" s="287">
        <f t="shared" si="123"/>
        <v>0</v>
      </c>
      <c r="AS185" s="287">
        <f t="shared" si="123"/>
        <v>0</v>
      </c>
      <c r="AT185" s="287">
        <f t="shared" si="123"/>
        <v>0</v>
      </c>
      <c r="AU185" s="287">
        <f t="shared" si="123"/>
        <v>0</v>
      </c>
      <c r="AV185" s="287">
        <f t="shared" si="123"/>
        <v>0</v>
      </c>
      <c r="AW185" s="287">
        <f t="shared" si="123"/>
        <v>0</v>
      </c>
      <c r="AX185" s="287">
        <f t="shared" si="123"/>
        <v>0</v>
      </c>
      <c r="AY185" s="287">
        <f>IFERROR(AY183/AY73,0)</f>
        <v>0</v>
      </c>
      <c r="AZ185" s="287">
        <f t="shared" ref="AZ185:BJ185" si="124">IFERROR(AZ183/AZ73,0)</f>
        <v>0</v>
      </c>
      <c r="BA185" s="287">
        <f t="shared" si="124"/>
        <v>0</v>
      </c>
      <c r="BB185" s="287">
        <f t="shared" si="124"/>
        <v>0</v>
      </c>
      <c r="BC185" s="287">
        <f t="shared" si="124"/>
        <v>0</v>
      </c>
      <c r="BD185" s="287">
        <f t="shared" si="124"/>
        <v>0</v>
      </c>
      <c r="BE185" s="287">
        <f t="shared" si="124"/>
        <v>0</v>
      </c>
      <c r="BF185" s="287">
        <f t="shared" si="124"/>
        <v>0</v>
      </c>
      <c r="BG185" s="287">
        <f t="shared" si="124"/>
        <v>0</v>
      </c>
      <c r="BH185" s="287">
        <f t="shared" si="124"/>
        <v>0</v>
      </c>
      <c r="BI185" s="287">
        <f t="shared" si="124"/>
        <v>0</v>
      </c>
      <c r="BJ185" s="287">
        <f t="shared" si="124"/>
        <v>0</v>
      </c>
      <c r="BK185" s="287">
        <f>IFERROR(BK183/BK73,0)</f>
        <v>0</v>
      </c>
      <c r="BL185" s="287">
        <f t="shared" ref="BL185:BV185" si="125">IFERROR(BL183/BL73,0)</f>
        <v>0</v>
      </c>
      <c r="BM185" s="287">
        <f t="shared" si="125"/>
        <v>0</v>
      </c>
      <c r="BN185" s="287">
        <f t="shared" si="125"/>
        <v>0</v>
      </c>
      <c r="BO185" s="287">
        <f t="shared" si="125"/>
        <v>0</v>
      </c>
      <c r="BP185" s="287">
        <f t="shared" si="125"/>
        <v>0</v>
      </c>
      <c r="BQ185" s="287">
        <f t="shared" si="125"/>
        <v>0</v>
      </c>
      <c r="BR185" s="287">
        <f t="shared" si="125"/>
        <v>0</v>
      </c>
      <c r="BS185" s="287">
        <f t="shared" si="125"/>
        <v>0</v>
      </c>
      <c r="BT185" s="287">
        <f t="shared" si="125"/>
        <v>0</v>
      </c>
      <c r="BU185" s="287">
        <f t="shared" si="125"/>
        <v>0</v>
      </c>
      <c r="BV185" s="287">
        <f t="shared" si="125"/>
        <v>0</v>
      </c>
      <c r="BW185" s="287">
        <f>IFERROR(BW183/BW73,0)</f>
        <v>0</v>
      </c>
      <c r="BX185" s="287">
        <f t="shared" ref="BX185:CH185" si="126">IFERROR(BX183/BX73,0)</f>
        <v>0</v>
      </c>
      <c r="BY185" s="287">
        <f t="shared" si="126"/>
        <v>0</v>
      </c>
      <c r="BZ185" s="287">
        <f t="shared" si="126"/>
        <v>0</v>
      </c>
      <c r="CA185" s="287">
        <f t="shared" si="126"/>
        <v>0</v>
      </c>
      <c r="CB185" s="287">
        <f t="shared" si="126"/>
        <v>0</v>
      </c>
      <c r="CC185" s="287">
        <f t="shared" si="126"/>
        <v>0</v>
      </c>
      <c r="CD185" s="287">
        <f t="shared" si="126"/>
        <v>0</v>
      </c>
      <c r="CE185" s="287">
        <f t="shared" si="126"/>
        <v>0</v>
      </c>
      <c r="CF185" s="287">
        <f t="shared" si="126"/>
        <v>0</v>
      </c>
      <c r="CG185" s="287">
        <f t="shared" si="126"/>
        <v>0</v>
      </c>
      <c r="CH185" s="288">
        <f t="shared" si="126"/>
        <v>0</v>
      </c>
    </row>
    <row r="186" spans="1:86" s="1" customFormat="1" ht="15" thickBot="1" x14ac:dyDescent="0.35">
      <c r="A186" s="140"/>
      <c r="B186" s="355" t="s">
        <v>256</v>
      </c>
      <c r="C186" s="141">
        <f>C184+C185</f>
        <v>1</v>
      </c>
      <c r="D186" s="141">
        <f t="shared" ref="D186:N186" si="127">D184+D185</f>
        <v>0</v>
      </c>
      <c r="E186" s="142">
        <f t="shared" si="127"/>
        <v>0</v>
      </c>
      <c r="F186" s="142">
        <f t="shared" si="127"/>
        <v>0.73807390816043761</v>
      </c>
      <c r="G186" s="142">
        <f t="shared" si="127"/>
        <v>0.99999102322551092</v>
      </c>
      <c r="H186" s="142">
        <f t="shared" si="127"/>
        <v>0</v>
      </c>
      <c r="I186" s="142">
        <f t="shared" si="127"/>
        <v>0</v>
      </c>
      <c r="J186" s="142">
        <f t="shared" si="127"/>
        <v>2.2466719240038041E-2</v>
      </c>
      <c r="K186" s="142">
        <f t="shared" si="127"/>
        <v>1.0000031840379573</v>
      </c>
      <c r="L186" s="142">
        <f t="shared" si="127"/>
        <v>0.65823279825675207</v>
      </c>
      <c r="M186" s="143">
        <f t="shared" si="127"/>
        <v>0.99999619900744241</v>
      </c>
      <c r="N186" s="143">
        <f t="shared" si="127"/>
        <v>0.99999130345187992</v>
      </c>
      <c r="O186" s="289">
        <f>O184+O185</f>
        <v>0</v>
      </c>
      <c r="P186" s="289">
        <f t="shared" ref="P186:Z186" si="128">P184+P185</f>
        <v>0</v>
      </c>
      <c r="Q186" s="290">
        <f t="shared" si="128"/>
        <v>0</v>
      </c>
      <c r="R186" s="290">
        <f t="shared" si="128"/>
        <v>0</v>
      </c>
      <c r="S186" s="290">
        <f t="shared" si="128"/>
        <v>0</v>
      </c>
      <c r="T186" s="290">
        <f t="shared" si="128"/>
        <v>0</v>
      </c>
      <c r="U186" s="290">
        <f t="shared" si="128"/>
        <v>0</v>
      </c>
      <c r="V186" s="290">
        <f t="shared" si="128"/>
        <v>0</v>
      </c>
      <c r="W186" s="290">
        <f t="shared" si="128"/>
        <v>0</v>
      </c>
      <c r="X186" s="290">
        <f t="shared" si="128"/>
        <v>0</v>
      </c>
      <c r="Y186" s="291">
        <f t="shared" si="128"/>
        <v>0</v>
      </c>
      <c r="Z186" s="291">
        <f t="shared" si="128"/>
        <v>0</v>
      </c>
      <c r="AA186" s="289">
        <f>AA184+AA185</f>
        <v>0</v>
      </c>
      <c r="AB186" s="289">
        <f t="shared" ref="AB186:AL186" si="129">AB184+AB185</f>
        <v>0</v>
      </c>
      <c r="AC186" s="290">
        <f t="shared" si="129"/>
        <v>0</v>
      </c>
      <c r="AD186" s="290">
        <f t="shared" si="129"/>
        <v>0</v>
      </c>
      <c r="AE186" s="290">
        <f t="shared" si="129"/>
        <v>0</v>
      </c>
      <c r="AF186" s="290">
        <f t="shared" si="129"/>
        <v>0</v>
      </c>
      <c r="AG186" s="290">
        <f t="shared" si="129"/>
        <v>0</v>
      </c>
      <c r="AH186" s="290">
        <f t="shared" si="129"/>
        <v>0</v>
      </c>
      <c r="AI186" s="290">
        <f t="shared" si="129"/>
        <v>0</v>
      </c>
      <c r="AJ186" s="290">
        <f t="shared" si="129"/>
        <v>0</v>
      </c>
      <c r="AK186" s="291">
        <f t="shared" si="129"/>
        <v>0</v>
      </c>
      <c r="AL186" s="291">
        <f t="shared" si="129"/>
        <v>0</v>
      </c>
      <c r="AM186" s="289">
        <f>AM184+AM185</f>
        <v>0</v>
      </c>
      <c r="AN186" s="289">
        <f t="shared" ref="AN186:AX186" si="130">AN184+AN185</f>
        <v>0</v>
      </c>
      <c r="AO186" s="290">
        <f t="shared" si="130"/>
        <v>0</v>
      </c>
      <c r="AP186" s="290">
        <f t="shared" si="130"/>
        <v>0</v>
      </c>
      <c r="AQ186" s="290">
        <f t="shared" si="130"/>
        <v>0</v>
      </c>
      <c r="AR186" s="290">
        <f t="shared" si="130"/>
        <v>0</v>
      </c>
      <c r="AS186" s="290">
        <f t="shared" si="130"/>
        <v>0</v>
      </c>
      <c r="AT186" s="290">
        <f t="shared" si="130"/>
        <v>0</v>
      </c>
      <c r="AU186" s="290">
        <f t="shared" si="130"/>
        <v>0</v>
      </c>
      <c r="AV186" s="290">
        <f t="shared" si="130"/>
        <v>0</v>
      </c>
      <c r="AW186" s="291">
        <f t="shared" si="130"/>
        <v>0</v>
      </c>
      <c r="AX186" s="291">
        <f t="shared" si="130"/>
        <v>0</v>
      </c>
      <c r="AY186" s="289">
        <f>AY184+AY185</f>
        <v>0</v>
      </c>
      <c r="AZ186" s="289">
        <f t="shared" ref="AZ186:BJ186" si="131">AZ184+AZ185</f>
        <v>0</v>
      </c>
      <c r="BA186" s="290">
        <f t="shared" si="131"/>
        <v>0</v>
      </c>
      <c r="BB186" s="290">
        <f t="shared" si="131"/>
        <v>0</v>
      </c>
      <c r="BC186" s="290">
        <f t="shared" si="131"/>
        <v>0</v>
      </c>
      <c r="BD186" s="290">
        <f t="shared" si="131"/>
        <v>0</v>
      </c>
      <c r="BE186" s="290">
        <f t="shared" si="131"/>
        <v>0</v>
      </c>
      <c r="BF186" s="290">
        <f t="shared" si="131"/>
        <v>0</v>
      </c>
      <c r="BG186" s="290">
        <f t="shared" si="131"/>
        <v>0</v>
      </c>
      <c r="BH186" s="290">
        <f t="shared" si="131"/>
        <v>0</v>
      </c>
      <c r="BI186" s="291">
        <f t="shared" si="131"/>
        <v>0</v>
      </c>
      <c r="BJ186" s="291">
        <f t="shared" si="131"/>
        <v>0</v>
      </c>
      <c r="BK186" s="289">
        <f>BK184+BK185</f>
        <v>0</v>
      </c>
      <c r="BL186" s="289">
        <f t="shared" ref="BL186:BV186" si="132">BL184+BL185</f>
        <v>0</v>
      </c>
      <c r="BM186" s="290">
        <f t="shared" si="132"/>
        <v>0</v>
      </c>
      <c r="BN186" s="290">
        <f t="shared" si="132"/>
        <v>0</v>
      </c>
      <c r="BO186" s="290">
        <f t="shared" si="132"/>
        <v>0</v>
      </c>
      <c r="BP186" s="290">
        <f t="shared" si="132"/>
        <v>0</v>
      </c>
      <c r="BQ186" s="290">
        <f t="shared" si="132"/>
        <v>0</v>
      </c>
      <c r="BR186" s="290">
        <f t="shared" si="132"/>
        <v>0</v>
      </c>
      <c r="BS186" s="290">
        <f t="shared" si="132"/>
        <v>0</v>
      </c>
      <c r="BT186" s="290">
        <f t="shared" si="132"/>
        <v>0</v>
      </c>
      <c r="BU186" s="291">
        <f t="shared" si="132"/>
        <v>0</v>
      </c>
      <c r="BV186" s="291">
        <f t="shared" si="132"/>
        <v>0</v>
      </c>
      <c r="BW186" s="289">
        <f>BW184+BW185</f>
        <v>0</v>
      </c>
      <c r="BX186" s="289">
        <f t="shared" ref="BX186:CH186" si="133">BX184+BX185</f>
        <v>0</v>
      </c>
      <c r="BY186" s="290">
        <f t="shared" si="133"/>
        <v>0</v>
      </c>
      <c r="BZ186" s="290">
        <f t="shared" si="133"/>
        <v>0</v>
      </c>
      <c r="CA186" s="290">
        <f t="shared" si="133"/>
        <v>0</v>
      </c>
      <c r="CB186" s="290">
        <f t="shared" si="133"/>
        <v>0</v>
      </c>
      <c r="CC186" s="290">
        <f t="shared" si="133"/>
        <v>0</v>
      </c>
      <c r="CD186" s="290">
        <f t="shared" si="133"/>
        <v>0</v>
      </c>
      <c r="CE186" s="290">
        <f t="shared" si="133"/>
        <v>0</v>
      </c>
      <c r="CF186" s="290">
        <f t="shared" si="133"/>
        <v>0</v>
      </c>
      <c r="CG186" s="291">
        <f t="shared" si="133"/>
        <v>0</v>
      </c>
      <c r="CH186" s="295">
        <f t="shared" si="133"/>
        <v>0</v>
      </c>
    </row>
    <row r="187" spans="1:86" ht="15" thickBot="1" x14ac:dyDescent="0.35">
      <c r="A187" s="127"/>
      <c r="B187" s="127"/>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row>
    <row r="188" spans="1:86" ht="15" thickBot="1" x14ac:dyDescent="0.35">
      <c r="A188" s="127"/>
      <c r="B188" s="353" t="s">
        <v>114</v>
      </c>
      <c r="C188" s="354">
        <v>43831</v>
      </c>
      <c r="D188" s="354">
        <v>43862</v>
      </c>
      <c r="E188" s="354">
        <v>43891</v>
      </c>
      <c r="F188" s="354">
        <v>43922</v>
      </c>
      <c r="G188" s="354">
        <v>43952</v>
      </c>
      <c r="H188" s="354">
        <v>43983</v>
      </c>
      <c r="I188" s="354">
        <v>44013</v>
      </c>
      <c r="J188" s="354">
        <v>44044</v>
      </c>
      <c r="K188" s="354">
        <v>44075</v>
      </c>
      <c r="L188" s="354">
        <v>44105</v>
      </c>
      <c r="M188" s="354">
        <v>44136</v>
      </c>
      <c r="N188" s="354">
        <v>44166</v>
      </c>
      <c r="O188" s="354">
        <v>44197</v>
      </c>
      <c r="P188" s="354">
        <v>44228</v>
      </c>
      <c r="Q188" s="354">
        <v>44256</v>
      </c>
      <c r="R188" s="354">
        <v>44287</v>
      </c>
      <c r="S188" s="354">
        <v>44317</v>
      </c>
      <c r="T188" s="354">
        <v>44348</v>
      </c>
      <c r="U188" s="354">
        <v>44378</v>
      </c>
      <c r="V188" s="354">
        <v>44409</v>
      </c>
      <c r="W188" s="354">
        <v>44440</v>
      </c>
      <c r="X188" s="354">
        <v>44470</v>
      </c>
      <c r="Y188" s="354">
        <v>44501</v>
      </c>
      <c r="Z188" s="354">
        <v>44531</v>
      </c>
      <c r="AA188" s="354">
        <v>44562</v>
      </c>
      <c r="AB188" s="354">
        <v>44593</v>
      </c>
      <c r="AC188" s="354">
        <v>44621</v>
      </c>
      <c r="AD188" s="354">
        <v>44652</v>
      </c>
      <c r="AE188" s="354">
        <v>44682</v>
      </c>
      <c r="AF188" s="354">
        <v>44713</v>
      </c>
      <c r="AG188" s="354">
        <v>44743</v>
      </c>
      <c r="AH188" s="354">
        <v>44774</v>
      </c>
      <c r="AI188" s="354">
        <v>44805</v>
      </c>
      <c r="AJ188" s="354">
        <v>44835</v>
      </c>
      <c r="AK188" s="354">
        <v>44866</v>
      </c>
      <c r="AL188" s="354">
        <v>44896</v>
      </c>
      <c r="AM188" s="354">
        <v>44927</v>
      </c>
      <c r="AN188" s="354">
        <v>44958</v>
      </c>
      <c r="AO188" s="354">
        <v>44986</v>
      </c>
      <c r="AP188" s="354">
        <v>45017</v>
      </c>
      <c r="AQ188" s="354">
        <v>45047</v>
      </c>
      <c r="AR188" s="354">
        <v>45078</v>
      </c>
      <c r="AS188" s="354">
        <v>45108</v>
      </c>
      <c r="AT188" s="354">
        <v>45139</v>
      </c>
      <c r="AU188" s="354">
        <v>45170</v>
      </c>
      <c r="AV188" s="354">
        <v>45200</v>
      </c>
      <c r="AW188" s="354">
        <v>45231</v>
      </c>
      <c r="AX188" s="354">
        <v>45261</v>
      </c>
      <c r="AY188" s="354">
        <v>45292</v>
      </c>
      <c r="AZ188" s="354">
        <v>45323</v>
      </c>
      <c r="BA188" s="354">
        <v>45352</v>
      </c>
      <c r="BB188" s="354">
        <v>45383</v>
      </c>
      <c r="BC188" s="354">
        <v>45413</v>
      </c>
      <c r="BD188" s="354">
        <v>45444</v>
      </c>
      <c r="BE188" s="354">
        <v>45474</v>
      </c>
      <c r="BF188" s="354">
        <v>45505</v>
      </c>
      <c r="BG188" s="354">
        <v>45536</v>
      </c>
      <c r="BH188" s="354">
        <v>45566</v>
      </c>
      <c r="BI188" s="354">
        <v>45597</v>
      </c>
      <c r="BJ188" s="354">
        <v>45627</v>
      </c>
      <c r="BK188" s="354">
        <v>45658</v>
      </c>
      <c r="BL188" s="354">
        <v>45689</v>
      </c>
      <c r="BM188" s="354">
        <v>45717</v>
      </c>
      <c r="BN188" s="354">
        <v>45748</v>
      </c>
      <c r="BO188" s="354">
        <v>45778</v>
      </c>
      <c r="BP188" s="354">
        <v>45809</v>
      </c>
      <c r="BQ188" s="354">
        <v>45839</v>
      </c>
      <c r="BR188" s="354">
        <v>45870</v>
      </c>
      <c r="BS188" s="354">
        <v>45901</v>
      </c>
      <c r="BT188" s="354">
        <v>45931</v>
      </c>
      <c r="BU188" s="354">
        <v>45962</v>
      </c>
      <c r="BV188" s="354">
        <v>45992</v>
      </c>
      <c r="BW188" s="354">
        <v>46023</v>
      </c>
      <c r="BX188" s="354">
        <v>46054</v>
      </c>
      <c r="BY188" s="354">
        <v>46082</v>
      </c>
      <c r="BZ188" s="354">
        <v>46113</v>
      </c>
      <c r="CA188" s="354">
        <v>46143</v>
      </c>
      <c r="CB188" s="354">
        <v>46174</v>
      </c>
      <c r="CC188" s="354">
        <v>46204</v>
      </c>
      <c r="CD188" s="354">
        <v>46235</v>
      </c>
      <c r="CE188" s="354">
        <v>46266</v>
      </c>
      <c r="CF188" s="354">
        <v>46296</v>
      </c>
      <c r="CG188" s="354">
        <v>46327</v>
      </c>
      <c r="CH188" s="172">
        <v>46357</v>
      </c>
    </row>
    <row r="189" spans="1:86" x14ac:dyDescent="0.3">
      <c r="A189" s="127"/>
      <c r="B189" s="340" t="s">
        <v>257</v>
      </c>
      <c r="C189" s="144">
        <f>C157*'YTD PROGRAM SUMMARY'!C48</f>
        <v>0</v>
      </c>
      <c r="D189" s="144">
        <f>D157*'YTD PROGRAM SUMMARY'!D48</f>
        <v>0</v>
      </c>
      <c r="E189" s="144">
        <f>E157*'YTD PROGRAM SUMMARY'!E48</f>
        <v>0</v>
      </c>
      <c r="F189" s="144">
        <f>F157*'YTD PROGRAM SUMMARY'!F48</f>
        <v>203.30084382243137</v>
      </c>
      <c r="G189" s="144">
        <f>G157*'YTD PROGRAM SUMMARY'!G48</f>
        <v>0</v>
      </c>
      <c r="H189" s="144">
        <f>H157*'YTD PROGRAM SUMMARY'!H48</f>
        <v>0</v>
      </c>
      <c r="I189" s="144">
        <f>I157*'YTD PROGRAM SUMMARY'!I48</f>
        <v>1989.5858220646637</v>
      </c>
      <c r="J189" s="144">
        <f>J157*'YTD PROGRAM SUMMARY'!J48</f>
        <v>2351.1671976496682</v>
      </c>
      <c r="K189" s="144">
        <f>K157*'YTD PROGRAM SUMMARY'!K48</f>
        <v>0</v>
      </c>
      <c r="L189" s="144">
        <f>L157*'YTD PROGRAM SUMMARY'!L48</f>
        <v>836.11615435674457</v>
      </c>
      <c r="M189" s="144">
        <f>M157*'YTD PROGRAM SUMMARY'!M48</f>
        <v>0</v>
      </c>
      <c r="N189" s="144">
        <f>N157*'YTD PROGRAM SUMMARY'!N48</f>
        <v>0</v>
      </c>
      <c r="O189" s="292">
        <f>O157*'YTD PROGRAM SUMMARY'!O48</f>
        <v>0</v>
      </c>
      <c r="P189" s="292">
        <f>P157*'YTD PROGRAM SUMMARY'!P48</f>
        <v>0</v>
      </c>
      <c r="Q189" s="292">
        <f>Q157*'YTD PROGRAM SUMMARY'!Q48</f>
        <v>0</v>
      </c>
      <c r="R189" s="292">
        <f>R157*'YTD PROGRAM SUMMARY'!R48</f>
        <v>0</v>
      </c>
      <c r="S189" s="292">
        <f>S157*'YTD PROGRAM SUMMARY'!S48</f>
        <v>0</v>
      </c>
      <c r="T189" s="292">
        <f>T157*'YTD PROGRAM SUMMARY'!T48</f>
        <v>0</v>
      </c>
      <c r="U189" s="292">
        <f>U157*'YTD PROGRAM SUMMARY'!U48</f>
        <v>0</v>
      </c>
      <c r="V189" s="292">
        <f>V157*'YTD PROGRAM SUMMARY'!V48</f>
        <v>0</v>
      </c>
      <c r="W189" s="292">
        <f>W157*'YTD PROGRAM SUMMARY'!W48</f>
        <v>0</v>
      </c>
      <c r="X189" s="292">
        <f>X157*'YTD PROGRAM SUMMARY'!X48</f>
        <v>0</v>
      </c>
      <c r="Y189" s="292">
        <f>Y157*'YTD PROGRAM SUMMARY'!Y48</f>
        <v>0</v>
      </c>
      <c r="Z189" s="292">
        <f>Z157*'YTD PROGRAM SUMMARY'!Z48</f>
        <v>0</v>
      </c>
      <c r="AA189" s="292">
        <f>AA157*'YTD PROGRAM SUMMARY'!AA48</f>
        <v>0</v>
      </c>
      <c r="AB189" s="292">
        <f>AB157*'YTD PROGRAM SUMMARY'!AB48</f>
        <v>0</v>
      </c>
      <c r="AC189" s="292">
        <f>AC157*'YTD PROGRAM SUMMARY'!AC48</f>
        <v>0</v>
      </c>
      <c r="AD189" s="292">
        <f>AD157*'YTD PROGRAM SUMMARY'!AD48</f>
        <v>0</v>
      </c>
      <c r="AE189" s="292">
        <f>AE157*'YTD PROGRAM SUMMARY'!AE48</f>
        <v>0</v>
      </c>
      <c r="AF189" s="292">
        <f>AF157*'YTD PROGRAM SUMMARY'!AF48</f>
        <v>0</v>
      </c>
      <c r="AG189" s="292">
        <f>AG157*'YTD PROGRAM SUMMARY'!AG48</f>
        <v>0</v>
      </c>
      <c r="AH189" s="292">
        <f>AH157*'YTD PROGRAM SUMMARY'!AH48</f>
        <v>0</v>
      </c>
      <c r="AI189" s="292">
        <f>AI157*'YTD PROGRAM SUMMARY'!AI48</f>
        <v>0</v>
      </c>
      <c r="AJ189" s="292">
        <f>AJ157*'YTD PROGRAM SUMMARY'!AJ48</f>
        <v>0</v>
      </c>
      <c r="AK189" s="292">
        <f>AK157*'YTD PROGRAM SUMMARY'!AK48</f>
        <v>0</v>
      </c>
      <c r="AL189" s="292">
        <f>AL157*'YTD PROGRAM SUMMARY'!AL48</f>
        <v>0</v>
      </c>
      <c r="AM189" s="292">
        <f>AM157*'YTD PROGRAM SUMMARY'!AM48</f>
        <v>0</v>
      </c>
      <c r="AN189" s="292">
        <f>AN157*'YTD PROGRAM SUMMARY'!AN48</f>
        <v>0</v>
      </c>
      <c r="AO189" s="292">
        <f>AO157*'YTD PROGRAM SUMMARY'!AO48</f>
        <v>0</v>
      </c>
      <c r="AP189" s="292">
        <f>AP157*'YTD PROGRAM SUMMARY'!AP48</f>
        <v>0</v>
      </c>
      <c r="AQ189" s="292">
        <f>AQ157*'YTD PROGRAM SUMMARY'!AQ48</f>
        <v>0</v>
      </c>
      <c r="AR189" s="292">
        <f>AR157*'YTD PROGRAM SUMMARY'!AR48</f>
        <v>0</v>
      </c>
      <c r="AS189" s="292">
        <f>AS157*'YTD PROGRAM SUMMARY'!AS48</f>
        <v>0</v>
      </c>
      <c r="AT189" s="292">
        <f>AT157*'YTD PROGRAM SUMMARY'!AT48</f>
        <v>0</v>
      </c>
      <c r="AU189" s="292">
        <f>AU157*'YTD PROGRAM SUMMARY'!AU48</f>
        <v>0</v>
      </c>
      <c r="AV189" s="292">
        <f>AV157*'YTD PROGRAM SUMMARY'!AV48</f>
        <v>0</v>
      </c>
      <c r="AW189" s="292">
        <f>AW157*'YTD PROGRAM SUMMARY'!AW48</f>
        <v>0</v>
      </c>
      <c r="AX189" s="292">
        <f>AX157*'YTD PROGRAM SUMMARY'!AX48</f>
        <v>0</v>
      </c>
      <c r="AY189" s="292">
        <f>AY157*'YTD PROGRAM SUMMARY'!AY48</f>
        <v>0</v>
      </c>
      <c r="AZ189" s="292">
        <f>AZ157*'YTD PROGRAM SUMMARY'!AZ48</f>
        <v>0</v>
      </c>
      <c r="BA189" s="292">
        <f>BA157*'YTD PROGRAM SUMMARY'!BA48</f>
        <v>0</v>
      </c>
      <c r="BB189" s="292">
        <f>BB157*'YTD PROGRAM SUMMARY'!BB48</f>
        <v>0</v>
      </c>
      <c r="BC189" s="292">
        <f>BC157*'YTD PROGRAM SUMMARY'!BC48</f>
        <v>0</v>
      </c>
      <c r="BD189" s="292">
        <f>BD157*'YTD PROGRAM SUMMARY'!BD48</f>
        <v>0</v>
      </c>
      <c r="BE189" s="292">
        <f>BE157*'YTD PROGRAM SUMMARY'!BE48</f>
        <v>0</v>
      </c>
      <c r="BF189" s="292">
        <f>BF157*'YTD PROGRAM SUMMARY'!BF48</f>
        <v>0</v>
      </c>
      <c r="BG189" s="292">
        <f>BG157*'YTD PROGRAM SUMMARY'!BG48</f>
        <v>0</v>
      </c>
      <c r="BH189" s="292">
        <f>BH157*'YTD PROGRAM SUMMARY'!BH48</f>
        <v>0</v>
      </c>
      <c r="BI189" s="292">
        <f>BI157*'YTD PROGRAM SUMMARY'!BI48</f>
        <v>0</v>
      </c>
      <c r="BJ189" s="292">
        <f>BJ157*'YTD PROGRAM SUMMARY'!BJ48</f>
        <v>0</v>
      </c>
      <c r="BK189" s="292">
        <f>BK157*'YTD PROGRAM SUMMARY'!BK48</f>
        <v>0</v>
      </c>
      <c r="BL189" s="292">
        <f>BL157*'YTD PROGRAM SUMMARY'!BL48</f>
        <v>0</v>
      </c>
      <c r="BM189" s="292">
        <f>BM157*'YTD PROGRAM SUMMARY'!BM48</f>
        <v>0</v>
      </c>
      <c r="BN189" s="292">
        <f>BN157*'YTD PROGRAM SUMMARY'!BN48</f>
        <v>0</v>
      </c>
      <c r="BO189" s="292">
        <f>BO157*'YTD PROGRAM SUMMARY'!BO48</f>
        <v>0</v>
      </c>
      <c r="BP189" s="292">
        <f>BP157*'YTD PROGRAM SUMMARY'!BP48</f>
        <v>0</v>
      </c>
      <c r="BQ189" s="292">
        <f>BQ157*'YTD PROGRAM SUMMARY'!BQ48</f>
        <v>0</v>
      </c>
      <c r="BR189" s="292">
        <f>BR157*'YTD PROGRAM SUMMARY'!BR48</f>
        <v>0</v>
      </c>
      <c r="BS189" s="292">
        <f>BS157*'YTD PROGRAM SUMMARY'!BS48</f>
        <v>0</v>
      </c>
      <c r="BT189" s="292">
        <f>BT157*'YTD PROGRAM SUMMARY'!BT48</f>
        <v>0</v>
      </c>
      <c r="BU189" s="292">
        <f>BU157*'YTD PROGRAM SUMMARY'!BU48</f>
        <v>0</v>
      </c>
      <c r="BV189" s="292">
        <f>BV157*'YTD PROGRAM SUMMARY'!BV48</f>
        <v>0</v>
      </c>
      <c r="BW189" s="292">
        <f>BW157*'YTD PROGRAM SUMMARY'!BW48</f>
        <v>0</v>
      </c>
      <c r="BX189" s="292">
        <f>BX157*'YTD PROGRAM SUMMARY'!BX48</f>
        <v>0</v>
      </c>
      <c r="BY189" s="292">
        <f>BY157*'YTD PROGRAM SUMMARY'!BY48</f>
        <v>0</v>
      </c>
      <c r="BZ189" s="292">
        <f>BZ157*'YTD PROGRAM SUMMARY'!BZ48</f>
        <v>0</v>
      </c>
      <c r="CA189" s="292">
        <f>CA157*'YTD PROGRAM SUMMARY'!CA48</f>
        <v>0</v>
      </c>
      <c r="CB189" s="292">
        <f>CB157*'YTD PROGRAM SUMMARY'!CB48</f>
        <v>0</v>
      </c>
      <c r="CC189" s="292">
        <f>CC157*'YTD PROGRAM SUMMARY'!CC48</f>
        <v>0</v>
      </c>
      <c r="CD189" s="292">
        <f>CD157*'YTD PROGRAM SUMMARY'!CD48</f>
        <v>0</v>
      </c>
      <c r="CE189" s="292">
        <f>CE157*'YTD PROGRAM SUMMARY'!CE48</f>
        <v>0</v>
      </c>
      <c r="CF189" s="292">
        <f>CF157*'YTD PROGRAM SUMMARY'!CF48</f>
        <v>0</v>
      </c>
      <c r="CG189" s="292">
        <f>CG157*'YTD PROGRAM SUMMARY'!CG48</f>
        <v>0</v>
      </c>
      <c r="CH189" s="293">
        <f>CH157*'YTD PROGRAM SUMMARY'!CH48</f>
        <v>0</v>
      </c>
    </row>
    <row r="190" spans="1:86" ht="15" thickBot="1" x14ac:dyDescent="0.35">
      <c r="A190" s="127"/>
      <c r="B190" s="327" t="s">
        <v>258</v>
      </c>
      <c r="C190" s="137">
        <f>C176*'YTD PROGRAM SUMMARY'!C48</f>
        <v>0</v>
      </c>
      <c r="D190" s="137">
        <f>D176*'YTD PROGRAM SUMMARY'!D48</f>
        <v>0</v>
      </c>
      <c r="E190" s="137">
        <f>E176*'YTD PROGRAM SUMMARY'!E48</f>
        <v>0</v>
      </c>
      <c r="F190" s="137">
        <f>F176*'YTD PROGRAM SUMMARY'!F48</f>
        <v>126.22701333161392</v>
      </c>
      <c r="G190" s="137">
        <f>G176*'YTD PROGRAM SUMMARY'!G48</f>
        <v>0</v>
      </c>
      <c r="H190" s="137">
        <f>H176*'YTD PROGRAM SUMMARY'!H48</f>
        <v>0</v>
      </c>
      <c r="I190" s="137">
        <f>I176*'YTD PROGRAM SUMMARY'!I48</f>
        <v>3303.0106651206092</v>
      </c>
      <c r="J190" s="137">
        <f>J176*'YTD PROGRAM SUMMARY'!J48</f>
        <v>4289.5576539714375</v>
      </c>
      <c r="K190" s="137">
        <f>K176*'YTD PROGRAM SUMMARY'!K48</f>
        <v>0</v>
      </c>
      <c r="L190" s="137">
        <f>L176*'YTD PROGRAM SUMMARY'!L48</f>
        <v>754.93584485903568</v>
      </c>
      <c r="M190" s="137">
        <f>M176*'YTD PROGRAM SUMMARY'!M48</f>
        <v>0</v>
      </c>
      <c r="N190" s="137">
        <f>N176*'YTD PROGRAM SUMMARY'!N48</f>
        <v>0</v>
      </c>
      <c r="O190" s="284">
        <f>O176*'YTD PROGRAM SUMMARY'!O48</f>
        <v>0</v>
      </c>
      <c r="P190" s="284">
        <f>P176*'YTD PROGRAM SUMMARY'!P48</f>
        <v>0</v>
      </c>
      <c r="Q190" s="284">
        <f>Q176*'YTD PROGRAM SUMMARY'!Q48</f>
        <v>0</v>
      </c>
      <c r="R190" s="284">
        <f>R176*'YTD PROGRAM SUMMARY'!R48</f>
        <v>0</v>
      </c>
      <c r="S190" s="284">
        <f>S176*'YTD PROGRAM SUMMARY'!S48</f>
        <v>0</v>
      </c>
      <c r="T190" s="284">
        <f>T176*'YTD PROGRAM SUMMARY'!T48</f>
        <v>0</v>
      </c>
      <c r="U190" s="284">
        <f>U176*'YTD PROGRAM SUMMARY'!U48</f>
        <v>0</v>
      </c>
      <c r="V190" s="284">
        <f>V176*'YTD PROGRAM SUMMARY'!V48</f>
        <v>0</v>
      </c>
      <c r="W190" s="284">
        <f>W176*'YTD PROGRAM SUMMARY'!W48</f>
        <v>0</v>
      </c>
      <c r="X190" s="284">
        <f>X176*'YTD PROGRAM SUMMARY'!X48</f>
        <v>0</v>
      </c>
      <c r="Y190" s="284">
        <f>Y176*'YTD PROGRAM SUMMARY'!Y48</f>
        <v>0</v>
      </c>
      <c r="Z190" s="284">
        <f>Z176*'YTD PROGRAM SUMMARY'!Z48</f>
        <v>0</v>
      </c>
      <c r="AA190" s="284">
        <f>AA176*'YTD PROGRAM SUMMARY'!AA48</f>
        <v>0</v>
      </c>
      <c r="AB190" s="284">
        <f>AB176*'YTD PROGRAM SUMMARY'!AB48</f>
        <v>0</v>
      </c>
      <c r="AC190" s="284">
        <f>AC176*'YTD PROGRAM SUMMARY'!AC48</f>
        <v>0</v>
      </c>
      <c r="AD190" s="284">
        <f>AD176*'YTD PROGRAM SUMMARY'!AD48</f>
        <v>0</v>
      </c>
      <c r="AE190" s="284">
        <f>AE176*'YTD PROGRAM SUMMARY'!AE48</f>
        <v>0</v>
      </c>
      <c r="AF190" s="284">
        <f>AF176*'YTD PROGRAM SUMMARY'!AF48</f>
        <v>0</v>
      </c>
      <c r="AG190" s="284">
        <f>AG176*'YTD PROGRAM SUMMARY'!AG48</f>
        <v>0</v>
      </c>
      <c r="AH190" s="284">
        <f>AH176*'YTD PROGRAM SUMMARY'!AH48</f>
        <v>0</v>
      </c>
      <c r="AI190" s="284">
        <f>AI176*'YTD PROGRAM SUMMARY'!AI48</f>
        <v>0</v>
      </c>
      <c r="AJ190" s="284">
        <f>AJ176*'YTD PROGRAM SUMMARY'!AJ48</f>
        <v>0</v>
      </c>
      <c r="AK190" s="284">
        <f>AK176*'YTD PROGRAM SUMMARY'!AK48</f>
        <v>0</v>
      </c>
      <c r="AL190" s="284">
        <f>AL176*'YTD PROGRAM SUMMARY'!AL48</f>
        <v>0</v>
      </c>
      <c r="AM190" s="284">
        <f>AM176*'YTD PROGRAM SUMMARY'!AM48</f>
        <v>0</v>
      </c>
      <c r="AN190" s="284">
        <f>AN176*'YTD PROGRAM SUMMARY'!AN48</f>
        <v>0</v>
      </c>
      <c r="AO190" s="284">
        <f>AO176*'YTD PROGRAM SUMMARY'!AO48</f>
        <v>0</v>
      </c>
      <c r="AP190" s="284">
        <f>AP176*'YTD PROGRAM SUMMARY'!AP48</f>
        <v>0</v>
      </c>
      <c r="AQ190" s="284">
        <f>AQ176*'YTD PROGRAM SUMMARY'!AQ48</f>
        <v>0</v>
      </c>
      <c r="AR190" s="284">
        <f>AR176*'YTD PROGRAM SUMMARY'!AR48</f>
        <v>0</v>
      </c>
      <c r="AS190" s="284">
        <f>AS176*'YTD PROGRAM SUMMARY'!AS48</f>
        <v>0</v>
      </c>
      <c r="AT190" s="284">
        <f>AT176*'YTD PROGRAM SUMMARY'!AT48</f>
        <v>0</v>
      </c>
      <c r="AU190" s="284">
        <f>AU176*'YTD PROGRAM SUMMARY'!AU48</f>
        <v>0</v>
      </c>
      <c r="AV190" s="284">
        <f>AV176*'YTD PROGRAM SUMMARY'!AV48</f>
        <v>0</v>
      </c>
      <c r="AW190" s="284">
        <f>AW176*'YTD PROGRAM SUMMARY'!AW48</f>
        <v>0</v>
      </c>
      <c r="AX190" s="284">
        <f>AX176*'YTD PROGRAM SUMMARY'!AX48</f>
        <v>0</v>
      </c>
      <c r="AY190" s="284">
        <f>AY176*'YTD PROGRAM SUMMARY'!AY48</f>
        <v>0</v>
      </c>
      <c r="AZ190" s="284">
        <f>AZ176*'YTD PROGRAM SUMMARY'!AZ48</f>
        <v>0</v>
      </c>
      <c r="BA190" s="284">
        <f>BA176*'YTD PROGRAM SUMMARY'!BA48</f>
        <v>0</v>
      </c>
      <c r="BB190" s="284">
        <f>BB176*'YTD PROGRAM SUMMARY'!BB48</f>
        <v>0</v>
      </c>
      <c r="BC190" s="284">
        <f>BC176*'YTD PROGRAM SUMMARY'!BC48</f>
        <v>0</v>
      </c>
      <c r="BD190" s="284">
        <f>BD176*'YTD PROGRAM SUMMARY'!BD48</f>
        <v>0</v>
      </c>
      <c r="BE190" s="284">
        <f>BE176*'YTD PROGRAM SUMMARY'!BE48</f>
        <v>0</v>
      </c>
      <c r="BF190" s="284">
        <f>BF176*'YTD PROGRAM SUMMARY'!BF48</f>
        <v>0</v>
      </c>
      <c r="BG190" s="284">
        <f>BG176*'YTD PROGRAM SUMMARY'!BG48</f>
        <v>0</v>
      </c>
      <c r="BH190" s="284">
        <f>BH176*'YTD PROGRAM SUMMARY'!BH48</f>
        <v>0</v>
      </c>
      <c r="BI190" s="284">
        <f>BI176*'YTD PROGRAM SUMMARY'!BI48</f>
        <v>0</v>
      </c>
      <c r="BJ190" s="284">
        <f>BJ176*'YTD PROGRAM SUMMARY'!BJ48</f>
        <v>0</v>
      </c>
      <c r="BK190" s="284">
        <f>BK176*'YTD PROGRAM SUMMARY'!BK48</f>
        <v>0</v>
      </c>
      <c r="BL190" s="284">
        <f>BL176*'YTD PROGRAM SUMMARY'!BL48</f>
        <v>0</v>
      </c>
      <c r="BM190" s="284">
        <f>BM176*'YTD PROGRAM SUMMARY'!BM48</f>
        <v>0</v>
      </c>
      <c r="BN190" s="284">
        <f>BN176*'YTD PROGRAM SUMMARY'!BN48</f>
        <v>0</v>
      </c>
      <c r="BO190" s="284">
        <f>BO176*'YTD PROGRAM SUMMARY'!BO48</f>
        <v>0</v>
      </c>
      <c r="BP190" s="284">
        <f>BP176*'YTD PROGRAM SUMMARY'!BP48</f>
        <v>0</v>
      </c>
      <c r="BQ190" s="284">
        <f>BQ176*'YTD PROGRAM SUMMARY'!BQ48</f>
        <v>0</v>
      </c>
      <c r="BR190" s="284">
        <f>BR176*'YTD PROGRAM SUMMARY'!BR48</f>
        <v>0</v>
      </c>
      <c r="BS190" s="284">
        <f>BS176*'YTD PROGRAM SUMMARY'!BS48</f>
        <v>0</v>
      </c>
      <c r="BT190" s="284">
        <f>BT176*'YTD PROGRAM SUMMARY'!BT48</f>
        <v>0</v>
      </c>
      <c r="BU190" s="284">
        <f>BU176*'YTD PROGRAM SUMMARY'!BU48</f>
        <v>0</v>
      </c>
      <c r="BV190" s="284">
        <f>BV176*'YTD PROGRAM SUMMARY'!BV48</f>
        <v>0</v>
      </c>
      <c r="BW190" s="284">
        <f>BW176*'YTD PROGRAM SUMMARY'!BW48</f>
        <v>0</v>
      </c>
      <c r="BX190" s="284">
        <f>BX176*'YTD PROGRAM SUMMARY'!BX48</f>
        <v>0</v>
      </c>
      <c r="BY190" s="284">
        <f>BY176*'YTD PROGRAM SUMMARY'!BY48</f>
        <v>0</v>
      </c>
      <c r="BZ190" s="284">
        <f>BZ176*'YTD PROGRAM SUMMARY'!BZ48</f>
        <v>0</v>
      </c>
      <c r="CA190" s="284">
        <f>CA176*'YTD PROGRAM SUMMARY'!CA48</f>
        <v>0</v>
      </c>
      <c r="CB190" s="284">
        <f>CB176*'YTD PROGRAM SUMMARY'!CB48</f>
        <v>0</v>
      </c>
      <c r="CC190" s="284">
        <f>CC176*'YTD PROGRAM SUMMARY'!CC48</f>
        <v>0</v>
      </c>
      <c r="CD190" s="284">
        <f>CD176*'YTD PROGRAM SUMMARY'!CD48</f>
        <v>0</v>
      </c>
      <c r="CE190" s="284">
        <f>CE176*'YTD PROGRAM SUMMARY'!CE48</f>
        <v>0</v>
      </c>
      <c r="CF190" s="284">
        <f>CF176*'YTD PROGRAM SUMMARY'!CF48</f>
        <v>0</v>
      </c>
      <c r="CG190" s="284">
        <f>CG176*'YTD PROGRAM SUMMARY'!CG48</f>
        <v>0</v>
      </c>
      <c r="CH190" s="285">
        <f>CH176*'YTD PROGRAM SUMMARY'!CH48</f>
        <v>0</v>
      </c>
    </row>
    <row r="191" spans="1:86" x14ac:dyDescent="0.3">
      <c r="A191" s="127"/>
      <c r="B191" s="340" t="s">
        <v>259</v>
      </c>
      <c r="C191" s="138">
        <f>IFERROR(C189/C73,0)</f>
        <v>0</v>
      </c>
      <c r="D191" s="138">
        <f t="shared" ref="D191:N191" si="134">IFERROR(D189/D73,0)</f>
        <v>0</v>
      </c>
      <c r="E191" s="138">
        <f t="shared" si="134"/>
        <v>0</v>
      </c>
      <c r="F191" s="138">
        <f t="shared" si="134"/>
        <v>0.16160004385637886</v>
      </c>
      <c r="G191" s="138">
        <f t="shared" si="134"/>
        <v>0</v>
      </c>
      <c r="H191" s="138">
        <f t="shared" si="134"/>
        <v>0</v>
      </c>
      <c r="I191" s="138">
        <f t="shared" si="134"/>
        <v>0.37591717424823662</v>
      </c>
      <c r="J191" s="138">
        <f t="shared" si="134"/>
        <v>0.3460978536022401</v>
      </c>
      <c r="K191" s="138">
        <f t="shared" si="134"/>
        <v>0</v>
      </c>
      <c r="L191" s="138">
        <f t="shared" si="134"/>
        <v>0.17960462729635773</v>
      </c>
      <c r="M191" s="138">
        <f t="shared" si="134"/>
        <v>0</v>
      </c>
      <c r="N191" s="138">
        <f t="shared" si="134"/>
        <v>0</v>
      </c>
      <c r="O191" s="286">
        <f>IFERROR(O189/O73,0)</f>
        <v>0</v>
      </c>
      <c r="P191" s="286">
        <f t="shared" ref="P191:Y191" si="135">IFERROR(P189/P73,0)</f>
        <v>0</v>
      </c>
      <c r="Q191" s="286">
        <f t="shared" si="135"/>
        <v>0</v>
      </c>
      <c r="R191" s="286">
        <f t="shared" si="135"/>
        <v>0</v>
      </c>
      <c r="S191" s="286">
        <f t="shared" si="135"/>
        <v>0</v>
      </c>
      <c r="T191" s="286">
        <f t="shared" si="135"/>
        <v>0</v>
      </c>
      <c r="U191" s="286">
        <f t="shared" si="135"/>
        <v>0</v>
      </c>
      <c r="V191" s="286">
        <f t="shared" si="135"/>
        <v>0</v>
      </c>
      <c r="W191" s="286">
        <f t="shared" si="135"/>
        <v>0</v>
      </c>
      <c r="X191" s="286">
        <f t="shared" si="135"/>
        <v>0</v>
      </c>
      <c r="Y191" s="286">
        <f t="shared" si="135"/>
        <v>0</v>
      </c>
      <c r="Z191" s="286">
        <f>IFERROR(Z189/Z80,0)</f>
        <v>0</v>
      </c>
      <c r="AA191" s="286">
        <f>IFERROR(AA189/AA73,0)</f>
        <v>0</v>
      </c>
      <c r="AB191" s="286">
        <f t="shared" ref="AB191:AK191" si="136">IFERROR(AB189/AB73,0)</f>
        <v>0</v>
      </c>
      <c r="AC191" s="286">
        <f t="shared" si="136"/>
        <v>0</v>
      </c>
      <c r="AD191" s="286">
        <f t="shared" si="136"/>
        <v>0</v>
      </c>
      <c r="AE191" s="286">
        <f t="shared" si="136"/>
        <v>0</v>
      </c>
      <c r="AF191" s="286">
        <f t="shared" si="136"/>
        <v>0</v>
      </c>
      <c r="AG191" s="286">
        <f t="shared" si="136"/>
        <v>0</v>
      </c>
      <c r="AH191" s="286">
        <f t="shared" si="136"/>
        <v>0</v>
      </c>
      <c r="AI191" s="286">
        <f t="shared" si="136"/>
        <v>0</v>
      </c>
      <c r="AJ191" s="286">
        <f t="shared" si="136"/>
        <v>0</v>
      </c>
      <c r="AK191" s="286">
        <f t="shared" si="136"/>
        <v>0</v>
      </c>
      <c r="AL191" s="286">
        <f>IFERROR(AL189/AL80,0)</f>
        <v>0</v>
      </c>
      <c r="AM191" s="286">
        <f>IFERROR(AM189/AM73,0)</f>
        <v>0</v>
      </c>
      <c r="AN191" s="286">
        <f t="shared" ref="AN191:AW191" si="137">IFERROR(AN189/AN73,0)</f>
        <v>0</v>
      </c>
      <c r="AO191" s="286">
        <f t="shared" si="137"/>
        <v>0</v>
      </c>
      <c r="AP191" s="286">
        <f t="shared" si="137"/>
        <v>0</v>
      </c>
      <c r="AQ191" s="286">
        <f t="shared" si="137"/>
        <v>0</v>
      </c>
      <c r="AR191" s="286">
        <f t="shared" si="137"/>
        <v>0</v>
      </c>
      <c r="AS191" s="286">
        <f t="shared" si="137"/>
        <v>0</v>
      </c>
      <c r="AT191" s="286">
        <f t="shared" si="137"/>
        <v>0</v>
      </c>
      <c r="AU191" s="286">
        <f t="shared" si="137"/>
        <v>0</v>
      </c>
      <c r="AV191" s="286">
        <f t="shared" si="137"/>
        <v>0</v>
      </c>
      <c r="AW191" s="286">
        <f t="shared" si="137"/>
        <v>0</v>
      </c>
      <c r="AX191" s="286">
        <f>IFERROR(AX189/AX80,0)</f>
        <v>0</v>
      </c>
      <c r="AY191" s="286">
        <f>IFERROR(AY189/AY73,0)</f>
        <v>0</v>
      </c>
      <c r="AZ191" s="286">
        <f t="shared" ref="AZ191:BI191" si="138">IFERROR(AZ189/AZ73,0)</f>
        <v>0</v>
      </c>
      <c r="BA191" s="286">
        <f t="shared" si="138"/>
        <v>0</v>
      </c>
      <c r="BB191" s="286">
        <f t="shared" si="138"/>
        <v>0</v>
      </c>
      <c r="BC191" s="286">
        <f t="shared" si="138"/>
        <v>0</v>
      </c>
      <c r="BD191" s="286">
        <f t="shared" si="138"/>
        <v>0</v>
      </c>
      <c r="BE191" s="286">
        <f t="shared" si="138"/>
        <v>0</v>
      </c>
      <c r="BF191" s="286">
        <f t="shared" si="138"/>
        <v>0</v>
      </c>
      <c r="BG191" s="286">
        <f t="shared" si="138"/>
        <v>0</v>
      </c>
      <c r="BH191" s="286">
        <f t="shared" si="138"/>
        <v>0</v>
      </c>
      <c r="BI191" s="286">
        <f t="shared" si="138"/>
        <v>0</v>
      </c>
      <c r="BJ191" s="286">
        <f>IFERROR(BJ189/BJ80,0)</f>
        <v>0</v>
      </c>
      <c r="BK191" s="286">
        <f>IFERROR(BK189/BK73,0)</f>
        <v>0</v>
      </c>
      <c r="BL191" s="286">
        <f t="shared" ref="BL191:BU191" si="139">IFERROR(BL189/BL73,0)</f>
        <v>0</v>
      </c>
      <c r="BM191" s="286">
        <f t="shared" si="139"/>
        <v>0</v>
      </c>
      <c r="BN191" s="286">
        <f t="shared" si="139"/>
        <v>0</v>
      </c>
      <c r="BO191" s="286">
        <f t="shared" si="139"/>
        <v>0</v>
      </c>
      <c r="BP191" s="286">
        <f t="shared" si="139"/>
        <v>0</v>
      </c>
      <c r="BQ191" s="286">
        <f t="shared" si="139"/>
        <v>0</v>
      </c>
      <c r="BR191" s="286">
        <f t="shared" si="139"/>
        <v>0</v>
      </c>
      <c r="BS191" s="286">
        <f t="shared" si="139"/>
        <v>0</v>
      </c>
      <c r="BT191" s="286">
        <f t="shared" si="139"/>
        <v>0</v>
      </c>
      <c r="BU191" s="286">
        <f t="shared" si="139"/>
        <v>0</v>
      </c>
      <c r="BV191" s="286">
        <f>IFERROR(BV189/BV80,0)</f>
        <v>0</v>
      </c>
      <c r="BW191" s="286">
        <f>IFERROR(BW189/BW73,0)</f>
        <v>0</v>
      </c>
      <c r="BX191" s="286">
        <f t="shared" ref="BX191:CG191" si="140">IFERROR(BX189/BX73,0)</f>
        <v>0</v>
      </c>
      <c r="BY191" s="286">
        <f t="shared" si="140"/>
        <v>0</v>
      </c>
      <c r="BZ191" s="286">
        <f t="shared" si="140"/>
        <v>0</v>
      </c>
      <c r="CA191" s="286">
        <f t="shared" si="140"/>
        <v>0</v>
      </c>
      <c r="CB191" s="286">
        <f t="shared" si="140"/>
        <v>0</v>
      </c>
      <c r="CC191" s="286">
        <f t="shared" si="140"/>
        <v>0</v>
      </c>
      <c r="CD191" s="286">
        <f t="shared" si="140"/>
        <v>0</v>
      </c>
      <c r="CE191" s="286">
        <f t="shared" si="140"/>
        <v>0</v>
      </c>
      <c r="CF191" s="286">
        <f t="shared" si="140"/>
        <v>0</v>
      </c>
      <c r="CG191" s="286">
        <f t="shared" si="140"/>
        <v>0</v>
      </c>
      <c r="CH191" s="294">
        <f>IFERROR(CH189/CH80,0)</f>
        <v>0</v>
      </c>
    </row>
    <row r="192" spans="1:86" ht="15" thickBot="1" x14ac:dyDescent="0.35">
      <c r="A192" s="127"/>
      <c r="B192" s="327" t="s">
        <v>260</v>
      </c>
      <c r="C192" s="139">
        <f t="shared" ref="C192" si="141">IFERROR(C190/C73,0)</f>
        <v>0</v>
      </c>
      <c r="D192" s="139">
        <f t="shared" ref="D192:N192" si="142">IFERROR(D190/D73,0)</f>
        <v>0</v>
      </c>
      <c r="E192" s="139">
        <f t="shared" si="142"/>
        <v>0</v>
      </c>
      <c r="F192" s="139">
        <f t="shared" si="142"/>
        <v>0.10033549544961536</v>
      </c>
      <c r="G192" s="139">
        <f t="shared" si="142"/>
        <v>0</v>
      </c>
      <c r="H192" s="139">
        <f t="shared" si="142"/>
        <v>0</v>
      </c>
      <c r="I192" s="139">
        <f t="shared" si="142"/>
        <v>0.62407885197704871</v>
      </c>
      <c r="J192" s="139">
        <f t="shared" si="142"/>
        <v>0.63143391011351901</v>
      </c>
      <c r="K192" s="139">
        <f t="shared" si="142"/>
        <v>0</v>
      </c>
      <c r="L192" s="139">
        <f t="shared" si="142"/>
        <v>0.16216642908051751</v>
      </c>
      <c r="M192" s="139">
        <f t="shared" si="142"/>
        <v>0</v>
      </c>
      <c r="N192" s="139">
        <f t="shared" si="142"/>
        <v>0</v>
      </c>
      <c r="O192" s="287">
        <f>IFERROR(O190/O73,0)</f>
        <v>0</v>
      </c>
      <c r="P192" s="287">
        <f t="shared" ref="P192:Y192" si="143">IFERROR(P190/P73,0)</f>
        <v>0</v>
      </c>
      <c r="Q192" s="287">
        <f t="shared" si="143"/>
        <v>0</v>
      </c>
      <c r="R192" s="287">
        <f t="shared" si="143"/>
        <v>0</v>
      </c>
      <c r="S192" s="287">
        <f t="shared" si="143"/>
        <v>0</v>
      </c>
      <c r="T192" s="287">
        <f t="shared" si="143"/>
        <v>0</v>
      </c>
      <c r="U192" s="287">
        <f t="shared" si="143"/>
        <v>0</v>
      </c>
      <c r="V192" s="287">
        <f t="shared" si="143"/>
        <v>0</v>
      </c>
      <c r="W192" s="287">
        <f t="shared" si="143"/>
        <v>0</v>
      </c>
      <c r="X192" s="287">
        <f t="shared" si="143"/>
        <v>0</v>
      </c>
      <c r="Y192" s="287">
        <f t="shared" si="143"/>
        <v>0</v>
      </c>
      <c r="Z192" s="287">
        <f>IFERROR(Z190/Z81,0)</f>
        <v>0</v>
      </c>
      <c r="AA192" s="287">
        <f>IFERROR(AA190/AA73,0)</f>
        <v>0</v>
      </c>
      <c r="AB192" s="287">
        <f t="shared" ref="AB192:AK192" si="144">IFERROR(AB190/AB73,0)</f>
        <v>0</v>
      </c>
      <c r="AC192" s="287">
        <f t="shared" si="144"/>
        <v>0</v>
      </c>
      <c r="AD192" s="287">
        <f t="shared" si="144"/>
        <v>0</v>
      </c>
      <c r="AE192" s="287">
        <f t="shared" si="144"/>
        <v>0</v>
      </c>
      <c r="AF192" s="287">
        <f t="shared" si="144"/>
        <v>0</v>
      </c>
      <c r="AG192" s="287">
        <f t="shared" si="144"/>
        <v>0</v>
      </c>
      <c r="AH192" s="287">
        <f t="shared" si="144"/>
        <v>0</v>
      </c>
      <c r="AI192" s="287">
        <f t="shared" si="144"/>
        <v>0</v>
      </c>
      <c r="AJ192" s="287">
        <f t="shared" si="144"/>
        <v>0</v>
      </c>
      <c r="AK192" s="287">
        <f t="shared" si="144"/>
        <v>0</v>
      </c>
      <c r="AL192" s="287">
        <f>IFERROR(AL190/AL81,0)</f>
        <v>0</v>
      </c>
      <c r="AM192" s="287">
        <f>IFERROR(AM190/AM73,0)</f>
        <v>0</v>
      </c>
      <c r="AN192" s="287">
        <f t="shared" ref="AN192:AW192" si="145">IFERROR(AN190/AN73,0)</f>
        <v>0</v>
      </c>
      <c r="AO192" s="287">
        <f t="shared" si="145"/>
        <v>0</v>
      </c>
      <c r="AP192" s="287">
        <f t="shared" si="145"/>
        <v>0</v>
      </c>
      <c r="AQ192" s="287">
        <f t="shared" si="145"/>
        <v>0</v>
      </c>
      <c r="AR192" s="287">
        <f t="shared" si="145"/>
        <v>0</v>
      </c>
      <c r="AS192" s="287">
        <f t="shared" si="145"/>
        <v>0</v>
      </c>
      <c r="AT192" s="287">
        <f t="shared" si="145"/>
        <v>0</v>
      </c>
      <c r="AU192" s="287">
        <f t="shared" si="145"/>
        <v>0</v>
      </c>
      <c r="AV192" s="287">
        <f t="shared" si="145"/>
        <v>0</v>
      </c>
      <c r="AW192" s="287">
        <f t="shared" si="145"/>
        <v>0</v>
      </c>
      <c r="AX192" s="287">
        <f>IFERROR(AX190/AX81,0)</f>
        <v>0</v>
      </c>
      <c r="AY192" s="287">
        <f>IFERROR(AY190/AY73,0)</f>
        <v>0</v>
      </c>
      <c r="AZ192" s="287">
        <f t="shared" ref="AZ192:BI192" si="146">IFERROR(AZ190/AZ73,0)</f>
        <v>0</v>
      </c>
      <c r="BA192" s="287">
        <f t="shared" si="146"/>
        <v>0</v>
      </c>
      <c r="BB192" s="287">
        <f t="shared" si="146"/>
        <v>0</v>
      </c>
      <c r="BC192" s="287">
        <f t="shared" si="146"/>
        <v>0</v>
      </c>
      <c r="BD192" s="287">
        <f t="shared" si="146"/>
        <v>0</v>
      </c>
      <c r="BE192" s="287">
        <f t="shared" si="146"/>
        <v>0</v>
      </c>
      <c r="BF192" s="287">
        <f t="shared" si="146"/>
        <v>0</v>
      </c>
      <c r="BG192" s="287">
        <f t="shared" si="146"/>
        <v>0</v>
      </c>
      <c r="BH192" s="287">
        <f t="shared" si="146"/>
        <v>0</v>
      </c>
      <c r="BI192" s="287">
        <f t="shared" si="146"/>
        <v>0</v>
      </c>
      <c r="BJ192" s="287">
        <f>IFERROR(BJ190/BJ81,0)</f>
        <v>0</v>
      </c>
      <c r="BK192" s="287">
        <f>IFERROR(BK190/BK73,0)</f>
        <v>0</v>
      </c>
      <c r="BL192" s="287">
        <f t="shared" ref="BL192:BU192" si="147">IFERROR(BL190/BL73,0)</f>
        <v>0</v>
      </c>
      <c r="BM192" s="287">
        <f t="shared" si="147"/>
        <v>0</v>
      </c>
      <c r="BN192" s="287">
        <f t="shared" si="147"/>
        <v>0</v>
      </c>
      <c r="BO192" s="287">
        <f t="shared" si="147"/>
        <v>0</v>
      </c>
      <c r="BP192" s="287">
        <f t="shared" si="147"/>
        <v>0</v>
      </c>
      <c r="BQ192" s="287">
        <f t="shared" si="147"/>
        <v>0</v>
      </c>
      <c r="BR192" s="287">
        <f t="shared" si="147"/>
        <v>0</v>
      </c>
      <c r="BS192" s="287">
        <f t="shared" si="147"/>
        <v>0</v>
      </c>
      <c r="BT192" s="287">
        <f t="shared" si="147"/>
        <v>0</v>
      </c>
      <c r="BU192" s="287">
        <f t="shared" si="147"/>
        <v>0</v>
      </c>
      <c r="BV192" s="287">
        <f>IFERROR(BV190/BV81,0)</f>
        <v>0</v>
      </c>
      <c r="BW192" s="287">
        <f>IFERROR(BW190/BW73,0)</f>
        <v>0</v>
      </c>
      <c r="BX192" s="287">
        <f t="shared" ref="BX192:CG192" si="148">IFERROR(BX190/BX73,0)</f>
        <v>0</v>
      </c>
      <c r="BY192" s="287">
        <f t="shared" si="148"/>
        <v>0</v>
      </c>
      <c r="BZ192" s="287">
        <f t="shared" si="148"/>
        <v>0</v>
      </c>
      <c r="CA192" s="287">
        <f t="shared" si="148"/>
        <v>0</v>
      </c>
      <c r="CB192" s="287">
        <f t="shared" si="148"/>
        <v>0</v>
      </c>
      <c r="CC192" s="287">
        <f t="shared" si="148"/>
        <v>0</v>
      </c>
      <c r="CD192" s="287">
        <f t="shared" si="148"/>
        <v>0</v>
      </c>
      <c r="CE192" s="287">
        <f t="shared" si="148"/>
        <v>0</v>
      </c>
      <c r="CF192" s="287">
        <f t="shared" si="148"/>
        <v>0</v>
      </c>
      <c r="CG192" s="287">
        <f t="shared" si="148"/>
        <v>0</v>
      </c>
      <c r="CH192" s="288">
        <f>IFERROR(CH190/CH81,0)</f>
        <v>0</v>
      </c>
    </row>
    <row r="193" spans="1:86" s="1" customFormat="1" ht="15" thickBot="1" x14ac:dyDescent="0.35">
      <c r="A193" s="140"/>
      <c r="B193" s="355" t="s">
        <v>261</v>
      </c>
      <c r="C193" s="141">
        <f>C191+C192</f>
        <v>0</v>
      </c>
      <c r="D193" s="141">
        <f t="shared" ref="D193:N193" si="149">D191+D192</f>
        <v>0</v>
      </c>
      <c r="E193" s="142">
        <f t="shared" si="149"/>
        <v>0</v>
      </c>
      <c r="F193" s="142">
        <f t="shared" si="149"/>
        <v>0.26193553930599422</v>
      </c>
      <c r="G193" s="142">
        <f t="shared" si="149"/>
        <v>0</v>
      </c>
      <c r="H193" s="142">
        <f t="shared" si="149"/>
        <v>0</v>
      </c>
      <c r="I193" s="142">
        <f t="shared" si="149"/>
        <v>0.99999602622528538</v>
      </c>
      <c r="J193" s="142">
        <f t="shared" si="149"/>
        <v>0.97753176371575912</v>
      </c>
      <c r="K193" s="142">
        <f t="shared" si="149"/>
        <v>0</v>
      </c>
      <c r="L193" s="142">
        <f t="shared" si="149"/>
        <v>0.34177105637687522</v>
      </c>
      <c r="M193" s="143">
        <f t="shared" si="149"/>
        <v>0</v>
      </c>
      <c r="N193" s="143">
        <f t="shared" si="149"/>
        <v>0</v>
      </c>
      <c r="O193" s="289">
        <f>O191+O192</f>
        <v>0</v>
      </c>
      <c r="P193" s="289">
        <f t="shared" ref="P193:X193" si="150">P191+P192</f>
        <v>0</v>
      </c>
      <c r="Q193" s="290">
        <f t="shared" si="150"/>
        <v>0</v>
      </c>
      <c r="R193" s="290">
        <f t="shared" si="150"/>
        <v>0</v>
      </c>
      <c r="S193" s="290">
        <f t="shared" si="150"/>
        <v>0</v>
      </c>
      <c r="T193" s="290">
        <f t="shared" si="150"/>
        <v>0</v>
      </c>
      <c r="U193" s="290">
        <f t="shared" si="150"/>
        <v>0</v>
      </c>
      <c r="V193" s="290">
        <f t="shared" si="150"/>
        <v>0</v>
      </c>
      <c r="W193" s="290">
        <f t="shared" si="150"/>
        <v>0</v>
      </c>
      <c r="X193" s="290">
        <f t="shared" si="150"/>
        <v>0</v>
      </c>
      <c r="Y193" s="291">
        <f>Y191+Y192</f>
        <v>0</v>
      </c>
      <c r="Z193" s="291">
        <f>Z191+Z192</f>
        <v>0</v>
      </c>
      <c r="AA193" s="289">
        <f>AA191+AA192</f>
        <v>0</v>
      </c>
      <c r="AB193" s="289">
        <f t="shared" ref="AB193:AJ193" si="151">AB191+AB192</f>
        <v>0</v>
      </c>
      <c r="AC193" s="290">
        <f t="shared" si="151"/>
        <v>0</v>
      </c>
      <c r="AD193" s="290">
        <f t="shared" si="151"/>
        <v>0</v>
      </c>
      <c r="AE193" s="290">
        <f t="shared" si="151"/>
        <v>0</v>
      </c>
      <c r="AF193" s="290">
        <f t="shared" si="151"/>
        <v>0</v>
      </c>
      <c r="AG193" s="290">
        <f t="shared" si="151"/>
        <v>0</v>
      </c>
      <c r="AH193" s="290">
        <f t="shared" si="151"/>
        <v>0</v>
      </c>
      <c r="AI193" s="290">
        <f t="shared" si="151"/>
        <v>0</v>
      </c>
      <c r="AJ193" s="290">
        <f t="shared" si="151"/>
        <v>0</v>
      </c>
      <c r="AK193" s="291">
        <f>AK191+AK192</f>
        <v>0</v>
      </c>
      <c r="AL193" s="291">
        <f>AL191+AL192</f>
        <v>0</v>
      </c>
      <c r="AM193" s="289">
        <f>AM191+AM192</f>
        <v>0</v>
      </c>
      <c r="AN193" s="289">
        <f t="shared" ref="AN193:AV193" si="152">AN191+AN192</f>
        <v>0</v>
      </c>
      <c r="AO193" s="290">
        <f t="shared" si="152"/>
        <v>0</v>
      </c>
      <c r="AP193" s="290">
        <f t="shared" si="152"/>
        <v>0</v>
      </c>
      <c r="AQ193" s="290">
        <f t="shared" si="152"/>
        <v>0</v>
      </c>
      <c r="AR193" s="290">
        <f t="shared" si="152"/>
        <v>0</v>
      </c>
      <c r="AS193" s="290">
        <f t="shared" si="152"/>
        <v>0</v>
      </c>
      <c r="AT193" s="290">
        <f t="shared" si="152"/>
        <v>0</v>
      </c>
      <c r="AU193" s="290">
        <f t="shared" si="152"/>
        <v>0</v>
      </c>
      <c r="AV193" s="290">
        <f t="shared" si="152"/>
        <v>0</v>
      </c>
      <c r="AW193" s="291">
        <f>AW191+AW192</f>
        <v>0</v>
      </c>
      <c r="AX193" s="291">
        <f>AX191+AX192</f>
        <v>0</v>
      </c>
      <c r="AY193" s="289">
        <f>AY191+AY192</f>
        <v>0</v>
      </c>
      <c r="AZ193" s="289">
        <f t="shared" ref="AZ193:BH193" si="153">AZ191+AZ192</f>
        <v>0</v>
      </c>
      <c r="BA193" s="290">
        <f t="shared" si="153"/>
        <v>0</v>
      </c>
      <c r="BB193" s="290">
        <f t="shared" si="153"/>
        <v>0</v>
      </c>
      <c r="BC193" s="290">
        <f t="shared" si="153"/>
        <v>0</v>
      </c>
      <c r="BD193" s="290">
        <f t="shared" si="153"/>
        <v>0</v>
      </c>
      <c r="BE193" s="290">
        <f t="shared" si="153"/>
        <v>0</v>
      </c>
      <c r="BF193" s="290">
        <f t="shared" si="153"/>
        <v>0</v>
      </c>
      <c r="BG193" s="290">
        <f t="shared" si="153"/>
        <v>0</v>
      </c>
      <c r="BH193" s="290">
        <f t="shared" si="153"/>
        <v>0</v>
      </c>
      <c r="BI193" s="291">
        <f>BI191+BI192</f>
        <v>0</v>
      </c>
      <c r="BJ193" s="291">
        <f>BJ191+BJ192</f>
        <v>0</v>
      </c>
      <c r="BK193" s="289">
        <f>BK191+BK192</f>
        <v>0</v>
      </c>
      <c r="BL193" s="289">
        <f t="shared" ref="BL193:BT193" si="154">BL191+BL192</f>
        <v>0</v>
      </c>
      <c r="BM193" s="290">
        <f t="shared" si="154"/>
        <v>0</v>
      </c>
      <c r="BN193" s="290">
        <f t="shared" si="154"/>
        <v>0</v>
      </c>
      <c r="BO193" s="290">
        <f t="shared" si="154"/>
        <v>0</v>
      </c>
      <c r="BP193" s="290">
        <f t="shared" si="154"/>
        <v>0</v>
      </c>
      <c r="BQ193" s="290">
        <f t="shared" si="154"/>
        <v>0</v>
      </c>
      <c r="BR193" s="290">
        <f t="shared" si="154"/>
        <v>0</v>
      </c>
      <c r="BS193" s="290">
        <f t="shared" si="154"/>
        <v>0</v>
      </c>
      <c r="BT193" s="290">
        <f t="shared" si="154"/>
        <v>0</v>
      </c>
      <c r="BU193" s="291">
        <f>BU191+BU192</f>
        <v>0</v>
      </c>
      <c r="BV193" s="291">
        <f>BV191+BV192</f>
        <v>0</v>
      </c>
      <c r="BW193" s="289">
        <f>BW191+BW192</f>
        <v>0</v>
      </c>
      <c r="BX193" s="289">
        <f t="shared" ref="BX193:CF193" si="155">BX191+BX192</f>
        <v>0</v>
      </c>
      <c r="BY193" s="290">
        <f t="shared" si="155"/>
        <v>0</v>
      </c>
      <c r="BZ193" s="290">
        <f t="shared" si="155"/>
        <v>0</v>
      </c>
      <c r="CA193" s="290">
        <f t="shared" si="155"/>
        <v>0</v>
      </c>
      <c r="CB193" s="290">
        <f t="shared" si="155"/>
        <v>0</v>
      </c>
      <c r="CC193" s="290">
        <f t="shared" si="155"/>
        <v>0</v>
      </c>
      <c r="CD193" s="290">
        <f t="shared" si="155"/>
        <v>0</v>
      </c>
      <c r="CE193" s="290">
        <f t="shared" si="155"/>
        <v>0</v>
      </c>
      <c r="CF193" s="290">
        <f t="shared" si="155"/>
        <v>0</v>
      </c>
      <c r="CG193" s="291">
        <f>CG191+CG192</f>
        <v>0</v>
      </c>
      <c r="CH193" s="295">
        <f>CH191+CH192</f>
        <v>0</v>
      </c>
    </row>
    <row r="194" spans="1:86" x14ac:dyDescent="0.3">
      <c r="A194" s="127"/>
      <c r="B194" s="127" t="s">
        <v>262</v>
      </c>
      <c r="C194" s="145">
        <f>C186+C193</f>
        <v>1</v>
      </c>
      <c r="D194" s="145">
        <f t="shared" ref="D194:N194" si="156">D186+D193</f>
        <v>0</v>
      </c>
      <c r="E194" s="145">
        <f t="shared" si="156"/>
        <v>0</v>
      </c>
      <c r="F194" s="145">
        <f t="shared" si="156"/>
        <v>1.0000094474664318</v>
      </c>
      <c r="G194" s="145">
        <f t="shared" si="156"/>
        <v>0.99999102322551092</v>
      </c>
      <c r="H194" s="145">
        <f t="shared" si="156"/>
        <v>0</v>
      </c>
      <c r="I194" s="145">
        <f t="shared" si="156"/>
        <v>0.99999602622528538</v>
      </c>
      <c r="J194" s="145">
        <f t="shared" si="156"/>
        <v>0.99999848295579719</v>
      </c>
      <c r="K194" s="145">
        <f t="shared" si="156"/>
        <v>1.0000031840379573</v>
      </c>
      <c r="L194" s="145">
        <f t="shared" si="156"/>
        <v>1.0000038546336274</v>
      </c>
      <c r="M194" s="145">
        <f t="shared" si="156"/>
        <v>0.99999619900744241</v>
      </c>
      <c r="N194" s="145">
        <f t="shared" si="156"/>
        <v>0.99999130345187992</v>
      </c>
      <c r="O194" s="296">
        <f>O186+O193</f>
        <v>0</v>
      </c>
      <c r="P194" s="296">
        <f t="shared" ref="P194:Z194" si="157">P186+P193</f>
        <v>0</v>
      </c>
      <c r="Q194" s="296">
        <f t="shared" si="157"/>
        <v>0</v>
      </c>
      <c r="R194" s="296">
        <f t="shared" si="157"/>
        <v>0</v>
      </c>
      <c r="S194" s="296">
        <f t="shared" si="157"/>
        <v>0</v>
      </c>
      <c r="T194" s="296">
        <f t="shared" si="157"/>
        <v>0</v>
      </c>
      <c r="U194" s="296">
        <f t="shared" si="157"/>
        <v>0</v>
      </c>
      <c r="V194" s="296">
        <f t="shared" si="157"/>
        <v>0</v>
      </c>
      <c r="W194" s="296">
        <f t="shared" si="157"/>
        <v>0</v>
      </c>
      <c r="X194" s="296">
        <f t="shared" si="157"/>
        <v>0</v>
      </c>
      <c r="Y194" s="296">
        <f t="shared" si="157"/>
        <v>0</v>
      </c>
      <c r="Z194" s="296">
        <f t="shared" si="157"/>
        <v>0</v>
      </c>
      <c r="AA194" s="296">
        <f>AA186+AA193</f>
        <v>0</v>
      </c>
      <c r="AB194" s="296">
        <f t="shared" ref="AB194:AL194" si="158">AB186+AB193</f>
        <v>0</v>
      </c>
      <c r="AC194" s="296">
        <f t="shared" si="158"/>
        <v>0</v>
      </c>
      <c r="AD194" s="296">
        <f t="shared" si="158"/>
        <v>0</v>
      </c>
      <c r="AE194" s="296">
        <f t="shared" si="158"/>
        <v>0</v>
      </c>
      <c r="AF194" s="296">
        <f t="shared" si="158"/>
        <v>0</v>
      </c>
      <c r="AG194" s="296">
        <f t="shared" si="158"/>
        <v>0</v>
      </c>
      <c r="AH194" s="296">
        <f t="shared" si="158"/>
        <v>0</v>
      </c>
      <c r="AI194" s="296">
        <f t="shared" si="158"/>
        <v>0</v>
      </c>
      <c r="AJ194" s="296">
        <f t="shared" si="158"/>
        <v>0</v>
      </c>
      <c r="AK194" s="296">
        <f t="shared" si="158"/>
        <v>0</v>
      </c>
      <c r="AL194" s="296">
        <f t="shared" si="158"/>
        <v>0</v>
      </c>
      <c r="AM194" s="296">
        <f>AM186+AM193</f>
        <v>0</v>
      </c>
      <c r="AN194" s="296">
        <f t="shared" ref="AN194:AX194" si="159">AN186+AN193</f>
        <v>0</v>
      </c>
      <c r="AO194" s="296">
        <f t="shared" si="159"/>
        <v>0</v>
      </c>
      <c r="AP194" s="296">
        <f t="shared" si="159"/>
        <v>0</v>
      </c>
      <c r="AQ194" s="296">
        <f t="shared" si="159"/>
        <v>0</v>
      </c>
      <c r="AR194" s="296">
        <f t="shared" si="159"/>
        <v>0</v>
      </c>
      <c r="AS194" s="296">
        <f t="shared" si="159"/>
        <v>0</v>
      </c>
      <c r="AT194" s="296">
        <f t="shared" si="159"/>
        <v>0</v>
      </c>
      <c r="AU194" s="296">
        <f t="shared" si="159"/>
        <v>0</v>
      </c>
      <c r="AV194" s="296">
        <f t="shared" si="159"/>
        <v>0</v>
      </c>
      <c r="AW194" s="296">
        <f t="shared" si="159"/>
        <v>0</v>
      </c>
      <c r="AX194" s="296">
        <f t="shared" si="159"/>
        <v>0</v>
      </c>
      <c r="AY194" s="296">
        <f>AY186+AY193</f>
        <v>0</v>
      </c>
      <c r="AZ194" s="296">
        <f t="shared" ref="AZ194:BJ194" si="160">AZ186+AZ193</f>
        <v>0</v>
      </c>
      <c r="BA194" s="296">
        <f t="shared" si="160"/>
        <v>0</v>
      </c>
      <c r="BB194" s="296">
        <f t="shared" si="160"/>
        <v>0</v>
      </c>
      <c r="BC194" s="296">
        <f t="shared" si="160"/>
        <v>0</v>
      </c>
      <c r="BD194" s="296">
        <f t="shared" si="160"/>
        <v>0</v>
      </c>
      <c r="BE194" s="296">
        <f t="shared" si="160"/>
        <v>0</v>
      </c>
      <c r="BF194" s="296">
        <f t="shared" si="160"/>
        <v>0</v>
      </c>
      <c r="BG194" s="296">
        <f t="shared" si="160"/>
        <v>0</v>
      </c>
      <c r="BH194" s="296">
        <f t="shared" si="160"/>
        <v>0</v>
      </c>
      <c r="BI194" s="296">
        <f t="shared" si="160"/>
        <v>0</v>
      </c>
      <c r="BJ194" s="296">
        <f t="shared" si="160"/>
        <v>0</v>
      </c>
      <c r="BK194" s="296">
        <f>BK186+BK193</f>
        <v>0</v>
      </c>
      <c r="BL194" s="296">
        <f t="shared" ref="BL194:BV194" si="161">BL186+BL193</f>
        <v>0</v>
      </c>
      <c r="BM194" s="296">
        <f t="shared" si="161"/>
        <v>0</v>
      </c>
      <c r="BN194" s="296">
        <f t="shared" si="161"/>
        <v>0</v>
      </c>
      <c r="BO194" s="296">
        <f t="shared" si="161"/>
        <v>0</v>
      </c>
      <c r="BP194" s="296">
        <f t="shared" si="161"/>
        <v>0</v>
      </c>
      <c r="BQ194" s="296">
        <f t="shared" si="161"/>
        <v>0</v>
      </c>
      <c r="BR194" s="296">
        <f t="shared" si="161"/>
        <v>0</v>
      </c>
      <c r="BS194" s="296">
        <f t="shared" si="161"/>
        <v>0</v>
      </c>
      <c r="BT194" s="296">
        <f t="shared" si="161"/>
        <v>0</v>
      </c>
      <c r="BU194" s="296">
        <f t="shared" si="161"/>
        <v>0</v>
      </c>
      <c r="BV194" s="296">
        <f t="shared" si="161"/>
        <v>0</v>
      </c>
      <c r="BW194" s="296">
        <f>BW186+BW193</f>
        <v>0</v>
      </c>
      <c r="BX194" s="296">
        <f t="shared" ref="BX194:CH194" si="162">BX186+BX193</f>
        <v>0</v>
      </c>
      <c r="BY194" s="296">
        <f t="shared" si="162"/>
        <v>0</v>
      </c>
      <c r="BZ194" s="296">
        <f t="shared" si="162"/>
        <v>0</v>
      </c>
      <c r="CA194" s="296">
        <f t="shared" si="162"/>
        <v>0</v>
      </c>
      <c r="CB194" s="296">
        <f t="shared" si="162"/>
        <v>0</v>
      </c>
      <c r="CC194" s="296">
        <f t="shared" si="162"/>
        <v>0</v>
      </c>
      <c r="CD194" s="296">
        <f t="shared" si="162"/>
        <v>0</v>
      </c>
      <c r="CE194" s="296">
        <f t="shared" si="162"/>
        <v>0</v>
      </c>
      <c r="CF194" s="296">
        <f t="shared" si="162"/>
        <v>0</v>
      </c>
      <c r="CG194" s="296">
        <f t="shared" si="162"/>
        <v>0</v>
      </c>
      <c r="CH194" s="296">
        <f t="shared" si="162"/>
        <v>0</v>
      </c>
    </row>
    <row r="195" spans="1:86" x14ac:dyDescent="0.3">
      <c r="A195" s="127"/>
      <c r="B195" s="127"/>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row>
    <row r="196" spans="1:86" s="136" customFormat="1" x14ac:dyDescent="0.3">
      <c r="A196" s="127"/>
      <c r="B196" s="127" t="s">
        <v>263</v>
      </c>
      <c r="C196" s="146">
        <f t="shared" ref="C196" si="163">SUM(C182:C183)</f>
        <v>138.62616413128558</v>
      </c>
      <c r="D196" s="146">
        <f t="shared" ref="D196:BO196" si="164">SUM(D182:D183)</f>
        <v>0</v>
      </c>
      <c r="E196" s="147">
        <f t="shared" si="164"/>
        <v>0</v>
      </c>
      <c r="F196" s="147">
        <f t="shared" si="164"/>
        <v>928.53346293453819</v>
      </c>
      <c r="G196" s="147">
        <f t="shared" si="164"/>
        <v>3137.5531057242474</v>
      </c>
      <c r="H196" s="147">
        <f t="shared" si="164"/>
        <v>0</v>
      </c>
      <c r="I196" s="147">
        <f t="shared" si="164"/>
        <v>0</v>
      </c>
      <c r="J196" s="147">
        <f t="shared" si="164"/>
        <v>152.62450421518659</v>
      </c>
      <c r="K196" s="147">
        <f t="shared" si="164"/>
        <v>6980.2310795452895</v>
      </c>
      <c r="L196" s="147">
        <f t="shared" si="164"/>
        <v>3064.2811615415176</v>
      </c>
      <c r="M196" s="148">
        <f t="shared" si="164"/>
        <v>5741.6483192887281</v>
      </c>
      <c r="N196" s="148">
        <f t="shared" si="164"/>
        <v>7306.0901880045767</v>
      </c>
      <c r="O196" s="302">
        <f t="shared" si="164"/>
        <v>0</v>
      </c>
      <c r="P196" s="302">
        <f t="shared" si="164"/>
        <v>0</v>
      </c>
      <c r="Q196" s="303">
        <f t="shared" si="164"/>
        <v>0</v>
      </c>
      <c r="R196" s="303">
        <f t="shared" si="164"/>
        <v>0</v>
      </c>
      <c r="S196" s="303">
        <f t="shared" si="164"/>
        <v>0</v>
      </c>
      <c r="T196" s="303">
        <f t="shared" si="164"/>
        <v>0</v>
      </c>
      <c r="U196" s="303">
        <f t="shared" si="164"/>
        <v>0</v>
      </c>
      <c r="V196" s="303">
        <f t="shared" si="164"/>
        <v>0</v>
      </c>
      <c r="W196" s="303">
        <f t="shared" si="164"/>
        <v>0</v>
      </c>
      <c r="X196" s="303">
        <f t="shared" si="164"/>
        <v>0</v>
      </c>
      <c r="Y196" s="304">
        <f t="shared" si="164"/>
        <v>0</v>
      </c>
      <c r="Z196" s="304">
        <f t="shared" si="164"/>
        <v>0</v>
      </c>
      <c r="AA196" s="302">
        <f t="shared" si="164"/>
        <v>0</v>
      </c>
      <c r="AB196" s="302">
        <f t="shared" si="164"/>
        <v>0</v>
      </c>
      <c r="AC196" s="303">
        <f t="shared" si="164"/>
        <v>0</v>
      </c>
      <c r="AD196" s="303">
        <f t="shared" si="164"/>
        <v>0</v>
      </c>
      <c r="AE196" s="303">
        <f t="shared" si="164"/>
        <v>0</v>
      </c>
      <c r="AF196" s="303">
        <f t="shared" si="164"/>
        <v>0</v>
      </c>
      <c r="AG196" s="303">
        <f t="shared" si="164"/>
        <v>0</v>
      </c>
      <c r="AH196" s="303">
        <f t="shared" si="164"/>
        <v>0</v>
      </c>
      <c r="AI196" s="303">
        <f t="shared" si="164"/>
        <v>0</v>
      </c>
      <c r="AJ196" s="303">
        <f t="shared" si="164"/>
        <v>0</v>
      </c>
      <c r="AK196" s="304">
        <f t="shared" si="164"/>
        <v>0</v>
      </c>
      <c r="AL196" s="304">
        <f t="shared" si="164"/>
        <v>0</v>
      </c>
      <c r="AM196" s="302">
        <f t="shared" si="164"/>
        <v>0</v>
      </c>
      <c r="AN196" s="302">
        <f t="shared" si="164"/>
        <v>0</v>
      </c>
      <c r="AO196" s="303">
        <f t="shared" si="164"/>
        <v>0</v>
      </c>
      <c r="AP196" s="303">
        <f t="shared" si="164"/>
        <v>0</v>
      </c>
      <c r="AQ196" s="303">
        <f t="shared" si="164"/>
        <v>0</v>
      </c>
      <c r="AR196" s="303">
        <f t="shared" si="164"/>
        <v>0</v>
      </c>
      <c r="AS196" s="303">
        <f t="shared" si="164"/>
        <v>0</v>
      </c>
      <c r="AT196" s="303">
        <f t="shared" si="164"/>
        <v>0</v>
      </c>
      <c r="AU196" s="303">
        <f t="shared" si="164"/>
        <v>0</v>
      </c>
      <c r="AV196" s="303">
        <f t="shared" si="164"/>
        <v>0</v>
      </c>
      <c r="AW196" s="304">
        <f t="shared" si="164"/>
        <v>0</v>
      </c>
      <c r="AX196" s="304">
        <f t="shared" si="164"/>
        <v>0</v>
      </c>
      <c r="AY196" s="302">
        <f t="shared" si="164"/>
        <v>0</v>
      </c>
      <c r="AZ196" s="302">
        <f t="shared" si="164"/>
        <v>0</v>
      </c>
      <c r="BA196" s="303">
        <f t="shared" si="164"/>
        <v>0</v>
      </c>
      <c r="BB196" s="303">
        <f t="shared" si="164"/>
        <v>0</v>
      </c>
      <c r="BC196" s="303">
        <f t="shared" si="164"/>
        <v>0</v>
      </c>
      <c r="BD196" s="303">
        <f t="shared" si="164"/>
        <v>0</v>
      </c>
      <c r="BE196" s="303">
        <f t="shared" si="164"/>
        <v>0</v>
      </c>
      <c r="BF196" s="303">
        <f t="shared" si="164"/>
        <v>0</v>
      </c>
      <c r="BG196" s="303">
        <f t="shared" si="164"/>
        <v>0</v>
      </c>
      <c r="BH196" s="303">
        <f t="shared" si="164"/>
        <v>0</v>
      </c>
      <c r="BI196" s="304">
        <f t="shared" si="164"/>
        <v>0</v>
      </c>
      <c r="BJ196" s="304">
        <f t="shared" si="164"/>
        <v>0</v>
      </c>
      <c r="BK196" s="302">
        <f t="shared" si="164"/>
        <v>0</v>
      </c>
      <c r="BL196" s="302">
        <f t="shared" si="164"/>
        <v>0</v>
      </c>
      <c r="BM196" s="303">
        <f t="shared" si="164"/>
        <v>0</v>
      </c>
      <c r="BN196" s="303">
        <f t="shared" si="164"/>
        <v>0</v>
      </c>
      <c r="BO196" s="303">
        <f t="shared" si="164"/>
        <v>0</v>
      </c>
      <c r="BP196" s="303">
        <f t="shared" ref="BP196:CH196" si="165">SUM(BP182:BP183)</f>
        <v>0</v>
      </c>
      <c r="BQ196" s="303">
        <f t="shared" si="165"/>
        <v>0</v>
      </c>
      <c r="BR196" s="303">
        <f t="shared" si="165"/>
        <v>0</v>
      </c>
      <c r="BS196" s="303">
        <f t="shared" si="165"/>
        <v>0</v>
      </c>
      <c r="BT196" s="303">
        <f t="shared" si="165"/>
        <v>0</v>
      </c>
      <c r="BU196" s="304">
        <f t="shared" si="165"/>
        <v>0</v>
      </c>
      <c r="BV196" s="304">
        <f t="shared" si="165"/>
        <v>0</v>
      </c>
      <c r="BW196" s="302">
        <f t="shared" si="165"/>
        <v>0</v>
      </c>
      <c r="BX196" s="302">
        <f t="shared" si="165"/>
        <v>0</v>
      </c>
      <c r="BY196" s="303">
        <f t="shared" si="165"/>
        <v>0</v>
      </c>
      <c r="BZ196" s="303">
        <f t="shared" si="165"/>
        <v>0</v>
      </c>
      <c r="CA196" s="303">
        <f t="shared" si="165"/>
        <v>0</v>
      </c>
      <c r="CB196" s="303">
        <f t="shared" si="165"/>
        <v>0</v>
      </c>
      <c r="CC196" s="303">
        <f t="shared" si="165"/>
        <v>0</v>
      </c>
      <c r="CD196" s="303">
        <f t="shared" si="165"/>
        <v>0</v>
      </c>
      <c r="CE196" s="303">
        <f t="shared" si="165"/>
        <v>0</v>
      </c>
      <c r="CF196" s="303">
        <f t="shared" si="165"/>
        <v>0</v>
      </c>
      <c r="CG196" s="304">
        <f t="shared" si="165"/>
        <v>0</v>
      </c>
      <c r="CH196" s="304">
        <f t="shared" si="165"/>
        <v>0</v>
      </c>
    </row>
    <row r="197" spans="1:86" s="136" customFormat="1" x14ac:dyDescent="0.3">
      <c r="A197" s="127"/>
      <c r="B197" s="127" t="s">
        <v>264</v>
      </c>
      <c r="C197" s="146">
        <f t="shared" ref="C197" si="166">SUM(C189:C190)</f>
        <v>0</v>
      </c>
      <c r="D197" s="146">
        <f t="shared" ref="D197:BO197" si="167">SUM(D189:D190)</f>
        <v>0</v>
      </c>
      <c r="E197" s="147">
        <f t="shared" si="167"/>
        <v>0</v>
      </c>
      <c r="F197" s="147">
        <f t="shared" si="167"/>
        <v>329.52785715404531</v>
      </c>
      <c r="G197" s="147">
        <f t="shared" si="167"/>
        <v>0</v>
      </c>
      <c r="H197" s="147">
        <f t="shared" si="167"/>
        <v>0</v>
      </c>
      <c r="I197" s="147">
        <f t="shared" si="167"/>
        <v>5292.596487185273</v>
      </c>
      <c r="J197" s="147">
        <f t="shared" si="167"/>
        <v>6640.7248516211057</v>
      </c>
      <c r="K197" s="147">
        <f t="shared" si="167"/>
        <v>0</v>
      </c>
      <c r="L197" s="147">
        <f t="shared" si="167"/>
        <v>1591.0519992157801</v>
      </c>
      <c r="M197" s="148">
        <f t="shared" si="167"/>
        <v>0</v>
      </c>
      <c r="N197" s="148">
        <f t="shared" si="167"/>
        <v>0</v>
      </c>
      <c r="O197" s="302">
        <f t="shared" si="167"/>
        <v>0</v>
      </c>
      <c r="P197" s="302">
        <f t="shared" si="167"/>
        <v>0</v>
      </c>
      <c r="Q197" s="303">
        <f t="shared" si="167"/>
        <v>0</v>
      </c>
      <c r="R197" s="303">
        <f t="shared" si="167"/>
        <v>0</v>
      </c>
      <c r="S197" s="303">
        <f t="shared" si="167"/>
        <v>0</v>
      </c>
      <c r="T197" s="303">
        <f t="shared" si="167"/>
        <v>0</v>
      </c>
      <c r="U197" s="303">
        <f t="shared" si="167"/>
        <v>0</v>
      </c>
      <c r="V197" s="303">
        <f t="shared" si="167"/>
        <v>0</v>
      </c>
      <c r="W197" s="303">
        <f t="shared" si="167"/>
        <v>0</v>
      </c>
      <c r="X197" s="303">
        <f t="shared" si="167"/>
        <v>0</v>
      </c>
      <c r="Y197" s="304">
        <f t="shared" si="167"/>
        <v>0</v>
      </c>
      <c r="Z197" s="304">
        <f t="shared" si="167"/>
        <v>0</v>
      </c>
      <c r="AA197" s="302">
        <f t="shared" si="167"/>
        <v>0</v>
      </c>
      <c r="AB197" s="302">
        <f t="shared" si="167"/>
        <v>0</v>
      </c>
      <c r="AC197" s="303">
        <f t="shared" si="167"/>
        <v>0</v>
      </c>
      <c r="AD197" s="303">
        <f t="shared" si="167"/>
        <v>0</v>
      </c>
      <c r="AE197" s="303">
        <f t="shared" si="167"/>
        <v>0</v>
      </c>
      <c r="AF197" s="303">
        <f t="shared" si="167"/>
        <v>0</v>
      </c>
      <c r="AG197" s="303">
        <f t="shared" si="167"/>
        <v>0</v>
      </c>
      <c r="AH197" s="303">
        <f t="shared" si="167"/>
        <v>0</v>
      </c>
      <c r="AI197" s="303">
        <f t="shared" si="167"/>
        <v>0</v>
      </c>
      <c r="AJ197" s="303">
        <f t="shared" si="167"/>
        <v>0</v>
      </c>
      <c r="AK197" s="304">
        <f t="shared" si="167"/>
        <v>0</v>
      </c>
      <c r="AL197" s="304">
        <f t="shared" si="167"/>
        <v>0</v>
      </c>
      <c r="AM197" s="302">
        <f t="shared" si="167"/>
        <v>0</v>
      </c>
      <c r="AN197" s="302">
        <f t="shared" si="167"/>
        <v>0</v>
      </c>
      <c r="AO197" s="303">
        <f t="shared" si="167"/>
        <v>0</v>
      </c>
      <c r="AP197" s="303">
        <f t="shared" si="167"/>
        <v>0</v>
      </c>
      <c r="AQ197" s="303">
        <f t="shared" si="167"/>
        <v>0</v>
      </c>
      <c r="AR197" s="303">
        <f t="shared" si="167"/>
        <v>0</v>
      </c>
      <c r="AS197" s="303">
        <f t="shared" si="167"/>
        <v>0</v>
      </c>
      <c r="AT197" s="303">
        <f t="shared" si="167"/>
        <v>0</v>
      </c>
      <c r="AU197" s="303">
        <f t="shared" si="167"/>
        <v>0</v>
      </c>
      <c r="AV197" s="303">
        <f t="shared" si="167"/>
        <v>0</v>
      </c>
      <c r="AW197" s="304">
        <f t="shared" si="167"/>
        <v>0</v>
      </c>
      <c r="AX197" s="304">
        <f t="shared" si="167"/>
        <v>0</v>
      </c>
      <c r="AY197" s="302">
        <f t="shared" si="167"/>
        <v>0</v>
      </c>
      <c r="AZ197" s="302">
        <f t="shared" si="167"/>
        <v>0</v>
      </c>
      <c r="BA197" s="303">
        <f t="shared" si="167"/>
        <v>0</v>
      </c>
      <c r="BB197" s="303">
        <f t="shared" si="167"/>
        <v>0</v>
      </c>
      <c r="BC197" s="303">
        <f t="shared" si="167"/>
        <v>0</v>
      </c>
      <c r="BD197" s="303">
        <f t="shared" si="167"/>
        <v>0</v>
      </c>
      <c r="BE197" s="303">
        <f t="shared" si="167"/>
        <v>0</v>
      </c>
      <c r="BF197" s="303">
        <f t="shared" si="167"/>
        <v>0</v>
      </c>
      <c r="BG197" s="303">
        <f t="shared" si="167"/>
        <v>0</v>
      </c>
      <c r="BH197" s="303">
        <f t="shared" si="167"/>
        <v>0</v>
      </c>
      <c r="BI197" s="304">
        <f t="shared" si="167"/>
        <v>0</v>
      </c>
      <c r="BJ197" s="304">
        <f t="shared" si="167"/>
        <v>0</v>
      </c>
      <c r="BK197" s="302">
        <f t="shared" si="167"/>
        <v>0</v>
      </c>
      <c r="BL197" s="302">
        <f t="shared" si="167"/>
        <v>0</v>
      </c>
      <c r="BM197" s="303">
        <f t="shared" si="167"/>
        <v>0</v>
      </c>
      <c r="BN197" s="303">
        <f t="shared" si="167"/>
        <v>0</v>
      </c>
      <c r="BO197" s="303">
        <f t="shared" si="167"/>
        <v>0</v>
      </c>
      <c r="BP197" s="303">
        <f t="shared" ref="BP197:CH197" si="168">SUM(BP189:BP190)</f>
        <v>0</v>
      </c>
      <c r="BQ197" s="303">
        <f t="shared" si="168"/>
        <v>0</v>
      </c>
      <c r="BR197" s="303">
        <f t="shared" si="168"/>
        <v>0</v>
      </c>
      <c r="BS197" s="303">
        <f t="shared" si="168"/>
        <v>0</v>
      </c>
      <c r="BT197" s="303">
        <f t="shared" si="168"/>
        <v>0</v>
      </c>
      <c r="BU197" s="304">
        <f t="shared" si="168"/>
        <v>0</v>
      </c>
      <c r="BV197" s="304">
        <f t="shared" si="168"/>
        <v>0</v>
      </c>
      <c r="BW197" s="302">
        <f t="shared" si="168"/>
        <v>0</v>
      </c>
      <c r="BX197" s="302">
        <f t="shared" si="168"/>
        <v>0</v>
      </c>
      <c r="BY197" s="303">
        <f t="shared" si="168"/>
        <v>0</v>
      </c>
      <c r="BZ197" s="303">
        <f t="shared" si="168"/>
        <v>0</v>
      </c>
      <c r="CA197" s="303">
        <f t="shared" si="168"/>
        <v>0</v>
      </c>
      <c r="CB197" s="303">
        <f t="shared" si="168"/>
        <v>0</v>
      </c>
      <c r="CC197" s="303">
        <f t="shared" si="168"/>
        <v>0</v>
      </c>
      <c r="CD197" s="303">
        <f t="shared" si="168"/>
        <v>0</v>
      </c>
      <c r="CE197" s="303">
        <f t="shared" si="168"/>
        <v>0</v>
      </c>
      <c r="CF197" s="303">
        <f t="shared" si="168"/>
        <v>0</v>
      </c>
      <c r="CG197" s="304">
        <f t="shared" si="168"/>
        <v>0</v>
      </c>
      <c r="CH197" s="304">
        <f t="shared" si="168"/>
        <v>0</v>
      </c>
    </row>
    <row r="198" spans="1:86" s="136" customFormat="1" x14ac:dyDescent="0.3">
      <c r="A198" s="127"/>
      <c r="B198" s="127" t="s">
        <v>250</v>
      </c>
      <c r="C198" s="149">
        <f t="shared" ref="C198" si="169">SUM(C196:C197)</f>
        <v>138.62616413128558</v>
      </c>
      <c r="D198" s="149">
        <f t="shared" ref="D198:BO198" si="170">SUM(D196:D197)</f>
        <v>0</v>
      </c>
      <c r="E198" s="149">
        <f t="shared" si="170"/>
        <v>0</v>
      </c>
      <c r="F198" s="149">
        <f t="shared" si="170"/>
        <v>1258.0613200885834</v>
      </c>
      <c r="G198" s="149">
        <f t="shared" si="170"/>
        <v>3137.5531057242474</v>
      </c>
      <c r="H198" s="149">
        <f t="shared" si="170"/>
        <v>0</v>
      </c>
      <c r="I198" s="149">
        <f t="shared" si="170"/>
        <v>5292.596487185273</v>
      </c>
      <c r="J198" s="149">
        <f t="shared" si="170"/>
        <v>6793.3493558362925</v>
      </c>
      <c r="K198" s="149">
        <f t="shared" si="170"/>
        <v>6980.2310795452895</v>
      </c>
      <c r="L198" s="149">
        <f t="shared" si="170"/>
        <v>4655.3331607572982</v>
      </c>
      <c r="M198" s="150">
        <f t="shared" si="170"/>
        <v>5741.6483192887281</v>
      </c>
      <c r="N198" s="150">
        <f t="shared" si="170"/>
        <v>7306.0901880045767</v>
      </c>
      <c r="O198" s="305">
        <f t="shared" si="170"/>
        <v>0</v>
      </c>
      <c r="P198" s="305">
        <f t="shared" si="170"/>
        <v>0</v>
      </c>
      <c r="Q198" s="305">
        <f t="shared" si="170"/>
        <v>0</v>
      </c>
      <c r="R198" s="305">
        <f t="shared" si="170"/>
        <v>0</v>
      </c>
      <c r="S198" s="305">
        <f t="shared" si="170"/>
        <v>0</v>
      </c>
      <c r="T198" s="305">
        <f t="shared" si="170"/>
        <v>0</v>
      </c>
      <c r="U198" s="305">
        <f t="shared" si="170"/>
        <v>0</v>
      </c>
      <c r="V198" s="305">
        <f t="shared" si="170"/>
        <v>0</v>
      </c>
      <c r="W198" s="305">
        <f t="shared" si="170"/>
        <v>0</v>
      </c>
      <c r="X198" s="305">
        <f t="shared" si="170"/>
        <v>0</v>
      </c>
      <c r="Y198" s="306">
        <f t="shared" si="170"/>
        <v>0</v>
      </c>
      <c r="Z198" s="306">
        <f t="shared" si="170"/>
        <v>0</v>
      </c>
      <c r="AA198" s="305">
        <f t="shared" si="170"/>
        <v>0</v>
      </c>
      <c r="AB198" s="305">
        <f t="shared" si="170"/>
        <v>0</v>
      </c>
      <c r="AC198" s="305">
        <f t="shared" si="170"/>
        <v>0</v>
      </c>
      <c r="AD198" s="305">
        <f t="shared" si="170"/>
        <v>0</v>
      </c>
      <c r="AE198" s="305">
        <f t="shared" si="170"/>
        <v>0</v>
      </c>
      <c r="AF198" s="305">
        <f t="shared" si="170"/>
        <v>0</v>
      </c>
      <c r="AG198" s="305">
        <f t="shared" si="170"/>
        <v>0</v>
      </c>
      <c r="AH198" s="305">
        <f t="shared" si="170"/>
        <v>0</v>
      </c>
      <c r="AI198" s="305">
        <f t="shared" si="170"/>
        <v>0</v>
      </c>
      <c r="AJ198" s="305">
        <f t="shared" si="170"/>
        <v>0</v>
      </c>
      <c r="AK198" s="306">
        <f t="shared" si="170"/>
        <v>0</v>
      </c>
      <c r="AL198" s="306">
        <f t="shared" si="170"/>
        <v>0</v>
      </c>
      <c r="AM198" s="305">
        <f t="shared" si="170"/>
        <v>0</v>
      </c>
      <c r="AN198" s="305">
        <f t="shared" si="170"/>
        <v>0</v>
      </c>
      <c r="AO198" s="305">
        <f t="shared" si="170"/>
        <v>0</v>
      </c>
      <c r="AP198" s="305">
        <f t="shared" si="170"/>
        <v>0</v>
      </c>
      <c r="AQ198" s="305">
        <f t="shared" si="170"/>
        <v>0</v>
      </c>
      <c r="AR198" s="305">
        <f t="shared" si="170"/>
        <v>0</v>
      </c>
      <c r="AS198" s="305">
        <f t="shared" si="170"/>
        <v>0</v>
      </c>
      <c r="AT198" s="305">
        <f t="shared" si="170"/>
        <v>0</v>
      </c>
      <c r="AU198" s="305">
        <f t="shared" si="170"/>
        <v>0</v>
      </c>
      <c r="AV198" s="305">
        <f t="shared" si="170"/>
        <v>0</v>
      </c>
      <c r="AW198" s="306">
        <f t="shared" si="170"/>
        <v>0</v>
      </c>
      <c r="AX198" s="306">
        <f t="shared" si="170"/>
        <v>0</v>
      </c>
      <c r="AY198" s="305">
        <f t="shared" si="170"/>
        <v>0</v>
      </c>
      <c r="AZ198" s="305">
        <f t="shared" si="170"/>
        <v>0</v>
      </c>
      <c r="BA198" s="305">
        <f t="shared" si="170"/>
        <v>0</v>
      </c>
      <c r="BB198" s="305">
        <f t="shared" si="170"/>
        <v>0</v>
      </c>
      <c r="BC198" s="305">
        <f t="shared" si="170"/>
        <v>0</v>
      </c>
      <c r="BD198" s="305">
        <f t="shared" si="170"/>
        <v>0</v>
      </c>
      <c r="BE198" s="305">
        <f t="shared" si="170"/>
        <v>0</v>
      </c>
      <c r="BF198" s="305">
        <f t="shared" si="170"/>
        <v>0</v>
      </c>
      <c r="BG198" s="305">
        <f t="shared" si="170"/>
        <v>0</v>
      </c>
      <c r="BH198" s="305">
        <f t="shared" si="170"/>
        <v>0</v>
      </c>
      <c r="BI198" s="306">
        <f t="shared" si="170"/>
        <v>0</v>
      </c>
      <c r="BJ198" s="306">
        <f t="shared" si="170"/>
        <v>0</v>
      </c>
      <c r="BK198" s="305">
        <f t="shared" si="170"/>
        <v>0</v>
      </c>
      <c r="BL198" s="305">
        <f t="shared" si="170"/>
        <v>0</v>
      </c>
      <c r="BM198" s="305">
        <f t="shared" si="170"/>
        <v>0</v>
      </c>
      <c r="BN198" s="305">
        <f t="shared" si="170"/>
        <v>0</v>
      </c>
      <c r="BO198" s="305">
        <f t="shared" si="170"/>
        <v>0</v>
      </c>
      <c r="BP198" s="305">
        <f t="shared" ref="BP198:CH198" si="171">SUM(BP196:BP197)</f>
        <v>0</v>
      </c>
      <c r="BQ198" s="305">
        <f t="shared" si="171"/>
        <v>0</v>
      </c>
      <c r="BR198" s="305">
        <f t="shared" si="171"/>
        <v>0</v>
      </c>
      <c r="BS198" s="305">
        <f t="shared" si="171"/>
        <v>0</v>
      </c>
      <c r="BT198" s="305">
        <f t="shared" si="171"/>
        <v>0</v>
      </c>
      <c r="BU198" s="306">
        <f t="shared" si="171"/>
        <v>0</v>
      </c>
      <c r="BV198" s="306">
        <f t="shared" si="171"/>
        <v>0</v>
      </c>
      <c r="BW198" s="305">
        <f t="shared" si="171"/>
        <v>0</v>
      </c>
      <c r="BX198" s="305">
        <f t="shared" si="171"/>
        <v>0</v>
      </c>
      <c r="BY198" s="305">
        <f t="shared" si="171"/>
        <v>0</v>
      </c>
      <c r="BZ198" s="305">
        <f t="shared" si="171"/>
        <v>0</v>
      </c>
      <c r="CA198" s="305">
        <f t="shared" si="171"/>
        <v>0</v>
      </c>
      <c r="CB198" s="305">
        <f t="shared" si="171"/>
        <v>0</v>
      </c>
      <c r="CC198" s="305">
        <f t="shared" si="171"/>
        <v>0</v>
      </c>
      <c r="CD198" s="305">
        <f t="shared" si="171"/>
        <v>0</v>
      </c>
      <c r="CE198" s="305">
        <f t="shared" si="171"/>
        <v>0</v>
      </c>
      <c r="CF198" s="305">
        <f t="shared" si="171"/>
        <v>0</v>
      </c>
      <c r="CG198" s="306">
        <f t="shared" si="171"/>
        <v>0</v>
      </c>
      <c r="CH198" s="306">
        <f t="shared" si="171"/>
        <v>0</v>
      </c>
    </row>
    <row r="200" spans="1:86" x14ac:dyDescent="0.3">
      <c r="BW200" s="428">
        <f>BW93-BW110-BW127</f>
        <v>-1.3161059855479329E-7</v>
      </c>
      <c r="BX200" s="428">
        <f t="shared" ref="BX200:CH200" si="172">BX93-BX110-BX127</f>
        <v>4.4471407443721911E-8</v>
      </c>
      <c r="BY200" s="428">
        <f t="shared" si="172"/>
        <v>1.0845166633320635E-7</v>
      </c>
      <c r="BZ200" s="428">
        <f t="shared" si="172"/>
        <v>3.3852793389181624E-7</v>
      </c>
      <c r="CA200" s="428">
        <f t="shared" si="172"/>
        <v>4.3560853252473664E-7</v>
      </c>
      <c r="CB200" s="428">
        <f t="shared" si="172"/>
        <v>-4.9397414659396732E-7</v>
      </c>
      <c r="CC200" s="428">
        <f t="shared" si="172"/>
        <v>3.8774448839207221E-7</v>
      </c>
      <c r="CD200" s="428">
        <f t="shared" si="172"/>
        <v>3.1546729848536126E-7</v>
      </c>
      <c r="CE200" s="428">
        <f t="shared" si="172"/>
        <v>-1.527284589387945E-7</v>
      </c>
      <c r="CF200" s="428">
        <f t="shared" si="172"/>
        <v>8.1296873731193098E-8</v>
      </c>
      <c r="CG200" s="428">
        <f t="shared" si="172"/>
        <v>1.1021861314949866E-7</v>
      </c>
      <c r="CH200" s="428">
        <f t="shared" si="172"/>
        <v>-3.6265823326504798E-7</v>
      </c>
    </row>
    <row r="201" spans="1:86" x14ac:dyDescent="0.3">
      <c r="BW201" s="428">
        <f t="shared" ref="BW201:CH201" si="173">BW94-BW111-BW128</f>
        <v>-1.4933610470273251E-7</v>
      </c>
      <c r="BX201" s="428">
        <f t="shared" si="173"/>
        <v>-4.8343764836103476E-7</v>
      </c>
      <c r="BY201" s="428">
        <f t="shared" si="173"/>
        <v>-2.8039985720991478E-7</v>
      </c>
      <c r="BZ201" s="428">
        <f t="shared" si="173"/>
        <v>-3.373566251699267E-8</v>
      </c>
      <c r="CA201" s="428">
        <f t="shared" si="173"/>
        <v>-5.5283982544618304E-8</v>
      </c>
      <c r="CB201" s="428">
        <f t="shared" si="173"/>
        <v>3.7382161255372637E-7</v>
      </c>
      <c r="CC201" s="428">
        <f t="shared" si="173"/>
        <v>6.1526447318882571E-8</v>
      </c>
      <c r="CD201" s="428">
        <f t="shared" si="173"/>
        <v>-2.9018486059212423E-7</v>
      </c>
      <c r="CE201" s="428">
        <f t="shared" si="173"/>
        <v>3.8000720466169202E-8</v>
      </c>
      <c r="CF201" s="428">
        <f t="shared" si="173"/>
        <v>2.6795894099429507E-7</v>
      </c>
      <c r="CG201" s="428">
        <f t="shared" si="173"/>
        <v>4.6879497377777524E-8</v>
      </c>
      <c r="CH201" s="428">
        <f t="shared" si="173"/>
        <v>-1.6771892992657744E-7</v>
      </c>
    </row>
    <row r="202" spans="1:86" x14ac:dyDescent="0.3">
      <c r="BW202" s="428">
        <f t="shared" ref="BW202:CH202" si="174">BW95-BW112-BW129</f>
        <v>-3.6917460312542449E-7</v>
      </c>
      <c r="BX202" s="428">
        <f t="shared" si="174"/>
        <v>2.8584384609113556E-7</v>
      </c>
      <c r="BY202" s="428">
        <f t="shared" si="174"/>
        <v>-9.0870943289175776E-8</v>
      </c>
      <c r="BZ202" s="428">
        <f t="shared" si="174"/>
        <v>-6.9953738779035546E-8</v>
      </c>
      <c r="CA202" s="428">
        <f t="shared" si="174"/>
        <v>3.9011544471917459E-7</v>
      </c>
      <c r="CB202" s="428">
        <f t="shared" si="174"/>
        <v>-2.2884264142680744E-7</v>
      </c>
      <c r="CC202" s="428">
        <f t="shared" si="174"/>
        <v>-4.742225709827852E-7</v>
      </c>
      <c r="CD202" s="428">
        <f t="shared" si="174"/>
        <v>2.2627782172990329E-7</v>
      </c>
      <c r="CE202" s="428">
        <f t="shared" si="174"/>
        <v>-3.3087999710967875E-7</v>
      </c>
      <c r="CF202" s="428">
        <f t="shared" si="174"/>
        <v>1.9592293462600274E-7</v>
      </c>
      <c r="CG202" s="428">
        <f t="shared" si="174"/>
        <v>4.5054459885118803E-9</v>
      </c>
      <c r="CH202" s="428">
        <f t="shared" si="174"/>
        <v>-1.4686620438200682E-7</v>
      </c>
    </row>
    <row r="203" spans="1:86" x14ac:dyDescent="0.3">
      <c r="BW203" s="428">
        <f t="shared" ref="BW203:CH203" si="175">BW96-BW113-BW130</f>
        <v>4.0800000001423031E-7</v>
      </c>
      <c r="BX203" s="428">
        <f t="shared" si="175"/>
        <v>4.079999999170858E-7</v>
      </c>
      <c r="BY203" s="428">
        <f t="shared" si="175"/>
        <v>4.0800000004892478E-7</v>
      </c>
      <c r="BZ203" s="428">
        <f t="shared" si="175"/>
        <v>-3.025798630713894E-7</v>
      </c>
      <c r="CA203" s="428">
        <f t="shared" si="175"/>
        <v>3.7491046264021E-8</v>
      </c>
      <c r="CB203" s="428">
        <f t="shared" si="175"/>
        <v>1.13592515650629E-7</v>
      </c>
      <c r="CC203" s="428">
        <f t="shared" si="175"/>
        <v>-7.6261038386982172E-9</v>
      </c>
      <c r="CD203" s="428">
        <f t="shared" si="175"/>
        <v>-4.2076459418755041E-7</v>
      </c>
      <c r="CE203" s="428">
        <f t="shared" si="175"/>
        <v>-2.4853428506887987E-7</v>
      </c>
      <c r="CF203" s="428">
        <f t="shared" si="175"/>
        <v>-1.6563635130313614E-7</v>
      </c>
      <c r="CG203" s="428">
        <f t="shared" si="175"/>
        <v>4.0799999994484137E-7</v>
      </c>
      <c r="CH203" s="428">
        <f t="shared" si="175"/>
        <v>4.0800000001423031E-7</v>
      </c>
    </row>
    <row r="204" spans="1:86" x14ac:dyDescent="0.3">
      <c r="BW204" s="428">
        <f t="shared" ref="BW204:CH204" si="176">BW97-BW114-BW131</f>
        <v>2.4428108608663679E-7</v>
      </c>
      <c r="BX204" s="428">
        <f t="shared" si="176"/>
        <v>-2.2132405578861522E-7</v>
      </c>
      <c r="BY204" s="428">
        <f t="shared" si="176"/>
        <v>-3.850002363234295E-7</v>
      </c>
      <c r="BZ204" s="428">
        <f t="shared" si="176"/>
        <v>-2.3319716977538915E-8</v>
      </c>
      <c r="CA204" s="428">
        <f t="shared" si="176"/>
        <v>3.3503022438502277E-7</v>
      </c>
      <c r="CB204" s="428">
        <f t="shared" si="176"/>
        <v>-1.3697877553097478E-7</v>
      </c>
      <c r="CC204" s="428">
        <f t="shared" si="176"/>
        <v>4.6435874542845204E-8</v>
      </c>
      <c r="CD204" s="428">
        <f t="shared" si="176"/>
        <v>-3.3435625872223033E-7</v>
      </c>
      <c r="CE204" s="428">
        <f t="shared" si="176"/>
        <v>1.7089758855260394E-7</v>
      </c>
      <c r="CF204" s="428">
        <f t="shared" si="176"/>
        <v>-3.0339056318636599E-7</v>
      </c>
      <c r="CG204" s="428">
        <f t="shared" si="176"/>
        <v>4.4026527577008273E-8</v>
      </c>
      <c r="CH204" s="428">
        <f t="shared" si="176"/>
        <v>1.5553222147205435E-7</v>
      </c>
    </row>
    <row r="205" spans="1:86" x14ac:dyDescent="0.3">
      <c r="BW205" s="428">
        <f t="shared" ref="BW205:CH205" si="177">BW98-BW115-BW132</f>
        <v>4.345978500738118E-7</v>
      </c>
      <c r="BX205" s="428">
        <f t="shared" si="177"/>
        <v>-2.5338296240004499E-7</v>
      </c>
      <c r="BY205" s="428">
        <f t="shared" si="177"/>
        <v>2.2761141086659331E-7</v>
      </c>
      <c r="BZ205" s="428">
        <f t="shared" si="177"/>
        <v>4.9060322907142073E-7</v>
      </c>
      <c r="CA205" s="428">
        <f t="shared" si="177"/>
        <v>6.4551871525181381E-8</v>
      </c>
      <c r="CB205" s="428">
        <f t="shared" si="177"/>
        <v>1.6000000040150564E-8</v>
      </c>
      <c r="CC205" s="428">
        <f t="shared" si="177"/>
        <v>1.6000000102600609E-8</v>
      </c>
      <c r="CD205" s="428">
        <f t="shared" si="177"/>
        <v>1.6000000116478397E-8</v>
      </c>
      <c r="CE205" s="428">
        <f t="shared" si="177"/>
        <v>4.5951156769918899E-7</v>
      </c>
      <c r="CF205" s="428">
        <f t="shared" si="177"/>
        <v>4.4463199007360732E-7</v>
      </c>
      <c r="CG205" s="428">
        <f t="shared" si="177"/>
        <v>-2.2842939327236134E-7</v>
      </c>
      <c r="CH205" s="428">
        <f t="shared" si="177"/>
        <v>3.7831952477002107E-7</v>
      </c>
    </row>
    <row r="206" spans="1:86" x14ac:dyDescent="0.3">
      <c r="BW206" s="428">
        <f t="shared" ref="BW206:CH206" si="178">BW99-BW116-BW133</f>
        <v>-1.4933610470273251E-7</v>
      </c>
      <c r="BX206" s="428">
        <f t="shared" si="178"/>
        <v>-4.8343764836103476E-7</v>
      </c>
      <c r="BY206" s="428">
        <f t="shared" si="178"/>
        <v>-2.8039985720991478E-7</v>
      </c>
      <c r="BZ206" s="428">
        <f t="shared" si="178"/>
        <v>-3.373566251699267E-8</v>
      </c>
      <c r="CA206" s="428">
        <f t="shared" si="178"/>
        <v>-5.5283982544618304E-8</v>
      </c>
      <c r="CB206" s="428">
        <f t="shared" si="178"/>
        <v>3.7382161255372637E-7</v>
      </c>
      <c r="CC206" s="428">
        <f t="shared" si="178"/>
        <v>6.1526447318882571E-8</v>
      </c>
      <c r="CD206" s="428">
        <f t="shared" si="178"/>
        <v>-2.9018486059212423E-7</v>
      </c>
      <c r="CE206" s="428">
        <f t="shared" si="178"/>
        <v>3.8000720466169202E-8</v>
      </c>
      <c r="CF206" s="428">
        <f t="shared" si="178"/>
        <v>2.6795894099429507E-7</v>
      </c>
      <c r="CG206" s="428">
        <f t="shared" si="178"/>
        <v>4.6879497377777524E-8</v>
      </c>
      <c r="CH206" s="428">
        <f t="shared" si="178"/>
        <v>-1.6771892992657744E-7</v>
      </c>
    </row>
    <row r="207" spans="1:86" x14ac:dyDescent="0.3">
      <c r="BW207" s="428">
        <f t="shared" ref="BW207:CH207" si="179">BW100-BW117-BW134</f>
        <v>-7.9348935290435296E-8</v>
      </c>
      <c r="BX207" s="428">
        <f t="shared" si="179"/>
        <v>8.4956871150912439E-8</v>
      </c>
      <c r="BY207" s="428">
        <f t="shared" si="179"/>
        <v>9.5078686113483912E-8</v>
      </c>
      <c r="BZ207" s="428">
        <f t="shared" si="179"/>
        <v>-4.6377724086284211E-7</v>
      </c>
      <c r="CA207" s="428">
        <f t="shared" si="179"/>
        <v>2.5837688609128828E-7</v>
      </c>
      <c r="CB207" s="428">
        <f t="shared" si="179"/>
        <v>7.0033098896471468E-8</v>
      </c>
      <c r="CC207" s="428">
        <f t="shared" si="179"/>
        <v>1.6316043579406303E-7</v>
      </c>
      <c r="CD207" s="428">
        <f t="shared" si="179"/>
        <v>2.1590712837027404E-7</v>
      </c>
      <c r="CE207" s="428">
        <f t="shared" si="179"/>
        <v>-2.9402034582709513E-7</v>
      </c>
      <c r="CF207" s="428">
        <f t="shared" si="179"/>
        <v>-2.7111853646843986E-7</v>
      </c>
      <c r="CG207" s="428">
        <f t="shared" si="179"/>
        <v>1.4366665524769007E-7</v>
      </c>
      <c r="CH207" s="428">
        <f t="shared" si="179"/>
        <v>4.7370517266762113E-7</v>
      </c>
    </row>
    <row r="208" spans="1:86" x14ac:dyDescent="0.3">
      <c r="BW208" s="428">
        <f t="shared" ref="BW208:CH208" si="180">BW101-BW118-BW135</f>
        <v>-1.3161059855479329E-7</v>
      </c>
      <c r="BX208" s="428">
        <f t="shared" si="180"/>
        <v>4.4471407443721911E-8</v>
      </c>
      <c r="BY208" s="428">
        <f t="shared" si="180"/>
        <v>1.0845166633320635E-7</v>
      </c>
      <c r="BZ208" s="428">
        <f t="shared" si="180"/>
        <v>3.3852793389181624E-7</v>
      </c>
      <c r="CA208" s="428">
        <f t="shared" si="180"/>
        <v>4.3560853252473664E-7</v>
      </c>
      <c r="CB208" s="428">
        <f t="shared" si="180"/>
        <v>-4.9397414659396732E-7</v>
      </c>
      <c r="CC208" s="428">
        <f t="shared" si="180"/>
        <v>3.8774448839207221E-7</v>
      </c>
      <c r="CD208" s="428">
        <f t="shared" si="180"/>
        <v>3.1546729848536126E-7</v>
      </c>
      <c r="CE208" s="428">
        <f t="shared" si="180"/>
        <v>-1.527284589387945E-7</v>
      </c>
      <c r="CF208" s="428">
        <f t="shared" si="180"/>
        <v>8.1296873731193098E-8</v>
      </c>
      <c r="CG208" s="428">
        <f t="shared" si="180"/>
        <v>1.1021861314949866E-7</v>
      </c>
      <c r="CH208" s="428">
        <f t="shared" si="180"/>
        <v>-3.6265823326504798E-7</v>
      </c>
    </row>
    <row r="209" spans="75:86" x14ac:dyDescent="0.3">
      <c r="BW209" s="428">
        <f t="shared" ref="BW209:CH209" si="181">BW102-BW119-BW136</f>
        <v>-1.3161059855479329E-7</v>
      </c>
      <c r="BX209" s="428">
        <f t="shared" si="181"/>
        <v>4.4471407443721911E-8</v>
      </c>
      <c r="BY209" s="428">
        <f t="shared" si="181"/>
        <v>1.0845166633320635E-7</v>
      </c>
      <c r="BZ209" s="428">
        <f t="shared" si="181"/>
        <v>3.3852793389181624E-7</v>
      </c>
      <c r="CA209" s="428">
        <f t="shared" si="181"/>
        <v>4.3560853252473664E-7</v>
      </c>
      <c r="CB209" s="428">
        <f t="shared" si="181"/>
        <v>-4.9397414659396732E-7</v>
      </c>
      <c r="CC209" s="428">
        <f t="shared" si="181"/>
        <v>3.8774448839207221E-7</v>
      </c>
      <c r="CD209" s="428">
        <f t="shared" si="181"/>
        <v>3.1546729848536126E-7</v>
      </c>
      <c r="CE209" s="428">
        <f t="shared" si="181"/>
        <v>-1.527284589387945E-7</v>
      </c>
      <c r="CF209" s="428">
        <f t="shared" si="181"/>
        <v>8.1296873731193098E-8</v>
      </c>
      <c r="CG209" s="428">
        <f t="shared" si="181"/>
        <v>1.1021861314949866E-7</v>
      </c>
      <c r="CH209" s="428">
        <f t="shared" si="181"/>
        <v>-3.6265823326504798E-7</v>
      </c>
    </row>
    <row r="210" spans="75:86" x14ac:dyDescent="0.3">
      <c r="BW210" s="428">
        <f t="shared" ref="BW210:CH210" si="182">BW103-BW120-BW137</f>
        <v>-1.3161059855479329E-7</v>
      </c>
      <c r="BX210" s="428">
        <f t="shared" si="182"/>
        <v>4.4471407443721911E-8</v>
      </c>
      <c r="BY210" s="428">
        <f t="shared" si="182"/>
        <v>1.0845166633320635E-7</v>
      </c>
      <c r="BZ210" s="428">
        <f t="shared" si="182"/>
        <v>3.3852793389181624E-7</v>
      </c>
      <c r="CA210" s="428">
        <f t="shared" si="182"/>
        <v>4.3560853252473664E-7</v>
      </c>
      <c r="CB210" s="428">
        <f t="shared" si="182"/>
        <v>-4.9397414659396732E-7</v>
      </c>
      <c r="CC210" s="428">
        <f t="shared" si="182"/>
        <v>3.8774448839207221E-7</v>
      </c>
      <c r="CD210" s="428">
        <f t="shared" si="182"/>
        <v>3.1546729848536126E-7</v>
      </c>
      <c r="CE210" s="428">
        <f t="shared" si="182"/>
        <v>-1.527284589387945E-7</v>
      </c>
      <c r="CF210" s="428">
        <f t="shared" si="182"/>
        <v>8.1296873731193098E-8</v>
      </c>
      <c r="CG210" s="428">
        <f t="shared" si="182"/>
        <v>1.1021861314949866E-7</v>
      </c>
      <c r="CH210" s="428">
        <f t="shared" si="182"/>
        <v>-3.6265823326504798E-7</v>
      </c>
    </row>
    <row r="211" spans="75:86" x14ac:dyDescent="0.3">
      <c r="BW211" s="428">
        <f t="shared" ref="BW211:CH211" si="183">BW104-BW121-BW138</f>
        <v>2.9323314220102564E-7</v>
      </c>
      <c r="BX211" s="428">
        <f t="shared" si="183"/>
        <v>-2.896126563133733E-7</v>
      </c>
      <c r="BY211" s="428">
        <f t="shared" si="183"/>
        <v>4.1861587127961508E-7</v>
      </c>
      <c r="BZ211" s="428">
        <f t="shared" si="183"/>
        <v>1.1011378262329452E-8</v>
      </c>
      <c r="CA211" s="428">
        <f t="shared" si="183"/>
        <v>4.5363988502092334E-7</v>
      </c>
      <c r="CB211" s="428">
        <f t="shared" si="183"/>
        <v>-1.1404681228913138E-7</v>
      </c>
      <c r="CC211" s="428">
        <f t="shared" si="183"/>
        <v>-4.1137463847873423E-7</v>
      </c>
      <c r="CD211" s="428">
        <f t="shared" si="183"/>
        <v>3.0750956361152992E-7</v>
      </c>
      <c r="CE211" s="428">
        <f t="shared" si="183"/>
        <v>-2.6272384728853737E-7</v>
      </c>
      <c r="CF211" s="428">
        <f t="shared" si="183"/>
        <v>-2.9600310578851985E-7</v>
      </c>
      <c r="CG211" s="428">
        <f t="shared" si="183"/>
        <v>-4.7064807997057589E-7</v>
      </c>
      <c r="CH211" s="428">
        <f t="shared" si="183"/>
        <v>3.1030152193925464E-7</v>
      </c>
    </row>
    <row r="212" spans="75:86" x14ac:dyDescent="0.3">
      <c r="BW212" s="428">
        <f t="shared" ref="BW212:CH212" si="184">BW105-BW122-BW139</f>
        <v>1.0102276608563859E-7</v>
      </c>
      <c r="BX212" s="428">
        <f t="shared" si="184"/>
        <v>-1.1246694687182257E-7</v>
      </c>
      <c r="BY212" s="428">
        <f t="shared" si="184"/>
        <v>-2.2673644571244433E-7</v>
      </c>
      <c r="BZ212" s="428">
        <f t="shared" si="184"/>
        <v>1.6519438922335539E-7</v>
      </c>
      <c r="CA212" s="428">
        <f t="shared" si="184"/>
        <v>-4.3258129511086763E-7</v>
      </c>
      <c r="CB212" s="428">
        <f t="shared" si="184"/>
        <v>-4.4792893698353264E-7</v>
      </c>
      <c r="CC212" s="428">
        <f t="shared" si="184"/>
        <v>2.2086291005807279E-7</v>
      </c>
      <c r="CD212" s="428">
        <f t="shared" si="184"/>
        <v>4.1724398922027284E-7</v>
      </c>
      <c r="CE212" s="428">
        <f t="shared" si="184"/>
        <v>3.8135000278438635E-7</v>
      </c>
      <c r="CF212" s="428">
        <f t="shared" si="184"/>
        <v>-2.0572930716639126E-7</v>
      </c>
      <c r="CG212" s="428">
        <f t="shared" si="184"/>
        <v>4.7877946455707199E-7</v>
      </c>
      <c r="CH212" s="428">
        <f t="shared" si="184"/>
        <v>4.6525008984450722E-7</v>
      </c>
    </row>
  </sheetData>
  <mergeCells count="31">
    <mergeCell ref="A92:A105"/>
    <mergeCell ref="A77:A90"/>
    <mergeCell ref="A4:A19"/>
    <mergeCell ref="A22:A37"/>
    <mergeCell ref="A40:A55"/>
    <mergeCell ref="A58:A74"/>
    <mergeCell ref="A108:A122"/>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C107:N107"/>
    <mergeCell ref="BK125:BV125"/>
    <mergeCell ref="BW125:CH125"/>
    <mergeCell ref="A126:A139"/>
    <mergeCell ref="A142:A158"/>
    <mergeCell ref="A161:A177"/>
    <mergeCell ref="C125:N125"/>
    <mergeCell ref="O125:Z125"/>
    <mergeCell ref="AA125:AL125"/>
    <mergeCell ref="AM125:AX125"/>
    <mergeCell ref="AY125:BJ125"/>
  </mergeCells>
  <conditionalFormatting sqref="C178:CH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J97"/>
  <sheetViews>
    <sheetView zoomScale="80" zoomScaleNormal="80" workbookViewId="0">
      <pane xSplit="2" topLeftCell="C1" activePane="topRight" state="frozen"/>
      <selection activeCell="M41" sqref="M41"/>
      <selection pane="topRight" activeCell="M41" sqref="M41"/>
    </sheetView>
  </sheetViews>
  <sheetFormatPr defaultRowHeight="14.4" x14ac:dyDescent="0.3"/>
  <cols>
    <col min="1" max="1" width="10.5546875" customWidth="1"/>
    <col min="2" max="2" width="24.77734375" customWidth="1"/>
    <col min="3" max="3" width="15.77734375" bestFit="1" customWidth="1"/>
    <col min="4" max="8" width="13.77734375" customWidth="1"/>
    <col min="9" max="14" width="14.21875" bestFit="1" customWidth="1"/>
    <col min="15" max="86" width="13.77734375" customWidth="1"/>
    <col min="87" max="87" width="10.5546875" bestFit="1" customWidth="1"/>
    <col min="88" max="88" width="10.554687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87">
        <f>' 1M - RES'!C2</f>
        <v>0.85</v>
      </c>
      <c r="D2" s="87">
        <f>C2</f>
        <v>0.85</v>
      </c>
      <c r="E2" s="87">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7">
        <f t="shared" si="1"/>
        <v>0.85</v>
      </c>
    </row>
    <row r="3" spans="1:88" s="7" customFormat="1" ht="16.5" customHeight="1" thickBot="1" x14ac:dyDescent="0.5">
      <c r="B3" s="90"/>
      <c r="C3" s="690"/>
      <c r="D3" s="690"/>
      <c r="E3" s="690"/>
      <c r="F3" s="690"/>
      <c r="G3" s="690"/>
      <c r="H3" s="690"/>
      <c r="I3" s="690"/>
      <c r="J3" s="690"/>
      <c r="K3" s="690"/>
      <c r="L3" s="690"/>
      <c r="M3" s="690"/>
      <c r="N3" s="690"/>
      <c r="O3" s="690"/>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3"/>
    </row>
    <row r="4" spans="1:88" ht="15.75" customHeight="1" x14ac:dyDescent="0.3">
      <c r="A4" s="635" t="s">
        <v>208</v>
      </c>
      <c r="B4" s="18" t="s">
        <v>209</v>
      </c>
      <c r="C4" s="309">
        <v>43831</v>
      </c>
      <c r="D4" s="309">
        <v>43862</v>
      </c>
      <c r="E4" s="309">
        <v>43891</v>
      </c>
      <c r="F4" s="309">
        <v>43922</v>
      </c>
      <c r="G4" s="309">
        <v>43952</v>
      </c>
      <c r="H4" s="309">
        <v>43983</v>
      </c>
      <c r="I4" s="309">
        <v>44013</v>
      </c>
      <c r="J4" s="309">
        <v>44044</v>
      </c>
      <c r="K4" s="309">
        <v>44075</v>
      </c>
      <c r="L4" s="309">
        <v>44105</v>
      </c>
      <c r="M4" s="309">
        <v>44136</v>
      </c>
      <c r="N4" s="309">
        <v>44166</v>
      </c>
      <c r="O4" s="309">
        <v>44197</v>
      </c>
      <c r="P4" s="309">
        <v>44228</v>
      </c>
      <c r="Q4" s="309">
        <v>44256</v>
      </c>
      <c r="R4" s="309">
        <v>44287</v>
      </c>
      <c r="S4" s="309">
        <v>44317</v>
      </c>
      <c r="T4" s="309">
        <v>44348</v>
      </c>
      <c r="U4" s="309">
        <v>44378</v>
      </c>
      <c r="V4" s="309">
        <v>44409</v>
      </c>
      <c r="W4" s="309">
        <v>44440</v>
      </c>
      <c r="X4" s="309">
        <v>44470</v>
      </c>
      <c r="Y4" s="309">
        <v>44501</v>
      </c>
      <c r="Z4" s="309">
        <v>44531</v>
      </c>
      <c r="AA4" s="309">
        <v>44562</v>
      </c>
      <c r="AB4" s="309">
        <v>44593</v>
      </c>
      <c r="AC4" s="309">
        <v>44621</v>
      </c>
      <c r="AD4" s="309">
        <v>44652</v>
      </c>
      <c r="AE4" s="309">
        <v>44682</v>
      </c>
      <c r="AF4" s="309">
        <v>44713</v>
      </c>
      <c r="AG4" s="309">
        <v>44743</v>
      </c>
      <c r="AH4" s="309">
        <v>44774</v>
      </c>
      <c r="AI4" s="309">
        <v>44805</v>
      </c>
      <c r="AJ4" s="309">
        <v>44835</v>
      </c>
      <c r="AK4" s="309">
        <v>44866</v>
      </c>
      <c r="AL4" s="309">
        <v>44896</v>
      </c>
      <c r="AM4" s="309">
        <v>44927</v>
      </c>
      <c r="AN4" s="309">
        <v>44958</v>
      </c>
      <c r="AO4" s="309">
        <v>44986</v>
      </c>
      <c r="AP4" s="309">
        <v>45017</v>
      </c>
      <c r="AQ4" s="309">
        <v>45047</v>
      </c>
      <c r="AR4" s="309">
        <v>45078</v>
      </c>
      <c r="AS4" s="309">
        <v>45108</v>
      </c>
      <c r="AT4" s="309">
        <v>45139</v>
      </c>
      <c r="AU4" s="309">
        <v>45170</v>
      </c>
      <c r="AV4" s="309">
        <v>45200</v>
      </c>
      <c r="AW4" s="309">
        <v>45231</v>
      </c>
      <c r="AX4" s="309">
        <v>45261</v>
      </c>
      <c r="AY4" s="309">
        <v>45292</v>
      </c>
      <c r="AZ4" s="309">
        <v>45323</v>
      </c>
      <c r="BA4" s="309">
        <v>45352</v>
      </c>
      <c r="BB4" s="309">
        <v>45383</v>
      </c>
      <c r="BC4" s="309">
        <v>45413</v>
      </c>
      <c r="BD4" s="309">
        <v>45444</v>
      </c>
      <c r="BE4" s="309">
        <v>45474</v>
      </c>
      <c r="BF4" s="309">
        <v>45505</v>
      </c>
      <c r="BG4" s="309">
        <v>45536</v>
      </c>
      <c r="BH4" s="309">
        <v>45566</v>
      </c>
      <c r="BI4" s="309">
        <v>45597</v>
      </c>
      <c r="BJ4" s="309">
        <v>45627</v>
      </c>
      <c r="BK4" s="309">
        <v>45658</v>
      </c>
      <c r="BL4" s="309">
        <v>45689</v>
      </c>
      <c r="BM4" s="309">
        <v>45717</v>
      </c>
      <c r="BN4" s="309">
        <v>45748</v>
      </c>
      <c r="BO4" s="309">
        <v>45778</v>
      </c>
      <c r="BP4" s="309">
        <v>45809</v>
      </c>
      <c r="BQ4" s="309">
        <v>45839</v>
      </c>
      <c r="BR4" s="309">
        <v>45870</v>
      </c>
      <c r="BS4" s="309">
        <v>45901</v>
      </c>
      <c r="BT4" s="309">
        <v>45931</v>
      </c>
      <c r="BU4" s="309">
        <v>45962</v>
      </c>
      <c r="BV4" s="309">
        <v>45992</v>
      </c>
      <c r="BW4" s="309">
        <v>46023</v>
      </c>
      <c r="BX4" s="309">
        <v>46054</v>
      </c>
      <c r="BY4" s="309">
        <v>46082</v>
      </c>
      <c r="BZ4" s="309">
        <v>46113</v>
      </c>
      <c r="CA4" s="309">
        <v>46143</v>
      </c>
      <c r="CB4" s="309">
        <v>46174</v>
      </c>
      <c r="CC4" s="309">
        <v>46204</v>
      </c>
      <c r="CD4" s="309">
        <v>46235</v>
      </c>
      <c r="CE4" s="309">
        <v>46266</v>
      </c>
      <c r="CF4" s="309">
        <v>46296</v>
      </c>
      <c r="CG4" s="309">
        <v>46327</v>
      </c>
      <c r="CH4" s="310">
        <v>46357</v>
      </c>
    </row>
    <row r="5" spans="1:88" ht="15" customHeight="1" x14ac:dyDescent="0.3">
      <c r="A5" s="636"/>
      <c r="B5" s="11" t="s">
        <v>128</v>
      </c>
      <c r="C5" s="3">
        <f>'RES kWh ENTRY'!C186</f>
        <v>0</v>
      </c>
      <c r="D5" s="3">
        <f>'RES kWh ENTRY'!D186</f>
        <v>3590.76</v>
      </c>
      <c r="E5" s="3">
        <f>'RES kWh ENTRY'!E186</f>
        <v>0</v>
      </c>
      <c r="F5" s="3">
        <f>'RES kWh ENTRY'!F186</f>
        <v>3253.83</v>
      </c>
      <c r="G5" s="3">
        <f>'RES kWh ENTRY'!G186</f>
        <v>0</v>
      </c>
      <c r="H5" s="3">
        <f>'RES kWh ENTRY'!H186</f>
        <v>662.28</v>
      </c>
      <c r="I5" s="3">
        <f>'RES kWh ENTRY'!I186</f>
        <v>0</v>
      </c>
      <c r="J5" s="3">
        <f>'RES kWh ENTRY'!J186</f>
        <v>0</v>
      </c>
      <c r="K5" s="3">
        <f>'RES kWh ENTRY'!K186</f>
        <v>0</v>
      </c>
      <c r="L5" s="3">
        <f>'RES kWh ENTRY'!L186</f>
        <v>4131.5</v>
      </c>
      <c r="M5" s="3">
        <f>'RES kWh ENTRY'!M186</f>
        <v>215498</v>
      </c>
      <c r="N5" s="3">
        <f>'RES kWh ENTRY'!N186</f>
        <v>0</v>
      </c>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67"/>
    </row>
    <row r="6" spans="1:88" x14ac:dyDescent="0.3">
      <c r="A6" s="636"/>
      <c r="B6" s="13" t="s">
        <v>129</v>
      </c>
      <c r="C6" s="3">
        <f>'RES kWh ENTRY'!C187</f>
        <v>0</v>
      </c>
      <c r="D6" s="3">
        <f>'RES kWh ENTRY'!D187</f>
        <v>51796.71</v>
      </c>
      <c r="E6" s="3">
        <f>'RES kWh ENTRY'!E187</f>
        <v>0</v>
      </c>
      <c r="F6" s="3">
        <f>'RES kWh ENTRY'!F187</f>
        <v>35106.29</v>
      </c>
      <c r="G6" s="3">
        <f>'RES kWh ENTRY'!G187</f>
        <v>22175.919999999998</v>
      </c>
      <c r="H6" s="3">
        <f>'RES kWh ENTRY'!H187</f>
        <v>34012.415999999997</v>
      </c>
      <c r="I6" s="3">
        <f>'RES kWh ENTRY'!I187</f>
        <v>154131.30000000002</v>
      </c>
      <c r="J6" s="3">
        <f>'RES kWh ENTRY'!J187</f>
        <v>491606.72</v>
      </c>
      <c r="K6" s="3">
        <f>'RES kWh ENTRY'!K187</f>
        <v>370703.62</v>
      </c>
      <c r="L6" s="3">
        <f>'RES kWh ENTRY'!L187</f>
        <v>361502.14</v>
      </c>
      <c r="M6" s="3">
        <f>'RES kWh ENTRY'!M187</f>
        <v>123396.6</v>
      </c>
      <c r="N6" s="3">
        <f>'RES kWh ENTRY'!N187</f>
        <v>175488.94</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8" x14ac:dyDescent="0.3">
      <c r="A7" s="636"/>
      <c r="B7" s="11" t="s">
        <v>130</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8" x14ac:dyDescent="0.3">
      <c r="A8" s="636"/>
      <c r="B8" s="11" t="s">
        <v>131</v>
      </c>
      <c r="C8" s="3">
        <f>'RES kWh ENTRY'!C189</f>
        <v>0</v>
      </c>
      <c r="D8" s="3">
        <f>'RES kWh ENTRY'!D189</f>
        <v>30287.379999999997</v>
      </c>
      <c r="E8" s="3">
        <f>'RES kWh ENTRY'!E189</f>
        <v>0</v>
      </c>
      <c r="F8" s="3">
        <f>'RES kWh ENTRY'!F189</f>
        <v>170189.43</v>
      </c>
      <c r="G8" s="3">
        <f>'RES kWh ENTRY'!G189</f>
        <v>0</v>
      </c>
      <c r="H8" s="3">
        <f>'RES kWh ENTRY'!H189</f>
        <v>273.59399999999999</v>
      </c>
      <c r="I8" s="3">
        <f>'RES kWh ENTRY'!I189</f>
        <v>105.126</v>
      </c>
      <c r="J8" s="3">
        <f>'RES kWh ENTRY'!J189</f>
        <v>102696.15000000001</v>
      </c>
      <c r="K8" s="3">
        <f>'RES kWh ENTRY'!K189</f>
        <v>540741.78</v>
      </c>
      <c r="L8" s="3">
        <f>'RES kWh ENTRY'!L189</f>
        <v>866320.92</v>
      </c>
      <c r="M8" s="3">
        <f>'RES kWh ENTRY'!M189</f>
        <v>302732.81</v>
      </c>
      <c r="N8" s="3">
        <f>'RES kWh ENTRY'!N189</f>
        <v>36194.159999999996</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8" x14ac:dyDescent="0.3">
      <c r="A9" s="636"/>
      <c r="B9" s="13" t="s">
        <v>132</v>
      </c>
      <c r="C9" s="3">
        <f>'RES kWh ENTRY'!C190</f>
        <v>0</v>
      </c>
      <c r="D9" s="3">
        <f>'RES kWh ENTRY'!D190</f>
        <v>17321.48</v>
      </c>
      <c r="E9" s="3">
        <f>'RES kWh ENTRY'!E190</f>
        <v>4274.2</v>
      </c>
      <c r="F9" s="3">
        <f>'RES kWh ENTRY'!F190</f>
        <v>0</v>
      </c>
      <c r="G9" s="3">
        <f>'RES kWh ENTRY'!G190</f>
        <v>0</v>
      </c>
      <c r="H9" s="3">
        <f>'RES kWh ENTRY'!H190</f>
        <v>19172.84</v>
      </c>
      <c r="I9" s="3">
        <f>'RES kWh ENTRY'!I190</f>
        <v>15511.04</v>
      </c>
      <c r="J9" s="3">
        <f>'RES kWh ENTRY'!J190</f>
        <v>58996.98</v>
      </c>
      <c r="K9" s="3">
        <f>'RES kWh ENTRY'!K190</f>
        <v>28009.84</v>
      </c>
      <c r="L9" s="3">
        <f>'RES kWh ENTRY'!L190</f>
        <v>29764.62</v>
      </c>
      <c r="M9" s="3">
        <f>'RES kWh ENTRY'!M190</f>
        <v>25746.36</v>
      </c>
      <c r="N9" s="3">
        <f>'RES kWh ENTRY'!N190</f>
        <v>39076</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8" x14ac:dyDescent="0.3">
      <c r="A10" s="636"/>
      <c r="B10" s="11" t="s">
        <v>133</v>
      </c>
      <c r="C10" s="3">
        <f>'RES kWh ENTRY'!C191</f>
        <v>0</v>
      </c>
      <c r="D10" s="3">
        <f>'RES kWh ENTRY'!D191</f>
        <v>9560.0499999999993</v>
      </c>
      <c r="E10" s="3">
        <f>'RES kWh ENTRY'!E191</f>
        <v>30534.799999999999</v>
      </c>
      <c r="F10" s="3">
        <f>'RES kWh ENTRY'!F191</f>
        <v>131533.75</v>
      </c>
      <c r="G10" s="3">
        <f>'RES kWh ENTRY'!G191</f>
        <v>0</v>
      </c>
      <c r="H10" s="3">
        <f>'RES kWh ENTRY'!H191</f>
        <v>1871385.0499999998</v>
      </c>
      <c r="I10" s="3">
        <f>'RES kWh ENTRY'!I191</f>
        <v>258090.07</v>
      </c>
      <c r="J10" s="3">
        <f>'RES kWh ENTRY'!J191</f>
        <v>2268030.96</v>
      </c>
      <c r="K10" s="3">
        <f>'RES kWh ENTRY'!K191</f>
        <v>53046.21</v>
      </c>
      <c r="L10" s="3">
        <f>'RES kWh ENTRY'!L191</f>
        <v>212373.32</v>
      </c>
      <c r="M10" s="3">
        <f>'RES kWh ENTRY'!M191</f>
        <v>1479199.0799999998</v>
      </c>
      <c r="N10" s="3">
        <f>'RES kWh ENTRY'!N191</f>
        <v>583727.42000000004</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8" x14ac:dyDescent="0.3">
      <c r="A11" s="636"/>
      <c r="B11" s="11" t="s">
        <v>134</v>
      </c>
      <c r="C11" s="3">
        <f>'RES kWh ENTRY'!C192</f>
        <v>0</v>
      </c>
      <c r="D11" s="3">
        <f>'RES kWh ENTRY'!D192</f>
        <v>1134</v>
      </c>
      <c r="E11" s="3">
        <f>'RES kWh ENTRY'!E192</f>
        <v>0</v>
      </c>
      <c r="F11" s="3">
        <f>'RES kWh ENTRY'!F192</f>
        <v>0</v>
      </c>
      <c r="G11" s="3">
        <f>'RES kWh ENTRY'!G192</f>
        <v>0</v>
      </c>
      <c r="H11" s="3">
        <f>'RES kWh ENTRY'!H192</f>
        <v>0</v>
      </c>
      <c r="I11" s="3">
        <f>'RES kWh ENTRY'!I192</f>
        <v>36774</v>
      </c>
      <c r="J11" s="3">
        <f>'RES kWh ENTRY'!J192</f>
        <v>78894</v>
      </c>
      <c r="K11" s="3">
        <f>'RES kWh ENTRY'!K192</f>
        <v>73386</v>
      </c>
      <c r="L11" s="3">
        <f>'RES kWh ENTRY'!L192</f>
        <v>10692</v>
      </c>
      <c r="M11" s="3">
        <f>'RES kWh ENTRY'!M192</f>
        <v>0</v>
      </c>
      <c r="N11" s="3">
        <f>'RES kWh ENTRY'!N192</f>
        <v>0</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8" x14ac:dyDescent="0.3">
      <c r="A12" s="636"/>
      <c r="B12" s="11" t="s">
        <v>135</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8" x14ac:dyDescent="0.3">
      <c r="A13" s="636"/>
      <c r="B13" s="11" t="s">
        <v>136</v>
      </c>
      <c r="C13" s="3">
        <f>'RES kWh ENTRY'!C194</f>
        <v>0</v>
      </c>
      <c r="D13" s="3">
        <f>'RES kWh ENTRY'!D194</f>
        <v>15245.82</v>
      </c>
      <c r="E13" s="3">
        <f>'RES kWh ENTRY'!E194</f>
        <v>2258.64</v>
      </c>
      <c r="F13" s="3">
        <f>'RES kWh ENTRY'!F194</f>
        <v>1798.82</v>
      </c>
      <c r="G13" s="3">
        <f>'RES kWh ENTRY'!G194</f>
        <v>0</v>
      </c>
      <c r="H13" s="3">
        <f>'RES kWh ENTRY'!H194</f>
        <v>0</v>
      </c>
      <c r="I13" s="3">
        <f>'RES kWh ENTRY'!I194</f>
        <v>0</v>
      </c>
      <c r="J13" s="3">
        <f>'RES kWh ENTRY'!J194</f>
        <v>1129.32</v>
      </c>
      <c r="K13" s="3">
        <f>'RES kWh ENTRY'!K194</f>
        <v>0</v>
      </c>
      <c r="L13" s="3">
        <f>'RES kWh ENTRY'!L194</f>
        <v>0</v>
      </c>
      <c r="M13" s="3">
        <f>'RES kWh ENTRY'!M194</f>
        <v>13510.2</v>
      </c>
      <c r="N13" s="3">
        <f>'RES kWh ENTRY'!N194</f>
        <v>46385.060000000005</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8" x14ac:dyDescent="0.3">
      <c r="A14" s="636"/>
      <c r="B14" s="11" t="s">
        <v>137</v>
      </c>
      <c r="C14" s="3">
        <f>'RES kWh ENTRY'!C195</f>
        <v>0</v>
      </c>
      <c r="D14" s="3">
        <f>'RES kWh ENTRY'!D195</f>
        <v>2359.88</v>
      </c>
      <c r="E14" s="3">
        <f>'RES kWh ENTRY'!E195</f>
        <v>11213.3</v>
      </c>
      <c r="F14" s="3">
        <f>'RES kWh ENTRY'!F195</f>
        <v>285513.26</v>
      </c>
      <c r="G14" s="3">
        <f>'RES kWh ENTRY'!G195</f>
        <v>0</v>
      </c>
      <c r="H14" s="3">
        <f>'RES kWh ENTRY'!H195</f>
        <v>50299.66</v>
      </c>
      <c r="I14" s="3">
        <f>'RES kWh ENTRY'!I195</f>
        <v>36202.94</v>
      </c>
      <c r="J14" s="3">
        <f>'RES kWh ENTRY'!J195</f>
        <v>153332.09</v>
      </c>
      <c r="K14" s="3">
        <f>'RES kWh ENTRY'!K195</f>
        <v>72592.039999999994</v>
      </c>
      <c r="L14" s="3">
        <f>'RES kWh ENTRY'!L195</f>
        <v>42609.86</v>
      </c>
      <c r="M14" s="3">
        <f>'RES kWh ENTRY'!M195</f>
        <v>66956.240000000005</v>
      </c>
      <c r="N14" s="3">
        <f>'RES kWh ENTRY'!N195</f>
        <v>100913.12</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8" x14ac:dyDescent="0.3">
      <c r="A15" s="636"/>
      <c r="B15" s="11" t="s">
        <v>234</v>
      </c>
      <c r="C15" s="3"/>
      <c r="D15" s="3"/>
      <c r="E15" s="311"/>
      <c r="F15" s="311"/>
      <c r="G15" s="311"/>
      <c r="H15" s="311"/>
      <c r="I15" s="311"/>
      <c r="J15" s="311"/>
      <c r="K15" s="311"/>
      <c r="L15" s="311"/>
      <c r="M15" s="311"/>
      <c r="N15" s="311"/>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67"/>
    </row>
    <row r="16" spans="1:88" ht="15" thickBot="1" x14ac:dyDescent="0.35">
      <c r="A16" s="637"/>
      <c r="B16" s="312" t="s">
        <v>210</v>
      </c>
      <c r="C16" s="313">
        <f>SUM(C5:C15)</f>
        <v>0</v>
      </c>
      <c r="D16" s="313">
        <f t="shared" ref="D16:BO16" si="2">SUM(D5:D15)</f>
        <v>131296.08000000002</v>
      </c>
      <c r="E16" s="313">
        <f t="shared" si="2"/>
        <v>48280.94</v>
      </c>
      <c r="F16" s="313">
        <f t="shared" si="2"/>
        <v>627395.38</v>
      </c>
      <c r="G16" s="313">
        <f t="shared" si="2"/>
        <v>22175.919999999998</v>
      </c>
      <c r="H16" s="313">
        <f t="shared" si="2"/>
        <v>1975805.8399999996</v>
      </c>
      <c r="I16" s="313">
        <f t="shared" si="2"/>
        <v>500814.47600000002</v>
      </c>
      <c r="J16" s="313">
        <f t="shared" si="2"/>
        <v>3154686.2199999997</v>
      </c>
      <c r="K16" s="313">
        <f t="shared" si="2"/>
        <v>1138479.49</v>
      </c>
      <c r="L16" s="313">
        <f t="shared" si="2"/>
        <v>1527394.3600000003</v>
      </c>
      <c r="M16" s="313">
        <f t="shared" si="2"/>
        <v>2227039.29</v>
      </c>
      <c r="N16" s="313">
        <f t="shared" si="2"/>
        <v>981784.70000000007</v>
      </c>
      <c r="O16" s="314">
        <f t="shared" si="2"/>
        <v>0</v>
      </c>
      <c r="P16" s="314">
        <f t="shared" si="2"/>
        <v>0</v>
      </c>
      <c r="Q16" s="314">
        <f t="shared" si="2"/>
        <v>0</v>
      </c>
      <c r="R16" s="314">
        <f t="shared" si="2"/>
        <v>0</v>
      </c>
      <c r="S16" s="314">
        <f t="shared" si="2"/>
        <v>0</v>
      </c>
      <c r="T16" s="314">
        <f t="shared" si="2"/>
        <v>0</v>
      </c>
      <c r="U16" s="314">
        <f t="shared" si="2"/>
        <v>0</v>
      </c>
      <c r="V16" s="314">
        <f t="shared" si="2"/>
        <v>0</v>
      </c>
      <c r="W16" s="314">
        <f t="shared" si="2"/>
        <v>0</v>
      </c>
      <c r="X16" s="314">
        <f t="shared" si="2"/>
        <v>0</v>
      </c>
      <c r="Y16" s="314">
        <f t="shared" si="2"/>
        <v>0</v>
      </c>
      <c r="Z16" s="314">
        <f t="shared" si="2"/>
        <v>0</v>
      </c>
      <c r="AA16" s="314">
        <f t="shared" si="2"/>
        <v>0</v>
      </c>
      <c r="AB16" s="314">
        <f t="shared" si="2"/>
        <v>0</v>
      </c>
      <c r="AC16" s="314">
        <f t="shared" si="2"/>
        <v>0</v>
      </c>
      <c r="AD16" s="314">
        <f t="shared" si="2"/>
        <v>0</v>
      </c>
      <c r="AE16" s="314">
        <f t="shared" si="2"/>
        <v>0</v>
      </c>
      <c r="AF16" s="314">
        <f t="shared" si="2"/>
        <v>0</v>
      </c>
      <c r="AG16" s="314">
        <f t="shared" si="2"/>
        <v>0</v>
      </c>
      <c r="AH16" s="314">
        <f t="shared" si="2"/>
        <v>0</v>
      </c>
      <c r="AI16" s="314">
        <f t="shared" si="2"/>
        <v>0</v>
      </c>
      <c r="AJ16" s="314">
        <f t="shared" si="2"/>
        <v>0</v>
      </c>
      <c r="AK16" s="314">
        <f t="shared" si="2"/>
        <v>0</v>
      </c>
      <c r="AL16" s="314">
        <f t="shared" si="2"/>
        <v>0</v>
      </c>
      <c r="AM16" s="314">
        <f t="shared" si="2"/>
        <v>0</v>
      </c>
      <c r="AN16" s="314">
        <f t="shared" si="2"/>
        <v>0</v>
      </c>
      <c r="AO16" s="314">
        <f t="shared" si="2"/>
        <v>0</v>
      </c>
      <c r="AP16" s="314">
        <f t="shared" si="2"/>
        <v>0</v>
      </c>
      <c r="AQ16" s="314">
        <f t="shared" si="2"/>
        <v>0</v>
      </c>
      <c r="AR16" s="314">
        <f t="shared" si="2"/>
        <v>0</v>
      </c>
      <c r="AS16" s="314">
        <f t="shared" si="2"/>
        <v>0</v>
      </c>
      <c r="AT16" s="314">
        <f t="shared" si="2"/>
        <v>0</v>
      </c>
      <c r="AU16" s="314">
        <f t="shared" si="2"/>
        <v>0</v>
      </c>
      <c r="AV16" s="314">
        <f t="shared" si="2"/>
        <v>0</v>
      </c>
      <c r="AW16" s="314">
        <f t="shared" si="2"/>
        <v>0</v>
      </c>
      <c r="AX16" s="314">
        <f t="shared" si="2"/>
        <v>0</v>
      </c>
      <c r="AY16" s="314">
        <f t="shared" si="2"/>
        <v>0</v>
      </c>
      <c r="AZ16" s="314">
        <f t="shared" si="2"/>
        <v>0</v>
      </c>
      <c r="BA16" s="314">
        <f t="shared" si="2"/>
        <v>0</v>
      </c>
      <c r="BB16" s="314">
        <f t="shared" si="2"/>
        <v>0</v>
      </c>
      <c r="BC16" s="314">
        <f t="shared" si="2"/>
        <v>0</v>
      </c>
      <c r="BD16" s="314">
        <f t="shared" si="2"/>
        <v>0</v>
      </c>
      <c r="BE16" s="314">
        <f t="shared" si="2"/>
        <v>0</v>
      </c>
      <c r="BF16" s="314">
        <f t="shared" si="2"/>
        <v>0</v>
      </c>
      <c r="BG16" s="314">
        <f t="shared" si="2"/>
        <v>0</v>
      </c>
      <c r="BH16" s="314">
        <f t="shared" si="2"/>
        <v>0</v>
      </c>
      <c r="BI16" s="314">
        <f t="shared" si="2"/>
        <v>0</v>
      </c>
      <c r="BJ16" s="314">
        <f t="shared" si="2"/>
        <v>0</v>
      </c>
      <c r="BK16" s="314">
        <f t="shared" si="2"/>
        <v>0</v>
      </c>
      <c r="BL16" s="314">
        <f t="shared" si="2"/>
        <v>0</v>
      </c>
      <c r="BM16" s="314">
        <f t="shared" si="2"/>
        <v>0</v>
      </c>
      <c r="BN16" s="314">
        <f t="shared" si="2"/>
        <v>0</v>
      </c>
      <c r="BO16" s="314">
        <f t="shared" si="2"/>
        <v>0</v>
      </c>
      <c r="BP16" s="314">
        <f t="shared" ref="BP16:CH16" si="3">SUM(BP5:BP15)</f>
        <v>0</v>
      </c>
      <c r="BQ16" s="314">
        <f t="shared" si="3"/>
        <v>0</v>
      </c>
      <c r="BR16" s="314">
        <f t="shared" si="3"/>
        <v>0</v>
      </c>
      <c r="BS16" s="314">
        <f t="shared" si="3"/>
        <v>0</v>
      </c>
      <c r="BT16" s="314">
        <f t="shared" si="3"/>
        <v>0</v>
      </c>
      <c r="BU16" s="314">
        <f t="shared" si="3"/>
        <v>0</v>
      </c>
      <c r="BV16" s="314">
        <f t="shared" si="3"/>
        <v>0</v>
      </c>
      <c r="BW16" s="314">
        <f t="shared" si="3"/>
        <v>0</v>
      </c>
      <c r="BX16" s="314">
        <f t="shared" si="3"/>
        <v>0</v>
      </c>
      <c r="BY16" s="314">
        <f t="shared" si="3"/>
        <v>0</v>
      </c>
      <c r="BZ16" s="314">
        <f t="shared" si="3"/>
        <v>0</v>
      </c>
      <c r="CA16" s="314">
        <f t="shared" si="3"/>
        <v>0</v>
      </c>
      <c r="CB16" s="314">
        <f t="shared" si="3"/>
        <v>0</v>
      </c>
      <c r="CC16" s="314">
        <f t="shared" si="3"/>
        <v>0</v>
      </c>
      <c r="CD16" s="314">
        <f t="shared" si="3"/>
        <v>0</v>
      </c>
      <c r="CE16" s="314">
        <f t="shared" si="3"/>
        <v>0</v>
      </c>
      <c r="CF16" s="314">
        <f t="shared" si="3"/>
        <v>0</v>
      </c>
      <c r="CG16" s="314">
        <f t="shared" si="3"/>
        <v>0</v>
      </c>
      <c r="CH16" s="315">
        <f t="shared" si="3"/>
        <v>0</v>
      </c>
    </row>
    <row r="17" spans="1:86" s="49" customFormat="1" x14ac:dyDescent="0.3">
      <c r="A17" s="346"/>
      <c r="B17" s="347"/>
      <c r="C17" s="9"/>
      <c r="D17" s="347"/>
      <c r="E17" s="9"/>
      <c r="F17" s="347"/>
      <c r="G17" s="347"/>
      <c r="H17" s="9"/>
      <c r="I17" s="347"/>
      <c r="J17" s="347"/>
      <c r="K17" s="9"/>
      <c r="L17" s="347"/>
      <c r="M17" s="347"/>
      <c r="N17" s="9"/>
      <c r="O17" s="347"/>
      <c r="P17" s="347"/>
      <c r="Q17" s="9"/>
      <c r="R17" s="347"/>
      <c r="S17" s="347"/>
      <c r="T17" s="9"/>
      <c r="U17" s="347"/>
      <c r="V17" s="347"/>
      <c r="W17" s="9"/>
      <c r="X17" s="347"/>
      <c r="Y17" s="347"/>
      <c r="Z17" s="9"/>
      <c r="AA17" s="347"/>
      <c r="AB17" s="347"/>
      <c r="AC17" s="9"/>
      <c r="AD17" s="347"/>
      <c r="AE17" s="347"/>
      <c r="AF17" s="9"/>
      <c r="AG17" s="347"/>
      <c r="AH17" s="347"/>
      <c r="AI17" s="9"/>
      <c r="AJ17" s="347"/>
      <c r="AK17" s="347"/>
      <c r="AL17" s="9"/>
      <c r="AM17" s="347"/>
      <c r="AN17" s="347"/>
      <c r="AO17" s="9"/>
      <c r="AP17" s="347"/>
      <c r="AQ17" s="347"/>
      <c r="AR17" s="9"/>
      <c r="AS17" s="347"/>
      <c r="AT17" s="347"/>
      <c r="AU17" s="9"/>
      <c r="AV17" s="347"/>
      <c r="AW17" s="347"/>
      <c r="AX17" s="9"/>
      <c r="AY17" s="347"/>
      <c r="AZ17" s="347"/>
      <c r="BA17" s="9"/>
      <c r="BB17" s="347"/>
      <c r="BC17" s="347"/>
      <c r="BD17" s="9"/>
      <c r="BE17" s="347"/>
      <c r="BF17" s="347"/>
      <c r="BG17" s="9"/>
      <c r="BH17" s="347"/>
      <c r="BI17" s="347"/>
      <c r="BJ17" s="9"/>
      <c r="BK17" s="347"/>
      <c r="BL17" s="347"/>
      <c r="BM17" s="9"/>
      <c r="BN17" s="347"/>
      <c r="BO17" s="347"/>
      <c r="BP17" s="9"/>
      <c r="BQ17" s="347"/>
      <c r="BR17" s="347"/>
      <c r="BS17" s="9"/>
      <c r="BT17" s="347"/>
      <c r="BU17" s="347"/>
      <c r="BV17" s="9"/>
      <c r="BW17" s="347"/>
      <c r="BX17" s="347"/>
      <c r="BY17" s="9"/>
      <c r="BZ17" s="347"/>
      <c r="CA17" s="347"/>
      <c r="CB17" s="9"/>
      <c r="CC17" s="347"/>
      <c r="CD17" s="347"/>
      <c r="CE17" s="9"/>
      <c r="CF17" s="347"/>
      <c r="CG17" s="347"/>
      <c r="CH17" s="9"/>
    </row>
    <row r="18" spans="1:86" s="49" customFormat="1" ht="15" thickBot="1" x14ac:dyDescent="0.35">
      <c r="C18" s="160"/>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0"/>
      <c r="BF18" s="160"/>
      <c r="BG18" s="160"/>
      <c r="BH18" s="160"/>
      <c r="BI18" s="160"/>
      <c r="BJ18" s="160"/>
      <c r="BK18" s="160"/>
      <c r="BL18" s="160"/>
      <c r="BM18" s="160"/>
      <c r="BN18" s="160"/>
      <c r="BO18" s="160"/>
      <c r="BP18" s="160"/>
      <c r="BQ18" s="160"/>
      <c r="BR18" s="160"/>
      <c r="BS18" s="160"/>
      <c r="BT18" s="160"/>
      <c r="BU18" s="160"/>
      <c r="BV18" s="160"/>
      <c r="BW18" s="160"/>
      <c r="BX18" s="160"/>
      <c r="BY18" s="160"/>
      <c r="BZ18" s="160"/>
      <c r="CA18" s="160"/>
      <c r="CB18" s="160"/>
      <c r="CC18" s="160"/>
      <c r="CD18" s="160"/>
      <c r="CE18" s="160"/>
      <c r="CF18" s="160"/>
      <c r="CG18" s="160"/>
      <c r="CH18" s="160"/>
    </row>
    <row r="19" spans="1:86" ht="15.6" x14ac:dyDescent="0.3">
      <c r="A19" s="638" t="s">
        <v>213</v>
      </c>
      <c r="B19" s="18" t="s">
        <v>209</v>
      </c>
      <c r="C19" s="309">
        <v>43831</v>
      </c>
      <c r="D19" s="309">
        <v>43862</v>
      </c>
      <c r="E19" s="309">
        <v>43891</v>
      </c>
      <c r="F19" s="309">
        <v>43922</v>
      </c>
      <c r="G19" s="309">
        <v>43952</v>
      </c>
      <c r="H19" s="309">
        <v>43983</v>
      </c>
      <c r="I19" s="309">
        <v>44013</v>
      </c>
      <c r="J19" s="309">
        <v>44044</v>
      </c>
      <c r="K19" s="309">
        <v>44075</v>
      </c>
      <c r="L19" s="309">
        <v>44105</v>
      </c>
      <c r="M19" s="309">
        <v>44136</v>
      </c>
      <c r="N19" s="309">
        <v>44166</v>
      </c>
      <c r="O19" s="309">
        <v>44197</v>
      </c>
      <c r="P19" s="309">
        <v>44228</v>
      </c>
      <c r="Q19" s="309">
        <v>44256</v>
      </c>
      <c r="R19" s="309">
        <v>44287</v>
      </c>
      <c r="S19" s="309">
        <v>44317</v>
      </c>
      <c r="T19" s="309">
        <v>44348</v>
      </c>
      <c r="U19" s="309">
        <v>44378</v>
      </c>
      <c r="V19" s="309">
        <v>44409</v>
      </c>
      <c r="W19" s="309">
        <v>44440</v>
      </c>
      <c r="X19" s="309">
        <v>44470</v>
      </c>
      <c r="Y19" s="309">
        <v>44501</v>
      </c>
      <c r="Z19" s="309">
        <v>44531</v>
      </c>
      <c r="AA19" s="309">
        <v>44562</v>
      </c>
      <c r="AB19" s="309">
        <v>44593</v>
      </c>
      <c r="AC19" s="309">
        <v>44621</v>
      </c>
      <c r="AD19" s="309">
        <v>44652</v>
      </c>
      <c r="AE19" s="309">
        <v>44682</v>
      </c>
      <c r="AF19" s="309">
        <v>44713</v>
      </c>
      <c r="AG19" s="309">
        <v>44743</v>
      </c>
      <c r="AH19" s="309">
        <v>44774</v>
      </c>
      <c r="AI19" s="309">
        <v>44805</v>
      </c>
      <c r="AJ19" s="309">
        <v>44835</v>
      </c>
      <c r="AK19" s="309">
        <v>44866</v>
      </c>
      <c r="AL19" s="309">
        <v>44896</v>
      </c>
      <c r="AM19" s="309">
        <v>44927</v>
      </c>
      <c r="AN19" s="309">
        <v>44958</v>
      </c>
      <c r="AO19" s="309">
        <v>44986</v>
      </c>
      <c r="AP19" s="309">
        <v>45017</v>
      </c>
      <c r="AQ19" s="309">
        <v>45047</v>
      </c>
      <c r="AR19" s="309">
        <v>45078</v>
      </c>
      <c r="AS19" s="309">
        <v>45108</v>
      </c>
      <c r="AT19" s="309">
        <v>45139</v>
      </c>
      <c r="AU19" s="309">
        <v>45170</v>
      </c>
      <c r="AV19" s="309">
        <v>45200</v>
      </c>
      <c r="AW19" s="309">
        <v>45231</v>
      </c>
      <c r="AX19" s="309">
        <v>45261</v>
      </c>
      <c r="AY19" s="309">
        <v>45292</v>
      </c>
      <c r="AZ19" s="309">
        <v>45323</v>
      </c>
      <c r="BA19" s="309">
        <v>45352</v>
      </c>
      <c r="BB19" s="309">
        <v>45383</v>
      </c>
      <c r="BC19" s="309">
        <v>45413</v>
      </c>
      <c r="BD19" s="309">
        <v>45444</v>
      </c>
      <c r="BE19" s="309">
        <v>45474</v>
      </c>
      <c r="BF19" s="309">
        <v>45505</v>
      </c>
      <c r="BG19" s="309">
        <v>45536</v>
      </c>
      <c r="BH19" s="309">
        <v>45566</v>
      </c>
      <c r="BI19" s="309">
        <v>45597</v>
      </c>
      <c r="BJ19" s="309">
        <v>45627</v>
      </c>
      <c r="BK19" s="309">
        <v>45658</v>
      </c>
      <c r="BL19" s="309">
        <v>45689</v>
      </c>
      <c r="BM19" s="309">
        <v>45717</v>
      </c>
      <c r="BN19" s="309">
        <v>45748</v>
      </c>
      <c r="BO19" s="309">
        <v>45778</v>
      </c>
      <c r="BP19" s="309">
        <v>45809</v>
      </c>
      <c r="BQ19" s="309">
        <v>45839</v>
      </c>
      <c r="BR19" s="309">
        <v>45870</v>
      </c>
      <c r="BS19" s="309">
        <v>45901</v>
      </c>
      <c r="BT19" s="309">
        <v>45931</v>
      </c>
      <c r="BU19" s="309">
        <v>45962</v>
      </c>
      <c r="BV19" s="309">
        <v>45992</v>
      </c>
      <c r="BW19" s="309">
        <v>46023</v>
      </c>
      <c r="BX19" s="309">
        <v>46054</v>
      </c>
      <c r="BY19" s="309">
        <v>46082</v>
      </c>
      <c r="BZ19" s="309">
        <v>46113</v>
      </c>
      <c r="CA19" s="309">
        <v>46143</v>
      </c>
      <c r="CB19" s="309">
        <v>46174</v>
      </c>
      <c r="CC19" s="309">
        <v>46204</v>
      </c>
      <c r="CD19" s="309">
        <v>46235</v>
      </c>
      <c r="CE19" s="309">
        <v>46266</v>
      </c>
      <c r="CF19" s="309">
        <v>46296</v>
      </c>
      <c r="CG19" s="309">
        <v>46327</v>
      </c>
      <c r="CH19" s="310">
        <v>46357</v>
      </c>
    </row>
    <row r="20" spans="1:86" ht="15" customHeight="1" x14ac:dyDescent="0.3">
      <c r="A20" s="639"/>
      <c r="B20" s="11" t="str">
        <f t="shared" ref="B20:C31" si="4">B5</f>
        <v>Building Shell</v>
      </c>
      <c r="C20" s="3">
        <f>C5</f>
        <v>0</v>
      </c>
      <c r="D20" s="3">
        <f>IF(SUM($C$16:$N$16)=0,0,C20+D5)</f>
        <v>3590.76</v>
      </c>
      <c r="E20" s="3">
        <f t="shared" ref="E20:BP20" si="5">IF(SUM($C$16:$N$16)=0,0,D20+E5)</f>
        <v>3590.76</v>
      </c>
      <c r="F20" s="3">
        <f t="shared" si="5"/>
        <v>6844.59</v>
      </c>
      <c r="G20" s="3">
        <f t="shared" si="5"/>
        <v>6844.59</v>
      </c>
      <c r="H20" s="3">
        <f t="shared" si="5"/>
        <v>7506.87</v>
      </c>
      <c r="I20" s="3">
        <f t="shared" si="5"/>
        <v>7506.87</v>
      </c>
      <c r="J20" s="3">
        <f t="shared" si="5"/>
        <v>7506.87</v>
      </c>
      <c r="K20" s="3">
        <f t="shared" si="5"/>
        <v>7506.87</v>
      </c>
      <c r="L20" s="3">
        <f t="shared" si="5"/>
        <v>11638.369999999999</v>
      </c>
      <c r="M20" s="3">
        <f t="shared" si="5"/>
        <v>227136.37</v>
      </c>
      <c r="N20" s="3">
        <f t="shared" si="5"/>
        <v>227136.37</v>
      </c>
      <c r="O20" s="3">
        <f t="shared" si="5"/>
        <v>227136.37</v>
      </c>
      <c r="P20" s="3">
        <f t="shared" si="5"/>
        <v>227136.37</v>
      </c>
      <c r="Q20" s="3">
        <f t="shared" si="5"/>
        <v>227136.37</v>
      </c>
      <c r="R20" s="3">
        <f t="shared" si="5"/>
        <v>227136.37</v>
      </c>
      <c r="S20" s="3">
        <f t="shared" si="5"/>
        <v>227136.37</v>
      </c>
      <c r="T20" s="3">
        <f t="shared" si="5"/>
        <v>227136.37</v>
      </c>
      <c r="U20" s="3">
        <f t="shared" si="5"/>
        <v>227136.37</v>
      </c>
      <c r="V20" s="3">
        <f t="shared" si="5"/>
        <v>227136.37</v>
      </c>
      <c r="W20" s="3">
        <f t="shared" si="5"/>
        <v>227136.37</v>
      </c>
      <c r="X20" s="3">
        <f t="shared" si="5"/>
        <v>227136.37</v>
      </c>
      <c r="Y20" s="3">
        <f t="shared" si="5"/>
        <v>227136.37</v>
      </c>
      <c r="Z20" s="3">
        <f t="shared" si="5"/>
        <v>227136.37</v>
      </c>
      <c r="AA20" s="3">
        <f t="shared" si="5"/>
        <v>227136.37</v>
      </c>
      <c r="AB20" s="3">
        <f t="shared" si="5"/>
        <v>227136.37</v>
      </c>
      <c r="AC20" s="3">
        <f t="shared" si="5"/>
        <v>227136.37</v>
      </c>
      <c r="AD20" s="3">
        <f t="shared" si="5"/>
        <v>227136.37</v>
      </c>
      <c r="AE20" s="3">
        <f t="shared" si="5"/>
        <v>227136.37</v>
      </c>
      <c r="AF20" s="3">
        <f t="shared" si="5"/>
        <v>227136.37</v>
      </c>
      <c r="AG20" s="3">
        <f t="shared" si="5"/>
        <v>227136.37</v>
      </c>
      <c r="AH20" s="3">
        <f t="shared" si="5"/>
        <v>227136.37</v>
      </c>
      <c r="AI20" s="3">
        <f t="shared" si="5"/>
        <v>227136.37</v>
      </c>
      <c r="AJ20" s="3">
        <f t="shared" si="5"/>
        <v>227136.37</v>
      </c>
      <c r="AK20" s="3">
        <f t="shared" si="5"/>
        <v>227136.37</v>
      </c>
      <c r="AL20" s="3">
        <f t="shared" si="5"/>
        <v>227136.37</v>
      </c>
      <c r="AM20" s="3">
        <f t="shared" si="5"/>
        <v>227136.37</v>
      </c>
      <c r="AN20" s="3">
        <f t="shared" si="5"/>
        <v>227136.37</v>
      </c>
      <c r="AO20" s="3">
        <f t="shared" si="5"/>
        <v>227136.37</v>
      </c>
      <c r="AP20" s="3">
        <f t="shared" si="5"/>
        <v>227136.37</v>
      </c>
      <c r="AQ20" s="3">
        <f t="shared" si="5"/>
        <v>227136.37</v>
      </c>
      <c r="AR20" s="3">
        <f t="shared" si="5"/>
        <v>227136.37</v>
      </c>
      <c r="AS20" s="3">
        <f t="shared" si="5"/>
        <v>227136.37</v>
      </c>
      <c r="AT20" s="3">
        <f t="shared" si="5"/>
        <v>227136.37</v>
      </c>
      <c r="AU20" s="3">
        <f t="shared" si="5"/>
        <v>227136.37</v>
      </c>
      <c r="AV20" s="3">
        <f t="shared" si="5"/>
        <v>227136.37</v>
      </c>
      <c r="AW20" s="3">
        <f t="shared" si="5"/>
        <v>227136.37</v>
      </c>
      <c r="AX20" s="3">
        <f t="shared" si="5"/>
        <v>227136.37</v>
      </c>
      <c r="AY20" s="3">
        <f t="shared" si="5"/>
        <v>227136.37</v>
      </c>
      <c r="AZ20" s="3">
        <f t="shared" si="5"/>
        <v>227136.37</v>
      </c>
      <c r="BA20" s="3">
        <f t="shared" si="5"/>
        <v>227136.37</v>
      </c>
      <c r="BB20" s="3">
        <f t="shared" si="5"/>
        <v>227136.37</v>
      </c>
      <c r="BC20" s="3">
        <f t="shared" si="5"/>
        <v>227136.37</v>
      </c>
      <c r="BD20" s="3">
        <f t="shared" si="5"/>
        <v>227136.37</v>
      </c>
      <c r="BE20" s="3">
        <f t="shared" si="5"/>
        <v>227136.37</v>
      </c>
      <c r="BF20" s="3">
        <f t="shared" si="5"/>
        <v>227136.37</v>
      </c>
      <c r="BG20" s="3">
        <f t="shared" si="5"/>
        <v>227136.37</v>
      </c>
      <c r="BH20" s="3">
        <f t="shared" si="5"/>
        <v>227136.37</v>
      </c>
      <c r="BI20" s="3">
        <f t="shared" si="5"/>
        <v>227136.37</v>
      </c>
      <c r="BJ20" s="3">
        <f t="shared" si="5"/>
        <v>227136.37</v>
      </c>
      <c r="BK20" s="3">
        <f t="shared" si="5"/>
        <v>227136.37</v>
      </c>
      <c r="BL20" s="3">
        <f t="shared" si="5"/>
        <v>227136.37</v>
      </c>
      <c r="BM20" s="3">
        <f t="shared" si="5"/>
        <v>227136.37</v>
      </c>
      <c r="BN20" s="3">
        <f t="shared" si="5"/>
        <v>227136.37</v>
      </c>
      <c r="BO20" s="3">
        <f t="shared" si="5"/>
        <v>227136.37</v>
      </c>
      <c r="BP20" s="3">
        <f t="shared" si="5"/>
        <v>227136.37</v>
      </c>
      <c r="BQ20" s="3">
        <f t="shared" ref="BQ20:CH20" si="6">IF(SUM($C$16:$N$16)=0,0,BP20+BQ5)</f>
        <v>227136.37</v>
      </c>
      <c r="BR20" s="3">
        <f t="shared" si="6"/>
        <v>227136.37</v>
      </c>
      <c r="BS20" s="3">
        <f t="shared" si="6"/>
        <v>227136.37</v>
      </c>
      <c r="BT20" s="3">
        <f t="shared" si="6"/>
        <v>227136.37</v>
      </c>
      <c r="BU20" s="3">
        <f t="shared" si="6"/>
        <v>227136.37</v>
      </c>
      <c r="BV20" s="3">
        <f t="shared" si="6"/>
        <v>227136.37</v>
      </c>
      <c r="BW20" s="3">
        <f t="shared" si="6"/>
        <v>227136.37</v>
      </c>
      <c r="BX20" s="3">
        <f t="shared" si="6"/>
        <v>227136.37</v>
      </c>
      <c r="BY20" s="3">
        <f t="shared" si="6"/>
        <v>227136.37</v>
      </c>
      <c r="BZ20" s="3">
        <f t="shared" si="6"/>
        <v>227136.37</v>
      </c>
      <c r="CA20" s="3">
        <f t="shared" si="6"/>
        <v>227136.37</v>
      </c>
      <c r="CB20" s="3">
        <f t="shared" si="6"/>
        <v>227136.37</v>
      </c>
      <c r="CC20" s="3">
        <f t="shared" si="6"/>
        <v>227136.37</v>
      </c>
      <c r="CD20" s="3">
        <f t="shared" si="6"/>
        <v>227136.37</v>
      </c>
      <c r="CE20" s="3">
        <f t="shared" si="6"/>
        <v>227136.37</v>
      </c>
      <c r="CF20" s="3">
        <f t="shared" si="6"/>
        <v>227136.37</v>
      </c>
      <c r="CG20" s="3">
        <f t="shared" si="6"/>
        <v>227136.37</v>
      </c>
      <c r="CH20" s="12">
        <f t="shared" si="6"/>
        <v>227136.37</v>
      </c>
    </row>
    <row r="21" spans="1:86" x14ac:dyDescent="0.3">
      <c r="A21" s="639"/>
      <c r="B21" s="13" t="str">
        <f t="shared" si="4"/>
        <v>Cooling</v>
      </c>
      <c r="C21" s="3">
        <f t="shared" si="4"/>
        <v>0</v>
      </c>
      <c r="D21" s="3">
        <f t="shared" ref="D21:BO21" si="7">IF(SUM($C$16:$N$16)=0,0,C21+D6)</f>
        <v>51796.71</v>
      </c>
      <c r="E21" s="3">
        <f t="shared" si="7"/>
        <v>51796.71</v>
      </c>
      <c r="F21" s="3">
        <f t="shared" si="7"/>
        <v>86903</v>
      </c>
      <c r="G21" s="3">
        <f t="shared" si="7"/>
        <v>109078.92</v>
      </c>
      <c r="H21" s="3">
        <f t="shared" si="7"/>
        <v>143091.33600000001</v>
      </c>
      <c r="I21" s="3">
        <f t="shared" si="7"/>
        <v>297222.63600000006</v>
      </c>
      <c r="J21" s="3">
        <f t="shared" si="7"/>
        <v>788829.35600000003</v>
      </c>
      <c r="K21" s="3">
        <f t="shared" si="7"/>
        <v>1159532.976</v>
      </c>
      <c r="L21" s="3">
        <f t="shared" si="7"/>
        <v>1521035.1159999999</v>
      </c>
      <c r="M21" s="3">
        <f t="shared" si="7"/>
        <v>1644431.716</v>
      </c>
      <c r="N21" s="3">
        <f t="shared" si="7"/>
        <v>1819920.656</v>
      </c>
      <c r="O21" s="3">
        <f t="shared" si="7"/>
        <v>1819920.656</v>
      </c>
      <c r="P21" s="3">
        <f t="shared" si="7"/>
        <v>1819920.656</v>
      </c>
      <c r="Q21" s="3">
        <f t="shared" si="7"/>
        <v>1819920.656</v>
      </c>
      <c r="R21" s="3">
        <f t="shared" si="7"/>
        <v>1819920.656</v>
      </c>
      <c r="S21" s="3">
        <f t="shared" si="7"/>
        <v>1819920.656</v>
      </c>
      <c r="T21" s="3">
        <f t="shared" si="7"/>
        <v>1819920.656</v>
      </c>
      <c r="U21" s="3">
        <f t="shared" si="7"/>
        <v>1819920.656</v>
      </c>
      <c r="V21" s="3">
        <f t="shared" si="7"/>
        <v>1819920.656</v>
      </c>
      <c r="W21" s="3">
        <f t="shared" si="7"/>
        <v>1819920.656</v>
      </c>
      <c r="X21" s="3">
        <f t="shared" si="7"/>
        <v>1819920.656</v>
      </c>
      <c r="Y21" s="3">
        <f t="shared" si="7"/>
        <v>1819920.656</v>
      </c>
      <c r="Z21" s="3">
        <f t="shared" si="7"/>
        <v>1819920.656</v>
      </c>
      <c r="AA21" s="3">
        <f t="shared" si="7"/>
        <v>1819920.656</v>
      </c>
      <c r="AB21" s="3">
        <f t="shared" si="7"/>
        <v>1819920.656</v>
      </c>
      <c r="AC21" s="3">
        <f t="shared" si="7"/>
        <v>1819920.656</v>
      </c>
      <c r="AD21" s="3">
        <f t="shared" si="7"/>
        <v>1819920.656</v>
      </c>
      <c r="AE21" s="3">
        <f t="shared" si="7"/>
        <v>1819920.656</v>
      </c>
      <c r="AF21" s="3">
        <f t="shared" si="7"/>
        <v>1819920.656</v>
      </c>
      <c r="AG21" s="3">
        <f t="shared" si="7"/>
        <v>1819920.656</v>
      </c>
      <c r="AH21" s="3">
        <f t="shared" si="7"/>
        <v>1819920.656</v>
      </c>
      <c r="AI21" s="3">
        <f t="shared" si="7"/>
        <v>1819920.656</v>
      </c>
      <c r="AJ21" s="3">
        <f t="shared" si="7"/>
        <v>1819920.656</v>
      </c>
      <c r="AK21" s="3">
        <f t="shared" si="7"/>
        <v>1819920.656</v>
      </c>
      <c r="AL21" s="3">
        <f t="shared" si="7"/>
        <v>1819920.656</v>
      </c>
      <c r="AM21" s="3">
        <f t="shared" si="7"/>
        <v>1819920.656</v>
      </c>
      <c r="AN21" s="3">
        <f t="shared" si="7"/>
        <v>1819920.656</v>
      </c>
      <c r="AO21" s="3">
        <f t="shared" si="7"/>
        <v>1819920.656</v>
      </c>
      <c r="AP21" s="3">
        <f t="shared" si="7"/>
        <v>1819920.656</v>
      </c>
      <c r="AQ21" s="3">
        <f t="shared" si="7"/>
        <v>1819920.656</v>
      </c>
      <c r="AR21" s="3">
        <f t="shared" si="7"/>
        <v>1819920.656</v>
      </c>
      <c r="AS21" s="3">
        <f t="shared" si="7"/>
        <v>1819920.656</v>
      </c>
      <c r="AT21" s="3">
        <f t="shared" si="7"/>
        <v>1819920.656</v>
      </c>
      <c r="AU21" s="3">
        <f t="shared" si="7"/>
        <v>1819920.656</v>
      </c>
      <c r="AV21" s="3">
        <f t="shared" si="7"/>
        <v>1819920.656</v>
      </c>
      <c r="AW21" s="3">
        <f t="shared" si="7"/>
        <v>1819920.656</v>
      </c>
      <c r="AX21" s="3">
        <f t="shared" si="7"/>
        <v>1819920.656</v>
      </c>
      <c r="AY21" s="3">
        <f t="shared" si="7"/>
        <v>1819920.656</v>
      </c>
      <c r="AZ21" s="3">
        <f t="shared" si="7"/>
        <v>1819920.656</v>
      </c>
      <c r="BA21" s="3">
        <f t="shared" si="7"/>
        <v>1819920.656</v>
      </c>
      <c r="BB21" s="3">
        <f t="shared" si="7"/>
        <v>1819920.656</v>
      </c>
      <c r="BC21" s="3">
        <f t="shared" si="7"/>
        <v>1819920.656</v>
      </c>
      <c r="BD21" s="3">
        <f t="shared" si="7"/>
        <v>1819920.656</v>
      </c>
      <c r="BE21" s="3">
        <f t="shared" si="7"/>
        <v>1819920.656</v>
      </c>
      <c r="BF21" s="3">
        <f t="shared" si="7"/>
        <v>1819920.656</v>
      </c>
      <c r="BG21" s="3">
        <f t="shared" si="7"/>
        <v>1819920.656</v>
      </c>
      <c r="BH21" s="3">
        <f t="shared" si="7"/>
        <v>1819920.656</v>
      </c>
      <c r="BI21" s="3">
        <f t="shared" si="7"/>
        <v>1819920.656</v>
      </c>
      <c r="BJ21" s="3">
        <f t="shared" si="7"/>
        <v>1819920.656</v>
      </c>
      <c r="BK21" s="3">
        <f t="shared" si="7"/>
        <v>1819920.656</v>
      </c>
      <c r="BL21" s="3">
        <f t="shared" si="7"/>
        <v>1819920.656</v>
      </c>
      <c r="BM21" s="3">
        <f t="shared" si="7"/>
        <v>1819920.656</v>
      </c>
      <c r="BN21" s="3">
        <f t="shared" si="7"/>
        <v>1819920.656</v>
      </c>
      <c r="BO21" s="3">
        <f t="shared" si="7"/>
        <v>1819920.656</v>
      </c>
      <c r="BP21" s="3">
        <f t="shared" ref="BP21:CH21" si="8">IF(SUM($C$16:$N$16)=0,0,BO21+BP6)</f>
        <v>1819920.656</v>
      </c>
      <c r="BQ21" s="3">
        <f t="shared" si="8"/>
        <v>1819920.656</v>
      </c>
      <c r="BR21" s="3">
        <f t="shared" si="8"/>
        <v>1819920.656</v>
      </c>
      <c r="BS21" s="3">
        <f t="shared" si="8"/>
        <v>1819920.656</v>
      </c>
      <c r="BT21" s="3">
        <f t="shared" si="8"/>
        <v>1819920.656</v>
      </c>
      <c r="BU21" s="3">
        <f t="shared" si="8"/>
        <v>1819920.656</v>
      </c>
      <c r="BV21" s="3">
        <f t="shared" si="8"/>
        <v>1819920.656</v>
      </c>
      <c r="BW21" s="3">
        <f t="shared" si="8"/>
        <v>1819920.656</v>
      </c>
      <c r="BX21" s="3">
        <f t="shared" si="8"/>
        <v>1819920.656</v>
      </c>
      <c r="BY21" s="3">
        <f t="shared" si="8"/>
        <v>1819920.656</v>
      </c>
      <c r="BZ21" s="3">
        <f t="shared" si="8"/>
        <v>1819920.656</v>
      </c>
      <c r="CA21" s="3">
        <f t="shared" si="8"/>
        <v>1819920.656</v>
      </c>
      <c r="CB21" s="3">
        <f t="shared" si="8"/>
        <v>1819920.656</v>
      </c>
      <c r="CC21" s="3">
        <f t="shared" si="8"/>
        <v>1819920.656</v>
      </c>
      <c r="CD21" s="3">
        <f t="shared" si="8"/>
        <v>1819920.656</v>
      </c>
      <c r="CE21" s="3">
        <f t="shared" si="8"/>
        <v>1819920.656</v>
      </c>
      <c r="CF21" s="3">
        <f t="shared" si="8"/>
        <v>1819920.656</v>
      </c>
      <c r="CG21" s="3">
        <f t="shared" si="8"/>
        <v>1819920.656</v>
      </c>
      <c r="CH21" s="12">
        <f t="shared" si="8"/>
        <v>1819920.656</v>
      </c>
    </row>
    <row r="22" spans="1:86" x14ac:dyDescent="0.3">
      <c r="A22" s="639"/>
      <c r="B22" s="11" t="str">
        <f t="shared" si="4"/>
        <v>Freezer</v>
      </c>
      <c r="C22" s="3">
        <f t="shared" si="4"/>
        <v>0</v>
      </c>
      <c r="D22" s="3">
        <f t="shared" ref="D22:BO22" si="9">IF(SUM($C$16:$N$16)=0,0,C22+D7)</f>
        <v>0</v>
      </c>
      <c r="E22" s="3">
        <f t="shared" si="9"/>
        <v>0</v>
      </c>
      <c r="F22" s="3">
        <f t="shared" si="9"/>
        <v>0</v>
      </c>
      <c r="G22" s="3">
        <f t="shared" si="9"/>
        <v>0</v>
      </c>
      <c r="H22" s="3">
        <f t="shared" si="9"/>
        <v>0</v>
      </c>
      <c r="I22" s="3">
        <f t="shared" si="9"/>
        <v>0</v>
      </c>
      <c r="J22" s="3">
        <f t="shared" si="9"/>
        <v>0</v>
      </c>
      <c r="K22" s="3">
        <f t="shared" si="9"/>
        <v>0</v>
      </c>
      <c r="L22" s="3">
        <f t="shared" si="9"/>
        <v>0</v>
      </c>
      <c r="M22" s="3">
        <f t="shared" si="9"/>
        <v>0</v>
      </c>
      <c r="N22" s="3">
        <f t="shared" si="9"/>
        <v>0</v>
      </c>
      <c r="O22" s="3">
        <f t="shared" si="9"/>
        <v>0</v>
      </c>
      <c r="P22" s="3">
        <f t="shared" si="9"/>
        <v>0</v>
      </c>
      <c r="Q22" s="3">
        <f t="shared" si="9"/>
        <v>0</v>
      </c>
      <c r="R22" s="3">
        <f t="shared" si="9"/>
        <v>0</v>
      </c>
      <c r="S22" s="3">
        <f t="shared" si="9"/>
        <v>0</v>
      </c>
      <c r="T22" s="3">
        <f t="shared" si="9"/>
        <v>0</v>
      </c>
      <c r="U22" s="3">
        <f t="shared" si="9"/>
        <v>0</v>
      </c>
      <c r="V22" s="3">
        <f t="shared" si="9"/>
        <v>0</v>
      </c>
      <c r="W22" s="3">
        <f t="shared" si="9"/>
        <v>0</v>
      </c>
      <c r="X22" s="3">
        <f t="shared" si="9"/>
        <v>0</v>
      </c>
      <c r="Y22" s="3">
        <f t="shared" si="9"/>
        <v>0</v>
      </c>
      <c r="Z22" s="3">
        <f t="shared" si="9"/>
        <v>0</v>
      </c>
      <c r="AA22" s="3">
        <f t="shared" si="9"/>
        <v>0</v>
      </c>
      <c r="AB22" s="3">
        <f t="shared" si="9"/>
        <v>0</v>
      </c>
      <c r="AC22" s="3">
        <f t="shared" si="9"/>
        <v>0</v>
      </c>
      <c r="AD22" s="3">
        <f t="shared" si="9"/>
        <v>0</v>
      </c>
      <c r="AE22" s="3">
        <f t="shared" si="9"/>
        <v>0</v>
      </c>
      <c r="AF22" s="3">
        <f t="shared" si="9"/>
        <v>0</v>
      </c>
      <c r="AG22" s="3">
        <f t="shared" si="9"/>
        <v>0</v>
      </c>
      <c r="AH22" s="3">
        <f t="shared" si="9"/>
        <v>0</v>
      </c>
      <c r="AI22" s="3">
        <f t="shared" si="9"/>
        <v>0</v>
      </c>
      <c r="AJ22" s="3">
        <f t="shared" si="9"/>
        <v>0</v>
      </c>
      <c r="AK22" s="3">
        <f t="shared" si="9"/>
        <v>0</v>
      </c>
      <c r="AL22" s="3">
        <f t="shared" si="9"/>
        <v>0</v>
      </c>
      <c r="AM22" s="3">
        <f t="shared" si="9"/>
        <v>0</v>
      </c>
      <c r="AN22" s="3">
        <f t="shared" si="9"/>
        <v>0</v>
      </c>
      <c r="AO22" s="3">
        <f t="shared" si="9"/>
        <v>0</v>
      </c>
      <c r="AP22" s="3">
        <f t="shared" si="9"/>
        <v>0</v>
      </c>
      <c r="AQ22" s="3">
        <f t="shared" si="9"/>
        <v>0</v>
      </c>
      <c r="AR22" s="3">
        <f t="shared" si="9"/>
        <v>0</v>
      </c>
      <c r="AS22" s="3">
        <f t="shared" si="9"/>
        <v>0</v>
      </c>
      <c r="AT22" s="3">
        <f t="shared" si="9"/>
        <v>0</v>
      </c>
      <c r="AU22" s="3">
        <f t="shared" si="9"/>
        <v>0</v>
      </c>
      <c r="AV22" s="3">
        <f t="shared" si="9"/>
        <v>0</v>
      </c>
      <c r="AW22" s="3">
        <f t="shared" si="9"/>
        <v>0</v>
      </c>
      <c r="AX22" s="3">
        <f t="shared" si="9"/>
        <v>0</v>
      </c>
      <c r="AY22" s="3">
        <f t="shared" si="9"/>
        <v>0</v>
      </c>
      <c r="AZ22" s="3">
        <f t="shared" si="9"/>
        <v>0</v>
      </c>
      <c r="BA22" s="3">
        <f t="shared" si="9"/>
        <v>0</v>
      </c>
      <c r="BB22" s="3">
        <f t="shared" si="9"/>
        <v>0</v>
      </c>
      <c r="BC22" s="3">
        <f t="shared" si="9"/>
        <v>0</v>
      </c>
      <c r="BD22" s="3">
        <f t="shared" si="9"/>
        <v>0</v>
      </c>
      <c r="BE22" s="3">
        <f t="shared" si="9"/>
        <v>0</v>
      </c>
      <c r="BF22" s="3">
        <f t="shared" si="9"/>
        <v>0</v>
      </c>
      <c r="BG22" s="3">
        <f t="shared" si="9"/>
        <v>0</v>
      </c>
      <c r="BH22" s="3">
        <f t="shared" si="9"/>
        <v>0</v>
      </c>
      <c r="BI22" s="3">
        <f t="shared" si="9"/>
        <v>0</v>
      </c>
      <c r="BJ22" s="3">
        <f t="shared" si="9"/>
        <v>0</v>
      </c>
      <c r="BK22" s="3">
        <f t="shared" si="9"/>
        <v>0</v>
      </c>
      <c r="BL22" s="3">
        <f t="shared" si="9"/>
        <v>0</v>
      </c>
      <c r="BM22" s="3">
        <f t="shared" si="9"/>
        <v>0</v>
      </c>
      <c r="BN22" s="3">
        <f t="shared" si="9"/>
        <v>0</v>
      </c>
      <c r="BO22" s="3">
        <f t="shared" si="9"/>
        <v>0</v>
      </c>
      <c r="BP22" s="3">
        <f t="shared" ref="BP22:CH22" si="10">IF(SUM($C$16:$N$16)=0,0,BO22+BP7)</f>
        <v>0</v>
      </c>
      <c r="BQ22" s="3">
        <f t="shared" si="10"/>
        <v>0</v>
      </c>
      <c r="BR22" s="3">
        <f t="shared" si="10"/>
        <v>0</v>
      </c>
      <c r="BS22" s="3">
        <f t="shared" si="10"/>
        <v>0</v>
      </c>
      <c r="BT22" s="3">
        <f t="shared" si="10"/>
        <v>0</v>
      </c>
      <c r="BU22" s="3">
        <f t="shared" si="10"/>
        <v>0</v>
      </c>
      <c r="BV22" s="3">
        <f t="shared" si="10"/>
        <v>0</v>
      </c>
      <c r="BW22" s="3">
        <f t="shared" si="10"/>
        <v>0</v>
      </c>
      <c r="BX22" s="3">
        <f t="shared" si="10"/>
        <v>0</v>
      </c>
      <c r="BY22" s="3">
        <f t="shared" si="10"/>
        <v>0</v>
      </c>
      <c r="BZ22" s="3">
        <f t="shared" si="10"/>
        <v>0</v>
      </c>
      <c r="CA22" s="3">
        <f t="shared" si="10"/>
        <v>0</v>
      </c>
      <c r="CB22" s="3">
        <f t="shared" si="10"/>
        <v>0</v>
      </c>
      <c r="CC22" s="3">
        <f t="shared" si="10"/>
        <v>0</v>
      </c>
      <c r="CD22" s="3">
        <f t="shared" si="10"/>
        <v>0</v>
      </c>
      <c r="CE22" s="3">
        <f t="shared" si="10"/>
        <v>0</v>
      </c>
      <c r="CF22" s="3">
        <f t="shared" si="10"/>
        <v>0</v>
      </c>
      <c r="CG22" s="3">
        <f t="shared" si="10"/>
        <v>0</v>
      </c>
      <c r="CH22" s="12">
        <f t="shared" si="10"/>
        <v>0</v>
      </c>
    </row>
    <row r="23" spans="1:86" x14ac:dyDescent="0.3">
      <c r="A23" s="639"/>
      <c r="B23" s="11" t="str">
        <f t="shared" si="4"/>
        <v>Heating</v>
      </c>
      <c r="C23" s="3">
        <f t="shared" si="4"/>
        <v>0</v>
      </c>
      <c r="D23" s="3">
        <f t="shared" ref="D23:BO23" si="11">IF(SUM($C$16:$N$16)=0,0,C23+D8)</f>
        <v>30287.379999999997</v>
      </c>
      <c r="E23" s="3">
        <f t="shared" si="11"/>
        <v>30287.379999999997</v>
      </c>
      <c r="F23" s="3">
        <f t="shared" si="11"/>
        <v>200476.81</v>
      </c>
      <c r="G23" s="3">
        <f t="shared" si="11"/>
        <v>200476.81</v>
      </c>
      <c r="H23" s="3">
        <f t="shared" si="11"/>
        <v>200750.40400000001</v>
      </c>
      <c r="I23" s="3">
        <f t="shared" si="11"/>
        <v>200855.53</v>
      </c>
      <c r="J23" s="3">
        <f t="shared" si="11"/>
        <v>303551.68</v>
      </c>
      <c r="K23" s="3">
        <f t="shared" si="11"/>
        <v>844293.46</v>
      </c>
      <c r="L23" s="3">
        <f t="shared" si="11"/>
        <v>1710614.38</v>
      </c>
      <c r="M23" s="3">
        <f t="shared" si="11"/>
        <v>2013347.19</v>
      </c>
      <c r="N23" s="3">
        <f t="shared" si="11"/>
        <v>2049541.3499999999</v>
      </c>
      <c r="O23" s="3">
        <f t="shared" si="11"/>
        <v>2049541.3499999999</v>
      </c>
      <c r="P23" s="3">
        <f t="shared" si="11"/>
        <v>2049541.3499999999</v>
      </c>
      <c r="Q23" s="3">
        <f t="shared" si="11"/>
        <v>2049541.3499999999</v>
      </c>
      <c r="R23" s="3">
        <f t="shared" si="11"/>
        <v>2049541.3499999999</v>
      </c>
      <c r="S23" s="3">
        <f t="shared" si="11"/>
        <v>2049541.3499999999</v>
      </c>
      <c r="T23" s="3">
        <f t="shared" si="11"/>
        <v>2049541.3499999999</v>
      </c>
      <c r="U23" s="3">
        <f t="shared" si="11"/>
        <v>2049541.3499999999</v>
      </c>
      <c r="V23" s="3">
        <f t="shared" si="11"/>
        <v>2049541.3499999999</v>
      </c>
      <c r="W23" s="3">
        <f t="shared" si="11"/>
        <v>2049541.3499999999</v>
      </c>
      <c r="X23" s="3">
        <f t="shared" si="11"/>
        <v>2049541.3499999999</v>
      </c>
      <c r="Y23" s="3">
        <f t="shared" si="11"/>
        <v>2049541.3499999999</v>
      </c>
      <c r="Z23" s="3">
        <f t="shared" si="11"/>
        <v>2049541.3499999999</v>
      </c>
      <c r="AA23" s="3">
        <f t="shared" si="11"/>
        <v>2049541.3499999999</v>
      </c>
      <c r="AB23" s="3">
        <f t="shared" si="11"/>
        <v>2049541.3499999999</v>
      </c>
      <c r="AC23" s="3">
        <f t="shared" si="11"/>
        <v>2049541.3499999999</v>
      </c>
      <c r="AD23" s="3">
        <f t="shared" si="11"/>
        <v>2049541.3499999999</v>
      </c>
      <c r="AE23" s="3">
        <f t="shared" si="11"/>
        <v>2049541.3499999999</v>
      </c>
      <c r="AF23" s="3">
        <f t="shared" si="11"/>
        <v>2049541.3499999999</v>
      </c>
      <c r="AG23" s="3">
        <f t="shared" si="11"/>
        <v>2049541.3499999999</v>
      </c>
      <c r="AH23" s="3">
        <f t="shared" si="11"/>
        <v>2049541.3499999999</v>
      </c>
      <c r="AI23" s="3">
        <f t="shared" si="11"/>
        <v>2049541.3499999999</v>
      </c>
      <c r="AJ23" s="3">
        <f t="shared" si="11"/>
        <v>2049541.3499999999</v>
      </c>
      <c r="AK23" s="3">
        <f t="shared" si="11"/>
        <v>2049541.3499999999</v>
      </c>
      <c r="AL23" s="3">
        <f t="shared" si="11"/>
        <v>2049541.3499999999</v>
      </c>
      <c r="AM23" s="3">
        <f t="shared" si="11"/>
        <v>2049541.3499999999</v>
      </c>
      <c r="AN23" s="3">
        <f t="shared" si="11"/>
        <v>2049541.3499999999</v>
      </c>
      <c r="AO23" s="3">
        <f t="shared" si="11"/>
        <v>2049541.3499999999</v>
      </c>
      <c r="AP23" s="3">
        <f t="shared" si="11"/>
        <v>2049541.3499999999</v>
      </c>
      <c r="AQ23" s="3">
        <f t="shared" si="11"/>
        <v>2049541.3499999999</v>
      </c>
      <c r="AR23" s="3">
        <f t="shared" si="11"/>
        <v>2049541.3499999999</v>
      </c>
      <c r="AS23" s="3">
        <f t="shared" si="11"/>
        <v>2049541.3499999999</v>
      </c>
      <c r="AT23" s="3">
        <f t="shared" si="11"/>
        <v>2049541.3499999999</v>
      </c>
      <c r="AU23" s="3">
        <f t="shared" si="11"/>
        <v>2049541.3499999999</v>
      </c>
      <c r="AV23" s="3">
        <f t="shared" si="11"/>
        <v>2049541.3499999999</v>
      </c>
      <c r="AW23" s="3">
        <f t="shared" si="11"/>
        <v>2049541.3499999999</v>
      </c>
      <c r="AX23" s="3">
        <f t="shared" si="11"/>
        <v>2049541.3499999999</v>
      </c>
      <c r="AY23" s="3">
        <f t="shared" si="11"/>
        <v>2049541.3499999999</v>
      </c>
      <c r="AZ23" s="3">
        <f t="shared" si="11"/>
        <v>2049541.3499999999</v>
      </c>
      <c r="BA23" s="3">
        <f t="shared" si="11"/>
        <v>2049541.3499999999</v>
      </c>
      <c r="BB23" s="3">
        <f t="shared" si="11"/>
        <v>2049541.3499999999</v>
      </c>
      <c r="BC23" s="3">
        <f t="shared" si="11"/>
        <v>2049541.3499999999</v>
      </c>
      <c r="BD23" s="3">
        <f t="shared" si="11"/>
        <v>2049541.3499999999</v>
      </c>
      <c r="BE23" s="3">
        <f t="shared" si="11"/>
        <v>2049541.3499999999</v>
      </c>
      <c r="BF23" s="3">
        <f t="shared" si="11"/>
        <v>2049541.3499999999</v>
      </c>
      <c r="BG23" s="3">
        <f t="shared" si="11"/>
        <v>2049541.3499999999</v>
      </c>
      <c r="BH23" s="3">
        <f t="shared" si="11"/>
        <v>2049541.3499999999</v>
      </c>
      <c r="BI23" s="3">
        <f t="shared" si="11"/>
        <v>2049541.3499999999</v>
      </c>
      <c r="BJ23" s="3">
        <f t="shared" si="11"/>
        <v>2049541.3499999999</v>
      </c>
      <c r="BK23" s="3">
        <f t="shared" si="11"/>
        <v>2049541.3499999999</v>
      </c>
      <c r="BL23" s="3">
        <f t="shared" si="11"/>
        <v>2049541.3499999999</v>
      </c>
      <c r="BM23" s="3">
        <f t="shared" si="11"/>
        <v>2049541.3499999999</v>
      </c>
      <c r="BN23" s="3">
        <f t="shared" si="11"/>
        <v>2049541.3499999999</v>
      </c>
      <c r="BO23" s="3">
        <f t="shared" si="11"/>
        <v>2049541.3499999999</v>
      </c>
      <c r="BP23" s="3">
        <f t="shared" ref="BP23:CH23" si="12">IF(SUM($C$16:$N$16)=0,0,BO23+BP8)</f>
        <v>2049541.3499999999</v>
      </c>
      <c r="BQ23" s="3">
        <f t="shared" si="12"/>
        <v>2049541.3499999999</v>
      </c>
      <c r="BR23" s="3">
        <f t="shared" si="12"/>
        <v>2049541.3499999999</v>
      </c>
      <c r="BS23" s="3">
        <f t="shared" si="12"/>
        <v>2049541.3499999999</v>
      </c>
      <c r="BT23" s="3">
        <f t="shared" si="12"/>
        <v>2049541.3499999999</v>
      </c>
      <c r="BU23" s="3">
        <f t="shared" si="12"/>
        <v>2049541.3499999999</v>
      </c>
      <c r="BV23" s="3">
        <f t="shared" si="12"/>
        <v>2049541.3499999999</v>
      </c>
      <c r="BW23" s="3">
        <f t="shared" si="12"/>
        <v>2049541.3499999999</v>
      </c>
      <c r="BX23" s="3">
        <f t="shared" si="12"/>
        <v>2049541.3499999999</v>
      </c>
      <c r="BY23" s="3">
        <f t="shared" si="12"/>
        <v>2049541.3499999999</v>
      </c>
      <c r="BZ23" s="3">
        <f t="shared" si="12"/>
        <v>2049541.3499999999</v>
      </c>
      <c r="CA23" s="3">
        <f t="shared" si="12"/>
        <v>2049541.3499999999</v>
      </c>
      <c r="CB23" s="3">
        <f t="shared" si="12"/>
        <v>2049541.3499999999</v>
      </c>
      <c r="CC23" s="3">
        <f t="shared" si="12"/>
        <v>2049541.3499999999</v>
      </c>
      <c r="CD23" s="3">
        <f t="shared" si="12"/>
        <v>2049541.3499999999</v>
      </c>
      <c r="CE23" s="3">
        <f t="shared" si="12"/>
        <v>2049541.3499999999</v>
      </c>
      <c r="CF23" s="3">
        <f t="shared" si="12"/>
        <v>2049541.3499999999</v>
      </c>
      <c r="CG23" s="3">
        <f t="shared" si="12"/>
        <v>2049541.3499999999</v>
      </c>
      <c r="CH23" s="12">
        <f t="shared" si="12"/>
        <v>2049541.3499999999</v>
      </c>
    </row>
    <row r="24" spans="1:86" x14ac:dyDescent="0.3">
      <c r="A24" s="639"/>
      <c r="B24" s="13" t="str">
        <f t="shared" si="4"/>
        <v>HVAC</v>
      </c>
      <c r="C24" s="3">
        <f t="shared" si="4"/>
        <v>0</v>
      </c>
      <c r="D24" s="3">
        <f t="shared" ref="D24:BO24" si="13">IF(SUM($C$16:$N$16)=0,0,C24+D9)</f>
        <v>17321.48</v>
      </c>
      <c r="E24" s="3">
        <f t="shared" si="13"/>
        <v>21595.68</v>
      </c>
      <c r="F24" s="3">
        <f t="shared" si="13"/>
        <v>21595.68</v>
      </c>
      <c r="G24" s="3">
        <f t="shared" si="13"/>
        <v>21595.68</v>
      </c>
      <c r="H24" s="3">
        <f t="shared" si="13"/>
        <v>40768.520000000004</v>
      </c>
      <c r="I24" s="3">
        <f t="shared" si="13"/>
        <v>56279.560000000005</v>
      </c>
      <c r="J24" s="3">
        <f t="shared" si="13"/>
        <v>115276.54000000001</v>
      </c>
      <c r="K24" s="3">
        <f t="shared" si="13"/>
        <v>143286.38</v>
      </c>
      <c r="L24" s="3">
        <f t="shared" si="13"/>
        <v>173051</v>
      </c>
      <c r="M24" s="3">
        <f t="shared" si="13"/>
        <v>198797.36</v>
      </c>
      <c r="N24" s="3">
        <f t="shared" si="13"/>
        <v>237873.36</v>
      </c>
      <c r="O24" s="3">
        <f t="shared" si="13"/>
        <v>237873.36</v>
      </c>
      <c r="P24" s="3">
        <f t="shared" si="13"/>
        <v>237873.36</v>
      </c>
      <c r="Q24" s="3">
        <f t="shared" si="13"/>
        <v>237873.36</v>
      </c>
      <c r="R24" s="3">
        <f t="shared" si="13"/>
        <v>237873.36</v>
      </c>
      <c r="S24" s="3">
        <f t="shared" si="13"/>
        <v>237873.36</v>
      </c>
      <c r="T24" s="3">
        <f t="shared" si="13"/>
        <v>237873.36</v>
      </c>
      <c r="U24" s="3">
        <f t="shared" si="13"/>
        <v>237873.36</v>
      </c>
      <c r="V24" s="3">
        <f t="shared" si="13"/>
        <v>237873.36</v>
      </c>
      <c r="W24" s="3">
        <f t="shared" si="13"/>
        <v>237873.36</v>
      </c>
      <c r="X24" s="3">
        <f t="shared" si="13"/>
        <v>237873.36</v>
      </c>
      <c r="Y24" s="3">
        <f t="shared" si="13"/>
        <v>237873.36</v>
      </c>
      <c r="Z24" s="3">
        <f t="shared" si="13"/>
        <v>237873.36</v>
      </c>
      <c r="AA24" s="3">
        <f t="shared" si="13"/>
        <v>237873.36</v>
      </c>
      <c r="AB24" s="3">
        <f t="shared" si="13"/>
        <v>237873.36</v>
      </c>
      <c r="AC24" s="3">
        <f t="shared" si="13"/>
        <v>237873.36</v>
      </c>
      <c r="AD24" s="3">
        <f t="shared" si="13"/>
        <v>237873.36</v>
      </c>
      <c r="AE24" s="3">
        <f t="shared" si="13"/>
        <v>237873.36</v>
      </c>
      <c r="AF24" s="3">
        <f t="shared" si="13"/>
        <v>237873.36</v>
      </c>
      <c r="AG24" s="3">
        <f t="shared" si="13"/>
        <v>237873.36</v>
      </c>
      <c r="AH24" s="3">
        <f t="shared" si="13"/>
        <v>237873.36</v>
      </c>
      <c r="AI24" s="3">
        <f t="shared" si="13"/>
        <v>237873.36</v>
      </c>
      <c r="AJ24" s="3">
        <f t="shared" si="13"/>
        <v>237873.36</v>
      </c>
      <c r="AK24" s="3">
        <f t="shared" si="13"/>
        <v>237873.36</v>
      </c>
      <c r="AL24" s="3">
        <f t="shared" si="13"/>
        <v>237873.36</v>
      </c>
      <c r="AM24" s="3">
        <f t="shared" si="13"/>
        <v>237873.36</v>
      </c>
      <c r="AN24" s="3">
        <f t="shared" si="13"/>
        <v>237873.36</v>
      </c>
      <c r="AO24" s="3">
        <f t="shared" si="13"/>
        <v>237873.36</v>
      </c>
      <c r="AP24" s="3">
        <f t="shared" si="13"/>
        <v>237873.36</v>
      </c>
      <c r="AQ24" s="3">
        <f t="shared" si="13"/>
        <v>237873.36</v>
      </c>
      <c r="AR24" s="3">
        <f t="shared" si="13"/>
        <v>237873.36</v>
      </c>
      <c r="AS24" s="3">
        <f t="shared" si="13"/>
        <v>237873.36</v>
      </c>
      <c r="AT24" s="3">
        <f t="shared" si="13"/>
        <v>237873.36</v>
      </c>
      <c r="AU24" s="3">
        <f t="shared" si="13"/>
        <v>237873.36</v>
      </c>
      <c r="AV24" s="3">
        <f t="shared" si="13"/>
        <v>237873.36</v>
      </c>
      <c r="AW24" s="3">
        <f t="shared" si="13"/>
        <v>237873.36</v>
      </c>
      <c r="AX24" s="3">
        <f t="shared" si="13"/>
        <v>237873.36</v>
      </c>
      <c r="AY24" s="3">
        <f t="shared" si="13"/>
        <v>237873.36</v>
      </c>
      <c r="AZ24" s="3">
        <f t="shared" si="13"/>
        <v>237873.36</v>
      </c>
      <c r="BA24" s="3">
        <f t="shared" si="13"/>
        <v>237873.36</v>
      </c>
      <c r="BB24" s="3">
        <f t="shared" si="13"/>
        <v>237873.36</v>
      </c>
      <c r="BC24" s="3">
        <f t="shared" si="13"/>
        <v>237873.36</v>
      </c>
      <c r="BD24" s="3">
        <f t="shared" si="13"/>
        <v>237873.36</v>
      </c>
      <c r="BE24" s="3">
        <f t="shared" si="13"/>
        <v>237873.36</v>
      </c>
      <c r="BF24" s="3">
        <f t="shared" si="13"/>
        <v>237873.36</v>
      </c>
      <c r="BG24" s="3">
        <f t="shared" si="13"/>
        <v>237873.36</v>
      </c>
      <c r="BH24" s="3">
        <f t="shared" si="13"/>
        <v>237873.36</v>
      </c>
      <c r="BI24" s="3">
        <f t="shared" si="13"/>
        <v>237873.36</v>
      </c>
      <c r="BJ24" s="3">
        <f t="shared" si="13"/>
        <v>237873.36</v>
      </c>
      <c r="BK24" s="3">
        <f t="shared" si="13"/>
        <v>237873.36</v>
      </c>
      <c r="BL24" s="3">
        <f t="shared" si="13"/>
        <v>237873.36</v>
      </c>
      <c r="BM24" s="3">
        <f t="shared" si="13"/>
        <v>237873.36</v>
      </c>
      <c r="BN24" s="3">
        <f t="shared" si="13"/>
        <v>237873.36</v>
      </c>
      <c r="BO24" s="3">
        <f t="shared" si="13"/>
        <v>237873.36</v>
      </c>
      <c r="BP24" s="3">
        <f t="shared" ref="BP24:CH24" si="14">IF(SUM($C$16:$N$16)=0,0,BO24+BP9)</f>
        <v>237873.36</v>
      </c>
      <c r="BQ24" s="3">
        <f t="shared" si="14"/>
        <v>237873.36</v>
      </c>
      <c r="BR24" s="3">
        <f t="shared" si="14"/>
        <v>237873.36</v>
      </c>
      <c r="BS24" s="3">
        <f t="shared" si="14"/>
        <v>237873.36</v>
      </c>
      <c r="BT24" s="3">
        <f t="shared" si="14"/>
        <v>237873.36</v>
      </c>
      <c r="BU24" s="3">
        <f t="shared" si="14"/>
        <v>237873.36</v>
      </c>
      <c r="BV24" s="3">
        <f t="shared" si="14"/>
        <v>237873.36</v>
      </c>
      <c r="BW24" s="3">
        <f t="shared" si="14"/>
        <v>237873.36</v>
      </c>
      <c r="BX24" s="3">
        <f t="shared" si="14"/>
        <v>237873.36</v>
      </c>
      <c r="BY24" s="3">
        <f t="shared" si="14"/>
        <v>237873.36</v>
      </c>
      <c r="BZ24" s="3">
        <f t="shared" si="14"/>
        <v>237873.36</v>
      </c>
      <c r="CA24" s="3">
        <f t="shared" si="14"/>
        <v>237873.36</v>
      </c>
      <c r="CB24" s="3">
        <f t="shared" si="14"/>
        <v>237873.36</v>
      </c>
      <c r="CC24" s="3">
        <f t="shared" si="14"/>
        <v>237873.36</v>
      </c>
      <c r="CD24" s="3">
        <f t="shared" si="14"/>
        <v>237873.36</v>
      </c>
      <c r="CE24" s="3">
        <f t="shared" si="14"/>
        <v>237873.36</v>
      </c>
      <c r="CF24" s="3">
        <f t="shared" si="14"/>
        <v>237873.36</v>
      </c>
      <c r="CG24" s="3">
        <f t="shared" si="14"/>
        <v>237873.36</v>
      </c>
      <c r="CH24" s="12">
        <f t="shared" si="14"/>
        <v>237873.36</v>
      </c>
    </row>
    <row r="25" spans="1:86" x14ac:dyDescent="0.3">
      <c r="A25" s="639"/>
      <c r="B25" s="11" t="str">
        <f t="shared" si="4"/>
        <v>Lighting</v>
      </c>
      <c r="C25" s="3">
        <f t="shared" si="4"/>
        <v>0</v>
      </c>
      <c r="D25" s="3">
        <f t="shared" ref="D25:BO25" si="15">IF(SUM($C$16:$N$16)=0,0,C25+D10)</f>
        <v>9560.0499999999993</v>
      </c>
      <c r="E25" s="3">
        <f t="shared" si="15"/>
        <v>40094.85</v>
      </c>
      <c r="F25" s="3">
        <f t="shared" si="15"/>
        <v>171628.6</v>
      </c>
      <c r="G25" s="3">
        <f t="shared" si="15"/>
        <v>171628.6</v>
      </c>
      <c r="H25" s="3">
        <f t="shared" si="15"/>
        <v>2043013.65</v>
      </c>
      <c r="I25" s="3">
        <f t="shared" si="15"/>
        <v>2301103.7199999997</v>
      </c>
      <c r="J25" s="3">
        <f t="shared" si="15"/>
        <v>4569134.68</v>
      </c>
      <c r="K25" s="3">
        <f t="shared" si="15"/>
        <v>4622180.8899999997</v>
      </c>
      <c r="L25" s="3">
        <f t="shared" si="15"/>
        <v>4834554.21</v>
      </c>
      <c r="M25" s="3">
        <f t="shared" si="15"/>
        <v>6313753.29</v>
      </c>
      <c r="N25" s="3">
        <f t="shared" si="15"/>
        <v>6897480.71</v>
      </c>
      <c r="O25" s="3">
        <f t="shared" si="15"/>
        <v>6897480.71</v>
      </c>
      <c r="P25" s="3">
        <f t="shared" si="15"/>
        <v>6897480.71</v>
      </c>
      <c r="Q25" s="3">
        <f t="shared" si="15"/>
        <v>6897480.71</v>
      </c>
      <c r="R25" s="3">
        <f t="shared" si="15"/>
        <v>6897480.71</v>
      </c>
      <c r="S25" s="3">
        <f t="shared" si="15"/>
        <v>6897480.71</v>
      </c>
      <c r="T25" s="3">
        <f t="shared" si="15"/>
        <v>6897480.71</v>
      </c>
      <c r="U25" s="3">
        <f t="shared" si="15"/>
        <v>6897480.71</v>
      </c>
      <c r="V25" s="3">
        <f t="shared" si="15"/>
        <v>6897480.71</v>
      </c>
      <c r="W25" s="3">
        <f t="shared" si="15"/>
        <v>6897480.71</v>
      </c>
      <c r="X25" s="3">
        <f t="shared" si="15"/>
        <v>6897480.71</v>
      </c>
      <c r="Y25" s="3">
        <f t="shared" si="15"/>
        <v>6897480.71</v>
      </c>
      <c r="Z25" s="3">
        <f t="shared" si="15"/>
        <v>6897480.71</v>
      </c>
      <c r="AA25" s="3">
        <f t="shared" si="15"/>
        <v>6897480.71</v>
      </c>
      <c r="AB25" s="3">
        <f t="shared" si="15"/>
        <v>6897480.71</v>
      </c>
      <c r="AC25" s="3">
        <f t="shared" si="15"/>
        <v>6897480.71</v>
      </c>
      <c r="AD25" s="3">
        <f t="shared" si="15"/>
        <v>6897480.71</v>
      </c>
      <c r="AE25" s="3">
        <f t="shared" si="15"/>
        <v>6897480.71</v>
      </c>
      <c r="AF25" s="3">
        <f t="shared" si="15"/>
        <v>6897480.71</v>
      </c>
      <c r="AG25" s="3">
        <f t="shared" si="15"/>
        <v>6897480.71</v>
      </c>
      <c r="AH25" s="3">
        <f t="shared" si="15"/>
        <v>6897480.71</v>
      </c>
      <c r="AI25" s="3">
        <f t="shared" si="15"/>
        <v>6897480.71</v>
      </c>
      <c r="AJ25" s="3">
        <f t="shared" si="15"/>
        <v>6897480.71</v>
      </c>
      <c r="AK25" s="3">
        <f t="shared" si="15"/>
        <v>6897480.71</v>
      </c>
      <c r="AL25" s="3">
        <f t="shared" si="15"/>
        <v>6897480.71</v>
      </c>
      <c r="AM25" s="3">
        <f t="shared" si="15"/>
        <v>6897480.71</v>
      </c>
      <c r="AN25" s="3">
        <f t="shared" si="15"/>
        <v>6897480.71</v>
      </c>
      <c r="AO25" s="3">
        <f t="shared" si="15"/>
        <v>6897480.71</v>
      </c>
      <c r="AP25" s="3">
        <f t="shared" si="15"/>
        <v>6897480.71</v>
      </c>
      <c r="AQ25" s="3">
        <f t="shared" si="15"/>
        <v>6897480.71</v>
      </c>
      <c r="AR25" s="3">
        <f t="shared" si="15"/>
        <v>6897480.71</v>
      </c>
      <c r="AS25" s="3">
        <f t="shared" si="15"/>
        <v>6897480.71</v>
      </c>
      <c r="AT25" s="3">
        <f t="shared" si="15"/>
        <v>6897480.71</v>
      </c>
      <c r="AU25" s="3">
        <f t="shared" si="15"/>
        <v>6897480.71</v>
      </c>
      <c r="AV25" s="3">
        <f t="shared" si="15"/>
        <v>6897480.71</v>
      </c>
      <c r="AW25" s="3">
        <f t="shared" si="15"/>
        <v>6897480.71</v>
      </c>
      <c r="AX25" s="3">
        <f t="shared" si="15"/>
        <v>6897480.71</v>
      </c>
      <c r="AY25" s="3">
        <f t="shared" si="15"/>
        <v>6897480.71</v>
      </c>
      <c r="AZ25" s="3">
        <f t="shared" si="15"/>
        <v>6897480.71</v>
      </c>
      <c r="BA25" s="3">
        <f t="shared" si="15"/>
        <v>6897480.71</v>
      </c>
      <c r="BB25" s="3">
        <f t="shared" si="15"/>
        <v>6897480.71</v>
      </c>
      <c r="BC25" s="3">
        <f t="shared" si="15"/>
        <v>6897480.71</v>
      </c>
      <c r="BD25" s="3">
        <f t="shared" si="15"/>
        <v>6897480.71</v>
      </c>
      <c r="BE25" s="3">
        <f t="shared" si="15"/>
        <v>6897480.71</v>
      </c>
      <c r="BF25" s="3">
        <f t="shared" si="15"/>
        <v>6897480.71</v>
      </c>
      <c r="BG25" s="3">
        <f t="shared" si="15"/>
        <v>6897480.71</v>
      </c>
      <c r="BH25" s="3">
        <f t="shared" si="15"/>
        <v>6897480.71</v>
      </c>
      <c r="BI25" s="3">
        <f t="shared" si="15"/>
        <v>6897480.71</v>
      </c>
      <c r="BJ25" s="3">
        <f t="shared" si="15"/>
        <v>6897480.71</v>
      </c>
      <c r="BK25" s="3">
        <f t="shared" si="15"/>
        <v>6897480.71</v>
      </c>
      <c r="BL25" s="3">
        <f t="shared" si="15"/>
        <v>6897480.71</v>
      </c>
      <c r="BM25" s="3">
        <f t="shared" si="15"/>
        <v>6897480.71</v>
      </c>
      <c r="BN25" s="3">
        <f t="shared" si="15"/>
        <v>6897480.71</v>
      </c>
      <c r="BO25" s="3">
        <f t="shared" si="15"/>
        <v>6897480.71</v>
      </c>
      <c r="BP25" s="3">
        <f t="shared" ref="BP25:CH25" si="16">IF(SUM($C$16:$N$16)=0,0,BO25+BP10)</f>
        <v>6897480.71</v>
      </c>
      <c r="BQ25" s="3">
        <f t="shared" si="16"/>
        <v>6897480.71</v>
      </c>
      <c r="BR25" s="3">
        <f t="shared" si="16"/>
        <v>6897480.71</v>
      </c>
      <c r="BS25" s="3">
        <f t="shared" si="16"/>
        <v>6897480.71</v>
      </c>
      <c r="BT25" s="3">
        <f t="shared" si="16"/>
        <v>6897480.71</v>
      </c>
      <c r="BU25" s="3">
        <f t="shared" si="16"/>
        <v>6897480.71</v>
      </c>
      <c r="BV25" s="3">
        <f t="shared" si="16"/>
        <v>6897480.71</v>
      </c>
      <c r="BW25" s="3">
        <f t="shared" si="16"/>
        <v>6897480.71</v>
      </c>
      <c r="BX25" s="3">
        <f t="shared" si="16"/>
        <v>6897480.71</v>
      </c>
      <c r="BY25" s="3">
        <f t="shared" si="16"/>
        <v>6897480.71</v>
      </c>
      <c r="BZ25" s="3">
        <f t="shared" si="16"/>
        <v>6897480.71</v>
      </c>
      <c r="CA25" s="3">
        <f t="shared" si="16"/>
        <v>6897480.71</v>
      </c>
      <c r="CB25" s="3">
        <f t="shared" si="16"/>
        <v>6897480.71</v>
      </c>
      <c r="CC25" s="3">
        <f t="shared" si="16"/>
        <v>6897480.71</v>
      </c>
      <c r="CD25" s="3">
        <f t="shared" si="16"/>
        <v>6897480.71</v>
      </c>
      <c r="CE25" s="3">
        <f t="shared" si="16"/>
        <v>6897480.71</v>
      </c>
      <c r="CF25" s="3">
        <f t="shared" si="16"/>
        <v>6897480.71</v>
      </c>
      <c r="CG25" s="3">
        <f t="shared" si="16"/>
        <v>6897480.71</v>
      </c>
      <c r="CH25" s="12">
        <f t="shared" si="16"/>
        <v>6897480.71</v>
      </c>
    </row>
    <row r="26" spans="1:86" x14ac:dyDescent="0.3">
      <c r="A26" s="639"/>
      <c r="B26" s="11" t="str">
        <f t="shared" si="4"/>
        <v>Miscellaneous</v>
      </c>
      <c r="C26" s="3">
        <f t="shared" si="4"/>
        <v>0</v>
      </c>
      <c r="D26" s="3">
        <f t="shared" ref="D26:BO26" si="17">IF(SUM($C$16:$N$16)=0,0,C26+D11)</f>
        <v>1134</v>
      </c>
      <c r="E26" s="3">
        <f t="shared" si="17"/>
        <v>1134</v>
      </c>
      <c r="F26" s="3">
        <f t="shared" si="17"/>
        <v>1134</v>
      </c>
      <c r="G26" s="3">
        <f t="shared" si="17"/>
        <v>1134</v>
      </c>
      <c r="H26" s="3">
        <f t="shared" si="17"/>
        <v>1134</v>
      </c>
      <c r="I26" s="3">
        <f t="shared" si="17"/>
        <v>37908</v>
      </c>
      <c r="J26" s="3">
        <f t="shared" si="17"/>
        <v>116802</v>
      </c>
      <c r="K26" s="3">
        <f t="shared" si="17"/>
        <v>190188</v>
      </c>
      <c r="L26" s="3">
        <f t="shared" si="17"/>
        <v>200880</v>
      </c>
      <c r="M26" s="3">
        <f t="shared" si="17"/>
        <v>200880</v>
      </c>
      <c r="N26" s="3">
        <f t="shared" si="17"/>
        <v>200880</v>
      </c>
      <c r="O26" s="3">
        <f t="shared" si="17"/>
        <v>200880</v>
      </c>
      <c r="P26" s="3">
        <f t="shared" si="17"/>
        <v>200880</v>
      </c>
      <c r="Q26" s="3">
        <f t="shared" si="17"/>
        <v>200880</v>
      </c>
      <c r="R26" s="3">
        <f t="shared" si="17"/>
        <v>200880</v>
      </c>
      <c r="S26" s="3">
        <f t="shared" si="17"/>
        <v>200880</v>
      </c>
      <c r="T26" s="3">
        <f t="shared" si="17"/>
        <v>200880</v>
      </c>
      <c r="U26" s="3">
        <f t="shared" si="17"/>
        <v>200880</v>
      </c>
      <c r="V26" s="3">
        <f t="shared" si="17"/>
        <v>200880</v>
      </c>
      <c r="W26" s="3">
        <f t="shared" si="17"/>
        <v>200880</v>
      </c>
      <c r="X26" s="3">
        <f t="shared" si="17"/>
        <v>200880</v>
      </c>
      <c r="Y26" s="3">
        <f t="shared" si="17"/>
        <v>200880</v>
      </c>
      <c r="Z26" s="3">
        <f t="shared" si="17"/>
        <v>200880</v>
      </c>
      <c r="AA26" s="3">
        <f t="shared" si="17"/>
        <v>200880</v>
      </c>
      <c r="AB26" s="3">
        <f t="shared" si="17"/>
        <v>200880</v>
      </c>
      <c r="AC26" s="3">
        <f t="shared" si="17"/>
        <v>200880</v>
      </c>
      <c r="AD26" s="3">
        <f t="shared" si="17"/>
        <v>200880</v>
      </c>
      <c r="AE26" s="3">
        <f t="shared" si="17"/>
        <v>200880</v>
      </c>
      <c r="AF26" s="3">
        <f t="shared" si="17"/>
        <v>200880</v>
      </c>
      <c r="AG26" s="3">
        <f t="shared" si="17"/>
        <v>200880</v>
      </c>
      <c r="AH26" s="3">
        <f t="shared" si="17"/>
        <v>200880</v>
      </c>
      <c r="AI26" s="3">
        <f t="shared" si="17"/>
        <v>200880</v>
      </c>
      <c r="AJ26" s="3">
        <f t="shared" si="17"/>
        <v>200880</v>
      </c>
      <c r="AK26" s="3">
        <f t="shared" si="17"/>
        <v>200880</v>
      </c>
      <c r="AL26" s="3">
        <f t="shared" si="17"/>
        <v>200880</v>
      </c>
      <c r="AM26" s="3">
        <f t="shared" si="17"/>
        <v>200880</v>
      </c>
      <c r="AN26" s="3">
        <f t="shared" si="17"/>
        <v>200880</v>
      </c>
      <c r="AO26" s="3">
        <f t="shared" si="17"/>
        <v>200880</v>
      </c>
      <c r="AP26" s="3">
        <f t="shared" si="17"/>
        <v>200880</v>
      </c>
      <c r="AQ26" s="3">
        <f t="shared" si="17"/>
        <v>200880</v>
      </c>
      <c r="AR26" s="3">
        <f t="shared" si="17"/>
        <v>200880</v>
      </c>
      <c r="AS26" s="3">
        <f t="shared" si="17"/>
        <v>200880</v>
      </c>
      <c r="AT26" s="3">
        <f t="shared" si="17"/>
        <v>200880</v>
      </c>
      <c r="AU26" s="3">
        <f t="shared" si="17"/>
        <v>200880</v>
      </c>
      <c r="AV26" s="3">
        <f t="shared" si="17"/>
        <v>200880</v>
      </c>
      <c r="AW26" s="3">
        <f t="shared" si="17"/>
        <v>200880</v>
      </c>
      <c r="AX26" s="3">
        <f t="shared" si="17"/>
        <v>200880</v>
      </c>
      <c r="AY26" s="3">
        <f t="shared" si="17"/>
        <v>200880</v>
      </c>
      <c r="AZ26" s="3">
        <f t="shared" si="17"/>
        <v>200880</v>
      </c>
      <c r="BA26" s="3">
        <f t="shared" si="17"/>
        <v>200880</v>
      </c>
      <c r="BB26" s="3">
        <f t="shared" si="17"/>
        <v>200880</v>
      </c>
      <c r="BC26" s="3">
        <f t="shared" si="17"/>
        <v>200880</v>
      </c>
      <c r="BD26" s="3">
        <f t="shared" si="17"/>
        <v>200880</v>
      </c>
      <c r="BE26" s="3">
        <f t="shared" si="17"/>
        <v>200880</v>
      </c>
      <c r="BF26" s="3">
        <f t="shared" si="17"/>
        <v>200880</v>
      </c>
      <c r="BG26" s="3">
        <f t="shared" si="17"/>
        <v>200880</v>
      </c>
      <c r="BH26" s="3">
        <f t="shared" si="17"/>
        <v>200880</v>
      </c>
      <c r="BI26" s="3">
        <f t="shared" si="17"/>
        <v>200880</v>
      </c>
      <c r="BJ26" s="3">
        <f t="shared" si="17"/>
        <v>200880</v>
      </c>
      <c r="BK26" s="3">
        <f t="shared" si="17"/>
        <v>200880</v>
      </c>
      <c r="BL26" s="3">
        <f t="shared" si="17"/>
        <v>200880</v>
      </c>
      <c r="BM26" s="3">
        <f t="shared" si="17"/>
        <v>200880</v>
      </c>
      <c r="BN26" s="3">
        <f t="shared" si="17"/>
        <v>200880</v>
      </c>
      <c r="BO26" s="3">
        <f t="shared" si="17"/>
        <v>200880</v>
      </c>
      <c r="BP26" s="3">
        <f t="shared" ref="BP26:CH26" si="18">IF(SUM($C$16:$N$16)=0,0,BO26+BP11)</f>
        <v>200880</v>
      </c>
      <c r="BQ26" s="3">
        <f t="shared" si="18"/>
        <v>200880</v>
      </c>
      <c r="BR26" s="3">
        <f t="shared" si="18"/>
        <v>200880</v>
      </c>
      <c r="BS26" s="3">
        <f t="shared" si="18"/>
        <v>200880</v>
      </c>
      <c r="BT26" s="3">
        <f t="shared" si="18"/>
        <v>200880</v>
      </c>
      <c r="BU26" s="3">
        <f t="shared" si="18"/>
        <v>200880</v>
      </c>
      <c r="BV26" s="3">
        <f t="shared" si="18"/>
        <v>200880</v>
      </c>
      <c r="BW26" s="3">
        <f t="shared" si="18"/>
        <v>200880</v>
      </c>
      <c r="BX26" s="3">
        <f t="shared" si="18"/>
        <v>200880</v>
      </c>
      <c r="BY26" s="3">
        <f t="shared" si="18"/>
        <v>200880</v>
      </c>
      <c r="BZ26" s="3">
        <f t="shared" si="18"/>
        <v>200880</v>
      </c>
      <c r="CA26" s="3">
        <f t="shared" si="18"/>
        <v>200880</v>
      </c>
      <c r="CB26" s="3">
        <f t="shared" si="18"/>
        <v>200880</v>
      </c>
      <c r="CC26" s="3">
        <f t="shared" si="18"/>
        <v>200880</v>
      </c>
      <c r="CD26" s="3">
        <f t="shared" si="18"/>
        <v>200880</v>
      </c>
      <c r="CE26" s="3">
        <f t="shared" si="18"/>
        <v>200880</v>
      </c>
      <c r="CF26" s="3">
        <f t="shared" si="18"/>
        <v>200880</v>
      </c>
      <c r="CG26" s="3">
        <f t="shared" si="18"/>
        <v>200880</v>
      </c>
      <c r="CH26" s="12">
        <f t="shared" si="18"/>
        <v>200880</v>
      </c>
    </row>
    <row r="27" spans="1:86" x14ac:dyDescent="0.3">
      <c r="A27" s="639"/>
      <c r="B27" s="11" t="str">
        <f t="shared" si="4"/>
        <v>Pool Spa</v>
      </c>
      <c r="C27" s="3">
        <f t="shared" si="4"/>
        <v>0</v>
      </c>
      <c r="D27" s="3">
        <f t="shared" ref="D27:BO27" si="19">IF(SUM($C$16:$N$16)=0,0,C27+D12)</f>
        <v>0</v>
      </c>
      <c r="E27" s="3">
        <f t="shared" si="19"/>
        <v>0</v>
      </c>
      <c r="F27" s="3">
        <f t="shared" si="19"/>
        <v>0</v>
      </c>
      <c r="G27" s="3">
        <f t="shared" si="19"/>
        <v>0</v>
      </c>
      <c r="H27" s="3">
        <f t="shared" si="19"/>
        <v>0</v>
      </c>
      <c r="I27" s="3">
        <f t="shared" si="19"/>
        <v>0</v>
      </c>
      <c r="J27" s="3">
        <f t="shared" si="19"/>
        <v>0</v>
      </c>
      <c r="K27" s="3">
        <f t="shared" si="19"/>
        <v>0</v>
      </c>
      <c r="L27" s="3">
        <f t="shared" si="19"/>
        <v>0</v>
      </c>
      <c r="M27" s="3">
        <f t="shared" si="19"/>
        <v>0</v>
      </c>
      <c r="N27" s="3">
        <f t="shared" si="19"/>
        <v>0</v>
      </c>
      <c r="O27" s="3">
        <f t="shared" si="19"/>
        <v>0</v>
      </c>
      <c r="P27" s="3">
        <f t="shared" si="19"/>
        <v>0</v>
      </c>
      <c r="Q27" s="3">
        <f t="shared" si="19"/>
        <v>0</v>
      </c>
      <c r="R27" s="3">
        <f t="shared" si="19"/>
        <v>0</v>
      </c>
      <c r="S27" s="3">
        <f t="shared" si="19"/>
        <v>0</v>
      </c>
      <c r="T27" s="3">
        <f t="shared" si="19"/>
        <v>0</v>
      </c>
      <c r="U27" s="3">
        <f t="shared" si="19"/>
        <v>0</v>
      </c>
      <c r="V27" s="3">
        <f t="shared" si="19"/>
        <v>0</v>
      </c>
      <c r="W27" s="3">
        <f t="shared" si="19"/>
        <v>0</v>
      </c>
      <c r="X27" s="3">
        <f t="shared" si="19"/>
        <v>0</v>
      </c>
      <c r="Y27" s="3">
        <f t="shared" si="19"/>
        <v>0</v>
      </c>
      <c r="Z27" s="3">
        <f t="shared" si="19"/>
        <v>0</v>
      </c>
      <c r="AA27" s="3">
        <f t="shared" si="19"/>
        <v>0</v>
      </c>
      <c r="AB27" s="3">
        <f t="shared" si="19"/>
        <v>0</v>
      </c>
      <c r="AC27" s="3">
        <f t="shared" si="19"/>
        <v>0</v>
      </c>
      <c r="AD27" s="3">
        <f t="shared" si="19"/>
        <v>0</v>
      </c>
      <c r="AE27" s="3">
        <f t="shared" si="19"/>
        <v>0</v>
      </c>
      <c r="AF27" s="3">
        <f t="shared" si="19"/>
        <v>0</v>
      </c>
      <c r="AG27" s="3">
        <f t="shared" si="19"/>
        <v>0</v>
      </c>
      <c r="AH27" s="3">
        <f t="shared" si="19"/>
        <v>0</v>
      </c>
      <c r="AI27" s="3">
        <f t="shared" si="19"/>
        <v>0</v>
      </c>
      <c r="AJ27" s="3">
        <f t="shared" si="19"/>
        <v>0</v>
      </c>
      <c r="AK27" s="3">
        <f t="shared" si="19"/>
        <v>0</v>
      </c>
      <c r="AL27" s="3">
        <f t="shared" si="19"/>
        <v>0</v>
      </c>
      <c r="AM27" s="3">
        <f t="shared" si="19"/>
        <v>0</v>
      </c>
      <c r="AN27" s="3">
        <f t="shared" si="19"/>
        <v>0</v>
      </c>
      <c r="AO27" s="3">
        <f t="shared" si="19"/>
        <v>0</v>
      </c>
      <c r="AP27" s="3">
        <f t="shared" si="19"/>
        <v>0</v>
      </c>
      <c r="AQ27" s="3">
        <f t="shared" si="19"/>
        <v>0</v>
      </c>
      <c r="AR27" s="3">
        <f t="shared" si="19"/>
        <v>0</v>
      </c>
      <c r="AS27" s="3">
        <f t="shared" si="19"/>
        <v>0</v>
      </c>
      <c r="AT27" s="3">
        <f t="shared" si="19"/>
        <v>0</v>
      </c>
      <c r="AU27" s="3">
        <f t="shared" si="19"/>
        <v>0</v>
      </c>
      <c r="AV27" s="3">
        <f t="shared" si="19"/>
        <v>0</v>
      </c>
      <c r="AW27" s="3">
        <f t="shared" si="19"/>
        <v>0</v>
      </c>
      <c r="AX27" s="3">
        <f t="shared" si="19"/>
        <v>0</v>
      </c>
      <c r="AY27" s="3">
        <f t="shared" si="19"/>
        <v>0</v>
      </c>
      <c r="AZ27" s="3">
        <f t="shared" si="19"/>
        <v>0</v>
      </c>
      <c r="BA27" s="3">
        <f t="shared" si="19"/>
        <v>0</v>
      </c>
      <c r="BB27" s="3">
        <f t="shared" si="19"/>
        <v>0</v>
      </c>
      <c r="BC27" s="3">
        <f t="shared" si="19"/>
        <v>0</v>
      </c>
      <c r="BD27" s="3">
        <f t="shared" si="19"/>
        <v>0</v>
      </c>
      <c r="BE27" s="3">
        <f t="shared" si="19"/>
        <v>0</v>
      </c>
      <c r="BF27" s="3">
        <f t="shared" si="19"/>
        <v>0</v>
      </c>
      <c r="BG27" s="3">
        <f t="shared" si="19"/>
        <v>0</v>
      </c>
      <c r="BH27" s="3">
        <f t="shared" si="19"/>
        <v>0</v>
      </c>
      <c r="BI27" s="3">
        <f t="shared" si="19"/>
        <v>0</v>
      </c>
      <c r="BJ27" s="3">
        <f t="shared" si="19"/>
        <v>0</v>
      </c>
      <c r="BK27" s="3">
        <f t="shared" si="19"/>
        <v>0</v>
      </c>
      <c r="BL27" s="3">
        <f t="shared" si="19"/>
        <v>0</v>
      </c>
      <c r="BM27" s="3">
        <f t="shared" si="19"/>
        <v>0</v>
      </c>
      <c r="BN27" s="3">
        <f t="shared" si="19"/>
        <v>0</v>
      </c>
      <c r="BO27" s="3">
        <f t="shared" si="19"/>
        <v>0</v>
      </c>
      <c r="BP27" s="3">
        <f t="shared" ref="BP27:CH27" si="20">IF(SUM($C$16:$N$16)=0,0,BO27+BP12)</f>
        <v>0</v>
      </c>
      <c r="BQ27" s="3">
        <f t="shared" si="20"/>
        <v>0</v>
      </c>
      <c r="BR27" s="3">
        <f t="shared" si="20"/>
        <v>0</v>
      </c>
      <c r="BS27" s="3">
        <f t="shared" si="20"/>
        <v>0</v>
      </c>
      <c r="BT27" s="3">
        <f t="shared" si="20"/>
        <v>0</v>
      </c>
      <c r="BU27" s="3">
        <f t="shared" si="20"/>
        <v>0</v>
      </c>
      <c r="BV27" s="3">
        <f t="shared" si="20"/>
        <v>0</v>
      </c>
      <c r="BW27" s="3">
        <f t="shared" si="20"/>
        <v>0</v>
      </c>
      <c r="BX27" s="3">
        <f t="shared" si="20"/>
        <v>0</v>
      </c>
      <c r="BY27" s="3">
        <f t="shared" si="20"/>
        <v>0</v>
      </c>
      <c r="BZ27" s="3">
        <f t="shared" si="20"/>
        <v>0</v>
      </c>
      <c r="CA27" s="3">
        <f t="shared" si="20"/>
        <v>0</v>
      </c>
      <c r="CB27" s="3">
        <f t="shared" si="20"/>
        <v>0</v>
      </c>
      <c r="CC27" s="3">
        <f t="shared" si="20"/>
        <v>0</v>
      </c>
      <c r="CD27" s="3">
        <f t="shared" si="20"/>
        <v>0</v>
      </c>
      <c r="CE27" s="3">
        <f t="shared" si="20"/>
        <v>0</v>
      </c>
      <c r="CF27" s="3">
        <f t="shared" si="20"/>
        <v>0</v>
      </c>
      <c r="CG27" s="3">
        <f t="shared" si="20"/>
        <v>0</v>
      </c>
      <c r="CH27" s="12">
        <f t="shared" si="20"/>
        <v>0</v>
      </c>
    </row>
    <row r="28" spans="1:86" x14ac:dyDescent="0.3">
      <c r="A28" s="639"/>
      <c r="B28" s="11" t="str">
        <f t="shared" si="4"/>
        <v>Refrigeration</v>
      </c>
      <c r="C28" s="3">
        <f t="shared" si="4"/>
        <v>0</v>
      </c>
      <c r="D28" s="3">
        <f t="shared" ref="D28:BO28" si="21">IF(SUM($C$16:$N$16)=0,0,C28+D13)</f>
        <v>15245.82</v>
      </c>
      <c r="E28" s="3">
        <f t="shared" si="21"/>
        <v>17504.46</v>
      </c>
      <c r="F28" s="3">
        <f t="shared" si="21"/>
        <v>19303.28</v>
      </c>
      <c r="G28" s="3">
        <f t="shared" si="21"/>
        <v>19303.28</v>
      </c>
      <c r="H28" s="3">
        <f t="shared" si="21"/>
        <v>19303.28</v>
      </c>
      <c r="I28" s="3">
        <f t="shared" si="21"/>
        <v>19303.28</v>
      </c>
      <c r="J28" s="3">
        <f t="shared" si="21"/>
        <v>20432.599999999999</v>
      </c>
      <c r="K28" s="3">
        <f t="shared" si="21"/>
        <v>20432.599999999999</v>
      </c>
      <c r="L28" s="3">
        <f t="shared" si="21"/>
        <v>20432.599999999999</v>
      </c>
      <c r="M28" s="3">
        <f t="shared" si="21"/>
        <v>33942.800000000003</v>
      </c>
      <c r="N28" s="3">
        <f t="shared" si="21"/>
        <v>80327.860000000015</v>
      </c>
      <c r="O28" s="3">
        <f t="shared" si="21"/>
        <v>80327.860000000015</v>
      </c>
      <c r="P28" s="3">
        <f t="shared" si="21"/>
        <v>80327.860000000015</v>
      </c>
      <c r="Q28" s="3">
        <f t="shared" si="21"/>
        <v>80327.860000000015</v>
      </c>
      <c r="R28" s="3">
        <f t="shared" si="21"/>
        <v>80327.860000000015</v>
      </c>
      <c r="S28" s="3">
        <f t="shared" si="21"/>
        <v>80327.860000000015</v>
      </c>
      <c r="T28" s="3">
        <f t="shared" si="21"/>
        <v>80327.860000000015</v>
      </c>
      <c r="U28" s="3">
        <f t="shared" si="21"/>
        <v>80327.860000000015</v>
      </c>
      <c r="V28" s="3">
        <f t="shared" si="21"/>
        <v>80327.860000000015</v>
      </c>
      <c r="W28" s="3">
        <f t="shared" si="21"/>
        <v>80327.860000000015</v>
      </c>
      <c r="X28" s="3">
        <f t="shared" si="21"/>
        <v>80327.860000000015</v>
      </c>
      <c r="Y28" s="3">
        <f t="shared" si="21"/>
        <v>80327.860000000015</v>
      </c>
      <c r="Z28" s="3">
        <f t="shared" si="21"/>
        <v>80327.860000000015</v>
      </c>
      <c r="AA28" s="3">
        <f t="shared" si="21"/>
        <v>80327.860000000015</v>
      </c>
      <c r="AB28" s="3">
        <f t="shared" si="21"/>
        <v>80327.860000000015</v>
      </c>
      <c r="AC28" s="3">
        <f t="shared" si="21"/>
        <v>80327.860000000015</v>
      </c>
      <c r="AD28" s="3">
        <f t="shared" si="21"/>
        <v>80327.860000000015</v>
      </c>
      <c r="AE28" s="3">
        <f t="shared" si="21"/>
        <v>80327.860000000015</v>
      </c>
      <c r="AF28" s="3">
        <f t="shared" si="21"/>
        <v>80327.860000000015</v>
      </c>
      <c r="AG28" s="3">
        <f t="shared" si="21"/>
        <v>80327.860000000015</v>
      </c>
      <c r="AH28" s="3">
        <f t="shared" si="21"/>
        <v>80327.860000000015</v>
      </c>
      <c r="AI28" s="3">
        <f t="shared" si="21"/>
        <v>80327.860000000015</v>
      </c>
      <c r="AJ28" s="3">
        <f t="shared" si="21"/>
        <v>80327.860000000015</v>
      </c>
      <c r="AK28" s="3">
        <f t="shared" si="21"/>
        <v>80327.860000000015</v>
      </c>
      <c r="AL28" s="3">
        <f t="shared" si="21"/>
        <v>80327.860000000015</v>
      </c>
      <c r="AM28" s="3">
        <f t="shared" si="21"/>
        <v>80327.860000000015</v>
      </c>
      <c r="AN28" s="3">
        <f t="shared" si="21"/>
        <v>80327.860000000015</v>
      </c>
      <c r="AO28" s="3">
        <f t="shared" si="21"/>
        <v>80327.860000000015</v>
      </c>
      <c r="AP28" s="3">
        <f t="shared" si="21"/>
        <v>80327.860000000015</v>
      </c>
      <c r="AQ28" s="3">
        <f t="shared" si="21"/>
        <v>80327.860000000015</v>
      </c>
      <c r="AR28" s="3">
        <f t="shared" si="21"/>
        <v>80327.860000000015</v>
      </c>
      <c r="AS28" s="3">
        <f t="shared" si="21"/>
        <v>80327.860000000015</v>
      </c>
      <c r="AT28" s="3">
        <f t="shared" si="21"/>
        <v>80327.860000000015</v>
      </c>
      <c r="AU28" s="3">
        <f t="shared" si="21"/>
        <v>80327.860000000015</v>
      </c>
      <c r="AV28" s="3">
        <f t="shared" si="21"/>
        <v>80327.860000000015</v>
      </c>
      <c r="AW28" s="3">
        <f t="shared" si="21"/>
        <v>80327.860000000015</v>
      </c>
      <c r="AX28" s="3">
        <f t="shared" si="21"/>
        <v>80327.860000000015</v>
      </c>
      <c r="AY28" s="3">
        <f t="shared" si="21"/>
        <v>80327.860000000015</v>
      </c>
      <c r="AZ28" s="3">
        <f t="shared" si="21"/>
        <v>80327.860000000015</v>
      </c>
      <c r="BA28" s="3">
        <f t="shared" si="21"/>
        <v>80327.860000000015</v>
      </c>
      <c r="BB28" s="3">
        <f t="shared" si="21"/>
        <v>80327.860000000015</v>
      </c>
      <c r="BC28" s="3">
        <f t="shared" si="21"/>
        <v>80327.860000000015</v>
      </c>
      <c r="BD28" s="3">
        <f t="shared" si="21"/>
        <v>80327.860000000015</v>
      </c>
      <c r="BE28" s="3">
        <f t="shared" si="21"/>
        <v>80327.860000000015</v>
      </c>
      <c r="BF28" s="3">
        <f t="shared" si="21"/>
        <v>80327.860000000015</v>
      </c>
      <c r="BG28" s="3">
        <f t="shared" si="21"/>
        <v>80327.860000000015</v>
      </c>
      <c r="BH28" s="3">
        <f t="shared" si="21"/>
        <v>80327.860000000015</v>
      </c>
      <c r="BI28" s="3">
        <f t="shared" si="21"/>
        <v>80327.860000000015</v>
      </c>
      <c r="BJ28" s="3">
        <f t="shared" si="21"/>
        <v>80327.860000000015</v>
      </c>
      <c r="BK28" s="3">
        <f t="shared" si="21"/>
        <v>80327.860000000015</v>
      </c>
      <c r="BL28" s="3">
        <f t="shared" si="21"/>
        <v>80327.860000000015</v>
      </c>
      <c r="BM28" s="3">
        <f t="shared" si="21"/>
        <v>80327.860000000015</v>
      </c>
      <c r="BN28" s="3">
        <f t="shared" si="21"/>
        <v>80327.860000000015</v>
      </c>
      <c r="BO28" s="3">
        <f t="shared" si="21"/>
        <v>80327.860000000015</v>
      </c>
      <c r="BP28" s="3">
        <f t="shared" ref="BP28:CH28" si="22">IF(SUM($C$16:$N$16)=0,0,BO28+BP13)</f>
        <v>80327.860000000015</v>
      </c>
      <c r="BQ28" s="3">
        <f t="shared" si="22"/>
        <v>80327.860000000015</v>
      </c>
      <c r="BR28" s="3">
        <f t="shared" si="22"/>
        <v>80327.860000000015</v>
      </c>
      <c r="BS28" s="3">
        <f t="shared" si="22"/>
        <v>80327.860000000015</v>
      </c>
      <c r="BT28" s="3">
        <f t="shared" si="22"/>
        <v>80327.860000000015</v>
      </c>
      <c r="BU28" s="3">
        <f t="shared" si="22"/>
        <v>80327.860000000015</v>
      </c>
      <c r="BV28" s="3">
        <f t="shared" si="22"/>
        <v>80327.860000000015</v>
      </c>
      <c r="BW28" s="3">
        <f t="shared" si="22"/>
        <v>80327.860000000015</v>
      </c>
      <c r="BX28" s="3">
        <f t="shared" si="22"/>
        <v>80327.860000000015</v>
      </c>
      <c r="BY28" s="3">
        <f t="shared" si="22"/>
        <v>80327.860000000015</v>
      </c>
      <c r="BZ28" s="3">
        <f t="shared" si="22"/>
        <v>80327.860000000015</v>
      </c>
      <c r="CA28" s="3">
        <f t="shared" si="22"/>
        <v>80327.860000000015</v>
      </c>
      <c r="CB28" s="3">
        <f t="shared" si="22"/>
        <v>80327.860000000015</v>
      </c>
      <c r="CC28" s="3">
        <f t="shared" si="22"/>
        <v>80327.860000000015</v>
      </c>
      <c r="CD28" s="3">
        <f t="shared" si="22"/>
        <v>80327.860000000015</v>
      </c>
      <c r="CE28" s="3">
        <f t="shared" si="22"/>
        <v>80327.860000000015</v>
      </c>
      <c r="CF28" s="3">
        <f t="shared" si="22"/>
        <v>80327.860000000015</v>
      </c>
      <c r="CG28" s="3">
        <f t="shared" si="22"/>
        <v>80327.860000000015</v>
      </c>
      <c r="CH28" s="12">
        <f t="shared" si="22"/>
        <v>80327.860000000015</v>
      </c>
    </row>
    <row r="29" spans="1:86" ht="15" customHeight="1" x14ac:dyDescent="0.3">
      <c r="A29" s="639"/>
      <c r="B29" s="11" t="str">
        <f t="shared" si="4"/>
        <v>Water Heating</v>
      </c>
      <c r="C29" s="3">
        <f t="shared" si="4"/>
        <v>0</v>
      </c>
      <c r="D29" s="3">
        <f t="shared" ref="D29:BO29" si="23">IF(SUM($C$16:$N$16)=0,0,C29+D14)</f>
        <v>2359.88</v>
      </c>
      <c r="E29" s="3">
        <f t="shared" si="23"/>
        <v>13573.18</v>
      </c>
      <c r="F29" s="3">
        <f t="shared" si="23"/>
        <v>299086.44</v>
      </c>
      <c r="G29" s="3">
        <f t="shared" si="23"/>
        <v>299086.44</v>
      </c>
      <c r="H29" s="3">
        <f t="shared" si="23"/>
        <v>349386.1</v>
      </c>
      <c r="I29" s="3">
        <f t="shared" si="23"/>
        <v>385589.04</v>
      </c>
      <c r="J29" s="3">
        <f t="shared" si="23"/>
        <v>538921.13</v>
      </c>
      <c r="K29" s="3">
        <f t="shared" si="23"/>
        <v>611513.17000000004</v>
      </c>
      <c r="L29" s="3">
        <f t="shared" si="23"/>
        <v>654123.03</v>
      </c>
      <c r="M29" s="3">
        <f t="shared" si="23"/>
        <v>721079.27</v>
      </c>
      <c r="N29" s="3">
        <f t="shared" si="23"/>
        <v>821992.39</v>
      </c>
      <c r="O29" s="3">
        <f t="shared" si="23"/>
        <v>821992.39</v>
      </c>
      <c r="P29" s="3">
        <f t="shared" si="23"/>
        <v>821992.39</v>
      </c>
      <c r="Q29" s="3">
        <f t="shared" si="23"/>
        <v>821992.39</v>
      </c>
      <c r="R29" s="3">
        <f t="shared" si="23"/>
        <v>821992.39</v>
      </c>
      <c r="S29" s="3">
        <f t="shared" si="23"/>
        <v>821992.39</v>
      </c>
      <c r="T29" s="3">
        <f t="shared" si="23"/>
        <v>821992.39</v>
      </c>
      <c r="U29" s="3">
        <f t="shared" si="23"/>
        <v>821992.39</v>
      </c>
      <c r="V29" s="3">
        <f t="shared" si="23"/>
        <v>821992.39</v>
      </c>
      <c r="W29" s="3">
        <f t="shared" si="23"/>
        <v>821992.39</v>
      </c>
      <c r="X29" s="3">
        <f t="shared" si="23"/>
        <v>821992.39</v>
      </c>
      <c r="Y29" s="3">
        <f t="shared" si="23"/>
        <v>821992.39</v>
      </c>
      <c r="Z29" s="3">
        <f t="shared" si="23"/>
        <v>821992.39</v>
      </c>
      <c r="AA29" s="3">
        <f t="shared" si="23"/>
        <v>821992.39</v>
      </c>
      <c r="AB29" s="3">
        <f t="shared" si="23"/>
        <v>821992.39</v>
      </c>
      <c r="AC29" s="3">
        <f t="shared" si="23"/>
        <v>821992.39</v>
      </c>
      <c r="AD29" s="3">
        <f t="shared" si="23"/>
        <v>821992.39</v>
      </c>
      <c r="AE29" s="3">
        <f t="shared" si="23"/>
        <v>821992.39</v>
      </c>
      <c r="AF29" s="3">
        <f t="shared" si="23"/>
        <v>821992.39</v>
      </c>
      <c r="AG29" s="3">
        <f t="shared" si="23"/>
        <v>821992.39</v>
      </c>
      <c r="AH29" s="3">
        <f t="shared" si="23"/>
        <v>821992.39</v>
      </c>
      <c r="AI29" s="3">
        <f t="shared" si="23"/>
        <v>821992.39</v>
      </c>
      <c r="AJ29" s="3">
        <f t="shared" si="23"/>
        <v>821992.39</v>
      </c>
      <c r="AK29" s="3">
        <f t="shared" si="23"/>
        <v>821992.39</v>
      </c>
      <c r="AL29" s="3">
        <f t="shared" si="23"/>
        <v>821992.39</v>
      </c>
      <c r="AM29" s="3">
        <f t="shared" si="23"/>
        <v>821992.39</v>
      </c>
      <c r="AN29" s="3">
        <f t="shared" si="23"/>
        <v>821992.39</v>
      </c>
      <c r="AO29" s="3">
        <f t="shared" si="23"/>
        <v>821992.39</v>
      </c>
      <c r="AP29" s="3">
        <f t="shared" si="23"/>
        <v>821992.39</v>
      </c>
      <c r="AQ29" s="3">
        <f t="shared" si="23"/>
        <v>821992.39</v>
      </c>
      <c r="AR29" s="3">
        <f t="shared" si="23"/>
        <v>821992.39</v>
      </c>
      <c r="AS29" s="3">
        <f t="shared" si="23"/>
        <v>821992.39</v>
      </c>
      <c r="AT29" s="3">
        <f t="shared" si="23"/>
        <v>821992.39</v>
      </c>
      <c r="AU29" s="3">
        <f t="shared" si="23"/>
        <v>821992.39</v>
      </c>
      <c r="AV29" s="3">
        <f t="shared" si="23"/>
        <v>821992.39</v>
      </c>
      <c r="AW29" s="3">
        <f t="shared" si="23"/>
        <v>821992.39</v>
      </c>
      <c r="AX29" s="3">
        <f t="shared" si="23"/>
        <v>821992.39</v>
      </c>
      <c r="AY29" s="3">
        <f t="shared" si="23"/>
        <v>821992.39</v>
      </c>
      <c r="AZ29" s="3">
        <f t="shared" si="23"/>
        <v>821992.39</v>
      </c>
      <c r="BA29" s="3">
        <f t="shared" si="23"/>
        <v>821992.39</v>
      </c>
      <c r="BB29" s="3">
        <f t="shared" si="23"/>
        <v>821992.39</v>
      </c>
      <c r="BC29" s="3">
        <f t="shared" si="23"/>
        <v>821992.39</v>
      </c>
      <c r="BD29" s="3">
        <f t="shared" si="23"/>
        <v>821992.39</v>
      </c>
      <c r="BE29" s="3">
        <f t="shared" si="23"/>
        <v>821992.39</v>
      </c>
      <c r="BF29" s="3">
        <f t="shared" si="23"/>
        <v>821992.39</v>
      </c>
      <c r="BG29" s="3">
        <f t="shared" si="23"/>
        <v>821992.39</v>
      </c>
      <c r="BH29" s="3">
        <f t="shared" si="23"/>
        <v>821992.39</v>
      </c>
      <c r="BI29" s="3">
        <f t="shared" si="23"/>
        <v>821992.39</v>
      </c>
      <c r="BJ29" s="3">
        <f t="shared" si="23"/>
        <v>821992.39</v>
      </c>
      <c r="BK29" s="3">
        <f t="shared" si="23"/>
        <v>821992.39</v>
      </c>
      <c r="BL29" s="3">
        <f t="shared" si="23"/>
        <v>821992.39</v>
      </c>
      <c r="BM29" s="3">
        <f t="shared" si="23"/>
        <v>821992.39</v>
      </c>
      <c r="BN29" s="3">
        <f t="shared" si="23"/>
        <v>821992.39</v>
      </c>
      <c r="BO29" s="3">
        <f t="shared" si="23"/>
        <v>821992.39</v>
      </c>
      <c r="BP29" s="3">
        <f t="shared" ref="BP29:CH29" si="24">IF(SUM($C$16:$N$16)=0,0,BO29+BP14)</f>
        <v>821992.39</v>
      </c>
      <c r="BQ29" s="3">
        <f t="shared" si="24"/>
        <v>821992.39</v>
      </c>
      <c r="BR29" s="3">
        <f t="shared" si="24"/>
        <v>821992.39</v>
      </c>
      <c r="BS29" s="3">
        <f t="shared" si="24"/>
        <v>821992.39</v>
      </c>
      <c r="BT29" s="3">
        <f t="shared" si="24"/>
        <v>821992.39</v>
      </c>
      <c r="BU29" s="3">
        <f t="shared" si="24"/>
        <v>821992.39</v>
      </c>
      <c r="BV29" s="3">
        <f t="shared" si="24"/>
        <v>821992.39</v>
      </c>
      <c r="BW29" s="3">
        <f t="shared" si="24"/>
        <v>821992.39</v>
      </c>
      <c r="BX29" s="3">
        <f t="shared" si="24"/>
        <v>821992.39</v>
      </c>
      <c r="BY29" s="3">
        <f t="shared" si="24"/>
        <v>821992.39</v>
      </c>
      <c r="BZ29" s="3">
        <f t="shared" si="24"/>
        <v>821992.39</v>
      </c>
      <c r="CA29" s="3">
        <f t="shared" si="24"/>
        <v>821992.39</v>
      </c>
      <c r="CB29" s="3">
        <f t="shared" si="24"/>
        <v>821992.39</v>
      </c>
      <c r="CC29" s="3">
        <f t="shared" si="24"/>
        <v>821992.39</v>
      </c>
      <c r="CD29" s="3">
        <f t="shared" si="24"/>
        <v>821992.39</v>
      </c>
      <c r="CE29" s="3">
        <f t="shared" si="24"/>
        <v>821992.39</v>
      </c>
      <c r="CF29" s="3">
        <f t="shared" si="24"/>
        <v>821992.39</v>
      </c>
      <c r="CG29" s="3">
        <f t="shared" si="24"/>
        <v>821992.39</v>
      </c>
      <c r="CH29" s="12">
        <f t="shared" si="24"/>
        <v>821992.39</v>
      </c>
    </row>
    <row r="30" spans="1:86" ht="15" customHeight="1" x14ac:dyDescent="0.3">
      <c r="A30" s="639"/>
      <c r="B30" s="11" t="str">
        <f t="shared" si="4"/>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12"/>
    </row>
    <row r="31" spans="1:86" ht="15" customHeight="1" thickBot="1" x14ac:dyDescent="0.35">
      <c r="A31" s="640"/>
      <c r="B31" s="312" t="str">
        <f t="shared" si="4"/>
        <v>Monthly kWh</v>
      </c>
      <c r="C31" s="313">
        <f>SUM(C20:C30)</f>
        <v>0</v>
      </c>
      <c r="D31" s="313">
        <f t="shared" ref="D31:BO31" si="25">SUM(D20:D30)</f>
        <v>131296.08000000002</v>
      </c>
      <c r="E31" s="313">
        <f t="shared" si="25"/>
        <v>179577.02</v>
      </c>
      <c r="F31" s="313">
        <f t="shared" si="25"/>
        <v>806972.40000000014</v>
      </c>
      <c r="G31" s="313">
        <f t="shared" si="25"/>
        <v>829148.32000000007</v>
      </c>
      <c r="H31" s="313">
        <f t="shared" si="25"/>
        <v>2804954.1599999997</v>
      </c>
      <c r="I31" s="313">
        <f t="shared" si="25"/>
        <v>3305768.6359999995</v>
      </c>
      <c r="J31" s="313">
        <f t="shared" si="25"/>
        <v>6460454.8559999997</v>
      </c>
      <c r="K31" s="313">
        <f t="shared" si="25"/>
        <v>7598934.345999999</v>
      </c>
      <c r="L31" s="313">
        <f t="shared" si="25"/>
        <v>9126328.7059999984</v>
      </c>
      <c r="M31" s="313">
        <f t="shared" si="25"/>
        <v>11353367.995999999</v>
      </c>
      <c r="N31" s="313">
        <f t="shared" si="25"/>
        <v>12335152.696</v>
      </c>
      <c r="O31" s="313">
        <f t="shared" si="25"/>
        <v>12335152.696</v>
      </c>
      <c r="P31" s="313">
        <f t="shared" si="25"/>
        <v>12335152.696</v>
      </c>
      <c r="Q31" s="313">
        <f t="shared" si="25"/>
        <v>12335152.696</v>
      </c>
      <c r="R31" s="313">
        <f t="shared" si="25"/>
        <v>12335152.696</v>
      </c>
      <c r="S31" s="313">
        <f t="shared" si="25"/>
        <v>12335152.696</v>
      </c>
      <c r="T31" s="313">
        <f t="shared" si="25"/>
        <v>12335152.696</v>
      </c>
      <c r="U31" s="313">
        <f t="shared" si="25"/>
        <v>12335152.696</v>
      </c>
      <c r="V31" s="313">
        <f t="shared" si="25"/>
        <v>12335152.696</v>
      </c>
      <c r="W31" s="313">
        <f t="shared" si="25"/>
        <v>12335152.696</v>
      </c>
      <c r="X31" s="313">
        <f t="shared" si="25"/>
        <v>12335152.696</v>
      </c>
      <c r="Y31" s="313">
        <f t="shared" si="25"/>
        <v>12335152.696</v>
      </c>
      <c r="Z31" s="313">
        <f t="shared" si="25"/>
        <v>12335152.696</v>
      </c>
      <c r="AA31" s="313">
        <f t="shared" si="25"/>
        <v>12335152.696</v>
      </c>
      <c r="AB31" s="313">
        <f t="shared" si="25"/>
        <v>12335152.696</v>
      </c>
      <c r="AC31" s="313">
        <f t="shared" si="25"/>
        <v>12335152.696</v>
      </c>
      <c r="AD31" s="313">
        <f t="shared" si="25"/>
        <v>12335152.696</v>
      </c>
      <c r="AE31" s="313">
        <f t="shared" si="25"/>
        <v>12335152.696</v>
      </c>
      <c r="AF31" s="313">
        <f t="shared" si="25"/>
        <v>12335152.696</v>
      </c>
      <c r="AG31" s="313">
        <f t="shared" si="25"/>
        <v>12335152.696</v>
      </c>
      <c r="AH31" s="313">
        <f t="shared" si="25"/>
        <v>12335152.696</v>
      </c>
      <c r="AI31" s="313">
        <f t="shared" si="25"/>
        <v>12335152.696</v>
      </c>
      <c r="AJ31" s="313">
        <f t="shared" si="25"/>
        <v>12335152.696</v>
      </c>
      <c r="AK31" s="313">
        <f t="shared" si="25"/>
        <v>12335152.696</v>
      </c>
      <c r="AL31" s="313">
        <f t="shared" si="25"/>
        <v>12335152.696</v>
      </c>
      <c r="AM31" s="313">
        <f t="shared" si="25"/>
        <v>12335152.696</v>
      </c>
      <c r="AN31" s="313">
        <f t="shared" si="25"/>
        <v>12335152.696</v>
      </c>
      <c r="AO31" s="313">
        <f t="shared" si="25"/>
        <v>12335152.696</v>
      </c>
      <c r="AP31" s="313">
        <f t="shared" si="25"/>
        <v>12335152.696</v>
      </c>
      <c r="AQ31" s="313">
        <f t="shared" si="25"/>
        <v>12335152.696</v>
      </c>
      <c r="AR31" s="313">
        <f t="shared" si="25"/>
        <v>12335152.696</v>
      </c>
      <c r="AS31" s="313">
        <f t="shared" si="25"/>
        <v>12335152.696</v>
      </c>
      <c r="AT31" s="313">
        <f t="shared" si="25"/>
        <v>12335152.696</v>
      </c>
      <c r="AU31" s="313">
        <f t="shared" si="25"/>
        <v>12335152.696</v>
      </c>
      <c r="AV31" s="313">
        <f t="shared" si="25"/>
        <v>12335152.696</v>
      </c>
      <c r="AW31" s="313">
        <f t="shared" si="25"/>
        <v>12335152.696</v>
      </c>
      <c r="AX31" s="313">
        <f t="shared" si="25"/>
        <v>12335152.696</v>
      </c>
      <c r="AY31" s="313">
        <f t="shared" si="25"/>
        <v>12335152.696</v>
      </c>
      <c r="AZ31" s="313">
        <f t="shared" si="25"/>
        <v>12335152.696</v>
      </c>
      <c r="BA31" s="313">
        <f t="shared" si="25"/>
        <v>12335152.696</v>
      </c>
      <c r="BB31" s="313">
        <f t="shared" si="25"/>
        <v>12335152.696</v>
      </c>
      <c r="BC31" s="313">
        <f t="shared" si="25"/>
        <v>12335152.696</v>
      </c>
      <c r="BD31" s="313">
        <f t="shared" si="25"/>
        <v>12335152.696</v>
      </c>
      <c r="BE31" s="313">
        <f t="shared" si="25"/>
        <v>12335152.696</v>
      </c>
      <c r="BF31" s="313">
        <f t="shared" si="25"/>
        <v>12335152.696</v>
      </c>
      <c r="BG31" s="313">
        <f t="shared" si="25"/>
        <v>12335152.696</v>
      </c>
      <c r="BH31" s="313">
        <f t="shared" si="25"/>
        <v>12335152.696</v>
      </c>
      <c r="BI31" s="313">
        <f t="shared" si="25"/>
        <v>12335152.696</v>
      </c>
      <c r="BJ31" s="313">
        <f t="shared" si="25"/>
        <v>12335152.696</v>
      </c>
      <c r="BK31" s="313">
        <f t="shared" si="25"/>
        <v>12335152.696</v>
      </c>
      <c r="BL31" s="313">
        <f t="shared" si="25"/>
        <v>12335152.696</v>
      </c>
      <c r="BM31" s="313">
        <f t="shared" si="25"/>
        <v>12335152.696</v>
      </c>
      <c r="BN31" s="313">
        <f t="shared" si="25"/>
        <v>12335152.696</v>
      </c>
      <c r="BO31" s="313">
        <f t="shared" si="25"/>
        <v>12335152.696</v>
      </c>
      <c r="BP31" s="313">
        <f t="shared" ref="BP31:CH31" si="26">SUM(BP20:BP30)</f>
        <v>12335152.696</v>
      </c>
      <c r="BQ31" s="313">
        <f t="shared" si="26"/>
        <v>12335152.696</v>
      </c>
      <c r="BR31" s="313">
        <f t="shared" si="26"/>
        <v>12335152.696</v>
      </c>
      <c r="BS31" s="313">
        <f t="shared" si="26"/>
        <v>12335152.696</v>
      </c>
      <c r="BT31" s="313">
        <f t="shared" si="26"/>
        <v>12335152.696</v>
      </c>
      <c r="BU31" s="313">
        <f t="shared" si="26"/>
        <v>12335152.696</v>
      </c>
      <c r="BV31" s="313">
        <f t="shared" si="26"/>
        <v>12335152.696</v>
      </c>
      <c r="BW31" s="313">
        <f t="shared" si="26"/>
        <v>12335152.696</v>
      </c>
      <c r="BX31" s="313">
        <f t="shared" si="26"/>
        <v>12335152.696</v>
      </c>
      <c r="BY31" s="313">
        <f t="shared" si="26"/>
        <v>12335152.696</v>
      </c>
      <c r="BZ31" s="313">
        <f t="shared" si="26"/>
        <v>12335152.696</v>
      </c>
      <c r="CA31" s="313">
        <f t="shared" si="26"/>
        <v>12335152.696</v>
      </c>
      <c r="CB31" s="313">
        <f t="shared" si="26"/>
        <v>12335152.696</v>
      </c>
      <c r="CC31" s="313">
        <f t="shared" si="26"/>
        <v>12335152.696</v>
      </c>
      <c r="CD31" s="313">
        <f t="shared" si="26"/>
        <v>12335152.696</v>
      </c>
      <c r="CE31" s="313">
        <f t="shared" si="26"/>
        <v>12335152.696</v>
      </c>
      <c r="CF31" s="313">
        <f t="shared" si="26"/>
        <v>12335152.696</v>
      </c>
      <c r="CG31" s="313">
        <f t="shared" si="26"/>
        <v>12335152.696</v>
      </c>
      <c r="CH31" s="316">
        <f t="shared" si="26"/>
        <v>12335152.696</v>
      </c>
    </row>
    <row r="32" spans="1:86" s="49" customFormat="1" x14ac:dyDescent="0.3">
      <c r="A32" s="8"/>
      <c r="B32" s="347"/>
      <c r="C32" s="9"/>
      <c r="D32" s="347"/>
      <c r="E32" s="9"/>
      <c r="F32" s="347"/>
      <c r="G32" s="347"/>
      <c r="H32" s="9"/>
      <c r="I32" s="347"/>
      <c r="J32" s="347"/>
      <c r="K32" s="9"/>
      <c r="L32" s="347"/>
      <c r="M32" s="347"/>
      <c r="N32" s="447" t="s">
        <v>235</v>
      </c>
      <c r="O32" s="446">
        <f>SUM(C5:N15)</f>
        <v>12335152.696000002</v>
      </c>
      <c r="P32" s="347"/>
      <c r="Q32" s="9"/>
      <c r="R32" s="347"/>
      <c r="S32" s="347"/>
      <c r="T32" s="9"/>
      <c r="U32" s="347"/>
      <c r="V32" s="347"/>
      <c r="W32" s="9"/>
      <c r="X32" s="347"/>
      <c r="Y32" s="347"/>
      <c r="Z32" s="9"/>
      <c r="AA32" s="347"/>
      <c r="AB32" s="347"/>
      <c r="AC32" s="9"/>
      <c r="AD32" s="347"/>
      <c r="AE32" s="347"/>
      <c r="AF32" s="9"/>
      <c r="AG32" s="347"/>
      <c r="AH32" s="347"/>
      <c r="AI32" s="9"/>
      <c r="AJ32" s="347"/>
      <c r="AK32" s="347"/>
      <c r="AL32" s="9"/>
      <c r="AM32" s="347"/>
      <c r="AN32" s="347"/>
      <c r="AO32" s="9"/>
      <c r="AP32" s="347"/>
      <c r="AQ32" s="347"/>
      <c r="AR32" s="9"/>
      <c r="AS32" s="347"/>
      <c r="AT32" s="347"/>
      <c r="AU32" s="9"/>
      <c r="AV32" s="347"/>
      <c r="AW32" s="347"/>
      <c r="AX32" s="9"/>
      <c r="AY32" s="347"/>
      <c r="AZ32" s="347"/>
      <c r="BA32" s="9"/>
      <c r="BB32" s="347"/>
      <c r="BC32" s="347"/>
      <c r="BD32" s="9"/>
      <c r="BE32" s="347"/>
      <c r="BF32" s="347"/>
      <c r="BG32" s="9"/>
      <c r="BH32" s="347"/>
      <c r="BI32" s="347"/>
      <c r="BJ32" s="9"/>
      <c r="BK32" s="347"/>
      <c r="BL32" s="347"/>
      <c r="BM32" s="9"/>
      <c r="BN32" s="347"/>
      <c r="BO32" s="347"/>
      <c r="BP32" s="9"/>
      <c r="BQ32" s="347"/>
      <c r="BR32" s="347"/>
      <c r="BS32" s="9"/>
      <c r="BT32" s="347"/>
      <c r="BU32" s="347"/>
      <c r="BV32" s="9"/>
      <c r="BW32" s="347"/>
      <c r="BX32" s="347"/>
      <c r="BY32" s="9"/>
      <c r="BZ32" s="347"/>
      <c r="CA32" s="347"/>
      <c r="CB32" s="9"/>
      <c r="CC32" s="347"/>
      <c r="CD32" s="347"/>
      <c r="CE32" s="9"/>
      <c r="CF32" s="347"/>
      <c r="CG32" s="347"/>
      <c r="CH32" s="9"/>
    </row>
    <row r="33" spans="1:86" s="49" customFormat="1" ht="15" thickBot="1" x14ac:dyDescent="0.35">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row>
    <row r="34" spans="1:86" ht="15.6" x14ac:dyDescent="0.3">
      <c r="A34" s="641" t="s">
        <v>217</v>
      </c>
      <c r="B34" s="18" t="s">
        <v>209</v>
      </c>
      <c r="C34" s="309">
        <v>43831</v>
      </c>
      <c r="D34" s="309">
        <v>43862</v>
      </c>
      <c r="E34" s="309">
        <v>43891</v>
      </c>
      <c r="F34" s="309">
        <v>43922</v>
      </c>
      <c r="G34" s="309">
        <v>43952</v>
      </c>
      <c r="H34" s="309">
        <v>43983</v>
      </c>
      <c r="I34" s="309">
        <v>44013</v>
      </c>
      <c r="J34" s="309">
        <v>44044</v>
      </c>
      <c r="K34" s="309">
        <v>44075</v>
      </c>
      <c r="L34" s="309">
        <v>44105</v>
      </c>
      <c r="M34" s="309">
        <v>44136</v>
      </c>
      <c r="N34" s="309">
        <v>44166</v>
      </c>
      <c r="O34" s="309">
        <v>44197</v>
      </c>
      <c r="P34" s="309">
        <v>44228</v>
      </c>
      <c r="Q34" s="309">
        <v>44256</v>
      </c>
      <c r="R34" s="309">
        <v>44287</v>
      </c>
      <c r="S34" s="309">
        <v>44317</v>
      </c>
      <c r="T34" s="309">
        <v>44348</v>
      </c>
      <c r="U34" s="309">
        <v>44378</v>
      </c>
      <c r="V34" s="309">
        <v>44409</v>
      </c>
      <c r="W34" s="309">
        <v>44440</v>
      </c>
      <c r="X34" s="309">
        <v>44470</v>
      </c>
      <c r="Y34" s="309">
        <v>44501</v>
      </c>
      <c r="Z34" s="309">
        <v>44531</v>
      </c>
      <c r="AA34" s="309">
        <v>44562</v>
      </c>
      <c r="AB34" s="309">
        <v>44593</v>
      </c>
      <c r="AC34" s="309">
        <v>44621</v>
      </c>
      <c r="AD34" s="309">
        <v>44652</v>
      </c>
      <c r="AE34" s="309">
        <v>44682</v>
      </c>
      <c r="AF34" s="309">
        <v>44713</v>
      </c>
      <c r="AG34" s="309">
        <v>44743</v>
      </c>
      <c r="AH34" s="309">
        <v>44774</v>
      </c>
      <c r="AI34" s="309">
        <v>44805</v>
      </c>
      <c r="AJ34" s="309">
        <v>44835</v>
      </c>
      <c r="AK34" s="309">
        <v>44866</v>
      </c>
      <c r="AL34" s="309">
        <v>44896</v>
      </c>
      <c r="AM34" s="309">
        <v>44927</v>
      </c>
      <c r="AN34" s="309">
        <v>44958</v>
      </c>
      <c r="AO34" s="309">
        <v>44986</v>
      </c>
      <c r="AP34" s="309">
        <v>45017</v>
      </c>
      <c r="AQ34" s="309">
        <v>45047</v>
      </c>
      <c r="AR34" s="309">
        <v>45078</v>
      </c>
      <c r="AS34" s="309">
        <v>45108</v>
      </c>
      <c r="AT34" s="309">
        <v>45139</v>
      </c>
      <c r="AU34" s="309">
        <v>45170</v>
      </c>
      <c r="AV34" s="309">
        <v>45200</v>
      </c>
      <c r="AW34" s="309">
        <v>45231</v>
      </c>
      <c r="AX34" s="309">
        <v>45261</v>
      </c>
      <c r="AY34" s="309">
        <v>45292</v>
      </c>
      <c r="AZ34" s="309">
        <v>45323</v>
      </c>
      <c r="BA34" s="309">
        <v>45352</v>
      </c>
      <c r="BB34" s="309">
        <v>45383</v>
      </c>
      <c r="BC34" s="309">
        <v>45413</v>
      </c>
      <c r="BD34" s="309">
        <v>45444</v>
      </c>
      <c r="BE34" s="309">
        <v>45474</v>
      </c>
      <c r="BF34" s="309">
        <v>45505</v>
      </c>
      <c r="BG34" s="309">
        <v>45536</v>
      </c>
      <c r="BH34" s="309">
        <v>45566</v>
      </c>
      <c r="BI34" s="309">
        <v>45597</v>
      </c>
      <c r="BJ34" s="309">
        <v>45627</v>
      </c>
      <c r="BK34" s="309">
        <v>45658</v>
      </c>
      <c r="BL34" s="309">
        <v>45689</v>
      </c>
      <c r="BM34" s="309">
        <v>45717</v>
      </c>
      <c r="BN34" s="309">
        <v>45748</v>
      </c>
      <c r="BO34" s="309">
        <v>45778</v>
      </c>
      <c r="BP34" s="309">
        <v>45809</v>
      </c>
      <c r="BQ34" s="309">
        <v>45839</v>
      </c>
      <c r="BR34" s="309">
        <v>45870</v>
      </c>
      <c r="BS34" s="309">
        <v>45901</v>
      </c>
      <c r="BT34" s="309">
        <v>45931</v>
      </c>
      <c r="BU34" s="309">
        <v>45962</v>
      </c>
      <c r="BV34" s="309">
        <v>45992</v>
      </c>
      <c r="BW34" s="309">
        <v>46023</v>
      </c>
      <c r="BX34" s="309">
        <v>46054</v>
      </c>
      <c r="BY34" s="309">
        <v>46082</v>
      </c>
      <c r="BZ34" s="309">
        <v>46113</v>
      </c>
      <c r="CA34" s="309">
        <v>46143</v>
      </c>
      <c r="CB34" s="309">
        <v>46174</v>
      </c>
      <c r="CC34" s="309">
        <v>46204</v>
      </c>
      <c r="CD34" s="309">
        <v>46235</v>
      </c>
      <c r="CE34" s="309">
        <v>46266</v>
      </c>
      <c r="CF34" s="309">
        <v>46296</v>
      </c>
      <c r="CG34" s="309">
        <v>46327</v>
      </c>
      <c r="CH34" s="310">
        <v>46357</v>
      </c>
    </row>
    <row r="35" spans="1:86" ht="15" customHeight="1" x14ac:dyDescent="0.3">
      <c r="A35" s="642"/>
      <c r="B35" s="11" t="str">
        <f t="shared" ref="B35:B46" si="27">B20</f>
        <v>Building Shell</v>
      </c>
      <c r="C35" s="3">
        <v>0</v>
      </c>
      <c r="D35" s="3">
        <v>0</v>
      </c>
      <c r="E35" s="3">
        <v>0</v>
      </c>
      <c r="F35" s="3">
        <v>0</v>
      </c>
      <c r="G35" s="3">
        <f>F35</f>
        <v>0</v>
      </c>
      <c r="H35" s="3">
        <f t="shared" ref="H35:BS35" si="28">G35</f>
        <v>0</v>
      </c>
      <c r="I35" s="3">
        <f t="shared" si="28"/>
        <v>0</v>
      </c>
      <c r="J35" s="3">
        <f t="shared" si="28"/>
        <v>0</v>
      </c>
      <c r="K35" s="3">
        <f t="shared" si="28"/>
        <v>0</v>
      </c>
      <c r="L35" s="3">
        <f t="shared" si="28"/>
        <v>0</v>
      </c>
      <c r="M35" s="3">
        <f t="shared" si="28"/>
        <v>0</v>
      </c>
      <c r="N35" s="3">
        <f t="shared" si="28"/>
        <v>0</v>
      </c>
      <c r="O35" s="3">
        <f t="shared" si="28"/>
        <v>0</v>
      </c>
      <c r="P35" s="3">
        <f t="shared" si="28"/>
        <v>0</v>
      </c>
      <c r="Q35" s="3">
        <f t="shared" si="28"/>
        <v>0</v>
      </c>
      <c r="R35" s="3">
        <f t="shared" si="28"/>
        <v>0</v>
      </c>
      <c r="S35" s="3">
        <f t="shared" si="28"/>
        <v>0</v>
      </c>
      <c r="T35" s="3">
        <f t="shared" si="28"/>
        <v>0</v>
      </c>
      <c r="U35" s="3">
        <f t="shared" si="28"/>
        <v>0</v>
      </c>
      <c r="V35" s="3">
        <f t="shared" si="28"/>
        <v>0</v>
      </c>
      <c r="W35" s="3">
        <f t="shared" si="28"/>
        <v>0</v>
      </c>
      <c r="X35" s="3">
        <f t="shared" si="28"/>
        <v>0</v>
      </c>
      <c r="Y35" s="3">
        <f t="shared" si="28"/>
        <v>0</v>
      </c>
      <c r="Z35" s="3">
        <f t="shared" si="28"/>
        <v>0</v>
      </c>
      <c r="AA35" s="3">
        <f t="shared" si="28"/>
        <v>0</v>
      </c>
      <c r="AB35" s="3">
        <f t="shared" si="28"/>
        <v>0</v>
      </c>
      <c r="AC35" s="3">
        <f t="shared" si="28"/>
        <v>0</v>
      </c>
      <c r="AD35" s="3">
        <f t="shared" si="28"/>
        <v>0</v>
      </c>
      <c r="AE35" s="3">
        <f t="shared" si="28"/>
        <v>0</v>
      </c>
      <c r="AF35" s="3">
        <f t="shared" si="28"/>
        <v>0</v>
      </c>
      <c r="AG35" s="3">
        <f t="shared" si="28"/>
        <v>0</v>
      </c>
      <c r="AH35" s="3">
        <f t="shared" si="28"/>
        <v>0</v>
      </c>
      <c r="AI35" s="3">
        <f t="shared" si="28"/>
        <v>0</v>
      </c>
      <c r="AJ35" s="3">
        <f t="shared" si="28"/>
        <v>0</v>
      </c>
      <c r="AK35" s="3">
        <f t="shared" si="28"/>
        <v>0</v>
      </c>
      <c r="AL35" s="3">
        <f t="shared" si="28"/>
        <v>0</v>
      </c>
      <c r="AM35" s="3">
        <f t="shared" si="28"/>
        <v>0</v>
      </c>
      <c r="AN35" s="3">
        <f t="shared" si="28"/>
        <v>0</v>
      </c>
      <c r="AO35" s="3">
        <f t="shared" si="28"/>
        <v>0</v>
      </c>
      <c r="AP35" s="3">
        <f t="shared" si="28"/>
        <v>0</v>
      </c>
      <c r="AQ35" s="3">
        <f t="shared" si="28"/>
        <v>0</v>
      </c>
      <c r="AR35" s="3">
        <f t="shared" si="28"/>
        <v>0</v>
      </c>
      <c r="AS35" s="3">
        <f t="shared" si="28"/>
        <v>0</v>
      </c>
      <c r="AT35" s="3">
        <f t="shared" si="28"/>
        <v>0</v>
      </c>
      <c r="AU35" s="3">
        <f t="shared" si="28"/>
        <v>0</v>
      </c>
      <c r="AV35" s="3">
        <f t="shared" si="28"/>
        <v>0</v>
      </c>
      <c r="AW35" s="3">
        <f t="shared" si="28"/>
        <v>0</v>
      </c>
      <c r="AX35" s="3">
        <f t="shared" si="28"/>
        <v>0</v>
      </c>
      <c r="AY35" s="3">
        <f t="shared" si="28"/>
        <v>0</v>
      </c>
      <c r="AZ35" s="3">
        <f t="shared" si="28"/>
        <v>0</v>
      </c>
      <c r="BA35" s="3">
        <f t="shared" si="28"/>
        <v>0</v>
      </c>
      <c r="BB35" s="3">
        <f t="shared" si="28"/>
        <v>0</v>
      </c>
      <c r="BC35" s="3">
        <f t="shared" si="28"/>
        <v>0</v>
      </c>
      <c r="BD35" s="3">
        <f t="shared" si="28"/>
        <v>0</v>
      </c>
      <c r="BE35" s="3">
        <f t="shared" si="28"/>
        <v>0</v>
      </c>
      <c r="BF35" s="3">
        <f t="shared" si="28"/>
        <v>0</v>
      </c>
      <c r="BG35" s="3">
        <f t="shared" si="28"/>
        <v>0</v>
      </c>
      <c r="BH35" s="3">
        <f t="shared" si="28"/>
        <v>0</v>
      </c>
      <c r="BI35" s="3">
        <f t="shared" si="28"/>
        <v>0</v>
      </c>
      <c r="BJ35" s="3">
        <f t="shared" si="28"/>
        <v>0</v>
      </c>
      <c r="BK35" s="3">
        <f t="shared" si="28"/>
        <v>0</v>
      </c>
      <c r="BL35" s="3">
        <f t="shared" si="28"/>
        <v>0</v>
      </c>
      <c r="BM35" s="3">
        <f t="shared" si="28"/>
        <v>0</v>
      </c>
      <c r="BN35" s="3">
        <f t="shared" si="28"/>
        <v>0</v>
      </c>
      <c r="BO35" s="3">
        <f t="shared" si="28"/>
        <v>0</v>
      </c>
      <c r="BP35" s="3">
        <f t="shared" si="28"/>
        <v>0</v>
      </c>
      <c r="BQ35" s="3">
        <f t="shared" si="28"/>
        <v>0</v>
      </c>
      <c r="BR35" s="3">
        <f t="shared" si="28"/>
        <v>0</v>
      </c>
      <c r="BS35" s="3">
        <f t="shared" si="28"/>
        <v>0</v>
      </c>
      <c r="BT35" s="3">
        <f t="shared" ref="BT35:CH35" si="29">BS35</f>
        <v>0</v>
      </c>
      <c r="BU35" s="3">
        <f t="shared" si="29"/>
        <v>0</v>
      </c>
      <c r="BV35" s="3">
        <f t="shared" si="29"/>
        <v>0</v>
      </c>
      <c r="BW35" s="3">
        <f t="shared" si="29"/>
        <v>0</v>
      </c>
      <c r="BX35" s="3">
        <f t="shared" si="29"/>
        <v>0</v>
      </c>
      <c r="BY35" s="3">
        <f t="shared" si="29"/>
        <v>0</v>
      </c>
      <c r="BZ35" s="3">
        <f t="shared" si="29"/>
        <v>0</v>
      </c>
      <c r="CA35" s="3">
        <f t="shared" si="29"/>
        <v>0</v>
      </c>
      <c r="CB35" s="3">
        <f t="shared" si="29"/>
        <v>0</v>
      </c>
      <c r="CC35" s="3">
        <f t="shared" si="29"/>
        <v>0</v>
      </c>
      <c r="CD35" s="3">
        <f t="shared" si="29"/>
        <v>0</v>
      </c>
      <c r="CE35" s="3">
        <f t="shared" si="29"/>
        <v>0</v>
      </c>
      <c r="CF35" s="3">
        <f t="shared" si="29"/>
        <v>0</v>
      </c>
      <c r="CG35" s="3">
        <f t="shared" si="29"/>
        <v>0</v>
      </c>
      <c r="CH35" s="12">
        <f t="shared" si="29"/>
        <v>0</v>
      </c>
    </row>
    <row r="36" spans="1:86" x14ac:dyDescent="0.3">
      <c r="A36" s="642"/>
      <c r="B36" s="13" t="str">
        <f t="shared" si="27"/>
        <v>Cooling</v>
      </c>
      <c r="C36" s="3">
        <v>0</v>
      </c>
      <c r="D36" s="3">
        <v>0</v>
      </c>
      <c r="E36" s="3">
        <v>0</v>
      </c>
      <c r="F36" s="3">
        <v>0</v>
      </c>
      <c r="G36" s="3">
        <f t="shared" ref="G36:BR36" si="30">F36</f>
        <v>0</v>
      </c>
      <c r="H36" s="3">
        <f t="shared" si="30"/>
        <v>0</v>
      </c>
      <c r="I36" s="3">
        <f t="shared" si="30"/>
        <v>0</v>
      </c>
      <c r="J36" s="3">
        <f t="shared" si="30"/>
        <v>0</v>
      </c>
      <c r="K36" s="3">
        <f t="shared" si="30"/>
        <v>0</v>
      </c>
      <c r="L36" s="3">
        <f t="shared" si="30"/>
        <v>0</v>
      </c>
      <c r="M36" s="3">
        <f t="shared" si="30"/>
        <v>0</v>
      </c>
      <c r="N36" s="3">
        <f t="shared" si="30"/>
        <v>0</v>
      </c>
      <c r="O36" s="3">
        <f t="shared" si="30"/>
        <v>0</v>
      </c>
      <c r="P36" s="3">
        <f t="shared" si="30"/>
        <v>0</v>
      </c>
      <c r="Q36" s="3">
        <f t="shared" si="30"/>
        <v>0</v>
      </c>
      <c r="R36" s="3">
        <f t="shared" si="30"/>
        <v>0</v>
      </c>
      <c r="S36" s="3">
        <f t="shared" si="30"/>
        <v>0</v>
      </c>
      <c r="T36" s="3">
        <f t="shared" si="30"/>
        <v>0</v>
      </c>
      <c r="U36" s="3">
        <f t="shared" si="30"/>
        <v>0</v>
      </c>
      <c r="V36" s="3">
        <f t="shared" si="30"/>
        <v>0</v>
      </c>
      <c r="W36" s="3">
        <f t="shared" si="30"/>
        <v>0</v>
      </c>
      <c r="X36" s="3">
        <f t="shared" si="30"/>
        <v>0</v>
      </c>
      <c r="Y36" s="3">
        <f t="shared" si="30"/>
        <v>0</v>
      </c>
      <c r="Z36" s="3">
        <f t="shared" si="30"/>
        <v>0</v>
      </c>
      <c r="AA36" s="3">
        <f t="shared" si="30"/>
        <v>0</v>
      </c>
      <c r="AB36" s="3">
        <f t="shared" si="30"/>
        <v>0</v>
      </c>
      <c r="AC36" s="3">
        <f t="shared" si="30"/>
        <v>0</v>
      </c>
      <c r="AD36" s="3">
        <f t="shared" si="30"/>
        <v>0</v>
      </c>
      <c r="AE36" s="3">
        <f t="shared" si="30"/>
        <v>0</v>
      </c>
      <c r="AF36" s="3">
        <f t="shared" si="30"/>
        <v>0</v>
      </c>
      <c r="AG36" s="3">
        <f t="shared" si="30"/>
        <v>0</v>
      </c>
      <c r="AH36" s="3">
        <f t="shared" si="30"/>
        <v>0</v>
      </c>
      <c r="AI36" s="3">
        <f t="shared" si="30"/>
        <v>0</v>
      </c>
      <c r="AJ36" s="3">
        <f t="shared" si="30"/>
        <v>0</v>
      </c>
      <c r="AK36" s="3">
        <f t="shared" si="30"/>
        <v>0</v>
      </c>
      <c r="AL36" s="3">
        <f t="shared" si="30"/>
        <v>0</v>
      </c>
      <c r="AM36" s="3">
        <f t="shared" si="30"/>
        <v>0</v>
      </c>
      <c r="AN36" s="3">
        <f t="shared" si="30"/>
        <v>0</v>
      </c>
      <c r="AO36" s="3">
        <f t="shared" si="30"/>
        <v>0</v>
      </c>
      <c r="AP36" s="3">
        <f t="shared" si="30"/>
        <v>0</v>
      </c>
      <c r="AQ36" s="3">
        <f t="shared" si="30"/>
        <v>0</v>
      </c>
      <c r="AR36" s="3">
        <f t="shared" si="30"/>
        <v>0</v>
      </c>
      <c r="AS36" s="3">
        <f t="shared" si="30"/>
        <v>0</v>
      </c>
      <c r="AT36" s="3">
        <f t="shared" si="30"/>
        <v>0</v>
      </c>
      <c r="AU36" s="3">
        <f t="shared" si="30"/>
        <v>0</v>
      </c>
      <c r="AV36" s="3">
        <f t="shared" si="30"/>
        <v>0</v>
      </c>
      <c r="AW36" s="3">
        <f t="shared" si="30"/>
        <v>0</v>
      </c>
      <c r="AX36" s="3">
        <f t="shared" si="30"/>
        <v>0</v>
      </c>
      <c r="AY36" s="3">
        <f t="shared" si="30"/>
        <v>0</v>
      </c>
      <c r="AZ36" s="3">
        <f t="shared" si="30"/>
        <v>0</v>
      </c>
      <c r="BA36" s="3">
        <f t="shared" si="30"/>
        <v>0</v>
      </c>
      <c r="BB36" s="3">
        <f t="shared" si="30"/>
        <v>0</v>
      </c>
      <c r="BC36" s="3">
        <f t="shared" si="30"/>
        <v>0</v>
      </c>
      <c r="BD36" s="3">
        <f t="shared" si="30"/>
        <v>0</v>
      </c>
      <c r="BE36" s="3">
        <f t="shared" si="30"/>
        <v>0</v>
      </c>
      <c r="BF36" s="3">
        <f t="shared" si="30"/>
        <v>0</v>
      </c>
      <c r="BG36" s="3">
        <f t="shared" si="30"/>
        <v>0</v>
      </c>
      <c r="BH36" s="3">
        <f t="shared" si="30"/>
        <v>0</v>
      </c>
      <c r="BI36" s="3">
        <f t="shared" si="30"/>
        <v>0</v>
      </c>
      <c r="BJ36" s="3">
        <f t="shared" si="30"/>
        <v>0</v>
      </c>
      <c r="BK36" s="3">
        <f t="shared" si="30"/>
        <v>0</v>
      </c>
      <c r="BL36" s="3">
        <f t="shared" si="30"/>
        <v>0</v>
      </c>
      <c r="BM36" s="3">
        <f t="shared" si="30"/>
        <v>0</v>
      </c>
      <c r="BN36" s="3">
        <f t="shared" si="30"/>
        <v>0</v>
      </c>
      <c r="BO36" s="3">
        <f t="shared" si="30"/>
        <v>0</v>
      </c>
      <c r="BP36" s="3">
        <f t="shared" si="30"/>
        <v>0</v>
      </c>
      <c r="BQ36" s="3">
        <f t="shared" si="30"/>
        <v>0</v>
      </c>
      <c r="BR36" s="3">
        <f t="shared" si="30"/>
        <v>0</v>
      </c>
      <c r="BS36" s="3">
        <f t="shared" ref="BS36:CH36" si="31">BR36</f>
        <v>0</v>
      </c>
      <c r="BT36" s="3">
        <f t="shared" si="31"/>
        <v>0</v>
      </c>
      <c r="BU36" s="3">
        <f t="shared" si="31"/>
        <v>0</v>
      </c>
      <c r="BV36" s="3">
        <f t="shared" si="31"/>
        <v>0</v>
      </c>
      <c r="BW36" s="3">
        <f t="shared" si="31"/>
        <v>0</v>
      </c>
      <c r="BX36" s="3">
        <f t="shared" si="31"/>
        <v>0</v>
      </c>
      <c r="BY36" s="3">
        <f t="shared" si="31"/>
        <v>0</v>
      </c>
      <c r="BZ36" s="3">
        <f t="shared" si="31"/>
        <v>0</v>
      </c>
      <c r="CA36" s="3">
        <f t="shared" si="31"/>
        <v>0</v>
      </c>
      <c r="CB36" s="3">
        <f t="shared" si="31"/>
        <v>0</v>
      </c>
      <c r="CC36" s="3">
        <f t="shared" si="31"/>
        <v>0</v>
      </c>
      <c r="CD36" s="3">
        <f t="shared" si="31"/>
        <v>0</v>
      </c>
      <c r="CE36" s="3">
        <f t="shared" si="31"/>
        <v>0</v>
      </c>
      <c r="CF36" s="3">
        <f t="shared" si="31"/>
        <v>0</v>
      </c>
      <c r="CG36" s="3">
        <f t="shared" si="31"/>
        <v>0</v>
      </c>
      <c r="CH36" s="12">
        <f t="shared" si="31"/>
        <v>0</v>
      </c>
    </row>
    <row r="37" spans="1:86" x14ac:dyDescent="0.3">
      <c r="A37" s="642"/>
      <c r="B37" s="11" t="str">
        <f t="shared" si="27"/>
        <v>Freezer</v>
      </c>
      <c r="C37" s="3">
        <v>0</v>
      </c>
      <c r="D37" s="3">
        <v>0</v>
      </c>
      <c r="E37" s="3">
        <v>0</v>
      </c>
      <c r="F37" s="3">
        <v>0</v>
      </c>
      <c r="G37" s="3">
        <f t="shared" ref="G37:BR37" si="32">F37</f>
        <v>0</v>
      </c>
      <c r="H37" s="3">
        <f t="shared" si="32"/>
        <v>0</v>
      </c>
      <c r="I37" s="3">
        <f t="shared" si="32"/>
        <v>0</v>
      </c>
      <c r="J37" s="3">
        <f t="shared" si="32"/>
        <v>0</v>
      </c>
      <c r="K37" s="3">
        <f t="shared" si="32"/>
        <v>0</v>
      </c>
      <c r="L37" s="3">
        <f t="shared" si="32"/>
        <v>0</v>
      </c>
      <c r="M37" s="3">
        <f t="shared" si="32"/>
        <v>0</v>
      </c>
      <c r="N37" s="3">
        <f t="shared" si="32"/>
        <v>0</v>
      </c>
      <c r="O37" s="3">
        <f t="shared" si="32"/>
        <v>0</v>
      </c>
      <c r="P37" s="3">
        <f t="shared" si="32"/>
        <v>0</v>
      </c>
      <c r="Q37" s="3">
        <f t="shared" si="32"/>
        <v>0</v>
      </c>
      <c r="R37" s="3">
        <f t="shared" si="32"/>
        <v>0</v>
      </c>
      <c r="S37" s="3">
        <f t="shared" si="32"/>
        <v>0</v>
      </c>
      <c r="T37" s="3">
        <f t="shared" si="32"/>
        <v>0</v>
      </c>
      <c r="U37" s="3">
        <f t="shared" si="32"/>
        <v>0</v>
      </c>
      <c r="V37" s="3">
        <f t="shared" si="32"/>
        <v>0</v>
      </c>
      <c r="W37" s="3">
        <f t="shared" si="32"/>
        <v>0</v>
      </c>
      <c r="X37" s="3">
        <f t="shared" si="32"/>
        <v>0</v>
      </c>
      <c r="Y37" s="3">
        <f t="shared" si="32"/>
        <v>0</v>
      </c>
      <c r="Z37" s="3">
        <f t="shared" si="32"/>
        <v>0</v>
      </c>
      <c r="AA37" s="3">
        <f t="shared" si="32"/>
        <v>0</v>
      </c>
      <c r="AB37" s="3">
        <f t="shared" si="32"/>
        <v>0</v>
      </c>
      <c r="AC37" s="3">
        <f t="shared" si="32"/>
        <v>0</v>
      </c>
      <c r="AD37" s="3">
        <f t="shared" si="32"/>
        <v>0</v>
      </c>
      <c r="AE37" s="3">
        <f t="shared" si="32"/>
        <v>0</v>
      </c>
      <c r="AF37" s="3">
        <f t="shared" si="32"/>
        <v>0</v>
      </c>
      <c r="AG37" s="3">
        <f t="shared" si="32"/>
        <v>0</v>
      </c>
      <c r="AH37" s="3">
        <f t="shared" si="32"/>
        <v>0</v>
      </c>
      <c r="AI37" s="3">
        <f t="shared" si="32"/>
        <v>0</v>
      </c>
      <c r="AJ37" s="3">
        <f t="shared" si="32"/>
        <v>0</v>
      </c>
      <c r="AK37" s="3">
        <f t="shared" si="32"/>
        <v>0</v>
      </c>
      <c r="AL37" s="3">
        <f t="shared" si="32"/>
        <v>0</v>
      </c>
      <c r="AM37" s="3">
        <f t="shared" si="32"/>
        <v>0</v>
      </c>
      <c r="AN37" s="3">
        <f t="shared" si="32"/>
        <v>0</v>
      </c>
      <c r="AO37" s="3">
        <f t="shared" si="32"/>
        <v>0</v>
      </c>
      <c r="AP37" s="3">
        <f t="shared" si="32"/>
        <v>0</v>
      </c>
      <c r="AQ37" s="3">
        <f t="shared" si="32"/>
        <v>0</v>
      </c>
      <c r="AR37" s="3">
        <f t="shared" si="32"/>
        <v>0</v>
      </c>
      <c r="AS37" s="3">
        <f t="shared" si="32"/>
        <v>0</v>
      </c>
      <c r="AT37" s="3">
        <f t="shared" si="32"/>
        <v>0</v>
      </c>
      <c r="AU37" s="3">
        <f t="shared" si="32"/>
        <v>0</v>
      </c>
      <c r="AV37" s="3">
        <f t="shared" si="32"/>
        <v>0</v>
      </c>
      <c r="AW37" s="3">
        <f t="shared" si="32"/>
        <v>0</v>
      </c>
      <c r="AX37" s="3">
        <f t="shared" si="32"/>
        <v>0</v>
      </c>
      <c r="AY37" s="3">
        <f t="shared" si="32"/>
        <v>0</v>
      </c>
      <c r="AZ37" s="3">
        <f t="shared" si="32"/>
        <v>0</v>
      </c>
      <c r="BA37" s="3">
        <f t="shared" si="32"/>
        <v>0</v>
      </c>
      <c r="BB37" s="3">
        <f t="shared" si="32"/>
        <v>0</v>
      </c>
      <c r="BC37" s="3">
        <f t="shared" si="32"/>
        <v>0</v>
      </c>
      <c r="BD37" s="3">
        <f t="shared" si="32"/>
        <v>0</v>
      </c>
      <c r="BE37" s="3">
        <f t="shared" si="32"/>
        <v>0</v>
      </c>
      <c r="BF37" s="3">
        <f t="shared" si="32"/>
        <v>0</v>
      </c>
      <c r="BG37" s="3">
        <f t="shared" si="32"/>
        <v>0</v>
      </c>
      <c r="BH37" s="3">
        <f t="shared" si="32"/>
        <v>0</v>
      </c>
      <c r="BI37" s="3">
        <f t="shared" si="32"/>
        <v>0</v>
      </c>
      <c r="BJ37" s="3">
        <f t="shared" si="32"/>
        <v>0</v>
      </c>
      <c r="BK37" s="3">
        <f t="shared" si="32"/>
        <v>0</v>
      </c>
      <c r="BL37" s="3">
        <f t="shared" si="32"/>
        <v>0</v>
      </c>
      <c r="BM37" s="3">
        <f t="shared" si="32"/>
        <v>0</v>
      </c>
      <c r="BN37" s="3">
        <f t="shared" si="32"/>
        <v>0</v>
      </c>
      <c r="BO37" s="3">
        <f t="shared" si="32"/>
        <v>0</v>
      </c>
      <c r="BP37" s="3">
        <f t="shared" si="32"/>
        <v>0</v>
      </c>
      <c r="BQ37" s="3">
        <f t="shared" si="32"/>
        <v>0</v>
      </c>
      <c r="BR37" s="3">
        <f t="shared" si="32"/>
        <v>0</v>
      </c>
      <c r="BS37" s="3">
        <f t="shared" ref="BS37:CH37" si="33">BR37</f>
        <v>0</v>
      </c>
      <c r="BT37" s="3">
        <f t="shared" si="33"/>
        <v>0</v>
      </c>
      <c r="BU37" s="3">
        <f t="shared" si="33"/>
        <v>0</v>
      </c>
      <c r="BV37" s="3">
        <f t="shared" si="33"/>
        <v>0</v>
      </c>
      <c r="BW37" s="3">
        <f t="shared" si="33"/>
        <v>0</v>
      </c>
      <c r="BX37" s="3">
        <f t="shared" si="33"/>
        <v>0</v>
      </c>
      <c r="BY37" s="3">
        <f t="shared" si="33"/>
        <v>0</v>
      </c>
      <c r="BZ37" s="3">
        <f t="shared" si="33"/>
        <v>0</v>
      </c>
      <c r="CA37" s="3">
        <f t="shared" si="33"/>
        <v>0</v>
      </c>
      <c r="CB37" s="3">
        <f t="shared" si="33"/>
        <v>0</v>
      </c>
      <c r="CC37" s="3">
        <f t="shared" si="33"/>
        <v>0</v>
      </c>
      <c r="CD37" s="3">
        <f t="shared" si="33"/>
        <v>0</v>
      </c>
      <c r="CE37" s="3">
        <f t="shared" si="33"/>
        <v>0</v>
      </c>
      <c r="CF37" s="3">
        <f t="shared" si="33"/>
        <v>0</v>
      </c>
      <c r="CG37" s="3">
        <f t="shared" si="33"/>
        <v>0</v>
      </c>
      <c r="CH37" s="12">
        <f t="shared" si="33"/>
        <v>0</v>
      </c>
    </row>
    <row r="38" spans="1:86" x14ac:dyDescent="0.3">
      <c r="A38" s="642"/>
      <c r="B38" s="11" t="str">
        <f t="shared" si="27"/>
        <v>Heating</v>
      </c>
      <c r="C38" s="3">
        <v>0</v>
      </c>
      <c r="D38" s="3">
        <v>0</v>
      </c>
      <c r="E38" s="3">
        <v>0</v>
      </c>
      <c r="F38" s="3">
        <v>0</v>
      </c>
      <c r="G38" s="3">
        <f t="shared" ref="G38:BR38" si="34">F38</f>
        <v>0</v>
      </c>
      <c r="H38" s="3">
        <f t="shared" si="34"/>
        <v>0</v>
      </c>
      <c r="I38" s="3">
        <f t="shared" si="34"/>
        <v>0</v>
      </c>
      <c r="J38" s="3">
        <f t="shared" si="34"/>
        <v>0</v>
      </c>
      <c r="K38" s="3">
        <f t="shared" si="34"/>
        <v>0</v>
      </c>
      <c r="L38" s="3">
        <f t="shared" si="34"/>
        <v>0</v>
      </c>
      <c r="M38" s="3">
        <f t="shared" si="34"/>
        <v>0</v>
      </c>
      <c r="N38" s="3">
        <f t="shared" si="34"/>
        <v>0</v>
      </c>
      <c r="O38" s="3">
        <f t="shared" si="34"/>
        <v>0</v>
      </c>
      <c r="P38" s="3">
        <f t="shared" si="34"/>
        <v>0</v>
      </c>
      <c r="Q38" s="3">
        <f t="shared" si="34"/>
        <v>0</v>
      </c>
      <c r="R38" s="3">
        <f t="shared" si="34"/>
        <v>0</v>
      </c>
      <c r="S38" s="3">
        <f t="shared" si="34"/>
        <v>0</v>
      </c>
      <c r="T38" s="3">
        <f t="shared" si="34"/>
        <v>0</v>
      </c>
      <c r="U38" s="3">
        <f t="shared" si="34"/>
        <v>0</v>
      </c>
      <c r="V38" s="3">
        <f t="shared" si="34"/>
        <v>0</v>
      </c>
      <c r="W38" s="3">
        <f t="shared" si="34"/>
        <v>0</v>
      </c>
      <c r="X38" s="3">
        <f t="shared" si="34"/>
        <v>0</v>
      </c>
      <c r="Y38" s="3">
        <f t="shared" si="34"/>
        <v>0</v>
      </c>
      <c r="Z38" s="3">
        <f t="shared" si="34"/>
        <v>0</v>
      </c>
      <c r="AA38" s="3">
        <f t="shared" si="34"/>
        <v>0</v>
      </c>
      <c r="AB38" s="3">
        <f t="shared" si="34"/>
        <v>0</v>
      </c>
      <c r="AC38" s="3">
        <f t="shared" si="34"/>
        <v>0</v>
      </c>
      <c r="AD38" s="3">
        <f t="shared" si="34"/>
        <v>0</v>
      </c>
      <c r="AE38" s="3">
        <f t="shared" si="34"/>
        <v>0</v>
      </c>
      <c r="AF38" s="3">
        <f t="shared" si="34"/>
        <v>0</v>
      </c>
      <c r="AG38" s="3">
        <f t="shared" si="34"/>
        <v>0</v>
      </c>
      <c r="AH38" s="3">
        <f t="shared" si="34"/>
        <v>0</v>
      </c>
      <c r="AI38" s="3">
        <f t="shared" si="34"/>
        <v>0</v>
      </c>
      <c r="AJ38" s="3">
        <f t="shared" si="34"/>
        <v>0</v>
      </c>
      <c r="AK38" s="3">
        <f t="shared" si="34"/>
        <v>0</v>
      </c>
      <c r="AL38" s="3">
        <f t="shared" si="34"/>
        <v>0</v>
      </c>
      <c r="AM38" s="3">
        <f t="shared" si="34"/>
        <v>0</v>
      </c>
      <c r="AN38" s="3">
        <f t="shared" si="34"/>
        <v>0</v>
      </c>
      <c r="AO38" s="3">
        <f t="shared" si="34"/>
        <v>0</v>
      </c>
      <c r="AP38" s="3">
        <f t="shared" si="34"/>
        <v>0</v>
      </c>
      <c r="AQ38" s="3">
        <f t="shared" si="34"/>
        <v>0</v>
      </c>
      <c r="AR38" s="3">
        <f t="shared" si="34"/>
        <v>0</v>
      </c>
      <c r="AS38" s="3">
        <f t="shared" si="34"/>
        <v>0</v>
      </c>
      <c r="AT38" s="3">
        <f t="shared" si="34"/>
        <v>0</v>
      </c>
      <c r="AU38" s="3">
        <f t="shared" si="34"/>
        <v>0</v>
      </c>
      <c r="AV38" s="3">
        <f t="shared" si="34"/>
        <v>0</v>
      </c>
      <c r="AW38" s="3">
        <f t="shared" si="34"/>
        <v>0</v>
      </c>
      <c r="AX38" s="3">
        <f t="shared" si="34"/>
        <v>0</v>
      </c>
      <c r="AY38" s="3">
        <f t="shared" si="34"/>
        <v>0</v>
      </c>
      <c r="AZ38" s="3">
        <f t="shared" si="34"/>
        <v>0</v>
      </c>
      <c r="BA38" s="3">
        <f t="shared" si="34"/>
        <v>0</v>
      </c>
      <c r="BB38" s="3">
        <f t="shared" si="34"/>
        <v>0</v>
      </c>
      <c r="BC38" s="3">
        <f t="shared" si="34"/>
        <v>0</v>
      </c>
      <c r="BD38" s="3">
        <f t="shared" si="34"/>
        <v>0</v>
      </c>
      <c r="BE38" s="3">
        <f t="shared" si="34"/>
        <v>0</v>
      </c>
      <c r="BF38" s="3">
        <f t="shared" si="34"/>
        <v>0</v>
      </c>
      <c r="BG38" s="3">
        <f t="shared" si="34"/>
        <v>0</v>
      </c>
      <c r="BH38" s="3">
        <f t="shared" si="34"/>
        <v>0</v>
      </c>
      <c r="BI38" s="3">
        <f t="shared" si="34"/>
        <v>0</v>
      </c>
      <c r="BJ38" s="3">
        <f t="shared" si="34"/>
        <v>0</v>
      </c>
      <c r="BK38" s="3">
        <f t="shared" si="34"/>
        <v>0</v>
      </c>
      <c r="BL38" s="3">
        <f t="shared" si="34"/>
        <v>0</v>
      </c>
      <c r="BM38" s="3">
        <f t="shared" si="34"/>
        <v>0</v>
      </c>
      <c r="BN38" s="3">
        <f t="shared" si="34"/>
        <v>0</v>
      </c>
      <c r="BO38" s="3">
        <f t="shared" si="34"/>
        <v>0</v>
      </c>
      <c r="BP38" s="3">
        <f t="shared" si="34"/>
        <v>0</v>
      </c>
      <c r="BQ38" s="3">
        <f t="shared" si="34"/>
        <v>0</v>
      </c>
      <c r="BR38" s="3">
        <f t="shared" si="34"/>
        <v>0</v>
      </c>
      <c r="BS38" s="3">
        <f t="shared" ref="BS38:CH38" si="35">BR38</f>
        <v>0</v>
      </c>
      <c r="BT38" s="3">
        <f t="shared" si="35"/>
        <v>0</v>
      </c>
      <c r="BU38" s="3">
        <f t="shared" si="35"/>
        <v>0</v>
      </c>
      <c r="BV38" s="3">
        <f t="shared" si="35"/>
        <v>0</v>
      </c>
      <c r="BW38" s="3">
        <f t="shared" si="35"/>
        <v>0</v>
      </c>
      <c r="BX38" s="3">
        <f t="shared" si="35"/>
        <v>0</v>
      </c>
      <c r="BY38" s="3">
        <f t="shared" si="35"/>
        <v>0</v>
      </c>
      <c r="BZ38" s="3">
        <f t="shared" si="35"/>
        <v>0</v>
      </c>
      <c r="CA38" s="3">
        <f t="shared" si="35"/>
        <v>0</v>
      </c>
      <c r="CB38" s="3">
        <f t="shared" si="35"/>
        <v>0</v>
      </c>
      <c r="CC38" s="3">
        <f t="shared" si="35"/>
        <v>0</v>
      </c>
      <c r="CD38" s="3">
        <f t="shared" si="35"/>
        <v>0</v>
      </c>
      <c r="CE38" s="3">
        <f t="shared" si="35"/>
        <v>0</v>
      </c>
      <c r="CF38" s="3">
        <f t="shared" si="35"/>
        <v>0</v>
      </c>
      <c r="CG38" s="3">
        <f t="shared" si="35"/>
        <v>0</v>
      </c>
      <c r="CH38" s="12">
        <f t="shared" si="35"/>
        <v>0</v>
      </c>
    </row>
    <row r="39" spans="1:86" x14ac:dyDescent="0.3">
      <c r="A39" s="642"/>
      <c r="B39" s="13" t="str">
        <f t="shared" si="27"/>
        <v>HVAC</v>
      </c>
      <c r="C39" s="3">
        <v>0</v>
      </c>
      <c r="D39" s="3">
        <v>0</v>
      </c>
      <c r="E39" s="3">
        <v>0</v>
      </c>
      <c r="F39" s="3">
        <v>0</v>
      </c>
      <c r="G39" s="3">
        <f t="shared" ref="G39:BR39" si="36">F39</f>
        <v>0</v>
      </c>
      <c r="H39" s="3">
        <f t="shared" si="36"/>
        <v>0</v>
      </c>
      <c r="I39" s="3">
        <f t="shared" si="36"/>
        <v>0</v>
      </c>
      <c r="J39" s="3">
        <f t="shared" si="36"/>
        <v>0</v>
      </c>
      <c r="K39" s="3">
        <f t="shared" si="36"/>
        <v>0</v>
      </c>
      <c r="L39" s="3">
        <f t="shared" si="36"/>
        <v>0</v>
      </c>
      <c r="M39" s="3">
        <f t="shared" si="36"/>
        <v>0</v>
      </c>
      <c r="N39" s="3">
        <f t="shared" si="36"/>
        <v>0</v>
      </c>
      <c r="O39" s="3">
        <f t="shared" si="36"/>
        <v>0</v>
      </c>
      <c r="P39" s="3">
        <f t="shared" si="36"/>
        <v>0</v>
      </c>
      <c r="Q39" s="3">
        <f t="shared" si="36"/>
        <v>0</v>
      </c>
      <c r="R39" s="3">
        <f t="shared" si="36"/>
        <v>0</v>
      </c>
      <c r="S39" s="3">
        <f t="shared" si="36"/>
        <v>0</v>
      </c>
      <c r="T39" s="3">
        <f t="shared" si="36"/>
        <v>0</v>
      </c>
      <c r="U39" s="3">
        <f t="shared" si="36"/>
        <v>0</v>
      </c>
      <c r="V39" s="3">
        <f t="shared" si="36"/>
        <v>0</v>
      </c>
      <c r="W39" s="3">
        <f t="shared" si="36"/>
        <v>0</v>
      </c>
      <c r="X39" s="3">
        <f t="shared" si="36"/>
        <v>0</v>
      </c>
      <c r="Y39" s="3">
        <f t="shared" si="36"/>
        <v>0</v>
      </c>
      <c r="Z39" s="3">
        <f t="shared" si="36"/>
        <v>0</v>
      </c>
      <c r="AA39" s="3">
        <f t="shared" si="36"/>
        <v>0</v>
      </c>
      <c r="AB39" s="3">
        <f t="shared" si="36"/>
        <v>0</v>
      </c>
      <c r="AC39" s="3">
        <f t="shared" si="36"/>
        <v>0</v>
      </c>
      <c r="AD39" s="3">
        <f t="shared" si="36"/>
        <v>0</v>
      </c>
      <c r="AE39" s="3">
        <f t="shared" si="36"/>
        <v>0</v>
      </c>
      <c r="AF39" s="3">
        <f t="shared" si="36"/>
        <v>0</v>
      </c>
      <c r="AG39" s="3">
        <f t="shared" si="36"/>
        <v>0</v>
      </c>
      <c r="AH39" s="3">
        <f t="shared" si="36"/>
        <v>0</v>
      </c>
      <c r="AI39" s="3">
        <f t="shared" si="36"/>
        <v>0</v>
      </c>
      <c r="AJ39" s="3">
        <f t="shared" si="36"/>
        <v>0</v>
      </c>
      <c r="AK39" s="3">
        <f t="shared" si="36"/>
        <v>0</v>
      </c>
      <c r="AL39" s="3">
        <f t="shared" si="36"/>
        <v>0</v>
      </c>
      <c r="AM39" s="3">
        <f t="shared" si="36"/>
        <v>0</v>
      </c>
      <c r="AN39" s="3">
        <f t="shared" si="36"/>
        <v>0</v>
      </c>
      <c r="AO39" s="3">
        <f t="shared" si="36"/>
        <v>0</v>
      </c>
      <c r="AP39" s="3">
        <f t="shared" si="36"/>
        <v>0</v>
      </c>
      <c r="AQ39" s="3">
        <f t="shared" si="36"/>
        <v>0</v>
      </c>
      <c r="AR39" s="3">
        <f t="shared" si="36"/>
        <v>0</v>
      </c>
      <c r="AS39" s="3">
        <f t="shared" si="36"/>
        <v>0</v>
      </c>
      <c r="AT39" s="3">
        <f t="shared" si="36"/>
        <v>0</v>
      </c>
      <c r="AU39" s="3">
        <f t="shared" si="36"/>
        <v>0</v>
      </c>
      <c r="AV39" s="3">
        <f t="shared" si="36"/>
        <v>0</v>
      </c>
      <c r="AW39" s="3">
        <f t="shared" si="36"/>
        <v>0</v>
      </c>
      <c r="AX39" s="3">
        <f t="shared" si="36"/>
        <v>0</v>
      </c>
      <c r="AY39" s="3">
        <f t="shared" si="36"/>
        <v>0</v>
      </c>
      <c r="AZ39" s="3">
        <f t="shared" si="36"/>
        <v>0</v>
      </c>
      <c r="BA39" s="3">
        <f t="shared" si="36"/>
        <v>0</v>
      </c>
      <c r="BB39" s="3">
        <f t="shared" si="36"/>
        <v>0</v>
      </c>
      <c r="BC39" s="3">
        <f t="shared" si="36"/>
        <v>0</v>
      </c>
      <c r="BD39" s="3">
        <f t="shared" si="36"/>
        <v>0</v>
      </c>
      <c r="BE39" s="3">
        <f t="shared" si="36"/>
        <v>0</v>
      </c>
      <c r="BF39" s="3">
        <f t="shared" si="36"/>
        <v>0</v>
      </c>
      <c r="BG39" s="3">
        <f t="shared" si="36"/>
        <v>0</v>
      </c>
      <c r="BH39" s="3">
        <f t="shared" si="36"/>
        <v>0</v>
      </c>
      <c r="BI39" s="3">
        <f t="shared" si="36"/>
        <v>0</v>
      </c>
      <c r="BJ39" s="3">
        <f t="shared" si="36"/>
        <v>0</v>
      </c>
      <c r="BK39" s="3">
        <f t="shared" si="36"/>
        <v>0</v>
      </c>
      <c r="BL39" s="3">
        <f t="shared" si="36"/>
        <v>0</v>
      </c>
      <c r="BM39" s="3">
        <f t="shared" si="36"/>
        <v>0</v>
      </c>
      <c r="BN39" s="3">
        <f t="shared" si="36"/>
        <v>0</v>
      </c>
      <c r="BO39" s="3">
        <f t="shared" si="36"/>
        <v>0</v>
      </c>
      <c r="BP39" s="3">
        <f t="shared" si="36"/>
        <v>0</v>
      </c>
      <c r="BQ39" s="3">
        <f t="shared" si="36"/>
        <v>0</v>
      </c>
      <c r="BR39" s="3">
        <f t="shared" si="36"/>
        <v>0</v>
      </c>
      <c r="BS39" s="3">
        <f t="shared" ref="BS39:CH39" si="37">BR39</f>
        <v>0</v>
      </c>
      <c r="BT39" s="3">
        <f t="shared" si="37"/>
        <v>0</v>
      </c>
      <c r="BU39" s="3">
        <f t="shared" si="37"/>
        <v>0</v>
      </c>
      <c r="BV39" s="3">
        <f t="shared" si="37"/>
        <v>0</v>
      </c>
      <c r="BW39" s="3">
        <f t="shared" si="37"/>
        <v>0</v>
      </c>
      <c r="BX39" s="3">
        <f t="shared" si="37"/>
        <v>0</v>
      </c>
      <c r="BY39" s="3">
        <f t="shared" si="37"/>
        <v>0</v>
      </c>
      <c r="BZ39" s="3">
        <f t="shared" si="37"/>
        <v>0</v>
      </c>
      <c r="CA39" s="3">
        <f t="shared" si="37"/>
        <v>0</v>
      </c>
      <c r="CB39" s="3">
        <f t="shared" si="37"/>
        <v>0</v>
      </c>
      <c r="CC39" s="3">
        <f t="shared" si="37"/>
        <v>0</v>
      </c>
      <c r="CD39" s="3">
        <f t="shared" si="37"/>
        <v>0</v>
      </c>
      <c r="CE39" s="3">
        <f t="shared" si="37"/>
        <v>0</v>
      </c>
      <c r="CF39" s="3">
        <f t="shared" si="37"/>
        <v>0</v>
      </c>
      <c r="CG39" s="3">
        <f t="shared" si="37"/>
        <v>0</v>
      </c>
      <c r="CH39" s="12">
        <f t="shared" si="37"/>
        <v>0</v>
      </c>
    </row>
    <row r="40" spans="1:86" x14ac:dyDescent="0.3">
      <c r="A40" s="642"/>
      <c r="B40" s="11" t="str">
        <f t="shared" si="27"/>
        <v>Lighting</v>
      </c>
      <c r="C40" s="3">
        <v>0</v>
      </c>
      <c r="D40" s="3">
        <v>0</v>
      </c>
      <c r="E40" s="3">
        <v>0</v>
      </c>
      <c r="F40" s="3">
        <v>0</v>
      </c>
      <c r="G40" s="3">
        <f t="shared" ref="G40:BR40" si="38">F40</f>
        <v>0</v>
      </c>
      <c r="H40" s="3">
        <f t="shared" si="38"/>
        <v>0</v>
      </c>
      <c r="I40" s="3">
        <f t="shared" si="38"/>
        <v>0</v>
      </c>
      <c r="J40" s="3">
        <f t="shared" si="38"/>
        <v>0</v>
      </c>
      <c r="K40" s="3">
        <f t="shared" si="38"/>
        <v>0</v>
      </c>
      <c r="L40" s="3">
        <f t="shared" si="38"/>
        <v>0</v>
      </c>
      <c r="M40" s="3">
        <f t="shared" si="38"/>
        <v>0</v>
      </c>
      <c r="N40" s="3">
        <f t="shared" si="38"/>
        <v>0</v>
      </c>
      <c r="O40" s="3">
        <f t="shared" si="38"/>
        <v>0</v>
      </c>
      <c r="P40" s="3">
        <f t="shared" si="38"/>
        <v>0</v>
      </c>
      <c r="Q40" s="3">
        <f t="shared" si="38"/>
        <v>0</v>
      </c>
      <c r="R40" s="3">
        <f t="shared" si="38"/>
        <v>0</v>
      </c>
      <c r="S40" s="3">
        <f t="shared" si="38"/>
        <v>0</v>
      </c>
      <c r="T40" s="3">
        <f t="shared" si="38"/>
        <v>0</v>
      </c>
      <c r="U40" s="3">
        <f t="shared" si="38"/>
        <v>0</v>
      </c>
      <c r="V40" s="3">
        <f t="shared" si="38"/>
        <v>0</v>
      </c>
      <c r="W40" s="3">
        <f t="shared" si="38"/>
        <v>0</v>
      </c>
      <c r="X40" s="3">
        <f t="shared" si="38"/>
        <v>0</v>
      </c>
      <c r="Y40" s="3">
        <f t="shared" si="38"/>
        <v>0</v>
      </c>
      <c r="Z40" s="3">
        <f t="shared" si="38"/>
        <v>0</v>
      </c>
      <c r="AA40" s="3">
        <f t="shared" si="38"/>
        <v>0</v>
      </c>
      <c r="AB40" s="3">
        <f t="shared" si="38"/>
        <v>0</v>
      </c>
      <c r="AC40" s="3">
        <f t="shared" si="38"/>
        <v>0</v>
      </c>
      <c r="AD40" s="3">
        <f t="shared" si="38"/>
        <v>0</v>
      </c>
      <c r="AE40" s="3">
        <f t="shared" si="38"/>
        <v>0</v>
      </c>
      <c r="AF40" s="3">
        <f t="shared" si="38"/>
        <v>0</v>
      </c>
      <c r="AG40" s="3">
        <f t="shared" si="38"/>
        <v>0</v>
      </c>
      <c r="AH40" s="3">
        <f t="shared" si="38"/>
        <v>0</v>
      </c>
      <c r="AI40" s="3">
        <f t="shared" si="38"/>
        <v>0</v>
      </c>
      <c r="AJ40" s="3">
        <f t="shared" si="38"/>
        <v>0</v>
      </c>
      <c r="AK40" s="3">
        <f t="shared" si="38"/>
        <v>0</v>
      </c>
      <c r="AL40" s="3">
        <f t="shared" si="38"/>
        <v>0</v>
      </c>
      <c r="AM40" s="3">
        <f t="shared" si="38"/>
        <v>0</v>
      </c>
      <c r="AN40" s="3">
        <f t="shared" si="38"/>
        <v>0</v>
      </c>
      <c r="AO40" s="3">
        <f t="shared" si="38"/>
        <v>0</v>
      </c>
      <c r="AP40" s="3">
        <f t="shared" si="38"/>
        <v>0</v>
      </c>
      <c r="AQ40" s="3">
        <f t="shared" si="38"/>
        <v>0</v>
      </c>
      <c r="AR40" s="3">
        <f t="shared" si="38"/>
        <v>0</v>
      </c>
      <c r="AS40" s="3">
        <f t="shared" si="38"/>
        <v>0</v>
      </c>
      <c r="AT40" s="3">
        <f t="shared" si="38"/>
        <v>0</v>
      </c>
      <c r="AU40" s="3">
        <f t="shared" si="38"/>
        <v>0</v>
      </c>
      <c r="AV40" s="3">
        <f t="shared" si="38"/>
        <v>0</v>
      </c>
      <c r="AW40" s="3">
        <f t="shared" si="38"/>
        <v>0</v>
      </c>
      <c r="AX40" s="3">
        <f t="shared" si="38"/>
        <v>0</v>
      </c>
      <c r="AY40" s="3">
        <f t="shared" si="38"/>
        <v>0</v>
      </c>
      <c r="AZ40" s="3">
        <f t="shared" si="38"/>
        <v>0</v>
      </c>
      <c r="BA40" s="3">
        <f t="shared" si="38"/>
        <v>0</v>
      </c>
      <c r="BB40" s="3">
        <f t="shared" si="38"/>
        <v>0</v>
      </c>
      <c r="BC40" s="3">
        <f t="shared" si="38"/>
        <v>0</v>
      </c>
      <c r="BD40" s="3">
        <f t="shared" si="38"/>
        <v>0</v>
      </c>
      <c r="BE40" s="3">
        <f t="shared" si="38"/>
        <v>0</v>
      </c>
      <c r="BF40" s="3">
        <f t="shared" si="38"/>
        <v>0</v>
      </c>
      <c r="BG40" s="3">
        <f t="shared" si="38"/>
        <v>0</v>
      </c>
      <c r="BH40" s="3">
        <f t="shared" si="38"/>
        <v>0</v>
      </c>
      <c r="BI40" s="3">
        <f t="shared" si="38"/>
        <v>0</v>
      </c>
      <c r="BJ40" s="3">
        <f t="shared" si="38"/>
        <v>0</v>
      </c>
      <c r="BK40" s="3">
        <f t="shared" si="38"/>
        <v>0</v>
      </c>
      <c r="BL40" s="3">
        <f t="shared" si="38"/>
        <v>0</v>
      </c>
      <c r="BM40" s="3">
        <f t="shared" si="38"/>
        <v>0</v>
      </c>
      <c r="BN40" s="3">
        <f t="shared" si="38"/>
        <v>0</v>
      </c>
      <c r="BO40" s="3">
        <f t="shared" si="38"/>
        <v>0</v>
      </c>
      <c r="BP40" s="3">
        <f t="shared" si="38"/>
        <v>0</v>
      </c>
      <c r="BQ40" s="3">
        <f t="shared" si="38"/>
        <v>0</v>
      </c>
      <c r="BR40" s="3">
        <f t="shared" si="38"/>
        <v>0</v>
      </c>
      <c r="BS40" s="3">
        <f t="shared" ref="BS40:CH40" si="39">BR40</f>
        <v>0</v>
      </c>
      <c r="BT40" s="3">
        <f t="shared" si="39"/>
        <v>0</v>
      </c>
      <c r="BU40" s="3">
        <f t="shared" si="39"/>
        <v>0</v>
      </c>
      <c r="BV40" s="3">
        <f t="shared" si="39"/>
        <v>0</v>
      </c>
      <c r="BW40" s="3">
        <f t="shared" si="39"/>
        <v>0</v>
      </c>
      <c r="BX40" s="3">
        <f t="shared" si="39"/>
        <v>0</v>
      </c>
      <c r="BY40" s="3">
        <f t="shared" si="39"/>
        <v>0</v>
      </c>
      <c r="BZ40" s="3">
        <f t="shared" si="39"/>
        <v>0</v>
      </c>
      <c r="CA40" s="3">
        <f t="shared" si="39"/>
        <v>0</v>
      </c>
      <c r="CB40" s="3">
        <f t="shared" si="39"/>
        <v>0</v>
      </c>
      <c r="CC40" s="3">
        <f t="shared" si="39"/>
        <v>0</v>
      </c>
      <c r="CD40" s="3">
        <f t="shared" si="39"/>
        <v>0</v>
      </c>
      <c r="CE40" s="3">
        <f t="shared" si="39"/>
        <v>0</v>
      </c>
      <c r="CF40" s="3">
        <f t="shared" si="39"/>
        <v>0</v>
      </c>
      <c r="CG40" s="3">
        <f t="shared" si="39"/>
        <v>0</v>
      </c>
      <c r="CH40" s="12">
        <f t="shared" si="39"/>
        <v>0</v>
      </c>
    </row>
    <row r="41" spans="1:86" x14ac:dyDescent="0.3">
      <c r="A41" s="642"/>
      <c r="B41" s="11" t="str">
        <f t="shared" si="27"/>
        <v>Miscellaneous</v>
      </c>
      <c r="C41" s="3">
        <v>0</v>
      </c>
      <c r="D41" s="3">
        <v>0</v>
      </c>
      <c r="E41" s="3">
        <v>0</v>
      </c>
      <c r="F41" s="3">
        <v>0</v>
      </c>
      <c r="G41" s="3">
        <f t="shared" ref="G41:BR41" si="40">F41</f>
        <v>0</v>
      </c>
      <c r="H41" s="3">
        <f t="shared" si="40"/>
        <v>0</v>
      </c>
      <c r="I41" s="3">
        <f t="shared" si="40"/>
        <v>0</v>
      </c>
      <c r="J41" s="3">
        <f t="shared" si="40"/>
        <v>0</v>
      </c>
      <c r="K41" s="3">
        <f t="shared" si="40"/>
        <v>0</v>
      </c>
      <c r="L41" s="3">
        <f t="shared" si="40"/>
        <v>0</v>
      </c>
      <c r="M41" s="3">
        <f t="shared" si="40"/>
        <v>0</v>
      </c>
      <c r="N41" s="3">
        <f t="shared" si="40"/>
        <v>0</v>
      </c>
      <c r="O41" s="3">
        <f t="shared" si="40"/>
        <v>0</v>
      </c>
      <c r="P41" s="3">
        <f t="shared" si="40"/>
        <v>0</v>
      </c>
      <c r="Q41" s="3">
        <f t="shared" si="40"/>
        <v>0</v>
      </c>
      <c r="R41" s="3">
        <f t="shared" si="40"/>
        <v>0</v>
      </c>
      <c r="S41" s="3">
        <f t="shared" si="40"/>
        <v>0</v>
      </c>
      <c r="T41" s="3">
        <f t="shared" si="40"/>
        <v>0</v>
      </c>
      <c r="U41" s="3">
        <f t="shared" si="40"/>
        <v>0</v>
      </c>
      <c r="V41" s="3">
        <f t="shared" si="40"/>
        <v>0</v>
      </c>
      <c r="W41" s="3">
        <f t="shared" si="40"/>
        <v>0</v>
      </c>
      <c r="X41" s="3">
        <f t="shared" si="40"/>
        <v>0</v>
      </c>
      <c r="Y41" s="3">
        <f t="shared" si="40"/>
        <v>0</v>
      </c>
      <c r="Z41" s="3">
        <f t="shared" si="40"/>
        <v>0</v>
      </c>
      <c r="AA41" s="3">
        <f t="shared" si="40"/>
        <v>0</v>
      </c>
      <c r="AB41" s="3">
        <f t="shared" si="40"/>
        <v>0</v>
      </c>
      <c r="AC41" s="3">
        <f t="shared" si="40"/>
        <v>0</v>
      </c>
      <c r="AD41" s="3">
        <f t="shared" si="40"/>
        <v>0</v>
      </c>
      <c r="AE41" s="3">
        <f t="shared" si="40"/>
        <v>0</v>
      </c>
      <c r="AF41" s="3">
        <f t="shared" si="40"/>
        <v>0</v>
      </c>
      <c r="AG41" s="3">
        <f t="shared" si="40"/>
        <v>0</v>
      </c>
      <c r="AH41" s="3">
        <f t="shared" si="40"/>
        <v>0</v>
      </c>
      <c r="AI41" s="3">
        <f t="shared" si="40"/>
        <v>0</v>
      </c>
      <c r="AJ41" s="3">
        <f t="shared" si="40"/>
        <v>0</v>
      </c>
      <c r="AK41" s="3">
        <f t="shared" si="40"/>
        <v>0</v>
      </c>
      <c r="AL41" s="3">
        <f t="shared" si="40"/>
        <v>0</v>
      </c>
      <c r="AM41" s="3">
        <f t="shared" si="40"/>
        <v>0</v>
      </c>
      <c r="AN41" s="3">
        <f t="shared" si="40"/>
        <v>0</v>
      </c>
      <c r="AO41" s="3">
        <f t="shared" si="40"/>
        <v>0</v>
      </c>
      <c r="AP41" s="3">
        <f t="shared" si="40"/>
        <v>0</v>
      </c>
      <c r="AQ41" s="3">
        <f t="shared" si="40"/>
        <v>0</v>
      </c>
      <c r="AR41" s="3">
        <f t="shared" si="40"/>
        <v>0</v>
      </c>
      <c r="AS41" s="3">
        <f t="shared" si="40"/>
        <v>0</v>
      </c>
      <c r="AT41" s="3">
        <f t="shared" si="40"/>
        <v>0</v>
      </c>
      <c r="AU41" s="3">
        <f t="shared" si="40"/>
        <v>0</v>
      </c>
      <c r="AV41" s="3">
        <f t="shared" si="40"/>
        <v>0</v>
      </c>
      <c r="AW41" s="3">
        <f t="shared" si="40"/>
        <v>0</v>
      </c>
      <c r="AX41" s="3">
        <f t="shared" si="40"/>
        <v>0</v>
      </c>
      <c r="AY41" s="3">
        <f t="shared" si="40"/>
        <v>0</v>
      </c>
      <c r="AZ41" s="3">
        <f t="shared" si="40"/>
        <v>0</v>
      </c>
      <c r="BA41" s="3">
        <f t="shared" si="40"/>
        <v>0</v>
      </c>
      <c r="BB41" s="3">
        <f t="shared" si="40"/>
        <v>0</v>
      </c>
      <c r="BC41" s="3">
        <f t="shared" si="40"/>
        <v>0</v>
      </c>
      <c r="BD41" s="3">
        <f t="shared" si="40"/>
        <v>0</v>
      </c>
      <c r="BE41" s="3">
        <f t="shared" si="40"/>
        <v>0</v>
      </c>
      <c r="BF41" s="3">
        <f t="shared" si="40"/>
        <v>0</v>
      </c>
      <c r="BG41" s="3">
        <f t="shared" si="40"/>
        <v>0</v>
      </c>
      <c r="BH41" s="3">
        <f t="shared" si="40"/>
        <v>0</v>
      </c>
      <c r="BI41" s="3">
        <f t="shared" si="40"/>
        <v>0</v>
      </c>
      <c r="BJ41" s="3">
        <f t="shared" si="40"/>
        <v>0</v>
      </c>
      <c r="BK41" s="3">
        <f t="shared" si="40"/>
        <v>0</v>
      </c>
      <c r="BL41" s="3">
        <f t="shared" si="40"/>
        <v>0</v>
      </c>
      <c r="BM41" s="3">
        <f t="shared" si="40"/>
        <v>0</v>
      </c>
      <c r="BN41" s="3">
        <f t="shared" si="40"/>
        <v>0</v>
      </c>
      <c r="BO41" s="3">
        <f t="shared" si="40"/>
        <v>0</v>
      </c>
      <c r="BP41" s="3">
        <f t="shared" si="40"/>
        <v>0</v>
      </c>
      <c r="BQ41" s="3">
        <f t="shared" si="40"/>
        <v>0</v>
      </c>
      <c r="BR41" s="3">
        <f t="shared" si="40"/>
        <v>0</v>
      </c>
      <c r="BS41" s="3">
        <f t="shared" ref="BS41:CH41" si="41">BR41</f>
        <v>0</v>
      </c>
      <c r="BT41" s="3">
        <f t="shared" si="41"/>
        <v>0</v>
      </c>
      <c r="BU41" s="3">
        <f t="shared" si="41"/>
        <v>0</v>
      </c>
      <c r="BV41" s="3">
        <f t="shared" si="41"/>
        <v>0</v>
      </c>
      <c r="BW41" s="3">
        <f t="shared" si="41"/>
        <v>0</v>
      </c>
      <c r="BX41" s="3">
        <f t="shared" si="41"/>
        <v>0</v>
      </c>
      <c r="BY41" s="3">
        <f t="shared" si="41"/>
        <v>0</v>
      </c>
      <c r="BZ41" s="3">
        <f t="shared" si="41"/>
        <v>0</v>
      </c>
      <c r="CA41" s="3">
        <f t="shared" si="41"/>
        <v>0</v>
      </c>
      <c r="CB41" s="3">
        <f t="shared" si="41"/>
        <v>0</v>
      </c>
      <c r="CC41" s="3">
        <f t="shared" si="41"/>
        <v>0</v>
      </c>
      <c r="CD41" s="3">
        <f t="shared" si="41"/>
        <v>0</v>
      </c>
      <c r="CE41" s="3">
        <f t="shared" si="41"/>
        <v>0</v>
      </c>
      <c r="CF41" s="3">
        <f t="shared" si="41"/>
        <v>0</v>
      </c>
      <c r="CG41" s="3">
        <f t="shared" si="41"/>
        <v>0</v>
      </c>
      <c r="CH41" s="12">
        <f t="shared" si="41"/>
        <v>0</v>
      </c>
    </row>
    <row r="42" spans="1:86" x14ac:dyDescent="0.3">
      <c r="A42" s="642"/>
      <c r="B42" s="11" t="str">
        <f t="shared" si="27"/>
        <v>Pool Spa</v>
      </c>
      <c r="C42" s="3">
        <v>0</v>
      </c>
      <c r="D42" s="3">
        <v>0</v>
      </c>
      <c r="E42" s="3">
        <v>0</v>
      </c>
      <c r="F42" s="3">
        <v>0</v>
      </c>
      <c r="G42" s="3">
        <f t="shared" ref="G42:BR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3">
        <f t="shared" si="42"/>
        <v>0</v>
      </c>
      <c r="R42" s="3">
        <f t="shared" si="42"/>
        <v>0</v>
      </c>
      <c r="S42" s="3">
        <f t="shared" si="42"/>
        <v>0</v>
      </c>
      <c r="T42" s="3">
        <f t="shared" si="42"/>
        <v>0</v>
      </c>
      <c r="U42" s="3">
        <f t="shared" si="42"/>
        <v>0</v>
      </c>
      <c r="V42" s="3">
        <f t="shared" si="42"/>
        <v>0</v>
      </c>
      <c r="W42" s="3">
        <f t="shared" si="42"/>
        <v>0</v>
      </c>
      <c r="X42" s="3">
        <f t="shared" si="42"/>
        <v>0</v>
      </c>
      <c r="Y42" s="3">
        <f t="shared" si="42"/>
        <v>0</v>
      </c>
      <c r="Z42" s="3">
        <f t="shared" si="42"/>
        <v>0</v>
      </c>
      <c r="AA42" s="3">
        <f t="shared" si="42"/>
        <v>0</v>
      </c>
      <c r="AB42" s="3">
        <f t="shared" si="42"/>
        <v>0</v>
      </c>
      <c r="AC42" s="3">
        <f t="shared" si="42"/>
        <v>0</v>
      </c>
      <c r="AD42" s="3">
        <f t="shared" si="42"/>
        <v>0</v>
      </c>
      <c r="AE42" s="3">
        <f t="shared" si="42"/>
        <v>0</v>
      </c>
      <c r="AF42" s="3">
        <f t="shared" si="42"/>
        <v>0</v>
      </c>
      <c r="AG42" s="3">
        <f t="shared" si="42"/>
        <v>0</v>
      </c>
      <c r="AH42" s="3">
        <f t="shared" si="42"/>
        <v>0</v>
      </c>
      <c r="AI42" s="3">
        <f t="shared" si="42"/>
        <v>0</v>
      </c>
      <c r="AJ42" s="3">
        <f t="shared" si="42"/>
        <v>0</v>
      </c>
      <c r="AK42" s="3">
        <f t="shared" si="42"/>
        <v>0</v>
      </c>
      <c r="AL42" s="3">
        <f t="shared" si="42"/>
        <v>0</v>
      </c>
      <c r="AM42" s="3">
        <f t="shared" si="42"/>
        <v>0</v>
      </c>
      <c r="AN42" s="3">
        <f t="shared" si="42"/>
        <v>0</v>
      </c>
      <c r="AO42" s="3">
        <f t="shared" si="42"/>
        <v>0</v>
      </c>
      <c r="AP42" s="3">
        <f t="shared" si="42"/>
        <v>0</v>
      </c>
      <c r="AQ42" s="3">
        <f t="shared" si="42"/>
        <v>0</v>
      </c>
      <c r="AR42" s="3">
        <f t="shared" si="42"/>
        <v>0</v>
      </c>
      <c r="AS42" s="3">
        <f t="shared" si="42"/>
        <v>0</v>
      </c>
      <c r="AT42" s="3">
        <f t="shared" si="42"/>
        <v>0</v>
      </c>
      <c r="AU42" s="3">
        <f t="shared" si="42"/>
        <v>0</v>
      </c>
      <c r="AV42" s="3">
        <f t="shared" si="42"/>
        <v>0</v>
      </c>
      <c r="AW42" s="3">
        <f t="shared" si="42"/>
        <v>0</v>
      </c>
      <c r="AX42" s="3">
        <f t="shared" si="42"/>
        <v>0</v>
      </c>
      <c r="AY42" s="3">
        <f t="shared" si="42"/>
        <v>0</v>
      </c>
      <c r="AZ42" s="3">
        <f t="shared" si="42"/>
        <v>0</v>
      </c>
      <c r="BA42" s="3">
        <f t="shared" si="42"/>
        <v>0</v>
      </c>
      <c r="BB42" s="3">
        <f t="shared" si="42"/>
        <v>0</v>
      </c>
      <c r="BC42" s="3">
        <f t="shared" si="42"/>
        <v>0</v>
      </c>
      <c r="BD42" s="3">
        <f t="shared" si="42"/>
        <v>0</v>
      </c>
      <c r="BE42" s="3">
        <f t="shared" si="42"/>
        <v>0</v>
      </c>
      <c r="BF42" s="3">
        <f t="shared" si="42"/>
        <v>0</v>
      </c>
      <c r="BG42" s="3">
        <f t="shared" si="42"/>
        <v>0</v>
      </c>
      <c r="BH42" s="3">
        <f t="shared" si="42"/>
        <v>0</v>
      </c>
      <c r="BI42" s="3">
        <f t="shared" si="42"/>
        <v>0</v>
      </c>
      <c r="BJ42" s="3">
        <f t="shared" si="42"/>
        <v>0</v>
      </c>
      <c r="BK42" s="3">
        <f t="shared" si="42"/>
        <v>0</v>
      </c>
      <c r="BL42" s="3">
        <f t="shared" si="42"/>
        <v>0</v>
      </c>
      <c r="BM42" s="3">
        <f t="shared" si="42"/>
        <v>0</v>
      </c>
      <c r="BN42" s="3">
        <f t="shared" si="42"/>
        <v>0</v>
      </c>
      <c r="BO42" s="3">
        <f t="shared" si="42"/>
        <v>0</v>
      </c>
      <c r="BP42" s="3">
        <f t="shared" si="42"/>
        <v>0</v>
      </c>
      <c r="BQ42" s="3">
        <f t="shared" si="42"/>
        <v>0</v>
      </c>
      <c r="BR42" s="3">
        <f t="shared" si="42"/>
        <v>0</v>
      </c>
      <c r="BS42" s="3">
        <f t="shared" ref="BS42:CH42" si="43">BR42</f>
        <v>0</v>
      </c>
      <c r="BT42" s="3">
        <f t="shared" si="43"/>
        <v>0</v>
      </c>
      <c r="BU42" s="3">
        <f t="shared" si="43"/>
        <v>0</v>
      </c>
      <c r="BV42" s="3">
        <f t="shared" si="43"/>
        <v>0</v>
      </c>
      <c r="BW42" s="3">
        <f t="shared" si="43"/>
        <v>0</v>
      </c>
      <c r="BX42" s="3">
        <f t="shared" si="43"/>
        <v>0</v>
      </c>
      <c r="BY42" s="3">
        <f t="shared" si="43"/>
        <v>0</v>
      </c>
      <c r="BZ42" s="3">
        <f t="shared" si="43"/>
        <v>0</v>
      </c>
      <c r="CA42" s="3">
        <f t="shared" si="43"/>
        <v>0</v>
      </c>
      <c r="CB42" s="3">
        <f t="shared" si="43"/>
        <v>0</v>
      </c>
      <c r="CC42" s="3">
        <f t="shared" si="43"/>
        <v>0</v>
      </c>
      <c r="CD42" s="3">
        <f t="shared" si="43"/>
        <v>0</v>
      </c>
      <c r="CE42" s="3">
        <f t="shared" si="43"/>
        <v>0</v>
      </c>
      <c r="CF42" s="3">
        <f t="shared" si="43"/>
        <v>0</v>
      </c>
      <c r="CG42" s="3">
        <f t="shared" si="43"/>
        <v>0</v>
      </c>
      <c r="CH42" s="12">
        <f t="shared" si="43"/>
        <v>0</v>
      </c>
    </row>
    <row r="43" spans="1:86" x14ac:dyDescent="0.3">
      <c r="A43" s="642"/>
      <c r="B43" s="11" t="str">
        <f t="shared" si="27"/>
        <v>Refrigeration</v>
      </c>
      <c r="C43" s="3">
        <v>0</v>
      </c>
      <c r="D43" s="3">
        <v>0</v>
      </c>
      <c r="E43" s="3">
        <v>0</v>
      </c>
      <c r="F43" s="3">
        <v>0</v>
      </c>
      <c r="G43" s="3">
        <f t="shared" ref="G43:BR43" si="44">F43</f>
        <v>0</v>
      </c>
      <c r="H43" s="3">
        <f t="shared" si="44"/>
        <v>0</v>
      </c>
      <c r="I43" s="3">
        <f t="shared" si="44"/>
        <v>0</v>
      </c>
      <c r="J43" s="3">
        <f t="shared" si="44"/>
        <v>0</v>
      </c>
      <c r="K43" s="3">
        <f t="shared" si="44"/>
        <v>0</v>
      </c>
      <c r="L43" s="3">
        <f t="shared" si="44"/>
        <v>0</v>
      </c>
      <c r="M43" s="3">
        <f t="shared" si="44"/>
        <v>0</v>
      </c>
      <c r="N43" s="3">
        <f t="shared" si="44"/>
        <v>0</v>
      </c>
      <c r="O43" s="3">
        <f t="shared" si="44"/>
        <v>0</v>
      </c>
      <c r="P43" s="3">
        <f t="shared" si="44"/>
        <v>0</v>
      </c>
      <c r="Q43" s="3">
        <f t="shared" si="44"/>
        <v>0</v>
      </c>
      <c r="R43" s="3">
        <f t="shared" si="44"/>
        <v>0</v>
      </c>
      <c r="S43" s="3">
        <f t="shared" si="44"/>
        <v>0</v>
      </c>
      <c r="T43" s="3">
        <f t="shared" si="44"/>
        <v>0</v>
      </c>
      <c r="U43" s="3">
        <f t="shared" si="44"/>
        <v>0</v>
      </c>
      <c r="V43" s="3">
        <f t="shared" si="44"/>
        <v>0</v>
      </c>
      <c r="W43" s="3">
        <f t="shared" si="44"/>
        <v>0</v>
      </c>
      <c r="X43" s="3">
        <f t="shared" si="44"/>
        <v>0</v>
      </c>
      <c r="Y43" s="3">
        <f t="shared" si="44"/>
        <v>0</v>
      </c>
      <c r="Z43" s="3">
        <f t="shared" si="44"/>
        <v>0</v>
      </c>
      <c r="AA43" s="3">
        <f t="shared" si="44"/>
        <v>0</v>
      </c>
      <c r="AB43" s="3">
        <f t="shared" si="44"/>
        <v>0</v>
      </c>
      <c r="AC43" s="3">
        <f t="shared" si="44"/>
        <v>0</v>
      </c>
      <c r="AD43" s="3">
        <f t="shared" si="44"/>
        <v>0</v>
      </c>
      <c r="AE43" s="3">
        <f t="shared" si="44"/>
        <v>0</v>
      </c>
      <c r="AF43" s="3">
        <f t="shared" si="44"/>
        <v>0</v>
      </c>
      <c r="AG43" s="3">
        <f t="shared" si="44"/>
        <v>0</v>
      </c>
      <c r="AH43" s="3">
        <f t="shared" si="44"/>
        <v>0</v>
      </c>
      <c r="AI43" s="3">
        <f t="shared" si="44"/>
        <v>0</v>
      </c>
      <c r="AJ43" s="3">
        <f t="shared" si="44"/>
        <v>0</v>
      </c>
      <c r="AK43" s="3">
        <f t="shared" si="44"/>
        <v>0</v>
      </c>
      <c r="AL43" s="3">
        <f t="shared" si="44"/>
        <v>0</v>
      </c>
      <c r="AM43" s="3">
        <f t="shared" si="44"/>
        <v>0</v>
      </c>
      <c r="AN43" s="3">
        <f t="shared" si="44"/>
        <v>0</v>
      </c>
      <c r="AO43" s="3">
        <f t="shared" si="44"/>
        <v>0</v>
      </c>
      <c r="AP43" s="3">
        <f t="shared" si="44"/>
        <v>0</v>
      </c>
      <c r="AQ43" s="3">
        <f t="shared" si="44"/>
        <v>0</v>
      </c>
      <c r="AR43" s="3">
        <f t="shared" si="44"/>
        <v>0</v>
      </c>
      <c r="AS43" s="3">
        <f t="shared" si="44"/>
        <v>0</v>
      </c>
      <c r="AT43" s="3">
        <f t="shared" si="44"/>
        <v>0</v>
      </c>
      <c r="AU43" s="3">
        <f t="shared" si="44"/>
        <v>0</v>
      </c>
      <c r="AV43" s="3">
        <f t="shared" si="44"/>
        <v>0</v>
      </c>
      <c r="AW43" s="3">
        <f t="shared" si="44"/>
        <v>0</v>
      </c>
      <c r="AX43" s="3">
        <f t="shared" si="44"/>
        <v>0</v>
      </c>
      <c r="AY43" s="3">
        <f t="shared" si="44"/>
        <v>0</v>
      </c>
      <c r="AZ43" s="3">
        <f t="shared" si="44"/>
        <v>0</v>
      </c>
      <c r="BA43" s="3">
        <f t="shared" si="44"/>
        <v>0</v>
      </c>
      <c r="BB43" s="3">
        <f t="shared" si="44"/>
        <v>0</v>
      </c>
      <c r="BC43" s="3">
        <f t="shared" si="44"/>
        <v>0</v>
      </c>
      <c r="BD43" s="3">
        <f t="shared" si="44"/>
        <v>0</v>
      </c>
      <c r="BE43" s="3">
        <f t="shared" si="44"/>
        <v>0</v>
      </c>
      <c r="BF43" s="3">
        <f t="shared" si="44"/>
        <v>0</v>
      </c>
      <c r="BG43" s="3">
        <f t="shared" si="44"/>
        <v>0</v>
      </c>
      <c r="BH43" s="3">
        <f t="shared" si="44"/>
        <v>0</v>
      </c>
      <c r="BI43" s="3">
        <f t="shared" si="44"/>
        <v>0</v>
      </c>
      <c r="BJ43" s="3">
        <f t="shared" si="44"/>
        <v>0</v>
      </c>
      <c r="BK43" s="3">
        <f t="shared" si="44"/>
        <v>0</v>
      </c>
      <c r="BL43" s="3">
        <f t="shared" si="44"/>
        <v>0</v>
      </c>
      <c r="BM43" s="3">
        <f t="shared" si="44"/>
        <v>0</v>
      </c>
      <c r="BN43" s="3">
        <f t="shared" si="44"/>
        <v>0</v>
      </c>
      <c r="BO43" s="3">
        <f t="shared" si="44"/>
        <v>0</v>
      </c>
      <c r="BP43" s="3">
        <f t="shared" si="44"/>
        <v>0</v>
      </c>
      <c r="BQ43" s="3">
        <f t="shared" si="44"/>
        <v>0</v>
      </c>
      <c r="BR43" s="3">
        <f t="shared" si="44"/>
        <v>0</v>
      </c>
      <c r="BS43" s="3">
        <f t="shared" ref="BS43:CH43" si="45">BR43</f>
        <v>0</v>
      </c>
      <c r="BT43" s="3">
        <f t="shared" si="45"/>
        <v>0</v>
      </c>
      <c r="BU43" s="3">
        <f t="shared" si="45"/>
        <v>0</v>
      </c>
      <c r="BV43" s="3">
        <f t="shared" si="45"/>
        <v>0</v>
      </c>
      <c r="BW43" s="3">
        <f t="shared" si="45"/>
        <v>0</v>
      </c>
      <c r="BX43" s="3">
        <f t="shared" si="45"/>
        <v>0</v>
      </c>
      <c r="BY43" s="3">
        <f t="shared" si="45"/>
        <v>0</v>
      </c>
      <c r="BZ43" s="3">
        <f t="shared" si="45"/>
        <v>0</v>
      </c>
      <c r="CA43" s="3">
        <f t="shared" si="45"/>
        <v>0</v>
      </c>
      <c r="CB43" s="3">
        <f t="shared" si="45"/>
        <v>0</v>
      </c>
      <c r="CC43" s="3">
        <f t="shared" si="45"/>
        <v>0</v>
      </c>
      <c r="CD43" s="3">
        <f t="shared" si="45"/>
        <v>0</v>
      </c>
      <c r="CE43" s="3">
        <f t="shared" si="45"/>
        <v>0</v>
      </c>
      <c r="CF43" s="3">
        <f t="shared" si="45"/>
        <v>0</v>
      </c>
      <c r="CG43" s="3">
        <f t="shared" si="45"/>
        <v>0</v>
      </c>
      <c r="CH43" s="12">
        <f t="shared" si="45"/>
        <v>0</v>
      </c>
    </row>
    <row r="44" spans="1:86" ht="15" customHeight="1" x14ac:dyDescent="0.3">
      <c r="A44" s="642"/>
      <c r="B44" s="11" t="str">
        <f t="shared" si="27"/>
        <v>Water Heating</v>
      </c>
      <c r="C44" s="3">
        <v>0</v>
      </c>
      <c r="D44" s="3">
        <v>0</v>
      </c>
      <c r="E44" s="3">
        <v>0</v>
      </c>
      <c r="F44" s="3">
        <v>0</v>
      </c>
      <c r="G44" s="3">
        <f t="shared" ref="G44:BR44" si="46">F44</f>
        <v>0</v>
      </c>
      <c r="H44" s="3">
        <f t="shared" si="46"/>
        <v>0</v>
      </c>
      <c r="I44" s="3">
        <f t="shared" si="46"/>
        <v>0</v>
      </c>
      <c r="J44" s="3">
        <f t="shared" si="46"/>
        <v>0</v>
      </c>
      <c r="K44" s="3">
        <f t="shared" si="46"/>
        <v>0</v>
      </c>
      <c r="L44" s="3">
        <f t="shared" si="46"/>
        <v>0</v>
      </c>
      <c r="M44" s="3">
        <f t="shared" si="46"/>
        <v>0</v>
      </c>
      <c r="N44" s="3">
        <f t="shared" si="46"/>
        <v>0</v>
      </c>
      <c r="O44" s="3">
        <f t="shared" si="46"/>
        <v>0</v>
      </c>
      <c r="P44" s="3">
        <f t="shared" si="46"/>
        <v>0</v>
      </c>
      <c r="Q44" s="3">
        <f t="shared" si="46"/>
        <v>0</v>
      </c>
      <c r="R44" s="3">
        <f t="shared" si="46"/>
        <v>0</v>
      </c>
      <c r="S44" s="3">
        <f t="shared" si="46"/>
        <v>0</v>
      </c>
      <c r="T44" s="3">
        <f t="shared" si="46"/>
        <v>0</v>
      </c>
      <c r="U44" s="3">
        <f t="shared" si="46"/>
        <v>0</v>
      </c>
      <c r="V44" s="3">
        <f t="shared" si="46"/>
        <v>0</v>
      </c>
      <c r="W44" s="3">
        <f t="shared" si="46"/>
        <v>0</v>
      </c>
      <c r="X44" s="3">
        <f t="shared" si="46"/>
        <v>0</v>
      </c>
      <c r="Y44" s="3">
        <f t="shared" si="46"/>
        <v>0</v>
      </c>
      <c r="Z44" s="3">
        <f t="shared" si="46"/>
        <v>0</v>
      </c>
      <c r="AA44" s="3">
        <f t="shared" si="46"/>
        <v>0</v>
      </c>
      <c r="AB44" s="3">
        <f t="shared" si="46"/>
        <v>0</v>
      </c>
      <c r="AC44" s="3">
        <f t="shared" si="46"/>
        <v>0</v>
      </c>
      <c r="AD44" s="3">
        <f t="shared" si="46"/>
        <v>0</v>
      </c>
      <c r="AE44" s="3">
        <f t="shared" si="46"/>
        <v>0</v>
      </c>
      <c r="AF44" s="3">
        <f t="shared" si="46"/>
        <v>0</v>
      </c>
      <c r="AG44" s="3">
        <f t="shared" si="46"/>
        <v>0</v>
      </c>
      <c r="AH44" s="3">
        <f t="shared" si="46"/>
        <v>0</v>
      </c>
      <c r="AI44" s="3">
        <f t="shared" si="46"/>
        <v>0</v>
      </c>
      <c r="AJ44" s="3">
        <f t="shared" si="46"/>
        <v>0</v>
      </c>
      <c r="AK44" s="3">
        <f t="shared" si="46"/>
        <v>0</v>
      </c>
      <c r="AL44" s="3">
        <f t="shared" si="46"/>
        <v>0</v>
      </c>
      <c r="AM44" s="3">
        <f t="shared" si="46"/>
        <v>0</v>
      </c>
      <c r="AN44" s="3">
        <f t="shared" si="46"/>
        <v>0</v>
      </c>
      <c r="AO44" s="3">
        <f t="shared" si="46"/>
        <v>0</v>
      </c>
      <c r="AP44" s="3">
        <f t="shared" si="46"/>
        <v>0</v>
      </c>
      <c r="AQ44" s="3">
        <f t="shared" si="46"/>
        <v>0</v>
      </c>
      <c r="AR44" s="3">
        <f t="shared" si="46"/>
        <v>0</v>
      </c>
      <c r="AS44" s="3">
        <f t="shared" si="46"/>
        <v>0</v>
      </c>
      <c r="AT44" s="3">
        <f t="shared" si="46"/>
        <v>0</v>
      </c>
      <c r="AU44" s="3">
        <f t="shared" si="46"/>
        <v>0</v>
      </c>
      <c r="AV44" s="3">
        <f t="shared" si="46"/>
        <v>0</v>
      </c>
      <c r="AW44" s="3">
        <f t="shared" si="46"/>
        <v>0</v>
      </c>
      <c r="AX44" s="3">
        <f t="shared" si="46"/>
        <v>0</v>
      </c>
      <c r="AY44" s="3">
        <f t="shared" si="46"/>
        <v>0</v>
      </c>
      <c r="AZ44" s="3">
        <f t="shared" si="46"/>
        <v>0</v>
      </c>
      <c r="BA44" s="3">
        <f t="shared" si="46"/>
        <v>0</v>
      </c>
      <c r="BB44" s="3">
        <f t="shared" si="46"/>
        <v>0</v>
      </c>
      <c r="BC44" s="3">
        <f t="shared" si="46"/>
        <v>0</v>
      </c>
      <c r="BD44" s="3">
        <f t="shared" si="46"/>
        <v>0</v>
      </c>
      <c r="BE44" s="3">
        <f t="shared" si="46"/>
        <v>0</v>
      </c>
      <c r="BF44" s="3">
        <f t="shared" si="46"/>
        <v>0</v>
      </c>
      <c r="BG44" s="3">
        <f t="shared" si="46"/>
        <v>0</v>
      </c>
      <c r="BH44" s="3">
        <f t="shared" si="46"/>
        <v>0</v>
      </c>
      <c r="BI44" s="3">
        <f t="shared" si="46"/>
        <v>0</v>
      </c>
      <c r="BJ44" s="3">
        <f t="shared" si="46"/>
        <v>0</v>
      </c>
      <c r="BK44" s="3">
        <f t="shared" si="46"/>
        <v>0</v>
      </c>
      <c r="BL44" s="3">
        <f t="shared" si="46"/>
        <v>0</v>
      </c>
      <c r="BM44" s="3">
        <f t="shared" si="46"/>
        <v>0</v>
      </c>
      <c r="BN44" s="3">
        <f t="shared" si="46"/>
        <v>0</v>
      </c>
      <c r="BO44" s="3">
        <f t="shared" si="46"/>
        <v>0</v>
      </c>
      <c r="BP44" s="3">
        <f t="shared" si="46"/>
        <v>0</v>
      </c>
      <c r="BQ44" s="3">
        <f t="shared" si="46"/>
        <v>0</v>
      </c>
      <c r="BR44" s="3">
        <f t="shared" si="46"/>
        <v>0</v>
      </c>
      <c r="BS44" s="3">
        <f t="shared" ref="BS44:CH44" si="47">BR44</f>
        <v>0</v>
      </c>
      <c r="BT44" s="3">
        <f t="shared" si="47"/>
        <v>0</v>
      </c>
      <c r="BU44" s="3">
        <f t="shared" si="47"/>
        <v>0</v>
      </c>
      <c r="BV44" s="3">
        <f t="shared" si="47"/>
        <v>0</v>
      </c>
      <c r="BW44" s="3">
        <f t="shared" si="47"/>
        <v>0</v>
      </c>
      <c r="BX44" s="3">
        <f t="shared" si="47"/>
        <v>0</v>
      </c>
      <c r="BY44" s="3">
        <f t="shared" si="47"/>
        <v>0</v>
      </c>
      <c r="BZ44" s="3">
        <f t="shared" si="47"/>
        <v>0</v>
      </c>
      <c r="CA44" s="3">
        <f t="shared" si="47"/>
        <v>0</v>
      </c>
      <c r="CB44" s="3">
        <f t="shared" si="47"/>
        <v>0</v>
      </c>
      <c r="CC44" s="3">
        <f t="shared" si="47"/>
        <v>0</v>
      </c>
      <c r="CD44" s="3">
        <f t="shared" si="47"/>
        <v>0</v>
      </c>
      <c r="CE44" s="3">
        <f t="shared" si="47"/>
        <v>0</v>
      </c>
      <c r="CF44" s="3">
        <f t="shared" si="47"/>
        <v>0</v>
      </c>
      <c r="CG44" s="3">
        <f t="shared" si="47"/>
        <v>0</v>
      </c>
      <c r="CH44" s="12">
        <f t="shared" si="47"/>
        <v>0</v>
      </c>
    </row>
    <row r="45" spans="1:86" ht="15" customHeight="1" x14ac:dyDescent="0.3">
      <c r="A45" s="642"/>
      <c r="B45" s="11" t="str">
        <f t="shared" si="27"/>
        <v xml:space="preserve"> </v>
      </c>
      <c r="C45" s="3"/>
      <c r="D45" s="3"/>
      <c r="E45" s="3"/>
      <c r="F45" s="3">
        <v>0</v>
      </c>
      <c r="G45" s="3">
        <f t="shared" ref="G45:BR45" si="48">F45</f>
        <v>0</v>
      </c>
      <c r="H45" s="3">
        <f t="shared" si="48"/>
        <v>0</v>
      </c>
      <c r="I45" s="3">
        <f t="shared" si="48"/>
        <v>0</v>
      </c>
      <c r="J45" s="3">
        <f t="shared" si="48"/>
        <v>0</v>
      </c>
      <c r="K45" s="3">
        <f t="shared" si="48"/>
        <v>0</v>
      </c>
      <c r="L45" s="3">
        <f t="shared" si="48"/>
        <v>0</v>
      </c>
      <c r="M45" s="3">
        <f t="shared" si="48"/>
        <v>0</v>
      </c>
      <c r="N45" s="3">
        <f t="shared" si="48"/>
        <v>0</v>
      </c>
      <c r="O45" s="3">
        <f t="shared" si="48"/>
        <v>0</v>
      </c>
      <c r="P45" s="3">
        <f t="shared" si="48"/>
        <v>0</v>
      </c>
      <c r="Q45" s="3">
        <f t="shared" si="48"/>
        <v>0</v>
      </c>
      <c r="R45" s="3">
        <f t="shared" si="48"/>
        <v>0</v>
      </c>
      <c r="S45" s="3">
        <f t="shared" si="48"/>
        <v>0</v>
      </c>
      <c r="T45" s="3">
        <f t="shared" si="48"/>
        <v>0</v>
      </c>
      <c r="U45" s="3">
        <f t="shared" si="48"/>
        <v>0</v>
      </c>
      <c r="V45" s="3">
        <f t="shared" si="48"/>
        <v>0</v>
      </c>
      <c r="W45" s="3">
        <f t="shared" si="48"/>
        <v>0</v>
      </c>
      <c r="X45" s="3">
        <f t="shared" si="48"/>
        <v>0</v>
      </c>
      <c r="Y45" s="3">
        <f t="shared" si="48"/>
        <v>0</v>
      </c>
      <c r="Z45" s="3">
        <f t="shared" si="48"/>
        <v>0</v>
      </c>
      <c r="AA45" s="3">
        <f t="shared" si="48"/>
        <v>0</v>
      </c>
      <c r="AB45" s="3">
        <f t="shared" si="48"/>
        <v>0</v>
      </c>
      <c r="AC45" s="3">
        <f t="shared" si="48"/>
        <v>0</v>
      </c>
      <c r="AD45" s="3">
        <f t="shared" si="48"/>
        <v>0</v>
      </c>
      <c r="AE45" s="3">
        <f t="shared" si="48"/>
        <v>0</v>
      </c>
      <c r="AF45" s="3">
        <f t="shared" si="48"/>
        <v>0</v>
      </c>
      <c r="AG45" s="3">
        <f t="shared" si="48"/>
        <v>0</v>
      </c>
      <c r="AH45" s="3">
        <f t="shared" si="48"/>
        <v>0</v>
      </c>
      <c r="AI45" s="3">
        <f t="shared" si="48"/>
        <v>0</v>
      </c>
      <c r="AJ45" s="3">
        <f t="shared" si="48"/>
        <v>0</v>
      </c>
      <c r="AK45" s="3">
        <f t="shared" si="48"/>
        <v>0</v>
      </c>
      <c r="AL45" s="3">
        <f t="shared" si="48"/>
        <v>0</v>
      </c>
      <c r="AM45" s="3">
        <f t="shared" si="48"/>
        <v>0</v>
      </c>
      <c r="AN45" s="3">
        <f t="shared" si="48"/>
        <v>0</v>
      </c>
      <c r="AO45" s="3">
        <f t="shared" si="48"/>
        <v>0</v>
      </c>
      <c r="AP45" s="3">
        <f t="shared" si="48"/>
        <v>0</v>
      </c>
      <c r="AQ45" s="3">
        <f t="shared" si="48"/>
        <v>0</v>
      </c>
      <c r="AR45" s="3">
        <f t="shared" si="48"/>
        <v>0</v>
      </c>
      <c r="AS45" s="3">
        <f t="shared" si="48"/>
        <v>0</v>
      </c>
      <c r="AT45" s="3">
        <f t="shared" si="48"/>
        <v>0</v>
      </c>
      <c r="AU45" s="3">
        <f t="shared" si="48"/>
        <v>0</v>
      </c>
      <c r="AV45" s="3">
        <f t="shared" si="48"/>
        <v>0</v>
      </c>
      <c r="AW45" s="3">
        <f t="shared" si="48"/>
        <v>0</v>
      </c>
      <c r="AX45" s="3">
        <f t="shared" si="48"/>
        <v>0</v>
      </c>
      <c r="AY45" s="3">
        <f t="shared" si="48"/>
        <v>0</v>
      </c>
      <c r="AZ45" s="3">
        <f t="shared" si="48"/>
        <v>0</v>
      </c>
      <c r="BA45" s="3">
        <f t="shared" si="48"/>
        <v>0</v>
      </c>
      <c r="BB45" s="3">
        <f t="shared" si="48"/>
        <v>0</v>
      </c>
      <c r="BC45" s="3">
        <f t="shared" si="48"/>
        <v>0</v>
      </c>
      <c r="BD45" s="3">
        <f t="shared" si="48"/>
        <v>0</v>
      </c>
      <c r="BE45" s="3">
        <f t="shared" si="48"/>
        <v>0</v>
      </c>
      <c r="BF45" s="3">
        <f t="shared" si="48"/>
        <v>0</v>
      </c>
      <c r="BG45" s="3">
        <f t="shared" si="48"/>
        <v>0</v>
      </c>
      <c r="BH45" s="3">
        <f t="shared" si="48"/>
        <v>0</v>
      </c>
      <c r="BI45" s="3">
        <f t="shared" si="48"/>
        <v>0</v>
      </c>
      <c r="BJ45" s="3">
        <f t="shared" si="48"/>
        <v>0</v>
      </c>
      <c r="BK45" s="3">
        <f t="shared" si="48"/>
        <v>0</v>
      </c>
      <c r="BL45" s="3">
        <f t="shared" si="48"/>
        <v>0</v>
      </c>
      <c r="BM45" s="3">
        <f t="shared" si="48"/>
        <v>0</v>
      </c>
      <c r="BN45" s="3">
        <f t="shared" si="48"/>
        <v>0</v>
      </c>
      <c r="BO45" s="3">
        <f t="shared" si="48"/>
        <v>0</v>
      </c>
      <c r="BP45" s="3">
        <f t="shared" si="48"/>
        <v>0</v>
      </c>
      <c r="BQ45" s="3">
        <f t="shared" si="48"/>
        <v>0</v>
      </c>
      <c r="BR45" s="3">
        <f t="shared" si="48"/>
        <v>0</v>
      </c>
      <c r="BS45" s="3">
        <f t="shared" ref="BS45:CH45" si="49">BR45</f>
        <v>0</v>
      </c>
      <c r="BT45" s="3">
        <f t="shared" si="49"/>
        <v>0</v>
      </c>
      <c r="BU45" s="3">
        <f t="shared" si="49"/>
        <v>0</v>
      </c>
      <c r="BV45" s="3">
        <f t="shared" si="49"/>
        <v>0</v>
      </c>
      <c r="BW45" s="3">
        <f t="shared" si="49"/>
        <v>0</v>
      </c>
      <c r="BX45" s="3">
        <f t="shared" si="49"/>
        <v>0</v>
      </c>
      <c r="BY45" s="3">
        <f t="shared" si="49"/>
        <v>0</v>
      </c>
      <c r="BZ45" s="3">
        <f t="shared" si="49"/>
        <v>0</v>
      </c>
      <c r="CA45" s="3">
        <f t="shared" si="49"/>
        <v>0</v>
      </c>
      <c r="CB45" s="3">
        <f t="shared" si="49"/>
        <v>0</v>
      </c>
      <c r="CC45" s="3">
        <f t="shared" si="49"/>
        <v>0</v>
      </c>
      <c r="CD45" s="3">
        <f t="shared" si="49"/>
        <v>0</v>
      </c>
      <c r="CE45" s="3">
        <f t="shared" si="49"/>
        <v>0</v>
      </c>
      <c r="CF45" s="3">
        <f t="shared" si="49"/>
        <v>0</v>
      </c>
      <c r="CG45" s="3">
        <f t="shared" si="49"/>
        <v>0</v>
      </c>
      <c r="CH45" s="12">
        <f t="shared" si="49"/>
        <v>0</v>
      </c>
    </row>
    <row r="46" spans="1:86" ht="15" customHeight="1" thickBot="1" x14ac:dyDescent="0.35">
      <c r="A46" s="643"/>
      <c r="B46" s="312" t="str">
        <f t="shared" si="27"/>
        <v>Monthly kWh</v>
      </c>
      <c r="C46" s="313">
        <f>SUM(C35:C45)</f>
        <v>0</v>
      </c>
      <c r="D46" s="313">
        <f t="shared" ref="D46:BO46" si="50">SUM(D35:D45)</f>
        <v>0</v>
      </c>
      <c r="E46" s="313">
        <f t="shared" si="50"/>
        <v>0</v>
      </c>
      <c r="F46" s="313">
        <f t="shared" si="50"/>
        <v>0</v>
      </c>
      <c r="G46" s="313">
        <f t="shared" si="50"/>
        <v>0</v>
      </c>
      <c r="H46" s="313">
        <f t="shared" si="50"/>
        <v>0</v>
      </c>
      <c r="I46" s="313">
        <f t="shared" si="50"/>
        <v>0</v>
      </c>
      <c r="J46" s="313">
        <f t="shared" si="50"/>
        <v>0</v>
      </c>
      <c r="K46" s="313">
        <f t="shared" si="50"/>
        <v>0</v>
      </c>
      <c r="L46" s="313">
        <f t="shared" si="50"/>
        <v>0</v>
      </c>
      <c r="M46" s="313">
        <f t="shared" si="50"/>
        <v>0</v>
      </c>
      <c r="N46" s="313">
        <f t="shared" si="50"/>
        <v>0</v>
      </c>
      <c r="O46" s="313">
        <f t="shared" si="50"/>
        <v>0</v>
      </c>
      <c r="P46" s="313">
        <f t="shared" si="50"/>
        <v>0</v>
      </c>
      <c r="Q46" s="313">
        <f t="shared" si="50"/>
        <v>0</v>
      </c>
      <c r="R46" s="313">
        <f t="shared" si="50"/>
        <v>0</v>
      </c>
      <c r="S46" s="313">
        <f t="shared" si="50"/>
        <v>0</v>
      </c>
      <c r="T46" s="313">
        <f t="shared" si="50"/>
        <v>0</v>
      </c>
      <c r="U46" s="313">
        <f t="shared" si="50"/>
        <v>0</v>
      </c>
      <c r="V46" s="313">
        <f t="shared" si="50"/>
        <v>0</v>
      </c>
      <c r="W46" s="313">
        <f t="shared" si="50"/>
        <v>0</v>
      </c>
      <c r="X46" s="313">
        <f t="shared" si="50"/>
        <v>0</v>
      </c>
      <c r="Y46" s="313">
        <f t="shared" si="50"/>
        <v>0</v>
      </c>
      <c r="Z46" s="313">
        <f t="shared" si="50"/>
        <v>0</v>
      </c>
      <c r="AA46" s="313">
        <f t="shared" si="50"/>
        <v>0</v>
      </c>
      <c r="AB46" s="313">
        <f t="shared" si="50"/>
        <v>0</v>
      </c>
      <c r="AC46" s="313">
        <f t="shared" si="50"/>
        <v>0</v>
      </c>
      <c r="AD46" s="313">
        <f t="shared" si="50"/>
        <v>0</v>
      </c>
      <c r="AE46" s="313">
        <f t="shared" si="50"/>
        <v>0</v>
      </c>
      <c r="AF46" s="313">
        <f t="shared" si="50"/>
        <v>0</v>
      </c>
      <c r="AG46" s="313">
        <f t="shared" si="50"/>
        <v>0</v>
      </c>
      <c r="AH46" s="313">
        <f t="shared" si="50"/>
        <v>0</v>
      </c>
      <c r="AI46" s="313">
        <f t="shared" si="50"/>
        <v>0</v>
      </c>
      <c r="AJ46" s="313">
        <f t="shared" si="50"/>
        <v>0</v>
      </c>
      <c r="AK46" s="313">
        <f t="shared" si="50"/>
        <v>0</v>
      </c>
      <c r="AL46" s="313">
        <f t="shared" si="50"/>
        <v>0</v>
      </c>
      <c r="AM46" s="313">
        <f t="shared" si="50"/>
        <v>0</v>
      </c>
      <c r="AN46" s="313">
        <f t="shared" si="50"/>
        <v>0</v>
      </c>
      <c r="AO46" s="313">
        <f t="shared" si="50"/>
        <v>0</v>
      </c>
      <c r="AP46" s="313">
        <f t="shared" si="50"/>
        <v>0</v>
      </c>
      <c r="AQ46" s="313">
        <f t="shared" si="50"/>
        <v>0</v>
      </c>
      <c r="AR46" s="313">
        <f t="shared" si="50"/>
        <v>0</v>
      </c>
      <c r="AS46" s="313">
        <f t="shared" si="50"/>
        <v>0</v>
      </c>
      <c r="AT46" s="313">
        <f t="shared" si="50"/>
        <v>0</v>
      </c>
      <c r="AU46" s="313">
        <f t="shared" si="50"/>
        <v>0</v>
      </c>
      <c r="AV46" s="313">
        <f t="shared" si="50"/>
        <v>0</v>
      </c>
      <c r="AW46" s="313">
        <f t="shared" si="50"/>
        <v>0</v>
      </c>
      <c r="AX46" s="313">
        <f t="shared" si="50"/>
        <v>0</v>
      </c>
      <c r="AY46" s="313">
        <f t="shared" si="50"/>
        <v>0</v>
      </c>
      <c r="AZ46" s="313">
        <f t="shared" si="50"/>
        <v>0</v>
      </c>
      <c r="BA46" s="313">
        <f t="shared" si="50"/>
        <v>0</v>
      </c>
      <c r="BB46" s="313">
        <f t="shared" si="50"/>
        <v>0</v>
      </c>
      <c r="BC46" s="313">
        <f t="shared" si="50"/>
        <v>0</v>
      </c>
      <c r="BD46" s="313">
        <f t="shared" si="50"/>
        <v>0</v>
      </c>
      <c r="BE46" s="313">
        <f t="shared" si="50"/>
        <v>0</v>
      </c>
      <c r="BF46" s="313">
        <f t="shared" si="50"/>
        <v>0</v>
      </c>
      <c r="BG46" s="313">
        <f t="shared" si="50"/>
        <v>0</v>
      </c>
      <c r="BH46" s="313">
        <f t="shared" si="50"/>
        <v>0</v>
      </c>
      <c r="BI46" s="313">
        <f t="shared" si="50"/>
        <v>0</v>
      </c>
      <c r="BJ46" s="313">
        <f t="shared" si="50"/>
        <v>0</v>
      </c>
      <c r="BK46" s="313">
        <f t="shared" si="50"/>
        <v>0</v>
      </c>
      <c r="BL46" s="313">
        <f t="shared" si="50"/>
        <v>0</v>
      </c>
      <c r="BM46" s="313">
        <f t="shared" si="50"/>
        <v>0</v>
      </c>
      <c r="BN46" s="313">
        <f t="shared" si="50"/>
        <v>0</v>
      </c>
      <c r="BO46" s="313">
        <f t="shared" si="50"/>
        <v>0</v>
      </c>
      <c r="BP46" s="313">
        <f t="shared" ref="BP46:CH46" si="51">SUM(BP35:BP45)</f>
        <v>0</v>
      </c>
      <c r="BQ46" s="313">
        <f t="shared" si="51"/>
        <v>0</v>
      </c>
      <c r="BR46" s="313">
        <f t="shared" si="51"/>
        <v>0</v>
      </c>
      <c r="BS46" s="313">
        <f t="shared" si="51"/>
        <v>0</v>
      </c>
      <c r="BT46" s="313">
        <f t="shared" si="51"/>
        <v>0</v>
      </c>
      <c r="BU46" s="313">
        <f t="shared" si="51"/>
        <v>0</v>
      </c>
      <c r="BV46" s="313">
        <f t="shared" si="51"/>
        <v>0</v>
      </c>
      <c r="BW46" s="313">
        <f t="shared" si="51"/>
        <v>0</v>
      </c>
      <c r="BX46" s="313">
        <f t="shared" si="51"/>
        <v>0</v>
      </c>
      <c r="BY46" s="313">
        <f t="shared" si="51"/>
        <v>0</v>
      </c>
      <c r="BZ46" s="313">
        <f t="shared" si="51"/>
        <v>0</v>
      </c>
      <c r="CA46" s="313">
        <f t="shared" si="51"/>
        <v>0</v>
      </c>
      <c r="CB46" s="313">
        <f t="shared" si="51"/>
        <v>0</v>
      </c>
      <c r="CC46" s="313">
        <f t="shared" si="51"/>
        <v>0</v>
      </c>
      <c r="CD46" s="313">
        <f t="shared" si="51"/>
        <v>0</v>
      </c>
      <c r="CE46" s="313">
        <f t="shared" si="51"/>
        <v>0</v>
      </c>
      <c r="CF46" s="313">
        <f t="shared" si="51"/>
        <v>0</v>
      </c>
      <c r="CG46" s="313">
        <f t="shared" si="51"/>
        <v>0</v>
      </c>
      <c r="CH46" s="316">
        <f t="shared" si="51"/>
        <v>0</v>
      </c>
    </row>
    <row r="47" spans="1:86" s="49" customFormat="1" x14ac:dyDescent="0.3">
      <c r="A47" s="8"/>
      <c r="B47" s="347"/>
      <c r="C47" s="9"/>
      <c r="D47" s="347"/>
      <c r="E47" s="9"/>
      <c r="F47" s="347"/>
      <c r="G47" s="347"/>
      <c r="H47" s="9"/>
      <c r="I47" s="347"/>
      <c r="J47" s="347"/>
      <c r="K47" s="9"/>
      <c r="L47" s="347"/>
      <c r="M47" s="347"/>
      <c r="N47" s="9"/>
      <c r="O47" s="347"/>
      <c r="P47" s="347"/>
      <c r="Q47" s="9"/>
      <c r="R47" s="347"/>
      <c r="S47" s="347"/>
      <c r="T47" s="9"/>
      <c r="U47" s="347"/>
      <c r="V47" s="347"/>
      <c r="W47" s="9"/>
      <c r="X47" s="347"/>
      <c r="Y47" s="347"/>
      <c r="Z47" s="9"/>
      <c r="AA47" s="347"/>
      <c r="AB47" s="347"/>
      <c r="AC47" s="9"/>
      <c r="AD47" s="347"/>
      <c r="AE47" s="347"/>
      <c r="AF47" s="9"/>
      <c r="AG47" s="347"/>
      <c r="AH47" s="347"/>
      <c r="AI47" s="9"/>
      <c r="AJ47" s="347"/>
      <c r="AK47" s="347"/>
      <c r="AL47" s="9"/>
      <c r="AM47" s="347"/>
      <c r="AN47" s="347"/>
      <c r="AO47" s="9"/>
      <c r="AP47" s="347"/>
      <c r="AQ47" s="347"/>
      <c r="AR47" s="9"/>
      <c r="AS47" s="347"/>
      <c r="AT47" s="347"/>
      <c r="AU47" s="9"/>
      <c r="AV47" s="347"/>
      <c r="AW47" s="347"/>
      <c r="AX47" s="9"/>
      <c r="AY47" s="347"/>
      <c r="AZ47" s="347"/>
      <c r="BA47" s="9"/>
      <c r="BB47" s="347"/>
      <c r="BC47" s="347"/>
      <c r="BD47" s="9"/>
      <c r="BE47" s="347"/>
      <c r="BF47" s="347"/>
      <c r="BG47" s="9"/>
      <c r="BH47" s="347"/>
      <c r="BI47" s="347"/>
      <c r="BJ47" s="9"/>
      <c r="BK47" s="347"/>
      <c r="BL47" s="347"/>
      <c r="BM47" s="9"/>
      <c r="BN47" s="347"/>
      <c r="BO47" s="347"/>
      <c r="BP47" s="9"/>
      <c r="BQ47" s="347"/>
      <c r="BR47" s="347"/>
      <c r="BS47" s="9"/>
      <c r="BT47" s="347"/>
      <c r="BU47" s="347"/>
      <c r="BV47" s="9"/>
      <c r="BW47" s="347"/>
      <c r="BX47" s="347"/>
      <c r="BY47" s="9"/>
      <c r="BZ47" s="347"/>
      <c r="CA47" s="347"/>
      <c r="CB47" s="9"/>
      <c r="CC47" s="347"/>
      <c r="CD47" s="347"/>
      <c r="CE47" s="9"/>
      <c r="CF47" s="347"/>
      <c r="CG47" s="347"/>
      <c r="CH47" s="9"/>
    </row>
    <row r="48" spans="1:86" s="49" customFormat="1" ht="15" thickBot="1" x14ac:dyDescent="0.35">
      <c r="A48" s="271" t="s">
        <v>218</v>
      </c>
      <c r="B48" s="271"/>
      <c r="C48" s="271"/>
      <c r="D48" s="271"/>
      <c r="E48" s="271"/>
      <c r="F48" s="271"/>
      <c r="G48" s="271"/>
      <c r="H48" s="271"/>
      <c r="I48" s="271"/>
      <c r="J48" s="271"/>
    </row>
    <row r="49" spans="1:87" ht="15.6" x14ac:dyDescent="0.3">
      <c r="A49" s="644" t="s">
        <v>72</v>
      </c>
      <c r="B49" s="18" t="s">
        <v>209</v>
      </c>
      <c r="C49" s="309">
        <v>43831</v>
      </c>
      <c r="D49" s="309">
        <v>43862</v>
      </c>
      <c r="E49" s="309">
        <v>43891</v>
      </c>
      <c r="F49" s="309">
        <v>43922</v>
      </c>
      <c r="G49" s="309">
        <v>43952</v>
      </c>
      <c r="H49" s="309">
        <v>43983</v>
      </c>
      <c r="I49" s="309">
        <v>44013</v>
      </c>
      <c r="J49" s="309">
        <v>44044</v>
      </c>
      <c r="K49" s="309">
        <v>44075</v>
      </c>
      <c r="L49" s="309">
        <v>44105</v>
      </c>
      <c r="M49" s="309">
        <v>44136</v>
      </c>
      <c r="N49" s="309">
        <v>44166</v>
      </c>
      <c r="O49" s="309">
        <v>44197</v>
      </c>
      <c r="P49" s="309">
        <v>44228</v>
      </c>
      <c r="Q49" s="309">
        <v>44256</v>
      </c>
      <c r="R49" s="309">
        <v>44287</v>
      </c>
      <c r="S49" s="309">
        <v>44317</v>
      </c>
      <c r="T49" s="309">
        <v>44348</v>
      </c>
      <c r="U49" s="309">
        <v>44378</v>
      </c>
      <c r="V49" s="309">
        <v>44409</v>
      </c>
      <c r="W49" s="309">
        <v>44440</v>
      </c>
      <c r="X49" s="309">
        <v>44470</v>
      </c>
      <c r="Y49" s="309">
        <v>44501</v>
      </c>
      <c r="Z49" s="309">
        <v>44531</v>
      </c>
      <c r="AA49" s="309">
        <v>44562</v>
      </c>
      <c r="AB49" s="309">
        <v>44593</v>
      </c>
      <c r="AC49" s="309">
        <v>44621</v>
      </c>
      <c r="AD49" s="309">
        <v>44652</v>
      </c>
      <c r="AE49" s="309">
        <v>44682</v>
      </c>
      <c r="AF49" s="309">
        <v>44713</v>
      </c>
      <c r="AG49" s="309">
        <v>44743</v>
      </c>
      <c r="AH49" s="309">
        <v>44774</v>
      </c>
      <c r="AI49" s="309">
        <v>44805</v>
      </c>
      <c r="AJ49" s="309">
        <v>44835</v>
      </c>
      <c r="AK49" s="309">
        <v>44866</v>
      </c>
      <c r="AL49" s="309">
        <v>44896</v>
      </c>
      <c r="AM49" s="309">
        <v>44927</v>
      </c>
      <c r="AN49" s="309">
        <v>44958</v>
      </c>
      <c r="AO49" s="309">
        <v>44986</v>
      </c>
      <c r="AP49" s="309">
        <v>45017</v>
      </c>
      <c r="AQ49" s="309">
        <v>45047</v>
      </c>
      <c r="AR49" s="309">
        <v>45078</v>
      </c>
      <c r="AS49" s="309">
        <v>45108</v>
      </c>
      <c r="AT49" s="309">
        <v>45139</v>
      </c>
      <c r="AU49" s="309">
        <v>45170</v>
      </c>
      <c r="AV49" s="309">
        <v>45200</v>
      </c>
      <c r="AW49" s="309">
        <v>45231</v>
      </c>
      <c r="AX49" s="309">
        <v>45261</v>
      </c>
      <c r="AY49" s="309">
        <v>45292</v>
      </c>
      <c r="AZ49" s="309">
        <v>45323</v>
      </c>
      <c r="BA49" s="309">
        <v>45352</v>
      </c>
      <c r="BB49" s="309">
        <v>45383</v>
      </c>
      <c r="BC49" s="309">
        <v>45413</v>
      </c>
      <c r="BD49" s="309">
        <v>45444</v>
      </c>
      <c r="BE49" s="309">
        <v>45474</v>
      </c>
      <c r="BF49" s="309">
        <v>45505</v>
      </c>
      <c r="BG49" s="309">
        <v>45536</v>
      </c>
      <c r="BH49" s="309">
        <v>45566</v>
      </c>
      <c r="BI49" s="309">
        <v>45597</v>
      </c>
      <c r="BJ49" s="309">
        <v>45627</v>
      </c>
      <c r="BK49" s="309">
        <v>45658</v>
      </c>
      <c r="BL49" s="309">
        <v>45689</v>
      </c>
      <c r="BM49" s="309">
        <v>45717</v>
      </c>
      <c r="BN49" s="309">
        <v>45748</v>
      </c>
      <c r="BO49" s="309">
        <v>45778</v>
      </c>
      <c r="BP49" s="309">
        <v>45809</v>
      </c>
      <c r="BQ49" s="309">
        <v>45839</v>
      </c>
      <c r="BR49" s="309">
        <v>45870</v>
      </c>
      <c r="BS49" s="309">
        <v>45901</v>
      </c>
      <c r="BT49" s="309">
        <v>45931</v>
      </c>
      <c r="BU49" s="309">
        <v>45962</v>
      </c>
      <c r="BV49" s="309">
        <v>45992</v>
      </c>
      <c r="BW49" s="309">
        <v>46023</v>
      </c>
      <c r="BX49" s="309">
        <v>46054</v>
      </c>
      <c r="BY49" s="309">
        <v>46082</v>
      </c>
      <c r="BZ49" s="309">
        <v>46113</v>
      </c>
      <c r="CA49" s="309">
        <v>46143</v>
      </c>
      <c r="CB49" s="309">
        <v>46174</v>
      </c>
      <c r="CC49" s="309">
        <v>46204</v>
      </c>
      <c r="CD49" s="309">
        <v>46235</v>
      </c>
      <c r="CE49" s="309">
        <v>46266</v>
      </c>
      <c r="CF49" s="309">
        <v>46296</v>
      </c>
      <c r="CG49" s="309">
        <v>46327</v>
      </c>
      <c r="CH49" s="310">
        <v>46357</v>
      </c>
    </row>
    <row r="50" spans="1:87" ht="15" customHeight="1" x14ac:dyDescent="0.3">
      <c r="A50" s="645"/>
      <c r="B50" s="14" t="str">
        <f t="shared" ref="B50:B60" si="52">B35</f>
        <v>Building Shell</v>
      </c>
      <c r="C50" s="30">
        <f>IF(C20=0,0,(C5*0.5)-C35)*C66*C$78*C$2</f>
        <v>0</v>
      </c>
      <c r="D50" s="30">
        <f>IF(D20=0,0,(D5*0.5)+C20-D35)*D66*D$78*D$2</f>
        <v>6.0019972437203544</v>
      </c>
      <c r="E50" s="30">
        <f t="shared" ref="E50:BP51" si="53">IF(E20=0,0,(E5*0.5)+D20-E35)*E66*E$78*E$2</f>
        <v>9.4096705003701118</v>
      </c>
      <c r="F50" s="30">
        <f t="shared" si="53"/>
        <v>7.838415241785091</v>
      </c>
      <c r="G50" s="30">
        <f t="shared" si="53"/>
        <v>11.823228884353465</v>
      </c>
      <c r="H50" s="30">
        <f t="shared" si="53"/>
        <v>66.455926816041227</v>
      </c>
      <c r="I50" s="30">
        <f t="shared" si="53"/>
        <v>93.679396697048389</v>
      </c>
      <c r="J50" s="30">
        <f t="shared" si="53"/>
        <v>89.070316886678981</v>
      </c>
      <c r="K50" s="30">
        <f t="shared" si="53"/>
        <v>44.639135218402949</v>
      </c>
      <c r="L50" s="30">
        <f t="shared" si="53"/>
        <v>14.085313104975684</v>
      </c>
      <c r="M50" s="30">
        <f t="shared" si="53"/>
        <v>298.30880150754274</v>
      </c>
      <c r="N50" s="30">
        <f t="shared" si="53"/>
        <v>950.47482406763777</v>
      </c>
      <c r="O50" s="30">
        <f t="shared" si="53"/>
        <v>953.51478319597572</v>
      </c>
      <c r="P50" s="30">
        <f t="shared" si="53"/>
        <v>819.82716316531844</v>
      </c>
      <c r="Q50" s="30">
        <f t="shared" si="53"/>
        <v>638.678197060407</v>
      </c>
      <c r="R50" s="30">
        <f t="shared" si="53"/>
        <v>341.22270639158967</v>
      </c>
      <c r="S50" s="30">
        <f t="shared" si="53"/>
        <v>392.35152002840141</v>
      </c>
      <c r="T50" s="30">
        <f t="shared" si="53"/>
        <v>2103.5571268681038</v>
      </c>
      <c r="U50" s="30">
        <f t="shared" si="53"/>
        <v>2834.4700400509882</v>
      </c>
      <c r="V50" s="30">
        <f t="shared" si="53"/>
        <v>2695.0124955394144</v>
      </c>
      <c r="W50" s="30">
        <f t="shared" si="53"/>
        <v>1350.6522869647674</v>
      </c>
      <c r="X50" s="30">
        <f t="shared" si="53"/>
        <v>334.21225212926095</v>
      </c>
      <c r="Y50" s="30">
        <f t="shared" si="53"/>
        <v>567.53723876716435</v>
      </c>
      <c r="Z50" s="30">
        <f t="shared" si="53"/>
        <v>950.47482406763777</v>
      </c>
      <c r="AA50" s="30">
        <f t="shared" si="53"/>
        <v>953.51478319597572</v>
      </c>
      <c r="AB50" s="30">
        <f t="shared" si="53"/>
        <v>819.82716316531844</v>
      </c>
      <c r="AC50" s="30">
        <f t="shared" si="53"/>
        <v>638.678197060407</v>
      </c>
      <c r="AD50" s="30">
        <f t="shared" si="53"/>
        <v>341.22270639158967</v>
      </c>
      <c r="AE50" s="30">
        <f t="shared" si="53"/>
        <v>392.35152002840141</v>
      </c>
      <c r="AF50" s="30">
        <f t="shared" si="53"/>
        <v>2103.5571268681038</v>
      </c>
      <c r="AG50" s="30">
        <f t="shared" si="53"/>
        <v>2834.4700400509882</v>
      </c>
      <c r="AH50" s="30">
        <f t="shared" si="53"/>
        <v>2695.0124955394144</v>
      </c>
      <c r="AI50" s="30">
        <f t="shared" si="53"/>
        <v>1350.6522869647674</v>
      </c>
      <c r="AJ50" s="30">
        <f t="shared" si="53"/>
        <v>334.21225212926095</v>
      </c>
      <c r="AK50" s="30">
        <f t="shared" si="53"/>
        <v>567.53723876716435</v>
      </c>
      <c r="AL50" s="30">
        <f t="shared" si="53"/>
        <v>950.47482406763777</v>
      </c>
      <c r="AM50" s="30">
        <f t="shared" si="53"/>
        <v>953.51478319597572</v>
      </c>
      <c r="AN50" s="30">
        <f t="shared" si="53"/>
        <v>819.82716316531844</v>
      </c>
      <c r="AO50" s="30">
        <f t="shared" si="53"/>
        <v>638.678197060407</v>
      </c>
      <c r="AP50" s="30">
        <f t="shared" si="53"/>
        <v>341.22270639158967</v>
      </c>
      <c r="AQ50" s="30">
        <f t="shared" si="53"/>
        <v>392.35152002840141</v>
      </c>
      <c r="AR50" s="30">
        <f t="shared" si="53"/>
        <v>2103.5571268681038</v>
      </c>
      <c r="AS50" s="30">
        <f t="shared" si="53"/>
        <v>2834.4700400509882</v>
      </c>
      <c r="AT50" s="30">
        <f t="shared" si="53"/>
        <v>2695.0124955394144</v>
      </c>
      <c r="AU50" s="30">
        <f t="shared" si="53"/>
        <v>1350.6522869647674</v>
      </c>
      <c r="AV50" s="30">
        <f t="shared" si="53"/>
        <v>334.21225212926095</v>
      </c>
      <c r="AW50" s="30">
        <f t="shared" si="53"/>
        <v>567.53723876716435</v>
      </c>
      <c r="AX50" s="30">
        <f t="shared" si="53"/>
        <v>950.47482406763777</v>
      </c>
      <c r="AY50" s="30">
        <f t="shared" si="53"/>
        <v>953.51478319597572</v>
      </c>
      <c r="AZ50" s="30">
        <f t="shared" si="53"/>
        <v>819.82716316531844</v>
      </c>
      <c r="BA50" s="30">
        <f t="shared" si="53"/>
        <v>638.678197060407</v>
      </c>
      <c r="BB50" s="30">
        <f t="shared" si="53"/>
        <v>341.22270639158967</v>
      </c>
      <c r="BC50" s="30">
        <f t="shared" si="53"/>
        <v>392.35152002840141</v>
      </c>
      <c r="BD50" s="30">
        <f t="shared" si="53"/>
        <v>2103.5571268681038</v>
      </c>
      <c r="BE50" s="30">
        <f t="shared" si="53"/>
        <v>2834.4700400509882</v>
      </c>
      <c r="BF50" s="30">
        <f t="shared" si="53"/>
        <v>2695.0124955394144</v>
      </c>
      <c r="BG50" s="30">
        <f t="shared" si="53"/>
        <v>1350.6522869647674</v>
      </c>
      <c r="BH50" s="30">
        <f t="shared" si="53"/>
        <v>334.21225212926095</v>
      </c>
      <c r="BI50" s="30">
        <f t="shared" si="53"/>
        <v>567.53723876716435</v>
      </c>
      <c r="BJ50" s="30">
        <f t="shared" si="53"/>
        <v>950.47482406763777</v>
      </c>
      <c r="BK50" s="30">
        <f t="shared" si="53"/>
        <v>953.51478319597572</v>
      </c>
      <c r="BL50" s="30">
        <f t="shared" si="53"/>
        <v>819.82716316531844</v>
      </c>
      <c r="BM50" s="30">
        <f t="shared" si="53"/>
        <v>638.678197060407</v>
      </c>
      <c r="BN50" s="30">
        <f t="shared" si="53"/>
        <v>341.22270639158967</v>
      </c>
      <c r="BO50" s="30">
        <f t="shared" si="53"/>
        <v>392.35152002840141</v>
      </c>
      <c r="BP50" s="30">
        <f t="shared" si="53"/>
        <v>2103.5571268681038</v>
      </c>
      <c r="BQ50" s="30">
        <f t="shared" ref="BQ50:CH54" si="54">IF(BQ20=0,0,(BQ5*0.5)+BP20-BQ35)*BQ66*BQ$78*BQ$2</f>
        <v>2834.4700400509882</v>
      </c>
      <c r="BR50" s="30">
        <f t="shared" si="54"/>
        <v>2695.0124955394144</v>
      </c>
      <c r="BS50" s="30">
        <f t="shared" si="54"/>
        <v>1350.6522869647674</v>
      </c>
      <c r="BT50" s="30">
        <f t="shared" si="54"/>
        <v>334.21225212926095</v>
      </c>
      <c r="BU50" s="30">
        <f t="shared" si="54"/>
        <v>567.53723876716435</v>
      </c>
      <c r="BV50" s="30">
        <f t="shared" si="54"/>
        <v>950.47482406763777</v>
      </c>
      <c r="BW50" s="30">
        <f t="shared" si="54"/>
        <v>953.51478319597572</v>
      </c>
      <c r="BX50" s="30">
        <f t="shared" si="54"/>
        <v>819.82716316531844</v>
      </c>
      <c r="BY50" s="30">
        <f t="shared" si="54"/>
        <v>638.678197060407</v>
      </c>
      <c r="BZ50" s="30">
        <f t="shared" si="54"/>
        <v>341.22270639158967</v>
      </c>
      <c r="CA50" s="30">
        <f t="shared" si="54"/>
        <v>392.35152002840141</v>
      </c>
      <c r="CB50" s="30">
        <f t="shared" si="54"/>
        <v>2103.5571268681038</v>
      </c>
      <c r="CC50" s="30">
        <f t="shared" si="54"/>
        <v>2834.4700400509882</v>
      </c>
      <c r="CD50" s="30">
        <f t="shared" si="54"/>
        <v>2695.0124955394144</v>
      </c>
      <c r="CE50" s="30">
        <f t="shared" si="54"/>
        <v>1350.6522869647674</v>
      </c>
      <c r="CF50" s="30">
        <f t="shared" si="54"/>
        <v>334.21225212926095</v>
      </c>
      <c r="CG50" s="30">
        <f t="shared" si="54"/>
        <v>567.53723876716435</v>
      </c>
      <c r="CH50" s="34">
        <f t="shared" si="54"/>
        <v>950.47482406763777</v>
      </c>
    </row>
    <row r="51" spans="1:87" ht="15.6" x14ac:dyDescent="0.3">
      <c r="A51" s="645"/>
      <c r="B51" s="14" t="str">
        <f t="shared" si="52"/>
        <v>Cooling</v>
      </c>
      <c r="C51" s="30">
        <f t="shared" ref="C51:C59" si="55">IF(C21=0,0,(C6*0.5)-C36)*C67*C$78*C$2</f>
        <v>0</v>
      </c>
      <c r="D51" s="30">
        <f t="shared" ref="D51:S59" si="56">IF(D21=0,0,(D6*0.5)+C21-D36)*D67*D$78*D$2</f>
        <v>1.0232032161408751</v>
      </c>
      <c r="E51" s="30">
        <f t="shared" si="56"/>
        <v>6.06563134837128</v>
      </c>
      <c r="F51" s="30">
        <f t="shared" si="56"/>
        <v>42.236269731968328</v>
      </c>
      <c r="G51" s="30">
        <f t="shared" si="56"/>
        <v>270.78397066191104</v>
      </c>
      <c r="H51" s="30">
        <f t="shared" si="56"/>
        <v>2367.7121761002495</v>
      </c>
      <c r="I51" s="30">
        <f t="shared" si="56"/>
        <v>5584.5606457379499</v>
      </c>
      <c r="J51" s="30">
        <f t="shared" si="56"/>
        <v>13096.697752035476</v>
      </c>
      <c r="K51" s="30">
        <f t="shared" si="56"/>
        <v>10985.950590724638</v>
      </c>
      <c r="L51" s="30">
        <f t="shared" si="56"/>
        <v>984.27314209081783</v>
      </c>
      <c r="M51" s="30">
        <f t="shared" si="56"/>
        <v>95.826890959415451</v>
      </c>
      <c r="N51" s="30">
        <f t="shared" si="56"/>
        <v>82.830295424279925</v>
      </c>
      <c r="O51" s="30">
        <f t="shared" si="56"/>
        <v>82.374158692199984</v>
      </c>
      <c r="P51" s="30">
        <f t="shared" si="56"/>
        <v>77.63157285710993</v>
      </c>
      <c r="Q51" s="30">
        <f t="shared" si="56"/>
        <v>228.68288529675223</v>
      </c>
      <c r="R51" s="30">
        <f t="shared" si="56"/>
        <v>1108.3896241397583</v>
      </c>
      <c r="S51" s="30">
        <f t="shared" si="56"/>
        <v>5029.0898417702001</v>
      </c>
      <c r="T51" s="30">
        <f t="shared" si="53"/>
        <v>34175.706247826092</v>
      </c>
      <c r="U51" s="30">
        <f t="shared" si="53"/>
        <v>46164.591269718738</v>
      </c>
      <c r="V51" s="30">
        <f t="shared" si="53"/>
        <v>43892.835591462412</v>
      </c>
      <c r="W51" s="30">
        <f t="shared" si="53"/>
        <v>20523.449953306907</v>
      </c>
      <c r="X51" s="30">
        <f t="shared" si="53"/>
        <v>1336.5070096768891</v>
      </c>
      <c r="Y51" s="30">
        <f t="shared" si="53"/>
        <v>110.18743680666678</v>
      </c>
      <c r="Z51" s="30">
        <f t="shared" si="53"/>
        <v>87.026115936470532</v>
      </c>
      <c r="AA51" s="30">
        <f t="shared" si="53"/>
        <v>82.374158692199984</v>
      </c>
      <c r="AB51" s="30">
        <f t="shared" si="53"/>
        <v>77.63157285710993</v>
      </c>
      <c r="AC51" s="30">
        <f t="shared" si="53"/>
        <v>228.68288529675223</v>
      </c>
      <c r="AD51" s="30">
        <f t="shared" si="53"/>
        <v>1108.3896241397583</v>
      </c>
      <c r="AE51" s="30">
        <f t="shared" si="53"/>
        <v>5029.0898417702001</v>
      </c>
      <c r="AF51" s="30">
        <f t="shared" si="53"/>
        <v>34175.706247826092</v>
      </c>
      <c r="AG51" s="30">
        <f t="shared" si="53"/>
        <v>46164.591269718738</v>
      </c>
      <c r="AH51" s="30">
        <f t="shared" si="53"/>
        <v>43892.835591462412</v>
      </c>
      <c r="AI51" s="30">
        <f t="shared" si="53"/>
        <v>20523.449953306907</v>
      </c>
      <c r="AJ51" s="30">
        <f t="shared" si="53"/>
        <v>1336.5070096768891</v>
      </c>
      <c r="AK51" s="30">
        <f t="shared" si="53"/>
        <v>110.18743680666678</v>
      </c>
      <c r="AL51" s="30">
        <f t="shared" si="53"/>
        <v>87.026115936470532</v>
      </c>
      <c r="AM51" s="30">
        <f t="shared" si="53"/>
        <v>82.374158692199984</v>
      </c>
      <c r="AN51" s="30">
        <f t="shared" si="53"/>
        <v>77.63157285710993</v>
      </c>
      <c r="AO51" s="30">
        <f t="shared" si="53"/>
        <v>228.68288529675223</v>
      </c>
      <c r="AP51" s="30">
        <f t="shared" si="53"/>
        <v>1108.3896241397583</v>
      </c>
      <c r="AQ51" s="30">
        <f t="shared" si="53"/>
        <v>5029.0898417702001</v>
      </c>
      <c r="AR51" s="30">
        <f t="shared" si="53"/>
        <v>34175.706247826092</v>
      </c>
      <c r="AS51" s="30">
        <f t="shared" si="53"/>
        <v>46164.591269718738</v>
      </c>
      <c r="AT51" s="30">
        <f t="shared" si="53"/>
        <v>43892.835591462412</v>
      </c>
      <c r="AU51" s="30">
        <f t="shared" si="53"/>
        <v>20523.449953306907</v>
      </c>
      <c r="AV51" s="30">
        <f t="shared" si="53"/>
        <v>1336.5070096768891</v>
      </c>
      <c r="AW51" s="30">
        <f t="shared" si="53"/>
        <v>110.18743680666678</v>
      </c>
      <c r="AX51" s="30">
        <f t="shared" si="53"/>
        <v>87.026115936470532</v>
      </c>
      <c r="AY51" s="30">
        <f t="shared" si="53"/>
        <v>82.374158692199984</v>
      </c>
      <c r="AZ51" s="30">
        <f t="shared" si="53"/>
        <v>77.63157285710993</v>
      </c>
      <c r="BA51" s="30">
        <f t="shared" si="53"/>
        <v>228.68288529675223</v>
      </c>
      <c r="BB51" s="30">
        <f t="shared" si="53"/>
        <v>1108.3896241397583</v>
      </c>
      <c r="BC51" s="30">
        <f t="shared" si="53"/>
        <v>5029.0898417702001</v>
      </c>
      <c r="BD51" s="30">
        <f t="shared" si="53"/>
        <v>34175.706247826092</v>
      </c>
      <c r="BE51" s="30">
        <f t="shared" si="53"/>
        <v>46164.591269718738</v>
      </c>
      <c r="BF51" s="30">
        <f t="shared" si="53"/>
        <v>43892.835591462412</v>
      </c>
      <c r="BG51" s="30">
        <f t="shared" si="53"/>
        <v>20523.449953306907</v>
      </c>
      <c r="BH51" s="30">
        <f t="shared" si="53"/>
        <v>1336.5070096768891</v>
      </c>
      <c r="BI51" s="30">
        <f t="shared" si="53"/>
        <v>110.18743680666678</v>
      </c>
      <c r="BJ51" s="30">
        <f t="shared" si="53"/>
        <v>87.026115936470532</v>
      </c>
      <c r="BK51" s="30">
        <f t="shared" si="53"/>
        <v>82.374158692199984</v>
      </c>
      <c r="BL51" s="30">
        <f t="shared" si="53"/>
        <v>77.63157285710993</v>
      </c>
      <c r="BM51" s="30">
        <f t="shared" si="53"/>
        <v>228.68288529675223</v>
      </c>
      <c r="BN51" s="30">
        <f t="shared" si="53"/>
        <v>1108.3896241397583</v>
      </c>
      <c r="BO51" s="30">
        <f t="shared" si="53"/>
        <v>5029.0898417702001</v>
      </c>
      <c r="BP51" s="30">
        <f t="shared" si="53"/>
        <v>34175.706247826092</v>
      </c>
      <c r="BQ51" s="30">
        <f t="shared" si="54"/>
        <v>46164.591269718738</v>
      </c>
      <c r="BR51" s="30">
        <f t="shared" si="54"/>
        <v>43892.835591462412</v>
      </c>
      <c r="BS51" s="30">
        <f t="shared" si="54"/>
        <v>20523.449953306907</v>
      </c>
      <c r="BT51" s="30">
        <f t="shared" si="54"/>
        <v>1336.5070096768891</v>
      </c>
      <c r="BU51" s="30">
        <f t="shared" si="54"/>
        <v>110.18743680666678</v>
      </c>
      <c r="BV51" s="30">
        <f t="shared" si="54"/>
        <v>87.026115936470532</v>
      </c>
      <c r="BW51" s="30">
        <f t="shared" si="54"/>
        <v>82.374158692199984</v>
      </c>
      <c r="BX51" s="30">
        <f t="shared" si="54"/>
        <v>77.63157285710993</v>
      </c>
      <c r="BY51" s="30">
        <f t="shared" si="54"/>
        <v>228.68288529675223</v>
      </c>
      <c r="BZ51" s="30">
        <f t="shared" si="54"/>
        <v>1108.3896241397583</v>
      </c>
      <c r="CA51" s="30">
        <f t="shared" si="54"/>
        <v>5029.0898417702001</v>
      </c>
      <c r="CB51" s="30">
        <f t="shared" si="54"/>
        <v>34175.706247826092</v>
      </c>
      <c r="CC51" s="30">
        <f t="shared" si="54"/>
        <v>46164.591269718738</v>
      </c>
      <c r="CD51" s="30">
        <f t="shared" si="54"/>
        <v>43892.835591462412</v>
      </c>
      <c r="CE51" s="30">
        <f t="shared" si="54"/>
        <v>20523.449953306907</v>
      </c>
      <c r="CF51" s="30">
        <f t="shared" si="54"/>
        <v>1336.5070096768891</v>
      </c>
      <c r="CG51" s="30">
        <f t="shared" si="54"/>
        <v>110.18743680666678</v>
      </c>
      <c r="CH51" s="34">
        <f t="shared" si="54"/>
        <v>87.026115936470532</v>
      </c>
    </row>
    <row r="52" spans="1:87" ht="15.6" x14ac:dyDescent="0.3">
      <c r="A52" s="645"/>
      <c r="B52" s="14" t="str">
        <f t="shared" si="52"/>
        <v>Freezer</v>
      </c>
      <c r="C52" s="30">
        <f t="shared" si="55"/>
        <v>0</v>
      </c>
      <c r="D52" s="30">
        <f t="shared" si="56"/>
        <v>0</v>
      </c>
      <c r="E52" s="30">
        <f t="shared" ref="E52:BP55" si="57">IF(E22=0,0,(E7*0.5)+D22-E37)*E68*E$78*E$2</f>
        <v>0</v>
      </c>
      <c r="F52" s="30">
        <f t="shared" si="57"/>
        <v>0</v>
      </c>
      <c r="G52" s="30">
        <f t="shared" si="57"/>
        <v>0</v>
      </c>
      <c r="H52" s="30">
        <f t="shared" si="57"/>
        <v>0</v>
      </c>
      <c r="I52" s="30">
        <f t="shared" si="57"/>
        <v>0</v>
      </c>
      <c r="J52" s="30">
        <f t="shared" si="57"/>
        <v>0</v>
      </c>
      <c r="K52" s="30">
        <f t="shared" si="57"/>
        <v>0</v>
      </c>
      <c r="L52" s="30">
        <f t="shared" si="57"/>
        <v>0</v>
      </c>
      <c r="M52" s="30">
        <f t="shared" si="57"/>
        <v>0</v>
      </c>
      <c r="N52" s="30">
        <f t="shared" si="57"/>
        <v>0</v>
      </c>
      <c r="O52" s="30">
        <f t="shared" si="57"/>
        <v>0</v>
      </c>
      <c r="P52" s="30">
        <f t="shared" si="57"/>
        <v>0</v>
      </c>
      <c r="Q52" s="30">
        <f t="shared" si="57"/>
        <v>0</v>
      </c>
      <c r="R52" s="30">
        <f t="shared" si="57"/>
        <v>0</v>
      </c>
      <c r="S52" s="30">
        <f t="shared" si="57"/>
        <v>0</v>
      </c>
      <c r="T52" s="30">
        <f t="shared" si="57"/>
        <v>0</v>
      </c>
      <c r="U52" s="30">
        <f t="shared" si="57"/>
        <v>0</v>
      </c>
      <c r="V52" s="30">
        <f t="shared" si="57"/>
        <v>0</v>
      </c>
      <c r="W52" s="30">
        <f t="shared" si="57"/>
        <v>0</v>
      </c>
      <c r="X52" s="30">
        <f t="shared" si="57"/>
        <v>0</v>
      </c>
      <c r="Y52" s="30">
        <f t="shared" si="57"/>
        <v>0</v>
      </c>
      <c r="Z52" s="30">
        <f t="shared" si="57"/>
        <v>0</v>
      </c>
      <c r="AA52" s="30">
        <f t="shared" si="57"/>
        <v>0</v>
      </c>
      <c r="AB52" s="30">
        <f t="shared" si="57"/>
        <v>0</v>
      </c>
      <c r="AC52" s="30">
        <f t="shared" si="57"/>
        <v>0</v>
      </c>
      <c r="AD52" s="30">
        <f t="shared" si="57"/>
        <v>0</v>
      </c>
      <c r="AE52" s="30">
        <f t="shared" si="57"/>
        <v>0</v>
      </c>
      <c r="AF52" s="30">
        <f t="shared" si="57"/>
        <v>0</v>
      </c>
      <c r="AG52" s="30">
        <f t="shared" si="57"/>
        <v>0</v>
      </c>
      <c r="AH52" s="30">
        <f t="shared" si="57"/>
        <v>0</v>
      </c>
      <c r="AI52" s="30">
        <f t="shared" si="57"/>
        <v>0</v>
      </c>
      <c r="AJ52" s="30">
        <f t="shared" si="57"/>
        <v>0</v>
      </c>
      <c r="AK52" s="30">
        <f t="shared" si="57"/>
        <v>0</v>
      </c>
      <c r="AL52" s="30">
        <f t="shared" si="57"/>
        <v>0</v>
      </c>
      <c r="AM52" s="30">
        <f t="shared" si="57"/>
        <v>0</v>
      </c>
      <c r="AN52" s="30">
        <f t="shared" si="57"/>
        <v>0</v>
      </c>
      <c r="AO52" s="30">
        <f t="shared" si="57"/>
        <v>0</v>
      </c>
      <c r="AP52" s="30">
        <f t="shared" si="57"/>
        <v>0</v>
      </c>
      <c r="AQ52" s="30">
        <f t="shared" si="57"/>
        <v>0</v>
      </c>
      <c r="AR52" s="30">
        <f t="shared" si="57"/>
        <v>0</v>
      </c>
      <c r="AS52" s="30">
        <f t="shared" si="57"/>
        <v>0</v>
      </c>
      <c r="AT52" s="30">
        <f t="shared" si="57"/>
        <v>0</v>
      </c>
      <c r="AU52" s="30">
        <f t="shared" si="57"/>
        <v>0</v>
      </c>
      <c r="AV52" s="30">
        <f t="shared" si="57"/>
        <v>0</v>
      </c>
      <c r="AW52" s="30">
        <f t="shared" si="57"/>
        <v>0</v>
      </c>
      <c r="AX52" s="30">
        <f t="shared" si="57"/>
        <v>0</v>
      </c>
      <c r="AY52" s="30">
        <f t="shared" si="57"/>
        <v>0</v>
      </c>
      <c r="AZ52" s="30">
        <f t="shared" si="57"/>
        <v>0</v>
      </c>
      <c r="BA52" s="30">
        <f t="shared" si="57"/>
        <v>0</v>
      </c>
      <c r="BB52" s="30">
        <f t="shared" si="57"/>
        <v>0</v>
      </c>
      <c r="BC52" s="30">
        <f t="shared" si="57"/>
        <v>0</v>
      </c>
      <c r="BD52" s="30">
        <f t="shared" si="57"/>
        <v>0</v>
      </c>
      <c r="BE52" s="30">
        <f t="shared" si="57"/>
        <v>0</v>
      </c>
      <c r="BF52" s="30">
        <f t="shared" si="57"/>
        <v>0</v>
      </c>
      <c r="BG52" s="30">
        <f t="shared" si="57"/>
        <v>0</v>
      </c>
      <c r="BH52" s="30">
        <f t="shared" si="57"/>
        <v>0</v>
      </c>
      <c r="BI52" s="30">
        <f t="shared" si="57"/>
        <v>0</v>
      </c>
      <c r="BJ52" s="30">
        <f t="shared" si="57"/>
        <v>0</v>
      </c>
      <c r="BK52" s="30">
        <f t="shared" si="57"/>
        <v>0</v>
      </c>
      <c r="BL52" s="30">
        <f t="shared" si="57"/>
        <v>0</v>
      </c>
      <c r="BM52" s="30">
        <f t="shared" si="57"/>
        <v>0</v>
      </c>
      <c r="BN52" s="30">
        <f t="shared" si="57"/>
        <v>0</v>
      </c>
      <c r="BO52" s="30">
        <f t="shared" si="57"/>
        <v>0</v>
      </c>
      <c r="BP52" s="30">
        <f t="shared" si="57"/>
        <v>0</v>
      </c>
      <c r="BQ52" s="30">
        <f t="shared" si="54"/>
        <v>0</v>
      </c>
      <c r="BR52" s="30">
        <f t="shared" si="54"/>
        <v>0</v>
      </c>
      <c r="BS52" s="30">
        <f t="shared" si="54"/>
        <v>0</v>
      </c>
      <c r="BT52" s="30">
        <f t="shared" si="54"/>
        <v>0</v>
      </c>
      <c r="BU52" s="30">
        <f t="shared" si="54"/>
        <v>0</v>
      </c>
      <c r="BV52" s="30">
        <f t="shared" si="54"/>
        <v>0</v>
      </c>
      <c r="BW52" s="30">
        <f t="shared" si="54"/>
        <v>0</v>
      </c>
      <c r="BX52" s="30">
        <f t="shared" si="54"/>
        <v>0</v>
      </c>
      <c r="BY52" s="30">
        <f t="shared" si="54"/>
        <v>0</v>
      </c>
      <c r="BZ52" s="30">
        <f t="shared" si="54"/>
        <v>0</v>
      </c>
      <c r="CA52" s="30">
        <f t="shared" si="54"/>
        <v>0</v>
      </c>
      <c r="CB52" s="30">
        <f t="shared" si="54"/>
        <v>0</v>
      </c>
      <c r="CC52" s="30">
        <f t="shared" si="54"/>
        <v>0</v>
      </c>
      <c r="CD52" s="30">
        <f t="shared" si="54"/>
        <v>0</v>
      </c>
      <c r="CE52" s="30">
        <f t="shared" si="54"/>
        <v>0</v>
      </c>
      <c r="CF52" s="30">
        <f t="shared" si="54"/>
        <v>0</v>
      </c>
      <c r="CG52" s="30">
        <f t="shared" si="54"/>
        <v>0</v>
      </c>
      <c r="CH52" s="34">
        <f t="shared" si="54"/>
        <v>0</v>
      </c>
    </row>
    <row r="53" spans="1:87" ht="15.6" x14ac:dyDescent="0.3">
      <c r="A53" s="645"/>
      <c r="B53" s="14" t="str">
        <f t="shared" si="52"/>
        <v>Heating</v>
      </c>
      <c r="C53" s="30">
        <f t="shared" si="55"/>
        <v>0</v>
      </c>
      <c r="D53" s="30">
        <f t="shared" si="56"/>
        <v>99.065435398218995</v>
      </c>
      <c r="E53" s="30">
        <f t="shared" si="57"/>
        <v>152.78735154297854</v>
      </c>
      <c r="F53" s="30">
        <f t="shared" si="57"/>
        <v>273.1369254718432</v>
      </c>
      <c r="G53" s="30">
        <f t="shared" si="57"/>
        <v>145.2008276789189</v>
      </c>
      <c r="H53" s="30">
        <f t="shared" si="57"/>
        <v>9.1133409289065224</v>
      </c>
      <c r="I53" s="30">
        <f t="shared" si="57"/>
        <v>0.10731697704110639</v>
      </c>
      <c r="J53" s="30">
        <f t="shared" si="57"/>
        <v>0.20218123933997398</v>
      </c>
      <c r="K53" s="30">
        <f t="shared" si="57"/>
        <v>450.32594486545042</v>
      </c>
      <c r="L53" s="30">
        <f t="shared" si="57"/>
        <v>2791.3393492724163</v>
      </c>
      <c r="M53" s="30">
        <f t="shared" si="57"/>
        <v>9048.3067802067781</v>
      </c>
      <c r="N53" s="30">
        <f t="shared" si="57"/>
        <v>16638.039716095587</v>
      </c>
      <c r="O53" s="30">
        <f t="shared" si="57"/>
        <v>16845.393956287564</v>
      </c>
      <c r="P53" s="30">
        <f t="shared" si="57"/>
        <v>14475.825549297737</v>
      </c>
      <c r="Q53" s="30">
        <f t="shared" si="57"/>
        <v>11094.040668968883</v>
      </c>
      <c r="R53" s="30">
        <f t="shared" si="57"/>
        <v>4851.7529774997656</v>
      </c>
      <c r="S53" s="30">
        <f t="shared" si="57"/>
        <v>1484.4365309991156</v>
      </c>
      <c r="T53" s="30">
        <f t="shared" si="57"/>
        <v>93.105195354178193</v>
      </c>
      <c r="U53" s="30">
        <f t="shared" si="57"/>
        <v>1.0953552394609198</v>
      </c>
      <c r="V53" s="30">
        <f t="shared" si="57"/>
        <v>1.6430328591913799</v>
      </c>
      <c r="W53" s="30">
        <f t="shared" si="57"/>
        <v>1608.1640507352074</v>
      </c>
      <c r="X53" s="30">
        <f t="shared" si="57"/>
        <v>4478.4123549567321</v>
      </c>
      <c r="Y53" s="30">
        <f t="shared" si="57"/>
        <v>9959.7584695371334</v>
      </c>
      <c r="Z53" s="30">
        <f t="shared" si="57"/>
        <v>16786.259354818612</v>
      </c>
      <c r="AA53" s="30">
        <f t="shared" si="57"/>
        <v>16845.393956287564</v>
      </c>
      <c r="AB53" s="30">
        <f t="shared" si="57"/>
        <v>14475.825549297737</v>
      </c>
      <c r="AC53" s="30">
        <f t="shared" si="57"/>
        <v>11094.040668968883</v>
      </c>
      <c r="AD53" s="30">
        <f t="shared" si="57"/>
        <v>4851.7529774997656</v>
      </c>
      <c r="AE53" s="30">
        <f t="shared" si="57"/>
        <v>1484.4365309991156</v>
      </c>
      <c r="AF53" s="30">
        <f t="shared" si="57"/>
        <v>93.105195354178193</v>
      </c>
      <c r="AG53" s="30">
        <f t="shared" si="57"/>
        <v>1.0953552394609198</v>
      </c>
      <c r="AH53" s="30">
        <f t="shared" si="57"/>
        <v>1.6430328591913799</v>
      </c>
      <c r="AI53" s="30">
        <f t="shared" si="57"/>
        <v>1608.1640507352074</v>
      </c>
      <c r="AJ53" s="30">
        <f t="shared" si="57"/>
        <v>4478.4123549567321</v>
      </c>
      <c r="AK53" s="30">
        <f t="shared" si="57"/>
        <v>9959.7584695371334</v>
      </c>
      <c r="AL53" s="30">
        <f t="shared" si="57"/>
        <v>16786.259354818612</v>
      </c>
      <c r="AM53" s="30">
        <f t="shared" si="57"/>
        <v>16845.393956287564</v>
      </c>
      <c r="AN53" s="30">
        <f t="shared" si="57"/>
        <v>14475.825549297737</v>
      </c>
      <c r="AO53" s="30">
        <f t="shared" si="57"/>
        <v>11094.040668968883</v>
      </c>
      <c r="AP53" s="30">
        <f t="shared" si="57"/>
        <v>4851.7529774997656</v>
      </c>
      <c r="AQ53" s="30">
        <f t="shared" si="57"/>
        <v>1484.4365309991156</v>
      </c>
      <c r="AR53" s="30">
        <f t="shared" si="57"/>
        <v>93.105195354178193</v>
      </c>
      <c r="AS53" s="30">
        <f t="shared" si="57"/>
        <v>1.0953552394609198</v>
      </c>
      <c r="AT53" s="30">
        <f t="shared" si="57"/>
        <v>1.6430328591913799</v>
      </c>
      <c r="AU53" s="30">
        <f t="shared" si="57"/>
        <v>1608.1640507352074</v>
      </c>
      <c r="AV53" s="30">
        <f t="shared" si="57"/>
        <v>4478.4123549567321</v>
      </c>
      <c r="AW53" s="30">
        <f t="shared" si="57"/>
        <v>9959.7584695371334</v>
      </c>
      <c r="AX53" s="30">
        <f t="shared" si="57"/>
        <v>16786.259354818612</v>
      </c>
      <c r="AY53" s="30">
        <f t="shared" si="57"/>
        <v>16845.393956287564</v>
      </c>
      <c r="AZ53" s="30">
        <f t="shared" si="57"/>
        <v>14475.825549297737</v>
      </c>
      <c r="BA53" s="30">
        <f t="shared" si="57"/>
        <v>11094.040668968883</v>
      </c>
      <c r="BB53" s="30">
        <f t="shared" si="57"/>
        <v>4851.7529774997656</v>
      </c>
      <c r="BC53" s="30">
        <f t="shared" si="57"/>
        <v>1484.4365309991156</v>
      </c>
      <c r="BD53" s="30">
        <f t="shared" si="57"/>
        <v>93.105195354178193</v>
      </c>
      <c r="BE53" s="30">
        <f t="shared" si="57"/>
        <v>1.0953552394609198</v>
      </c>
      <c r="BF53" s="30">
        <f t="shared" si="57"/>
        <v>1.6430328591913799</v>
      </c>
      <c r="BG53" s="30">
        <f t="shared" si="57"/>
        <v>1608.1640507352074</v>
      </c>
      <c r="BH53" s="30">
        <f t="shared" si="57"/>
        <v>4478.4123549567321</v>
      </c>
      <c r="BI53" s="30">
        <f t="shared" si="57"/>
        <v>9959.7584695371334</v>
      </c>
      <c r="BJ53" s="30">
        <f t="shared" si="57"/>
        <v>16786.259354818612</v>
      </c>
      <c r="BK53" s="30">
        <f t="shared" si="57"/>
        <v>16845.393956287564</v>
      </c>
      <c r="BL53" s="30">
        <f t="shared" si="57"/>
        <v>14475.825549297737</v>
      </c>
      <c r="BM53" s="30">
        <f t="shared" si="57"/>
        <v>11094.040668968883</v>
      </c>
      <c r="BN53" s="30">
        <f t="shared" si="57"/>
        <v>4851.7529774997656</v>
      </c>
      <c r="BO53" s="30">
        <f t="shared" si="57"/>
        <v>1484.4365309991156</v>
      </c>
      <c r="BP53" s="30">
        <f t="shared" si="57"/>
        <v>93.105195354178193</v>
      </c>
      <c r="BQ53" s="30">
        <f t="shared" si="54"/>
        <v>1.0953552394609198</v>
      </c>
      <c r="BR53" s="30">
        <f t="shared" si="54"/>
        <v>1.6430328591913799</v>
      </c>
      <c r="BS53" s="30">
        <f t="shared" si="54"/>
        <v>1608.1640507352074</v>
      </c>
      <c r="BT53" s="30">
        <f t="shared" si="54"/>
        <v>4478.4123549567321</v>
      </c>
      <c r="BU53" s="30">
        <f t="shared" si="54"/>
        <v>9959.7584695371334</v>
      </c>
      <c r="BV53" s="30">
        <f t="shared" si="54"/>
        <v>16786.259354818612</v>
      </c>
      <c r="BW53" s="30">
        <f t="shared" si="54"/>
        <v>16845.393956287564</v>
      </c>
      <c r="BX53" s="30">
        <f t="shared" si="54"/>
        <v>14475.825549297737</v>
      </c>
      <c r="BY53" s="30">
        <f t="shared" si="54"/>
        <v>11094.040668968883</v>
      </c>
      <c r="BZ53" s="30">
        <f t="shared" si="54"/>
        <v>4851.7529774997656</v>
      </c>
      <c r="CA53" s="30">
        <f t="shared" si="54"/>
        <v>1484.4365309991156</v>
      </c>
      <c r="CB53" s="30">
        <f t="shared" si="54"/>
        <v>93.105195354178193</v>
      </c>
      <c r="CC53" s="30">
        <f t="shared" si="54"/>
        <v>1.0953552394609198</v>
      </c>
      <c r="CD53" s="30">
        <f t="shared" si="54"/>
        <v>1.6430328591913799</v>
      </c>
      <c r="CE53" s="30">
        <f t="shared" si="54"/>
        <v>1608.1640507352074</v>
      </c>
      <c r="CF53" s="30">
        <f t="shared" si="54"/>
        <v>4478.4123549567321</v>
      </c>
      <c r="CG53" s="30">
        <f t="shared" si="54"/>
        <v>9959.7584695371334</v>
      </c>
      <c r="CH53" s="34">
        <f t="shared" si="54"/>
        <v>16786.259354818612</v>
      </c>
    </row>
    <row r="54" spans="1:87" ht="15.6" x14ac:dyDescent="0.3">
      <c r="A54" s="645"/>
      <c r="B54" s="14" t="str">
        <f t="shared" si="52"/>
        <v>HVAC</v>
      </c>
      <c r="C54" s="30">
        <f t="shared" si="55"/>
        <v>0</v>
      </c>
      <c r="D54" s="30">
        <f t="shared" si="56"/>
        <v>28.953055959506411</v>
      </c>
      <c r="E54" s="30">
        <f t="shared" si="57"/>
        <v>50.991663660364878</v>
      </c>
      <c r="F54" s="30">
        <f t="shared" si="57"/>
        <v>32.442784816745672</v>
      </c>
      <c r="G54" s="30">
        <f t="shared" si="57"/>
        <v>37.304012008499328</v>
      </c>
      <c r="H54" s="30">
        <f t="shared" si="57"/>
        <v>288.78390847627753</v>
      </c>
      <c r="I54" s="30">
        <f t="shared" si="57"/>
        <v>605.53903191389293</v>
      </c>
      <c r="J54" s="30">
        <f t="shared" si="57"/>
        <v>1017.7714673920549</v>
      </c>
      <c r="K54" s="30">
        <f t="shared" si="57"/>
        <v>768.76415525679192</v>
      </c>
      <c r="L54" s="30">
        <f t="shared" si="57"/>
        <v>232.73205476179319</v>
      </c>
      <c r="M54" s="30">
        <f t="shared" si="57"/>
        <v>464.56186535537762</v>
      </c>
      <c r="N54" s="30">
        <f t="shared" si="57"/>
        <v>913.64611877765037</v>
      </c>
      <c r="O54" s="30">
        <f t="shared" si="57"/>
        <v>998.58849240435734</v>
      </c>
      <c r="P54" s="30">
        <f t="shared" si="57"/>
        <v>858.58130919941414</v>
      </c>
      <c r="Q54" s="30">
        <f t="shared" si="57"/>
        <v>668.8692290605029</v>
      </c>
      <c r="R54" s="30">
        <f t="shared" si="57"/>
        <v>357.35268498682495</v>
      </c>
      <c r="S54" s="30">
        <f t="shared" si="57"/>
        <v>410.89841477286586</v>
      </c>
      <c r="T54" s="30">
        <f t="shared" si="57"/>
        <v>2202.9946226580187</v>
      </c>
      <c r="U54" s="30">
        <f t="shared" si="57"/>
        <v>2968.4586059302746</v>
      </c>
      <c r="V54" s="30">
        <f t="shared" si="57"/>
        <v>2822.4087474671956</v>
      </c>
      <c r="W54" s="30">
        <f t="shared" si="57"/>
        <v>1414.4991297166252</v>
      </c>
      <c r="X54" s="30">
        <f t="shared" si="57"/>
        <v>350.01083871840711</v>
      </c>
      <c r="Y54" s="30">
        <f t="shared" si="57"/>
        <v>594.36535817961533</v>
      </c>
      <c r="Z54" s="30">
        <f t="shared" si="57"/>
        <v>995.40483101133429</v>
      </c>
      <c r="AA54" s="30">
        <f t="shared" si="57"/>
        <v>998.58849240435734</v>
      </c>
      <c r="AB54" s="30">
        <f t="shared" si="57"/>
        <v>858.58130919941414</v>
      </c>
      <c r="AC54" s="30">
        <f t="shared" si="57"/>
        <v>668.8692290605029</v>
      </c>
      <c r="AD54" s="30">
        <f t="shared" si="57"/>
        <v>357.35268498682495</v>
      </c>
      <c r="AE54" s="30">
        <f t="shared" si="57"/>
        <v>410.89841477286586</v>
      </c>
      <c r="AF54" s="30">
        <f t="shared" si="57"/>
        <v>2202.9946226580187</v>
      </c>
      <c r="AG54" s="30">
        <f t="shared" si="57"/>
        <v>2968.4586059302746</v>
      </c>
      <c r="AH54" s="30">
        <f t="shared" si="57"/>
        <v>2822.4087474671956</v>
      </c>
      <c r="AI54" s="30">
        <f t="shared" si="57"/>
        <v>1414.4991297166252</v>
      </c>
      <c r="AJ54" s="30">
        <f t="shared" si="57"/>
        <v>350.01083871840711</v>
      </c>
      <c r="AK54" s="30">
        <f t="shared" si="57"/>
        <v>594.36535817961533</v>
      </c>
      <c r="AL54" s="30">
        <f t="shared" si="57"/>
        <v>995.40483101133429</v>
      </c>
      <c r="AM54" s="30">
        <f t="shared" si="57"/>
        <v>998.58849240435734</v>
      </c>
      <c r="AN54" s="30">
        <f t="shared" si="57"/>
        <v>858.58130919941414</v>
      </c>
      <c r="AO54" s="30">
        <f t="shared" si="57"/>
        <v>668.8692290605029</v>
      </c>
      <c r="AP54" s="30">
        <f t="shared" si="57"/>
        <v>357.35268498682495</v>
      </c>
      <c r="AQ54" s="30">
        <f t="shared" si="57"/>
        <v>410.89841477286586</v>
      </c>
      <c r="AR54" s="30">
        <f t="shared" si="57"/>
        <v>2202.9946226580187</v>
      </c>
      <c r="AS54" s="30">
        <f t="shared" si="57"/>
        <v>2968.4586059302746</v>
      </c>
      <c r="AT54" s="30">
        <f t="shared" si="57"/>
        <v>2822.4087474671956</v>
      </c>
      <c r="AU54" s="30">
        <f t="shared" si="57"/>
        <v>1414.4991297166252</v>
      </c>
      <c r="AV54" s="30">
        <f t="shared" si="57"/>
        <v>350.01083871840711</v>
      </c>
      <c r="AW54" s="30">
        <f t="shared" si="57"/>
        <v>594.36535817961533</v>
      </c>
      <c r="AX54" s="30">
        <f t="shared" si="57"/>
        <v>995.40483101133429</v>
      </c>
      <c r="AY54" s="30">
        <f t="shared" si="57"/>
        <v>998.58849240435734</v>
      </c>
      <c r="AZ54" s="30">
        <f t="shared" si="57"/>
        <v>858.58130919941414</v>
      </c>
      <c r="BA54" s="30">
        <f t="shared" si="57"/>
        <v>668.8692290605029</v>
      </c>
      <c r="BB54" s="30">
        <f t="shared" si="57"/>
        <v>357.35268498682495</v>
      </c>
      <c r="BC54" s="30">
        <f t="shared" si="57"/>
        <v>410.89841477286586</v>
      </c>
      <c r="BD54" s="30">
        <f t="shared" si="57"/>
        <v>2202.9946226580187</v>
      </c>
      <c r="BE54" s="30">
        <f t="shared" si="57"/>
        <v>2968.4586059302746</v>
      </c>
      <c r="BF54" s="30">
        <f t="shared" si="57"/>
        <v>2822.4087474671956</v>
      </c>
      <c r="BG54" s="30">
        <f t="shared" si="57"/>
        <v>1414.4991297166252</v>
      </c>
      <c r="BH54" s="30">
        <f t="shared" si="57"/>
        <v>350.01083871840711</v>
      </c>
      <c r="BI54" s="30">
        <f t="shared" si="57"/>
        <v>594.36535817961533</v>
      </c>
      <c r="BJ54" s="30">
        <f t="shared" si="57"/>
        <v>995.40483101133429</v>
      </c>
      <c r="BK54" s="30">
        <f t="shared" si="57"/>
        <v>998.58849240435734</v>
      </c>
      <c r="BL54" s="30">
        <f t="shared" si="57"/>
        <v>858.58130919941414</v>
      </c>
      <c r="BM54" s="30">
        <f t="shared" si="57"/>
        <v>668.8692290605029</v>
      </c>
      <c r="BN54" s="30">
        <f t="shared" si="57"/>
        <v>357.35268498682495</v>
      </c>
      <c r="BO54" s="30">
        <f t="shared" si="57"/>
        <v>410.89841477286586</v>
      </c>
      <c r="BP54" s="30">
        <f t="shared" si="57"/>
        <v>2202.9946226580187</v>
      </c>
      <c r="BQ54" s="30">
        <f t="shared" si="54"/>
        <v>2968.4586059302746</v>
      </c>
      <c r="BR54" s="30">
        <f t="shared" si="54"/>
        <v>2822.4087474671956</v>
      </c>
      <c r="BS54" s="30">
        <f t="shared" si="54"/>
        <v>1414.4991297166252</v>
      </c>
      <c r="BT54" s="30">
        <f t="shared" si="54"/>
        <v>350.01083871840711</v>
      </c>
      <c r="BU54" s="30">
        <f t="shared" si="54"/>
        <v>594.36535817961533</v>
      </c>
      <c r="BV54" s="30">
        <f t="shared" si="54"/>
        <v>995.40483101133429</v>
      </c>
      <c r="BW54" s="30">
        <f t="shared" si="54"/>
        <v>998.58849240435734</v>
      </c>
      <c r="BX54" s="30">
        <f t="shared" si="54"/>
        <v>858.58130919941414</v>
      </c>
      <c r="BY54" s="30">
        <f t="shared" si="54"/>
        <v>668.8692290605029</v>
      </c>
      <c r="BZ54" s="30">
        <f t="shared" si="54"/>
        <v>357.35268498682495</v>
      </c>
      <c r="CA54" s="30">
        <f t="shared" si="54"/>
        <v>410.89841477286586</v>
      </c>
      <c r="CB54" s="30">
        <f t="shared" si="54"/>
        <v>2202.9946226580187</v>
      </c>
      <c r="CC54" s="30">
        <f t="shared" si="54"/>
        <v>2968.4586059302746</v>
      </c>
      <c r="CD54" s="30">
        <f t="shared" si="54"/>
        <v>2822.4087474671956</v>
      </c>
      <c r="CE54" s="30">
        <f t="shared" si="54"/>
        <v>1414.4991297166252</v>
      </c>
      <c r="CF54" s="30">
        <f t="shared" si="54"/>
        <v>350.01083871840711</v>
      </c>
      <c r="CG54" s="30">
        <f t="shared" si="54"/>
        <v>594.36535817961533</v>
      </c>
      <c r="CH54" s="34">
        <f t="shared" si="54"/>
        <v>995.40483101133429</v>
      </c>
    </row>
    <row r="55" spans="1:87" ht="15.6" x14ac:dyDescent="0.3">
      <c r="A55" s="645"/>
      <c r="B55" s="14" t="str">
        <f t="shared" si="52"/>
        <v>Lighting</v>
      </c>
      <c r="C55" s="30">
        <f t="shared" si="55"/>
        <v>0</v>
      </c>
      <c r="D55" s="30">
        <f t="shared" si="56"/>
        <v>15.183812923497168</v>
      </c>
      <c r="E55" s="30">
        <f t="shared" si="57"/>
        <v>86.273843350478273</v>
      </c>
      <c r="F55" s="30">
        <f t="shared" si="57"/>
        <v>362.68563291821067</v>
      </c>
      <c r="G55" s="30">
        <f t="shared" si="57"/>
        <v>575.65815767039874</v>
      </c>
      <c r="H55" s="30">
        <f t="shared" si="57"/>
        <v>6757.1246292357264</v>
      </c>
      <c r="I55" s="30">
        <f t="shared" si="57"/>
        <v>13129.798579328595</v>
      </c>
      <c r="J55" s="30">
        <f t="shared" si="57"/>
        <v>21591.271205412671</v>
      </c>
      <c r="K55" s="30">
        <f t="shared" si="57"/>
        <v>30206.75114253669</v>
      </c>
      <c r="L55" s="30">
        <f t="shared" si="57"/>
        <v>15891.804041379357</v>
      </c>
      <c r="M55" s="30">
        <f t="shared" si="57"/>
        <v>21006.535888439637</v>
      </c>
      <c r="N55" s="30">
        <f t="shared" si="57"/>
        <v>25412.410452618351</v>
      </c>
      <c r="O55" s="30">
        <f t="shared" si="57"/>
        <v>26323.949315358077</v>
      </c>
      <c r="P55" s="30">
        <f t="shared" si="57"/>
        <v>23655.786121208293</v>
      </c>
      <c r="Q55" s="30">
        <f t="shared" si="57"/>
        <v>25718.456261194329</v>
      </c>
      <c r="R55" s="30">
        <f t="shared" si="57"/>
        <v>23630.988035075934</v>
      </c>
      <c r="S55" s="30">
        <f t="shared" si="57"/>
        <v>23134.786615317695</v>
      </c>
      <c r="T55" s="30">
        <f t="shared" si="57"/>
        <v>42089.991541721305</v>
      </c>
      <c r="U55" s="30">
        <f t="shared" si="57"/>
        <v>41694.330384588284</v>
      </c>
      <c r="V55" s="30">
        <f t="shared" si="57"/>
        <v>43353.772597967589</v>
      </c>
      <c r="W55" s="30">
        <f t="shared" si="57"/>
        <v>45336.379048384108</v>
      </c>
      <c r="X55" s="30">
        <f t="shared" si="57"/>
        <v>23182.08359722673</v>
      </c>
      <c r="Y55" s="30">
        <f t="shared" si="57"/>
        <v>25993.573656707104</v>
      </c>
      <c r="Z55" s="30">
        <f t="shared" si="57"/>
        <v>26535.236737391442</v>
      </c>
      <c r="AA55" s="30">
        <f t="shared" si="57"/>
        <v>26323.949315358077</v>
      </c>
      <c r="AB55" s="30">
        <f t="shared" si="57"/>
        <v>23655.786121208293</v>
      </c>
      <c r="AC55" s="30">
        <f t="shared" si="57"/>
        <v>25718.456261194329</v>
      </c>
      <c r="AD55" s="30">
        <f t="shared" si="57"/>
        <v>23630.988035075934</v>
      </c>
      <c r="AE55" s="30">
        <f t="shared" si="57"/>
        <v>23134.786615317695</v>
      </c>
      <c r="AF55" s="30">
        <f t="shared" si="57"/>
        <v>42089.991541721305</v>
      </c>
      <c r="AG55" s="30">
        <f t="shared" si="57"/>
        <v>41694.330384588284</v>
      </c>
      <c r="AH55" s="30">
        <f t="shared" si="57"/>
        <v>43353.772597967589</v>
      </c>
      <c r="AI55" s="30">
        <f t="shared" si="57"/>
        <v>45336.379048384108</v>
      </c>
      <c r="AJ55" s="30">
        <f t="shared" si="57"/>
        <v>23182.08359722673</v>
      </c>
      <c r="AK55" s="30">
        <f t="shared" si="57"/>
        <v>25993.573656707104</v>
      </c>
      <c r="AL55" s="30">
        <f t="shared" si="57"/>
        <v>26535.236737391442</v>
      </c>
      <c r="AM55" s="30">
        <f t="shared" si="57"/>
        <v>26323.949315358077</v>
      </c>
      <c r="AN55" s="30">
        <f t="shared" si="57"/>
        <v>23655.786121208293</v>
      </c>
      <c r="AO55" s="30">
        <f t="shared" si="57"/>
        <v>25718.456261194329</v>
      </c>
      <c r="AP55" s="30">
        <f t="shared" si="57"/>
        <v>23630.988035075934</v>
      </c>
      <c r="AQ55" s="30">
        <f t="shared" si="57"/>
        <v>23134.786615317695</v>
      </c>
      <c r="AR55" s="30">
        <f t="shared" si="57"/>
        <v>42089.991541721305</v>
      </c>
      <c r="AS55" s="30">
        <f t="shared" si="57"/>
        <v>41694.330384588284</v>
      </c>
      <c r="AT55" s="30">
        <f t="shared" si="57"/>
        <v>43353.772597967589</v>
      </c>
      <c r="AU55" s="30">
        <f t="shared" si="57"/>
        <v>45336.379048384108</v>
      </c>
      <c r="AV55" s="30">
        <f t="shared" si="57"/>
        <v>23182.08359722673</v>
      </c>
      <c r="AW55" s="30">
        <f t="shared" si="57"/>
        <v>25993.573656707104</v>
      </c>
      <c r="AX55" s="30">
        <f t="shared" si="57"/>
        <v>26535.236737391442</v>
      </c>
      <c r="AY55" s="30">
        <f t="shared" si="57"/>
        <v>26323.949315358077</v>
      </c>
      <c r="AZ55" s="30">
        <f t="shared" si="57"/>
        <v>23655.786121208293</v>
      </c>
      <c r="BA55" s="30">
        <f t="shared" si="57"/>
        <v>25718.456261194329</v>
      </c>
      <c r="BB55" s="30">
        <f t="shared" si="57"/>
        <v>23630.988035075934</v>
      </c>
      <c r="BC55" s="30">
        <f t="shared" si="57"/>
        <v>23134.786615317695</v>
      </c>
      <c r="BD55" s="30">
        <f t="shared" si="57"/>
        <v>42089.991541721305</v>
      </c>
      <c r="BE55" s="30">
        <f t="shared" si="57"/>
        <v>41694.330384588284</v>
      </c>
      <c r="BF55" s="30">
        <f t="shared" si="57"/>
        <v>43353.772597967589</v>
      </c>
      <c r="BG55" s="30">
        <f t="shared" si="57"/>
        <v>45336.379048384108</v>
      </c>
      <c r="BH55" s="30">
        <f t="shared" si="57"/>
        <v>23182.08359722673</v>
      </c>
      <c r="BI55" s="30">
        <f t="shared" si="57"/>
        <v>25993.573656707104</v>
      </c>
      <c r="BJ55" s="30">
        <f t="shared" si="57"/>
        <v>26535.236737391442</v>
      </c>
      <c r="BK55" s="30">
        <f t="shared" si="57"/>
        <v>26323.949315358077</v>
      </c>
      <c r="BL55" s="30">
        <f t="shared" si="57"/>
        <v>23655.786121208293</v>
      </c>
      <c r="BM55" s="30">
        <f t="shared" si="57"/>
        <v>25718.456261194329</v>
      </c>
      <c r="BN55" s="30">
        <f t="shared" si="57"/>
        <v>23630.988035075934</v>
      </c>
      <c r="BO55" s="30">
        <f t="shared" si="57"/>
        <v>23134.786615317695</v>
      </c>
      <c r="BP55" s="30">
        <f t="shared" ref="BP55:CH58" si="58">IF(BP25=0,0,(BP10*0.5)+BO25-BP40)*BP71*BP$78*BP$2</f>
        <v>42089.991541721305</v>
      </c>
      <c r="BQ55" s="30">
        <f t="shared" si="58"/>
        <v>41694.330384588284</v>
      </c>
      <c r="BR55" s="30">
        <f t="shared" si="58"/>
        <v>43353.772597967589</v>
      </c>
      <c r="BS55" s="30">
        <f t="shared" si="58"/>
        <v>45336.379048384108</v>
      </c>
      <c r="BT55" s="30">
        <f t="shared" si="58"/>
        <v>23182.08359722673</v>
      </c>
      <c r="BU55" s="30">
        <f t="shared" si="58"/>
        <v>25993.573656707104</v>
      </c>
      <c r="BV55" s="30">
        <f t="shared" si="58"/>
        <v>26535.236737391442</v>
      </c>
      <c r="BW55" s="30">
        <f t="shared" si="58"/>
        <v>26323.949315358077</v>
      </c>
      <c r="BX55" s="30">
        <f t="shared" si="58"/>
        <v>23655.786121208293</v>
      </c>
      <c r="BY55" s="30">
        <f t="shared" si="58"/>
        <v>25718.456261194329</v>
      </c>
      <c r="BZ55" s="30">
        <f t="shared" si="58"/>
        <v>23630.988035075934</v>
      </c>
      <c r="CA55" s="30">
        <f t="shared" si="58"/>
        <v>23134.786615317695</v>
      </c>
      <c r="CB55" s="30">
        <f t="shared" si="58"/>
        <v>42089.991541721305</v>
      </c>
      <c r="CC55" s="30">
        <f t="shared" si="58"/>
        <v>41694.330384588284</v>
      </c>
      <c r="CD55" s="30">
        <f t="shared" si="58"/>
        <v>43353.772597967589</v>
      </c>
      <c r="CE55" s="30">
        <f t="shared" si="58"/>
        <v>45336.379048384108</v>
      </c>
      <c r="CF55" s="30">
        <f t="shared" si="58"/>
        <v>23182.08359722673</v>
      </c>
      <c r="CG55" s="30">
        <f t="shared" si="58"/>
        <v>25993.573656707104</v>
      </c>
      <c r="CH55" s="34">
        <f t="shared" si="58"/>
        <v>26535.236737391442</v>
      </c>
    </row>
    <row r="56" spans="1:87" ht="15.6" x14ac:dyDescent="0.3">
      <c r="A56" s="645"/>
      <c r="B56" s="14" t="str">
        <f t="shared" si="52"/>
        <v>Miscellaneous</v>
      </c>
      <c r="C56" s="30">
        <f t="shared" si="55"/>
        <v>0</v>
      </c>
      <c r="D56" s="30">
        <f t="shared" si="56"/>
        <v>1.5755429040435001</v>
      </c>
      <c r="E56" s="30">
        <f t="shared" ref="E56:BP59" si="59">IF(E26=0,0,(E11*0.5)+D26-E41)*E72*E$78*E$2</f>
        <v>3.6004844019311997</v>
      </c>
      <c r="F56" s="30">
        <f t="shared" si="59"/>
        <v>3.7703266509887996</v>
      </c>
      <c r="G56" s="30">
        <f t="shared" si="59"/>
        <v>4.0648295260566005</v>
      </c>
      <c r="H56" s="30">
        <f t="shared" si="59"/>
        <v>8.2950618206735989</v>
      </c>
      <c r="I56" s="30">
        <f t="shared" si="59"/>
        <v>147.59438530334759</v>
      </c>
      <c r="J56" s="30">
        <f t="shared" si="59"/>
        <v>584.56943662823994</v>
      </c>
      <c r="K56" s="30">
        <f t="shared" si="59"/>
        <v>1122.9872799414238</v>
      </c>
      <c r="L56" s="30">
        <f t="shared" si="59"/>
        <v>659.74519568378514</v>
      </c>
      <c r="M56" s="30">
        <f t="shared" si="59"/>
        <v>691.68546640396801</v>
      </c>
      <c r="N56" s="30">
        <f t="shared" si="59"/>
        <v>667.49352077753997</v>
      </c>
      <c r="O56" s="30">
        <f t="shared" si="59"/>
        <v>643.22937965249992</v>
      </c>
      <c r="P56" s="30">
        <f t="shared" si="59"/>
        <v>602.67071539569611</v>
      </c>
      <c r="Q56" s="30">
        <f t="shared" si="59"/>
        <v>684.37155675851989</v>
      </c>
      <c r="R56" s="30">
        <f t="shared" si="59"/>
        <v>667.88643531801597</v>
      </c>
      <c r="S56" s="30">
        <f t="shared" si="59"/>
        <v>720.05551604431207</v>
      </c>
      <c r="T56" s="30">
        <f t="shared" si="59"/>
        <v>1469.410951090752</v>
      </c>
      <c r="U56" s="30">
        <f t="shared" si="59"/>
        <v>1518.8135915033281</v>
      </c>
      <c r="V56" s="30">
        <f t="shared" si="59"/>
        <v>1518.0441914534397</v>
      </c>
      <c r="W56" s="30">
        <f t="shared" si="59"/>
        <v>1469.6614534325761</v>
      </c>
      <c r="X56" s="30">
        <f t="shared" si="59"/>
        <v>677.78296822526409</v>
      </c>
      <c r="Y56" s="30">
        <f t="shared" si="59"/>
        <v>691.68546640396801</v>
      </c>
      <c r="Z56" s="30">
        <f t="shared" si="59"/>
        <v>667.49352077753997</v>
      </c>
      <c r="AA56" s="30">
        <f t="shared" si="59"/>
        <v>643.22937965249992</v>
      </c>
      <c r="AB56" s="30">
        <f t="shared" si="59"/>
        <v>602.67071539569611</v>
      </c>
      <c r="AC56" s="30">
        <f t="shared" si="59"/>
        <v>684.37155675851989</v>
      </c>
      <c r="AD56" s="30">
        <f t="shared" si="59"/>
        <v>667.88643531801597</v>
      </c>
      <c r="AE56" s="30">
        <f t="shared" si="59"/>
        <v>720.05551604431207</v>
      </c>
      <c r="AF56" s="30">
        <f t="shared" si="59"/>
        <v>1469.410951090752</v>
      </c>
      <c r="AG56" s="30">
        <f t="shared" si="59"/>
        <v>1518.8135915033281</v>
      </c>
      <c r="AH56" s="30">
        <f t="shared" si="59"/>
        <v>1518.0441914534397</v>
      </c>
      <c r="AI56" s="30">
        <f t="shared" si="59"/>
        <v>1469.6614534325761</v>
      </c>
      <c r="AJ56" s="30">
        <f t="shared" si="59"/>
        <v>677.78296822526409</v>
      </c>
      <c r="AK56" s="30">
        <f t="shared" si="59"/>
        <v>691.68546640396801</v>
      </c>
      <c r="AL56" s="30">
        <f t="shared" si="59"/>
        <v>667.49352077753997</v>
      </c>
      <c r="AM56" s="30">
        <f t="shared" si="59"/>
        <v>643.22937965249992</v>
      </c>
      <c r="AN56" s="30">
        <f t="shared" si="59"/>
        <v>602.67071539569611</v>
      </c>
      <c r="AO56" s="30">
        <f t="shared" si="59"/>
        <v>684.37155675851989</v>
      </c>
      <c r="AP56" s="30">
        <f t="shared" si="59"/>
        <v>667.88643531801597</v>
      </c>
      <c r="AQ56" s="30">
        <f t="shared" si="59"/>
        <v>720.05551604431207</v>
      </c>
      <c r="AR56" s="30">
        <f t="shared" si="59"/>
        <v>1469.410951090752</v>
      </c>
      <c r="AS56" s="30">
        <f t="shared" si="59"/>
        <v>1518.8135915033281</v>
      </c>
      <c r="AT56" s="30">
        <f t="shared" si="59"/>
        <v>1518.0441914534397</v>
      </c>
      <c r="AU56" s="30">
        <f t="shared" si="59"/>
        <v>1469.6614534325761</v>
      </c>
      <c r="AV56" s="30">
        <f t="shared" si="59"/>
        <v>677.78296822526409</v>
      </c>
      <c r="AW56" s="30">
        <f t="shared" si="59"/>
        <v>691.68546640396801</v>
      </c>
      <c r="AX56" s="30">
        <f t="shared" si="59"/>
        <v>667.49352077753997</v>
      </c>
      <c r="AY56" s="30">
        <f t="shared" si="59"/>
        <v>643.22937965249992</v>
      </c>
      <c r="AZ56" s="30">
        <f t="shared" si="59"/>
        <v>602.67071539569611</v>
      </c>
      <c r="BA56" s="30">
        <f t="shared" si="59"/>
        <v>684.37155675851989</v>
      </c>
      <c r="BB56" s="30">
        <f t="shared" si="59"/>
        <v>667.88643531801597</v>
      </c>
      <c r="BC56" s="30">
        <f t="shared" si="59"/>
        <v>720.05551604431207</v>
      </c>
      <c r="BD56" s="30">
        <f t="shared" si="59"/>
        <v>1469.410951090752</v>
      </c>
      <c r="BE56" s="30">
        <f t="shared" si="59"/>
        <v>1518.8135915033281</v>
      </c>
      <c r="BF56" s="30">
        <f t="shared" si="59"/>
        <v>1518.0441914534397</v>
      </c>
      <c r="BG56" s="30">
        <f t="shared" si="59"/>
        <v>1469.6614534325761</v>
      </c>
      <c r="BH56" s="30">
        <f t="shared" si="59"/>
        <v>677.78296822526409</v>
      </c>
      <c r="BI56" s="30">
        <f t="shared" si="59"/>
        <v>691.68546640396801</v>
      </c>
      <c r="BJ56" s="30">
        <f t="shared" si="59"/>
        <v>667.49352077753997</v>
      </c>
      <c r="BK56" s="30">
        <f t="shared" si="59"/>
        <v>643.22937965249992</v>
      </c>
      <c r="BL56" s="30">
        <f t="shared" si="59"/>
        <v>602.67071539569611</v>
      </c>
      <c r="BM56" s="30">
        <f t="shared" si="59"/>
        <v>684.37155675851989</v>
      </c>
      <c r="BN56" s="30">
        <f t="shared" si="59"/>
        <v>667.88643531801597</v>
      </c>
      <c r="BO56" s="30">
        <f t="shared" si="59"/>
        <v>720.05551604431207</v>
      </c>
      <c r="BP56" s="30">
        <f t="shared" si="59"/>
        <v>1469.410951090752</v>
      </c>
      <c r="BQ56" s="30">
        <f t="shared" si="58"/>
        <v>1518.8135915033281</v>
      </c>
      <c r="BR56" s="30">
        <f t="shared" si="58"/>
        <v>1518.0441914534397</v>
      </c>
      <c r="BS56" s="30">
        <f t="shared" si="58"/>
        <v>1469.6614534325761</v>
      </c>
      <c r="BT56" s="30">
        <f t="shared" si="58"/>
        <v>677.78296822526409</v>
      </c>
      <c r="BU56" s="30">
        <f t="shared" si="58"/>
        <v>691.68546640396801</v>
      </c>
      <c r="BV56" s="30">
        <f t="shared" si="58"/>
        <v>667.49352077753997</v>
      </c>
      <c r="BW56" s="30">
        <f t="shared" si="58"/>
        <v>643.22937965249992</v>
      </c>
      <c r="BX56" s="30">
        <f t="shared" si="58"/>
        <v>602.67071539569611</v>
      </c>
      <c r="BY56" s="30">
        <f t="shared" si="58"/>
        <v>684.37155675851989</v>
      </c>
      <c r="BZ56" s="30">
        <f t="shared" si="58"/>
        <v>667.88643531801597</v>
      </c>
      <c r="CA56" s="30">
        <f t="shared" si="58"/>
        <v>720.05551604431207</v>
      </c>
      <c r="CB56" s="30">
        <f t="shared" si="58"/>
        <v>1469.410951090752</v>
      </c>
      <c r="CC56" s="30">
        <f t="shared" si="58"/>
        <v>1518.8135915033281</v>
      </c>
      <c r="CD56" s="30">
        <f t="shared" si="58"/>
        <v>1518.0441914534397</v>
      </c>
      <c r="CE56" s="30">
        <f t="shared" si="58"/>
        <v>1469.6614534325761</v>
      </c>
      <c r="CF56" s="30">
        <f t="shared" si="58"/>
        <v>677.78296822526409</v>
      </c>
      <c r="CG56" s="30">
        <f t="shared" si="58"/>
        <v>691.68546640396801</v>
      </c>
      <c r="CH56" s="34">
        <f t="shared" si="58"/>
        <v>667.49352077753997</v>
      </c>
    </row>
    <row r="57" spans="1:87" ht="15.6" x14ac:dyDescent="0.3">
      <c r="A57" s="645"/>
      <c r="B57" s="14" t="str">
        <f t="shared" si="52"/>
        <v>Pool Spa</v>
      </c>
      <c r="C57" s="30">
        <f t="shared" si="55"/>
        <v>0</v>
      </c>
      <c r="D57" s="30">
        <f t="shared" si="56"/>
        <v>0</v>
      </c>
      <c r="E57" s="30">
        <f t="shared" si="59"/>
        <v>0</v>
      </c>
      <c r="F57" s="30">
        <f t="shared" si="59"/>
        <v>0</v>
      </c>
      <c r="G57" s="30">
        <f t="shared" si="59"/>
        <v>0</v>
      </c>
      <c r="H57" s="30">
        <f t="shared" si="59"/>
        <v>0</v>
      </c>
      <c r="I57" s="30">
        <f t="shared" si="59"/>
        <v>0</v>
      </c>
      <c r="J57" s="30">
        <f t="shared" si="59"/>
        <v>0</v>
      </c>
      <c r="K57" s="30">
        <f t="shared" si="59"/>
        <v>0</v>
      </c>
      <c r="L57" s="30">
        <f t="shared" si="59"/>
        <v>0</v>
      </c>
      <c r="M57" s="30">
        <f t="shared" si="59"/>
        <v>0</v>
      </c>
      <c r="N57" s="30">
        <f t="shared" si="59"/>
        <v>0</v>
      </c>
      <c r="O57" s="30">
        <f t="shared" si="59"/>
        <v>0</v>
      </c>
      <c r="P57" s="30">
        <f t="shared" si="59"/>
        <v>0</v>
      </c>
      <c r="Q57" s="30">
        <f t="shared" si="59"/>
        <v>0</v>
      </c>
      <c r="R57" s="30">
        <f t="shared" si="59"/>
        <v>0</v>
      </c>
      <c r="S57" s="30">
        <f t="shared" si="59"/>
        <v>0</v>
      </c>
      <c r="T57" s="30">
        <f t="shared" si="59"/>
        <v>0</v>
      </c>
      <c r="U57" s="30">
        <f t="shared" si="59"/>
        <v>0</v>
      </c>
      <c r="V57" s="30">
        <f t="shared" si="59"/>
        <v>0</v>
      </c>
      <c r="W57" s="30">
        <f t="shared" si="59"/>
        <v>0</v>
      </c>
      <c r="X57" s="30">
        <f t="shared" si="59"/>
        <v>0</v>
      </c>
      <c r="Y57" s="30">
        <f t="shared" si="59"/>
        <v>0</v>
      </c>
      <c r="Z57" s="30">
        <f t="shared" si="59"/>
        <v>0</v>
      </c>
      <c r="AA57" s="30">
        <f t="shared" si="59"/>
        <v>0</v>
      </c>
      <c r="AB57" s="30">
        <f t="shared" si="59"/>
        <v>0</v>
      </c>
      <c r="AC57" s="30">
        <f t="shared" si="59"/>
        <v>0</v>
      </c>
      <c r="AD57" s="30">
        <f t="shared" si="59"/>
        <v>0</v>
      </c>
      <c r="AE57" s="30">
        <f t="shared" si="59"/>
        <v>0</v>
      </c>
      <c r="AF57" s="30">
        <f t="shared" si="59"/>
        <v>0</v>
      </c>
      <c r="AG57" s="30">
        <f t="shared" si="59"/>
        <v>0</v>
      </c>
      <c r="AH57" s="30">
        <f t="shared" si="59"/>
        <v>0</v>
      </c>
      <c r="AI57" s="30">
        <f t="shared" si="59"/>
        <v>0</v>
      </c>
      <c r="AJ57" s="30">
        <f t="shared" si="59"/>
        <v>0</v>
      </c>
      <c r="AK57" s="30">
        <f t="shared" si="59"/>
        <v>0</v>
      </c>
      <c r="AL57" s="30">
        <f t="shared" si="59"/>
        <v>0</v>
      </c>
      <c r="AM57" s="30">
        <f t="shared" si="59"/>
        <v>0</v>
      </c>
      <c r="AN57" s="30">
        <f t="shared" si="59"/>
        <v>0</v>
      </c>
      <c r="AO57" s="30">
        <f t="shared" si="59"/>
        <v>0</v>
      </c>
      <c r="AP57" s="30">
        <f t="shared" si="59"/>
        <v>0</v>
      </c>
      <c r="AQ57" s="30">
        <f t="shared" si="59"/>
        <v>0</v>
      </c>
      <c r="AR57" s="30">
        <f t="shared" si="59"/>
        <v>0</v>
      </c>
      <c r="AS57" s="30">
        <f t="shared" si="59"/>
        <v>0</v>
      </c>
      <c r="AT57" s="30">
        <f t="shared" si="59"/>
        <v>0</v>
      </c>
      <c r="AU57" s="30">
        <f t="shared" si="59"/>
        <v>0</v>
      </c>
      <c r="AV57" s="30">
        <f t="shared" si="59"/>
        <v>0</v>
      </c>
      <c r="AW57" s="30">
        <f t="shared" si="59"/>
        <v>0</v>
      </c>
      <c r="AX57" s="30">
        <f t="shared" si="59"/>
        <v>0</v>
      </c>
      <c r="AY57" s="30">
        <f t="shared" si="59"/>
        <v>0</v>
      </c>
      <c r="AZ57" s="30">
        <f t="shared" si="59"/>
        <v>0</v>
      </c>
      <c r="BA57" s="30">
        <f t="shared" si="59"/>
        <v>0</v>
      </c>
      <c r="BB57" s="30">
        <f t="shared" si="59"/>
        <v>0</v>
      </c>
      <c r="BC57" s="30">
        <f t="shared" si="59"/>
        <v>0</v>
      </c>
      <c r="BD57" s="30">
        <f t="shared" si="59"/>
        <v>0</v>
      </c>
      <c r="BE57" s="30">
        <f t="shared" si="59"/>
        <v>0</v>
      </c>
      <c r="BF57" s="30">
        <f t="shared" si="59"/>
        <v>0</v>
      </c>
      <c r="BG57" s="30">
        <f t="shared" si="59"/>
        <v>0</v>
      </c>
      <c r="BH57" s="30">
        <f t="shared" si="59"/>
        <v>0</v>
      </c>
      <c r="BI57" s="30">
        <f t="shared" si="59"/>
        <v>0</v>
      </c>
      <c r="BJ57" s="30">
        <f t="shared" si="59"/>
        <v>0</v>
      </c>
      <c r="BK57" s="30">
        <f t="shared" si="59"/>
        <v>0</v>
      </c>
      <c r="BL57" s="30">
        <f t="shared" si="59"/>
        <v>0</v>
      </c>
      <c r="BM57" s="30">
        <f t="shared" si="59"/>
        <v>0</v>
      </c>
      <c r="BN57" s="30">
        <f t="shared" si="59"/>
        <v>0</v>
      </c>
      <c r="BO57" s="30">
        <f t="shared" si="59"/>
        <v>0</v>
      </c>
      <c r="BP57" s="30">
        <f t="shared" si="59"/>
        <v>0</v>
      </c>
      <c r="BQ57" s="30">
        <f t="shared" si="58"/>
        <v>0</v>
      </c>
      <c r="BR57" s="30">
        <f t="shared" si="58"/>
        <v>0</v>
      </c>
      <c r="BS57" s="30">
        <f t="shared" si="58"/>
        <v>0</v>
      </c>
      <c r="BT57" s="30">
        <f t="shared" si="58"/>
        <v>0</v>
      </c>
      <c r="BU57" s="30">
        <f t="shared" si="58"/>
        <v>0</v>
      </c>
      <c r="BV57" s="30">
        <f t="shared" si="58"/>
        <v>0</v>
      </c>
      <c r="BW57" s="30">
        <f t="shared" si="58"/>
        <v>0</v>
      </c>
      <c r="BX57" s="30">
        <f t="shared" si="58"/>
        <v>0</v>
      </c>
      <c r="BY57" s="30">
        <f t="shared" si="58"/>
        <v>0</v>
      </c>
      <c r="BZ57" s="30">
        <f t="shared" si="58"/>
        <v>0</v>
      </c>
      <c r="CA57" s="30">
        <f t="shared" si="58"/>
        <v>0</v>
      </c>
      <c r="CB57" s="30">
        <f t="shared" si="58"/>
        <v>0</v>
      </c>
      <c r="CC57" s="30">
        <f t="shared" si="58"/>
        <v>0</v>
      </c>
      <c r="CD57" s="30">
        <f t="shared" si="58"/>
        <v>0</v>
      </c>
      <c r="CE57" s="30">
        <f t="shared" si="58"/>
        <v>0</v>
      </c>
      <c r="CF57" s="30">
        <f t="shared" si="58"/>
        <v>0</v>
      </c>
      <c r="CG57" s="30">
        <f t="shared" si="58"/>
        <v>0</v>
      </c>
      <c r="CH57" s="34">
        <f t="shared" si="58"/>
        <v>0</v>
      </c>
    </row>
    <row r="58" spans="1:87" ht="15.6" x14ac:dyDescent="0.3">
      <c r="A58" s="645"/>
      <c r="B58" s="14" t="str">
        <f t="shared" si="52"/>
        <v>Refrigeration</v>
      </c>
      <c r="C58" s="30">
        <f t="shared" si="55"/>
        <v>0</v>
      </c>
      <c r="D58" s="30">
        <f t="shared" si="56"/>
        <v>19.759161533273478</v>
      </c>
      <c r="E58" s="30">
        <f t="shared" si="59"/>
        <v>49.17887663142988</v>
      </c>
      <c r="F58" s="30">
        <f t="shared" si="59"/>
        <v>58.662534857935071</v>
      </c>
      <c r="G58" s="30">
        <f t="shared" si="59"/>
        <v>69.844302651907697</v>
      </c>
      <c r="H58" s="30">
        <f t="shared" si="59"/>
        <v>153.21961123959474</v>
      </c>
      <c r="I58" s="30">
        <f t="shared" si="59"/>
        <v>162.03500026492694</v>
      </c>
      <c r="J58" s="30">
        <f t="shared" si="59"/>
        <v>166.72706997211208</v>
      </c>
      <c r="K58" s="30">
        <f t="shared" si="59"/>
        <v>154.64697072227671</v>
      </c>
      <c r="L58" s="30">
        <f t="shared" si="59"/>
        <v>69.577861843674356</v>
      </c>
      <c r="M58" s="30">
        <f t="shared" si="59"/>
        <v>89.733258044119893</v>
      </c>
      <c r="N58" s="30">
        <f t="shared" si="59"/>
        <v>177.08337723621369</v>
      </c>
      <c r="O58" s="30">
        <f t="shared" si="59"/>
        <v>233.46030106475189</v>
      </c>
      <c r="P58" s="30">
        <f t="shared" si="59"/>
        <v>224.80715557729837</v>
      </c>
      <c r="Q58" s="30">
        <f t="shared" si="59"/>
        <v>258.86131446258736</v>
      </c>
      <c r="R58" s="30">
        <f t="shared" si="59"/>
        <v>256.0459233472813</v>
      </c>
      <c r="S58" s="30">
        <f t="shared" si="59"/>
        <v>290.64715246424811</v>
      </c>
      <c r="T58" s="30">
        <f t="shared" si="59"/>
        <v>637.60166567073554</v>
      </c>
      <c r="U58" s="30">
        <f t="shared" si="59"/>
        <v>674.28565592899326</v>
      </c>
      <c r="V58" s="30">
        <f t="shared" si="59"/>
        <v>674.09246932143071</v>
      </c>
      <c r="W58" s="30">
        <f t="shared" si="59"/>
        <v>607.97256411827891</v>
      </c>
      <c r="X58" s="30">
        <f t="shared" si="59"/>
        <v>273.53546515264907</v>
      </c>
      <c r="Y58" s="30">
        <f t="shared" si="59"/>
        <v>265.12285296335989</v>
      </c>
      <c r="Z58" s="30">
        <f t="shared" si="59"/>
        <v>248.96554784855124</v>
      </c>
      <c r="AA58" s="30">
        <f t="shared" si="59"/>
        <v>233.46030106475189</v>
      </c>
      <c r="AB58" s="30">
        <f t="shared" si="59"/>
        <v>224.80715557729837</v>
      </c>
      <c r="AC58" s="30">
        <f t="shared" si="59"/>
        <v>258.86131446258736</v>
      </c>
      <c r="AD58" s="30">
        <f t="shared" si="59"/>
        <v>256.0459233472813</v>
      </c>
      <c r="AE58" s="30">
        <f t="shared" si="59"/>
        <v>290.64715246424811</v>
      </c>
      <c r="AF58" s="30">
        <f t="shared" si="59"/>
        <v>637.60166567073554</v>
      </c>
      <c r="AG58" s="30">
        <f t="shared" si="59"/>
        <v>674.28565592899326</v>
      </c>
      <c r="AH58" s="30">
        <f t="shared" si="59"/>
        <v>674.09246932143071</v>
      </c>
      <c r="AI58" s="30">
        <f t="shared" si="59"/>
        <v>607.97256411827891</v>
      </c>
      <c r="AJ58" s="30">
        <f t="shared" si="59"/>
        <v>273.53546515264907</v>
      </c>
      <c r="AK58" s="30">
        <f t="shared" si="59"/>
        <v>265.12285296335989</v>
      </c>
      <c r="AL58" s="30">
        <f t="shared" si="59"/>
        <v>248.96554784855124</v>
      </c>
      <c r="AM58" s="30">
        <f t="shared" si="59"/>
        <v>233.46030106475189</v>
      </c>
      <c r="AN58" s="30">
        <f t="shared" si="59"/>
        <v>224.80715557729837</v>
      </c>
      <c r="AO58" s="30">
        <f t="shared" si="59"/>
        <v>258.86131446258736</v>
      </c>
      <c r="AP58" s="30">
        <f t="shared" si="59"/>
        <v>256.0459233472813</v>
      </c>
      <c r="AQ58" s="30">
        <f t="shared" si="59"/>
        <v>290.64715246424811</v>
      </c>
      <c r="AR58" s="30">
        <f t="shared" si="59"/>
        <v>637.60166567073554</v>
      </c>
      <c r="AS58" s="30">
        <f t="shared" si="59"/>
        <v>674.28565592899326</v>
      </c>
      <c r="AT58" s="30">
        <f t="shared" si="59"/>
        <v>674.09246932143071</v>
      </c>
      <c r="AU58" s="30">
        <f t="shared" si="59"/>
        <v>607.97256411827891</v>
      </c>
      <c r="AV58" s="30">
        <f t="shared" si="59"/>
        <v>273.53546515264907</v>
      </c>
      <c r="AW58" s="30">
        <f t="shared" si="59"/>
        <v>265.12285296335989</v>
      </c>
      <c r="AX58" s="30">
        <f t="shared" si="59"/>
        <v>248.96554784855124</v>
      </c>
      <c r="AY58" s="30">
        <f t="shared" si="59"/>
        <v>233.46030106475189</v>
      </c>
      <c r="AZ58" s="30">
        <f t="shared" si="59"/>
        <v>224.80715557729837</v>
      </c>
      <c r="BA58" s="30">
        <f t="shared" si="59"/>
        <v>258.86131446258736</v>
      </c>
      <c r="BB58" s="30">
        <f t="shared" si="59"/>
        <v>256.0459233472813</v>
      </c>
      <c r="BC58" s="30">
        <f t="shared" si="59"/>
        <v>290.64715246424811</v>
      </c>
      <c r="BD58" s="30">
        <f t="shared" si="59"/>
        <v>637.60166567073554</v>
      </c>
      <c r="BE58" s="30">
        <f t="shared" si="59"/>
        <v>674.28565592899326</v>
      </c>
      <c r="BF58" s="30">
        <f t="shared" si="59"/>
        <v>674.09246932143071</v>
      </c>
      <c r="BG58" s="30">
        <f t="shared" si="59"/>
        <v>607.97256411827891</v>
      </c>
      <c r="BH58" s="30">
        <f t="shared" si="59"/>
        <v>273.53546515264907</v>
      </c>
      <c r="BI58" s="30">
        <f t="shared" si="59"/>
        <v>265.12285296335989</v>
      </c>
      <c r="BJ58" s="30">
        <f t="shared" si="59"/>
        <v>248.96554784855124</v>
      </c>
      <c r="BK58" s="30">
        <f t="shared" si="59"/>
        <v>233.46030106475189</v>
      </c>
      <c r="BL58" s="30">
        <f t="shared" si="59"/>
        <v>224.80715557729837</v>
      </c>
      <c r="BM58" s="30">
        <f t="shared" si="59"/>
        <v>258.86131446258736</v>
      </c>
      <c r="BN58" s="30">
        <f t="shared" si="59"/>
        <v>256.0459233472813</v>
      </c>
      <c r="BO58" s="30">
        <f t="shared" si="59"/>
        <v>290.64715246424811</v>
      </c>
      <c r="BP58" s="30">
        <f t="shared" si="59"/>
        <v>637.60166567073554</v>
      </c>
      <c r="BQ58" s="30">
        <f t="shared" si="58"/>
        <v>674.28565592899326</v>
      </c>
      <c r="BR58" s="30">
        <f t="shared" si="58"/>
        <v>674.09246932143071</v>
      </c>
      <c r="BS58" s="30">
        <f t="shared" si="58"/>
        <v>607.97256411827891</v>
      </c>
      <c r="BT58" s="30">
        <f t="shared" si="58"/>
        <v>273.53546515264907</v>
      </c>
      <c r="BU58" s="30">
        <f t="shared" si="58"/>
        <v>265.12285296335989</v>
      </c>
      <c r="BV58" s="30">
        <f t="shared" si="58"/>
        <v>248.96554784855124</v>
      </c>
      <c r="BW58" s="30">
        <f t="shared" si="58"/>
        <v>233.46030106475189</v>
      </c>
      <c r="BX58" s="30">
        <f t="shared" si="58"/>
        <v>224.80715557729837</v>
      </c>
      <c r="BY58" s="30">
        <f t="shared" si="58"/>
        <v>258.86131446258736</v>
      </c>
      <c r="BZ58" s="30">
        <f t="shared" si="58"/>
        <v>256.0459233472813</v>
      </c>
      <c r="CA58" s="30">
        <f t="shared" si="58"/>
        <v>290.64715246424811</v>
      </c>
      <c r="CB58" s="30">
        <f t="shared" si="58"/>
        <v>637.60166567073554</v>
      </c>
      <c r="CC58" s="30">
        <f t="shared" si="58"/>
        <v>674.28565592899326</v>
      </c>
      <c r="CD58" s="30">
        <f t="shared" si="58"/>
        <v>674.09246932143071</v>
      </c>
      <c r="CE58" s="30">
        <f t="shared" si="58"/>
        <v>607.97256411827891</v>
      </c>
      <c r="CF58" s="30">
        <f t="shared" si="58"/>
        <v>273.53546515264907</v>
      </c>
      <c r="CG58" s="30">
        <f t="shared" si="58"/>
        <v>265.12285296335989</v>
      </c>
      <c r="CH58" s="34">
        <f t="shared" si="58"/>
        <v>248.96554784855124</v>
      </c>
    </row>
    <row r="59" spans="1:87" ht="15.75" customHeight="1" x14ac:dyDescent="0.3">
      <c r="A59" s="645"/>
      <c r="B59" s="14" t="str">
        <f t="shared" si="52"/>
        <v>Water Heating</v>
      </c>
      <c r="C59" s="30">
        <f t="shared" si="55"/>
        <v>0</v>
      </c>
      <c r="D59" s="30">
        <f t="shared" si="56"/>
        <v>3.8446782187463993</v>
      </c>
      <c r="E59" s="30">
        <f t="shared" si="59"/>
        <v>28.477218562536745</v>
      </c>
      <c r="F59" s="30">
        <f t="shared" si="59"/>
        <v>536.56532980120767</v>
      </c>
      <c r="G59" s="30">
        <f t="shared" si="59"/>
        <v>1056.3207027569329</v>
      </c>
      <c r="H59" s="30">
        <f t="shared" si="59"/>
        <v>2225.6959331603503</v>
      </c>
      <c r="I59" s="30">
        <f t="shared" si="59"/>
        <v>2216.4367911482359</v>
      </c>
      <c r="J59" s="30">
        <f t="shared" si="59"/>
        <v>2622.3240804153938</v>
      </c>
      <c r="K59" s="30">
        <f t="shared" si="59"/>
        <v>3554.4250141587472</v>
      </c>
      <c r="L59" s="30">
        <f t="shared" si="59"/>
        <v>2003.7190300883901</v>
      </c>
      <c r="M59" s="30">
        <f t="shared" si="59"/>
        <v>2443.4248311478659</v>
      </c>
      <c r="N59" s="30">
        <f t="shared" si="59"/>
        <v>3006.360648921047</v>
      </c>
      <c r="O59" s="30">
        <f t="shared" si="59"/>
        <v>3209.8055073297719</v>
      </c>
      <c r="P59" s="30">
        <f t="shared" si="59"/>
        <v>2891.7722398001169</v>
      </c>
      <c r="Q59" s="30">
        <f t="shared" si="59"/>
        <v>3152.8516892633352</v>
      </c>
      <c r="R59" s="30">
        <f t="shared" si="59"/>
        <v>2821.2956814470185</v>
      </c>
      <c r="S59" s="30">
        <f t="shared" si="59"/>
        <v>2903.1325494584466</v>
      </c>
      <c r="T59" s="30">
        <f t="shared" si="59"/>
        <v>5642.5060635929376</v>
      </c>
      <c r="U59" s="30">
        <f t="shared" si="59"/>
        <v>4957.702855745214</v>
      </c>
      <c r="V59" s="30">
        <f t="shared" si="59"/>
        <v>4663.0756657121519</v>
      </c>
      <c r="W59" s="30">
        <f t="shared" si="59"/>
        <v>5079.3171108756615</v>
      </c>
      <c r="X59" s="30">
        <f t="shared" si="59"/>
        <v>2602.7096798129469</v>
      </c>
      <c r="Y59" s="30">
        <f t="shared" si="59"/>
        <v>2920.9907760343053</v>
      </c>
      <c r="Z59" s="30">
        <f t="shared" si="59"/>
        <v>3202.9692969781618</v>
      </c>
      <c r="AA59" s="30">
        <f t="shared" si="59"/>
        <v>3209.8055073297719</v>
      </c>
      <c r="AB59" s="30">
        <f t="shared" si="59"/>
        <v>2891.7722398001169</v>
      </c>
      <c r="AC59" s="30">
        <f t="shared" si="59"/>
        <v>3152.8516892633352</v>
      </c>
      <c r="AD59" s="30">
        <f t="shared" si="59"/>
        <v>2821.2956814470185</v>
      </c>
      <c r="AE59" s="30">
        <f t="shared" si="59"/>
        <v>2903.1325494584466</v>
      </c>
      <c r="AF59" s="30">
        <f t="shared" si="59"/>
        <v>5642.5060635929376</v>
      </c>
      <c r="AG59" s="30">
        <f t="shared" si="59"/>
        <v>4957.702855745214</v>
      </c>
      <c r="AH59" s="30">
        <f t="shared" si="59"/>
        <v>4663.0756657121519</v>
      </c>
      <c r="AI59" s="30">
        <f t="shared" si="59"/>
        <v>5079.3171108756615</v>
      </c>
      <c r="AJ59" s="30">
        <f t="shared" si="59"/>
        <v>2602.7096798129469</v>
      </c>
      <c r="AK59" s="30">
        <f t="shared" si="59"/>
        <v>2920.9907760343053</v>
      </c>
      <c r="AL59" s="30">
        <f t="shared" si="59"/>
        <v>3202.9692969781618</v>
      </c>
      <c r="AM59" s="30">
        <f t="shared" si="59"/>
        <v>3209.8055073297719</v>
      </c>
      <c r="AN59" s="30">
        <f t="shared" si="59"/>
        <v>2891.7722398001169</v>
      </c>
      <c r="AO59" s="30">
        <f t="shared" si="59"/>
        <v>3152.8516892633352</v>
      </c>
      <c r="AP59" s="30">
        <f t="shared" si="59"/>
        <v>2821.2956814470185</v>
      </c>
      <c r="AQ59" s="30">
        <f t="shared" si="59"/>
        <v>2903.1325494584466</v>
      </c>
      <c r="AR59" s="30">
        <f t="shared" si="59"/>
        <v>5642.5060635929376</v>
      </c>
      <c r="AS59" s="30">
        <f t="shared" si="59"/>
        <v>4957.702855745214</v>
      </c>
      <c r="AT59" s="30">
        <f t="shared" si="59"/>
        <v>4663.0756657121519</v>
      </c>
      <c r="AU59" s="30">
        <f t="shared" si="59"/>
        <v>5079.3171108756615</v>
      </c>
      <c r="AV59" s="30">
        <f t="shared" si="59"/>
        <v>2602.7096798129469</v>
      </c>
      <c r="AW59" s="30">
        <f t="shared" si="59"/>
        <v>2920.9907760343053</v>
      </c>
      <c r="AX59" s="30">
        <f t="shared" si="59"/>
        <v>3202.9692969781618</v>
      </c>
      <c r="AY59" s="30">
        <f t="shared" si="59"/>
        <v>3209.8055073297719</v>
      </c>
      <c r="AZ59" s="30">
        <f t="shared" si="59"/>
        <v>2891.7722398001169</v>
      </c>
      <c r="BA59" s="30">
        <f t="shared" si="59"/>
        <v>3152.8516892633352</v>
      </c>
      <c r="BB59" s="30">
        <f t="shared" si="59"/>
        <v>2821.2956814470185</v>
      </c>
      <c r="BC59" s="30">
        <f t="shared" si="59"/>
        <v>2903.1325494584466</v>
      </c>
      <c r="BD59" s="30">
        <f t="shared" si="59"/>
        <v>5642.5060635929376</v>
      </c>
      <c r="BE59" s="30">
        <f t="shared" si="59"/>
        <v>4957.702855745214</v>
      </c>
      <c r="BF59" s="30">
        <f t="shared" si="59"/>
        <v>4663.0756657121519</v>
      </c>
      <c r="BG59" s="30">
        <f t="shared" si="59"/>
        <v>5079.3171108756615</v>
      </c>
      <c r="BH59" s="30">
        <f t="shared" si="59"/>
        <v>2602.7096798129469</v>
      </c>
      <c r="BI59" s="30">
        <f t="shared" si="59"/>
        <v>2920.9907760343053</v>
      </c>
      <c r="BJ59" s="30">
        <f t="shared" si="59"/>
        <v>3202.9692969781618</v>
      </c>
      <c r="BK59" s="30">
        <f t="shared" si="59"/>
        <v>3209.8055073297719</v>
      </c>
      <c r="BL59" s="30">
        <f t="shared" si="59"/>
        <v>2891.7722398001169</v>
      </c>
      <c r="BM59" s="30">
        <f t="shared" si="59"/>
        <v>3152.8516892633352</v>
      </c>
      <c r="BN59" s="30">
        <f t="shared" si="59"/>
        <v>2821.2956814470185</v>
      </c>
      <c r="BO59" s="30">
        <f t="shared" si="59"/>
        <v>2903.1325494584466</v>
      </c>
      <c r="BP59" s="30">
        <f t="shared" ref="BP59:CH59" si="60">IF(BP29=0,0,(BP14*0.5)+BO29-BP44)*BP75*BP$78*BP$2</f>
        <v>5642.5060635929376</v>
      </c>
      <c r="BQ59" s="30">
        <f t="shared" si="60"/>
        <v>4957.702855745214</v>
      </c>
      <c r="BR59" s="30">
        <f t="shared" si="60"/>
        <v>4663.0756657121519</v>
      </c>
      <c r="BS59" s="30">
        <f t="shared" si="60"/>
        <v>5079.3171108756615</v>
      </c>
      <c r="BT59" s="30">
        <f t="shared" si="60"/>
        <v>2602.7096798129469</v>
      </c>
      <c r="BU59" s="30">
        <f t="shared" si="60"/>
        <v>2920.9907760343053</v>
      </c>
      <c r="BV59" s="30">
        <f t="shared" si="60"/>
        <v>3202.9692969781618</v>
      </c>
      <c r="BW59" s="30">
        <f t="shared" si="60"/>
        <v>3209.8055073297719</v>
      </c>
      <c r="BX59" s="30">
        <f t="shared" si="60"/>
        <v>2891.7722398001169</v>
      </c>
      <c r="BY59" s="30">
        <f t="shared" si="60"/>
        <v>3152.8516892633352</v>
      </c>
      <c r="BZ59" s="30">
        <f t="shared" si="60"/>
        <v>2821.2956814470185</v>
      </c>
      <c r="CA59" s="30">
        <f t="shared" si="60"/>
        <v>2903.1325494584466</v>
      </c>
      <c r="CB59" s="30">
        <f t="shared" si="60"/>
        <v>5642.5060635929376</v>
      </c>
      <c r="CC59" s="30">
        <f t="shared" si="60"/>
        <v>4957.702855745214</v>
      </c>
      <c r="CD59" s="30">
        <f t="shared" si="60"/>
        <v>4663.0756657121519</v>
      </c>
      <c r="CE59" s="30">
        <f t="shared" si="60"/>
        <v>5079.3171108756615</v>
      </c>
      <c r="CF59" s="30">
        <f t="shared" si="60"/>
        <v>2602.7096798129469</v>
      </c>
      <c r="CG59" s="30">
        <f t="shared" si="60"/>
        <v>2920.9907760343053</v>
      </c>
      <c r="CH59" s="34">
        <f t="shared" si="60"/>
        <v>3202.9692969781618</v>
      </c>
    </row>
    <row r="60" spans="1:87" ht="15.75" customHeight="1" x14ac:dyDescent="0.3">
      <c r="A60" s="645"/>
      <c r="B60" s="358" t="str">
        <f t="shared" si="52"/>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12"/>
    </row>
    <row r="61" spans="1:87" ht="15.75" customHeight="1" x14ac:dyDescent="0.3">
      <c r="A61" s="645"/>
      <c r="B61" s="318" t="s">
        <v>220</v>
      </c>
      <c r="C61" s="30">
        <f>SUM(C50:C60)</f>
        <v>0</v>
      </c>
      <c r="D61" s="30">
        <f>SUM(D50:D60)</f>
        <v>175.40688739714713</v>
      </c>
      <c r="E61" s="30">
        <f t="shared" ref="E61:BP61" si="61">SUM(E50:E60)</f>
        <v>386.78473999846096</v>
      </c>
      <c r="F61" s="30">
        <f t="shared" si="61"/>
        <v>1317.3382194906844</v>
      </c>
      <c r="G61" s="30">
        <f t="shared" si="61"/>
        <v>2171.0000318389789</v>
      </c>
      <c r="H61" s="30">
        <f t="shared" si="61"/>
        <v>11876.40058777782</v>
      </c>
      <c r="I61" s="30">
        <f t="shared" si="61"/>
        <v>21939.751147371036</v>
      </c>
      <c r="J61" s="30">
        <f t="shared" si="61"/>
        <v>39168.63350998197</v>
      </c>
      <c r="K61" s="30">
        <f t="shared" si="61"/>
        <v>47288.490233424418</v>
      </c>
      <c r="L61" s="30">
        <f t="shared" si="61"/>
        <v>22647.27598822521</v>
      </c>
      <c r="M61" s="30">
        <f t="shared" si="61"/>
        <v>34138.383782064702</v>
      </c>
      <c r="N61" s="30">
        <f t="shared" si="61"/>
        <v>47848.338953918312</v>
      </c>
      <c r="O61" s="30">
        <f t="shared" si="61"/>
        <v>49290.3158939852</v>
      </c>
      <c r="P61" s="30">
        <f t="shared" si="61"/>
        <v>43606.90182650098</v>
      </c>
      <c r="Q61" s="30">
        <f t="shared" si="61"/>
        <v>42444.811802065313</v>
      </c>
      <c r="R61" s="30">
        <f t="shared" si="61"/>
        <v>34034.934068206188</v>
      </c>
      <c r="S61" s="30">
        <f t="shared" si="61"/>
        <v>34365.398140855279</v>
      </c>
      <c r="T61" s="30">
        <f t="shared" si="61"/>
        <v>88414.873414782138</v>
      </c>
      <c r="U61" s="30">
        <f t="shared" si="61"/>
        <v>100813.7477587053</v>
      </c>
      <c r="V61" s="30">
        <f t="shared" si="61"/>
        <v>99620.884791782824</v>
      </c>
      <c r="W61" s="30">
        <f t="shared" si="61"/>
        <v>77390.095597534135</v>
      </c>
      <c r="X61" s="30">
        <f t="shared" si="61"/>
        <v>33235.254165898885</v>
      </c>
      <c r="Y61" s="30">
        <f t="shared" si="61"/>
        <v>41103.221255399316</v>
      </c>
      <c r="Z61" s="30">
        <f t="shared" si="61"/>
        <v>49473.830228829756</v>
      </c>
      <c r="AA61" s="30">
        <f t="shared" si="61"/>
        <v>49290.3158939852</v>
      </c>
      <c r="AB61" s="30">
        <f t="shared" si="61"/>
        <v>43606.90182650098</v>
      </c>
      <c r="AC61" s="30">
        <f t="shared" si="61"/>
        <v>42444.811802065313</v>
      </c>
      <c r="AD61" s="30">
        <f t="shared" si="61"/>
        <v>34034.934068206188</v>
      </c>
      <c r="AE61" s="30">
        <f t="shared" si="61"/>
        <v>34365.398140855279</v>
      </c>
      <c r="AF61" s="30">
        <f t="shared" si="61"/>
        <v>88414.873414782138</v>
      </c>
      <c r="AG61" s="30">
        <f t="shared" si="61"/>
        <v>100813.7477587053</v>
      </c>
      <c r="AH61" s="30">
        <f t="shared" si="61"/>
        <v>99620.884791782824</v>
      </c>
      <c r="AI61" s="30">
        <f t="shared" si="61"/>
        <v>77390.095597534135</v>
      </c>
      <c r="AJ61" s="30">
        <f t="shared" si="61"/>
        <v>33235.254165898885</v>
      </c>
      <c r="AK61" s="30">
        <f t="shared" si="61"/>
        <v>41103.221255399316</v>
      </c>
      <c r="AL61" s="30">
        <f t="shared" si="61"/>
        <v>49473.830228829756</v>
      </c>
      <c r="AM61" s="30">
        <f t="shared" si="61"/>
        <v>49290.3158939852</v>
      </c>
      <c r="AN61" s="30">
        <f t="shared" si="61"/>
        <v>43606.90182650098</v>
      </c>
      <c r="AO61" s="30">
        <f t="shared" si="61"/>
        <v>42444.811802065313</v>
      </c>
      <c r="AP61" s="30">
        <f t="shared" si="61"/>
        <v>34034.934068206188</v>
      </c>
      <c r="AQ61" s="30">
        <f t="shared" si="61"/>
        <v>34365.398140855279</v>
      </c>
      <c r="AR61" s="30">
        <f t="shared" si="61"/>
        <v>88414.873414782138</v>
      </c>
      <c r="AS61" s="30">
        <f t="shared" si="61"/>
        <v>100813.7477587053</v>
      </c>
      <c r="AT61" s="30">
        <f t="shared" si="61"/>
        <v>99620.884791782824</v>
      </c>
      <c r="AU61" s="30">
        <f t="shared" si="61"/>
        <v>77390.095597534135</v>
      </c>
      <c r="AV61" s="30">
        <f t="shared" si="61"/>
        <v>33235.254165898885</v>
      </c>
      <c r="AW61" s="30">
        <f t="shared" si="61"/>
        <v>41103.221255399316</v>
      </c>
      <c r="AX61" s="30">
        <f t="shared" si="61"/>
        <v>49473.830228829756</v>
      </c>
      <c r="AY61" s="30">
        <f t="shared" si="61"/>
        <v>49290.3158939852</v>
      </c>
      <c r="AZ61" s="30">
        <f t="shared" si="61"/>
        <v>43606.90182650098</v>
      </c>
      <c r="BA61" s="30">
        <f t="shared" si="61"/>
        <v>42444.811802065313</v>
      </c>
      <c r="BB61" s="30">
        <f t="shared" si="61"/>
        <v>34034.934068206188</v>
      </c>
      <c r="BC61" s="30">
        <f t="shared" si="61"/>
        <v>34365.398140855279</v>
      </c>
      <c r="BD61" s="30">
        <f t="shared" si="61"/>
        <v>88414.873414782138</v>
      </c>
      <c r="BE61" s="30">
        <f t="shared" si="61"/>
        <v>100813.7477587053</v>
      </c>
      <c r="BF61" s="30">
        <f t="shared" si="61"/>
        <v>99620.884791782824</v>
      </c>
      <c r="BG61" s="30">
        <f t="shared" si="61"/>
        <v>77390.095597534135</v>
      </c>
      <c r="BH61" s="30">
        <f t="shared" si="61"/>
        <v>33235.254165898885</v>
      </c>
      <c r="BI61" s="30">
        <f t="shared" si="61"/>
        <v>41103.221255399316</v>
      </c>
      <c r="BJ61" s="30">
        <f t="shared" si="61"/>
        <v>49473.830228829756</v>
      </c>
      <c r="BK61" s="30">
        <f t="shared" si="61"/>
        <v>49290.3158939852</v>
      </c>
      <c r="BL61" s="30">
        <f t="shared" si="61"/>
        <v>43606.90182650098</v>
      </c>
      <c r="BM61" s="30">
        <f t="shared" si="61"/>
        <v>42444.811802065313</v>
      </c>
      <c r="BN61" s="30">
        <f t="shared" si="61"/>
        <v>34034.934068206188</v>
      </c>
      <c r="BO61" s="30">
        <f t="shared" si="61"/>
        <v>34365.398140855279</v>
      </c>
      <c r="BP61" s="30">
        <f t="shared" si="61"/>
        <v>88414.873414782138</v>
      </c>
      <c r="BQ61" s="30">
        <f t="shared" ref="BQ61:CH61" si="62">SUM(BQ50:BQ60)</f>
        <v>100813.7477587053</v>
      </c>
      <c r="BR61" s="30">
        <f t="shared" si="62"/>
        <v>99620.884791782824</v>
      </c>
      <c r="BS61" s="30">
        <f t="shared" si="62"/>
        <v>77390.095597534135</v>
      </c>
      <c r="BT61" s="30">
        <f t="shared" si="62"/>
        <v>33235.254165898885</v>
      </c>
      <c r="BU61" s="30">
        <f t="shared" si="62"/>
        <v>41103.221255399316</v>
      </c>
      <c r="BV61" s="30">
        <f t="shared" si="62"/>
        <v>49473.830228829756</v>
      </c>
      <c r="BW61" s="30">
        <f t="shared" si="62"/>
        <v>49290.3158939852</v>
      </c>
      <c r="BX61" s="30">
        <f t="shared" si="62"/>
        <v>43606.90182650098</v>
      </c>
      <c r="BY61" s="30">
        <f t="shared" si="62"/>
        <v>42444.811802065313</v>
      </c>
      <c r="BZ61" s="30">
        <f t="shared" si="62"/>
        <v>34034.934068206188</v>
      </c>
      <c r="CA61" s="30">
        <f t="shared" si="62"/>
        <v>34365.398140855279</v>
      </c>
      <c r="CB61" s="30">
        <f t="shared" si="62"/>
        <v>88414.873414782138</v>
      </c>
      <c r="CC61" s="30">
        <f t="shared" si="62"/>
        <v>100813.7477587053</v>
      </c>
      <c r="CD61" s="30">
        <f t="shared" si="62"/>
        <v>99620.884791782824</v>
      </c>
      <c r="CE61" s="30">
        <f t="shared" si="62"/>
        <v>77390.095597534135</v>
      </c>
      <c r="CF61" s="30">
        <f t="shared" si="62"/>
        <v>33235.254165898885</v>
      </c>
      <c r="CG61" s="30">
        <f t="shared" si="62"/>
        <v>41103.221255399316</v>
      </c>
      <c r="CH61" s="34">
        <f t="shared" si="62"/>
        <v>49473.830228829756</v>
      </c>
    </row>
    <row r="62" spans="1:87" ht="16.5" customHeight="1" thickBot="1" x14ac:dyDescent="0.35">
      <c r="A62" s="646"/>
      <c r="B62" s="170" t="s">
        <v>221</v>
      </c>
      <c r="C62" s="31">
        <f>C61</f>
        <v>0</v>
      </c>
      <c r="D62" s="31">
        <f>C62+D61</f>
        <v>175.40688739714713</v>
      </c>
      <c r="E62" s="31">
        <f t="shared" ref="E62:BP62" si="63">D62+E61</f>
        <v>562.19162739560807</v>
      </c>
      <c r="F62" s="31">
        <f t="shared" si="63"/>
        <v>1879.5298468862925</v>
      </c>
      <c r="G62" s="31">
        <f t="shared" si="63"/>
        <v>4050.5298787252714</v>
      </c>
      <c r="H62" s="31">
        <f t="shared" si="63"/>
        <v>15926.93046650309</v>
      </c>
      <c r="I62" s="31">
        <f t="shared" si="63"/>
        <v>37866.681613874127</v>
      </c>
      <c r="J62" s="31">
        <f t="shared" si="63"/>
        <v>77035.315123856097</v>
      </c>
      <c r="K62" s="31">
        <f t="shared" si="63"/>
        <v>124323.80535728051</v>
      </c>
      <c r="L62" s="31">
        <f t="shared" si="63"/>
        <v>146971.08134550572</v>
      </c>
      <c r="M62" s="31">
        <f t="shared" si="63"/>
        <v>181109.46512757044</v>
      </c>
      <c r="N62" s="31">
        <f t="shared" si="63"/>
        <v>228957.80408148875</v>
      </c>
      <c r="O62" s="31">
        <f t="shared" si="63"/>
        <v>278248.11997547396</v>
      </c>
      <c r="P62" s="31">
        <f t="shared" si="63"/>
        <v>321855.02180197497</v>
      </c>
      <c r="Q62" s="31">
        <f t="shared" si="63"/>
        <v>364299.83360404026</v>
      </c>
      <c r="R62" s="31">
        <f t="shared" si="63"/>
        <v>398334.76767224644</v>
      </c>
      <c r="S62" s="31">
        <f t="shared" si="63"/>
        <v>432700.16581310169</v>
      </c>
      <c r="T62" s="31">
        <f t="shared" si="63"/>
        <v>521115.0392278838</v>
      </c>
      <c r="U62" s="31">
        <f t="shared" si="63"/>
        <v>621928.78698658908</v>
      </c>
      <c r="V62" s="31">
        <f t="shared" si="63"/>
        <v>721549.67177837191</v>
      </c>
      <c r="W62" s="31">
        <f t="shared" si="63"/>
        <v>798939.767375906</v>
      </c>
      <c r="X62" s="31">
        <f t="shared" si="63"/>
        <v>832175.02154180489</v>
      </c>
      <c r="Y62" s="31">
        <f t="shared" si="63"/>
        <v>873278.24279720418</v>
      </c>
      <c r="Z62" s="31">
        <f t="shared" si="63"/>
        <v>922752.07302603393</v>
      </c>
      <c r="AA62" s="31">
        <f t="shared" si="63"/>
        <v>972042.38892001915</v>
      </c>
      <c r="AB62" s="31">
        <f t="shared" si="63"/>
        <v>1015649.2907465202</v>
      </c>
      <c r="AC62" s="31">
        <f t="shared" si="63"/>
        <v>1058094.1025485855</v>
      </c>
      <c r="AD62" s="31">
        <f t="shared" si="63"/>
        <v>1092129.0366167917</v>
      </c>
      <c r="AE62" s="31">
        <f t="shared" si="63"/>
        <v>1126494.4347576471</v>
      </c>
      <c r="AF62" s="31">
        <f t="shared" si="63"/>
        <v>1214909.3081724292</v>
      </c>
      <c r="AG62" s="31">
        <f t="shared" si="63"/>
        <v>1315723.0559311346</v>
      </c>
      <c r="AH62" s="31">
        <f t="shared" si="63"/>
        <v>1415343.9407229174</v>
      </c>
      <c r="AI62" s="31">
        <f t="shared" si="63"/>
        <v>1492734.0363204516</v>
      </c>
      <c r="AJ62" s="31">
        <f t="shared" si="63"/>
        <v>1525969.2904863504</v>
      </c>
      <c r="AK62" s="31">
        <f t="shared" si="63"/>
        <v>1567072.5117417497</v>
      </c>
      <c r="AL62" s="31">
        <f t="shared" si="63"/>
        <v>1616546.3419705795</v>
      </c>
      <c r="AM62" s="31">
        <f t="shared" si="63"/>
        <v>1665836.6578645646</v>
      </c>
      <c r="AN62" s="31">
        <f t="shared" si="63"/>
        <v>1709443.5596910655</v>
      </c>
      <c r="AO62" s="31">
        <f t="shared" si="63"/>
        <v>1751888.3714931307</v>
      </c>
      <c r="AP62" s="31">
        <f t="shared" si="63"/>
        <v>1785923.3055613369</v>
      </c>
      <c r="AQ62" s="31">
        <f t="shared" si="63"/>
        <v>1820288.7037021923</v>
      </c>
      <c r="AR62" s="31">
        <f t="shared" si="63"/>
        <v>1908703.5771169744</v>
      </c>
      <c r="AS62" s="31">
        <f t="shared" si="63"/>
        <v>2009517.3248756798</v>
      </c>
      <c r="AT62" s="31">
        <f t="shared" si="63"/>
        <v>2109138.2096674629</v>
      </c>
      <c r="AU62" s="31">
        <f t="shared" si="63"/>
        <v>2186528.3052649968</v>
      </c>
      <c r="AV62" s="31">
        <f t="shared" si="63"/>
        <v>2219763.5594308958</v>
      </c>
      <c r="AW62" s="31">
        <f t="shared" si="63"/>
        <v>2260866.7806862951</v>
      </c>
      <c r="AX62" s="31">
        <f t="shared" si="63"/>
        <v>2310340.6109151249</v>
      </c>
      <c r="AY62" s="31">
        <f t="shared" si="63"/>
        <v>2359630.9268091102</v>
      </c>
      <c r="AZ62" s="31">
        <f t="shared" si="63"/>
        <v>2403237.8286356111</v>
      </c>
      <c r="BA62" s="31">
        <f t="shared" si="63"/>
        <v>2445682.6404376766</v>
      </c>
      <c r="BB62" s="31">
        <f t="shared" si="63"/>
        <v>2479717.5745058828</v>
      </c>
      <c r="BC62" s="31">
        <f t="shared" si="63"/>
        <v>2514082.9726467379</v>
      </c>
      <c r="BD62" s="31">
        <f t="shared" si="63"/>
        <v>2602497.8460615203</v>
      </c>
      <c r="BE62" s="31">
        <f t="shared" si="63"/>
        <v>2703311.5938202254</v>
      </c>
      <c r="BF62" s="31">
        <f t="shared" si="63"/>
        <v>2802932.4786120085</v>
      </c>
      <c r="BG62" s="31">
        <f t="shared" si="63"/>
        <v>2880322.5742095425</v>
      </c>
      <c r="BH62" s="31">
        <f t="shared" si="63"/>
        <v>2913557.8283754415</v>
      </c>
      <c r="BI62" s="31">
        <f t="shared" si="63"/>
        <v>2954661.0496308408</v>
      </c>
      <c r="BJ62" s="31">
        <f t="shared" si="63"/>
        <v>3004134.8798596705</v>
      </c>
      <c r="BK62" s="31">
        <f t="shared" si="63"/>
        <v>3053425.1957536559</v>
      </c>
      <c r="BL62" s="31">
        <f t="shared" si="63"/>
        <v>3097032.0975801568</v>
      </c>
      <c r="BM62" s="31">
        <f t="shared" si="63"/>
        <v>3139476.9093822222</v>
      </c>
      <c r="BN62" s="31">
        <f t="shared" si="63"/>
        <v>3173511.8434504285</v>
      </c>
      <c r="BO62" s="31">
        <f t="shared" si="63"/>
        <v>3207877.2415912836</v>
      </c>
      <c r="BP62" s="31">
        <f t="shared" si="63"/>
        <v>3296292.1150060659</v>
      </c>
      <c r="BQ62" s="31">
        <f t="shared" ref="BQ62:CH62" si="64">BP62+BQ61</f>
        <v>3397105.8627647711</v>
      </c>
      <c r="BR62" s="31">
        <f t="shared" si="64"/>
        <v>3496726.7475565542</v>
      </c>
      <c r="BS62" s="31">
        <f t="shared" si="64"/>
        <v>3574116.8431540881</v>
      </c>
      <c r="BT62" s="31">
        <f t="shared" si="64"/>
        <v>3607352.0973199871</v>
      </c>
      <c r="BU62" s="31">
        <f t="shared" si="64"/>
        <v>3648455.3185753864</v>
      </c>
      <c r="BV62" s="31">
        <f t="shared" si="64"/>
        <v>3697929.1488042162</v>
      </c>
      <c r="BW62" s="31">
        <f t="shared" si="64"/>
        <v>3747219.4646982015</v>
      </c>
      <c r="BX62" s="31">
        <f t="shared" si="64"/>
        <v>3790826.3665247024</v>
      </c>
      <c r="BY62" s="31">
        <f t="shared" si="64"/>
        <v>3833271.1783267679</v>
      </c>
      <c r="BZ62" s="31">
        <f t="shared" si="64"/>
        <v>3867306.1123949741</v>
      </c>
      <c r="CA62" s="31">
        <f t="shared" si="64"/>
        <v>3901671.5105358292</v>
      </c>
      <c r="CB62" s="31">
        <f t="shared" si="64"/>
        <v>3990086.3839506116</v>
      </c>
      <c r="CC62" s="31">
        <f t="shared" si="64"/>
        <v>4090900.1317093167</v>
      </c>
      <c r="CD62" s="31">
        <f t="shared" si="64"/>
        <v>4190521.0165010998</v>
      </c>
      <c r="CE62" s="31">
        <f t="shared" si="64"/>
        <v>4267911.1120986342</v>
      </c>
      <c r="CF62" s="31">
        <f t="shared" si="64"/>
        <v>4301146.3662645333</v>
      </c>
      <c r="CG62" s="31">
        <f t="shared" si="64"/>
        <v>4342249.5875199325</v>
      </c>
      <c r="CH62" s="35">
        <f t="shared" si="64"/>
        <v>4391723.4177487623</v>
      </c>
    </row>
    <row r="63" spans="1:87" x14ac:dyDescent="0.3">
      <c r="A63" s="8"/>
      <c r="B63" s="41"/>
      <c r="C63" s="42"/>
      <c r="D63" s="38"/>
      <c r="E63" s="43"/>
      <c r="F63" s="38"/>
      <c r="G63" s="43"/>
      <c r="H63" s="38"/>
      <c r="I63" s="43"/>
      <c r="J63" s="38"/>
      <c r="K63" s="43"/>
      <c r="L63" s="38"/>
      <c r="M63" s="43"/>
      <c r="N63" s="38"/>
      <c r="O63" s="43"/>
      <c r="P63" s="38"/>
      <c r="Q63" s="43"/>
      <c r="R63" s="38"/>
      <c r="S63" s="43"/>
      <c r="T63" s="38"/>
      <c r="U63" s="43"/>
      <c r="V63" s="38"/>
      <c r="W63" s="43"/>
      <c r="X63" s="38"/>
      <c r="Y63" s="43"/>
      <c r="Z63" s="38"/>
      <c r="AA63" s="43"/>
      <c r="AB63" s="38"/>
      <c r="AC63" s="43"/>
      <c r="AD63" s="38"/>
      <c r="AE63" s="43"/>
      <c r="AF63" s="38"/>
      <c r="AG63" s="43"/>
      <c r="AH63" s="38"/>
      <c r="AI63" s="43"/>
      <c r="AJ63" s="38"/>
      <c r="AK63" s="43"/>
      <c r="AL63" s="38"/>
      <c r="AM63" s="43"/>
      <c r="AN63" s="38"/>
      <c r="AO63" s="43"/>
      <c r="AP63" s="38"/>
      <c r="AQ63" s="43"/>
      <c r="AR63" s="38"/>
      <c r="AS63" s="43"/>
      <c r="AT63" s="38"/>
      <c r="AU63" s="43"/>
      <c r="AV63" s="38"/>
      <c r="AW63" s="43"/>
      <c r="AX63" s="38"/>
      <c r="AY63" s="43"/>
      <c r="AZ63" s="38"/>
      <c r="BA63" s="43"/>
      <c r="BB63" s="38"/>
      <c r="BC63" s="43"/>
      <c r="BD63" s="38"/>
      <c r="BE63" s="43"/>
      <c r="BF63" s="38"/>
      <c r="BG63" s="43"/>
      <c r="BH63" s="38"/>
      <c r="BI63" s="43"/>
      <c r="BJ63" s="38"/>
      <c r="BK63" s="43"/>
      <c r="BL63" s="38"/>
      <c r="BM63" s="43"/>
      <c r="BN63" s="38"/>
      <c r="BO63" s="43"/>
      <c r="BP63" s="38"/>
      <c r="BQ63" s="43"/>
      <c r="BR63" s="38"/>
      <c r="BS63" s="43"/>
      <c r="BT63" s="38"/>
      <c r="BU63" s="43"/>
      <c r="BV63" s="38"/>
      <c r="BW63" s="43"/>
      <c r="BX63" s="38"/>
      <c r="BY63" s="43"/>
      <c r="BZ63" s="38"/>
      <c r="CA63" s="43"/>
      <c r="CB63" s="38"/>
      <c r="CC63" s="43"/>
      <c r="CD63" s="38"/>
      <c r="CE63" s="43"/>
      <c r="CF63" s="38"/>
      <c r="CG63" s="43"/>
      <c r="CH63" s="38"/>
    </row>
    <row r="64" spans="1:87" ht="15" thickBot="1" x14ac:dyDescent="0.35">
      <c r="A64" s="49"/>
      <c r="B64" s="49"/>
      <c r="C64" s="49"/>
      <c r="D64" s="49"/>
      <c r="E64" s="49"/>
      <c r="F64" s="49"/>
      <c r="G64" s="49"/>
      <c r="H64" s="49"/>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257"/>
    </row>
    <row r="65" spans="1:88" ht="15.6" x14ac:dyDescent="0.3">
      <c r="A65" s="630" t="s">
        <v>222</v>
      </c>
      <c r="B65" s="18" t="s">
        <v>222</v>
      </c>
      <c r="C65" s="309">
        <f t="shared" ref="C65:AH65" si="65">C49</f>
        <v>43831</v>
      </c>
      <c r="D65" s="309">
        <f t="shared" si="65"/>
        <v>43862</v>
      </c>
      <c r="E65" s="309">
        <f t="shared" si="65"/>
        <v>43891</v>
      </c>
      <c r="F65" s="309">
        <f t="shared" si="65"/>
        <v>43922</v>
      </c>
      <c r="G65" s="309">
        <f t="shared" si="65"/>
        <v>43952</v>
      </c>
      <c r="H65" s="309">
        <f t="shared" si="65"/>
        <v>43983</v>
      </c>
      <c r="I65" s="309">
        <f t="shared" si="65"/>
        <v>44013</v>
      </c>
      <c r="J65" s="309">
        <f t="shared" si="65"/>
        <v>44044</v>
      </c>
      <c r="K65" s="309">
        <f t="shared" si="65"/>
        <v>44075</v>
      </c>
      <c r="L65" s="309">
        <f t="shared" si="65"/>
        <v>44105</v>
      </c>
      <c r="M65" s="309">
        <f t="shared" si="65"/>
        <v>44136</v>
      </c>
      <c r="N65" s="309">
        <f t="shared" si="65"/>
        <v>44166</v>
      </c>
      <c r="O65" s="309">
        <f t="shared" si="65"/>
        <v>44197</v>
      </c>
      <c r="P65" s="309">
        <f t="shared" si="65"/>
        <v>44228</v>
      </c>
      <c r="Q65" s="309">
        <f t="shared" si="65"/>
        <v>44256</v>
      </c>
      <c r="R65" s="309">
        <f t="shared" si="65"/>
        <v>44287</v>
      </c>
      <c r="S65" s="309">
        <f t="shared" si="65"/>
        <v>44317</v>
      </c>
      <c r="T65" s="309">
        <f t="shared" si="65"/>
        <v>44348</v>
      </c>
      <c r="U65" s="309">
        <f t="shared" si="65"/>
        <v>44378</v>
      </c>
      <c r="V65" s="309">
        <f t="shared" si="65"/>
        <v>44409</v>
      </c>
      <c r="W65" s="309">
        <f t="shared" si="65"/>
        <v>44440</v>
      </c>
      <c r="X65" s="309">
        <f t="shared" si="65"/>
        <v>44470</v>
      </c>
      <c r="Y65" s="309">
        <f t="shared" si="65"/>
        <v>44501</v>
      </c>
      <c r="Z65" s="309">
        <f t="shared" si="65"/>
        <v>44531</v>
      </c>
      <c r="AA65" s="309">
        <f t="shared" si="65"/>
        <v>44562</v>
      </c>
      <c r="AB65" s="309">
        <f t="shared" si="65"/>
        <v>44593</v>
      </c>
      <c r="AC65" s="309">
        <f t="shared" si="65"/>
        <v>44621</v>
      </c>
      <c r="AD65" s="309">
        <f t="shared" si="65"/>
        <v>44652</v>
      </c>
      <c r="AE65" s="309">
        <f t="shared" si="65"/>
        <v>44682</v>
      </c>
      <c r="AF65" s="309">
        <f t="shared" si="65"/>
        <v>44713</v>
      </c>
      <c r="AG65" s="309">
        <f t="shared" si="65"/>
        <v>44743</v>
      </c>
      <c r="AH65" s="309">
        <f t="shared" si="65"/>
        <v>44774</v>
      </c>
      <c r="AI65" s="309">
        <f t="shared" ref="AI65:BN65" si="66">AI49</f>
        <v>44805</v>
      </c>
      <c r="AJ65" s="309">
        <f t="shared" si="66"/>
        <v>44835</v>
      </c>
      <c r="AK65" s="309">
        <f t="shared" si="66"/>
        <v>44866</v>
      </c>
      <c r="AL65" s="309">
        <f t="shared" si="66"/>
        <v>44896</v>
      </c>
      <c r="AM65" s="309">
        <f t="shared" si="66"/>
        <v>44927</v>
      </c>
      <c r="AN65" s="309">
        <f t="shared" si="66"/>
        <v>44958</v>
      </c>
      <c r="AO65" s="309">
        <f t="shared" si="66"/>
        <v>44986</v>
      </c>
      <c r="AP65" s="309">
        <f t="shared" si="66"/>
        <v>45017</v>
      </c>
      <c r="AQ65" s="309">
        <f t="shared" si="66"/>
        <v>45047</v>
      </c>
      <c r="AR65" s="309">
        <f t="shared" si="66"/>
        <v>45078</v>
      </c>
      <c r="AS65" s="309">
        <f t="shared" si="66"/>
        <v>45108</v>
      </c>
      <c r="AT65" s="309">
        <f t="shared" si="66"/>
        <v>45139</v>
      </c>
      <c r="AU65" s="309">
        <f t="shared" si="66"/>
        <v>45170</v>
      </c>
      <c r="AV65" s="309">
        <f t="shared" si="66"/>
        <v>45200</v>
      </c>
      <c r="AW65" s="309">
        <f t="shared" si="66"/>
        <v>45231</v>
      </c>
      <c r="AX65" s="309">
        <f t="shared" si="66"/>
        <v>45261</v>
      </c>
      <c r="AY65" s="309">
        <f t="shared" si="66"/>
        <v>45292</v>
      </c>
      <c r="AZ65" s="309">
        <f t="shared" si="66"/>
        <v>45323</v>
      </c>
      <c r="BA65" s="309">
        <f t="shared" si="66"/>
        <v>45352</v>
      </c>
      <c r="BB65" s="309">
        <f t="shared" si="66"/>
        <v>45383</v>
      </c>
      <c r="BC65" s="309">
        <f t="shared" si="66"/>
        <v>45413</v>
      </c>
      <c r="BD65" s="309">
        <f t="shared" si="66"/>
        <v>45444</v>
      </c>
      <c r="BE65" s="309">
        <f t="shared" si="66"/>
        <v>45474</v>
      </c>
      <c r="BF65" s="309">
        <f t="shared" si="66"/>
        <v>45505</v>
      </c>
      <c r="BG65" s="309">
        <f t="shared" si="66"/>
        <v>45536</v>
      </c>
      <c r="BH65" s="309">
        <f t="shared" si="66"/>
        <v>45566</v>
      </c>
      <c r="BI65" s="309">
        <f t="shared" si="66"/>
        <v>45597</v>
      </c>
      <c r="BJ65" s="309">
        <f t="shared" si="66"/>
        <v>45627</v>
      </c>
      <c r="BK65" s="309">
        <f t="shared" si="66"/>
        <v>45658</v>
      </c>
      <c r="BL65" s="309">
        <f t="shared" si="66"/>
        <v>45689</v>
      </c>
      <c r="BM65" s="309">
        <f t="shared" si="66"/>
        <v>45717</v>
      </c>
      <c r="BN65" s="309">
        <f t="shared" si="66"/>
        <v>45748</v>
      </c>
      <c r="BO65" s="309">
        <f t="shared" ref="BO65:CH65" si="67">BO49</f>
        <v>45778</v>
      </c>
      <c r="BP65" s="309">
        <f t="shared" si="67"/>
        <v>45809</v>
      </c>
      <c r="BQ65" s="309">
        <f t="shared" si="67"/>
        <v>45839</v>
      </c>
      <c r="BR65" s="309">
        <f t="shared" si="67"/>
        <v>45870</v>
      </c>
      <c r="BS65" s="309">
        <f t="shared" si="67"/>
        <v>45901</v>
      </c>
      <c r="BT65" s="309">
        <f t="shared" si="67"/>
        <v>45931</v>
      </c>
      <c r="BU65" s="309">
        <f t="shared" si="67"/>
        <v>45962</v>
      </c>
      <c r="BV65" s="309">
        <f t="shared" si="67"/>
        <v>45992</v>
      </c>
      <c r="BW65" s="309">
        <f t="shared" si="67"/>
        <v>46023</v>
      </c>
      <c r="BX65" s="309">
        <f t="shared" si="67"/>
        <v>46054</v>
      </c>
      <c r="BY65" s="309">
        <f t="shared" si="67"/>
        <v>46082</v>
      </c>
      <c r="BZ65" s="309">
        <f t="shared" si="67"/>
        <v>46113</v>
      </c>
      <c r="CA65" s="309">
        <f t="shared" si="67"/>
        <v>46143</v>
      </c>
      <c r="CB65" s="309">
        <f t="shared" si="67"/>
        <v>46174</v>
      </c>
      <c r="CC65" s="309">
        <f t="shared" si="67"/>
        <v>46204</v>
      </c>
      <c r="CD65" s="309">
        <f t="shared" si="67"/>
        <v>46235</v>
      </c>
      <c r="CE65" s="309">
        <f t="shared" si="67"/>
        <v>46266</v>
      </c>
      <c r="CF65" s="309">
        <f t="shared" si="67"/>
        <v>46296</v>
      </c>
      <c r="CG65" s="309">
        <f t="shared" si="67"/>
        <v>46327</v>
      </c>
      <c r="CH65" s="310">
        <f t="shared" si="67"/>
        <v>46357</v>
      </c>
      <c r="CJ65" s="259" t="s">
        <v>105</v>
      </c>
    </row>
    <row r="66" spans="1:88" ht="15" customHeight="1" x14ac:dyDescent="0.3">
      <c r="A66" s="631"/>
      <c r="B66" s="101" t="s">
        <v>128</v>
      </c>
      <c r="C66" s="21">
        <f>' 1M - RES'!C66</f>
        <v>0.11129699999999999</v>
      </c>
      <c r="D66" s="21">
        <f>' 1M - RES'!D66</f>
        <v>9.3076999999999993E-2</v>
      </c>
      <c r="E66" s="21">
        <f>' 1M - RES'!E66</f>
        <v>7.0041999999999993E-2</v>
      </c>
      <c r="F66" s="21">
        <f>' 1M - RES'!F66</f>
        <v>3.7116000000000003E-2</v>
      </c>
      <c r="G66" s="21">
        <f>' 1M - RES'!G66</f>
        <v>4.0888000000000001E-2</v>
      </c>
      <c r="H66" s="21">
        <f>' 1M - RES'!H66</f>
        <v>0.103973</v>
      </c>
      <c r="I66" s="21">
        <f>' 1M - RES'!I66</f>
        <v>0.1401</v>
      </c>
      <c r="J66" s="21">
        <f>' 1M - RES'!J66</f>
        <v>0.13320699999999999</v>
      </c>
      <c r="K66" s="21">
        <f>' 1M - RES'!K66</f>
        <v>6.6758999999999999E-2</v>
      </c>
      <c r="L66" s="21">
        <f>' 1M - RES'!L66</f>
        <v>3.7011000000000002E-2</v>
      </c>
      <c r="M66" s="21">
        <f>' 1M - RES'!M66</f>
        <v>5.9593E-2</v>
      </c>
      <c r="N66" s="21">
        <f>' 1M - RES'!N66</f>
        <v>0.106937</v>
      </c>
      <c r="O66" s="21">
        <f>' 1M - RES'!O66</f>
        <v>0.11129699999999999</v>
      </c>
      <c r="P66" s="21">
        <f>' 1M - RES'!P66</f>
        <v>9.3076999999999993E-2</v>
      </c>
      <c r="Q66" s="21">
        <f>' 1M - RES'!Q66</f>
        <v>7.0041999999999993E-2</v>
      </c>
      <c r="R66" s="21">
        <f>' 1M - RES'!R66</f>
        <v>3.7116000000000003E-2</v>
      </c>
      <c r="S66" s="21">
        <f>' 1M - RES'!S66</f>
        <v>4.0888000000000001E-2</v>
      </c>
      <c r="T66" s="21">
        <f>' 1M - RES'!T66</f>
        <v>0.103973</v>
      </c>
      <c r="U66" s="21">
        <f>' 1M - RES'!U66</f>
        <v>0.1401</v>
      </c>
      <c r="V66" s="21">
        <f>' 1M - RES'!V66</f>
        <v>0.13320699999999999</v>
      </c>
      <c r="W66" s="21">
        <f>' 1M - RES'!W66</f>
        <v>6.6758999999999999E-2</v>
      </c>
      <c r="X66" s="21">
        <f>' 1M - RES'!X66</f>
        <v>3.7011000000000002E-2</v>
      </c>
      <c r="Y66" s="21">
        <f>' 1M - RES'!Y66</f>
        <v>5.9593E-2</v>
      </c>
      <c r="Z66" s="21">
        <f>' 1M - RES'!Z66</f>
        <v>0.106937</v>
      </c>
      <c r="AA66" s="21">
        <f>' 1M - RES'!AA66</f>
        <v>0.11129699999999999</v>
      </c>
      <c r="AB66" s="21">
        <f>' 1M - RES'!AB66</f>
        <v>9.3076999999999993E-2</v>
      </c>
      <c r="AC66" s="21">
        <f>' 1M - RES'!AC66</f>
        <v>7.0041999999999993E-2</v>
      </c>
      <c r="AD66" s="21">
        <f>' 1M - RES'!AD66</f>
        <v>3.7116000000000003E-2</v>
      </c>
      <c r="AE66" s="21">
        <f>' 1M - RES'!AE66</f>
        <v>4.0888000000000001E-2</v>
      </c>
      <c r="AF66" s="21">
        <f>' 1M - RES'!AF66</f>
        <v>0.103973</v>
      </c>
      <c r="AG66" s="21">
        <f>' 1M - RES'!AG66</f>
        <v>0.1401</v>
      </c>
      <c r="AH66" s="21">
        <f>' 1M - RES'!AH66</f>
        <v>0.13320699999999999</v>
      </c>
      <c r="AI66" s="21">
        <f>' 1M - RES'!AI66</f>
        <v>6.6758999999999999E-2</v>
      </c>
      <c r="AJ66" s="21">
        <f>' 1M - RES'!AJ66</f>
        <v>3.7011000000000002E-2</v>
      </c>
      <c r="AK66" s="21">
        <f>' 1M - RES'!AK66</f>
        <v>5.9593E-2</v>
      </c>
      <c r="AL66" s="21">
        <f>' 1M - RES'!AL66</f>
        <v>0.106937</v>
      </c>
      <c r="AM66" s="21">
        <f>' 1M - RES'!AM66</f>
        <v>0.11129699999999999</v>
      </c>
      <c r="AN66" s="21">
        <f>' 1M - RES'!AN66</f>
        <v>9.3076999999999993E-2</v>
      </c>
      <c r="AO66" s="21">
        <f>' 1M - RES'!AO66</f>
        <v>7.0041999999999993E-2</v>
      </c>
      <c r="AP66" s="21">
        <f>' 1M - RES'!AP66</f>
        <v>3.7116000000000003E-2</v>
      </c>
      <c r="AQ66" s="21">
        <f>' 1M - RES'!AQ66</f>
        <v>4.0888000000000001E-2</v>
      </c>
      <c r="AR66" s="21">
        <f>' 1M - RES'!AR66</f>
        <v>0.103973</v>
      </c>
      <c r="AS66" s="21">
        <f>' 1M - RES'!AS66</f>
        <v>0.1401</v>
      </c>
      <c r="AT66" s="21">
        <f>' 1M - RES'!AT66</f>
        <v>0.13320699999999999</v>
      </c>
      <c r="AU66" s="21">
        <f>' 1M - RES'!AU66</f>
        <v>6.6758999999999999E-2</v>
      </c>
      <c r="AV66" s="21">
        <f>' 1M - RES'!AV66</f>
        <v>3.7011000000000002E-2</v>
      </c>
      <c r="AW66" s="21">
        <f>' 1M - RES'!AW66</f>
        <v>5.9593E-2</v>
      </c>
      <c r="AX66" s="21">
        <f>' 1M - RES'!AX66</f>
        <v>0.106937</v>
      </c>
      <c r="AY66" s="21">
        <f>' 1M - RES'!AY66</f>
        <v>0.11129699999999999</v>
      </c>
      <c r="AZ66" s="21">
        <f>' 1M - RES'!AZ66</f>
        <v>9.3076999999999993E-2</v>
      </c>
      <c r="BA66" s="21">
        <f>' 1M - RES'!BA66</f>
        <v>7.0041999999999993E-2</v>
      </c>
      <c r="BB66" s="21">
        <f>' 1M - RES'!BB66</f>
        <v>3.7116000000000003E-2</v>
      </c>
      <c r="BC66" s="21">
        <f>' 1M - RES'!BC66</f>
        <v>4.0888000000000001E-2</v>
      </c>
      <c r="BD66" s="21">
        <f>' 1M - RES'!BD66</f>
        <v>0.103973</v>
      </c>
      <c r="BE66" s="21">
        <f>' 1M - RES'!BE66</f>
        <v>0.1401</v>
      </c>
      <c r="BF66" s="21">
        <f>' 1M - RES'!BF66</f>
        <v>0.13320699999999999</v>
      </c>
      <c r="BG66" s="21">
        <f>' 1M - RES'!BG66</f>
        <v>6.6758999999999999E-2</v>
      </c>
      <c r="BH66" s="21">
        <f>' 1M - RES'!BH66</f>
        <v>3.7011000000000002E-2</v>
      </c>
      <c r="BI66" s="21">
        <f>' 1M - RES'!BI66</f>
        <v>5.9593E-2</v>
      </c>
      <c r="BJ66" s="21">
        <f>' 1M - RES'!BJ66</f>
        <v>0.106937</v>
      </c>
      <c r="BK66" s="21">
        <f>' 1M - RES'!BK66</f>
        <v>0.11129699999999999</v>
      </c>
      <c r="BL66" s="21">
        <f>' 1M - RES'!BL66</f>
        <v>9.3076999999999993E-2</v>
      </c>
      <c r="BM66" s="21">
        <f>' 1M - RES'!BM66</f>
        <v>7.0041999999999993E-2</v>
      </c>
      <c r="BN66" s="21">
        <f>' 1M - RES'!BN66</f>
        <v>3.7116000000000003E-2</v>
      </c>
      <c r="BO66" s="21">
        <f>' 1M - RES'!BO66</f>
        <v>4.0888000000000001E-2</v>
      </c>
      <c r="BP66" s="21">
        <f>' 1M - RES'!BP66</f>
        <v>0.103973</v>
      </c>
      <c r="BQ66" s="21">
        <f>' 1M - RES'!BQ66</f>
        <v>0.1401</v>
      </c>
      <c r="BR66" s="21">
        <f>' 1M - RES'!BR66</f>
        <v>0.13320699999999999</v>
      </c>
      <c r="BS66" s="21">
        <f>' 1M - RES'!BS66</f>
        <v>6.6758999999999999E-2</v>
      </c>
      <c r="BT66" s="21">
        <f>' 1M - RES'!BT66</f>
        <v>3.7011000000000002E-2</v>
      </c>
      <c r="BU66" s="21">
        <f>' 1M - RES'!BU66</f>
        <v>5.9593E-2</v>
      </c>
      <c r="BV66" s="21">
        <f>' 1M - RES'!BV66</f>
        <v>0.106937</v>
      </c>
      <c r="BW66" s="21">
        <f>' 1M - RES'!BW66</f>
        <v>0.11129699999999999</v>
      </c>
      <c r="BX66" s="21">
        <f>' 1M - RES'!BX66</f>
        <v>9.3076999999999993E-2</v>
      </c>
      <c r="BY66" s="21">
        <f>' 1M - RES'!BY66</f>
        <v>7.0041999999999993E-2</v>
      </c>
      <c r="BZ66" s="21">
        <f>' 1M - RES'!BZ66</f>
        <v>3.7116000000000003E-2</v>
      </c>
      <c r="CA66" s="21">
        <f>' 1M - RES'!CA66</f>
        <v>4.0888000000000001E-2</v>
      </c>
      <c r="CB66" s="21">
        <f>' 1M - RES'!CB66</f>
        <v>0.103973</v>
      </c>
      <c r="CC66" s="21">
        <f>' 1M - RES'!CC66</f>
        <v>0.1401</v>
      </c>
      <c r="CD66" s="21">
        <f>' 1M - RES'!CD66</f>
        <v>0.13320699999999999</v>
      </c>
      <c r="CE66" s="21">
        <f>' 1M - RES'!CE66</f>
        <v>6.6758999999999999E-2</v>
      </c>
      <c r="CF66" s="21">
        <f>' 1M - RES'!CF66</f>
        <v>3.7011000000000002E-2</v>
      </c>
      <c r="CG66" s="21">
        <f>' 1M - RES'!CG66</f>
        <v>5.9593E-2</v>
      </c>
      <c r="CH66" s="25">
        <f>' 1M - RES'!CH66</f>
        <v>0.106937</v>
      </c>
      <c r="CJ66" s="278">
        <f>SUM(C66:N66)</f>
        <v>1</v>
      </c>
    </row>
    <row r="67" spans="1:88" x14ac:dyDescent="0.3">
      <c r="A67" s="631"/>
      <c r="B67" s="102" t="s">
        <v>129</v>
      </c>
      <c r="C67" s="21">
        <f>' 1M - RES'!C67</f>
        <v>1.1999999999999999E-3</v>
      </c>
      <c r="D67" s="21">
        <f>' 1M - RES'!D67</f>
        <v>1.1000000000000001E-3</v>
      </c>
      <c r="E67" s="21">
        <f>' 1M - RES'!E67</f>
        <v>3.13E-3</v>
      </c>
      <c r="F67" s="21">
        <f>' 1M - RES'!F67</f>
        <v>1.5047E-2</v>
      </c>
      <c r="G67" s="21">
        <f>' 1M - RES'!G67</f>
        <v>6.5409999999999996E-2</v>
      </c>
      <c r="H67" s="21">
        <f>' 1M - RES'!H67</f>
        <v>0.21082300000000001</v>
      </c>
      <c r="I67" s="21">
        <f>' 1M - RES'!I67</f>
        <v>0.28477999999999998</v>
      </c>
      <c r="J67" s="21">
        <f>' 1M - RES'!J67</f>
        <v>0.27076600000000001</v>
      </c>
      <c r="K67" s="21">
        <f>' 1M - RES'!K67</f>
        <v>0.126605</v>
      </c>
      <c r="L67" s="21">
        <f>' 1M - RES'!L67</f>
        <v>1.8471999999999999E-2</v>
      </c>
      <c r="M67" s="21">
        <f>' 1M - RES'!M67</f>
        <v>1.444E-3</v>
      </c>
      <c r="N67" s="21">
        <f>' 1M - RES'!N67</f>
        <v>1.222E-3</v>
      </c>
      <c r="O67" s="21">
        <f>' 1M - RES'!O67</f>
        <v>1.1999999999999999E-3</v>
      </c>
      <c r="P67" s="21">
        <f>' 1M - RES'!P67</f>
        <v>1.1000000000000001E-3</v>
      </c>
      <c r="Q67" s="21">
        <f>' 1M - RES'!Q67</f>
        <v>3.13E-3</v>
      </c>
      <c r="R67" s="21">
        <f>' 1M - RES'!R67</f>
        <v>1.5047E-2</v>
      </c>
      <c r="S67" s="21">
        <f>' 1M - RES'!S67</f>
        <v>6.5409999999999996E-2</v>
      </c>
      <c r="T67" s="21">
        <f>' 1M - RES'!T67</f>
        <v>0.21082300000000001</v>
      </c>
      <c r="U67" s="21">
        <f>' 1M - RES'!U67</f>
        <v>0.28477999999999998</v>
      </c>
      <c r="V67" s="21">
        <f>' 1M - RES'!V67</f>
        <v>0.27076600000000001</v>
      </c>
      <c r="W67" s="21">
        <f>' 1M - RES'!W67</f>
        <v>0.126605</v>
      </c>
      <c r="X67" s="21">
        <f>' 1M - RES'!X67</f>
        <v>1.8471999999999999E-2</v>
      </c>
      <c r="Y67" s="21">
        <f>' 1M - RES'!Y67</f>
        <v>1.444E-3</v>
      </c>
      <c r="Z67" s="21">
        <f>' 1M - RES'!Z67</f>
        <v>1.222E-3</v>
      </c>
      <c r="AA67" s="21">
        <f>' 1M - RES'!AA67</f>
        <v>1.1999999999999999E-3</v>
      </c>
      <c r="AB67" s="21">
        <f>' 1M - RES'!AB67</f>
        <v>1.1000000000000001E-3</v>
      </c>
      <c r="AC67" s="21">
        <f>' 1M - RES'!AC67</f>
        <v>3.13E-3</v>
      </c>
      <c r="AD67" s="21">
        <f>' 1M - RES'!AD67</f>
        <v>1.5047E-2</v>
      </c>
      <c r="AE67" s="21">
        <f>' 1M - RES'!AE67</f>
        <v>6.5409999999999996E-2</v>
      </c>
      <c r="AF67" s="21">
        <f>' 1M - RES'!AF67</f>
        <v>0.21082300000000001</v>
      </c>
      <c r="AG67" s="21">
        <f>' 1M - RES'!AG67</f>
        <v>0.28477999999999998</v>
      </c>
      <c r="AH67" s="21">
        <f>' 1M - RES'!AH67</f>
        <v>0.27076600000000001</v>
      </c>
      <c r="AI67" s="21">
        <f>' 1M - RES'!AI67</f>
        <v>0.126605</v>
      </c>
      <c r="AJ67" s="21">
        <f>' 1M - RES'!AJ67</f>
        <v>1.8471999999999999E-2</v>
      </c>
      <c r="AK67" s="21">
        <f>' 1M - RES'!AK67</f>
        <v>1.444E-3</v>
      </c>
      <c r="AL67" s="21">
        <f>' 1M - RES'!AL67</f>
        <v>1.222E-3</v>
      </c>
      <c r="AM67" s="21">
        <f>' 1M - RES'!AM67</f>
        <v>1.1999999999999999E-3</v>
      </c>
      <c r="AN67" s="21">
        <f>' 1M - RES'!AN67</f>
        <v>1.1000000000000001E-3</v>
      </c>
      <c r="AO67" s="21">
        <f>' 1M - RES'!AO67</f>
        <v>3.13E-3</v>
      </c>
      <c r="AP67" s="21">
        <f>' 1M - RES'!AP67</f>
        <v>1.5047E-2</v>
      </c>
      <c r="AQ67" s="21">
        <f>' 1M - RES'!AQ67</f>
        <v>6.5409999999999996E-2</v>
      </c>
      <c r="AR67" s="21">
        <f>' 1M - RES'!AR67</f>
        <v>0.21082300000000001</v>
      </c>
      <c r="AS67" s="21">
        <f>' 1M - RES'!AS67</f>
        <v>0.28477999999999998</v>
      </c>
      <c r="AT67" s="21">
        <f>' 1M - RES'!AT67</f>
        <v>0.27076600000000001</v>
      </c>
      <c r="AU67" s="21">
        <f>' 1M - RES'!AU67</f>
        <v>0.126605</v>
      </c>
      <c r="AV67" s="21">
        <f>' 1M - RES'!AV67</f>
        <v>1.8471999999999999E-2</v>
      </c>
      <c r="AW67" s="21">
        <f>' 1M - RES'!AW67</f>
        <v>1.444E-3</v>
      </c>
      <c r="AX67" s="21">
        <f>' 1M - RES'!AX67</f>
        <v>1.222E-3</v>
      </c>
      <c r="AY67" s="21">
        <f>' 1M - RES'!AY67</f>
        <v>1.1999999999999999E-3</v>
      </c>
      <c r="AZ67" s="21">
        <f>' 1M - RES'!AZ67</f>
        <v>1.1000000000000001E-3</v>
      </c>
      <c r="BA67" s="21">
        <f>' 1M - RES'!BA67</f>
        <v>3.13E-3</v>
      </c>
      <c r="BB67" s="21">
        <f>' 1M - RES'!BB67</f>
        <v>1.5047E-2</v>
      </c>
      <c r="BC67" s="21">
        <f>' 1M - RES'!BC67</f>
        <v>6.5409999999999996E-2</v>
      </c>
      <c r="BD67" s="21">
        <f>' 1M - RES'!BD67</f>
        <v>0.21082300000000001</v>
      </c>
      <c r="BE67" s="21">
        <f>' 1M - RES'!BE67</f>
        <v>0.28477999999999998</v>
      </c>
      <c r="BF67" s="21">
        <f>' 1M - RES'!BF67</f>
        <v>0.27076600000000001</v>
      </c>
      <c r="BG67" s="21">
        <f>' 1M - RES'!BG67</f>
        <v>0.126605</v>
      </c>
      <c r="BH67" s="21">
        <f>' 1M - RES'!BH67</f>
        <v>1.8471999999999999E-2</v>
      </c>
      <c r="BI67" s="21">
        <f>' 1M - RES'!BI67</f>
        <v>1.444E-3</v>
      </c>
      <c r="BJ67" s="21">
        <f>' 1M - RES'!BJ67</f>
        <v>1.222E-3</v>
      </c>
      <c r="BK67" s="21">
        <f>' 1M - RES'!BK67</f>
        <v>1.1999999999999999E-3</v>
      </c>
      <c r="BL67" s="21">
        <f>' 1M - RES'!BL67</f>
        <v>1.1000000000000001E-3</v>
      </c>
      <c r="BM67" s="21">
        <f>' 1M - RES'!BM67</f>
        <v>3.13E-3</v>
      </c>
      <c r="BN67" s="21">
        <f>' 1M - RES'!BN67</f>
        <v>1.5047E-2</v>
      </c>
      <c r="BO67" s="21">
        <f>' 1M - RES'!BO67</f>
        <v>6.5409999999999996E-2</v>
      </c>
      <c r="BP67" s="21">
        <f>' 1M - RES'!BP67</f>
        <v>0.21082300000000001</v>
      </c>
      <c r="BQ67" s="21">
        <f>' 1M - RES'!BQ67</f>
        <v>0.28477999999999998</v>
      </c>
      <c r="BR67" s="21">
        <f>' 1M - RES'!BR67</f>
        <v>0.27076600000000001</v>
      </c>
      <c r="BS67" s="21">
        <f>' 1M - RES'!BS67</f>
        <v>0.126605</v>
      </c>
      <c r="BT67" s="21">
        <f>' 1M - RES'!BT67</f>
        <v>1.8471999999999999E-2</v>
      </c>
      <c r="BU67" s="21">
        <f>' 1M - RES'!BU67</f>
        <v>1.444E-3</v>
      </c>
      <c r="BV67" s="21">
        <f>' 1M - RES'!BV67</f>
        <v>1.222E-3</v>
      </c>
      <c r="BW67" s="21">
        <f>' 1M - RES'!BW67</f>
        <v>1.1999999999999999E-3</v>
      </c>
      <c r="BX67" s="21">
        <f>' 1M - RES'!BX67</f>
        <v>1.1000000000000001E-3</v>
      </c>
      <c r="BY67" s="21">
        <f>' 1M - RES'!BY67</f>
        <v>3.13E-3</v>
      </c>
      <c r="BZ67" s="21">
        <f>' 1M - RES'!BZ67</f>
        <v>1.5047E-2</v>
      </c>
      <c r="CA67" s="21">
        <f>' 1M - RES'!CA67</f>
        <v>6.5409999999999996E-2</v>
      </c>
      <c r="CB67" s="21">
        <f>' 1M - RES'!CB67</f>
        <v>0.21082300000000001</v>
      </c>
      <c r="CC67" s="21">
        <f>' 1M - RES'!CC67</f>
        <v>0.28477999999999998</v>
      </c>
      <c r="CD67" s="21">
        <f>' 1M - RES'!CD67</f>
        <v>0.27076600000000001</v>
      </c>
      <c r="CE67" s="21">
        <f>' 1M - RES'!CE67</f>
        <v>0.126605</v>
      </c>
      <c r="CF67" s="21">
        <f>' 1M - RES'!CF67</f>
        <v>1.8471999999999999E-2</v>
      </c>
      <c r="CG67" s="21">
        <f>' 1M - RES'!CG67</f>
        <v>1.444E-3</v>
      </c>
      <c r="CH67" s="25">
        <f>' 1M - RES'!CH67</f>
        <v>1.222E-3</v>
      </c>
      <c r="CJ67" s="278">
        <f t="shared" ref="CJ67:CJ75" si="68">SUM(C67:N67)</f>
        <v>0.99999900000000008</v>
      </c>
    </row>
    <row r="68" spans="1:88" x14ac:dyDescent="0.3">
      <c r="A68" s="631"/>
      <c r="B68" s="101" t="s">
        <v>130</v>
      </c>
      <c r="C68" s="21">
        <f>' 1M - RES'!C68</f>
        <v>7.9578999999999997E-2</v>
      </c>
      <c r="D68" s="21">
        <f>' 1M - RES'!D68</f>
        <v>7.2517999999999999E-2</v>
      </c>
      <c r="E68" s="21">
        <f>' 1M - RES'!E68</f>
        <v>8.1079999999999999E-2</v>
      </c>
      <c r="F68" s="21">
        <f>' 1M - RES'!F68</f>
        <v>7.9918000000000003E-2</v>
      </c>
      <c r="G68" s="21">
        <f>' 1M - RES'!G68</f>
        <v>8.4083000000000005E-2</v>
      </c>
      <c r="H68" s="21">
        <f>' 1M - RES'!H68</f>
        <v>8.5730000000000001E-2</v>
      </c>
      <c r="I68" s="21">
        <f>' 1M - RES'!I68</f>
        <v>9.6095E-2</v>
      </c>
      <c r="J68" s="21">
        <f>' 1M - RES'!J68</f>
        <v>9.6095E-2</v>
      </c>
      <c r="K68" s="21">
        <f>' 1M - RES'!K68</f>
        <v>8.4277000000000005E-2</v>
      </c>
      <c r="L68" s="21">
        <f>' 1M - RES'!L68</f>
        <v>8.2582000000000003E-2</v>
      </c>
      <c r="M68" s="21">
        <f>' 1M - RES'!M68</f>
        <v>7.8464999999999993E-2</v>
      </c>
      <c r="N68" s="21">
        <f>' 1M - RES'!N68</f>
        <v>7.9578999999999997E-2</v>
      </c>
      <c r="O68" s="21">
        <f>' 1M - RES'!O68</f>
        <v>7.9578999999999997E-2</v>
      </c>
      <c r="P68" s="21">
        <f>' 1M - RES'!P68</f>
        <v>7.2517999999999999E-2</v>
      </c>
      <c r="Q68" s="21">
        <f>' 1M - RES'!Q68</f>
        <v>8.1079999999999999E-2</v>
      </c>
      <c r="R68" s="21">
        <f>' 1M - RES'!R68</f>
        <v>7.9918000000000003E-2</v>
      </c>
      <c r="S68" s="21">
        <f>' 1M - RES'!S68</f>
        <v>8.4083000000000005E-2</v>
      </c>
      <c r="T68" s="21">
        <f>' 1M - RES'!T68</f>
        <v>8.5730000000000001E-2</v>
      </c>
      <c r="U68" s="21">
        <f>' 1M - RES'!U68</f>
        <v>9.6095E-2</v>
      </c>
      <c r="V68" s="21">
        <f>' 1M - RES'!V68</f>
        <v>9.6095E-2</v>
      </c>
      <c r="W68" s="21">
        <f>' 1M - RES'!W68</f>
        <v>8.4277000000000005E-2</v>
      </c>
      <c r="X68" s="21">
        <f>' 1M - RES'!X68</f>
        <v>8.2582000000000003E-2</v>
      </c>
      <c r="Y68" s="21">
        <f>' 1M - RES'!Y68</f>
        <v>7.8464999999999993E-2</v>
      </c>
      <c r="Z68" s="21">
        <f>' 1M - RES'!Z68</f>
        <v>7.9578999999999997E-2</v>
      </c>
      <c r="AA68" s="21">
        <f>' 1M - RES'!AA68</f>
        <v>7.9578999999999997E-2</v>
      </c>
      <c r="AB68" s="21">
        <f>' 1M - RES'!AB68</f>
        <v>7.2517999999999999E-2</v>
      </c>
      <c r="AC68" s="21">
        <f>' 1M - RES'!AC68</f>
        <v>8.1079999999999999E-2</v>
      </c>
      <c r="AD68" s="21">
        <f>' 1M - RES'!AD68</f>
        <v>7.9918000000000003E-2</v>
      </c>
      <c r="AE68" s="21">
        <f>' 1M - RES'!AE68</f>
        <v>8.4083000000000005E-2</v>
      </c>
      <c r="AF68" s="21">
        <f>' 1M - RES'!AF68</f>
        <v>8.5730000000000001E-2</v>
      </c>
      <c r="AG68" s="21">
        <f>' 1M - RES'!AG68</f>
        <v>9.6095E-2</v>
      </c>
      <c r="AH68" s="21">
        <f>' 1M - RES'!AH68</f>
        <v>9.6095E-2</v>
      </c>
      <c r="AI68" s="21">
        <f>' 1M - RES'!AI68</f>
        <v>8.4277000000000005E-2</v>
      </c>
      <c r="AJ68" s="21">
        <f>' 1M - RES'!AJ68</f>
        <v>8.2582000000000003E-2</v>
      </c>
      <c r="AK68" s="21">
        <f>' 1M - RES'!AK68</f>
        <v>7.8464999999999993E-2</v>
      </c>
      <c r="AL68" s="21">
        <f>' 1M - RES'!AL68</f>
        <v>7.9578999999999997E-2</v>
      </c>
      <c r="AM68" s="21">
        <f>' 1M - RES'!AM68</f>
        <v>7.9578999999999997E-2</v>
      </c>
      <c r="AN68" s="21">
        <f>' 1M - RES'!AN68</f>
        <v>7.2517999999999999E-2</v>
      </c>
      <c r="AO68" s="21">
        <f>' 1M - RES'!AO68</f>
        <v>8.1079999999999999E-2</v>
      </c>
      <c r="AP68" s="21">
        <f>' 1M - RES'!AP68</f>
        <v>7.9918000000000003E-2</v>
      </c>
      <c r="AQ68" s="21">
        <f>' 1M - RES'!AQ68</f>
        <v>8.4083000000000005E-2</v>
      </c>
      <c r="AR68" s="21">
        <f>' 1M - RES'!AR68</f>
        <v>8.5730000000000001E-2</v>
      </c>
      <c r="AS68" s="21">
        <f>' 1M - RES'!AS68</f>
        <v>9.6095E-2</v>
      </c>
      <c r="AT68" s="21">
        <f>' 1M - RES'!AT68</f>
        <v>9.6095E-2</v>
      </c>
      <c r="AU68" s="21">
        <f>' 1M - RES'!AU68</f>
        <v>8.4277000000000005E-2</v>
      </c>
      <c r="AV68" s="21">
        <f>' 1M - RES'!AV68</f>
        <v>8.2582000000000003E-2</v>
      </c>
      <c r="AW68" s="21">
        <f>' 1M - RES'!AW68</f>
        <v>7.8464999999999993E-2</v>
      </c>
      <c r="AX68" s="21">
        <f>' 1M - RES'!AX68</f>
        <v>7.9578999999999997E-2</v>
      </c>
      <c r="AY68" s="21">
        <f>' 1M - RES'!AY68</f>
        <v>7.9578999999999997E-2</v>
      </c>
      <c r="AZ68" s="21">
        <f>' 1M - RES'!AZ68</f>
        <v>7.2517999999999999E-2</v>
      </c>
      <c r="BA68" s="21">
        <f>' 1M - RES'!BA68</f>
        <v>8.1079999999999999E-2</v>
      </c>
      <c r="BB68" s="21">
        <f>' 1M - RES'!BB68</f>
        <v>7.9918000000000003E-2</v>
      </c>
      <c r="BC68" s="21">
        <f>' 1M - RES'!BC68</f>
        <v>8.4083000000000005E-2</v>
      </c>
      <c r="BD68" s="21">
        <f>' 1M - RES'!BD68</f>
        <v>8.5730000000000001E-2</v>
      </c>
      <c r="BE68" s="21">
        <f>' 1M - RES'!BE68</f>
        <v>9.6095E-2</v>
      </c>
      <c r="BF68" s="21">
        <f>' 1M - RES'!BF68</f>
        <v>9.6095E-2</v>
      </c>
      <c r="BG68" s="21">
        <f>' 1M - RES'!BG68</f>
        <v>8.4277000000000005E-2</v>
      </c>
      <c r="BH68" s="21">
        <f>' 1M - RES'!BH68</f>
        <v>8.2582000000000003E-2</v>
      </c>
      <c r="BI68" s="21">
        <f>' 1M - RES'!BI68</f>
        <v>7.8464999999999993E-2</v>
      </c>
      <c r="BJ68" s="21">
        <f>' 1M - RES'!BJ68</f>
        <v>7.9578999999999997E-2</v>
      </c>
      <c r="BK68" s="21">
        <f>' 1M - RES'!BK68</f>
        <v>7.9578999999999997E-2</v>
      </c>
      <c r="BL68" s="21">
        <f>' 1M - RES'!BL68</f>
        <v>7.2517999999999999E-2</v>
      </c>
      <c r="BM68" s="21">
        <f>' 1M - RES'!BM68</f>
        <v>8.1079999999999999E-2</v>
      </c>
      <c r="BN68" s="21">
        <f>' 1M - RES'!BN68</f>
        <v>7.9918000000000003E-2</v>
      </c>
      <c r="BO68" s="21">
        <f>' 1M - RES'!BO68</f>
        <v>8.4083000000000005E-2</v>
      </c>
      <c r="BP68" s="21">
        <f>' 1M - RES'!BP68</f>
        <v>8.5730000000000001E-2</v>
      </c>
      <c r="BQ68" s="21">
        <f>' 1M - RES'!BQ68</f>
        <v>9.6095E-2</v>
      </c>
      <c r="BR68" s="21">
        <f>' 1M - RES'!BR68</f>
        <v>9.6095E-2</v>
      </c>
      <c r="BS68" s="21">
        <f>' 1M - RES'!BS68</f>
        <v>8.4277000000000005E-2</v>
      </c>
      <c r="BT68" s="21">
        <f>' 1M - RES'!BT68</f>
        <v>8.2582000000000003E-2</v>
      </c>
      <c r="BU68" s="21">
        <f>' 1M - RES'!BU68</f>
        <v>7.8464999999999993E-2</v>
      </c>
      <c r="BV68" s="21">
        <f>' 1M - RES'!BV68</f>
        <v>7.9578999999999997E-2</v>
      </c>
      <c r="BW68" s="21">
        <f>' 1M - RES'!BW68</f>
        <v>7.9578999999999997E-2</v>
      </c>
      <c r="BX68" s="21">
        <f>' 1M - RES'!BX68</f>
        <v>7.2517999999999999E-2</v>
      </c>
      <c r="BY68" s="21">
        <f>' 1M - RES'!BY68</f>
        <v>8.1079999999999999E-2</v>
      </c>
      <c r="BZ68" s="21">
        <f>' 1M - RES'!BZ68</f>
        <v>7.9918000000000003E-2</v>
      </c>
      <c r="CA68" s="21">
        <f>' 1M - RES'!CA68</f>
        <v>8.4083000000000005E-2</v>
      </c>
      <c r="CB68" s="21">
        <f>' 1M - RES'!CB68</f>
        <v>8.5730000000000001E-2</v>
      </c>
      <c r="CC68" s="21">
        <f>' 1M - RES'!CC68</f>
        <v>9.6095E-2</v>
      </c>
      <c r="CD68" s="21">
        <f>' 1M - RES'!CD68</f>
        <v>9.6095E-2</v>
      </c>
      <c r="CE68" s="21">
        <f>' 1M - RES'!CE68</f>
        <v>8.4277000000000005E-2</v>
      </c>
      <c r="CF68" s="21">
        <f>' 1M - RES'!CF68</f>
        <v>8.2582000000000003E-2</v>
      </c>
      <c r="CG68" s="21">
        <f>' 1M - RES'!CG68</f>
        <v>7.8464999999999993E-2</v>
      </c>
      <c r="CH68" s="25">
        <f>' 1M - RES'!CH68</f>
        <v>7.9578999999999997E-2</v>
      </c>
      <c r="CJ68" s="278">
        <f t="shared" si="68"/>
        <v>1.0000010000000001</v>
      </c>
    </row>
    <row r="69" spans="1:88" x14ac:dyDescent="0.3">
      <c r="A69" s="631"/>
      <c r="B69" s="101" t="s">
        <v>131</v>
      </c>
      <c r="C69" s="433">
        <f>' 1M - RES'!C69</f>
        <v>0.21790499999999999</v>
      </c>
      <c r="D69" s="433">
        <f>' 1M - RES'!D69</f>
        <v>0.18213499999999999</v>
      </c>
      <c r="E69" s="433">
        <f>' 1M - RES'!E69</f>
        <v>0.13483300000000001</v>
      </c>
      <c r="F69" s="433">
        <f>' 1M - RES'!F69</f>
        <v>5.8486000000000003E-2</v>
      </c>
      <c r="G69" s="433">
        <f>' 1M - RES'!G69</f>
        <v>1.7144E-2</v>
      </c>
      <c r="H69" s="433">
        <f>' 1M - RES'!H69</f>
        <v>5.1000000000000004E-4</v>
      </c>
      <c r="I69" s="433">
        <f>' 1M - RES'!I69</f>
        <v>6.0000000000000002E-6</v>
      </c>
      <c r="J69" s="433">
        <f>' 1M - RES'!J69</f>
        <v>9.0000000000000002E-6</v>
      </c>
      <c r="K69" s="433">
        <f>' 1M - RES'!K69</f>
        <v>8.8090000000000009E-3</v>
      </c>
      <c r="L69" s="433">
        <f>' 1M - RES'!L69</f>
        <v>5.4961999999999997E-2</v>
      </c>
      <c r="M69" s="433">
        <f>' 1M - RES'!M69</f>
        <v>0.115899</v>
      </c>
      <c r="N69" s="433">
        <f>' 1M - RES'!N69</f>
        <v>0.20930099999999999</v>
      </c>
      <c r="O69" s="21">
        <f>' 1M - RES'!O69</f>
        <v>0.21790499999999999</v>
      </c>
      <c r="P69" s="21">
        <f>' 1M - RES'!P69</f>
        <v>0.18213499999999999</v>
      </c>
      <c r="Q69" s="21">
        <f>' 1M - RES'!Q69</f>
        <v>0.13483300000000001</v>
      </c>
      <c r="R69" s="21">
        <f>' 1M - RES'!R69</f>
        <v>5.8486000000000003E-2</v>
      </c>
      <c r="S69" s="21">
        <f>' 1M - RES'!S69</f>
        <v>1.7144E-2</v>
      </c>
      <c r="T69" s="21">
        <f>' 1M - RES'!T69</f>
        <v>5.1000000000000004E-4</v>
      </c>
      <c r="U69" s="21">
        <f>' 1M - RES'!U69</f>
        <v>6.0000000000000002E-6</v>
      </c>
      <c r="V69" s="21">
        <f>' 1M - RES'!V69</f>
        <v>9.0000000000000002E-6</v>
      </c>
      <c r="W69" s="21">
        <f>' 1M - RES'!W69</f>
        <v>8.8090000000000009E-3</v>
      </c>
      <c r="X69" s="21">
        <f>' 1M - RES'!X69</f>
        <v>5.4961999999999997E-2</v>
      </c>
      <c r="Y69" s="21">
        <f>' 1M - RES'!Y69</f>
        <v>0.115899</v>
      </c>
      <c r="Z69" s="21">
        <f>' 1M - RES'!Z69</f>
        <v>0.20930099999999999</v>
      </c>
      <c r="AA69" s="21">
        <f>' 1M - RES'!AA69</f>
        <v>0.21790499999999999</v>
      </c>
      <c r="AB69" s="21">
        <f>' 1M - RES'!AB69</f>
        <v>0.18213499999999999</v>
      </c>
      <c r="AC69" s="21">
        <f>' 1M - RES'!AC69</f>
        <v>0.13483300000000001</v>
      </c>
      <c r="AD69" s="21">
        <f>' 1M - RES'!AD69</f>
        <v>5.8486000000000003E-2</v>
      </c>
      <c r="AE69" s="21">
        <f>' 1M - RES'!AE69</f>
        <v>1.7144E-2</v>
      </c>
      <c r="AF69" s="21">
        <f>' 1M - RES'!AF69</f>
        <v>5.1000000000000004E-4</v>
      </c>
      <c r="AG69" s="21">
        <f>' 1M - RES'!AG69</f>
        <v>6.0000000000000002E-6</v>
      </c>
      <c r="AH69" s="21">
        <f>' 1M - RES'!AH69</f>
        <v>9.0000000000000002E-6</v>
      </c>
      <c r="AI69" s="21">
        <f>' 1M - RES'!AI69</f>
        <v>8.8090000000000009E-3</v>
      </c>
      <c r="AJ69" s="21">
        <f>' 1M - RES'!AJ69</f>
        <v>5.4961999999999997E-2</v>
      </c>
      <c r="AK69" s="21">
        <f>' 1M - RES'!AK69</f>
        <v>0.115899</v>
      </c>
      <c r="AL69" s="21">
        <f>' 1M - RES'!AL69</f>
        <v>0.20930099999999999</v>
      </c>
      <c r="AM69" s="21">
        <f>' 1M - RES'!AM69</f>
        <v>0.21790499999999999</v>
      </c>
      <c r="AN69" s="21">
        <f>' 1M - RES'!AN69</f>
        <v>0.18213499999999999</v>
      </c>
      <c r="AO69" s="21">
        <f>' 1M - RES'!AO69</f>
        <v>0.13483300000000001</v>
      </c>
      <c r="AP69" s="21">
        <f>' 1M - RES'!AP69</f>
        <v>5.8486000000000003E-2</v>
      </c>
      <c r="AQ69" s="21">
        <f>' 1M - RES'!AQ69</f>
        <v>1.7144E-2</v>
      </c>
      <c r="AR69" s="21">
        <f>' 1M - RES'!AR69</f>
        <v>5.1000000000000004E-4</v>
      </c>
      <c r="AS69" s="21">
        <f>' 1M - RES'!AS69</f>
        <v>6.0000000000000002E-6</v>
      </c>
      <c r="AT69" s="21">
        <f>' 1M - RES'!AT69</f>
        <v>9.0000000000000002E-6</v>
      </c>
      <c r="AU69" s="21">
        <f>' 1M - RES'!AU69</f>
        <v>8.8090000000000009E-3</v>
      </c>
      <c r="AV69" s="21">
        <f>' 1M - RES'!AV69</f>
        <v>5.4961999999999997E-2</v>
      </c>
      <c r="AW69" s="21">
        <f>' 1M - RES'!AW69</f>
        <v>0.115899</v>
      </c>
      <c r="AX69" s="21">
        <f>' 1M - RES'!AX69</f>
        <v>0.20930099999999999</v>
      </c>
      <c r="AY69" s="21">
        <f>' 1M - RES'!AY69</f>
        <v>0.21790499999999999</v>
      </c>
      <c r="AZ69" s="21">
        <f>' 1M - RES'!AZ69</f>
        <v>0.18213499999999999</v>
      </c>
      <c r="BA69" s="21">
        <f>' 1M - RES'!BA69</f>
        <v>0.13483300000000001</v>
      </c>
      <c r="BB69" s="21">
        <f>' 1M - RES'!BB69</f>
        <v>5.8486000000000003E-2</v>
      </c>
      <c r="BC69" s="21">
        <f>' 1M - RES'!BC69</f>
        <v>1.7144E-2</v>
      </c>
      <c r="BD69" s="21">
        <f>' 1M - RES'!BD69</f>
        <v>5.1000000000000004E-4</v>
      </c>
      <c r="BE69" s="21">
        <f>' 1M - RES'!BE69</f>
        <v>6.0000000000000002E-6</v>
      </c>
      <c r="BF69" s="21">
        <f>' 1M - RES'!BF69</f>
        <v>9.0000000000000002E-6</v>
      </c>
      <c r="BG69" s="21">
        <f>' 1M - RES'!BG69</f>
        <v>8.8090000000000009E-3</v>
      </c>
      <c r="BH69" s="21">
        <f>' 1M - RES'!BH69</f>
        <v>5.4961999999999997E-2</v>
      </c>
      <c r="BI69" s="21">
        <f>' 1M - RES'!BI69</f>
        <v>0.115899</v>
      </c>
      <c r="BJ69" s="21">
        <f>' 1M - RES'!BJ69</f>
        <v>0.20930099999999999</v>
      </c>
      <c r="BK69" s="21">
        <f>' 1M - RES'!BK69</f>
        <v>0.21790499999999999</v>
      </c>
      <c r="BL69" s="21">
        <f>' 1M - RES'!BL69</f>
        <v>0.18213499999999999</v>
      </c>
      <c r="BM69" s="21">
        <f>' 1M - RES'!BM69</f>
        <v>0.13483300000000001</v>
      </c>
      <c r="BN69" s="21">
        <f>' 1M - RES'!BN69</f>
        <v>5.8486000000000003E-2</v>
      </c>
      <c r="BO69" s="21">
        <f>' 1M - RES'!BO69</f>
        <v>1.7144E-2</v>
      </c>
      <c r="BP69" s="21">
        <f>' 1M - RES'!BP69</f>
        <v>5.1000000000000004E-4</v>
      </c>
      <c r="BQ69" s="21">
        <f>' 1M - RES'!BQ69</f>
        <v>6.0000000000000002E-6</v>
      </c>
      <c r="BR69" s="21">
        <f>' 1M - RES'!BR69</f>
        <v>9.0000000000000002E-6</v>
      </c>
      <c r="BS69" s="21">
        <f>' 1M - RES'!BS69</f>
        <v>8.8090000000000009E-3</v>
      </c>
      <c r="BT69" s="21">
        <f>' 1M - RES'!BT69</f>
        <v>5.4961999999999997E-2</v>
      </c>
      <c r="BU69" s="21">
        <f>' 1M - RES'!BU69</f>
        <v>0.115899</v>
      </c>
      <c r="BV69" s="21">
        <f>' 1M - RES'!BV69</f>
        <v>0.20930099999999999</v>
      </c>
      <c r="BW69" s="21">
        <f>' 1M - RES'!BW69</f>
        <v>0.21790499999999999</v>
      </c>
      <c r="BX69" s="21">
        <f>' 1M - RES'!BX69</f>
        <v>0.18213499999999999</v>
      </c>
      <c r="BY69" s="21">
        <f>' 1M - RES'!BY69</f>
        <v>0.13483300000000001</v>
      </c>
      <c r="BZ69" s="21">
        <f>' 1M - RES'!BZ69</f>
        <v>5.8486000000000003E-2</v>
      </c>
      <c r="CA69" s="21">
        <f>' 1M - RES'!CA69</f>
        <v>1.7144E-2</v>
      </c>
      <c r="CB69" s="21">
        <f>' 1M - RES'!CB69</f>
        <v>5.1000000000000004E-4</v>
      </c>
      <c r="CC69" s="21">
        <f>' 1M - RES'!CC69</f>
        <v>6.0000000000000002E-6</v>
      </c>
      <c r="CD69" s="21">
        <f>' 1M - RES'!CD69</f>
        <v>9.0000000000000002E-6</v>
      </c>
      <c r="CE69" s="21">
        <f>' 1M - RES'!CE69</f>
        <v>8.8090000000000009E-3</v>
      </c>
      <c r="CF69" s="21">
        <f>' 1M - RES'!CF69</f>
        <v>5.4961999999999997E-2</v>
      </c>
      <c r="CG69" s="21">
        <f>' 1M - RES'!CG69</f>
        <v>0.115899</v>
      </c>
      <c r="CH69" s="25">
        <f>' 1M - RES'!CH69</f>
        <v>0.20930099999999999</v>
      </c>
      <c r="CJ69" s="278">
        <f t="shared" si="68"/>
        <v>0.99999899999999986</v>
      </c>
    </row>
    <row r="70" spans="1:88" x14ac:dyDescent="0.3">
      <c r="A70" s="631"/>
      <c r="B70" s="102" t="s">
        <v>132</v>
      </c>
      <c r="C70" s="21">
        <f>' 1M - RES'!C70</f>
        <v>0.11129699999999999</v>
      </c>
      <c r="D70" s="21">
        <f>' 1M - RES'!D70</f>
        <v>9.3076999999999993E-2</v>
      </c>
      <c r="E70" s="21">
        <f>' 1M - RES'!E70</f>
        <v>7.0041999999999993E-2</v>
      </c>
      <c r="F70" s="21">
        <f>' 1M - RES'!F70</f>
        <v>3.7116000000000003E-2</v>
      </c>
      <c r="G70" s="21">
        <f>' 1M - RES'!G70</f>
        <v>4.0888000000000001E-2</v>
      </c>
      <c r="H70" s="21">
        <f>' 1M - RES'!H70</f>
        <v>0.103973</v>
      </c>
      <c r="I70" s="21">
        <f>' 1M - RES'!I70</f>
        <v>0.1401</v>
      </c>
      <c r="J70" s="21">
        <f>' 1M - RES'!J70</f>
        <v>0.13320699999999999</v>
      </c>
      <c r="K70" s="21">
        <f>' 1M - RES'!K70</f>
        <v>6.6758999999999999E-2</v>
      </c>
      <c r="L70" s="21">
        <f>' 1M - RES'!L70</f>
        <v>3.7011000000000002E-2</v>
      </c>
      <c r="M70" s="21">
        <f>' 1M - RES'!M70</f>
        <v>5.9593E-2</v>
      </c>
      <c r="N70" s="21">
        <f>' 1M - RES'!N70</f>
        <v>0.106937</v>
      </c>
      <c r="O70" s="21">
        <f>' 1M - RES'!O70</f>
        <v>0.11129699999999999</v>
      </c>
      <c r="P70" s="21">
        <f>' 1M - RES'!P70</f>
        <v>9.3076999999999993E-2</v>
      </c>
      <c r="Q70" s="21">
        <f>' 1M - RES'!Q70</f>
        <v>7.0041999999999993E-2</v>
      </c>
      <c r="R70" s="21">
        <f>' 1M - RES'!R70</f>
        <v>3.7116000000000003E-2</v>
      </c>
      <c r="S70" s="21">
        <f>' 1M - RES'!S70</f>
        <v>4.0888000000000001E-2</v>
      </c>
      <c r="T70" s="21">
        <f>' 1M - RES'!T70</f>
        <v>0.103973</v>
      </c>
      <c r="U70" s="21">
        <f>' 1M - RES'!U70</f>
        <v>0.1401</v>
      </c>
      <c r="V70" s="21">
        <f>' 1M - RES'!V70</f>
        <v>0.13320699999999999</v>
      </c>
      <c r="W70" s="21">
        <f>' 1M - RES'!W70</f>
        <v>6.6758999999999999E-2</v>
      </c>
      <c r="X70" s="21">
        <f>' 1M - RES'!X70</f>
        <v>3.7011000000000002E-2</v>
      </c>
      <c r="Y70" s="21">
        <f>' 1M - RES'!Y70</f>
        <v>5.9593E-2</v>
      </c>
      <c r="Z70" s="21">
        <f>' 1M - RES'!Z70</f>
        <v>0.106937</v>
      </c>
      <c r="AA70" s="21">
        <f>' 1M - RES'!AA70</f>
        <v>0.11129699999999999</v>
      </c>
      <c r="AB70" s="21">
        <f>' 1M - RES'!AB70</f>
        <v>9.3076999999999993E-2</v>
      </c>
      <c r="AC70" s="21">
        <f>' 1M - RES'!AC70</f>
        <v>7.0041999999999993E-2</v>
      </c>
      <c r="AD70" s="21">
        <f>' 1M - RES'!AD70</f>
        <v>3.7116000000000003E-2</v>
      </c>
      <c r="AE70" s="21">
        <f>' 1M - RES'!AE70</f>
        <v>4.0888000000000001E-2</v>
      </c>
      <c r="AF70" s="21">
        <f>' 1M - RES'!AF70</f>
        <v>0.103973</v>
      </c>
      <c r="AG70" s="21">
        <f>' 1M - RES'!AG70</f>
        <v>0.1401</v>
      </c>
      <c r="AH70" s="21">
        <f>' 1M - RES'!AH70</f>
        <v>0.13320699999999999</v>
      </c>
      <c r="AI70" s="21">
        <f>' 1M - RES'!AI70</f>
        <v>6.6758999999999999E-2</v>
      </c>
      <c r="AJ70" s="21">
        <f>' 1M - RES'!AJ70</f>
        <v>3.7011000000000002E-2</v>
      </c>
      <c r="AK70" s="21">
        <f>' 1M - RES'!AK70</f>
        <v>5.9593E-2</v>
      </c>
      <c r="AL70" s="21">
        <f>' 1M - RES'!AL70</f>
        <v>0.106937</v>
      </c>
      <c r="AM70" s="21">
        <f>' 1M - RES'!AM70</f>
        <v>0.11129699999999999</v>
      </c>
      <c r="AN70" s="21">
        <f>' 1M - RES'!AN70</f>
        <v>9.3076999999999993E-2</v>
      </c>
      <c r="AO70" s="21">
        <f>' 1M - RES'!AO70</f>
        <v>7.0041999999999993E-2</v>
      </c>
      <c r="AP70" s="21">
        <f>' 1M - RES'!AP70</f>
        <v>3.7116000000000003E-2</v>
      </c>
      <c r="AQ70" s="21">
        <f>' 1M - RES'!AQ70</f>
        <v>4.0888000000000001E-2</v>
      </c>
      <c r="AR70" s="21">
        <f>' 1M - RES'!AR70</f>
        <v>0.103973</v>
      </c>
      <c r="AS70" s="21">
        <f>' 1M - RES'!AS70</f>
        <v>0.1401</v>
      </c>
      <c r="AT70" s="21">
        <f>' 1M - RES'!AT70</f>
        <v>0.13320699999999999</v>
      </c>
      <c r="AU70" s="21">
        <f>' 1M - RES'!AU70</f>
        <v>6.6758999999999999E-2</v>
      </c>
      <c r="AV70" s="21">
        <f>' 1M - RES'!AV70</f>
        <v>3.7011000000000002E-2</v>
      </c>
      <c r="AW70" s="21">
        <f>' 1M - RES'!AW70</f>
        <v>5.9593E-2</v>
      </c>
      <c r="AX70" s="21">
        <f>' 1M - RES'!AX70</f>
        <v>0.106937</v>
      </c>
      <c r="AY70" s="21">
        <f>' 1M - RES'!AY70</f>
        <v>0.11129699999999999</v>
      </c>
      <c r="AZ70" s="21">
        <f>' 1M - RES'!AZ70</f>
        <v>9.3076999999999993E-2</v>
      </c>
      <c r="BA70" s="21">
        <f>' 1M - RES'!BA70</f>
        <v>7.0041999999999993E-2</v>
      </c>
      <c r="BB70" s="21">
        <f>' 1M - RES'!BB70</f>
        <v>3.7116000000000003E-2</v>
      </c>
      <c r="BC70" s="21">
        <f>' 1M - RES'!BC70</f>
        <v>4.0888000000000001E-2</v>
      </c>
      <c r="BD70" s="21">
        <f>' 1M - RES'!BD70</f>
        <v>0.103973</v>
      </c>
      <c r="BE70" s="21">
        <f>' 1M - RES'!BE70</f>
        <v>0.1401</v>
      </c>
      <c r="BF70" s="21">
        <f>' 1M - RES'!BF70</f>
        <v>0.13320699999999999</v>
      </c>
      <c r="BG70" s="21">
        <f>' 1M - RES'!BG70</f>
        <v>6.6758999999999999E-2</v>
      </c>
      <c r="BH70" s="21">
        <f>' 1M - RES'!BH70</f>
        <v>3.7011000000000002E-2</v>
      </c>
      <c r="BI70" s="21">
        <f>' 1M - RES'!BI70</f>
        <v>5.9593E-2</v>
      </c>
      <c r="BJ70" s="21">
        <f>' 1M - RES'!BJ70</f>
        <v>0.106937</v>
      </c>
      <c r="BK70" s="21">
        <f>' 1M - RES'!BK70</f>
        <v>0.11129699999999999</v>
      </c>
      <c r="BL70" s="21">
        <f>' 1M - RES'!BL70</f>
        <v>9.3076999999999993E-2</v>
      </c>
      <c r="BM70" s="21">
        <f>' 1M - RES'!BM70</f>
        <v>7.0041999999999993E-2</v>
      </c>
      <c r="BN70" s="21">
        <f>' 1M - RES'!BN70</f>
        <v>3.7116000000000003E-2</v>
      </c>
      <c r="BO70" s="21">
        <f>' 1M - RES'!BO70</f>
        <v>4.0888000000000001E-2</v>
      </c>
      <c r="BP70" s="21">
        <f>' 1M - RES'!BP70</f>
        <v>0.103973</v>
      </c>
      <c r="BQ70" s="21">
        <f>' 1M - RES'!BQ70</f>
        <v>0.1401</v>
      </c>
      <c r="BR70" s="21">
        <f>' 1M - RES'!BR70</f>
        <v>0.13320699999999999</v>
      </c>
      <c r="BS70" s="21">
        <f>' 1M - RES'!BS70</f>
        <v>6.6758999999999999E-2</v>
      </c>
      <c r="BT70" s="21">
        <f>' 1M - RES'!BT70</f>
        <v>3.7011000000000002E-2</v>
      </c>
      <c r="BU70" s="21">
        <f>' 1M - RES'!BU70</f>
        <v>5.9593E-2</v>
      </c>
      <c r="BV70" s="21">
        <f>' 1M - RES'!BV70</f>
        <v>0.106937</v>
      </c>
      <c r="BW70" s="21">
        <f>' 1M - RES'!BW70</f>
        <v>0.11129699999999999</v>
      </c>
      <c r="BX70" s="21">
        <f>' 1M - RES'!BX70</f>
        <v>9.3076999999999993E-2</v>
      </c>
      <c r="BY70" s="21">
        <f>' 1M - RES'!BY70</f>
        <v>7.0041999999999993E-2</v>
      </c>
      <c r="BZ70" s="21">
        <f>' 1M - RES'!BZ70</f>
        <v>3.7116000000000003E-2</v>
      </c>
      <c r="CA70" s="21">
        <f>' 1M - RES'!CA70</f>
        <v>4.0888000000000001E-2</v>
      </c>
      <c r="CB70" s="21">
        <f>' 1M - RES'!CB70</f>
        <v>0.103973</v>
      </c>
      <c r="CC70" s="21">
        <f>' 1M - RES'!CC70</f>
        <v>0.1401</v>
      </c>
      <c r="CD70" s="21">
        <f>' 1M - RES'!CD70</f>
        <v>0.13320699999999999</v>
      </c>
      <c r="CE70" s="21">
        <f>' 1M - RES'!CE70</f>
        <v>6.6758999999999999E-2</v>
      </c>
      <c r="CF70" s="21">
        <f>' 1M - RES'!CF70</f>
        <v>3.7011000000000002E-2</v>
      </c>
      <c r="CG70" s="21">
        <f>' 1M - RES'!CG70</f>
        <v>5.9593E-2</v>
      </c>
      <c r="CH70" s="25">
        <f>' 1M - RES'!CH70</f>
        <v>0.106937</v>
      </c>
      <c r="CJ70" s="278">
        <f t="shared" si="68"/>
        <v>1</v>
      </c>
    </row>
    <row r="71" spans="1:88" x14ac:dyDescent="0.3">
      <c r="A71" s="631"/>
      <c r="B71" s="101" t="s">
        <v>133</v>
      </c>
      <c r="C71" s="21">
        <f>' 1M - RES'!C71</f>
        <v>0.10118199999999999</v>
      </c>
      <c r="D71" s="21">
        <f>' 1M - RES'!D71</f>
        <v>8.8441000000000006E-2</v>
      </c>
      <c r="E71" s="21">
        <f>' 1M - RES'!E71</f>
        <v>9.2879000000000003E-2</v>
      </c>
      <c r="F71" s="21">
        <f>' 1M - RES'!F71</f>
        <v>8.4644999999999998E-2</v>
      </c>
      <c r="G71" s="21">
        <f>' 1M - RES'!G71</f>
        <v>7.9393000000000005E-2</v>
      </c>
      <c r="H71" s="21">
        <f>' 1M - RES'!H71</f>
        <v>6.8507999999999999E-2</v>
      </c>
      <c r="I71" s="21">
        <f>' 1M - RES'!I71</f>
        <v>6.7863999999999994E-2</v>
      </c>
      <c r="J71" s="21">
        <f>' 1M - RES'!J71</f>
        <v>7.0565000000000003E-2</v>
      </c>
      <c r="K71" s="21">
        <f>' 1M - RES'!K71</f>
        <v>7.3791999999999996E-2</v>
      </c>
      <c r="L71" s="21">
        <f>' 1M - RES'!L71</f>
        <v>8.4539000000000003E-2</v>
      </c>
      <c r="M71" s="21">
        <f>' 1M - RES'!M71</f>
        <v>8.9880000000000002E-2</v>
      </c>
      <c r="N71" s="21">
        <f>' 1M - RES'!N71</f>
        <v>9.8311999999999997E-2</v>
      </c>
      <c r="O71" s="21">
        <f>' 1M - RES'!O71</f>
        <v>0.10118199999999999</v>
      </c>
      <c r="P71" s="21">
        <f>' 1M - RES'!P71</f>
        <v>8.8441000000000006E-2</v>
      </c>
      <c r="Q71" s="21">
        <f>' 1M - RES'!Q71</f>
        <v>9.2879000000000003E-2</v>
      </c>
      <c r="R71" s="21">
        <f>' 1M - RES'!R71</f>
        <v>8.4644999999999998E-2</v>
      </c>
      <c r="S71" s="21">
        <f>' 1M - RES'!S71</f>
        <v>7.9393000000000005E-2</v>
      </c>
      <c r="T71" s="21">
        <f>' 1M - RES'!T71</f>
        <v>6.8507999999999999E-2</v>
      </c>
      <c r="U71" s="21">
        <f>' 1M - RES'!U71</f>
        <v>6.7863999999999994E-2</v>
      </c>
      <c r="V71" s="21">
        <f>' 1M - RES'!V71</f>
        <v>7.0565000000000003E-2</v>
      </c>
      <c r="W71" s="21">
        <f>' 1M - RES'!W71</f>
        <v>7.3791999999999996E-2</v>
      </c>
      <c r="X71" s="21">
        <f>' 1M - RES'!X71</f>
        <v>8.4539000000000003E-2</v>
      </c>
      <c r="Y71" s="21">
        <f>' 1M - RES'!Y71</f>
        <v>8.9880000000000002E-2</v>
      </c>
      <c r="Z71" s="21">
        <f>' 1M - RES'!Z71</f>
        <v>9.8311999999999997E-2</v>
      </c>
      <c r="AA71" s="21">
        <f>' 1M - RES'!AA71</f>
        <v>0.10118199999999999</v>
      </c>
      <c r="AB71" s="21">
        <f>' 1M - RES'!AB71</f>
        <v>8.8441000000000006E-2</v>
      </c>
      <c r="AC71" s="21">
        <f>' 1M - RES'!AC71</f>
        <v>9.2879000000000003E-2</v>
      </c>
      <c r="AD71" s="21">
        <f>' 1M - RES'!AD71</f>
        <v>8.4644999999999998E-2</v>
      </c>
      <c r="AE71" s="21">
        <f>' 1M - RES'!AE71</f>
        <v>7.9393000000000005E-2</v>
      </c>
      <c r="AF71" s="21">
        <f>' 1M - RES'!AF71</f>
        <v>6.8507999999999999E-2</v>
      </c>
      <c r="AG71" s="21">
        <f>' 1M - RES'!AG71</f>
        <v>6.7863999999999994E-2</v>
      </c>
      <c r="AH71" s="21">
        <f>' 1M - RES'!AH71</f>
        <v>7.0565000000000003E-2</v>
      </c>
      <c r="AI71" s="21">
        <f>' 1M - RES'!AI71</f>
        <v>7.3791999999999996E-2</v>
      </c>
      <c r="AJ71" s="21">
        <f>' 1M - RES'!AJ71</f>
        <v>8.4539000000000003E-2</v>
      </c>
      <c r="AK71" s="21">
        <f>' 1M - RES'!AK71</f>
        <v>8.9880000000000002E-2</v>
      </c>
      <c r="AL71" s="21">
        <f>' 1M - RES'!AL71</f>
        <v>9.8311999999999997E-2</v>
      </c>
      <c r="AM71" s="21">
        <f>' 1M - RES'!AM71</f>
        <v>0.10118199999999999</v>
      </c>
      <c r="AN71" s="21">
        <f>' 1M - RES'!AN71</f>
        <v>8.8441000000000006E-2</v>
      </c>
      <c r="AO71" s="21">
        <f>' 1M - RES'!AO71</f>
        <v>9.2879000000000003E-2</v>
      </c>
      <c r="AP71" s="21">
        <f>' 1M - RES'!AP71</f>
        <v>8.4644999999999998E-2</v>
      </c>
      <c r="AQ71" s="21">
        <f>' 1M - RES'!AQ71</f>
        <v>7.9393000000000005E-2</v>
      </c>
      <c r="AR71" s="21">
        <f>' 1M - RES'!AR71</f>
        <v>6.8507999999999999E-2</v>
      </c>
      <c r="AS71" s="21">
        <f>' 1M - RES'!AS71</f>
        <v>6.7863999999999994E-2</v>
      </c>
      <c r="AT71" s="21">
        <f>' 1M - RES'!AT71</f>
        <v>7.0565000000000003E-2</v>
      </c>
      <c r="AU71" s="21">
        <f>' 1M - RES'!AU71</f>
        <v>7.3791999999999996E-2</v>
      </c>
      <c r="AV71" s="21">
        <f>' 1M - RES'!AV71</f>
        <v>8.4539000000000003E-2</v>
      </c>
      <c r="AW71" s="21">
        <f>' 1M - RES'!AW71</f>
        <v>8.9880000000000002E-2</v>
      </c>
      <c r="AX71" s="21">
        <f>' 1M - RES'!AX71</f>
        <v>9.8311999999999997E-2</v>
      </c>
      <c r="AY71" s="21">
        <f>' 1M - RES'!AY71</f>
        <v>0.10118199999999999</v>
      </c>
      <c r="AZ71" s="21">
        <f>' 1M - RES'!AZ71</f>
        <v>8.8441000000000006E-2</v>
      </c>
      <c r="BA71" s="21">
        <f>' 1M - RES'!BA71</f>
        <v>9.2879000000000003E-2</v>
      </c>
      <c r="BB71" s="21">
        <f>' 1M - RES'!BB71</f>
        <v>8.4644999999999998E-2</v>
      </c>
      <c r="BC71" s="21">
        <f>' 1M - RES'!BC71</f>
        <v>7.9393000000000005E-2</v>
      </c>
      <c r="BD71" s="21">
        <f>' 1M - RES'!BD71</f>
        <v>6.8507999999999999E-2</v>
      </c>
      <c r="BE71" s="21">
        <f>' 1M - RES'!BE71</f>
        <v>6.7863999999999994E-2</v>
      </c>
      <c r="BF71" s="21">
        <f>' 1M - RES'!BF71</f>
        <v>7.0565000000000003E-2</v>
      </c>
      <c r="BG71" s="21">
        <f>' 1M - RES'!BG71</f>
        <v>7.3791999999999996E-2</v>
      </c>
      <c r="BH71" s="21">
        <f>' 1M - RES'!BH71</f>
        <v>8.4539000000000003E-2</v>
      </c>
      <c r="BI71" s="21">
        <f>' 1M - RES'!BI71</f>
        <v>8.9880000000000002E-2</v>
      </c>
      <c r="BJ71" s="21">
        <f>' 1M - RES'!BJ71</f>
        <v>9.8311999999999997E-2</v>
      </c>
      <c r="BK71" s="21">
        <f>' 1M - RES'!BK71</f>
        <v>0.10118199999999999</v>
      </c>
      <c r="BL71" s="21">
        <f>' 1M - RES'!BL71</f>
        <v>8.8441000000000006E-2</v>
      </c>
      <c r="BM71" s="21">
        <f>' 1M - RES'!BM71</f>
        <v>9.2879000000000003E-2</v>
      </c>
      <c r="BN71" s="21">
        <f>' 1M - RES'!BN71</f>
        <v>8.4644999999999998E-2</v>
      </c>
      <c r="BO71" s="21">
        <f>' 1M - RES'!BO71</f>
        <v>7.9393000000000005E-2</v>
      </c>
      <c r="BP71" s="21">
        <f>' 1M - RES'!BP71</f>
        <v>6.8507999999999999E-2</v>
      </c>
      <c r="BQ71" s="21">
        <f>' 1M - RES'!BQ71</f>
        <v>6.7863999999999994E-2</v>
      </c>
      <c r="BR71" s="21">
        <f>' 1M - RES'!BR71</f>
        <v>7.0565000000000003E-2</v>
      </c>
      <c r="BS71" s="21">
        <f>' 1M - RES'!BS71</f>
        <v>7.3791999999999996E-2</v>
      </c>
      <c r="BT71" s="21">
        <f>' 1M - RES'!BT71</f>
        <v>8.4539000000000003E-2</v>
      </c>
      <c r="BU71" s="21">
        <f>' 1M - RES'!BU71</f>
        <v>8.9880000000000002E-2</v>
      </c>
      <c r="BV71" s="21">
        <f>' 1M - RES'!BV71</f>
        <v>9.8311999999999997E-2</v>
      </c>
      <c r="BW71" s="21">
        <f>' 1M - RES'!BW71</f>
        <v>0.10118199999999999</v>
      </c>
      <c r="BX71" s="21">
        <f>' 1M - RES'!BX71</f>
        <v>8.8441000000000006E-2</v>
      </c>
      <c r="BY71" s="21">
        <f>' 1M - RES'!BY71</f>
        <v>9.2879000000000003E-2</v>
      </c>
      <c r="BZ71" s="21">
        <f>' 1M - RES'!BZ71</f>
        <v>8.4644999999999998E-2</v>
      </c>
      <c r="CA71" s="21">
        <f>' 1M - RES'!CA71</f>
        <v>7.9393000000000005E-2</v>
      </c>
      <c r="CB71" s="21">
        <f>' 1M - RES'!CB71</f>
        <v>6.8507999999999999E-2</v>
      </c>
      <c r="CC71" s="21">
        <f>' 1M - RES'!CC71</f>
        <v>6.7863999999999994E-2</v>
      </c>
      <c r="CD71" s="21">
        <f>' 1M - RES'!CD71</f>
        <v>7.0565000000000003E-2</v>
      </c>
      <c r="CE71" s="21">
        <f>' 1M - RES'!CE71</f>
        <v>7.3791999999999996E-2</v>
      </c>
      <c r="CF71" s="21">
        <f>' 1M - RES'!CF71</f>
        <v>8.4539000000000003E-2</v>
      </c>
      <c r="CG71" s="21">
        <f>' 1M - RES'!CG71</f>
        <v>8.9880000000000002E-2</v>
      </c>
      <c r="CH71" s="25">
        <f>' 1M - RES'!CH71</f>
        <v>9.8311999999999997E-2</v>
      </c>
      <c r="CJ71" s="278">
        <f t="shared" si="68"/>
        <v>0.99999999999999989</v>
      </c>
    </row>
    <row r="72" spans="1:88" x14ac:dyDescent="0.3">
      <c r="A72" s="631"/>
      <c r="B72" s="101" t="s">
        <v>134</v>
      </c>
      <c r="C72" s="21">
        <f>' 1M - RES'!C72</f>
        <v>8.4892999999999996E-2</v>
      </c>
      <c r="D72" s="21">
        <f>' 1M - RES'!D72</f>
        <v>7.7366000000000004E-2</v>
      </c>
      <c r="E72" s="21">
        <f>' 1M - RES'!E72</f>
        <v>8.4862999999999994E-2</v>
      </c>
      <c r="F72" s="21">
        <f>' 1M - RES'!F72</f>
        <v>8.2143999999999995E-2</v>
      </c>
      <c r="G72" s="21">
        <f>' 1M - RES'!G72</f>
        <v>8.4847000000000006E-2</v>
      </c>
      <c r="H72" s="21">
        <f>' 1M - RES'!H72</f>
        <v>8.2122000000000001E-2</v>
      </c>
      <c r="I72" s="21">
        <f>' 1M - RES'!I72</f>
        <v>8.4883E-2</v>
      </c>
      <c r="J72" s="21">
        <f>' 1M - RES'!J72</f>
        <v>8.4839999999999999E-2</v>
      </c>
      <c r="K72" s="21">
        <f>' 1M - RES'!K72</f>
        <v>8.2136000000000001E-2</v>
      </c>
      <c r="L72" s="21">
        <f>' 1M - RES'!L72</f>
        <v>8.4869E-2</v>
      </c>
      <c r="M72" s="21">
        <f>' 1M - RES'!M72</f>
        <v>8.2122000000000001E-2</v>
      </c>
      <c r="N72" s="21">
        <f>' 1M - RES'!N72</f>
        <v>8.4915000000000004E-2</v>
      </c>
      <c r="O72" s="21">
        <f>' 1M - RES'!O72</f>
        <v>8.4892999999999996E-2</v>
      </c>
      <c r="P72" s="21">
        <f>' 1M - RES'!P72</f>
        <v>7.7366000000000004E-2</v>
      </c>
      <c r="Q72" s="21">
        <f>' 1M - RES'!Q72</f>
        <v>8.4862999999999994E-2</v>
      </c>
      <c r="R72" s="21">
        <f>' 1M - RES'!R72</f>
        <v>8.2143999999999995E-2</v>
      </c>
      <c r="S72" s="21">
        <f>' 1M - RES'!S72</f>
        <v>8.4847000000000006E-2</v>
      </c>
      <c r="T72" s="21">
        <f>' 1M - RES'!T72</f>
        <v>8.2122000000000001E-2</v>
      </c>
      <c r="U72" s="21">
        <f>' 1M - RES'!U72</f>
        <v>8.4883E-2</v>
      </c>
      <c r="V72" s="21">
        <f>' 1M - RES'!V72</f>
        <v>8.4839999999999999E-2</v>
      </c>
      <c r="W72" s="21">
        <f>' 1M - RES'!W72</f>
        <v>8.2136000000000001E-2</v>
      </c>
      <c r="X72" s="21">
        <f>' 1M - RES'!X72</f>
        <v>8.4869E-2</v>
      </c>
      <c r="Y72" s="21">
        <f>' 1M - RES'!Y72</f>
        <v>8.2122000000000001E-2</v>
      </c>
      <c r="Z72" s="21">
        <f>' 1M - RES'!Z72</f>
        <v>8.4915000000000004E-2</v>
      </c>
      <c r="AA72" s="21">
        <f>' 1M - RES'!AA72</f>
        <v>8.4892999999999996E-2</v>
      </c>
      <c r="AB72" s="21">
        <f>' 1M - RES'!AB72</f>
        <v>7.7366000000000004E-2</v>
      </c>
      <c r="AC72" s="21">
        <f>' 1M - RES'!AC72</f>
        <v>8.4862999999999994E-2</v>
      </c>
      <c r="AD72" s="21">
        <f>' 1M - RES'!AD72</f>
        <v>8.2143999999999995E-2</v>
      </c>
      <c r="AE72" s="21">
        <f>' 1M - RES'!AE72</f>
        <v>8.4847000000000006E-2</v>
      </c>
      <c r="AF72" s="21">
        <f>' 1M - RES'!AF72</f>
        <v>8.2122000000000001E-2</v>
      </c>
      <c r="AG72" s="21">
        <f>' 1M - RES'!AG72</f>
        <v>8.4883E-2</v>
      </c>
      <c r="AH72" s="21">
        <f>' 1M - RES'!AH72</f>
        <v>8.4839999999999999E-2</v>
      </c>
      <c r="AI72" s="21">
        <f>' 1M - RES'!AI72</f>
        <v>8.2136000000000001E-2</v>
      </c>
      <c r="AJ72" s="21">
        <f>' 1M - RES'!AJ72</f>
        <v>8.4869E-2</v>
      </c>
      <c r="AK72" s="21">
        <f>' 1M - RES'!AK72</f>
        <v>8.2122000000000001E-2</v>
      </c>
      <c r="AL72" s="21">
        <f>' 1M - RES'!AL72</f>
        <v>8.4915000000000004E-2</v>
      </c>
      <c r="AM72" s="21">
        <f>' 1M - RES'!AM72</f>
        <v>8.4892999999999996E-2</v>
      </c>
      <c r="AN72" s="21">
        <f>' 1M - RES'!AN72</f>
        <v>7.7366000000000004E-2</v>
      </c>
      <c r="AO72" s="21">
        <f>' 1M - RES'!AO72</f>
        <v>8.4862999999999994E-2</v>
      </c>
      <c r="AP72" s="21">
        <f>' 1M - RES'!AP72</f>
        <v>8.2143999999999995E-2</v>
      </c>
      <c r="AQ72" s="21">
        <f>' 1M - RES'!AQ72</f>
        <v>8.4847000000000006E-2</v>
      </c>
      <c r="AR72" s="21">
        <f>' 1M - RES'!AR72</f>
        <v>8.2122000000000001E-2</v>
      </c>
      <c r="AS72" s="21">
        <f>' 1M - RES'!AS72</f>
        <v>8.4883E-2</v>
      </c>
      <c r="AT72" s="21">
        <f>' 1M - RES'!AT72</f>
        <v>8.4839999999999999E-2</v>
      </c>
      <c r="AU72" s="21">
        <f>' 1M - RES'!AU72</f>
        <v>8.2136000000000001E-2</v>
      </c>
      <c r="AV72" s="21">
        <f>' 1M - RES'!AV72</f>
        <v>8.4869E-2</v>
      </c>
      <c r="AW72" s="21">
        <f>' 1M - RES'!AW72</f>
        <v>8.2122000000000001E-2</v>
      </c>
      <c r="AX72" s="21">
        <f>' 1M - RES'!AX72</f>
        <v>8.4915000000000004E-2</v>
      </c>
      <c r="AY72" s="21">
        <f>' 1M - RES'!AY72</f>
        <v>8.4892999999999996E-2</v>
      </c>
      <c r="AZ72" s="21">
        <f>' 1M - RES'!AZ72</f>
        <v>7.7366000000000004E-2</v>
      </c>
      <c r="BA72" s="21">
        <f>' 1M - RES'!BA72</f>
        <v>8.4862999999999994E-2</v>
      </c>
      <c r="BB72" s="21">
        <f>' 1M - RES'!BB72</f>
        <v>8.2143999999999995E-2</v>
      </c>
      <c r="BC72" s="21">
        <f>' 1M - RES'!BC72</f>
        <v>8.4847000000000006E-2</v>
      </c>
      <c r="BD72" s="21">
        <f>' 1M - RES'!BD72</f>
        <v>8.2122000000000001E-2</v>
      </c>
      <c r="BE72" s="21">
        <f>' 1M - RES'!BE72</f>
        <v>8.4883E-2</v>
      </c>
      <c r="BF72" s="21">
        <f>' 1M - RES'!BF72</f>
        <v>8.4839999999999999E-2</v>
      </c>
      <c r="BG72" s="21">
        <f>' 1M - RES'!BG72</f>
        <v>8.2136000000000001E-2</v>
      </c>
      <c r="BH72" s="21">
        <f>' 1M - RES'!BH72</f>
        <v>8.4869E-2</v>
      </c>
      <c r="BI72" s="21">
        <f>' 1M - RES'!BI72</f>
        <v>8.2122000000000001E-2</v>
      </c>
      <c r="BJ72" s="21">
        <f>' 1M - RES'!BJ72</f>
        <v>8.4915000000000004E-2</v>
      </c>
      <c r="BK72" s="21">
        <f>' 1M - RES'!BK72</f>
        <v>8.4892999999999996E-2</v>
      </c>
      <c r="BL72" s="21">
        <f>' 1M - RES'!BL72</f>
        <v>7.7366000000000004E-2</v>
      </c>
      <c r="BM72" s="21">
        <f>' 1M - RES'!BM72</f>
        <v>8.4862999999999994E-2</v>
      </c>
      <c r="BN72" s="21">
        <f>' 1M - RES'!BN72</f>
        <v>8.2143999999999995E-2</v>
      </c>
      <c r="BO72" s="21">
        <f>' 1M - RES'!BO72</f>
        <v>8.4847000000000006E-2</v>
      </c>
      <c r="BP72" s="21">
        <f>' 1M - RES'!BP72</f>
        <v>8.2122000000000001E-2</v>
      </c>
      <c r="BQ72" s="21">
        <f>' 1M - RES'!BQ72</f>
        <v>8.4883E-2</v>
      </c>
      <c r="BR72" s="21">
        <f>' 1M - RES'!BR72</f>
        <v>8.4839999999999999E-2</v>
      </c>
      <c r="BS72" s="21">
        <f>' 1M - RES'!BS72</f>
        <v>8.2136000000000001E-2</v>
      </c>
      <c r="BT72" s="21">
        <f>' 1M - RES'!BT72</f>
        <v>8.4869E-2</v>
      </c>
      <c r="BU72" s="21">
        <f>' 1M - RES'!BU72</f>
        <v>8.2122000000000001E-2</v>
      </c>
      <c r="BV72" s="21">
        <f>' 1M - RES'!BV72</f>
        <v>8.4915000000000004E-2</v>
      </c>
      <c r="BW72" s="21">
        <f>' 1M - RES'!BW72</f>
        <v>8.4892999999999996E-2</v>
      </c>
      <c r="BX72" s="21">
        <f>' 1M - RES'!BX72</f>
        <v>7.7366000000000004E-2</v>
      </c>
      <c r="BY72" s="21">
        <f>' 1M - RES'!BY72</f>
        <v>8.4862999999999994E-2</v>
      </c>
      <c r="BZ72" s="21">
        <f>' 1M - RES'!BZ72</f>
        <v>8.2143999999999995E-2</v>
      </c>
      <c r="CA72" s="21">
        <f>' 1M - RES'!CA72</f>
        <v>8.4847000000000006E-2</v>
      </c>
      <c r="CB72" s="21">
        <f>' 1M - RES'!CB72</f>
        <v>8.2122000000000001E-2</v>
      </c>
      <c r="CC72" s="21">
        <f>' 1M - RES'!CC72</f>
        <v>8.4883E-2</v>
      </c>
      <c r="CD72" s="21">
        <f>' 1M - RES'!CD72</f>
        <v>8.4839999999999999E-2</v>
      </c>
      <c r="CE72" s="21">
        <f>' 1M - RES'!CE72</f>
        <v>8.2136000000000001E-2</v>
      </c>
      <c r="CF72" s="21">
        <f>' 1M - RES'!CF72</f>
        <v>8.4869E-2</v>
      </c>
      <c r="CG72" s="21">
        <f>' 1M - RES'!CG72</f>
        <v>8.2122000000000001E-2</v>
      </c>
      <c r="CH72" s="25">
        <f>' 1M - RES'!CH72</f>
        <v>8.4915000000000004E-2</v>
      </c>
      <c r="CJ72" s="278">
        <f t="shared" si="68"/>
        <v>1</v>
      </c>
    </row>
    <row r="73" spans="1:88" x14ac:dyDescent="0.3">
      <c r="A73" s="631"/>
      <c r="B73" s="101" t="s">
        <v>135</v>
      </c>
      <c r="C73" s="21">
        <f>' 1M - RES'!C73</f>
        <v>8.6451E-2</v>
      </c>
      <c r="D73" s="21">
        <f>' 1M - RES'!D73</f>
        <v>7.1145E-2</v>
      </c>
      <c r="E73" s="21">
        <f>' 1M - RES'!E73</f>
        <v>8.6052000000000003E-2</v>
      </c>
      <c r="F73" s="21">
        <f>' 1M - RES'!F73</f>
        <v>8.0701999999999996E-2</v>
      </c>
      <c r="G73" s="21">
        <f>' 1M - RES'!G73</f>
        <v>8.6052000000000003E-2</v>
      </c>
      <c r="H73" s="21">
        <f>' 1M - RES'!H73</f>
        <v>8.0701999999999996E-2</v>
      </c>
      <c r="I73" s="21">
        <f>' 1M - RES'!I73</f>
        <v>8.6451E-2</v>
      </c>
      <c r="J73" s="21">
        <f>' 1M - RES'!J73</f>
        <v>8.5653000000000007E-2</v>
      </c>
      <c r="K73" s="21">
        <f>' 1M - RES'!K73</f>
        <v>8.3031999999999995E-2</v>
      </c>
      <c r="L73" s="21">
        <f>' 1M - RES'!L73</f>
        <v>8.6052000000000003E-2</v>
      </c>
      <c r="M73" s="21">
        <f>' 1M - RES'!M73</f>
        <v>8.1087999999999993E-2</v>
      </c>
      <c r="N73" s="21">
        <f>' 1M - RES'!N73</f>
        <v>8.6619000000000002E-2</v>
      </c>
      <c r="O73" s="21">
        <f>' 1M - RES'!O73</f>
        <v>8.6451E-2</v>
      </c>
      <c r="P73" s="21">
        <f>' 1M - RES'!P73</f>
        <v>7.1145E-2</v>
      </c>
      <c r="Q73" s="21">
        <f>' 1M - RES'!Q73</f>
        <v>8.6052000000000003E-2</v>
      </c>
      <c r="R73" s="21">
        <f>' 1M - RES'!R73</f>
        <v>8.0701999999999996E-2</v>
      </c>
      <c r="S73" s="21">
        <f>' 1M - RES'!S73</f>
        <v>8.6052000000000003E-2</v>
      </c>
      <c r="T73" s="21">
        <f>' 1M - RES'!T73</f>
        <v>8.0701999999999996E-2</v>
      </c>
      <c r="U73" s="21">
        <f>' 1M - RES'!U73</f>
        <v>8.6451E-2</v>
      </c>
      <c r="V73" s="21">
        <f>' 1M - RES'!V73</f>
        <v>8.5653000000000007E-2</v>
      </c>
      <c r="W73" s="21">
        <f>' 1M - RES'!W73</f>
        <v>8.3031999999999995E-2</v>
      </c>
      <c r="X73" s="21">
        <f>' 1M - RES'!X73</f>
        <v>8.6052000000000003E-2</v>
      </c>
      <c r="Y73" s="21">
        <f>' 1M - RES'!Y73</f>
        <v>8.1087999999999993E-2</v>
      </c>
      <c r="Z73" s="21">
        <f>' 1M - RES'!Z73</f>
        <v>8.6619000000000002E-2</v>
      </c>
      <c r="AA73" s="21">
        <f>' 1M - RES'!AA73</f>
        <v>8.6451E-2</v>
      </c>
      <c r="AB73" s="21">
        <f>' 1M - RES'!AB73</f>
        <v>7.1145E-2</v>
      </c>
      <c r="AC73" s="21">
        <f>' 1M - RES'!AC73</f>
        <v>8.6052000000000003E-2</v>
      </c>
      <c r="AD73" s="21">
        <f>' 1M - RES'!AD73</f>
        <v>8.0701999999999996E-2</v>
      </c>
      <c r="AE73" s="21">
        <f>' 1M - RES'!AE73</f>
        <v>8.6052000000000003E-2</v>
      </c>
      <c r="AF73" s="21">
        <f>' 1M - RES'!AF73</f>
        <v>8.0701999999999996E-2</v>
      </c>
      <c r="AG73" s="21">
        <f>' 1M - RES'!AG73</f>
        <v>8.6451E-2</v>
      </c>
      <c r="AH73" s="21">
        <f>' 1M - RES'!AH73</f>
        <v>8.5653000000000007E-2</v>
      </c>
      <c r="AI73" s="21">
        <f>' 1M - RES'!AI73</f>
        <v>8.3031999999999995E-2</v>
      </c>
      <c r="AJ73" s="21">
        <f>' 1M - RES'!AJ73</f>
        <v>8.6052000000000003E-2</v>
      </c>
      <c r="AK73" s="21">
        <f>' 1M - RES'!AK73</f>
        <v>8.1087999999999993E-2</v>
      </c>
      <c r="AL73" s="21">
        <f>' 1M - RES'!AL73</f>
        <v>8.6619000000000002E-2</v>
      </c>
      <c r="AM73" s="21">
        <f>' 1M - RES'!AM73</f>
        <v>8.6451E-2</v>
      </c>
      <c r="AN73" s="21">
        <f>' 1M - RES'!AN73</f>
        <v>7.1145E-2</v>
      </c>
      <c r="AO73" s="21">
        <f>' 1M - RES'!AO73</f>
        <v>8.6052000000000003E-2</v>
      </c>
      <c r="AP73" s="21">
        <f>' 1M - RES'!AP73</f>
        <v>8.0701999999999996E-2</v>
      </c>
      <c r="AQ73" s="21">
        <f>' 1M - RES'!AQ73</f>
        <v>8.6052000000000003E-2</v>
      </c>
      <c r="AR73" s="21">
        <f>' 1M - RES'!AR73</f>
        <v>8.0701999999999996E-2</v>
      </c>
      <c r="AS73" s="21">
        <f>' 1M - RES'!AS73</f>
        <v>8.6451E-2</v>
      </c>
      <c r="AT73" s="21">
        <f>' 1M - RES'!AT73</f>
        <v>8.5653000000000007E-2</v>
      </c>
      <c r="AU73" s="21">
        <f>' 1M - RES'!AU73</f>
        <v>8.3031999999999995E-2</v>
      </c>
      <c r="AV73" s="21">
        <f>' 1M - RES'!AV73</f>
        <v>8.6052000000000003E-2</v>
      </c>
      <c r="AW73" s="21">
        <f>' 1M - RES'!AW73</f>
        <v>8.1087999999999993E-2</v>
      </c>
      <c r="AX73" s="21">
        <f>' 1M - RES'!AX73</f>
        <v>8.6619000000000002E-2</v>
      </c>
      <c r="AY73" s="21">
        <f>' 1M - RES'!AY73</f>
        <v>8.6451E-2</v>
      </c>
      <c r="AZ73" s="21">
        <f>' 1M - RES'!AZ73</f>
        <v>7.1145E-2</v>
      </c>
      <c r="BA73" s="21">
        <f>' 1M - RES'!BA73</f>
        <v>8.6052000000000003E-2</v>
      </c>
      <c r="BB73" s="21">
        <f>' 1M - RES'!BB73</f>
        <v>8.0701999999999996E-2</v>
      </c>
      <c r="BC73" s="21">
        <f>' 1M - RES'!BC73</f>
        <v>8.6052000000000003E-2</v>
      </c>
      <c r="BD73" s="21">
        <f>' 1M - RES'!BD73</f>
        <v>8.0701999999999996E-2</v>
      </c>
      <c r="BE73" s="21">
        <f>' 1M - RES'!BE73</f>
        <v>8.6451E-2</v>
      </c>
      <c r="BF73" s="21">
        <f>' 1M - RES'!BF73</f>
        <v>8.5653000000000007E-2</v>
      </c>
      <c r="BG73" s="21">
        <f>' 1M - RES'!BG73</f>
        <v>8.3031999999999995E-2</v>
      </c>
      <c r="BH73" s="21">
        <f>' 1M - RES'!BH73</f>
        <v>8.6052000000000003E-2</v>
      </c>
      <c r="BI73" s="21">
        <f>' 1M - RES'!BI73</f>
        <v>8.1087999999999993E-2</v>
      </c>
      <c r="BJ73" s="21">
        <f>' 1M - RES'!BJ73</f>
        <v>8.6619000000000002E-2</v>
      </c>
      <c r="BK73" s="21">
        <f>' 1M - RES'!BK73</f>
        <v>8.6451E-2</v>
      </c>
      <c r="BL73" s="21">
        <f>' 1M - RES'!BL73</f>
        <v>7.1145E-2</v>
      </c>
      <c r="BM73" s="21">
        <f>' 1M - RES'!BM73</f>
        <v>8.6052000000000003E-2</v>
      </c>
      <c r="BN73" s="21">
        <f>' 1M - RES'!BN73</f>
        <v>8.0701999999999996E-2</v>
      </c>
      <c r="BO73" s="21">
        <f>' 1M - RES'!BO73</f>
        <v>8.6052000000000003E-2</v>
      </c>
      <c r="BP73" s="21">
        <f>' 1M - RES'!BP73</f>
        <v>8.0701999999999996E-2</v>
      </c>
      <c r="BQ73" s="21">
        <f>' 1M - RES'!BQ73</f>
        <v>8.6451E-2</v>
      </c>
      <c r="BR73" s="21">
        <f>' 1M - RES'!BR73</f>
        <v>8.5653000000000007E-2</v>
      </c>
      <c r="BS73" s="21">
        <f>' 1M - RES'!BS73</f>
        <v>8.3031999999999995E-2</v>
      </c>
      <c r="BT73" s="21">
        <f>' 1M - RES'!BT73</f>
        <v>8.6052000000000003E-2</v>
      </c>
      <c r="BU73" s="21">
        <f>' 1M - RES'!BU73</f>
        <v>8.1087999999999993E-2</v>
      </c>
      <c r="BV73" s="21">
        <f>' 1M - RES'!BV73</f>
        <v>8.6619000000000002E-2</v>
      </c>
      <c r="BW73" s="21">
        <f>' 1M - RES'!BW73</f>
        <v>8.6451E-2</v>
      </c>
      <c r="BX73" s="21">
        <f>' 1M - RES'!BX73</f>
        <v>7.1145E-2</v>
      </c>
      <c r="BY73" s="21">
        <f>' 1M - RES'!BY73</f>
        <v>8.6052000000000003E-2</v>
      </c>
      <c r="BZ73" s="21">
        <f>' 1M - RES'!BZ73</f>
        <v>8.0701999999999996E-2</v>
      </c>
      <c r="CA73" s="21">
        <f>' 1M - RES'!CA73</f>
        <v>8.6052000000000003E-2</v>
      </c>
      <c r="CB73" s="21">
        <f>' 1M - RES'!CB73</f>
        <v>8.0701999999999996E-2</v>
      </c>
      <c r="CC73" s="21">
        <f>' 1M - RES'!CC73</f>
        <v>8.6451E-2</v>
      </c>
      <c r="CD73" s="21">
        <f>' 1M - RES'!CD73</f>
        <v>8.5653000000000007E-2</v>
      </c>
      <c r="CE73" s="21">
        <f>' 1M - RES'!CE73</f>
        <v>8.3031999999999995E-2</v>
      </c>
      <c r="CF73" s="21">
        <f>' 1M - RES'!CF73</f>
        <v>8.6052000000000003E-2</v>
      </c>
      <c r="CG73" s="21">
        <f>' 1M - RES'!CG73</f>
        <v>8.1087999999999993E-2</v>
      </c>
      <c r="CH73" s="25">
        <f>' 1M - RES'!CH73</f>
        <v>8.6619000000000002E-2</v>
      </c>
      <c r="CJ73" s="278">
        <f t="shared" si="68"/>
        <v>0.99999900000000008</v>
      </c>
    </row>
    <row r="74" spans="1:88" x14ac:dyDescent="0.3">
      <c r="A74" s="631"/>
      <c r="B74" s="101" t="s">
        <v>136</v>
      </c>
      <c r="C74" s="21">
        <f>' 1M - RES'!C74</f>
        <v>7.7052999999999996E-2</v>
      </c>
      <c r="D74" s="21">
        <f>' 1M - RES'!D74</f>
        <v>7.2168999999999997E-2</v>
      </c>
      <c r="E74" s="21">
        <f>' 1M - RES'!E74</f>
        <v>8.0271999999999996E-2</v>
      </c>
      <c r="F74" s="21">
        <f>' 1M - RES'!F74</f>
        <v>7.8752000000000003E-2</v>
      </c>
      <c r="G74" s="21">
        <f>' 1M - RES'!G74</f>
        <v>8.5646E-2</v>
      </c>
      <c r="H74" s="21">
        <f>' 1M - RES'!H74</f>
        <v>8.9111999999999997E-2</v>
      </c>
      <c r="I74" s="21">
        <f>' 1M - RES'!I74</f>
        <v>9.4239000000000003E-2</v>
      </c>
      <c r="J74" s="21">
        <f>' 1M - RES'!J74</f>
        <v>9.4212000000000004E-2</v>
      </c>
      <c r="K74" s="21">
        <f>' 1M - RES'!K74</f>
        <v>8.4971000000000005E-2</v>
      </c>
      <c r="L74" s="21">
        <f>' 1M - RES'!L74</f>
        <v>8.5653000000000007E-2</v>
      </c>
      <c r="M74" s="21">
        <f>' 1M - RES'!M74</f>
        <v>7.8716999999999995E-2</v>
      </c>
      <c r="N74" s="21">
        <f>' 1M - RES'!N74</f>
        <v>7.9203999999999997E-2</v>
      </c>
      <c r="O74" s="21">
        <f>' 1M - RES'!O74</f>
        <v>7.7052999999999996E-2</v>
      </c>
      <c r="P74" s="21">
        <f>' 1M - RES'!P74</f>
        <v>7.2168999999999997E-2</v>
      </c>
      <c r="Q74" s="21">
        <f>' 1M - RES'!Q74</f>
        <v>8.0271999999999996E-2</v>
      </c>
      <c r="R74" s="21">
        <f>' 1M - RES'!R74</f>
        <v>7.8752000000000003E-2</v>
      </c>
      <c r="S74" s="21">
        <f>' 1M - RES'!S74</f>
        <v>8.5646E-2</v>
      </c>
      <c r="T74" s="21">
        <f>' 1M - RES'!T74</f>
        <v>8.9111999999999997E-2</v>
      </c>
      <c r="U74" s="21">
        <f>' 1M - RES'!U74</f>
        <v>9.4239000000000003E-2</v>
      </c>
      <c r="V74" s="21">
        <f>' 1M - RES'!V74</f>
        <v>9.4212000000000004E-2</v>
      </c>
      <c r="W74" s="21">
        <f>' 1M - RES'!W74</f>
        <v>8.4971000000000005E-2</v>
      </c>
      <c r="X74" s="21">
        <f>' 1M - RES'!X74</f>
        <v>8.5653000000000007E-2</v>
      </c>
      <c r="Y74" s="21">
        <f>' 1M - RES'!Y74</f>
        <v>7.8716999999999995E-2</v>
      </c>
      <c r="Z74" s="21">
        <f>' 1M - RES'!Z74</f>
        <v>7.9203999999999997E-2</v>
      </c>
      <c r="AA74" s="21">
        <f>' 1M - RES'!AA74</f>
        <v>7.7052999999999996E-2</v>
      </c>
      <c r="AB74" s="21">
        <f>' 1M - RES'!AB74</f>
        <v>7.2168999999999997E-2</v>
      </c>
      <c r="AC74" s="21">
        <f>' 1M - RES'!AC74</f>
        <v>8.0271999999999996E-2</v>
      </c>
      <c r="AD74" s="21">
        <f>' 1M - RES'!AD74</f>
        <v>7.8752000000000003E-2</v>
      </c>
      <c r="AE74" s="21">
        <f>' 1M - RES'!AE74</f>
        <v>8.5646E-2</v>
      </c>
      <c r="AF74" s="21">
        <f>' 1M - RES'!AF74</f>
        <v>8.9111999999999997E-2</v>
      </c>
      <c r="AG74" s="21">
        <f>' 1M - RES'!AG74</f>
        <v>9.4239000000000003E-2</v>
      </c>
      <c r="AH74" s="21">
        <f>' 1M - RES'!AH74</f>
        <v>9.4212000000000004E-2</v>
      </c>
      <c r="AI74" s="21">
        <f>' 1M - RES'!AI74</f>
        <v>8.4971000000000005E-2</v>
      </c>
      <c r="AJ74" s="21">
        <f>' 1M - RES'!AJ74</f>
        <v>8.5653000000000007E-2</v>
      </c>
      <c r="AK74" s="21">
        <f>' 1M - RES'!AK74</f>
        <v>7.8716999999999995E-2</v>
      </c>
      <c r="AL74" s="21">
        <f>' 1M - RES'!AL74</f>
        <v>7.9203999999999997E-2</v>
      </c>
      <c r="AM74" s="21">
        <f>' 1M - RES'!AM74</f>
        <v>7.7052999999999996E-2</v>
      </c>
      <c r="AN74" s="21">
        <f>' 1M - RES'!AN74</f>
        <v>7.2168999999999997E-2</v>
      </c>
      <c r="AO74" s="21">
        <f>' 1M - RES'!AO74</f>
        <v>8.0271999999999996E-2</v>
      </c>
      <c r="AP74" s="21">
        <f>' 1M - RES'!AP74</f>
        <v>7.8752000000000003E-2</v>
      </c>
      <c r="AQ74" s="21">
        <f>' 1M - RES'!AQ74</f>
        <v>8.5646E-2</v>
      </c>
      <c r="AR74" s="21">
        <f>' 1M - RES'!AR74</f>
        <v>8.9111999999999997E-2</v>
      </c>
      <c r="AS74" s="21">
        <f>' 1M - RES'!AS74</f>
        <v>9.4239000000000003E-2</v>
      </c>
      <c r="AT74" s="21">
        <f>' 1M - RES'!AT74</f>
        <v>9.4212000000000004E-2</v>
      </c>
      <c r="AU74" s="21">
        <f>' 1M - RES'!AU74</f>
        <v>8.4971000000000005E-2</v>
      </c>
      <c r="AV74" s="21">
        <f>' 1M - RES'!AV74</f>
        <v>8.5653000000000007E-2</v>
      </c>
      <c r="AW74" s="21">
        <f>' 1M - RES'!AW74</f>
        <v>7.8716999999999995E-2</v>
      </c>
      <c r="AX74" s="21">
        <f>' 1M - RES'!AX74</f>
        <v>7.9203999999999997E-2</v>
      </c>
      <c r="AY74" s="21">
        <f>' 1M - RES'!AY74</f>
        <v>7.7052999999999996E-2</v>
      </c>
      <c r="AZ74" s="21">
        <f>' 1M - RES'!AZ74</f>
        <v>7.2168999999999997E-2</v>
      </c>
      <c r="BA74" s="21">
        <f>' 1M - RES'!BA74</f>
        <v>8.0271999999999996E-2</v>
      </c>
      <c r="BB74" s="21">
        <f>' 1M - RES'!BB74</f>
        <v>7.8752000000000003E-2</v>
      </c>
      <c r="BC74" s="21">
        <f>' 1M - RES'!BC74</f>
        <v>8.5646E-2</v>
      </c>
      <c r="BD74" s="21">
        <f>' 1M - RES'!BD74</f>
        <v>8.9111999999999997E-2</v>
      </c>
      <c r="BE74" s="21">
        <f>' 1M - RES'!BE74</f>
        <v>9.4239000000000003E-2</v>
      </c>
      <c r="BF74" s="21">
        <f>' 1M - RES'!BF74</f>
        <v>9.4212000000000004E-2</v>
      </c>
      <c r="BG74" s="21">
        <f>' 1M - RES'!BG74</f>
        <v>8.4971000000000005E-2</v>
      </c>
      <c r="BH74" s="21">
        <f>' 1M - RES'!BH74</f>
        <v>8.5653000000000007E-2</v>
      </c>
      <c r="BI74" s="21">
        <f>' 1M - RES'!BI74</f>
        <v>7.8716999999999995E-2</v>
      </c>
      <c r="BJ74" s="21">
        <f>' 1M - RES'!BJ74</f>
        <v>7.9203999999999997E-2</v>
      </c>
      <c r="BK74" s="21">
        <f>' 1M - RES'!BK74</f>
        <v>7.7052999999999996E-2</v>
      </c>
      <c r="BL74" s="21">
        <f>' 1M - RES'!BL74</f>
        <v>7.2168999999999997E-2</v>
      </c>
      <c r="BM74" s="21">
        <f>' 1M - RES'!BM74</f>
        <v>8.0271999999999996E-2</v>
      </c>
      <c r="BN74" s="21">
        <f>' 1M - RES'!BN74</f>
        <v>7.8752000000000003E-2</v>
      </c>
      <c r="BO74" s="21">
        <f>' 1M - RES'!BO74</f>
        <v>8.5646E-2</v>
      </c>
      <c r="BP74" s="21">
        <f>' 1M - RES'!BP74</f>
        <v>8.9111999999999997E-2</v>
      </c>
      <c r="BQ74" s="21">
        <f>' 1M - RES'!BQ74</f>
        <v>9.4239000000000003E-2</v>
      </c>
      <c r="BR74" s="21">
        <f>' 1M - RES'!BR74</f>
        <v>9.4212000000000004E-2</v>
      </c>
      <c r="BS74" s="21">
        <f>' 1M - RES'!BS74</f>
        <v>8.4971000000000005E-2</v>
      </c>
      <c r="BT74" s="21">
        <f>' 1M - RES'!BT74</f>
        <v>8.5653000000000007E-2</v>
      </c>
      <c r="BU74" s="21">
        <f>' 1M - RES'!BU74</f>
        <v>7.8716999999999995E-2</v>
      </c>
      <c r="BV74" s="21">
        <f>' 1M - RES'!BV74</f>
        <v>7.9203999999999997E-2</v>
      </c>
      <c r="BW74" s="21">
        <f>' 1M - RES'!BW74</f>
        <v>7.7052999999999996E-2</v>
      </c>
      <c r="BX74" s="21">
        <f>' 1M - RES'!BX74</f>
        <v>7.2168999999999997E-2</v>
      </c>
      <c r="BY74" s="21">
        <f>' 1M - RES'!BY74</f>
        <v>8.0271999999999996E-2</v>
      </c>
      <c r="BZ74" s="21">
        <f>' 1M - RES'!BZ74</f>
        <v>7.8752000000000003E-2</v>
      </c>
      <c r="CA74" s="21">
        <f>' 1M - RES'!CA74</f>
        <v>8.5646E-2</v>
      </c>
      <c r="CB74" s="21">
        <f>' 1M - RES'!CB74</f>
        <v>8.9111999999999997E-2</v>
      </c>
      <c r="CC74" s="21">
        <f>' 1M - RES'!CC74</f>
        <v>9.4239000000000003E-2</v>
      </c>
      <c r="CD74" s="21">
        <f>' 1M - RES'!CD74</f>
        <v>9.4212000000000004E-2</v>
      </c>
      <c r="CE74" s="21">
        <f>' 1M - RES'!CE74</f>
        <v>8.4971000000000005E-2</v>
      </c>
      <c r="CF74" s="21">
        <f>' 1M - RES'!CF74</f>
        <v>8.5653000000000007E-2</v>
      </c>
      <c r="CG74" s="21">
        <f>' 1M - RES'!CG74</f>
        <v>7.8716999999999995E-2</v>
      </c>
      <c r="CH74" s="25">
        <f>' 1M - RES'!CH74</f>
        <v>7.9203999999999997E-2</v>
      </c>
      <c r="CJ74" s="278">
        <f t="shared" si="68"/>
        <v>1</v>
      </c>
    </row>
    <row r="75" spans="1:88" ht="15" thickBot="1" x14ac:dyDescent="0.35">
      <c r="A75" s="632"/>
      <c r="B75" s="103" t="s">
        <v>137</v>
      </c>
      <c r="C75" s="22">
        <f>' 1M - RES'!C75</f>
        <v>0.10352699999999999</v>
      </c>
      <c r="D75" s="22">
        <f>' 1M - RES'!D75</f>
        <v>9.0719999999999995E-2</v>
      </c>
      <c r="E75" s="22">
        <f>' 1M - RES'!E75</f>
        <v>9.5543000000000003E-2</v>
      </c>
      <c r="F75" s="22">
        <f>' 1M - RES'!F75</f>
        <v>8.4798999999999999E-2</v>
      </c>
      <c r="G75" s="22">
        <f>' 1M - RES'!G75</f>
        <v>8.3599999999999994E-2</v>
      </c>
      <c r="H75" s="22">
        <f>' 1M - RES'!H75</f>
        <v>7.7064999999999995E-2</v>
      </c>
      <c r="I75" s="22">
        <f>' 1M - RES'!I75</f>
        <v>6.7711999999999994E-2</v>
      </c>
      <c r="J75" s="22">
        <f>' 1M - RES'!J75</f>
        <v>6.3687999999999995E-2</v>
      </c>
      <c r="K75" s="22">
        <f>' 1M - RES'!K75</f>
        <v>6.9373000000000004E-2</v>
      </c>
      <c r="L75" s="22">
        <f>' 1M - RES'!L75</f>
        <v>7.9644000000000006E-2</v>
      </c>
      <c r="M75" s="22">
        <f>' 1M - RES'!M75</f>
        <v>8.4751999999999994E-2</v>
      </c>
      <c r="N75" s="22">
        <f>' 1M - RES'!N75</f>
        <v>9.9576999999999999E-2</v>
      </c>
      <c r="O75" s="22">
        <f>' 1M - RES'!O75</f>
        <v>0.10352699999999999</v>
      </c>
      <c r="P75" s="22">
        <f>' 1M - RES'!P75</f>
        <v>9.0719999999999995E-2</v>
      </c>
      <c r="Q75" s="22">
        <f>' 1M - RES'!Q75</f>
        <v>9.5543000000000003E-2</v>
      </c>
      <c r="R75" s="22">
        <f>' 1M - RES'!R75</f>
        <v>8.4798999999999999E-2</v>
      </c>
      <c r="S75" s="22">
        <f>' 1M - RES'!S75</f>
        <v>8.3599999999999994E-2</v>
      </c>
      <c r="T75" s="22">
        <f>' 1M - RES'!T75</f>
        <v>7.7064999999999995E-2</v>
      </c>
      <c r="U75" s="22">
        <f>' 1M - RES'!U75</f>
        <v>6.7711999999999994E-2</v>
      </c>
      <c r="V75" s="22">
        <f>' 1M - RES'!V75</f>
        <v>6.3687999999999995E-2</v>
      </c>
      <c r="W75" s="22">
        <f>' 1M - RES'!W75</f>
        <v>6.9373000000000004E-2</v>
      </c>
      <c r="X75" s="22">
        <f>' 1M - RES'!X75</f>
        <v>7.9644000000000006E-2</v>
      </c>
      <c r="Y75" s="22">
        <f>' 1M - RES'!Y75</f>
        <v>8.4751999999999994E-2</v>
      </c>
      <c r="Z75" s="22">
        <f>' 1M - RES'!Z75</f>
        <v>9.9576999999999999E-2</v>
      </c>
      <c r="AA75" s="22">
        <f>' 1M - RES'!AA75</f>
        <v>0.10352699999999999</v>
      </c>
      <c r="AB75" s="22">
        <f>' 1M - RES'!AB75</f>
        <v>9.0719999999999995E-2</v>
      </c>
      <c r="AC75" s="22">
        <f>' 1M - RES'!AC75</f>
        <v>9.5543000000000003E-2</v>
      </c>
      <c r="AD75" s="22">
        <f>' 1M - RES'!AD75</f>
        <v>8.4798999999999999E-2</v>
      </c>
      <c r="AE75" s="22">
        <f>' 1M - RES'!AE75</f>
        <v>8.3599999999999994E-2</v>
      </c>
      <c r="AF75" s="22">
        <f>' 1M - RES'!AF75</f>
        <v>7.7064999999999995E-2</v>
      </c>
      <c r="AG75" s="22">
        <f>' 1M - RES'!AG75</f>
        <v>6.7711999999999994E-2</v>
      </c>
      <c r="AH75" s="22">
        <f>' 1M - RES'!AH75</f>
        <v>6.3687999999999995E-2</v>
      </c>
      <c r="AI75" s="22">
        <f>' 1M - RES'!AI75</f>
        <v>6.9373000000000004E-2</v>
      </c>
      <c r="AJ75" s="22">
        <f>' 1M - RES'!AJ75</f>
        <v>7.9644000000000006E-2</v>
      </c>
      <c r="AK75" s="22">
        <f>' 1M - RES'!AK75</f>
        <v>8.4751999999999994E-2</v>
      </c>
      <c r="AL75" s="22">
        <f>' 1M - RES'!AL75</f>
        <v>9.9576999999999999E-2</v>
      </c>
      <c r="AM75" s="22">
        <f>' 1M - RES'!AM75</f>
        <v>0.10352699999999999</v>
      </c>
      <c r="AN75" s="22">
        <f>' 1M - RES'!AN75</f>
        <v>9.0719999999999995E-2</v>
      </c>
      <c r="AO75" s="22">
        <f>' 1M - RES'!AO75</f>
        <v>9.5543000000000003E-2</v>
      </c>
      <c r="AP75" s="22">
        <f>' 1M - RES'!AP75</f>
        <v>8.4798999999999999E-2</v>
      </c>
      <c r="AQ75" s="22">
        <f>' 1M - RES'!AQ75</f>
        <v>8.3599999999999994E-2</v>
      </c>
      <c r="AR75" s="22">
        <f>' 1M - RES'!AR75</f>
        <v>7.7064999999999995E-2</v>
      </c>
      <c r="AS75" s="22">
        <f>' 1M - RES'!AS75</f>
        <v>6.7711999999999994E-2</v>
      </c>
      <c r="AT75" s="22">
        <f>' 1M - RES'!AT75</f>
        <v>6.3687999999999995E-2</v>
      </c>
      <c r="AU75" s="22">
        <f>' 1M - RES'!AU75</f>
        <v>6.9373000000000004E-2</v>
      </c>
      <c r="AV75" s="22">
        <f>' 1M - RES'!AV75</f>
        <v>7.9644000000000006E-2</v>
      </c>
      <c r="AW75" s="22">
        <f>' 1M - RES'!AW75</f>
        <v>8.4751999999999994E-2</v>
      </c>
      <c r="AX75" s="22">
        <f>' 1M - RES'!AX75</f>
        <v>9.9576999999999999E-2</v>
      </c>
      <c r="AY75" s="22">
        <f>' 1M - RES'!AY75</f>
        <v>0.10352699999999999</v>
      </c>
      <c r="AZ75" s="22">
        <f>' 1M - RES'!AZ75</f>
        <v>9.0719999999999995E-2</v>
      </c>
      <c r="BA75" s="22">
        <f>' 1M - RES'!BA75</f>
        <v>9.5543000000000003E-2</v>
      </c>
      <c r="BB75" s="22">
        <f>' 1M - RES'!BB75</f>
        <v>8.4798999999999999E-2</v>
      </c>
      <c r="BC75" s="22">
        <f>' 1M - RES'!BC75</f>
        <v>8.3599999999999994E-2</v>
      </c>
      <c r="BD75" s="22">
        <f>' 1M - RES'!BD75</f>
        <v>7.7064999999999995E-2</v>
      </c>
      <c r="BE75" s="22">
        <f>' 1M - RES'!BE75</f>
        <v>6.7711999999999994E-2</v>
      </c>
      <c r="BF75" s="22">
        <f>' 1M - RES'!BF75</f>
        <v>6.3687999999999995E-2</v>
      </c>
      <c r="BG75" s="22">
        <f>' 1M - RES'!BG75</f>
        <v>6.9373000000000004E-2</v>
      </c>
      <c r="BH75" s="22">
        <f>' 1M - RES'!BH75</f>
        <v>7.9644000000000006E-2</v>
      </c>
      <c r="BI75" s="22">
        <f>' 1M - RES'!BI75</f>
        <v>8.4751999999999994E-2</v>
      </c>
      <c r="BJ75" s="22">
        <f>' 1M - RES'!BJ75</f>
        <v>9.9576999999999999E-2</v>
      </c>
      <c r="BK75" s="22">
        <f>' 1M - RES'!BK75</f>
        <v>0.10352699999999999</v>
      </c>
      <c r="BL75" s="22">
        <f>' 1M - RES'!BL75</f>
        <v>9.0719999999999995E-2</v>
      </c>
      <c r="BM75" s="22">
        <f>' 1M - RES'!BM75</f>
        <v>9.5543000000000003E-2</v>
      </c>
      <c r="BN75" s="22">
        <f>' 1M - RES'!BN75</f>
        <v>8.4798999999999999E-2</v>
      </c>
      <c r="BO75" s="22">
        <f>' 1M - RES'!BO75</f>
        <v>8.3599999999999994E-2</v>
      </c>
      <c r="BP75" s="22">
        <f>' 1M - RES'!BP75</f>
        <v>7.7064999999999995E-2</v>
      </c>
      <c r="BQ75" s="22">
        <f>' 1M - RES'!BQ75</f>
        <v>6.7711999999999994E-2</v>
      </c>
      <c r="BR75" s="22">
        <f>' 1M - RES'!BR75</f>
        <v>6.3687999999999995E-2</v>
      </c>
      <c r="BS75" s="22">
        <f>' 1M - RES'!BS75</f>
        <v>6.9373000000000004E-2</v>
      </c>
      <c r="BT75" s="22">
        <f>' 1M - RES'!BT75</f>
        <v>7.9644000000000006E-2</v>
      </c>
      <c r="BU75" s="22">
        <f>' 1M - RES'!BU75</f>
        <v>8.4751999999999994E-2</v>
      </c>
      <c r="BV75" s="22">
        <f>' 1M - RES'!BV75</f>
        <v>9.9576999999999999E-2</v>
      </c>
      <c r="BW75" s="22">
        <f>' 1M - RES'!BW75</f>
        <v>0.10352699999999999</v>
      </c>
      <c r="BX75" s="22">
        <f>' 1M - RES'!BX75</f>
        <v>9.0719999999999995E-2</v>
      </c>
      <c r="BY75" s="22">
        <f>' 1M - RES'!BY75</f>
        <v>9.5543000000000003E-2</v>
      </c>
      <c r="BZ75" s="22">
        <f>' 1M - RES'!BZ75</f>
        <v>8.4798999999999999E-2</v>
      </c>
      <c r="CA75" s="22">
        <f>' 1M - RES'!CA75</f>
        <v>8.3599999999999994E-2</v>
      </c>
      <c r="CB75" s="22">
        <f>' 1M - RES'!CB75</f>
        <v>7.7064999999999995E-2</v>
      </c>
      <c r="CC75" s="22">
        <f>' 1M - RES'!CC75</f>
        <v>6.7711999999999994E-2</v>
      </c>
      <c r="CD75" s="22">
        <f>' 1M - RES'!CD75</f>
        <v>6.3687999999999995E-2</v>
      </c>
      <c r="CE75" s="22">
        <f>' 1M - RES'!CE75</f>
        <v>6.9373000000000004E-2</v>
      </c>
      <c r="CF75" s="22">
        <f>' 1M - RES'!CF75</f>
        <v>7.9644000000000006E-2</v>
      </c>
      <c r="CG75" s="22">
        <f>' 1M - RES'!CG75</f>
        <v>8.4751999999999994E-2</v>
      </c>
      <c r="CH75" s="26">
        <f>' 1M - RES'!CH75</f>
        <v>9.9576999999999999E-2</v>
      </c>
      <c r="CJ75" s="278">
        <f t="shared" si="68"/>
        <v>1</v>
      </c>
    </row>
    <row r="76" spans="1:88" ht="15" thickBot="1" x14ac:dyDescent="0.35">
      <c r="CJ76" s="259" t="s">
        <v>225</v>
      </c>
    </row>
    <row r="77" spans="1:88" x14ac:dyDescent="0.3">
      <c r="A77" s="20"/>
      <c r="B77" s="633" t="s">
        <v>241</v>
      </c>
      <c r="C77" s="248">
        <f>C65</f>
        <v>43831</v>
      </c>
      <c r="D77" s="248">
        <f t="shared" ref="D77:BO77" si="69">D65</f>
        <v>43862</v>
      </c>
      <c r="E77" s="248">
        <f t="shared" si="69"/>
        <v>43891</v>
      </c>
      <c r="F77" s="248">
        <f t="shared" si="69"/>
        <v>43922</v>
      </c>
      <c r="G77" s="248">
        <f t="shared" si="69"/>
        <v>43952</v>
      </c>
      <c r="H77" s="248">
        <f t="shared" si="69"/>
        <v>43983</v>
      </c>
      <c r="I77" s="248">
        <f t="shared" si="69"/>
        <v>44013</v>
      </c>
      <c r="J77" s="248">
        <f t="shared" si="69"/>
        <v>44044</v>
      </c>
      <c r="K77" s="248">
        <f t="shared" si="69"/>
        <v>44075</v>
      </c>
      <c r="L77" s="248">
        <f t="shared" si="69"/>
        <v>44105</v>
      </c>
      <c r="M77" s="248">
        <f t="shared" si="69"/>
        <v>44136</v>
      </c>
      <c r="N77" s="248">
        <f t="shared" si="69"/>
        <v>44166</v>
      </c>
      <c r="O77" s="248">
        <f t="shared" si="69"/>
        <v>44197</v>
      </c>
      <c r="P77" s="248">
        <f t="shared" si="69"/>
        <v>44228</v>
      </c>
      <c r="Q77" s="248">
        <f t="shared" si="69"/>
        <v>44256</v>
      </c>
      <c r="R77" s="248">
        <f t="shared" si="69"/>
        <v>44287</v>
      </c>
      <c r="S77" s="248">
        <f t="shared" si="69"/>
        <v>44317</v>
      </c>
      <c r="T77" s="248">
        <f t="shared" si="69"/>
        <v>44348</v>
      </c>
      <c r="U77" s="248">
        <f t="shared" si="69"/>
        <v>44378</v>
      </c>
      <c r="V77" s="248">
        <f t="shared" si="69"/>
        <v>44409</v>
      </c>
      <c r="W77" s="248">
        <f t="shared" si="69"/>
        <v>44440</v>
      </c>
      <c r="X77" s="248">
        <f t="shared" si="69"/>
        <v>44470</v>
      </c>
      <c r="Y77" s="248">
        <f t="shared" si="69"/>
        <v>44501</v>
      </c>
      <c r="Z77" s="248">
        <f t="shared" si="69"/>
        <v>44531</v>
      </c>
      <c r="AA77" s="248">
        <f t="shared" si="69"/>
        <v>44562</v>
      </c>
      <c r="AB77" s="248">
        <f t="shared" si="69"/>
        <v>44593</v>
      </c>
      <c r="AC77" s="248">
        <f t="shared" si="69"/>
        <v>44621</v>
      </c>
      <c r="AD77" s="248">
        <f t="shared" si="69"/>
        <v>44652</v>
      </c>
      <c r="AE77" s="248">
        <f t="shared" si="69"/>
        <v>44682</v>
      </c>
      <c r="AF77" s="248">
        <f t="shared" si="69"/>
        <v>44713</v>
      </c>
      <c r="AG77" s="248">
        <f t="shared" si="69"/>
        <v>44743</v>
      </c>
      <c r="AH77" s="248">
        <f t="shared" si="69"/>
        <v>44774</v>
      </c>
      <c r="AI77" s="248">
        <f t="shared" si="69"/>
        <v>44805</v>
      </c>
      <c r="AJ77" s="248">
        <f t="shared" si="69"/>
        <v>44835</v>
      </c>
      <c r="AK77" s="248">
        <f t="shared" si="69"/>
        <v>44866</v>
      </c>
      <c r="AL77" s="248">
        <f t="shared" si="69"/>
        <v>44896</v>
      </c>
      <c r="AM77" s="248">
        <f t="shared" si="69"/>
        <v>44927</v>
      </c>
      <c r="AN77" s="248">
        <f t="shared" si="69"/>
        <v>44958</v>
      </c>
      <c r="AO77" s="248">
        <f t="shared" si="69"/>
        <v>44986</v>
      </c>
      <c r="AP77" s="248">
        <f t="shared" si="69"/>
        <v>45017</v>
      </c>
      <c r="AQ77" s="248">
        <f t="shared" si="69"/>
        <v>45047</v>
      </c>
      <c r="AR77" s="248">
        <f t="shared" si="69"/>
        <v>45078</v>
      </c>
      <c r="AS77" s="248">
        <f t="shared" si="69"/>
        <v>45108</v>
      </c>
      <c r="AT77" s="248">
        <f t="shared" si="69"/>
        <v>45139</v>
      </c>
      <c r="AU77" s="248">
        <f t="shared" si="69"/>
        <v>45170</v>
      </c>
      <c r="AV77" s="248">
        <f t="shared" si="69"/>
        <v>45200</v>
      </c>
      <c r="AW77" s="248">
        <f t="shared" si="69"/>
        <v>45231</v>
      </c>
      <c r="AX77" s="248">
        <f t="shared" si="69"/>
        <v>45261</v>
      </c>
      <c r="AY77" s="248">
        <f t="shared" si="69"/>
        <v>45292</v>
      </c>
      <c r="AZ77" s="248">
        <f t="shared" si="69"/>
        <v>45323</v>
      </c>
      <c r="BA77" s="248">
        <f t="shared" si="69"/>
        <v>45352</v>
      </c>
      <c r="BB77" s="248">
        <f t="shared" si="69"/>
        <v>45383</v>
      </c>
      <c r="BC77" s="248">
        <f t="shared" si="69"/>
        <v>45413</v>
      </c>
      <c r="BD77" s="248">
        <f t="shared" si="69"/>
        <v>45444</v>
      </c>
      <c r="BE77" s="248">
        <f t="shared" si="69"/>
        <v>45474</v>
      </c>
      <c r="BF77" s="248">
        <f t="shared" si="69"/>
        <v>45505</v>
      </c>
      <c r="BG77" s="248">
        <f t="shared" si="69"/>
        <v>45536</v>
      </c>
      <c r="BH77" s="248">
        <f t="shared" si="69"/>
        <v>45566</v>
      </c>
      <c r="BI77" s="248">
        <f t="shared" si="69"/>
        <v>45597</v>
      </c>
      <c r="BJ77" s="248">
        <f t="shared" si="69"/>
        <v>45627</v>
      </c>
      <c r="BK77" s="248">
        <f t="shared" si="69"/>
        <v>45658</v>
      </c>
      <c r="BL77" s="248">
        <f t="shared" si="69"/>
        <v>45689</v>
      </c>
      <c r="BM77" s="248">
        <f t="shared" si="69"/>
        <v>45717</v>
      </c>
      <c r="BN77" s="248">
        <f t="shared" si="69"/>
        <v>45748</v>
      </c>
      <c r="BO77" s="248">
        <f t="shared" si="69"/>
        <v>45778</v>
      </c>
      <c r="BP77" s="248">
        <f t="shared" ref="BP77:CH77" si="70">BP65</f>
        <v>45809</v>
      </c>
      <c r="BQ77" s="248">
        <f t="shared" si="70"/>
        <v>45839</v>
      </c>
      <c r="BR77" s="248">
        <f t="shared" si="70"/>
        <v>45870</v>
      </c>
      <c r="BS77" s="248">
        <f t="shared" si="70"/>
        <v>45901</v>
      </c>
      <c r="BT77" s="248">
        <f t="shared" si="70"/>
        <v>45931</v>
      </c>
      <c r="BU77" s="248">
        <f t="shared" si="70"/>
        <v>45962</v>
      </c>
      <c r="BV77" s="248">
        <f t="shared" si="70"/>
        <v>45992</v>
      </c>
      <c r="BW77" s="248">
        <f t="shared" si="70"/>
        <v>46023</v>
      </c>
      <c r="BX77" s="248">
        <f t="shared" si="70"/>
        <v>46054</v>
      </c>
      <c r="BY77" s="248">
        <f t="shared" si="70"/>
        <v>46082</v>
      </c>
      <c r="BZ77" s="248">
        <f t="shared" si="70"/>
        <v>46113</v>
      </c>
      <c r="CA77" s="248">
        <f t="shared" si="70"/>
        <v>46143</v>
      </c>
      <c r="CB77" s="248">
        <f t="shared" si="70"/>
        <v>46174</v>
      </c>
      <c r="CC77" s="248">
        <f t="shared" si="70"/>
        <v>46204</v>
      </c>
      <c r="CD77" s="248">
        <f t="shared" si="70"/>
        <v>46235</v>
      </c>
      <c r="CE77" s="248">
        <f t="shared" si="70"/>
        <v>46266</v>
      </c>
      <c r="CF77" s="248">
        <f t="shared" si="70"/>
        <v>46296</v>
      </c>
      <c r="CG77" s="248">
        <f t="shared" si="70"/>
        <v>46327</v>
      </c>
      <c r="CH77" s="319">
        <f t="shared" si="70"/>
        <v>46357</v>
      </c>
    </row>
    <row r="78" spans="1:88" ht="15" thickBot="1" x14ac:dyDescent="0.35">
      <c r="A78" s="20"/>
      <c r="B78" s="634"/>
      <c r="C78" s="417">
        <f>' 1M - RES'!C78</f>
        <v>4.0911999999999997E-2</v>
      </c>
      <c r="D78" s="417">
        <f>' 1M - RES'!D78</f>
        <v>4.2255000000000001E-2</v>
      </c>
      <c r="E78" s="417">
        <f>' 1M - RES'!E78</f>
        <v>4.4016E-2</v>
      </c>
      <c r="F78" s="418">
        <f>' 1M - RES'!F78</f>
        <v>4.7618000000000001E-2</v>
      </c>
      <c r="G78" s="418">
        <f>' 1M - RES'!G78</f>
        <v>4.9702000000000003E-2</v>
      </c>
      <c r="H78" s="418">
        <f>' 1M - RES'!H78</f>
        <v>0.104792</v>
      </c>
      <c r="I78" s="418">
        <f>' 1M - RES'!I78</f>
        <v>0.104792</v>
      </c>
      <c r="J78" s="418">
        <f>' 1M - RES'!J78</f>
        <v>0.104792</v>
      </c>
      <c r="K78" s="418">
        <f>' 1M - RES'!K78</f>
        <v>0.104792</v>
      </c>
      <c r="L78" s="418">
        <f>' 1M - RES'!L78</f>
        <v>4.6772000000000001E-2</v>
      </c>
      <c r="M78" s="418">
        <f>' 1M - RES'!M78</f>
        <v>4.9327999999999997E-2</v>
      </c>
      <c r="N78" s="418">
        <f>' 1M - RES'!N78</f>
        <v>4.6037000000000002E-2</v>
      </c>
      <c r="O78" s="418">
        <f>' 1M - RES'!O78</f>
        <v>4.4374999999999998E-2</v>
      </c>
      <c r="P78" s="418">
        <f>' 1M - RES'!P78</f>
        <v>4.5622000000000003E-2</v>
      </c>
      <c r="Q78" s="418">
        <f>' 1M - RES'!Q78</f>
        <v>4.7230000000000001E-2</v>
      </c>
      <c r="R78" s="418">
        <f>' 1M - RES'!R78</f>
        <v>4.7618000000000001E-2</v>
      </c>
      <c r="S78" s="418">
        <f>' 1M - RES'!S78</f>
        <v>4.9702000000000003E-2</v>
      </c>
      <c r="T78" s="418">
        <f>' 1M - RES'!T78</f>
        <v>0.104792</v>
      </c>
      <c r="U78" s="418">
        <f>' 1M - RES'!U78</f>
        <v>0.104792</v>
      </c>
      <c r="V78" s="418">
        <f>' 1M - RES'!V78</f>
        <v>0.104792</v>
      </c>
      <c r="W78" s="418">
        <f>' 1M - RES'!W78</f>
        <v>0.104792</v>
      </c>
      <c r="X78" s="418">
        <f>' 1M - RES'!X78</f>
        <v>4.6772000000000001E-2</v>
      </c>
      <c r="Y78" s="418">
        <f>' 1M - RES'!Y78</f>
        <v>4.9327999999999997E-2</v>
      </c>
      <c r="Z78" s="418">
        <f>' 1M - RES'!Z78</f>
        <v>4.6037000000000002E-2</v>
      </c>
      <c r="AA78" s="418">
        <f>' 1M - RES'!AA78</f>
        <v>4.4374999999999998E-2</v>
      </c>
      <c r="AB78" s="418">
        <f>' 1M - RES'!AB78</f>
        <v>4.5622000000000003E-2</v>
      </c>
      <c r="AC78" s="418">
        <f>' 1M - RES'!AC78</f>
        <v>4.7230000000000001E-2</v>
      </c>
      <c r="AD78" s="418">
        <f>' 1M - RES'!AD78</f>
        <v>4.7618000000000001E-2</v>
      </c>
      <c r="AE78" s="418">
        <f>' 1M - RES'!AE78</f>
        <v>4.9702000000000003E-2</v>
      </c>
      <c r="AF78" s="418">
        <f>' 1M - RES'!AF78</f>
        <v>0.104792</v>
      </c>
      <c r="AG78" s="418">
        <f>' 1M - RES'!AG78</f>
        <v>0.104792</v>
      </c>
      <c r="AH78" s="418">
        <f>' 1M - RES'!AH78</f>
        <v>0.104792</v>
      </c>
      <c r="AI78" s="418">
        <f>' 1M - RES'!AI78</f>
        <v>0.104792</v>
      </c>
      <c r="AJ78" s="418">
        <f>' 1M - RES'!AJ78</f>
        <v>4.6772000000000001E-2</v>
      </c>
      <c r="AK78" s="418">
        <f>' 1M - RES'!AK78</f>
        <v>4.9327999999999997E-2</v>
      </c>
      <c r="AL78" s="418">
        <f>' 1M - RES'!AL78</f>
        <v>4.6037000000000002E-2</v>
      </c>
      <c r="AM78" s="418">
        <f>' 1M - RES'!AM78</f>
        <v>4.4374999999999998E-2</v>
      </c>
      <c r="AN78" s="418">
        <f>' 1M - RES'!AN78</f>
        <v>4.5622000000000003E-2</v>
      </c>
      <c r="AO78" s="418">
        <f>' 1M - RES'!AO78</f>
        <v>4.7230000000000001E-2</v>
      </c>
      <c r="AP78" s="418">
        <f>' 1M - RES'!AP78</f>
        <v>4.7618000000000001E-2</v>
      </c>
      <c r="AQ78" s="418">
        <f>' 1M - RES'!AQ78</f>
        <v>4.9702000000000003E-2</v>
      </c>
      <c r="AR78" s="418">
        <f>' 1M - RES'!AR78</f>
        <v>0.104792</v>
      </c>
      <c r="AS78" s="418">
        <f>' 1M - RES'!AS78</f>
        <v>0.104792</v>
      </c>
      <c r="AT78" s="418">
        <f>' 1M - RES'!AT78</f>
        <v>0.104792</v>
      </c>
      <c r="AU78" s="418">
        <f>' 1M - RES'!AU78</f>
        <v>0.104792</v>
      </c>
      <c r="AV78" s="418">
        <f>' 1M - RES'!AV78</f>
        <v>4.6772000000000001E-2</v>
      </c>
      <c r="AW78" s="418">
        <f>' 1M - RES'!AW78</f>
        <v>4.9327999999999997E-2</v>
      </c>
      <c r="AX78" s="418">
        <f>' 1M - RES'!AX78</f>
        <v>4.6037000000000002E-2</v>
      </c>
      <c r="AY78" s="418">
        <f>' 1M - RES'!AY78</f>
        <v>4.4374999999999998E-2</v>
      </c>
      <c r="AZ78" s="418">
        <f>' 1M - RES'!AZ78</f>
        <v>4.5622000000000003E-2</v>
      </c>
      <c r="BA78" s="418">
        <f>' 1M - RES'!BA78</f>
        <v>4.7230000000000001E-2</v>
      </c>
      <c r="BB78" s="418">
        <f>' 1M - RES'!BB78</f>
        <v>4.7618000000000001E-2</v>
      </c>
      <c r="BC78" s="418">
        <f>' 1M - RES'!BC78</f>
        <v>4.9702000000000003E-2</v>
      </c>
      <c r="BD78" s="418">
        <f>' 1M - RES'!BD78</f>
        <v>0.104792</v>
      </c>
      <c r="BE78" s="418">
        <f>' 1M - RES'!BE78</f>
        <v>0.104792</v>
      </c>
      <c r="BF78" s="418">
        <f>' 1M - RES'!BF78</f>
        <v>0.104792</v>
      </c>
      <c r="BG78" s="418">
        <f>' 1M - RES'!BG78</f>
        <v>0.104792</v>
      </c>
      <c r="BH78" s="418">
        <f>' 1M - RES'!BH78</f>
        <v>4.6772000000000001E-2</v>
      </c>
      <c r="BI78" s="418">
        <f>' 1M - RES'!BI78</f>
        <v>4.9327999999999997E-2</v>
      </c>
      <c r="BJ78" s="418">
        <f>' 1M - RES'!BJ78</f>
        <v>4.6037000000000002E-2</v>
      </c>
      <c r="BK78" s="418">
        <f>' 1M - RES'!BK78</f>
        <v>4.4374999999999998E-2</v>
      </c>
      <c r="BL78" s="418">
        <f>' 1M - RES'!BL78</f>
        <v>4.5622000000000003E-2</v>
      </c>
      <c r="BM78" s="418">
        <f>' 1M - RES'!BM78</f>
        <v>4.7230000000000001E-2</v>
      </c>
      <c r="BN78" s="418">
        <f>' 1M - RES'!BN78</f>
        <v>4.7618000000000001E-2</v>
      </c>
      <c r="BO78" s="418">
        <f>' 1M - RES'!BO78</f>
        <v>4.9702000000000003E-2</v>
      </c>
      <c r="BP78" s="418">
        <f>' 1M - RES'!BP78</f>
        <v>0.104792</v>
      </c>
      <c r="BQ78" s="418">
        <f>' 1M - RES'!BQ78</f>
        <v>0.104792</v>
      </c>
      <c r="BR78" s="418">
        <f>' 1M - RES'!BR78</f>
        <v>0.104792</v>
      </c>
      <c r="BS78" s="418">
        <f>' 1M - RES'!BS78</f>
        <v>0.104792</v>
      </c>
      <c r="BT78" s="418">
        <f>' 1M - RES'!BT78</f>
        <v>4.6772000000000001E-2</v>
      </c>
      <c r="BU78" s="418">
        <f>' 1M - RES'!BU78</f>
        <v>4.9327999999999997E-2</v>
      </c>
      <c r="BV78" s="418">
        <f>' 1M - RES'!BV78</f>
        <v>4.6037000000000002E-2</v>
      </c>
      <c r="BW78" s="418">
        <f>' 1M - RES'!BW78</f>
        <v>4.4374999999999998E-2</v>
      </c>
      <c r="BX78" s="418">
        <f>' 1M - RES'!BX78</f>
        <v>4.5622000000000003E-2</v>
      </c>
      <c r="BY78" s="418">
        <f>' 1M - RES'!BY78</f>
        <v>4.7230000000000001E-2</v>
      </c>
      <c r="BZ78" s="418">
        <f>' 1M - RES'!BZ78</f>
        <v>4.7618000000000001E-2</v>
      </c>
      <c r="CA78" s="418">
        <f>' 1M - RES'!CA78</f>
        <v>4.9702000000000003E-2</v>
      </c>
      <c r="CB78" s="418">
        <f>' 1M - RES'!CB78</f>
        <v>0.104792</v>
      </c>
      <c r="CC78" s="418">
        <f>' 1M - RES'!CC78</f>
        <v>0.104792</v>
      </c>
      <c r="CD78" s="418">
        <f>' 1M - RES'!CD78</f>
        <v>0.104792</v>
      </c>
      <c r="CE78" s="418">
        <f>' 1M - RES'!CE78</f>
        <v>0.104792</v>
      </c>
      <c r="CF78" s="418">
        <f>' 1M - RES'!CF78</f>
        <v>4.6772000000000001E-2</v>
      </c>
      <c r="CG78" s="418">
        <f>' 1M - RES'!CG78</f>
        <v>4.9327999999999997E-2</v>
      </c>
      <c r="CH78" s="422">
        <f>' 1M - RES'!CH78</f>
        <v>4.6037000000000002E-2</v>
      </c>
      <c r="CJ78" s="259" t="s">
        <v>227</v>
      </c>
    </row>
    <row r="79" spans="1:88" x14ac:dyDescent="0.3">
      <c r="CJ79" s="259" t="s">
        <v>228</v>
      </c>
    </row>
    <row r="96" spans="10:10" x14ac:dyDescent="0.3">
      <c r="J96" s="5"/>
    </row>
    <row r="97" spans="4:4" x14ac:dyDescent="0.3">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J112"/>
  <sheetViews>
    <sheetView zoomScale="80" zoomScaleNormal="80" workbookViewId="0">
      <pane xSplit="2" topLeftCell="C1" activePane="topRight" state="frozen"/>
      <selection activeCell="G51" sqref="G51"/>
      <selection pane="topRight" activeCell="M41" sqref="M41"/>
    </sheetView>
  </sheetViews>
  <sheetFormatPr defaultRowHeight="14.4" x14ac:dyDescent="0.3"/>
  <cols>
    <col min="1" max="1" width="9.44140625" customWidth="1"/>
    <col min="2" max="2" width="24.77734375" customWidth="1"/>
    <col min="3" max="3" width="15.77734375" bestFit="1" customWidth="1"/>
    <col min="4" max="9" width="13.77734375" customWidth="1"/>
    <col min="10" max="16" width="14.21875" bestFit="1" customWidth="1"/>
    <col min="17" max="84" width="14.21875" customWidth="1"/>
    <col min="85" max="86" width="14.21875" bestFit="1" customWidth="1"/>
    <col min="87" max="88" width="10.5546875" bestFit="1" customWidth="1"/>
    <col min="99" max="99" width="9.2187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89">
        <f>' 1M - RES'!C2</f>
        <v>0.85</v>
      </c>
      <c r="D2" s="89">
        <f>C2</f>
        <v>0.85</v>
      </c>
      <c r="E2" s="152">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x14ac:dyDescent="0.3">
      <c r="A4" s="635" t="s">
        <v>208</v>
      </c>
      <c r="B4" s="18" t="s">
        <v>209</v>
      </c>
      <c r="C4" s="309">
        <v>43831</v>
      </c>
      <c r="D4" s="309">
        <v>43862</v>
      </c>
      <c r="E4" s="309">
        <v>43891</v>
      </c>
      <c r="F4" s="309">
        <v>43922</v>
      </c>
      <c r="G4" s="309">
        <v>43952</v>
      </c>
      <c r="H4" s="309">
        <v>43983</v>
      </c>
      <c r="I4" s="309">
        <v>44013</v>
      </c>
      <c r="J4" s="309">
        <v>44044</v>
      </c>
      <c r="K4" s="309">
        <v>44075</v>
      </c>
      <c r="L4" s="309">
        <v>44105</v>
      </c>
      <c r="M4" s="309">
        <v>44136</v>
      </c>
      <c r="N4" s="309">
        <v>44166</v>
      </c>
      <c r="O4" s="309">
        <v>44197</v>
      </c>
      <c r="P4" s="309">
        <v>44228</v>
      </c>
      <c r="Q4" s="309">
        <v>44256</v>
      </c>
      <c r="R4" s="309">
        <v>44287</v>
      </c>
      <c r="S4" s="309">
        <v>44317</v>
      </c>
      <c r="T4" s="309">
        <v>44348</v>
      </c>
      <c r="U4" s="309">
        <v>44378</v>
      </c>
      <c r="V4" s="309">
        <v>44409</v>
      </c>
      <c r="W4" s="309">
        <v>44440</v>
      </c>
      <c r="X4" s="309">
        <v>44470</v>
      </c>
      <c r="Y4" s="309">
        <v>44501</v>
      </c>
      <c r="Z4" s="309">
        <v>44531</v>
      </c>
      <c r="AA4" s="309">
        <v>44562</v>
      </c>
      <c r="AB4" s="309">
        <v>44593</v>
      </c>
      <c r="AC4" s="309">
        <v>44621</v>
      </c>
      <c r="AD4" s="309">
        <v>44652</v>
      </c>
      <c r="AE4" s="309">
        <v>44682</v>
      </c>
      <c r="AF4" s="309">
        <v>44713</v>
      </c>
      <c r="AG4" s="309">
        <v>44743</v>
      </c>
      <c r="AH4" s="309">
        <v>44774</v>
      </c>
      <c r="AI4" s="309">
        <v>44805</v>
      </c>
      <c r="AJ4" s="309">
        <v>44835</v>
      </c>
      <c r="AK4" s="309">
        <v>44866</v>
      </c>
      <c r="AL4" s="309">
        <v>44896</v>
      </c>
      <c r="AM4" s="309">
        <v>44927</v>
      </c>
      <c r="AN4" s="309">
        <v>44958</v>
      </c>
      <c r="AO4" s="309">
        <v>44986</v>
      </c>
      <c r="AP4" s="309">
        <v>45017</v>
      </c>
      <c r="AQ4" s="309">
        <v>45047</v>
      </c>
      <c r="AR4" s="309">
        <v>45078</v>
      </c>
      <c r="AS4" s="309">
        <v>45108</v>
      </c>
      <c r="AT4" s="309">
        <v>45139</v>
      </c>
      <c r="AU4" s="309">
        <v>45170</v>
      </c>
      <c r="AV4" s="309">
        <v>45200</v>
      </c>
      <c r="AW4" s="309">
        <v>45231</v>
      </c>
      <c r="AX4" s="309">
        <v>45261</v>
      </c>
      <c r="AY4" s="309">
        <v>45292</v>
      </c>
      <c r="AZ4" s="309">
        <v>45323</v>
      </c>
      <c r="BA4" s="309">
        <v>45352</v>
      </c>
      <c r="BB4" s="309">
        <v>45383</v>
      </c>
      <c r="BC4" s="309">
        <v>45413</v>
      </c>
      <c r="BD4" s="309">
        <v>45444</v>
      </c>
      <c r="BE4" s="309">
        <v>45474</v>
      </c>
      <c r="BF4" s="309">
        <v>45505</v>
      </c>
      <c r="BG4" s="309">
        <v>45536</v>
      </c>
      <c r="BH4" s="309">
        <v>45566</v>
      </c>
      <c r="BI4" s="309">
        <v>45597</v>
      </c>
      <c r="BJ4" s="309">
        <v>45627</v>
      </c>
      <c r="BK4" s="309">
        <v>45658</v>
      </c>
      <c r="BL4" s="309">
        <v>45689</v>
      </c>
      <c r="BM4" s="309">
        <v>45717</v>
      </c>
      <c r="BN4" s="309">
        <v>45748</v>
      </c>
      <c r="BO4" s="309">
        <v>45778</v>
      </c>
      <c r="BP4" s="309">
        <v>45809</v>
      </c>
      <c r="BQ4" s="309">
        <v>45839</v>
      </c>
      <c r="BR4" s="309">
        <v>45870</v>
      </c>
      <c r="BS4" s="309">
        <v>45901</v>
      </c>
      <c r="BT4" s="309">
        <v>45931</v>
      </c>
      <c r="BU4" s="309">
        <v>45962</v>
      </c>
      <c r="BV4" s="309">
        <v>45992</v>
      </c>
      <c r="BW4" s="309">
        <v>46023</v>
      </c>
      <c r="BX4" s="309">
        <v>46054</v>
      </c>
      <c r="BY4" s="309">
        <v>46082</v>
      </c>
      <c r="BZ4" s="309">
        <v>46113</v>
      </c>
      <c r="CA4" s="309">
        <v>46143</v>
      </c>
      <c r="CB4" s="309">
        <v>46174</v>
      </c>
      <c r="CC4" s="309">
        <v>46204</v>
      </c>
      <c r="CD4" s="309">
        <v>46235</v>
      </c>
      <c r="CE4" s="309">
        <v>46266</v>
      </c>
      <c r="CF4" s="309">
        <v>46296</v>
      </c>
      <c r="CG4" s="309">
        <v>46327</v>
      </c>
      <c r="CH4" s="310">
        <v>46357</v>
      </c>
    </row>
    <row r="5" spans="1:88" ht="15" customHeight="1" x14ac:dyDescent="0.3">
      <c r="A5" s="636"/>
      <c r="B5" s="11" t="s">
        <v>229</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67"/>
    </row>
    <row r="6" spans="1:88" x14ac:dyDescent="0.3">
      <c r="A6" s="636"/>
      <c r="B6" s="13" t="s">
        <v>128</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8" x14ac:dyDescent="0.3">
      <c r="A7" s="636"/>
      <c r="B7" s="11" t="s">
        <v>230</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8" x14ac:dyDescent="0.3">
      <c r="A8" s="636"/>
      <c r="B8" s="11" t="s">
        <v>129</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8" x14ac:dyDescent="0.3">
      <c r="A9" s="636"/>
      <c r="B9" s="13" t="s">
        <v>231</v>
      </c>
      <c r="C9" s="3">
        <f>'BIZ kWh ENTRY'!C184</f>
        <v>0</v>
      </c>
      <c r="D9" s="3">
        <f>'BIZ kWh ENTRY'!D184</f>
        <v>0</v>
      </c>
      <c r="E9" s="3">
        <f>'BIZ kWh ENTRY'!E184</f>
        <v>0</v>
      </c>
      <c r="F9" s="3">
        <f>'BIZ kWh ENTRY'!F184</f>
        <v>18023.28</v>
      </c>
      <c r="G9" s="3">
        <f>'BIZ kWh ENTRY'!G184</f>
        <v>0</v>
      </c>
      <c r="H9" s="3">
        <f>'BIZ kWh ENTRY'!H184</f>
        <v>0</v>
      </c>
      <c r="I9" s="3">
        <f>'BIZ kWh ENTRY'!I184</f>
        <v>0</v>
      </c>
      <c r="J9" s="3">
        <f>'BIZ kWh ENTRY'!J184</f>
        <v>0</v>
      </c>
      <c r="K9" s="3">
        <f>'BIZ kWh ENTRY'!K184</f>
        <v>0</v>
      </c>
      <c r="L9" s="3">
        <f>'BIZ kWh ENTRY'!L184</f>
        <v>117698.04</v>
      </c>
      <c r="M9" s="3">
        <f>'BIZ kWh ENTRY'!M184</f>
        <v>4201.68</v>
      </c>
      <c r="N9" s="3">
        <f>'BIZ kWh ENTRY'!N184</f>
        <v>0</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8" x14ac:dyDescent="0.3">
      <c r="A10" s="636"/>
      <c r="B10" s="11" t="s">
        <v>131</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8" x14ac:dyDescent="0.3">
      <c r="A11" s="636"/>
      <c r="B11" s="11" t="s">
        <v>132</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8" x14ac:dyDescent="0.3">
      <c r="A12" s="636"/>
      <c r="B12" s="11" t="s">
        <v>133</v>
      </c>
      <c r="C12" s="3">
        <f>'BIZ kWh ENTRY'!C187</f>
        <v>0</v>
      </c>
      <c r="D12" s="3">
        <f>'BIZ kWh ENTRY'!D187</f>
        <v>74726</v>
      </c>
      <c r="E12" s="3">
        <f>'BIZ kWh ENTRY'!E187</f>
        <v>24625</v>
      </c>
      <c r="F12" s="3">
        <f>'BIZ kWh ENTRY'!F187</f>
        <v>237590.87</v>
      </c>
      <c r="G12" s="3">
        <f>'BIZ kWh ENTRY'!G187</f>
        <v>0</v>
      </c>
      <c r="H12" s="3">
        <f>'BIZ kWh ENTRY'!H187</f>
        <v>0</v>
      </c>
      <c r="I12" s="3">
        <f>'BIZ kWh ENTRY'!I187</f>
        <v>5975</v>
      </c>
      <c r="J12" s="3">
        <f>'BIZ kWh ENTRY'!J187</f>
        <v>36504.259999999995</v>
      </c>
      <c r="K12" s="3">
        <f>'BIZ kWh ENTRY'!K187</f>
        <v>0</v>
      </c>
      <c r="L12" s="3">
        <f>'BIZ kWh ENTRY'!L187</f>
        <v>12326.34</v>
      </c>
      <c r="M12" s="3">
        <f>'BIZ kWh ENTRY'!M187</f>
        <v>4453.7</v>
      </c>
      <c r="N12" s="3">
        <f>'BIZ kWh ENTRY'!N187</f>
        <v>588.17999999999995</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8" x14ac:dyDescent="0.3">
      <c r="A13" s="636"/>
      <c r="B13" s="11" t="s">
        <v>134</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8" x14ac:dyDescent="0.3">
      <c r="A14" s="636"/>
      <c r="B14" s="11" t="s">
        <v>232</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8" x14ac:dyDescent="0.3">
      <c r="A15" s="636"/>
      <c r="B15" s="11" t="s">
        <v>233</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67"/>
    </row>
    <row r="16" spans="1:88" x14ac:dyDescent="0.3">
      <c r="A16" s="636"/>
      <c r="B16" s="11" t="s">
        <v>136</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67"/>
    </row>
    <row r="17" spans="1:86" x14ac:dyDescent="0.3">
      <c r="A17" s="636"/>
      <c r="B17" s="11" t="s">
        <v>137</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67"/>
    </row>
    <row r="18" spans="1:86" x14ac:dyDescent="0.3">
      <c r="A18" s="636"/>
      <c r="B18" s="11" t="s">
        <v>234</v>
      </c>
      <c r="C18" s="3"/>
      <c r="D18" s="3"/>
      <c r="E18" s="311"/>
      <c r="F18" s="311"/>
      <c r="G18" s="311"/>
      <c r="H18" s="311"/>
      <c r="I18" s="311"/>
      <c r="J18" s="311"/>
      <c r="K18" s="311"/>
      <c r="L18" s="311"/>
      <c r="M18" s="311"/>
      <c r="N18" s="311"/>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67"/>
    </row>
    <row r="19" spans="1:86" ht="15" thickBot="1" x14ac:dyDescent="0.35">
      <c r="A19" s="637"/>
      <c r="B19" s="16" t="str">
        <f>' LI 1M - RES'!B16</f>
        <v>Monthly kWh</v>
      </c>
      <c r="C19" s="313">
        <f>SUM(C5:C18)</f>
        <v>0</v>
      </c>
      <c r="D19" s="313">
        <f t="shared" ref="D19:BO19" si="2">SUM(D5:D18)</f>
        <v>74726</v>
      </c>
      <c r="E19" s="313">
        <f t="shared" si="2"/>
        <v>24625</v>
      </c>
      <c r="F19" s="313">
        <f t="shared" si="2"/>
        <v>255614.15</v>
      </c>
      <c r="G19" s="313">
        <f t="shared" si="2"/>
        <v>0</v>
      </c>
      <c r="H19" s="313">
        <f t="shared" si="2"/>
        <v>0</v>
      </c>
      <c r="I19" s="313">
        <f t="shared" si="2"/>
        <v>5975</v>
      </c>
      <c r="J19" s="313">
        <f t="shared" si="2"/>
        <v>36504.259999999995</v>
      </c>
      <c r="K19" s="313">
        <f t="shared" si="2"/>
        <v>0</v>
      </c>
      <c r="L19" s="313">
        <f t="shared" si="2"/>
        <v>130024.37999999999</v>
      </c>
      <c r="M19" s="313">
        <f t="shared" si="2"/>
        <v>8655.380000000001</v>
      </c>
      <c r="N19" s="313">
        <f t="shared" si="2"/>
        <v>588.17999999999995</v>
      </c>
      <c r="O19" s="314">
        <f t="shared" si="2"/>
        <v>0</v>
      </c>
      <c r="P19" s="314">
        <f t="shared" si="2"/>
        <v>0</v>
      </c>
      <c r="Q19" s="314">
        <f t="shared" si="2"/>
        <v>0</v>
      </c>
      <c r="R19" s="314">
        <f t="shared" si="2"/>
        <v>0</v>
      </c>
      <c r="S19" s="314">
        <f t="shared" si="2"/>
        <v>0</v>
      </c>
      <c r="T19" s="314">
        <f t="shared" si="2"/>
        <v>0</v>
      </c>
      <c r="U19" s="314">
        <f t="shared" si="2"/>
        <v>0</v>
      </c>
      <c r="V19" s="314">
        <f t="shared" si="2"/>
        <v>0</v>
      </c>
      <c r="W19" s="314">
        <f t="shared" si="2"/>
        <v>0</v>
      </c>
      <c r="X19" s="314">
        <f t="shared" si="2"/>
        <v>0</v>
      </c>
      <c r="Y19" s="314">
        <f t="shared" si="2"/>
        <v>0</v>
      </c>
      <c r="Z19" s="314">
        <f t="shared" si="2"/>
        <v>0</v>
      </c>
      <c r="AA19" s="314">
        <f t="shared" si="2"/>
        <v>0</v>
      </c>
      <c r="AB19" s="314">
        <f t="shared" si="2"/>
        <v>0</v>
      </c>
      <c r="AC19" s="314">
        <f t="shared" si="2"/>
        <v>0</v>
      </c>
      <c r="AD19" s="314">
        <f t="shared" si="2"/>
        <v>0</v>
      </c>
      <c r="AE19" s="314">
        <f t="shared" si="2"/>
        <v>0</v>
      </c>
      <c r="AF19" s="314">
        <f t="shared" si="2"/>
        <v>0</v>
      </c>
      <c r="AG19" s="314">
        <f t="shared" si="2"/>
        <v>0</v>
      </c>
      <c r="AH19" s="314">
        <f t="shared" si="2"/>
        <v>0</v>
      </c>
      <c r="AI19" s="314">
        <f t="shared" si="2"/>
        <v>0</v>
      </c>
      <c r="AJ19" s="314">
        <f t="shared" si="2"/>
        <v>0</v>
      </c>
      <c r="AK19" s="314">
        <f t="shared" si="2"/>
        <v>0</v>
      </c>
      <c r="AL19" s="314">
        <f t="shared" si="2"/>
        <v>0</v>
      </c>
      <c r="AM19" s="314">
        <f t="shared" si="2"/>
        <v>0</v>
      </c>
      <c r="AN19" s="314">
        <f t="shared" si="2"/>
        <v>0</v>
      </c>
      <c r="AO19" s="314">
        <f t="shared" si="2"/>
        <v>0</v>
      </c>
      <c r="AP19" s="314">
        <f t="shared" si="2"/>
        <v>0</v>
      </c>
      <c r="AQ19" s="314">
        <f t="shared" si="2"/>
        <v>0</v>
      </c>
      <c r="AR19" s="314">
        <f t="shared" si="2"/>
        <v>0</v>
      </c>
      <c r="AS19" s="314">
        <f t="shared" si="2"/>
        <v>0</v>
      </c>
      <c r="AT19" s="314">
        <f t="shared" si="2"/>
        <v>0</v>
      </c>
      <c r="AU19" s="314">
        <f t="shared" si="2"/>
        <v>0</v>
      </c>
      <c r="AV19" s="314">
        <f t="shared" si="2"/>
        <v>0</v>
      </c>
      <c r="AW19" s="314">
        <f t="shared" si="2"/>
        <v>0</v>
      </c>
      <c r="AX19" s="314">
        <f t="shared" si="2"/>
        <v>0</v>
      </c>
      <c r="AY19" s="314">
        <f t="shared" si="2"/>
        <v>0</v>
      </c>
      <c r="AZ19" s="314">
        <f t="shared" si="2"/>
        <v>0</v>
      </c>
      <c r="BA19" s="314">
        <f t="shared" si="2"/>
        <v>0</v>
      </c>
      <c r="BB19" s="314">
        <f t="shared" si="2"/>
        <v>0</v>
      </c>
      <c r="BC19" s="314">
        <f t="shared" si="2"/>
        <v>0</v>
      </c>
      <c r="BD19" s="314">
        <f t="shared" si="2"/>
        <v>0</v>
      </c>
      <c r="BE19" s="314">
        <f t="shared" si="2"/>
        <v>0</v>
      </c>
      <c r="BF19" s="314">
        <f t="shared" si="2"/>
        <v>0</v>
      </c>
      <c r="BG19" s="314">
        <f t="shared" si="2"/>
        <v>0</v>
      </c>
      <c r="BH19" s="314">
        <f t="shared" si="2"/>
        <v>0</v>
      </c>
      <c r="BI19" s="314">
        <f t="shared" si="2"/>
        <v>0</v>
      </c>
      <c r="BJ19" s="314">
        <f t="shared" si="2"/>
        <v>0</v>
      </c>
      <c r="BK19" s="314">
        <f t="shared" si="2"/>
        <v>0</v>
      </c>
      <c r="BL19" s="314">
        <f t="shared" si="2"/>
        <v>0</v>
      </c>
      <c r="BM19" s="314">
        <f t="shared" si="2"/>
        <v>0</v>
      </c>
      <c r="BN19" s="314">
        <f t="shared" si="2"/>
        <v>0</v>
      </c>
      <c r="BO19" s="314">
        <f t="shared" si="2"/>
        <v>0</v>
      </c>
      <c r="BP19" s="314">
        <f t="shared" ref="BP19:CH19" si="3">SUM(BP5:BP18)</f>
        <v>0</v>
      </c>
      <c r="BQ19" s="314">
        <f t="shared" si="3"/>
        <v>0</v>
      </c>
      <c r="BR19" s="314">
        <f t="shared" si="3"/>
        <v>0</v>
      </c>
      <c r="BS19" s="314">
        <f t="shared" si="3"/>
        <v>0</v>
      </c>
      <c r="BT19" s="314">
        <f t="shared" si="3"/>
        <v>0</v>
      </c>
      <c r="BU19" s="314">
        <f t="shared" si="3"/>
        <v>0</v>
      </c>
      <c r="BV19" s="314">
        <f t="shared" si="3"/>
        <v>0</v>
      </c>
      <c r="BW19" s="314">
        <f t="shared" si="3"/>
        <v>0</v>
      </c>
      <c r="BX19" s="314">
        <f t="shared" si="3"/>
        <v>0</v>
      </c>
      <c r="BY19" s="314">
        <f t="shared" si="3"/>
        <v>0</v>
      </c>
      <c r="BZ19" s="314">
        <f t="shared" si="3"/>
        <v>0</v>
      </c>
      <c r="CA19" s="314">
        <f t="shared" si="3"/>
        <v>0</v>
      </c>
      <c r="CB19" s="314">
        <f t="shared" si="3"/>
        <v>0</v>
      </c>
      <c r="CC19" s="314">
        <f t="shared" si="3"/>
        <v>0</v>
      </c>
      <c r="CD19" s="314">
        <f t="shared" si="3"/>
        <v>0</v>
      </c>
      <c r="CE19" s="314">
        <f t="shared" si="3"/>
        <v>0</v>
      </c>
      <c r="CF19" s="314">
        <f t="shared" si="3"/>
        <v>0</v>
      </c>
      <c r="CG19" s="314">
        <f t="shared" si="3"/>
        <v>0</v>
      </c>
      <c r="CH19" s="315">
        <f t="shared" si="3"/>
        <v>0</v>
      </c>
    </row>
    <row r="20" spans="1:86" s="49" customFormat="1" x14ac:dyDescent="0.3">
      <c r="A20" s="346"/>
      <c r="B20" s="347"/>
      <c r="C20" s="9"/>
      <c r="D20" s="347"/>
      <c r="E20" s="9"/>
      <c r="F20" s="347"/>
      <c r="G20" s="347"/>
      <c r="H20" s="9"/>
      <c r="I20" s="347"/>
      <c r="J20" s="347"/>
      <c r="K20" s="9"/>
      <c r="L20" s="347"/>
      <c r="M20" s="347"/>
      <c r="N20" s="9"/>
      <c r="O20" s="347"/>
      <c r="P20" s="347"/>
      <c r="Q20" s="9"/>
      <c r="R20" s="347"/>
      <c r="S20" s="347"/>
      <c r="T20" s="9"/>
      <c r="U20" s="347"/>
      <c r="V20" s="347"/>
      <c r="W20" s="9"/>
      <c r="X20" s="347"/>
      <c r="Y20" s="347"/>
      <c r="Z20" s="9"/>
      <c r="AA20" s="347"/>
      <c r="AB20" s="347"/>
      <c r="AC20" s="9"/>
      <c r="AD20" s="347"/>
      <c r="AE20" s="347"/>
      <c r="AF20" s="9"/>
      <c r="AG20" s="347"/>
      <c r="AH20" s="347"/>
      <c r="AI20" s="9"/>
      <c r="AJ20" s="347"/>
      <c r="AK20" s="347"/>
      <c r="AL20" s="9"/>
      <c r="AM20" s="347"/>
      <c r="AN20" s="347"/>
      <c r="AO20" s="9"/>
      <c r="AP20" s="347"/>
      <c r="AQ20" s="347"/>
      <c r="AR20" s="9"/>
      <c r="AS20" s="347"/>
      <c r="AT20" s="347"/>
      <c r="AU20" s="9"/>
      <c r="AV20" s="347"/>
      <c r="AW20" s="347"/>
      <c r="AX20" s="9"/>
      <c r="AY20" s="347"/>
      <c r="AZ20" s="347"/>
      <c r="BA20" s="9"/>
      <c r="BB20" s="347"/>
      <c r="BC20" s="347"/>
      <c r="BD20" s="9"/>
      <c r="BE20" s="347"/>
      <c r="BF20" s="347"/>
      <c r="BG20" s="9"/>
      <c r="BH20" s="347"/>
      <c r="BI20" s="347"/>
      <c r="BJ20" s="9"/>
      <c r="BK20" s="347"/>
      <c r="BL20" s="347"/>
      <c r="BM20" s="9"/>
      <c r="BN20" s="347"/>
      <c r="BO20" s="347"/>
      <c r="BP20" s="9"/>
      <c r="BQ20" s="347"/>
      <c r="BR20" s="347"/>
      <c r="BS20" s="9"/>
      <c r="BT20" s="347"/>
      <c r="BU20" s="347"/>
      <c r="BV20" s="9"/>
      <c r="BW20" s="347"/>
      <c r="BX20" s="347"/>
      <c r="BY20" s="9"/>
      <c r="BZ20" s="347"/>
      <c r="CA20" s="347"/>
      <c r="CB20" s="9"/>
      <c r="CC20" s="347"/>
      <c r="CD20" s="347"/>
      <c r="CE20" s="9"/>
      <c r="CF20" s="347"/>
      <c r="CG20" s="347"/>
      <c r="CH20" s="161"/>
    </row>
    <row r="21" spans="1:86" s="49" customFormat="1" ht="15" thickBot="1" x14ac:dyDescent="0.35">
      <c r="C21" s="348"/>
      <c r="D21" s="160"/>
      <c r="E21" s="348"/>
      <c r="F21" s="160"/>
      <c r="G21" s="160"/>
      <c r="H21" s="348"/>
      <c r="I21" s="160"/>
      <c r="J21" s="160"/>
      <c r="K21" s="348"/>
      <c r="L21" s="160"/>
      <c r="M21" s="160"/>
      <c r="N21" s="348"/>
      <c r="O21" s="160"/>
      <c r="P21" s="160"/>
      <c r="Q21" s="348"/>
      <c r="R21" s="160"/>
      <c r="S21" s="160"/>
      <c r="T21" s="348"/>
      <c r="U21" s="160"/>
      <c r="V21" s="160"/>
      <c r="W21" s="348"/>
      <c r="X21" s="160"/>
      <c r="Y21" s="160"/>
      <c r="Z21" s="348"/>
      <c r="AA21" s="160"/>
      <c r="AB21" s="160"/>
      <c r="AC21" s="348"/>
      <c r="AD21" s="160"/>
      <c r="AE21" s="160"/>
      <c r="AF21" s="348"/>
      <c r="AG21" s="160"/>
      <c r="AH21" s="160"/>
      <c r="AI21" s="348"/>
      <c r="AJ21" s="160"/>
      <c r="AK21" s="160"/>
      <c r="AL21" s="348"/>
      <c r="AM21" s="160"/>
      <c r="AN21" s="160"/>
      <c r="AO21" s="348"/>
      <c r="AP21" s="160"/>
      <c r="AQ21" s="160"/>
      <c r="AR21" s="348"/>
      <c r="AS21" s="160"/>
      <c r="AT21" s="160"/>
      <c r="AU21" s="348"/>
      <c r="AV21" s="160"/>
      <c r="AW21" s="160"/>
      <c r="AX21" s="348"/>
      <c r="AY21" s="160"/>
      <c r="AZ21" s="160"/>
      <c r="BA21" s="348"/>
      <c r="BB21" s="160"/>
      <c r="BC21" s="160"/>
      <c r="BD21" s="348"/>
      <c r="BE21" s="160"/>
      <c r="BF21" s="160"/>
      <c r="BG21" s="348"/>
      <c r="BH21" s="160"/>
      <c r="BI21" s="160"/>
      <c r="BJ21" s="348"/>
      <c r="BK21" s="160"/>
      <c r="BL21" s="160"/>
      <c r="BM21" s="348"/>
      <c r="BN21" s="160"/>
      <c r="BO21" s="160"/>
      <c r="BP21" s="348"/>
      <c r="BQ21" s="160"/>
      <c r="BR21" s="160"/>
      <c r="BS21" s="348"/>
      <c r="BT21" s="160"/>
      <c r="BU21" s="160"/>
      <c r="BV21" s="348"/>
      <c r="BW21" s="160"/>
      <c r="BX21" s="160"/>
      <c r="BY21" s="348"/>
      <c r="BZ21" s="160"/>
      <c r="CA21" s="160"/>
      <c r="CB21" s="348"/>
      <c r="CC21" s="160"/>
      <c r="CD21" s="160"/>
      <c r="CE21" s="348"/>
      <c r="CF21" s="160"/>
      <c r="CG21" s="160"/>
      <c r="CH21" s="348"/>
    </row>
    <row r="22" spans="1:86" ht="15.6" x14ac:dyDescent="0.3">
      <c r="A22" s="638" t="s">
        <v>213</v>
      </c>
      <c r="B22" s="18" t="str">
        <f t="shared" ref="B22" si="4">B4</f>
        <v>End Use</v>
      </c>
      <c r="C22" s="309">
        <v>43831</v>
      </c>
      <c r="D22" s="309">
        <v>43862</v>
      </c>
      <c r="E22" s="309">
        <v>43891</v>
      </c>
      <c r="F22" s="309">
        <v>43922</v>
      </c>
      <c r="G22" s="309">
        <v>43952</v>
      </c>
      <c r="H22" s="309">
        <v>43983</v>
      </c>
      <c r="I22" s="309">
        <v>44013</v>
      </c>
      <c r="J22" s="309">
        <v>44044</v>
      </c>
      <c r="K22" s="309">
        <v>44075</v>
      </c>
      <c r="L22" s="309">
        <v>44105</v>
      </c>
      <c r="M22" s="309">
        <v>44136</v>
      </c>
      <c r="N22" s="309">
        <v>44166</v>
      </c>
      <c r="O22" s="309">
        <v>44197</v>
      </c>
      <c r="P22" s="309">
        <v>44228</v>
      </c>
      <c r="Q22" s="309">
        <v>44256</v>
      </c>
      <c r="R22" s="309">
        <v>44287</v>
      </c>
      <c r="S22" s="309">
        <v>44317</v>
      </c>
      <c r="T22" s="309">
        <v>44348</v>
      </c>
      <c r="U22" s="309">
        <v>44378</v>
      </c>
      <c r="V22" s="309">
        <v>44409</v>
      </c>
      <c r="W22" s="309">
        <v>44440</v>
      </c>
      <c r="X22" s="309">
        <v>44470</v>
      </c>
      <c r="Y22" s="309">
        <v>44501</v>
      </c>
      <c r="Z22" s="309">
        <v>44531</v>
      </c>
      <c r="AA22" s="309">
        <v>44562</v>
      </c>
      <c r="AB22" s="309">
        <v>44593</v>
      </c>
      <c r="AC22" s="309">
        <v>44621</v>
      </c>
      <c r="AD22" s="309">
        <v>44652</v>
      </c>
      <c r="AE22" s="309">
        <v>44682</v>
      </c>
      <c r="AF22" s="309">
        <v>44713</v>
      </c>
      <c r="AG22" s="309">
        <v>44743</v>
      </c>
      <c r="AH22" s="309">
        <v>44774</v>
      </c>
      <c r="AI22" s="309">
        <v>44805</v>
      </c>
      <c r="AJ22" s="309">
        <v>44835</v>
      </c>
      <c r="AK22" s="309">
        <v>44866</v>
      </c>
      <c r="AL22" s="309">
        <v>44896</v>
      </c>
      <c r="AM22" s="309">
        <v>44927</v>
      </c>
      <c r="AN22" s="309">
        <v>44958</v>
      </c>
      <c r="AO22" s="309">
        <v>44986</v>
      </c>
      <c r="AP22" s="309">
        <v>45017</v>
      </c>
      <c r="AQ22" s="309">
        <v>45047</v>
      </c>
      <c r="AR22" s="309">
        <v>45078</v>
      </c>
      <c r="AS22" s="309">
        <v>45108</v>
      </c>
      <c r="AT22" s="309">
        <v>45139</v>
      </c>
      <c r="AU22" s="309">
        <v>45170</v>
      </c>
      <c r="AV22" s="309">
        <v>45200</v>
      </c>
      <c r="AW22" s="309">
        <v>45231</v>
      </c>
      <c r="AX22" s="309">
        <v>45261</v>
      </c>
      <c r="AY22" s="309">
        <v>45292</v>
      </c>
      <c r="AZ22" s="309">
        <v>45323</v>
      </c>
      <c r="BA22" s="309">
        <v>45352</v>
      </c>
      <c r="BB22" s="309">
        <v>45383</v>
      </c>
      <c r="BC22" s="309">
        <v>45413</v>
      </c>
      <c r="BD22" s="309">
        <v>45444</v>
      </c>
      <c r="BE22" s="309">
        <v>45474</v>
      </c>
      <c r="BF22" s="309">
        <v>45505</v>
      </c>
      <c r="BG22" s="309">
        <v>45536</v>
      </c>
      <c r="BH22" s="309">
        <v>45566</v>
      </c>
      <c r="BI22" s="309">
        <v>45597</v>
      </c>
      <c r="BJ22" s="309">
        <v>45627</v>
      </c>
      <c r="BK22" s="309">
        <v>45658</v>
      </c>
      <c r="BL22" s="309">
        <v>45689</v>
      </c>
      <c r="BM22" s="309">
        <v>45717</v>
      </c>
      <c r="BN22" s="309">
        <v>45748</v>
      </c>
      <c r="BO22" s="309">
        <v>45778</v>
      </c>
      <c r="BP22" s="309">
        <v>45809</v>
      </c>
      <c r="BQ22" s="309">
        <v>45839</v>
      </c>
      <c r="BR22" s="309">
        <v>45870</v>
      </c>
      <c r="BS22" s="309">
        <v>45901</v>
      </c>
      <c r="BT22" s="309">
        <v>45931</v>
      </c>
      <c r="BU22" s="309">
        <v>45962</v>
      </c>
      <c r="BV22" s="309">
        <v>45992</v>
      </c>
      <c r="BW22" s="309">
        <v>46023</v>
      </c>
      <c r="BX22" s="309">
        <v>46054</v>
      </c>
      <c r="BY22" s="309">
        <v>46082</v>
      </c>
      <c r="BZ22" s="309">
        <v>46113</v>
      </c>
      <c r="CA22" s="309">
        <v>46143</v>
      </c>
      <c r="CB22" s="309">
        <v>46174</v>
      </c>
      <c r="CC22" s="309">
        <v>46204</v>
      </c>
      <c r="CD22" s="309">
        <v>46235</v>
      </c>
      <c r="CE22" s="309">
        <v>46266</v>
      </c>
      <c r="CF22" s="309">
        <v>46296</v>
      </c>
      <c r="CG22" s="309">
        <v>46327</v>
      </c>
      <c r="CH22" s="310">
        <v>46357</v>
      </c>
    </row>
    <row r="23" spans="1:86" ht="15" customHeight="1" x14ac:dyDescent="0.3">
      <c r="A23" s="639"/>
      <c r="B23" s="11" t="str">
        <f t="shared" ref="B23:C37" si="5">B5</f>
        <v>Air Comp</v>
      </c>
      <c r="C23" s="3">
        <f>C5</f>
        <v>0</v>
      </c>
      <c r="D23" s="3">
        <f>IF(SUM($C$19:$N$19)=0,0,C23+D5)</f>
        <v>0</v>
      </c>
      <c r="E23" s="3">
        <f t="shared" ref="E23:BP23" si="6">IF(SUM($C$19:$N$19)=0,0,D23+E5)</f>
        <v>0</v>
      </c>
      <c r="F23" s="3">
        <f t="shared" si="6"/>
        <v>0</v>
      </c>
      <c r="G23" s="3">
        <f t="shared" si="6"/>
        <v>0</v>
      </c>
      <c r="H23" s="3">
        <f t="shared" si="6"/>
        <v>0</v>
      </c>
      <c r="I23" s="3">
        <f t="shared" si="6"/>
        <v>0</v>
      </c>
      <c r="J23" s="3">
        <f t="shared" si="6"/>
        <v>0</v>
      </c>
      <c r="K23" s="3">
        <f t="shared" si="6"/>
        <v>0</v>
      </c>
      <c r="L23" s="3">
        <f t="shared" si="6"/>
        <v>0</v>
      </c>
      <c r="M23" s="3">
        <f t="shared" si="6"/>
        <v>0</v>
      </c>
      <c r="N23" s="3">
        <f t="shared" si="6"/>
        <v>0</v>
      </c>
      <c r="O23" s="3">
        <f t="shared" si="6"/>
        <v>0</v>
      </c>
      <c r="P23" s="3">
        <f t="shared" si="6"/>
        <v>0</v>
      </c>
      <c r="Q23" s="3">
        <f t="shared" si="6"/>
        <v>0</v>
      </c>
      <c r="R23" s="3">
        <f t="shared" si="6"/>
        <v>0</v>
      </c>
      <c r="S23" s="3">
        <f t="shared" si="6"/>
        <v>0</v>
      </c>
      <c r="T23" s="3">
        <f t="shared" si="6"/>
        <v>0</v>
      </c>
      <c r="U23" s="3">
        <f t="shared" si="6"/>
        <v>0</v>
      </c>
      <c r="V23" s="3">
        <f t="shared" si="6"/>
        <v>0</v>
      </c>
      <c r="W23" s="3">
        <f t="shared" si="6"/>
        <v>0</v>
      </c>
      <c r="X23" s="3">
        <f t="shared" si="6"/>
        <v>0</v>
      </c>
      <c r="Y23" s="3">
        <f t="shared" si="6"/>
        <v>0</v>
      </c>
      <c r="Z23" s="3">
        <f t="shared" si="6"/>
        <v>0</v>
      </c>
      <c r="AA23" s="3">
        <f t="shared" si="6"/>
        <v>0</v>
      </c>
      <c r="AB23" s="3">
        <f t="shared" si="6"/>
        <v>0</v>
      </c>
      <c r="AC23" s="3">
        <f t="shared" si="6"/>
        <v>0</v>
      </c>
      <c r="AD23" s="3">
        <f t="shared" si="6"/>
        <v>0</v>
      </c>
      <c r="AE23" s="3">
        <f t="shared" si="6"/>
        <v>0</v>
      </c>
      <c r="AF23" s="3">
        <f t="shared" si="6"/>
        <v>0</v>
      </c>
      <c r="AG23" s="3">
        <f t="shared" si="6"/>
        <v>0</v>
      </c>
      <c r="AH23" s="3">
        <f t="shared" si="6"/>
        <v>0</v>
      </c>
      <c r="AI23" s="3">
        <f t="shared" si="6"/>
        <v>0</v>
      </c>
      <c r="AJ23" s="3">
        <f t="shared" si="6"/>
        <v>0</v>
      </c>
      <c r="AK23" s="3">
        <f t="shared" si="6"/>
        <v>0</v>
      </c>
      <c r="AL23" s="3">
        <f t="shared" si="6"/>
        <v>0</v>
      </c>
      <c r="AM23" s="3">
        <f t="shared" si="6"/>
        <v>0</v>
      </c>
      <c r="AN23" s="3">
        <f t="shared" si="6"/>
        <v>0</v>
      </c>
      <c r="AO23" s="3">
        <f t="shared" si="6"/>
        <v>0</v>
      </c>
      <c r="AP23" s="3">
        <f t="shared" si="6"/>
        <v>0</v>
      </c>
      <c r="AQ23" s="3">
        <f t="shared" si="6"/>
        <v>0</v>
      </c>
      <c r="AR23" s="3">
        <f t="shared" si="6"/>
        <v>0</v>
      </c>
      <c r="AS23" s="3">
        <f t="shared" si="6"/>
        <v>0</v>
      </c>
      <c r="AT23" s="3">
        <f t="shared" si="6"/>
        <v>0</v>
      </c>
      <c r="AU23" s="3">
        <f t="shared" si="6"/>
        <v>0</v>
      </c>
      <c r="AV23" s="3">
        <f t="shared" si="6"/>
        <v>0</v>
      </c>
      <c r="AW23" s="3">
        <f t="shared" si="6"/>
        <v>0</v>
      </c>
      <c r="AX23" s="3">
        <f t="shared" si="6"/>
        <v>0</v>
      </c>
      <c r="AY23" s="3">
        <f t="shared" si="6"/>
        <v>0</v>
      </c>
      <c r="AZ23" s="3">
        <f t="shared" si="6"/>
        <v>0</v>
      </c>
      <c r="BA23" s="3">
        <f t="shared" si="6"/>
        <v>0</v>
      </c>
      <c r="BB23" s="3">
        <f t="shared" si="6"/>
        <v>0</v>
      </c>
      <c r="BC23" s="3">
        <f t="shared" si="6"/>
        <v>0</v>
      </c>
      <c r="BD23" s="3">
        <f t="shared" si="6"/>
        <v>0</v>
      </c>
      <c r="BE23" s="3">
        <f t="shared" si="6"/>
        <v>0</v>
      </c>
      <c r="BF23" s="3">
        <f t="shared" si="6"/>
        <v>0</v>
      </c>
      <c r="BG23" s="3">
        <f t="shared" si="6"/>
        <v>0</v>
      </c>
      <c r="BH23" s="3">
        <f t="shared" si="6"/>
        <v>0</v>
      </c>
      <c r="BI23" s="3">
        <f t="shared" si="6"/>
        <v>0</v>
      </c>
      <c r="BJ23" s="3">
        <f t="shared" si="6"/>
        <v>0</v>
      </c>
      <c r="BK23" s="3">
        <f t="shared" si="6"/>
        <v>0</v>
      </c>
      <c r="BL23" s="3">
        <f t="shared" si="6"/>
        <v>0</v>
      </c>
      <c r="BM23" s="3">
        <f t="shared" si="6"/>
        <v>0</v>
      </c>
      <c r="BN23" s="3">
        <f t="shared" si="6"/>
        <v>0</v>
      </c>
      <c r="BO23" s="3">
        <f t="shared" si="6"/>
        <v>0</v>
      </c>
      <c r="BP23" s="3">
        <f t="shared" si="6"/>
        <v>0</v>
      </c>
      <c r="BQ23" s="3">
        <f t="shared" ref="BQ23:CH23" si="7">IF(SUM($C$19:$N$19)=0,0,BP23+BQ5)</f>
        <v>0</v>
      </c>
      <c r="BR23" s="3">
        <f t="shared" si="7"/>
        <v>0</v>
      </c>
      <c r="BS23" s="3">
        <f t="shared" si="7"/>
        <v>0</v>
      </c>
      <c r="BT23" s="3">
        <f t="shared" si="7"/>
        <v>0</v>
      </c>
      <c r="BU23" s="3">
        <f t="shared" si="7"/>
        <v>0</v>
      </c>
      <c r="BV23" s="3">
        <f t="shared" si="7"/>
        <v>0</v>
      </c>
      <c r="BW23" s="3">
        <f t="shared" si="7"/>
        <v>0</v>
      </c>
      <c r="BX23" s="3">
        <f t="shared" si="7"/>
        <v>0</v>
      </c>
      <c r="BY23" s="3">
        <f t="shared" si="7"/>
        <v>0</v>
      </c>
      <c r="BZ23" s="3">
        <f t="shared" si="7"/>
        <v>0</v>
      </c>
      <c r="CA23" s="3">
        <f t="shared" si="7"/>
        <v>0</v>
      </c>
      <c r="CB23" s="3">
        <f t="shared" si="7"/>
        <v>0</v>
      </c>
      <c r="CC23" s="3">
        <f t="shared" si="7"/>
        <v>0</v>
      </c>
      <c r="CD23" s="3">
        <f t="shared" si="7"/>
        <v>0</v>
      </c>
      <c r="CE23" s="3">
        <f t="shared" si="7"/>
        <v>0</v>
      </c>
      <c r="CF23" s="3">
        <f t="shared" si="7"/>
        <v>0</v>
      </c>
      <c r="CG23" s="3">
        <f t="shared" si="7"/>
        <v>0</v>
      </c>
      <c r="CH23" s="12">
        <f t="shared" si="7"/>
        <v>0</v>
      </c>
    </row>
    <row r="24" spans="1:86" x14ac:dyDescent="0.3">
      <c r="A24" s="639"/>
      <c r="B24" s="13" t="str">
        <f t="shared" si="5"/>
        <v>Building Shell</v>
      </c>
      <c r="C24" s="3">
        <f t="shared" si="5"/>
        <v>0</v>
      </c>
      <c r="D24" s="3">
        <f t="shared" ref="D24:BO24" si="8">IF(SUM($C$19:$N$19)=0,0,C24+D6)</f>
        <v>0</v>
      </c>
      <c r="E24" s="3">
        <f t="shared" si="8"/>
        <v>0</v>
      </c>
      <c r="F24" s="3">
        <f t="shared" si="8"/>
        <v>0</v>
      </c>
      <c r="G24" s="3">
        <f t="shared" si="8"/>
        <v>0</v>
      </c>
      <c r="H24" s="3">
        <f t="shared" si="8"/>
        <v>0</v>
      </c>
      <c r="I24" s="3">
        <f t="shared" si="8"/>
        <v>0</v>
      </c>
      <c r="J24" s="3">
        <f t="shared" si="8"/>
        <v>0</v>
      </c>
      <c r="K24" s="3">
        <f t="shared" si="8"/>
        <v>0</v>
      </c>
      <c r="L24" s="3">
        <f t="shared" si="8"/>
        <v>0</v>
      </c>
      <c r="M24" s="3">
        <f t="shared" si="8"/>
        <v>0</v>
      </c>
      <c r="N24" s="3">
        <f t="shared" si="8"/>
        <v>0</v>
      </c>
      <c r="O24" s="3">
        <f t="shared" si="8"/>
        <v>0</v>
      </c>
      <c r="P24" s="3">
        <f t="shared" si="8"/>
        <v>0</v>
      </c>
      <c r="Q24" s="3">
        <f t="shared" si="8"/>
        <v>0</v>
      </c>
      <c r="R24" s="3">
        <f t="shared" si="8"/>
        <v>0</v>
      </c>
      <c r="S24" s="3">
        <f t="shared" si="8"/>
        <v>0</v>
      </c>
      <c r="T24" s="3">
        <f t="shared" si="8"/>
        <v>0</v>
      </c>
      <c r="U24" s="3">
        <f t="shared" si="8"/>
        <v>0</v>
      </c>
      <c r="V24" s="3">
        <f t="shared" si="8"/>
        <v>0</v>
      </c>
      <c r="W24" s="3">
        <f t="shared" si="8"/>
        <v>0</v>
      </c>
      <c r="X24" s="3">
        <f t="shared" si="8"/>
        <v>0</v>
      </c>
      <c r="Y24" s="3">
        <f t="shared" si="8"/>
        <v>0</v>
      </c>
      <c r="Z24" s="3">
        <f t="shared" si="8"/>
        <v>0</v>
      </c>
      <c r="AA24" s="3">
        <f t="shared" si="8"/>
        <v>0</v>
      </c>
      <c r="AB24" s="3">
        <f t="shared" si="8"/>
        <v>0</v>
      </c>
      <c r="AC24" s="3">
        <f t="shared" si="8"/>
        <v>0</v>
      </c>
      <c r="AD24" s="3">
        <f t="shared" si="8"/>
        <v>0</v>
      </c>
      <c r="AE24" s="3">
        <f t="shared" si="8"/>
        <v>0</v>
      </c>
      <c r="AF24" s="3">
        <f t="shared" si="8"/>
        <v>0</v>
      </c>
      <c r="AG24" s="3">
        <f t="shared" si="8"/>
        <v>0</v>
      </c>
      <c r="AH24" s="3">
        <f t="shared" si="8"/>
        <v>0</v>
      </c>
      <c r="AI24" s="3">
        <f t="shared" si="8"/>
        <v>0</v>
      </c>
      <c r="AJ24" s="3">
        <f t="shared" si="8"/>
        <v>0</v>
      </c>
      <c r="AK24" s="3">
        <f t="shared" si="8"/>
        <v>0</v>
      </c>
      <c r="AL24" s="3">
        <f t="shared" si="8"/>
        <v>0</v>
      </c>
      <c r="AM24" s="3">
        <f t="shared" si="8"/>
        <v>0</v>
      </c>
      <c r="AN24" s="3">
        <f t="shared" si="8"/>
        <v>0</v>
      </c>
      <c r="AO24" s="3">
        <f t="shared" si="8"/>
        <v>0</v>
      </c>
      <c r="AP24" s="3">
        <f t="shared" si="8"/>
        <v>0</v>
      </c>
      <c r="AQ24" s="3">
        <f t="shared" si="8"/>
        <v>0</v>
      </c>
      <c r="AR24" s="3">
        <f t="shared" si="8"/>
        <v>0</v>
      </c>
      <c r="AS24" s="3">
        <f t="shared" si="8"/>
        <v>0</v>
      </c>
      <c r="AT24" s="3">
        <f t="shared" si="8"/>
        <v>0</v>
      </c>
      <c r="AU24" s="3">
        <f t="shared" si="8"/>
        <v>0</v>
      </c>
      <c r="AV24" s="3">
        <f t="shared" si="8"/>
        <v>0</v>
      </c>
      <c r="AW24" s="3">
        <f t="shared" si="8"/>
        <v>0</v>
      </c>
      <c r="AX24" s="3">
        <f t="shared" si="8"/>
        <v>0</v>
      </c>
      <c r="AY24" s="3">
        <f t="shared" si="8"/>
        <v>0</v>
      </c>
      <c r="AZ24" s="3">
        <f t="shared" si="8"/>
        <v>0</v>
      </c>
      <c r="BA24" s="3">
        <f t="shared" si="8"/>
        <v>0</v>
      </c>
      <c r="BB24" s="3">
        <f t="shared" si="8"/>
        <v>0</v>
      </c>
      <c r="BC24" s="3">
        <f t="shared" si="8"/>
        <v>0</v>
      </c>
      <c r="BD24" s="3">
        <f t="shared" si="8"/>
        <v>0</v>
      </c>
      <c r="BE24" s="3">
        <f t="shared" si="8"/>
        <v>0</v>
      </c>
      <c r="BF24" s="3">
        <f t="shared" si="8"/>
        <v>0</v>
      </c>
      <c r="BG24" s="3">
        <f t="shared" si="8"/>
        <v>0</v>
      </c>
      <c r="BH24" s="3">
        <f t="shared" si="8"/>
        <v>0</v>
      </c>
      <c r="BI24" s="3">
        <f t="shared" si="8"/>
        <v>0</v>
      </c>
      <c r="BJ24" s="3">
        <f t="shared" si="8"/>
        <v>0</v>
      </c>
      <c r="BK24" s="3">
        <f t="shared" si="8"/>
        <v>0</v>
      </c>
      <c r="BL24" s="3">
        <f t="shared" si="8"/>
        <v>0</v>
      </c>
      <c r="BM24" s="3">
        <f t="shared" si="8"/>
        <v>0</v>
      </c>
      <c r="BN24" s="3">
        <f t="shared" si="8"/>
        <v>0</v>
      </c>
      <c r="BO24" s="3">
        <f t="shared" si="8"/>
        <v>0</v>
      </c>
      <c r="BP24" s="3">
        <f t="shared" ref="BP24:CH24" si="9">IF(SUM($C$19:$N$19)=0,0,BO24+BP6)</f>
        <v>0</v>
      </c>
      <c r="BQ24" s="3">
        <f t="shared" si="9"/>
        <v>0</v>
      </c>
      <c r="BR24" s="3">
        <f t="shared" si="9"/>
        <v>0</v>
      </c>
      <c r="BS24" s="3">
        <f t="shared" si="9"/>
        <v>0</v>
      </c>
      <c r="BT24" s="3">
        <f t="shared" si="9"/>
        <v>0</v>
      </c>
      <c r="BU24" s="3">
        <f t="shared" si="9"/>
        <v>0</v>
      </c>
      <c r="BV24" s="3">
        <f t="shared" si="9"/>
        <v>0</v>
      </c>
      <c r="BW24" s="3">
        <f t="shared" si="9"/>
        <v>0</v>
      </c>
      <c r="BX24" s="3">
        <f t="shared" si="9"/>
        <v>0</v>
      </c>
      <c r="BY24" s="3">
        <f t="shared" si="9"/>
        <v>0</v>
      </c>
      <c r="BZ24" s="3">
        <f t="shared" si="9"/>
        <v>0</v>
      </c>
      <c r="CA24" s="3">
        <f t="shared" si="9"/>
        <v>0</v>
      </c>
      <c r="CB24" s="3">
        <f t="shared" si="9"/>
        <v>0</v>
      </c>
      <c r="CC24" s="3">
        <f t="shared" si="9"/>
        <v>0</v>
      </c>
      <c r="CD24" s="3">
        <f t="shared" si="9"/>
        <v>0</v>
      </c>
      <c r="CE24" s="3">
        <f t="shared" si="9"/>
        <v>0</v>
      </c>
      <c r="CF24" s="3">
        <f t="shared" si="9"/>
        <v>0</v>
      </c>
      <c r="CG24" s="3">
        <f t="shared" si="9"/>
        <v>0</v>
      </c>
      <c r="CH24" s="12">
        <f t="shared" si="9"/>
        <v>0</v>
      </c>
    </row>
    <row r="25" spans="1:86" x14ac:dyDescent="0.3">
      <c r="A25" s="639"/>
      <c r="B25" s="11" t="str">
        <f t="shared" si="5"/>
        <v>Cooking</v>
      </c>
      <c r="C25" s="3">
        <f t="shared" si="5"/>
        <v>0</v>
      </c>
      <c r="D25" s="3">
        <f t="shared" ref="D25:BO25" si="10">IF(SUM($C$19:$N$19)=0,0,C25+D7)</f>
        <v>0</v>
      </c>
      <c r="E25" s="3">
        <f t="shared" si="10"/>
        <v>0</v>
      </c>
      <c r="F25" s="3">
        <f t="shared" si="10"/>
        <v>0</v>
      </c>
      <c r="G25" s="3">
        <f t="shared" si="10"/>
        <v>0</v>
      </c>
      <c r="H25" s="3">
        <f t="shared" si="10"/>
        <v>0</v>
      </c>
      <c r="I25" s="3">
        <f t="shared" si="10"/>
        <v>0</v>
      </c>
      <c r="J25" s="3">
        <f t="shared" si="10"/>
        <v>0</v>
      </c>
      <c r="K25" s="3">
        <f t="shared" si="10"/>
        <v>0</v>
      </c>
      <c r="L25" s="3">
        <f t="shared" si="10"/>
        <v>0</v>
      </c>
      <c r="M25" s="3">
        <f t="shared" si="10"/>
        <v>0</v>
      </c>
      <c r="N25" s="3">
        <f t="shared" si="10"/>
        <v>0</v>
      </c>
      <c r="O25" s="3">
        <f t="shared" si="10"/>
        <v>0</v>
      </c>
      <c r="P25" s="3">
        <f t="shared" si="10"/>
        <v>0</v>
      </c>
      <c r="Q25" s="3">
        <f t="shared" si="10"/>
        <v>0</v>
      </c>
      <c r="R25" s="3">
        <f t="shared" si="10"/>
        <v>0</v>
      </c>
      <c r="S25" s="3">
        <f t="shared" si="10"/>
        <v>0</v>
      </c>
      <c r="T25" s="3">
        <f t="shared" si="10"/>
        <v>0</v>
      </c>
      <c r="U25" s="3">
        <f t="shared" si="10"/>
        <v>0</v>
      </c>
      <c r="V25" s="3">
        <f t="shared" si="10"/>
        <v>0</v>
      </c>
      <c r="W25" s="3">
        <f t="shared" si="10"/>
        <v>0</v>
      </c>
      <c r="X25" s="3">
        <f t="shared" si="10"/>
        <v>0</v>
      </c>
      <c r="Y25" s="3">
        <f t="shared" si="10"/>
        <v>0</v>
      </c>
      <c r="Z25" s="3">
        <f t="shared" si="10"/>
        <v>0</v>
      </c>
      <c r="AA25" s="3">
        <f t="shared" si="10"/>
        <v>0</v>
      </c>
      <c r="AB25" s="3">
        <f t="shared" si="10"/>
        <v>0</v>
      </c>
      <c r="AC25" s="3">
        <f t="shared" si="10"/>
        <v>0</v>
      </c>
      <c r="AD25" s="3">
        <f t="shared" si="10"/>
        <v>0</v>
      </c>
      <c r="AE25" s="3">
        <f t="shared" si="10"/>
        <v>0</v>
      </c>
      <c r="AF25" s="3">
        <f t="shared" si="10"/>
        <v>0</v>
      </c>
      <c r="AG25" s="3">
        <f t="shared" si="10"/>
        <v>0</v>
      </c>
      <c r="AH25" s="3">
        <f t="shared" si="10"/>
        <v>0</v>
      </c>
      <c r="AI25" s="3">
        <f t="shared" si="10"/>
        <v>0</v>
      </c>
      <c r="AJ25" s="3">
        <f t="shared" si="10"/>
        <v>0</v>
      </c>
      <c r="AK25" s="3">
        <f t="shared" si="10"/>
        <v>0</v>
      </c>
      <c r="AL25" s="3">
        <f t="shared" si="10"/>
        <v>0</v>
      </c>
      <c r="AM25" s="3">
        <f t="shared" si="10"/>
        <v>0</v>
      </c>
      <c r="AN25" s="3">
        <f t="shared" si="10"/>
        <v>0</v>
      </c>
      <c r="AO25" s="3">
        <f t="shared" si="10"/>
        <v>0</v>
      </c>
      <c r="AP25" s="3">
        <f t="shared" si="10"/>
        <v>0</v>
      </c>
      <c r="AQ25" s="3">
        <f t="shared" si="10"/>
        <v>0</v>
      </c>
      <c r="AR25" s="3">
        <f t="shared" si="10"/>
        <v>0</v>
      </c>
      <c r="AS25" s="3">
        <f t="shared" si="10"/>
        <v>0</v>
      </c>
      <c r="AT25" s="3">
        <f t="shared" si="10"/>
        <v>0</v>
      </c>
      <c r="AU25" s="3">
        <f t="shared" si="10"/>
        <v>0</v>
      </c>
      <c r="AV25" s="3">
        <f t="shared" si="10"/>
        <v>0</v>
      </c>
      <c r="AW25" s="3">
        <f t="shared" si="10"/>
        <v>0</v>
      </c>
      <c r="AX25" s="3">
        <f t="shared" si="10"/>
        <v>0</v>
      </c>
      <c r="AY25" s="3">
        <f t="shared" si="10"/>
        <v>0</v>
      </c>
      <c r="AZ25" s="3">
        <f t="shared" si="10"/>
        <v>0</v>
      </c>
      <c r="BA25" s="3">
        <f t="shared" si="10"/>
        <v>0</v>
      </c>
      <c r="BB25" s="3">
        <f t="shared" si="10"/>
        <v>0</v>
      </c>
      <c r="BC25" s="3">
        <f t="shared" si="10"/>
        <v>0</v>
      </c>
      <c r="BD25" s="3">
        <f t="shared" si="10"/>
        <v>0</v>
      </c>
      <c r="BE25" s="3">
        <f t="shared" si="10"/>
        <v>0</v>
      </c>
      <c r="BF25" s="3">
        <f t="shared" si="10"/>
        <v>0</v>
      </c>
      <c r="BG25" s="3">
        <f t="shared" si="10"/>
        <v>0</v>
      </c>
      <c r="BH25" s="3">
        <f t="shared" si="10"/>
        <v>0</v>
      </c>
      <c r="BI25" s="3">
        <f t="shared" si="10"/>
        <v>0</v>
      </c>
      <c r="BJ25" s="3">
        <f t="shared" si="10"/>
        <v>0</v>
      </c>
      <c r="BK25" s="3">
        <f t="shared" si="10"/>
        <v>0</v>
      </c>
      <c r="BL25" s="3">
        <f t="shared" si="10"/>
        <v>0</v>
      </c>
      <c r="BM25" s="3">
        <f t="shared" si="10"/>
        <v>0</v>
      </c>
      <c r="BN25" s="3">
        <f t="shared" si="10"/>
        <v>0</v>
      </c>
      <c r="BO25" s="3">
        <f t="shared" si="10"/>
        <v>0</v>
      </c>
      <c r="BP25" s="3">
        <f t="shared" ref="BP25:CH25" si="11">IF(SUM($C$19:$N$19)=0,0,BO25+BP7)</f>
        <v>0</v>
      </c>
      <c r="BQ25" s="3">
        <f t="shared" si="11"/>
        <v>0</v>
      </c>
      <c r="BR25" s="3">
        <f t="shared" si="11"/>
        <v>0</v>
      </c>
      <c r="BS25" s="3">
        <f t="shared" si="11"/>
        <v>0</v>
      </c>
      <c r="BT25" s="3">
        <f t="shared" si="11"/>
        <v>0</v>
      </c>
      <c r="BU25" s="3">
        <f t="shared" si="11"/>
        <v>0</v>
      </c>
      <c r="BV25" s="3">
        <f t="shared" si="11"/>
        <v>0</v>
      </c>
      <c r="BW25" s="3">
        <f t="shared" si="11"/>
        <v>0</v>
      </c>
      <c r="BX25" s="3">
        <f t="shared" si="11"/>
        <v>0</v>
      </c>
      <c r="BY25" s="3">
        <f t="shared" si="11"/>
        <v>0</v>
      </c>
      <c r="BZ25" s="3">
        <f t="shared" si="11"/>
        <v>0</v>
      </c>
      <c r="CA25" s="3">
        <f t="shared" si="11"/>
        <v>0</v>
      </c>
      <c r="CB25" s="3">
        <f t="shared" si="11"/>
        <v>0</v>
      </c>
      <c r="CC25" s="3">
        <f t="shared" si="11"/>
        <v>0</v>
      </c>
      <c r="CD25" s="3">
        <f t="shared" si="11"/>
        <v>0</v>
      </c>
      <c r="CE25" s="3">
        <f t="shared" si="11"/>
        <v>0</v>
      </c>
      <c r="CF25" s="3">
        <f t="shared" si="11"/>
        <v>0</v>
      </c>
      <c r="CG25" s="3">
        <f t="shared" si="11"/>
        <v>0</v>
      </c>
      <c r="CH25" s="12">
        <f t="shared" si="11"/>
        <v>0</v>
      </c>
    </row>
    <row r="26" spans="1:86" x14ac:dyDescent="0.3">
      <c r="A26" s="639"/>
      <c r="B26" s="11" t="str">
        <f t="shared" si="5"/>
        <v>Cooling</v>
      </c>
      <c r="C26" s="3">
        <f t="shared" si="5"/>
        <v>0</v>
      </c>
      <c r="D26" s="3">
        <f t="shared" ref="D26:BO26" si="12">IF(SUM($C$19:$N$19)=0,0,C26+D8)</f>
        <v>0</v>
      </c>
      <c r="E26" s="3">
        <f t="shared" si="12"/>
        <v>0</v>
      </c>
      <c r="F26" s="3">
        <f t="shared" si="12"/>
        <v>0</v>
      </c>
      <c r="G26" s="3">
        <f t="shared" si="12"/>
        <v>0</v>
      </c>
      <c r="H26" s="3">
        <f t="shared" si="12"/>
        <v>0</v>
      </c>
      <c r="I26" s="3">
        <f t="shared" si="12"/>
        <v>0</v>
      </c>
      <c r="J26" s="3">
        <f t="shared" si="12"/>
        <v>0</v>
      </c>
      <c r="K26" s="3">
        <f t="shared" si="12"/>
        <v>0</v>
      </c>
      <c r="L26" s="3">
        <f t="shared" si="12"/>
        <v>0</v>
      </c>
      <c r="M26" s="3">
        <f t="shared" si="12"/>
        <v>0</v>
      </c>
      <c r="N26" s="3">
        <f t="shared" si="12"/>
        <v>0</v>
      </c>
      <c r="O26" s="3">
        <f t="shared" si="12"/>
        <v>0</v>
      </c>
      <c r="P26" s="3">
        <f t="shared" si="12"/>
        <v>0</v>
      </c>
      <c r="Q26" s="3">
        <f t="shared" si="12"/>
        <v>0</v>
      </c>
      <c r="R26" s="3">
        <f t="shared" si="12"/>
        <v>0</v>
      </c>
      <c r="S26" s="3">
        <f t="shared" si="12"/>
        <v>0</v>
      </c>
      <c r="T26" s="3">
        <f t="shared" si="12"/>
        <v>0</v>
      </c>
      <c r="U26" s="3">
        <f t="shared" si="12"/>
        <v>0</v>
      </c>
      <c r="V26" s="3">
        <f t="shared" si="12"/>
        <v>0</v>
      </c>
      <c r="W26" s="3">
        <f t="shared" si="12"/>
        <v>0</v>
      </c>
      <c r="X26" s="3">
        <f t="shared" si="12"/>
        <v>0</v>
      </c>
      <c r="Y26" s="3">
        <f t="shared" si="12"/>
        <v>0</v>
      </c>
      <c r="Z26" s="3">
        <f t="shared" si="12"/>
        <v>0</v>
      </c>
      <c r="AA26" s="3">
        <f t="shared" si="12"/>
        <v>0</v>
      </c>
      <c r="AB26" s="3">
        <f t="shared" si="12"/>
        <v>0</v>
      </c>
      <c r="AC26" s="3">
        <f t="shared" si="12"/>
        <v>0</v>
      </c>
      <c r="AD26" s="3">
        <f t="shared" si="12"/>
        <v>0</v>
      </c>
      <c r="AE26" s="3">
        <f t="shared" si="12"/>
        <v>0</v>
      </c>
      <c r="AF26" s="3">
        <f t="shared" si="12"/>
        <v>0</v>
      </c>
      <c r="AG26" s="3">
        <f t="shared" si="12"/>
        <v>0</v>
      </c>
      <c r="AH26" s="3">
        <f t="shared" si="12"/>
        <v>0</v>
      </c>
      <c r="AI26" s="3">
        <f t="shared" si="12"/>
        <v>0</v>
      </c>
      <c r="AJ26" s="3">
        <f t="shared" si="12"/>
        <v>0</v>
      </c>
      <c r="AK26" s="3">
        <f t="shared" si="12"/>
        <v>0</v>
      </c>
      <c r="AL26" s="3">
        <f t="shared" si="12"/>
        <v>0</v>
      </c>
      <c r="AM26" s="3">
        <f t="shared" si="12"/>
        <v>0</v>
      </c>
      <c r="AN26" s="3">
        <f t="shared" si="12"/>
        <v>0</v>
      </c>
      <c r="AO26" s="3">
        <f t="shared" si="12"/>
        <v>0</v>
      </c>
      <c r="AP26" s="3">
        <f t="shared" si="12"/>
        <v>0</v>
      </c>
      <c r="AQ26" s="3">
        <f t="shared" si="12"/>
        <v>0</v>
      </c>
      <c r="AR26" s="3">
        <f t="shared" si="12"/>
        <v>0</v>
      </c>
      <c r="AS26" s="3">
        <f t="shared" si="12"/>
        <v>0</v>
      </c>
      <c r="AT26" s="3">
        <f t="shared" si="12"/>
        <v>0</v>
      </c>
      <c r="AU26" s="3">
        <f t="shared" si="12"/>
        <v>0</v>
      </c>
      <c r="AV26" s="3">
        <f t="shared" si="12"/>
        <v>0</v>
      </c>
      <c r="AW26" s="3">
        <f t="shared" si="12"/>
        <v>0</v>
      </c>
      <c r="AX26" s="3">
        <f t="shared" si="12"/>
        <v>0</v>
      </c>
      <c r="AY26" s="3">
        <f t="shared" si="12"/>
        <v>0</v>
      </c>
      <c r="AZ26" s="3">
        <f t="shared" si="12"/>
        <v>0</v>
      </c>
      <c r="BA26" s="3">
        <f t="shared" si="12"/>
        <v>0</v>
      </c>
      <c r="BB26" s="3">
        <f t="shared" si="12"/>
        <v>0</v>
      </c>
      <c r="BC26" s="3">
        <f t="shared" si="12"/>
        <v>0</v>
      </c>
      <c r="BD26" s="3">
        <f t="shared" si="12"/>
        <v>0</v>
      </c>
      <c r="BE26" s="3">
        <f t="shared" si="12"/>
        <v>0</v>
      </c>
      <c r="BF26" s="3">
        <f t="shared" si="12"/>
        <v>0</v>
      </c>
      <c r="BG26" s="3">
        <f t="shared" si="12"/>
        <v>0</v>
      </c>
      <c r="BH26" s="3">
        <f t="shared" si="12"/>
        <v>0</v>
      </c>
      <c r="BI26" s="3">
        <f t="shared" si="12"/>
        <v>0</v>
      </c>
      <c r="BJ26" s="3">
        <f t="shared" si="12"/>
        <v>0</v>
      </c>
      <c r="BK26" s="3">
        <f t="shared" si="12"/>
        <v>0</v>
      </c>
      <c r="BL26" s="3">
        <f t="shared" si="12"/>
        <v>0</v>
      </c>
      <c r="BM26" s="3">
        <f t="shared" si="12"/>
        <v>0</v>
      </c>
      <c r="BN26" s="3">
        <f t="shared" si="12"/>
        <v>0</v>
      </c>
      <c r="BO26" s="3">
        <f t="shared" si="12"/>
        <v>0</v>
      </c>
      <c r="BP26" s="3">
        <f t="shared" ref="BP26:CH26" si="13">IF(SUM($C$19:$N$19)=0,0,BO26+BP8)</f>
        <v>0</v>
      </c>
      <c r="BQ26" s="3">
        <f t="shared" si="13"/>
        <v>0</v>
      </c>
      <c r="BR26" s="3">
        <f t="shared" si="13"/>
        <v>0</v>
      </c>
      <c r="BS26" s="3">
        <f t="shared" si="13"/>
        <v>0</v>
      </c>
      <c r="BT26" s="3">
        <f t="shared" si="13"/>
        <v>0</v>
      </c>
      <c r="BU26" s="3">
        <f t="shared" si="13"/>
        <v>0</v>
      </c>
      <c r="BV26" s="3">
        <f t="shared" si="13"/>
        <v>0</v>
      </c>
      <c r="BW26" s="3">
        <f t="shared" si="13"/>
        <v>0</v>
      </c>
      <c r="BX26" s="3">
        <f t="shared" si="13"/>
        <v>0</v>
      </c>
      <c r="BY26" s="3">
        <f t="shared" si="13"/>
        <v>0</v>
      </c>
      <c r="BZ26" s="3">
        <f t="shared" si="13"/>
        <v>0</v>
      </c>
      <c r="CA26" s="3">
        <f t="shared" si="13"/>
        <v>0</v>
      </c>
      <c r="CB26" s="3">
        <f t="shared" si="13"/>
        <v>0</v>
      </c>
      <c r="CC26" s="3">
        <f t="shared" si="13"/>
        <v>0</v>
      </c>
      <c r="CD26" s="3">
        <f t="shared" si="13"/>
        <v>0</v>
      </c>
      <c r="CE26" s="3">
        <f t="shared" si="13"/>
        <v>0</v>
      </c>
      <c r="CF26" s="3">
        <f t="shared" si="13"/>
        <v>0</v>
      </c>
      <c r="CG26" s="3">
        <f t="shared" si="13"/>
        <v>0</v>
      </c>
      <c r="CH26" s="12">
        <f t="shared" si="13"/>
        <v>0</v>
      </c>
    </row>
    <row r="27" spans="1:86" x14ac:dyDescent="0.3">
      <c r="A27" s="639"/>
      <c r="B27" s="13" t="str">
        <f t="shared" si="5"/>
        <v>Ext Lighting</v>
      </c>
      <c r="C27" s="3">
        <f t="shared" si="5"/>
        <v>0</v>
      </c>
      <c r="D27" s="3">
        <f t="shared" ref="D27:BO27" si="14">IF(SUM($C$19:$N$19)=0,0,C27+D9)</f>
        <v>0</v>
      </c>
      <c r="E27" s="3">
        <f t="shared" si="14"/>
        <v>0</v>
      </c>
      <c r="F27" s="3">
        <f t="shared" si="14"/>
        <v>18023.28</v>
      </c>
      <c r="G27" s="3">
        <f t="shared" si="14"/>
        <v>18023.28</v>
      </c>
      <c r="H27" s="3">
        <f t="shared" si="14"/>
        <v>18023.28</v>
      </c>
      <c r="I27" s="3">
        <f t="shared" si="14"/>
        <v>18023.28</v>
      </c>
      <c r="J27" s="3">
        <f t="shared" si="14"/>
        <v>18023.28</v>
      </c>
      <c r="K27" s="3">
        <f t="shared" si="14"/>
        <v>18023.28</v>
      </c>
      <c r="L27" s="3">
        <f t="shared" si="14"/>
        <v>135721.32</v>
      </c>
      <c r="M27" s="3">
        <f t="shared" si="14"/>
        <v>139923</v>
      </c>
      <c r="N27" s="3">
        <f t="shared" si="14"/>
        <v>139923</v>
      </c>
      <c r="O27" s="3">
        <f t="shared" si="14"/>
        <v>139923</v>
      </c>
      <c r="P27" s="3">
        <f t="shared" si="14"/>
        <v>139923</v>
      </c>
      <c r="Q27" s="3">
        <f t="shared" si="14"/>
        <v>139923</v>
      </c>
      <c r="R27" s="3">
        <f t="shared" si="14"/>
        <v>139923</v>
      </c>
      <c r="S27" s="3">
        <f t="shared" si="14"/>
        <v>139923</v>
      </c>
      <c r="T27" s="3">
        <f t="shared" si="14"/>
        <v>139923</v>
      </c>
      <c r="U27" s="3">
        <f t="shared" si="14"/>
        <v>139923</v>
      </c>
      <c r="V27" s="3">
        <f t="shared" si="14"/>
        <v>139923</v>
      </c>
      <c r="W27" s="3">
        <f t="shared" si="14"/>
        <v>139923</v>
      </c>
      <c r="X27" s="3">
        <f t="shared" si="14"/>
        <v>139923</v>
      </c>
      <c r="Y27" s="3">
        <f t="shared" si="14"/>
        <v>139923</v>
      </c>
      <c r="Z27" s="3">
        <f t="shared" si="14"/>
        <v>139923</v>
      </c>
      <c r="AA27" s="3">
        <f t="shared" si="14"/>
        <v>139923</v>
      </c>
      <c r="AB27" s="3">
        <f t="shared" si="14"/>
        <v>139923</v>
      </c>
      <c r="AC27" s="3">
        <f t="shared" si="14"/>
        <v>139923</v>
      </c>
      <c r="AD27" s="3">
        <f t="shared" si="14"/>
        <v>139923</v>
      </c>
      <c r="AE27" s="3">
        <f t="shared" si="14"/>
        <v>139923</v>
      </c>
      <c r="AF27" s="3">
        <f t="shared" si="14"/>
        <v>139923</v>
      </c>
      <c r="AG27" s="3">
        <f t="shared" si="14"/>
        <v>139923</v>
      </c>
      <c r="AH27" s="3">
        <f t="shared" si="14"/>
        <v>139923</v>
      </c>
      <c r="AI27" s="3">
        <f t="shared" si="14"/>
        <v>139923</v>
      </c>
      <c r="AJ27" s="3">
        <f t="shared" si="14"/>
        <v>139923</v>
      </c>
      <c r="AK27" s="3">
        <f t="shared" si="14"/>
        <v>139923</v>
      </c>
      <c r="AL27" s="3">
        <f t="shared" si="14"/>
        <v>139923</v>
      </c>
      <c r="AM27" s="3">
        <f t="shared" si="14"/>
        <v>139923</v>
      </c>
      <c r="AN27" s="3">
        <f t="shared" si="14"/>
        <v>139923</v>
      </c>
      <c r="AO27" s="3">
        <f t="shared" si="14"/>
        <v>139923</v>
      </c>
      <c r="AP27" s="3">
        <f t="shared" si="14"/>
        <v>139923</v>
      </c>
      <c r="AQ27" s="3">
        <f t="shared" si="14"/>
        <v>139923</v>
      </c>
      <c r="AR27" s="3">
        <f t="shared" si="14"/>
        <v>139923</v>
      </c>
      <c r="AS27" s="3">
        <f t="shared" si="14"/>
        <v>139923</v>
      </c>
      <c r="AT27" s="3">
        <f t="shared" si="14"/>
        <v>139923</v>
      </c>
      <c r="AU27" s="3">
        <f t="shared" si="14"/>
        <v>139923</v>
      </c>
      <c r="AV27" s="3">
        <f t="shared" si="14"/>
        <v>139923</v>
      </c>
      <c r="AW27" s="3">
        <f t="shared" si="14"/>
        <v>139923</v>
      </c>
      <c r="AX27" s="3">
        <f t="shared" si="14"/>
        <v>139923</v>
      </c>
      <c r="AY27" s="3">
        <f t="shared" si="14"/>
        <v>139923</v>
      </c>
      <c r="AZ27" s="3">
        <f t="shared" si="14"/>
        <v>139923</v>
      </c>
      <c r="BA27" s="3">
        <f t="shared" si="14"/>
        <v>139923</v>
      </c>
      <c r="BB27" s="3">
        <f t="shared" si="14"/>
        <v>139923</v>
      </c>
      <c r="BC27" s="3">
        <f t="shared" si="14"/>
        <v>139923</v>
      </c>
      <c r="BD27" s="3">
        <f t="shared" si="14"/>
        <v>139923</v>
      </c>
      <c r="BE27" s="3">
        <f t="shared" si="14"/>
        <v>139923</v>
      </c>
      <c r="BF27" s="3">
        <f t="shared" si="14"/>
        <v>139923</v>
      </c>
      <c r="BG27" s="3">
        <f t="shared" si="14"/>
        <v>139923</v>
      </c>
      <c r="BH27" s="3">
        <f t="shared" si="14"/>
        <v>139923</v>
      </c>
      <c r="BI27" s="3">
        <f t="shared" si="14"/>
        <v>139923</v>
      </c>
      <c r="BJ27" s="3">
        <f t="shared" si="14"/>
        <v>139923</v>
      </c>
      <c r="BK27" s="3">
        <f t="shared" si="14"/>
        <v>139923</v>
      </c>
      <c r="BL27" s="3">
        <f t="shared" si="14"/>
        <v>139923</v>
      </c>
      <c r="BM27" s="3">
        <f t="shared" si="14"/>
        <v>139923</v>
      </c>
      <c r="BN27" s="3">
        <f t="shared" si="14"/>
        <v>139923</v>
      </c>
      <c r="BO27" s="3">
        <f t="shared" si="14"/>
        <v>139923</v>
      </c>
      <c r="BP27" s="3">
        <f t="shared" ref="BP27:CH27" si="15">IF(SUM($C$19:$N$19)=0,0,BO27+BP9)</f>
        <v>139923</v>
      </c>
      <c r="BQ27" s="3">
        <f t="shared" si="15"/>
        <v>139923</v>
      </c>
      <c r="BR27" s="3">
        <f t="shared" si="15"/>
        <v>139923</v>
      </c>
      <c r="BS27" s="3">
        <f t="shared" si="15"/>
        <v>139923</v>
      </c>
      <c r="BT27" s="3">
        <f t="shared" si="15"/>
        <v>139923</v>
      </c>
      <c r="BU27" s="3">
        <f t="shared" si="15"/>
        <v>139923</v>
      </c>
      <c r="BV27" s="3">
        <f t="shared" si="15"/>
        <v>139923</v>
      </c>
      <c r="BW27" s="3">
        <f t="shared" si="15"/>
        <v>139923</v>
      </c>
      <c r="BX27" s="3">
        <f t="shared" si="15"/>
        <v>139923</v>
      </c>
      <c r="BY27" s="3">
        <f t="shared" si="15"/>
        <v>139923</v>
      </c>
      <c r="BZ27" s="3">
        <f t="shared" si="15"/>
        <v>139923</v>
      </c>
      <c r="CA27" s="3">
        <f t="shared" si="15"/>
        <v>139923</v>
      </c>
      <c r="CB27" s="3">
        <f t="shared" si="15"/>
        <v>139923</v>
      </c>
      <c r="CC27" s="3">
        <f t="shared" si="15"/>
        <v>139923</v>
      </c>
      <c r="CD27" s="3">
        <f t="shared" si="15"/>
        <v>139923</v>
      </c>
      <c r="CE27" s="3">
        <f t="shared" si="15"/>
        <v>139923</v>
      </c>
      <c r="CF27" s="3">
        <f t="shared" si="15"/>
        <v>139923</v>
      </c>
      <c r="CG27" s="3">
        <f t="shared" si="15"/>
        <v>139923</v>
      </c>
      <c r="CH27" s="12">
        <f t="shared" si="15"/>
        <v>139923</v>
      </c>
    </row>
    <row r="28" spans="1:86" x14ac:dyDescent="0.3">
      <c r="A28" s="639"/>
      <c r="B28" s="11" t="str">
        <f t="shared" si="5"/>
        <v>Heating</v>
      </c>
      <c r="C28" s="3">
        <f t="shared" si="5"/>
        <v>0</v>
      </c>
      <c r="D28" s="3">
        <f t="shared" ref="D28:BO28" si="16">IF(SUM($C$19:$N$19)=0,0,C28+D10)</f>
        <v>0</v>
      </c>
      <c r="E28" s="3">
        <f t="shared" si="16"/>
        <v>0</v>
      </c>
      <c r="F28" s="3">
        <f t="shared" si="16"/>
        <v>0</v>
      </c>
      <c r="G28" s="3">
        <f t="shared" si="16"/>
        <v>0</v>
      </c>
      <c r="H28" s="3">
        <f t="shared" si="16"/>
        <v>0</v>
      </c>
      <c r="I28" s="3">
        <f t="shared" si="16"/>
        <v>0</v>
      </c>
      <c r="J28" s="3">
        <f t="shared" si="16"/>
        <v>0</v>
      </c>
      <c r="K28" s="3">
        <f t="shared" si="16"/>
        <v>0</v>
      </c>
      <c r="L28" s="3">
        <f t="shared" si="16"/>
        <v>0</v>
      </c>
      <c r="M28" s="3">
        <f t="shared" si="16"/>
        <v>0</v>
      </c>
      <c r="N28" s="3">
        <f t="shared" si="16"/>
        <v>0</v>
      </c>
      <c r="O28" s="3">
        <f t="shared" si="16"/>
        <v>0</v>
      </c>
      <c r="P28" s="3">
        <f t="shared" si="16"/>
        <v>0</v>
      </c>
      <c r="Q28" s="3">
        <f t="shared" si="16"/>
        <v>0</v>
      </c>
      <c r="R28" s="3">
        <f t="shared" si="16"/>
        <v>0</v>
      </c>
      <c r="S28" s="3">
        <f t="shared" si="16"/>
        <v>0</v>
      </c>
      <c r="T28" s="3">
        <f t="shared" si="16"/>
        <v>0</v>
      </c>
      <c r="U28" s="3">
        <f t="shared" si="16"/>
        <v>0</v>
      </c>
      <c r="V28" s="3">
        <f t="shared" si="16"/>
        <v>0</v>
      </c>
      <c r="W28" s="3">
        <f t="shared" si="16"/>
        <v>0</v>
      </c>
      <c r="X28" s="3">
        <f t="shared" si="16"/>
        <v>0</v>
      </c>
      <c r="Y28" s="3">
        <f t="shared" si="16"/>
        <v>0</v>
      </c>
      <c r="Z28" s="3">
        <f t="shared" si="16"/>
        <v>0</v>
      </c>
      <c r="AA28" s="3">
        <f t="shared" si="16"/>
        <v>0</v>
      </c>
      <c r="AB28" s="3">
        <f t="shared" si="16"/>
        <v>0</v>
      </c>
      <c r="AC28" s="3">
        <f t="shared" si="16"/>
        <v>0</v>
      </c>
      <c r="AD28" s="3">
        <f t="shared" si="16"/>
        <v>0</v>
      </c>
      <c r="AE28" s="3">
        <f t="shared" si="16"/>
        <v>0</v>
      </c>
      <c r="AF28" s="3">
        <f t="shared" si="16"/>
        <v>0</v>
      </c>
      <c r="AG28" s="3">
        <f t="shared" si="16"/>
        <v>0</v>
      </c>
      <c r="AH28" s="3">
        <f t="shared" si="16"/>
        <v>0</v>
      </c>
      <c r="AI28" s="3">
        <f t="shared" si="16"/>
        <v>0</v>
      </c>
      <c r="AJ28" s="3">
        <f t="shared" si="16"/>
        <v>0</v>
      </c>
      <c r="AK28" s="3">
        <f t="shared" si="16"/>
        <v>0</v>
      </c>
      <c r="AL28" s="3">
        <f t="shared" si="16"/>
        <v>0</v>
      </c>
      <c r="AM28" s="3">
        <f t="shared" si="16"/>
        <v>0</v>
      </c>
      <c r="AN28" s="3">
        <f t="shared" si="16"/>
        <v>0</v>
      </c>
      <c r="AO28" s="3">
        <f t="shared" si="16"/>
        <v>0</v>
      </c>
      <c r="AP28" s="3">
        <f t="shared" si="16"/>
        <v>0</v>
      </c>
      <c r="AQ28" s="3">
        <f t="shared" si="16"/>
        <v>0</v>
      </c>
      <c r="AR28" s="3">
        <f t="shared" si="16"/>
        <v>0</v>
      </c>
      <c r="AS28" s="3">
        <f t="shared" si="16"/>
        <v>0</v>
      </c>
      <c r="AT28" s="3">
        <f t="shared" si="16"/>
        <v>0</v>
      </c>
      <c r="AU28" s="3">
        <f t="shared" si="16"/>
        <v>0</v>
      </c>
      <c r="AV28" s="3">
        <f t="shared" si="16"/>
        <v>0</v>
      </c>
      <c r="AW28" s="3">
        <f t="shared" si="16"/>
        <v>0</v>
      </c>
      <c r="AX28" s="3">
        <f t="shared" si="16"/>
        <v>0</v>
      </c>
      <c r="AY28" s="3">
        <f t="shared" si="16"/>
        <v>0</v>
      </c>
      <c r="AZ28" s="3">
        <f t="shared" si="16"/>
        <v>0</v>
      </c>
      <c r="BA28" s="3">
        <f t="shared" si="16"/>
        <v>0</v>
      </c>
      <c r="BB28" s="3">
        <f t="shared" si="16"/>
        <v>0</v>
      </c>
      <c r="BC28" s="3">
        <f t="shared" si="16"/>
        <v>0</v>
      </c>
      <c r="BD28" s="3">
        <f t="shared" si="16"/>
        <v>0</v>
      </c>
      <c r="BE28" s="3">
        <f t="shared" si="16"/>
        <v>0</v>
      </c>
      <c r="BF28" s="3">
        <f t="shared" si="16"/>
        <v>0</v>
      </c>
      <c r="BG28" s="3">
        <f t="shared" si="16"/>
        <v>0</v>
      </c>
      <c r="BH28" s="3">
        <f t="shared" si="16"/>
        <v>0</v>
      </c>
      <c r="BI28" s="3">
        <f t="shared" si="16"/>
        <v>0</v>
      </c>
      <c r="BJ28" s="3">
        <f t="shared" si="16"/>
        <v>0</v>
      </c>
      <c r="BK28" s="3">
        <f t="shared" si="16"/>
        <v>0</v>
      </c>
      <c r="BL28" s="3">
        <f t="shared" si="16"/>
        <v>0</v>
      </c>
      <c r="BM28" s="3">
        <f t="shared" si="16"/>
        <v>0</v>
      </c>
      <c r="BN28" s="3">
        <f t="shared" si="16"/>
        <v>0</v>
      </c>
      <c r="BO28" s="3">
        <f t="shared" si="16"/>
        <v>0</v>
      </c>
      <c r="BP28" s="3">
        <f t="shared" ref="BP28:CH28" si="17">IF(SUM($C$19:$N$19)=0,0,BO28+BP10)</f>
        <v>0</v>
      </c>
      <c r="BQ28" s="3">
        <f t="shared" si="17"/>
        <v>0</v>
      </c>
      <c r="BR28" s="3">
        <f t="shared" si="17"/>
        <v>0</v>
      </c>
      <c r="BS28" s="3">
        <f t="shared" si="17"/>
        <v>0</v>
      </c>
      <c r="BT28" s="3">
        <f t="shared" si="17"/>
        <v>0</v>
      </c>
      <c r="BU28" s="3">
        <f t="shared" si="17"/>
        <v>0</v>
      </c>
      <c r="BV28" s="3">
        <f t="shared" si="17"/>
        <v>0</v>
      </c>
      <c r="BW28" s="3">
        <f t="shared" si="17"/>
        <v>0</v>
      </c>
      <c r="BX28" s="3">
        <f t="shared" si="17"/>
        <v>0</v>
      </c>
      <c r="BY28" s="3">
        <f t="shared" si="17"/>
        <v>0</v>
      </c>
      <c r="BZ28" s="3">
        <f t="shared" si="17"/>
        <v>0</v>
      </c>
      <c r="CA28" s="3">
        <f t="shared" si="17"/>
        <v>0</v>
      </c>
      <c r="CB28" s="3">
        <f t="shared" si="17"/>
        <v>0</v>
      </c>
      <c r="CC28" s="3">
        <f t="shared" si="17"/>
        <v>0</v>
      </c>
      <c r="CD28" s="3">
        <f t="shared" si="17"/>
        <v>0</v>
      </c>
      <c r="CE28" s="3">
        <f t="shared" si="17"/>
        <v>0</v>
      </c>
      <c r="CF28" s="3">
        <f t="shared" si="17"/>
        <v>0</v>
      </c>
      <c r="CG28" s="3">
        <f t="shared" si="17"/>
        <v>0</v>
      </c>
      <c r="CH28" s="12">
        <f t="shared" si="17"/>
        <v>0</v>
      </c>
    </row>
    <row r="29" spans="1:86" x14ac:dyDescent="0.3">
      <c r="A29" s="639"/>
      <c r="B29" s="11" t="str">
        <f t="shared" si="5"/>
        <v>HVAC</v>
      </c>
      <c r="C29" s="3">
        <f t="shared" si="5"/>
        <v>0</v>
      </c>
      <c r="D29" s="3">
        <f t="shared" ref="D29:BO29" si="18">IF(SUM($C$19:$N$19)=0,0,C29+D11)</f>
        <v>0</v>
      </c>
      <c r="E29" s="3">
        <f t="shared" si="18"/>
        <v>0</v>
      </c>
      <c r="F29" s="3">
        <f t="shared" si="18"/>
        <v>0</v>
      </c>
      <c r="G29" s="3">
        <f t="shared" si="18"/>
        <v>0</v>
      </c>
      <c r="H29" s="3">
        <f t="shared" si="18"/>
        <v>0</v>
      </c>
      <c r="I29" s="3">
        <f t="shared" si="18"/>
        <v>0</v>
      </c>
      <c r="J29" s="3">
        <f t="shared" si="18"/>
        <v>0</v>
      </c>
      <c r="K29" s="3">
        <f t="shared" si="18"/>
        <v>0</v>
      </c>
      <c r="L29" s="3">
        <f t="shared" si="18"/>
        <v>0</v>
      </c>
      <c r="M29" s="3">
        <f t="shared" si="18"/>
        <v>0</v>
      </c>
      <c r="N29" s="3">
        <f t="shared" si="18"/>
        <v>0</v>
      </c>
      <c r="O29" s="3">
        <f t="shared" si="18"/>
        <v>0</v>
      </c>
      <c r="P29" s="3">
        <f t="shared" si="18"/>
        <v>0</v>
      </c>
      <c r="Q29" s="3">
        <f t="shared" si="18"/>
        <v>0</v>
      </c>
      <c r="R29" s="3">
        <f t="shared" si="18"/>
        <v>0</v>
      </c>
      <c r="S29" s="3">
        <f t="shared" si="18"/>
        <v>0</v>
      </c>
      <c r="T29" s="3">
        <f t="shared" si="18"/>
        <v>0</v>
      </c>
      <c r="U29" s="3">
        <f t="shared" si="18"/>
        <v>0</v>
      </c>
      <c r="V29" s="3">
        <f t="shared" si="18"/>
        <v>0</v>
      </c>
      <c r="W29" s="3">
        <f t="shared" si="18"/>
        <v>0</v>
      </c>
      <c r="X29" s="3">
        <f t="shared" si="18"/>
        <v>0</v>
      </c>
      <c r="Y29" s="3">
        <f t="shared" si="18"/>
        <v>0</v>
      </c>
      <c r="Z29" s="3">
        <f t="shared" si="18"/>
        <v>0</v>
      </c>
      <c r="AA29" s="3">
        <f t="shared" si="18"/>
        <v>0</v>
      </c>
      <c r="AB29" s="3">
        <f t="shared" si="18"/>
        <v>0</v>
      </c>
      <c r="AC29" s="3">
        <f t="shared" si="18"/>
        <v>0</v>
      </c>
      <c r="AD29" s="3">
        <f t="shared" si="18"/>
        <v>0</v>
      </c>
      <c r="AE29" s="3">
        <f t="shared" si="18"/>
        <v>0</v>
      </c>
      <c r="AF29" s="3">
        <f t="shared" si="18"/>
        <v>0</v>
      </c>
      <c r="AG29" s="3">
        <f t="shared" si="18"/>
        <v>0</v>
      </c>
      <c r="AH29" s="3">
        <f t="shared" si="18"/>
        <v>0</v>
      </c>
      <c r="AI29" s="3">
        <f t="shared" si="18"/>
        <v>0</v>
      </c>
      <c r="AJ29" s="3">
        <f t="shared" si="18"/>
        <v>0</v>
      </c>
      <c r="AK29" s="3">
        <f t="shared" si="18"/>
        <v>0</v>
      </c>
      <c r="AL29" s="3">
        <f t="shared" si="18"/>
        <v>0</v>
      </c>
      <c r="AM29" s="3">
        <f t="shared" si="18"/>
        <v>0</v>
      </c>
      <c r="AN29" s="3">
        <f t="shared" si="18"/>
        <v>0</v>
      </c>
      <c r="AO29" s="3">
        <f t="shared" si="18"/>
        <v>0</v>
      </c>
      <c r="AP29" s="3">
        <f t="shared" si="18"/>
        <v>0</v>
      </c>
      <c r="AQ29" s="3">
        <f t="shared" si="18"/>
        <v>0</v>
      </c>
      <c r="AR29" s="3">
        <f t="shared" si="18"/>
        <v>0</v>
      </c>
      <c r="AS29" s="3">
        <f t="shared" si="18"/>
        <v>0</v>
      </c>
      <c r="AT29" s="3">
        <f t="shared" si="18"/>
        <v>0</v>
      </c>
      <c r="AU29" s="3">
        <f t="shared" si="18"/>
        <v>0</v>
      </c>
      <c r="AV29" s="3">
        <f t="shared" si="18"/>
        <v>0</v>
      </c>
      <c r="AW29" s="3">
        <f t="shared" si="18"/>
        <v>0</v>
      </c>
      <c r="AX29" s="3">
        <f t="shared" si="18"/>
        <v>0</v>
      </c>
      <c r="AY29" s="3">
        <f t="shared" si="18"/>
        <v>0</v>
      </c>
      <c r="AZ29" s="3">
        <f t="shared" si="18"/>
        <v>0</v>
      </c>
      <c r="BA29" s="3">
        <f t="shared" si="18"/>
        <v>0</v>
      </c>
      <c r="BB29" s="3">
        <f t="shared" si="18"/>
        <v>0</v>
      </c>
      <c r="BC29" s="3">
        <f t="shared" si="18"/>
        <v>0</v>
      </c>
      <c r="BD29" s="3">
        <f t="shared" si="18"/>
        <v>0</v>
      </c>
      <c r="BE29" s="3">
        <f t="shared" si="18"/>
        <v>0</v>
      </c>
      <c r="BF29" s="3">
        <f t="shared" si="18"/>
        <v>0</v>
      </c>
      <c r="BG29" s="3">
        <f t="shared" si="18"/>
        <v>0</v>
      </c>
      <c r="BH29" s="3">
        <f t="shared" si="18"/>
        <v>0</v>
      </c>
      <c r="BI29" s="3">
        <f t="shared" si="18"/>
        <v>0</v>
      </c>
      <c r="BJ29" s="3">
        <f t="shared" si="18"/>
        <v>0</v>
      </c>
      <c r="BK29" s="3">
        <f t="shared" si="18"/>
        <v>0</v>
      </c>
      <c r="BL29" s="3">
        <f t="shared" si="18"/>
        <v>0</v>
      </c>
      <c r="BM29" s="3">
        <f t="shared" si="18"/>
        <v>0</v>
      </c>
      <c r="BN29" s="3">
        <f t="shared" si="18"/>
        <v>0</v>
      </c>
      <c r="BO29" s="3">
        <f t="shared" si="18"/>
        <v>0</v>
      </c>
      <c r="BP29" s="3">
        <f t="shared" ref="BP29:CH29" si="19">IF(SUM($C$19:$N$19)=0,0,BO29+BP11)</f>
        <v>0</v>
      </c>
      <c r="BQ29" s="3">
        <f t="shared" si="19"/>
        <v>0</v>
      </c>
      <c r="BR29" s="3">
        <f t="shared" si="19"/>
        <v>0</v>
      </c>
      <c r="BS29" s="3">
        <f t="shared" si="19"/>
        <v>0</v>
      </c>
      <c r="BT29" s="3">
        <f t="shared" si="19"/>
        <v>0</v>
      </c>
      <c r="BU29" s="3">
        <f t="shared" si="19"/>
        <v>0</v>
      </c>
      <c r="BV29" s="3">
        <f t="shared" si="19"/>
        <v>0</v>
      </c>
      <c r="BW29" s="3">
        <f t="shared" si="19"/>
        <v>0</v>
      </c>
      <c r="BX29" s="3">
        <f t="shared" si="19"/>
        <v>0</v>
      </c>
      <c r="BY29" s="3">
        <f t="shared" si="19"/>
        <v>0</v>
      </c>
      <c r="BZ29" s="3">
        <f t="shared" si="19"/>
        <v>0</v>
      </c>
      <c r="CA29" s="3">
        <f t="shared" si="19"/>
        <v>0</v>
      </c>
      <c r="CB29" s="3">
        <f t="shared" si="19"/>
        <v>0</v>
      </c>
      <c r="CC29" s="3">
        <f t="shared" si="19"/>
        <v>0</v>
      </c>
      <c r="CD29" s="3">
        <f t="shared" si="19"/>
        <v>0</v>
      </c>
      <c r="CE29" s="3">
        <f t="shared" si="19"/>
        <v>0</v>
      </c>
      <c r="CF29" s="3">
        <f t="shared" si="19"/>
        <v>0</v>
      </c>
      <c r="CG29" s="3">
        <f t="shared" si="19"/>
        <v>0</v>
      </c>
      <c r="CH29" s="12">
        <f t="shared" si="19"/>
        <v>0</v>
      </c>
    </row>
    <row r="30" spans="1:86" x14ac:dyDescent="0.3">
      <c r="A30" s="639"/>
      <c r="B30" s="11" t="str">
        <f t="shared" si="5"/>
        <v>Lighting</v>
      </c>
      <c r="C30" s="3">
        <f t="shared" si="5"/>
        <v>0</v>
      </c>
      <c r="D30" s="3">
        <f t="shared" ref="D30:BO30" si="20">IF(SUM($C$19:$N$19)=0,0,C30+D12)</f>
        <v>74726</v>
      </c>
      <c r="E30" s="3">
        <f t="shared" si="20"/>
        <v>99351</v>
      </c>
      <c r="F30" s="3">
        <f t="shared" si="20"/>
        <v>336941.87</v>
      </c>
      <c r="G30" s="3">
        <f t="shared" si="20"/>
        <v>336941.87</v>
      </c>
      <c r="H30" s="3">
        <f t="shared" si="20"/>
        <v>336941.87</v>
      </c>
      <c r="I30" s="3">
        <f t="shared" si="20"/>
        <v>342916.87</v>
      </c>
      <c r="J30" s="3">
        <f t="shared" si="20"/>
        <v>379421.13</v>
      </c>
      <c r="K30" s="3">
        <f t="shared" si="20"/>
        <v>379421.13</v>
      </c>
      <c r="L30" s="3">
        <f t="shared" si="20"/>
        <v>391747.47000000003</v>
      </c>
      <c r="M30" s="3">
        <f t="shared" si="20"/>
        <v>396201.17000000004</v>
      </c>
      <c r="N30" s="3">
        <f t="shared" si="20"/>
        <v>396789.35000000003</v>
      </c>
      <c r="O30" s="3">
        <f t="shared" si="20"/>
        <v>396789.35000000003</v>
      </c>
      <c r="P30" s="3">
        <f t="shared" si="20"/>
        <v>396789.35000000003</v>
      </c>
      <c r="Q30" s="3">
        <f t="shared" si="20"/>
        <v>396789.35000000003</v>
      </c>
      <c r="R30" s="3">
        <f t="shared" si="20"/>
        <v>396789.35000000003</v>
      </c>
      <c r="S30" s="3">
        <f t="shared" si="20"/>
        <v>396789.35000000003</v>
      </c>
      <c r="T30" s="3">
        <f t="shared" si="20"/>
        <v>396789.35000000003</v>
      </c>
      <c r="U30" s="3">
        <f t="shared" si="20"/>
        <v>396789.35000000003</v>
      </c>
      <c r="V30" s="3">
        <f t="shared" si="20"/>
        <v>396789.35000000003</v>
      </c>
      <c r="W30" s="3">
        <f t="shared" si="20"/>
        <v>396789.35000000003</v>
      </c>
      <c r="X30" s="3">
        <f t="shared" si="20"/>
        <v>396789.35000000003</v>
      </c>
      <c r="Y30" s="3">
        <f t="shared" si="20"/>
        <v>396789.35000000003</v>
      </c>
      <c r="Z30" s="3">
        <f t="shared" si="20"/>
        <v>396789.35000000003</v>
      </c>
      <c r="AA30" s="3">
        <f t="shared" si="20"/>
        <v>396789.35000000003</v>
      </c>
      <c r="AB30" s="3">
        <f t="shared" si="20"/>
        <v>396789.35000000003</v>
      </c>
      <c r="AC30" s="3">
        <f t="shared" si="20"/>
        <v>396789.35000000003</v>
      </c>
      <c r="AD30" s="3">
        <f t="shared" si="20"/>
        <v>396789.35000000003</v>
      </c>
      <c r="AE30" s="3">
        <f t="shared" si="20"/>
        <v>396789.35000000003</v>
      </c>
      <c r="AF30" s="3">
        <f t="shared" si="20"/>
        <v>396789.35000000003</v>
      </c>
      <c r="AG30" s="3">
        <f t="shared" si="20"/>
        <v>396789.35000000003</v>
      </c>
      <c r="AH30" s="3">
        <f t="shared" si="20"/>
        <v>396789.35000000003</v>
      </c>
      <c r="AI30" s="3">
        <f t="shared" si="20"/>
        <v>396789.35000000003</v>
      </c>
      <c r="AJ30" s="3">
        <f t="shared" si="20"/>
        <v>396789.35000000003</v>
      </c>
      <c r="AK30" s="3">
        <f t="shared" si="20"/>
        <v>396789.35000000003</v>
      </c>
      <c r="AL30" s="3">
        <f t="shared" si="20"/>
        <v>396789.35000000003</v>
      </c>
      <c r="AM30" s="3">
        <f t="shared" si="20"/>
        <v>396789.35000000003</v>
      </c>
      <c r="AN30" s="3">
        <f t="shared" si="20"/>
        <v>396789.35000000003</v>
      </c>
      <c r="AO30" s="3">
        <f t="shared" si="20"/>
        <v>396789.35000000003</v>
      </c>
      <c r="AP30" s="3">
        <f t="shared" si="20"/>
        <v>396789.35000000003</v>
      </c>
      <c r="AQ30" s="3">
        <f t="shared" si="20"/>
        <v>396789.35000000003</v>
      </c>
      <c r="AR30" s="3">
        <f t="shared" si="20"/>
        <v>396789.35000000003</v>
      </c>
      <c r="AS30" s="3">
        <f t="shared" si="20"/>
        <v>396789.35000000003</v>
      </c>
      <c r="AT30" s="3">
        <f t="shared" si="20"/>
        <v>396789.35000000003</v>
      </c>
      <c r="AU30" s="3">
        <f t="shared" si="20"/>
        <v>396789.35000000003</v>
      </c>
      <c r="AV30" s="3">
        <f t="shared" si="20"/>
        <v>396789.35000000003</v>
      </c>
      <c r="AW30" s="3">
        <f t="shared" si="20"/>
        <v>396789.35000000003</v>
      </c>
      <c r="AX30" s="3">
        <f t="shared" si="20"/>
        <v>396789.35000000003</v>
      </c>
      <c r="AY30" s="3">
        <f t="shared" si="20"/>
        <v>396789.35000000003</v>
      </c>
      <c r="AZ30" s="3">
        <f t="shared" si="20"/>
        <v>396789.35000000003</v>
      </c>
      <c r="BA30" s="3">
        <f t="shared" si="20"/>
        <v>396789.35000000003</v>
      </c>
      <c r="BB30" s="3">
        <f t="shared" si="20"/>
        <v>396789.35000000003</v>
      </c>
      <c r="BC30" s="3">
        <f t="shared" si="20"/>
        <v>396789.35000000003</v>
      </c>
      <c r="BD30" s="3">
        <f t="shared" si="20"/>
        <v>396789.35000000003</v>
      </c>
      <c r="BE30" s="3">
        <f t="shared" si="20"/>
        <v>396789.35000000003</v>
      </c>
      <c r="BF30" s="3">
        <f t="shared" si="20"/>
        <v>396789.35000000003</v>
      </c>
      <c r="BG30" s="3">
        <f t="shared" si="20"/>
        <v>396789.35000000003</v>
      </c>
      <c r="BH30" s="3">
        <f t="shared" si="20"/>
        <v>396789.35000000003</v>
      </c>
      <c r="BI30" s="3">
        <f t="shared" si="20"/>
        <v>396789.35000000003</v>
      </c>
      <c r="BJ30" s="3">
        <f t="shared" si="20"/>
        <v>396789.35000000003</v>
      </c>
      <c r="BK30" s="3">
        <f t="shared" si="20"/>
        <v>396789.35000000003</v>
      </c>
      <c r="BL30" s="3">
        <f t="shared" si="20"/>
        <v>396789.35000000003</v>
      </c>
      <c r="BM30" s="3">
        <f t="shared" si="20"/>
        <v>396789.35000000003</v>
      </c>
      <c r="BN30" s="3">
        <f t="shared" si="20"/>
        <v>396789.35000000003</v>
      </c>
      <c r="BO30" s="3">
        <f t="shared" si="20"/>
        <v>396789.35000000003</v>
      </c>
      <c r="BP30" s="3">
        <f t="shared" ref="BP30:CH30" si="21">IF(SUM($C$19:$N$19)=0,0,BO30+BP12)</f>
        <v>396789.35000000003</v>
      </c>
      <c r="BQ30" s="3">
        <f t="shared" si="21"/>
        <v>396789.35000000003</v>
      </c>
      <c r="BR30" s="3">
        <f t="shared" si="21"/>
        <v>396789.35000000003</v>
      </c>
      <c r="BS30" s="3">
        <f t="shared" si="21"/>
        <v>396789.35000000003</v>
      </c>
      <c r="BT30" s="3">
        <f t="shared" si="21"/>
        <v>396789.35000000003</v>
      </c>
      <c r="BU30" s="3">
        <f t="shared" si="21"/>
        <v>396789.35000000003</v>
      </c>
      <c r="BV30" s="3">
        <f t="shared" si="21"/>
        <v>396789.35000000003</v>
      </c>
      <c r="BW30" s="3">
        <f t="shared" si="21"/>
        <v>396789.35000000003</v>
      </c>
      <c r="BX30" s="3">
        <f t="shared" si="21"/>
        <v>396789.35000000003</v>
      </c>
      <c r="BY30" s="3">
        <f t="shared" si="21"/>
        <v>396789.35000000003</v>
      </c>
      <c r="BZ30" s="3">
        <f t="shared" si="21"/>
        <v>396789.35000000003</v>
      </c>
      <c r="CA30" s="3">
        <f t="shared" si="21"/>
        <v>396789.35000000003</v>
      </c>
      <c r="CB30" s="3">
        <f t="shared" si="21"/>
        <v>396789.35000000003</v>
      </c>
      <c r="CC30" s="3">
        <f t="shared" si="21"/>
        <v>396789.35000000003</v>
      </c>
      <c r="CD30" s="3">
        <f t="shared" si="21"/>
        <v>396789.35000000003</v>
      </c>
      <c r="CE30" s="3">
        <f t="shared" si="21"/>
        <v>396789.35000000003</v>
      </c>
      <c r="CF30" s="3">
        <f t="shared" si="21"/>
        <v>396789.35000000003</v>
      </c>
      <c r="CG30" s="3">
        <f t="shared" si="21"/>
        <v>396789.35000000003</v>
      </c>
      <c r="CH30" s="12">
        <f t="shared" si="21"/>
        <v>396789.35000000003</v>
      </c>
    </row>
    <row r="31" spans="1:86" x14ac:dyDescent="0.3">
      <c r="A31" s="639"/>
      <c r="B31" s="11" t="str">
        <f t="shared" si="5"/>
        <v>Miscellaneous</v>
      </c>
      <c r="C31" s="3">
        <f t="shared" si="5"/>
        <v>0</v>
      </c>
      <c r="D31" s="3">
        <f t="shared" ref="D31:BO31" si="22">IF(SUM($C$19:$N$19)=0,0,C31+D13)</f>
        <v>0</v>
      </c>
      <c r="E31" s="3">
        <f t="shared" si="22"/>
        <v>0</v>
      </c>
      <c r="F31" s="3">
        <f t="shared" si="22"/>
        <v>0</v>
      </c>
      <c r="G31" s="3">
        <f t="shared" si="22"/>
        <v>0</v>
      </c>
      <c r="H31" s="3">
        <f t="shared" si="22"/>
        <v>0</v>
      </c>
      <c r="I31" s="3">
        <f t="shared" si="22"/>
        <v>0</v>
      </c>
      <c r="J31" s="3">
        <f t="shared" si="22"/>
        <v>0</v>
      </c>
      <c r="K31" s="3">
        <f t="shared" si="22"/>
        <v>0</v>
      </c>
      <c r="L31" s="3">
        <f t="shared" si="22"/>
        <v>0</v>
      </c>
      <c r="M31" s="3">
        <f t="shared" si="22"/>
        <v>0</v>
      </c>
      <c r="N31" s="3">
        <f t="shared" si="22"/>
        <v>0</v>
      </c>
      <c r="O31" s="3">
        <f t="shared" si="22"/>
        <v>0</v>
      </c>
      <c r="P31" s="3">
        <f t="shared" si="22"/>
        <v>0</v>
      </c>
      <c r="Q31" s="3">
        <f t="shared" si="22"/>
        <v>0</v>
      </c>
      <c r="R31" s="3">
        <f t="shared" si="22"/>
        <v>0</v>
      </c>
      <c r="S31" s="3">
        <f t="shared" si="22"/>
        <v>0</v>
      </c>
      <c r="T31" s="3">
        <f t="shared" si="22"/>
        <v>0</v>
      </c>
      <c r="U31" s="3">
        <f t="shared" si="22"/>
        <v>0</v>
      </c>
      <c r="V31" s="3">
        <f t="shared" si="22"/>
        <v>0</v>
      </c>
      <c r="W31" s="3">
        <f t="shared" si="22"/>
        <v>0</v>
      </c>
      <c r="X31" s="3">
        <f t="shared" si="22"/>
        <v>0</v>
      </c>
      <c r="Y31" s="3">
        <f t="shared" si="22"/>
        <v>0</v>
      </c>
      <c r="Z31" s="3">
        <f t="shared" si="22"/>
        <v>0</v>
      </c>
      <c r="AA31" s="3">
        <f t="shared" si="22"/>
        <v>0</v>
      </c>
      <c r="AB31" s="3">
        <f t="shared" si="22"/>
        <v>0</v>
      </c>
      <c r="AC31" s="3">
        <f t="shared" si="22"/>
        <v>0</v>
      </c>
      <c r="AD31" s="3">
        <f t="shared" si="22"/>
        <v>0</v>
      </c>
      <c r="AE31" s="3">
        <f t="shared" si="22"/>
        <v>0</v>
      </c>
      <c r="AF31" s="3">
        <f t="shared" si="22"/>
        <v>0</v>
      </c>
      <c r="AG31" s="3">
        <f t="shared" si="22"/>
        <v>0</v>
      </c>
      <c r="AH31" s="3">
        <f t="shared" si="22"/>
        <v>0</v>
      </c>
      <c r="AI31" s="3">
        <f t="shared" si="22"/>
        <v>0</v>
      </c>
      <c r="AJ31" s="3">
        <f t="shared" si="22"/>
        <v>0</v>
      </c>
      <c r="AK31" s="3">
        <f t="shared" si="22"/>
        <v>0</v>
      </c>
      <c r="AL31" s="3">
        <f t="shared" si="22"/>
        <v>0</v>
      </c>
      <c r="AM31" s="3">
        <f t="shared" si="22"/>
        <v>0</v>
      </c>
      <c r="AN31" s="3">
        <f t="shared" si="22"/>
        <v>0</v>
      </c>
      <c r="AO31" s="3">
        <f t="shared" si="22"/>
        <v>0</v>
      </c>
      <c r="AP31" s="3">
        <f t="shared" si="22"/>
        <v>0</v>
      </c>
      <c r="AQ31" s="3">
        <f t="shared" si="22"/>
        <v>0</v>
      </c>
      <c r="AR31" s="3">
        <f t="shared" si="22"/>
        <v>0</v>
      </c>
      <c r="AS31" s="3">
        <f t="shared" si="22"/>
        <v>0</v>
      </c>
      <c r="AT31" s="3">
        <f t="shared" si="22"/>
        <v>0</v>
      </c>
      <c r="AU31" s="3">
        <f t="shared" si="22"/>
        <v>0</v>
      </c>
      <c r="AV31" s="3">
        <f t="shared" si="22"/>
        <v>0</v>
      </c>
      <c r="AW31" s="3">
        <f t="shared" si="22"/>
        <v>0</v>
      </c>
      <c r="AX31" s="3">
        <f t="shared" si="22"/>
        <v>0</v>
      </c>
      <c r="AY31" s="3">
        <f t="shared" si="22"/>
        <v>0</v>
      </c>
      <c r="AZ31" s="3">
        <f t="shared" si="22"/>
        <v>0</v>
      </c>
      <c r="BA31" s="3">
        <f t="shared" si="22"/>
        <v>0</v>
      </c>
      <c r="BB31" s="3">
        <f t="shared" si="22"/>
        <v>0</v>
      </c>
      <c r="BC31" s="3">
        <f t="shared" si="22"/>
        <v>0</v>
      </c>
      <c r="BD31" s="3">
        <f t="shared" si="22"/>
        <v>0</v>
      </c>
      <c r="BE31" s="3">
        <f t="shared" si="22"/>
        <v>0</v>
      </c>
      <c r="BF31" s="3">
        <f t="shared" si="22"/>
        <v>0</v>
      </c>
      <c r="BG31" s="3">
        <f t="shared" si="22"/>
        <v>0</v>
      </c>
      <c r="BH31" s="3">
        <f t="shared" si="22"/>
        <v>0</v>
      </c>
      <c r="BI31" s="3">
        <f t="shared" si="22"/>
        <v>0</v>
      </c>
      <c r="BJ31" s="3">
        <f t="shared" si="22"/>
        <v>0</v>
      </c>
      <c r="BK31" s="3">
        <f t="shared" si="22"/>
        <v>0</v>
      </c>
      <c r="BL31" s="3">
        <f t="shared" si="22"/>
        <v>0</v>
      </c>
      <c r="BM31" s="3">
        <f t="shared" si="22"/>
        <v>0</v>
      </c>
      <c r="BN31" s="3">
        <f t="shared" si="22"/>
        <v>0</v>
      </c>
      <c r="BO31" s="3">
        <f t="shared" si="22"/>
        <v>0</v>
      </c>
      <c r="BP31" s="3">
        <f t="shared" ref="BP31:CH31" si="23">IF(SUM($C$19:$N$19)=0,0,BO31+BP13)</f>
        <v>0</v>
      </c>
      <c r="BQ31" s="3">
        <f t="shared" si="23"/>
        <v>0</v>
      </c>
      <c r="BR31" s="3">
        <f t="shared" si="23"/>
        <v>0</v>
      </c>
      <c r="BS31" s="3">
        <f t="shared" si="23"/>
        <v>0</v>
      </c>
      <c r="BT31" s="3">
        <f t="shared" si="23"/>
        <v>0</v>
      </c>
      <c r="BU31" s="3">
        <f t="shared" si="23"/>
        <v>0</v>
      </c>
      <c r="BV31" s="3">
        <f t="shared" si="23"/>
        <v>0</v>
      </c>
      <c r="BW31" s="3">
        <f t="shared" si="23"/>
        <v>0</v>
      </c>
      <c r="BX31" s="3">
        <f t="shared" si="23"/>
        <v>0</v>
      </c>
      <c r="BY31" s="3">
        <f t="shared" si="23"/>
        <v>0</v>
      </c>
      <c r="BZ31" s="3">
        <f t="shared" si="23"/>
        <v>0</v>
      </c>
      <c r="CA31" s="3">
        <f t="shared" si="23"/>
        <v>0</v>
      </c>
      <c r="CB31" s="3">
        <f t="shared" si="23"/>
        <v>0</v>
      </c>
      <c r="CC31" s="3">
        <f t="shared" si="23"/>
        <v>0</v>
      </c>
      <c r="CD31" s="3">
        <f t="shared" si="23"/>
        <v>0</v>
      </c>
      <c r="CE31" s="3">
        <f t="shared" si="23"/>
        <v>0</v>
      </c>
      <c r="CF31" s="3">
        <f t="shared" si="23"/>
        <v>0</v>
      </c>
      <c r="CG31" s="3">
        <f t="shared" si="23"/>
        <v>0</v>
      </c>
      <c r="CH31" s="12">
        <f t="shared" si="23"/>
        <v>0</v>
      </c>
    </row>
    <row r="32" spans="1:86" ht="15" customHeight="1" x14ac:dyDescent="0.3">
      <c r="A32" s="639"/>
      <c r="B32" s="11" t="str">
        <f t="shared" si="5"/>
        <v>Motors</v>
      </c>
      <c r="C32" s="3">
        <f t="shared" si="5"/>
        <v>0</v>
      </c>
      <c r="D32" s="3">
        <f t="shared" ref="D32:BO32" si="24">IF(SUM($C$19:$N$19)=0,0,C32+D14)</f>
        <v>0</v>
      </c>
      <c r="E32" s="3">
        <f t="shared" si="24"/>
        <v>0</v>
      </c>
      <c r="F32" s="3">
        <f t="shared" si="24"/>
        <v>0</v>
      </c>
      <c r="G32" s="3">
        <f t="shared" si="24"/>
        <v>0</v>
      </c>
      <c r="H32" s="3">
        <f t="shared" si="24"/>
        <v>0</v>
      </c>
      <c r="I32" s="3">
        <f t="shared" si="24"/>
        <v>0</v>
      </c>
      <c r="J32" s="3">
        <f t="shared" si="24"/>
        <v>0</v>
      </c>
      <c r="K32" s="3">
        <f t="shared" si="24"/>
        <v>0</v>
      </c>
      <c r="L32" s="3">
        <f t="shared" si="24"/>
        <v>0</v>
      </c>
      <c r="M32" s="3">
        <f t="shared" si="24"/>
        <v>0</v>
      </c>
      <c r="N32" s="3">
        <f t="shared" si="24"/>
        <v>0</v>
      </c>
      <c r="O32" s="3">
        <f t="shared" si="24"/>
        <v>0</v>
      </c>
      <c r="P32" s="3">
        <f t="shared" si="24"/>
        <v>0</v>
      </c>
      <c r="Q32" s="3">
        <f t="shared" si="24"/>
        <v>0</v>
      </c>
      <c r="R32" s="3">
        <f t="shared" si="24"/>
        <v>0</v>
      </c>
      <c r="S32" s="3">
        <f t="shared" si="24"/>
        <v>0</v>
      </c>
      <c r="T32" s="3">
        <f t="shared" si="24"/>
        <v>0</v>
      </c>
      <c r="U32" s="3">
        <f t="shared" si="24"/>
        <v>0</v>
      </c>
      <c r="V32" s="3">
        <f t="shared" si="24"/>
        <v>0</v>
      </c>
      <c r="W32" s="3">
        <f t="shared" si="24"/>
        <v>0</v>
      </c>
      <c r="X32" s="3">
        <f t="shared" si="24"/>
        <v>0</v>
      </c>
      <c r="Y32" s="3">
        <f t="shared" si="24"/>
        <v>0</v>
      </c>
      <c r="Z32" s="3">
        <f t="shared" si="24"/>
        <v>0</v>
      </c>
      <c r="AA32" s="3">
        <f t="shared" si="24"/>
        <v>0</v>
      </c>
      <c r="AB32" s="3">
        <f t="shared" si="24"/>
        <v>0</v>
      </c>
      <c r="AC32" s="3">
        <f t="shared" si="24"/>
        <v>0</v>
      </c>
      <c r="AD32" s="3">
        <f t="shared" si="24"/>
        <v>0</v>
      </c>
      <c r="AE32" s="3">
        <f t="shared" si="24"/>
        <v>0</v>
      </c>
      <c r="AF32" s="3">
        <f t="shared" si="24"/>
        <v>0</v>
      </c>
      <c r="AG32" s="3">
        <f t="shared" si="24"/>
        <v>0</v>
      </c>
      <c r="AH32" s="3">
        <f t="shared" si="24"/>
        <v>0</v>
      </c>
      <c r="AI32" s="3">
        <f t="shared" si="24"/>
        <v>0</v>
      </c>
      <c r="AJ32" s="3">
        <f t="shared" si="24"/>
        <v>0</v>
      </c>
      <c r="AK32" s="3">
        <f t="shared" si="24"/>
        <v>0</v>
      </c>
      <c r="AL32" s="3">
        <f t="shared" si="24"/>
        <v>0</v>
      </c>
      <c r="AM32" s="3">
        <f t="shared" si="24"/>
        <v>0</v>
      </c>
      <c r="AN32" s="3">
        <f t="shared" si="24"/>
        <v>0</v>
      </c>
      <c r="AO32" s="3">
        <f t="shared" si="24"/>
        <v>0</v>
      </c>
      <c r="AP32" s="3">
        <f t="shared" si="24"/>
        <v>0</v>
      </c>
      <c r="AQ32" s="3">
        <f t="shared" si="24"/>
        <v>0</v>
      </c>
      <c r="AR32" s="3">
        <f t="shared" si="24"/>
        <v>0</v>
      </c>
      <c r="AS32" s="3">
        <f t="shared" si="24"/>
        <v>0</v>
      </c>
      <c r="AT32" s="3">
        <f t="shared" si="24"/>
        <v>0</v>
      </c>
      <c r="AU32" s="3">
        <f t="shared" si="24"/>
        <v>0</v>
      </c>
      <c r="AV32" s="3">
        <f t="shared" si="24"/>
        <v>0</v>
      </c>
      <c r="AW32" s="3">
        <f t="shared" si="24"/>
        <v>0</v>
      </c>
      <c r="AX32" s="3">
        <f t="shared" si="24"/>
        <v>0</v>
      </c>
      <c r="AY32" s="3">
        <f t="shared" si="24"/>
        <v>0</v>
      </c>
      <c r="AZ32" s="3">
        <f t="shared" si="24"/>
        <v>0</v>
      </c>
      <c r="BA32" s="3">
        <f t="shared" si="24"/>
        <v>0</v>
      </c>
      <c r="BB32" s="3">
        <f t="shared" si="24"/>
        <v>0</v>
      </c>
      <c r="BC32" s="3">
        <f t="shared" si="24"/>
        <v>0</v>
      </c>
      <c r="BD32" s="3">
        <f t="shared" si="24"/>
        <v>0</v>
      </c>
      <c r="BE32" s="3">
        <f t="shared" si="24"/>
        <v>0</v>
      </c>
      <c r="BF32" s="3">
        <f t="shared" si="24"/>
        <v>0</v>
      </c>
      <c r="BG32" s="3">
        <f t="shared" si="24"/>
        <v>0</v>
      </c>
      <c r="BH32" s="3">
        <f t="shared" si="24"/>
        <v>0</v>
      </c>
      <c r="BI32" s="3">
        <f t="shared" si="24"/>
        <v>0</v>
      </c>
      <c r="BJ32" s="3">
        <f t="shared" si="24"/>
        <v>0</v>
      </c>
      <c r="BK32" s="3">
        <f t="shared" si="24"/>
        <v>0</v>
      </c>
      <c r="BL32" s="3">
        <f t="shared" si="24"/>
        <v>0</v>
      </c>
      <c r="BM32" s="3">
        <f t="shared" si="24"/>
        <v>0</v>
      </c>
      <c r="BN32" s="3">
        <f t="shared" si="24"/>
        <v>0</v>
      </c>
      <c r="BO32" s="3">
        <f t="shared" si="24"/>
        <v>0</v>
      </c>
      <c r="BP32" s="3">
        <f t="shared" ref="BP32:CH32" si="25">IF(SUM($C$19:$N$19)=0,0,BO32+BP14)</f>
        <v>0</v>
      </c>
      <c r="BQ32" s="3">
        <f t="shared" si="25"/>
        <v>0</v>
      </c>
      <c r="BR32" s="3">
        <f t="shared" si="25"/>
        <v>0</v>
      </c>
      <c r="BS32" s="3">
        <f t="shared" si="25"/>
        <v>0</v>
      </c>
      <c r="BT32" s="3">
        <f t="shared" si="25"/>
        <v>0</v>
      </c>
      <c r="BU32" s="3">
        <f t="shared" si="25"/>
        <v>0</v>
      </c>
      <c r="BV32" s="3">
        <f t="shared" si="25"/>
        <v>0</v>
      </c>
      <c r="BW32" s="3">
        <f t="shared" si="25"/>
        <v>0</v>
      </c>
      <c r="BX32" s="3">
        <f t="shared" si="25"/>
        <v>0</v>
      </c>
      <c r="BY32" s="3">
        <f t="shared" si="25"/>
        <v>0</v>
      </c>
      <c r="BZ32" s="3">
        <f t="shared" si="25"/>
        <v>0</v>
      </c>
      <c r="CA32" s="3">
        <f t="shared" si="25"/>
        <v>0</v>
      </c>
      <c r="CB32" s="3">
        <f t="shared" si="25"/>
        <v>0</v>
      </c>
      <c r="CC32" s="3">
        <f t="shared" si="25"/>
        <v>0</v>
      </c>
      <c r="CD32" s="3">
        <f t="shared" si="25"/>
        <v>0</v>
      </c>
      <c r="CE32" s="3">
        <f t="shared" si="25"/>
        <v>0</v>
      </c>
      <c r="CF32" s="3">
        <f t="shared" si="25"/>
        <v>0</v>
      </c>
      <c r="CG32" s="3">
        <f t="shared" si="25"/>
        <v>0</v>
      </c>
      <c r="CH32" s="12">
        <f t="shared" si="25"/>
        <v>0</v>
      </c>
    </row>
    <row r="33" spans="1:86" x14ac:dyDescent="0.3">
      <c r="A33" s="639"/>
      <c r="B33" s="11" t="str">
        <f t="shared" si="5"/>
        <v>Process</v>
      </c>
      <c r="C33" s="3">
        <f t="shared" si="5"/>
        <v>0</v>
      </c>
      <c r="D33" s="3">
        <f t="shared" ref="D33:BO33" si="26">IF(SUM($C$19:$N$19)=0,0,C33+D15)</f>
        <v>0</v>
      </c>
      <c r="E33" s="3">
        <f t="shared" si="26"/>
        <v>0</v>
      </c>
      <c r="F33" s="3">
        <f t="shared" si="26"/>
        <v>0</v>
      </c>
      <c r="G33" s="3">
        <f t="shared" si="26"/>
        <v>0</v>
      </c>
      <c r="H33" s="3">
        <f t="shared" si="26"/>
        <v>0</v>
      </c>
      <c r="I33" s="3">
        <f t="shared" si="26"/>
        <v>0</v>
      </c>
      <c r="J33" s="3">
        <f t="shared" si="26"/>
        <v>0</v>
      </c>
      <c r="K33" s="3">
        <f t="shared" si="26"/>
        <v>0</v>
      </c>
      <c r="L33" s="3">
        <f t="shared" si="26"/>
        <v>0</v>
      </c>
      <c r="M33" s="3">
        <f t="shared" si="26"/>
        <v>0</v>
      </c>
      <c r="N33" s="3">
        <f t="shared" si="26"/>
        <v>0</v>
      </c>
      <c r="O33" s="3">
        <f t="shared" si="26"/>
        <v>0</v>
      </c>
      <c r="P33" s="3">
        <f t="shared" si="26"/>
        <v>0</v>
      </c>
      <c r="Q33" s="3">
        <f t="shared" si="26"/>
        <v>0</v>
      </c>
      <c r="R33" s="3">
        <f t="shared" si="26"/>
        <v>0</v>
      </c>
      <c r="S33" s="3">
        <f t="shared" si="26"/>
        <v>0</v>
      </c>
      <c r="T33" s="3">
        <f t="shared" si="26"/>
        <v>0</v>
      </c>
      <c r="U33" s="3">
        <f t="shared" si="26"/>
        <v>0</v>
      </c>
      <c r="V33" s="3">
        <f t="shared" si="26"/>
        <v>0</v>
      </c>
      <c r="W33" s="3">
        <f t="shared" si="26"/>
        <v>0</v>
      </c>
      <c r="X33" s="3">
        <f t="shared" si="26"/>
        <v>0</v>
      </c>
      <c r="Y33" s="3">
        <f t="shared" si="26"/>
        <v>0</v>
      </c>
      <c r="Z33" s="3">
        <f t="shared" si="26"/>
        <v>0</v>
      </c>
      <c r="AA33" s="3">
        <f t="shared" si="26"/>
        <v>0</v>
      </c>
      <c r="AB33" s="3">
        <f t="shared" si="26"/>
        <v>0</v>
      </c>
      <c r="AC33" s="3">
        <f t="shared" si="26"/>
        <v>0</v>
      </c>
      <c r="AD33" s="3">
        <f t="shared" si="26"/>
        <v>0</v>
      </c>
      <c r="AE33" s="3">
        <f t="shared" si="26"/>
        <v>0</v>
      </c>
      <c r="AF33" s="3">
        <f t="shared" si="26"/>
        <v>0</v>
      </c>
      <c r="AG33" s="3">
        <f t="shared" si="26"/>
        <v>0</v>
      </c>
      <c r="AH33" s="3">
        <f t="shared" si="26"/>
        <v>0</v>
      </c>
      <c r="AI33" s="3">
        <f t="shared" si="26"/>
        <v>0</v>
      </c>
      <c r="AJ33" s="3">
        <f t="shared" si="26"/>
        <v>0</v>
      </c>
      <c r="AK33" s="3">
        <f t="shared" si="26"/>
        <v>0</v>
      </c>
      <c r="AL33" s="3">
        <f t="shared" si="26"/>
        <v>0</v>
      </c>
      <c r="AM33" s="3">
        <f t="shared" si="26"/>
        <v>0</v>
      </c>
      <c r="AN33" s="3">
        <f t="shared" si="26"/>
        <v>0</v>
      </c>
      <c r="AO33" s="3">
        <f t="shared" si="26"/>
        <v>0</v>
      </c>
      <c r="AP33" s="3">
        <f t="shared" si="26"/>
        <v>0</v>
      </c>
      <c r="AQ33" s="3">
        <f t="shared" si="26"/>
        <v>0</v>
      </c>
      <c r="AR33" s="3">
        <f t="shared" si="26"/>
        <v>0</v>
      </c>
      <c r="AS33" s="3">
        <f t="shared" si="26"/>
        <v>0</v>
      </c>
      <c r="AT33" s="3">
        <f t="shared" si="26"/>
        <v>0</v>
      </c>
      <c r="AU33" s="3">
        <f t="shared" si="26"/>
        <v>0</v>
      </c>
      <c r="AV33" s="3">
        <f t="shared" si="26"/>
        <v>0</v>
      </c>
      <c r="AW33" s="3">
        <f t="shared" si="26"/>
        <v>0</v>
      </c>
      <c r="AX33" s="3">
        <f t="shared" si="26"/>
        <v>0</v>
      </c>
      <c r="AY33" s="3">
        <f t="shared" si="26"/>
        <v>0</v>
      </c>
      <c r="AZ33" s="3">
        <f t="shared" si="26"/>
        <v>0</v>
      </c>
      <c r="BA33" s="3">
        <f t="shared" si="26"/>
        <v>0</v>
      </c>
      <c r="BB33" s="3">
        <f t="shared" si="26"/>
        <v>0</v>
      </c>
      <c r="BC33" s="3">
        <f t="shared" si="26"/>
        <v>0</v>
      </c>
      <c r="BD33" s="3">
        <f t="shared" si="26"/>
        <v>0</v>
      </c>
      <c r="BE33" s="3">
        <f t="shared" si="26"/>
        <v>0</v>
      </c>
      <c r="BF33" s="3">
        <f t="shared" si="26"/>
        <v>0</v>
      </c>
      <c r="BG33" s="3">
        <f t="shared" si="26"/>
        <v>0</v>
      </c>
      <c r="BH33" s="3">
        <f t="shared" si="26"/>
        <v>0</v>
      </c>
      <c r="BI33" s="3">
        <f t="shared" si="26"/>
        <v>0</v>
      </c>
      <c r="BJ33" s="3">
        <f t="shared" si="26"/>
        <v>0</v>
      </c>
      <c r="BK33" s="3">
        <f t="shared" si="26"/>
        <v>0</v>
      </c>
      <c r="BL33" s="3">
        <f t="shared" si="26"/>
        <v>0</v>
      </c>
      <c r="BM33" s="3">
        <f t="shared" si="26"/>
        <v>0</v>
      </c>
      <c r="BN33" s="3">
        <f t="shared" si="26"/>
        <v>0</v>
      </c>
      <c r="BO33" s="3">
        <f t="shared" si="26"/>
        <v>0</v>
      </c>
      <c r="BP33" s="3">
        <f t="shared" ref="BP33:CH33" si="27">IF(SUM($C$19:$N$19)=0,0,BO33+BP15)</f>
        <v>0</v>
      </c>
      <c r="BQ33" s="3">
        <f t="shared" si="27"/>
        <v>0</v>
      </c>
      <c r="BR33" s="3">
        <f t="shared" si="27"/>
        <v>0</v>
      </c>
      <c r="BS33" s="3">
        <f t="shared" si="27"/>
        <v>0</v>
      </c>
      <c r="BT33" s="3">
        <f t="shared" si="27"/>
        <v>0</v>
      </c>
      <c r="BU33" s="3">
        <f t="shared" si="27"/>
        <v>0</v>
      </c>
      <c r="BV33" s="3">
        <f t="shared" si="27"/>
        <v>0</v>
      </c>
      <c r="BW33" s="3">
        <f t="shared" si="27"/>
        <v>0</v>
      </c>
      <c r="BX33" s="3">
        <f t="shared" si="27"/>
        <v>0</v>
      </c>
      <c r="BY33" s="3">
        <f t="shared" si="27"/>
        <v>0</v>
      </c>
      <c r="BZ33" s="3">
        <f t="shared" si="27"/>
        <v>0</v>
      </c>
      <c r="CA33" s="3">
        <f t="shared" si="27"/>
        <v>0</v>
      </c>
      <c r="CB33" s="3">
        <f t="shared" si="27"/>
        <v>0</v>
      </c>
      <c r="CC33" s="3">
        <f t="shared" si="27"/>
        <v>0</v>
      </c>
      <c r="CD33" s="3">
        <f t="shared" si="27"/>
        <v>0</v>
      </c>
      <c r="CE33" s="3">
        <f t="shared" si="27"/>
        <v>0</v>
      </c>
      <c r="CF33" s="3">
        <f t="shared" si="27"/>
        <v>0</v>
      </c>
      <c r="CG33" s="3">
        <f t="shared" si="27"/>
        <v>0</v>
      </c>
      <c r="CH33" s="12">
        <f t="shared" si="27"/>
        <v>0</v>
      </c>
    </row>
    <row r="34" spans="1:86" x14ac:dyDescent="0.3">
      <c r="A34" s="639"/>
      <c r="B34" s="11" t="str">
        <f t="shared" si="5"/>
        <v>Refrigeration</v>
      </c>
      <c r="C34" s="3">
        <f t="shared" si="5"/>
        <v>0</v>
      </c>
      <c r="D34" s="3">
        <f t="shared" ref="D34:BO34" si="28">IF(SUM($C$19:$N$19)=0,0,C34+D16)</f>
        <v>0</v>
      </c>
      <c r="E34" s="3">
        <f t="shared" si="28"/>
        <v>0</v>
      </c>
      <c r="F34" s="3">
        <f t="shared" si="28"/>
        <v>0</v>
      </c>
      <c r="G34" s="3">
        <f t="shared" si="28"/>
        <v>0</v>
      </c>
      <c r="H34" s="3">
        <f t="shared" si="28"/>
        <v>0</v>
      </c>
      <c r="I34" s="3">
        <f t="shared" si="28"/>
        <v>0</v>
      </c>
      <c r="J34" s="3">
        <f t="shared" si="28"/>
        <v>0</v>
      </c>
      <c r="K34" s="3">
        <f t="shared" si="28"/>
        <v>0</v>
      </c>
      <c r="L34" s="3">
        <f t="shared" si="28"/>
        <v>0</v>
      </c>
      <c r="M34" s="3">
        <f t="shared" si="28"/>
        <v>0</v>
      </c>
      <c r="N34" s="3">
        <f t="shared" si="28"/>
        <v>0</v>
      </c>
      <c r="O34" s="3">
        <f t="shared" si="28"/>
        <v>0</v>
      </c>
      <c r="P34" s="3">
        <f t="shared" si="28"/>
        <v>0</v>
      </c>
      <c r="Q34" s="3">
        <f t="shared" si="28"/>
        <v>0</v>
      </c>
      <c r="R34" s="3">
        <f t="shared" si="28"/>
        <v>0</v>
      </c>
      <c r="S34" s="3">
        <f t="shared" si="28"/>
        <v>0</v>
      </c>
      <c r="T34" s="3">
        <f t="shared" si="28"/>
        <v>0</v>
      </c>
      <c r="U34" s="3">
        <f t="shared" si="28"/>
        <v>0</v>
      </c>
      <c r="V34" s="3">
        <f t="shared" si="28"/>
        <v>0</v>
      </c>
      <c r="W34" s="3">
        <f t="shared" si="28"/>
        <v>0</v>
      </c>
      <c r="X34" s="3">
        <f t="shared" si="28"/>
        <v>0</v>
      </c>
      <c r="Y34" s="3">
        <f t="shared" si="28"/>
        <v>0</v>
      </c>
      <c r="Z34" s="3">
        <f t="shared" si="28"/>
        <v>0</v>
      </c>
      <c r="AA34" s="3">
        <f t="shared" si="28"/>
        <v>0</v>
      </c>
      <c r="AB34" s="3">
        <f t="shared" si="28"/>
        <v>0</v>
      </c>
      <c r="AC34" s="3">
        <f t="shared" si="28"/>
        <v>0</v>
      </c>
      <c r="AD34" s="3">
        <f t="shared" si="28"/>
        <v>0</v>
      </c>
      <c r="AE34" s="3">
        <f t="shared" si="28"/>
        <v>0</v>
      </c>
      <c r="AF34" s="3">
        <f t="shared" si="28"/>
        <v>0</v>
      </c>
      <c r="AG34" s="3">
        <f t="shared" si="28"/>
        <v>0</v>
      </c>
      <c r="AH34" s="3">
        <f t="shared" si="28"/>
        <v>0</v>
      </c>
      <c r="AI34" s="3">
        <f t="shared" si="28"/>
        <v>0</v>
      </c>
      <c r="AJ34" s="3">
        <f t="shared" si="28"/>
        <v>0</v>
      </c>
      <c r="AK34" s="3">
        <f t="shared" si="28"/>
        <v>0</v>
      </c>
      <c r="AL34" s="3">
        <f t="shared" si="28"/>
        <v>0</v>
      </c>
      <c r="AM34" s="3">
        <f t="shared" si="28"/>
        <v>0</v>
      </c>
      <c r="AN34" s="3">
        <f t="shared" si="28"/>
        <v>0</v>
      </c>
      <c r="AO34" s="3">
        <f t="shared" si="28"/>
        <v>0</v>
      </c>
      <c r="AP34" s="3">
        <f t="shared" si="28"/>
        <v>0</v>
      </c>
      <c r="AQ34" s="3">
        <f t="shared" si="28"/>
        <v>0</v>
      </c>
      <c r="AR34" s="3">
        <f t="shared" si="28"/>
        <v>0</v>
      </c>
      <c r="AS34" s="3">
        <f t="shared" si="28"/>
        <v>0</v>
      </c>
      <c r="AT34" s="3">
        <f t="shared" si="28"/>
        <v>0</v>
      </c>
      <c r="AU34" s="3">
        <f t="shared" si="28"/>
        <v>0</v>
      </c>
      <c r="AV34" s="3">
        <f t="shared" si="28"/>
        <v>0</v>
      </c>
      <c r="AW34" s="3">
        <f t="shared" si="28"/>
        <v>0</v>
      </c>
      <c r="AX34" s="3">
        <f t="shared" si="28"/>
        <v>0</v>
      </c>
      <c r="AY34" s="3">
        <f t="shared" si="28"/>
        <v>0</v>
      </c>
      <c r="AZ34" s="3">
        <f t="shared" si="28"/>
        <v>0</v>
      </c>
      <c r="BA34" s="3">
        <f t="shared" si="28"/>
        <v>0</v>
      </c>
      <c r="BB34" s="3">
        <f t="shared" si="28"/>
        <v>0</v>
      </c>
      <c r="BC34" s="3">
        <f t="shared" si="28"/>
        <v>0</v>
      </c>
      <c r="BD34" s="3">
        <f t="shared" si="28"/>
        <v>0</v>
      </c>
      <c r="BE34" s="3">
        <f t="shared" si="28"/>
        <v>0</v>
      </c>
      <c r="BF34" s="3">
        <f t="shared" si="28"/>
        <v>0</v>
      </c>
      <c r="BG34" s="3">
        <f t="shared" si="28"/>
        <v>0</v>
      </c>
      <c r="BH34" s="3">
        <f t="shared" si="28"/>
        <v>0</v>
      </c>
      <c r="BI34" s="3">
        <f t="shared" si="28"/>
        <v>0</v>
      </c>
      <c r="BJ34" s="3">
        <f t="shared" si="28"/>
        <v>0</v>
      </c>
      <c r="BK34" s="3">
        <f t="shared" si="28"/>
        <v>0</v>
      </c>
      <c r="BL34" s="3">
        <f t="shared" si="28"/>
        <v>0</v>
      </c>
      <c r="BM34" s="3">
        <f t="shared" si="28"/>
        <v>0</v>
      </c>
      <c r="BN34" s="3">
        <f t="shared" si="28"/>
        <v>0</v>
      </c>
      <c r="BO34" s="3">
        <f t="shared" si="28"/>
        <v>0</v>
      </c>
      <c r="BP34" s="3">
        <f t="shared" ref="BP34:CH34" si="29">IF(SUM($C$19:$N$19)=0,0,BO34+BP16)</f>
        <v>0</v>
      </c>
      <c r="BQ34" s="3">
        <f t="shared" si="29"/>
        <v>0</v>
      </c>
      <c r="BR34" s="3">
        <f t="shared" si="29"/>
        <v>0</v>
      </c>
      <c r="BS34" s="3">
        <f t="shared" si="29"/>
        <v>0</v>
      </c>
      <c r="BT34" s="3">
        <f t="shared" si="29"/>
        <v>0</v>
      </c>
      <c r="BU34" s="3">
        <f t="shared" si="29"/>
        <v>0</v>
      </c>
      <c r="BV34" s="3">
        <f t="shared" si="29"/>
        <v>0</v>
      </c>
      <c r="BW34" s="3">
        <f t="shared" si="29"/>
        <v>0</v>
      </c>
      <c r="BX34" s="3">
        <f t="shared" si="29"/>
        <v>0</v>
      </c>
      <c r="BY34" s="3">
        <f t="shared" si="29"/>
        <v>0</v>
      </c>
      <c r="BZ34" s="3">
        <f t="shared" si="29"/>
        <v>0</v>
      </c>
      <c r="CA34" s="3">
        <f t="shared" si="29"/>
        <v>0</v>
      </c>
      <c r="CB34" s="3">
        <f t="shared" si="29"/>
        <v>0</v>
      </c>
      <c r="CC34" s="3">
        <f t="shared" si="29"/>
        <v>0</v>
      </c>
      <c r="CD34" s="3">
        <f t="shared" si="29"/>
        <v>0</v>
      </c>
      <c r="CE34" s="3">
        <f t="shared" si="29"/>
        <v>0</v>
      </c>
      <c r="CF34" s="3">
        <f t="shared" si="29"/>
        <v>0</v>
      </c>
      <c r="CG34" s="3">
        <f t="shared" si="29"/>
        <v>0</v>
      </c>
      <c r="CH34" s="12">
        <f t="shared" si="29"/>
        <v>0</v>
      </c>
    </row>
    <row r="35" spans="1:86" x14ac:dyDescent="0.3">
      <c r="A35" s="639"/>
      <c r="B35" s="11" t="str">
        <f t="shared" si="5"/>
        <v>Water Heating</v>
      </c>
      <c r="C35" s="3">
        <f t="shared" si="5"/>
        <v>0</v>
      </c>
      <c r="D35" s="3">
        <f t="shared" ref="D35:BO35" si="30">IF(SUM($C$19:$N$19)=0,0,C35+D17)</f>
        <v>0</v>
      </c>
      <c r="E35" s="3">
        <f t="shared" si="30"/>
        <v>0</v>
      </c>
      <c r="F35" s="3">
        <f t="shared" si="30"/>
        <v>0</v>
      </c>
      <c r="G35" s="3">
        <f t="shared" si="30"/>
        <v>0</v>
      </c>
      <c r="H35" s="3">
        <f t="shared" si="30"/>
        <v>0</v>
      </c>
      <c r="I35" s="3">
        <f t="shared" si="30"/>
        <v>0</v>
      </c>
      <c r="J35" s="3">
        <f t="shared" si="30"/>
        <v>0</v>
      </c>
      <c r="K35" s="3">
        <f t="shared" si="30"/>
        <v>0</v>
      </c>
      <c r="L35" s="3">
        <f t="shared" si="30"/>
        <v>0</v>
      </c>
      <c r="M35" s="3">
        <f t="shared" si="30"/>
        <v>0</v>
      </c>
      <c r="N35" s="3">
        <f t="shared" si="30"/>
        <v>0</v>
      </c>
      <c r="O35" s="3">
        <f t="shared" si="30"/>
        <v>0</v>
      </c>
      <c r="P35" s="3">
        <f t="shared" si="30"/>
        <v>0</v>
      </c>
      <c r="Q35" s="3">
        <f t="shared" si="30"/>
        <v>0</v>
      </c>
      <c r="R35" s="3">
        <f t="shared" si="30"/>
        <v>0</v>
      </c>
      <c r="S35" s="3">
        <f t="shared" si="30"/>
        <v>0</v>
      </c>
      <c r="T35" s="3">
        <f t="shared" si="30"/>
        <v>0</v>
      </c>
      <c r="U35" s="3">
        <f t="shared" si="30"/>
        <v>0</v>
      </c>
      <c r="V35" s="3">
        <f t="shared" si="30"/>
        <v>0</v>
      </c>
      <c r="W35" s="3">
        <f t="shared" si="30"/>
        <v>0</v>
      </c>
      <c r="X35" s="3">
        <f t="shared" si="30"/>
        <v>0</v>
      </c>
      <c r="Y35" s="3">
        <f t="shared" si="30"/>
        <v>0</v>
      </c>
      <c r="Z35" s="3">
        <f t="shared" si="30"/>
        <v>0</v>
      </c>
      <c r="AA35" s="3">
        <f t="shared" si="30"/>
        <v>0</v>
      </c>
      <c r="AB35" s="3">
        <f t="shared" si="30"/>
        <v>0</v>
      </c>
      <c r="AC35" s="3">
        <f t="shared" si="30"/>
        <v>0</v>
      </c>
      <c r="AD35" s="3">
        <f t="shared" si="30"/>
        <v>0</v>
      </c>
      <c r="AE35" s="3">
        <f t="shared" si="30"/>
        <v>0</v>
      </c>
      <c r="AF35" s="3">
        <f t="shared" si="30"/>
        <v>0</v>
      </c>
      <c r="AG35" s="3">
        <f t="shared" si="30"/>
        <v>0</v>
      </c>
      <c r="AH35" s="3">
        <f t="shared" si="30"/>
        <v>0</v>
      </c>
      <c r="AI35" s="3">
        <f t="shared" si="30"/>
        <v>0</v>
      </c>
      <c r="AJ35" s="3">
        <f t="shared" si="30"/>
        <v>0</v>
      </c>
      <c r="AK35" s="3">
        <f t="shared" si="30"/>
        <v>0</v>
      </c>
      <c r="AL35" s="3">
        <f t="shared" si="30"/>
        <v>0</v>
      </c>
      <c r="AM35" s="3">
        <f t="shared" si="30"/>
        <v>0</v>
      </c>
      <c r="AN35" s="3">
        <f t="shared" si="30"/>
        <v>0</v>
      </c>
      <c r="AO35" s="3">
        <f t="shared" si="30"/>
        <v>0</v>
      </c>
      <c r="AP35" s="3">
        <f t="shared" si="30"/>
        <v>0</v>
      </c>
      <c r="AQ35" s="3">
        <f t="shared" si="30"/>
        <v>0</v>
      </c>
      <c r="AR35" s="3">
        <f t="shared" si="30"/>
        <v>0</v>
      </c>
      <c r="AS35" s="3">
        <f t="shared" si="30"/>
        <v>0</v>
      </c>
      <c r="AT35" s="3">
        <f t="shared" si="30"/>
        <v>0</v>
      </c>
      <c r="AU35" s="3">
        <f t="shared" si="30"/>
        <v>0</v>
      </c>
      <c r="AV35" s="3">
        <f t="shared" si="30"/>
        <v>0</v>
      </c>
      <c r="AW35" s="3">
        <f t="shared" si="30"/>
        <v>0</v>
      </c>
      <c r="AX35" s="3">
        <f t="shared" si="30"/>
        <v>0</v>
      </c>
      <c r="AY35" s="3">
        <f t="shared" si="30"/>
        <v>0</v>
      </c>
      <c r="AZ35" s="3">
        <f t="shared" si="30"/>
        <v>0</v>
      </c>
      <c r="BA35" s="3">
        <f t="shared" si="30"/>
        <v>0</v>
      </c>
      <c r="BB35" s="3">
        <f t="shared" si="30"/>
        <v>0</v>
      </c>
      <c r="BC35" s="3">
        <f t="shared" si="30"/>
        <v>0</v>
      </c>
      <c r="BD35" s="3">
        <f t="shared" si="30"/>
        <v>0</v>
      </c>
      <c r="BE35" s="3">
        <f t="shared" si="30"/>
        <v>0</v>
      </c>
      <c r="BF35" s="3">
        <f t="shared" si="30"/>
        <v>0</v>
      </c>
      <c r="BG35" s="3">
        <f t="shared" si="30"/>
        <v>0</v>
      </c>
      <c r="BH35" s="3">
        <f t="shared" si="30"/>
        <v>0</v>
      </c>
      <c r="BI35" s="3">
        <f t="shared" si="30"/>
        <v>0</v>
      </c>
      <c r="BJ35" s="3">
        <f t="shared" si="30"/>
        <v>0</v>
      </c>
      <c r="BK35" s="3">
        <f t="shared" si="30"/>
        <v>0</v>
      </c>
      <c r="BL35" s="3">
        <f t="shared" si="30"/>
        <v>0</v>
      </c>
      <c r="BM35" s="3">
        <f t="shared" si="30"/>
        <v>0</v>
      </c>
      <c r="BN35" s="3">
        <f t="shared" si="30"/>
        <v>0</v>
      </c>
      <c r="BO35" s="3">
        <f t="shared" si="30"/>
        <v>0</v>
      </c>
      <c r="BP35" s="3">
        <f t="shared" ref="BP35:CH35" si="31">IF(SUM($C$19:$N$19)=0,0,BO35+BP17)</f>
        <v>0</v>
      </c>
      <c r="BQ35" s="3">
        <f t="shared" si="31"/>
        <v>0</v>
      </c>
      <c r="BR35" s="3">
        <f t="shared" si="31"/>
        <v>0</v>
      </c>
      <c r="BS35" s="3">
        <f t="shared" si="31"/>
        <v>0</v>
      </c>
      <c r="BT35" s="3">
        <f t="shared" si="31"/>
        <v>0</v>
      </c>
      <c r="BU35" s="3">
        <f t="shared" si="31"/>
        <v>0</v>
      </c>
      <c r="BV35" s="3">
        <f t="shared" si="31"/>
        <v>0</v>
      </c>
      <c r="BW35" s="3">
        <f t="shared" si="31"/>
        <v>0</v>
      </c>
      <c r="BX35" s="3">
        <f t="shared" si="31"/>
        <v>0</v>
      </c>
      <c r="BY35" s="3">
        <f t="shared" si="31"/>
        <v>0</v>
      </c>
      <c r="BZ35" s="3">
        <f t="shared" si="31"/>
        <v>0</v>
      </c>
      <c r="CA35" s="3">
        <f t="shared" si="31"/>
        <v>0</v>
      </c>
      <c r="CB35" s="3">
        <f t="shared" si="31"/>
        <v>0</v>
      </c>
      <c r="CC35" s="3">
        <f t="shared" si="31"/>
        <v>0</v>
      </c>
      <c r="CD35" s="3">
        <f t="shared" si="31"/>
        <v>0</v>
      </c>
      <c r="CE35" s="3">
        <f t="shared" si="31"/>
        <v>0</v>
      </c>
      <c r="CF35" s="3">
        <f t="shared" si="31"/>
        <v>0</v>
      </c>
      <c r="CG35" s="3">
        <f t="shared" si="31"/>
        <v>0</v>
      </c>
      <c r="CH35" s="12">
        <f t="shared" si="31"/>
        <v>0</v>
      </c>
    </row>
    <row r="36" spans="1:86" ht="15" customHeight="1" x14ac:dyDescent="0.3">
      <c r="A36" s="639"/>
      <c r="B36" s="11" t="str">
        <f t="shared" si="5"/>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640"/>
      <c r="B37" s="16" t="str">
        <f t="shared" si="5"/>
        <v>Monthly kWh</v>
      </c>
      <c r="C37" s="313">
        <f>SUM(C23:C36)</f>
        <v>0</v>
      </c>
      <c r="D37" s="313">
        <f t="shared" ref="D37:BO37" si="32">SUM(D23:D36)</f>
        <v>74726</v>
      </c>
      <c r="E37" s="313">
        <f t="shared" si="32"/>
        <v>99351</v>
      </c>
      <c r="F37" s="313">
        <f t="shared" si="32"/>
        <v>354965.15</v>
      </c>
      <c r="G37" s="313">
        <f t="shared" si="32"/>
        <v>354965.15</v>
      </c>
      <c r="H37" s="313">
        <f t="shared" si="32"/>
        <v>354965.15</v>
      </c>
      <c r="I37" s="313">
        <f t="shared" si="32"/>
        <v>360940.15</v>
      </c>
      <c r="J37" s="313">
        <f t="shared" si="32"/>
        <v>397444.41000000003</v>
      </c>
      <c r="K37" s="313">
        <f t="shared" si="32"/>
        <v>397444.41000000003</v>
      </c>
      <c r="L37" s="313">
        <f t="shared" si="32"/>
        <v>527468.79</v>
      </c>
      <c r="M37" s="313">
        <f t="shared" si="32"/>
        <v>536124.17000000004</v>
      </c>
      <c r="N37" s="313">
        <f t="shared" si="32"/>
        <v>536712.35000000009</v>
      </c>
      <c r="O37" s="313">
        <f t="shared" si="32"/>
        <v>536712.35000000009</v>
      </c>
      <c r="P37" s="313">
        <f t="shared" si="32"/>
        <v>536712.35000000009</v>
      </c>
      <c r="Q37" s="313">
        <f t="shared" si="32"/>
        <v>536712.35000000009</v>
      </c>
      <c r="R37" s="313">
        <f t="shared" si="32"/>
        <v>536712.35000000009</v>
      </c>
      <c r="S37" s="313">
        <f t="shared" si="32"/>
        <v>536712.35000000009</v>
      </c>
      <c r="T37" s="313">
        <f t="shared" si="32"/>
        <v>536712.35000000009</v>
      </c>
      <c r="U37" s="313">
        <f t="shared" si="32"/>
        <v>536712.35000000009</v>
      </c>
      <c r="V37" s="313">
        <f t="shared" si="32"/>
        <v>536712.35000000009</v>
      </c>
      <c r="W37" s="313">
        <f t="shared" si="32"/>
        <v>536712.35000000009</v>
      </c>
      <c r="X37" s="313">
        <f t="shared" si="32"/>
        <v>536712.35000000009</v>
      </c>
      <c r="Y37" s="313">
        <f t="shared" si="32"/>
        <v>536712.35000000009</v>
      </c>
      <c r="Z37" s="313">
        <f t="shared" si="32"/>
        <v>536712.35000000009</v>
      </c>
      <c r="AA37" s="313">
        <f t="shared" si="32"/>
        <v>536712.35000000009</v>
      </c>
      <c r="AB37" s="313">
        <f t="shared" si="32"/>
        <v>536712.35000000009</v>
      </c>
      <c r="AC37" s="313">
        <f t="shared" si="32"/>
        <v>536712.35000000009</v>
      </c>
      <c r="AD37" s="313">
        <f t="shared" si="32"/>
        <v>536712.35000000009</v>
      </c>
      <c r="AE37" s="313">
        <f t="shared" si="32"/>
        <v>536712.35000000009</v>
      </c>
      <c r="AF37" s="313">
        <f t="shared" si="32"/>
        <v>536712.35000000009</v>
      </c>
      <c r="AG37" s="313">
        <f t="shared" si="32"/>
        <v>536712.35000000009</v>
      </c>
      <c r="AH37" s="313">
        <f t="shared" si="32"/>
        <v>536712.35000000009</v>
      </c>
      <c r="AI37" s="313">
        <f t="shared" si="32"/>
        <v>536712.35000000009</v>
      </c>
      <c r="AJ37" s="313">
        <f t="shared" si="32"/>
        <v>536712.35000000009</v>
      </c>
      <c r="AK37" s="313">
        <f t="shared" si="32"/>
        <v>536712.35000000009</v>
      </c>
      <c r="AL37" s="313">
        <f t="shared" si="32"/>
        <v>536712.35000000009</v>
      </c>
      <c r="AM37" s="313">
        <f t="shared" si="32"/>
        <v>536712.35000000009</v>
      </c>
      <c r="AN37" s="313">
        <f t="shared" si="32"/>
        <v>536712.35000000009</v>
      </c>
      <c r="AO37" s="313">
        <f t="shared" si="32"/>
        <v>536712.35000000009</v>
      </c>
      <c r="AP37" s="313">
        <f t="shared" si="32"/>
        <v>536712.35000000009</v>
      </c>
      <c r="AQ37" s="313">
        <f t="shared" si="32"/>
        <v>536712.35000000009</v>
      </c>
      <c r="AR37" s="313">
        <f t="shared" si="32"/>
        <v>536712.35000000009</v>
      </c>
      <c r="AS37" s="313">
        <f t="shared" si="32"/>
        <v>536712.35000000009</v>
      </c>
      <c r="AT37" s="313">
        <f t="shared" si="32"/>
        <v>536712.35000000009</v>
      </c>
      <c r="AU37" s="313">
        <f t="shared" si="32"/>
        <v>536712.35000000009</v>
      </c>
      <c r="AV37" s="313">
        <f t="shared" si="32"/>
        <v>536712.35000000009</v>
      </c>
      <c r="AW37" s="313">
        <f t="shared" si="32"/>
        <v>536712.35000000009</v>
      </c>
      <c r="AX37" s="313">
        <f t="shared" si="32"/>
        <v>536712.35000000009</v>
      </c>
      <c r="AY37" s="313">
        <f t="shared" si="32"/>
        <v>536712.35000000009</v>
      </c>
      <c r="AZ37" s="313">
        <f t="shared" si="32"/>
        <v>536712.35000000009</v>
      </c>
      <c r="BA37" s="313">
        <f t="shared" si="32"/>
        <v>536712.35000000009</v>
      </c>
      <c r="BB37" s="313">
        <f t="shared" si="32"/>
        <v>536712.35000000009</v>
      </c>
      <c r="BC37" s="313">
        <f t="shared" si="32"/>
        <v>536712.35000000009</v>
      </c>
      <c r="BD37" s="313">
        <f t="shared" si="32"/>
        <v>536712.35000000009</v>
      </c>
      <c r="BE37" s="313">
        <f t="shared" si="32"/>
        <v>536712.35000000009</v>
      </c>
      <c r="BF37" s="313">
        <f t="shared" si="32"/>
        <v>536712.35000000009</v>
      </c>
      <c r="BG37" s="313">
        <f t="shared" si="32"/>
        <v>536712.35000000009</v>
      </c>
      <c r="BH37" s="313">
        <f t="shared" si="32"/>
        <v>536712.35000000009</v>
      </c>
      <c r="BI37" s="313">
        <f t="shared" si="32"/>
        <v>536712.35000000009</v>
      </c>
      <c r="BJ37" s="313">
        <f t="shared" si="32"/>
        <v>536712.35000000009</v>
      </c>
      <c r="BK37" s="313">
        <f t="shared" si="32"/>
        <v>536712.35000000009</v>
      </c>
      <c r="BL37" s="313">
        <f t="shared" si="32"/>
        <v>536712.35000000009</v>
      </c>
      <c r="BM37" s="313">
        <f t="shared" si="32"/>
        <v>536712.35000000009</v>
      </c>
      <c r="BN37" s="313">
        <f t="shared" si="32"/>
        <v>536712.35000000009</v>
      </c>
      <c r="BO37" s="313">
        <f t="shared" si="32"/>
        <v>536712.35000000009</v>
      </c>
      <c r="BP37" s="313">
        <f t="shared" ref="BP37:CH37" si="33">SUM(BP23:BP36)</f>
        <v>536712.35000000009</v>
      </c>
      <c r="BQ37" s="313">
        <f t="shared" si="33"/>
        <v>536712.35000000009</v>
      </c>
      <c r="BR37" s="313">
        <f t="shared" si="33"/>
        <v>536712.35000000009</v>
      </c>
      <c r="BS37" s="313">
        <f t="shared" si="33"/>
        <v>536712.35000000009</v>
      </c>
      <c r="BT37" s="313">
        <f t="shared" si="33"/>
        <v>536712.35000000009</v>
      </c>
      <c r="BU37" s="313">
        <f t="shared" si="33"/>
        <v>536712.35000000009</v>
      </c>
      <c r="BV37" s="313">
        <f t="shared" si="33"/>
        <v>536712.35000000009</v>
      </c>
      <c r="BW37" s="313">
        <f t="shared" si="33"/>
        <v>536712.35000000009</v>
      </c>
      <c r="BX37" s="313">
        <f t="shared" si="33"/>
        <v>536712.35000000009</v>
      </c>
      <c r="BY37" s="313">
        <f t="shared" si="33"/>
        <v>536712.35000000009</v>
      </c>
      <c r="BZ37" s="313">
        <f t="shared" si="33"/>
        <v>536712.35000000009</v>
      </c>
      <c r="CA37" s="313">
        <f t="shared" si="33"/>
        <v>536712.35000000009</v>
      </c>
      <c r="CB37" s="313">
        <f t="shared" si="33"/>
        <v>536712.35000000009</v>
      </c>
      <c r="CC37" s="313">
        <f t="shared" si="33"/>
        <v>536712.35000000009</v>
      </c>
      <c r="CD37" s="313">
        <f t="shared" si="33"/>
        <v>536712.35000000009</v>
      </c>
      <c r="CE37" s="313">
        <f t="shared" si="33"/>
        <v>536712.35000000009</v>
      </c>
      <c r="CF37" s="313">
        <f t="shared" si="33"/>
        <v>536712.35000000009</v>
      </c>
      <c r="CG37" s="313">
        <f t="shared" si="33"/>
        <v>536712.35000000009</v>
      </c>
      <c r="CH37" s="316">
        <f t="shared" si="33"/>
        <v>536712.35000000009</v>
      </c>
    </row>
    <row r="38" spans="1:86" s="49" customFormat="1" x14ac:dyDescent="0.3">
      <c r="A38" s="8"/>
      <c r="B38" s="347"/>
      <c r="C38" s="9"/>
      <c r="D38" s="347"/>
      <c r="E38" s="9"/>
      <c r="F38" s="347"/>
      <c r="G38" s="347"/>
      <c r="H38" s="9"/>
      <c r="I38" s="347"/>
      <c r="J38" s="347"/>
      <c r="K38" s="9"/>
      <c r="L38" s="347"/>
      <c r="M38" s="347"/>
      <c r="N38" s="447" t="s">
        <v>235</v>
      </c>
      <c r="O38" s="446">
        <f>SUM(C5:N18)</f>
        <v>536712.35</v>
      </c>
      <c r="P38" s="347"/>
      <c r="Q38" s="9"/>
      <c r="R38" s="347"/>
      <c r="S38" s="347"/>
      <c r="T38" s="9"/>
      <c r="U38" s="347"/>
      <c r="V38" s="347"/>
      <c r="W38" s="9"/>
      <c r="X38" s="347"/>
      <c r="Y38" s="347"/>
      <c r="Z38" s="9"/>
      <c r="AA38" s="347"/>
      <c r="AB38" s="347"/>
      <c r="AC38" s="9"/>
      <c r="AD38" s="347"/>
      <c r="AE38" s="347"/>
      <c r="AF38" s="9"/>
      <c r="AG38" s="347"/>
      <c r="AH38" s="347"/>
      <c r="AI38" s="9"/>
      <c r="AJ38" s="347"/>
      <c r="AK38" s="347"/>
      <c r="AL38" s="9"/>
      <c r="AM38" s="347"/>
      <c r="AN38" s="347"/>
      <c r="AO38" s="9"/>
      <c r="AP38" s="347"/>
      <c r="AQ38" s="347"/>
      <c r="AR38" s="9"/>
      <c r="AS38" s="347"/>
      <c r="AT38" s="347"/>
      <c r="AU38" s="9"/>
      <c r="AV38" s="347"/>
      <c r="AW38" s="347"/>
      <c r="AX38" s="9"/>
      <c r="AY38" s="347"/>
      <c r="AZ38" s="347"/>
      <c r="BA38" s="9"/>
      <c r="BB38" s="347"/>
      <c r="BC38" s="347"/>
      <c r="BD38" s="9"/>
      <c r="BE38" s="347"/>
      <c r="BF38" s="347"/>
      <c r="BG38" s="9"/>
      <c r="BH38" s="347"/>
      <c r="BI38" s="347"/>
      <c r="BJ38" s="9"/>
      <c r="BK38" s="347"/>
      <c r="BL38" s="347"/>
      <c r="BM38" s="9"/>
      <c r="BN38" s="347"/>
      <c r="BO38" s="347"/>
      <c r="BP38" s="9"/>
      <c r="BQ38" s="347"/>
      <c r="BR38" s="347"/>
      <c r="BS38" s="9"/>
      <c r="BT38" s="347"/>
      <c r="BU38" s="347"/>
      <c r="BV38" s="9"/>
      <c r="BW38" s="347"/>
      <c r="BX38" s="347"/>
      <c r="BY38" s="9"/>
      <c r="BZ38" s="347"/>
      <c r="CA38" s="347"/>
      <c r="CB38" s="9"/>
      <c r="CC38" s="347"/>
      <c r="CD38" s="347"/>
      <c r="CE38" s="9"/>
      <c r="CF38" s="347"/>
      <c r="CG38" s="347"/>
      <c r="CH38" s="161"/>
    </row>
    <row r="39" spans="1:86" s="49" customFormat="1" ht="15" thickBot="1" x14ac:dyDescent="0.35">
      <c r="C39" s="348"/>
      <c r="D39" s="160"/>
      <c r="E39" s="348"/>
      <c r="F39" s="160"/>
      <c r="G39" s="160"/>
      <c r="H39" s="348"/>
      <c r="I39" s="160"/>
      <c r="J39" s="160"/>
      <c r="K39" s="348"/>
      <c r="L39" s="160"/>
      <c r="M39" s="160"/>
      <c r="N39" s="348"/>
      <c r="O39" s="160"/>
      <c r="P39" s="160"/>
      <c r="Q39" s="348"/>
      <c r="R39" s="160"/>
      <c r="S39" s="160"/>
      <c r="T39" s="348"/>
      <c r="U39" s="160"/>
      <c r="V39" s="160"/>
      <c r="W39" s="348"/>
      <c r="X39" s="160"/>
      <c r="Y39" s="160"/>
      <c r="Z39" s="348"/>
      <c r="AA39" s="160"/>
      <c r="AB39" s="160"/>
      <c r="AC39" s="348"/>
      <c r="AD39" s="160"/>
      <c r="AE39" s="160"/>
      <c r="AF39" s="348"/>
      <c r="AG39" s="160"/>
      <c r="AH39" s="160"/>
      <c r="AI39" s="348"/>
      <c r="AJ39" s="160"/>
      <c r="AK39" s="160"/>
      <c r="AL39" s="348"/>
      <c r="AM39" s="160"/>
      <c r="AN39" s="160"/>
      <c r="AO39" s="348"/>
      <c r="AP39" s="160"/>
      <c r="AQ39" s="160"/>
      <c r="AR39" s="348"/>
      <c r="AS39" s="160"/>
      <c r="AT39" s="160"/>
      <c r="AU39" s="348"/>
      <c r="AV39" s="160"/>
      <c r="AW39" s="160"/>
      <c r="AX39" s="348"/>
      <c r="AY39" s="160"/>
      <c r="AZ39" s="160"/>
      <c r="BA39" s="348"/>
      <c r="BB39" s="160"/>
      <c r="BC39" s="160"/>
      <c r="BD39" s="348"/>
      <c r="BE39" s="160"/>
      <c r="BF39" s="160"/>
      <c r="BG39" s="348"/>
      <c r="BH39" s="160"/>
      <c r="BI39" s="160"/>
      <c r="BJ39" s="348"/>
      <c r="BK39" s="160"/>
      <c r="BL39" s="160"/>
      <c r="BM39" s="348"/>
      <c r="BN39" s="160"/>
      <c r="BO39" s="160"/>
      <c r="BP39" s="348"/>
      <c r="BQ39" s="160"/>
      <c r="BR39" s="160"/>
      <c r="BS39" s="348"/>
      <c r="BT39" s="160"/>
      <c r="BU39" s="160"/>
      <c r="BV39" s="348"/>
      <c r="BW39" s="160"/>
      <c r="BX39" s="160"/>
      <c r="BY39" s="348"/>
      <c r="BZ39" s="160"/>
      <c r="CA39" s="160"/>
      <c r="CB39" s="348"/>
      <c r="CC39" s="160"/>
      <c r="CD39" s="160"/>
      <c r="CE39" s="348"/>
      <c r="CF39" s="160"/>
      <c r="CG39" s="160"/>
      <c r="CH39" s="348"/>
    </row>
    <row r="40" spans="1:86" ht="15.6" x14ac:dyDescent="0.3">
      <c r="A40" s="641" t="s">
        <v>217</v>
      </c>
      <c r="B40" s="18" t="str">
        <f t="shared" ref="B40" si="34">B22</f>
        <v>End Use</v>
      </c>
      <c r="C40" s="309">
        <v>43831</v>
      </c>
      <c r="D40" s="309">
        <v>43862</v>
      </c>
      <c r="E40" s="309">
        <v>43891</v>
      </c>
      <c r="F40" s="309">
        <v>43922</v>
      </c>
      <c r="G40" s="309">
        <v>43952</v>
      </c>
      <c r="H40" s="309">
        <v>43983</v>
      </c>
      <c r="I40" s="309">
        <v>44013</v>
      </c>
      <c r="J40" s="309">
        <v>44044</v>
      </c>
      <c r="K40" s="309">
        <v>44075</v>
      </c>
      <c r="L40" s="309">
        <v>44105</v>
      </c>
      <c r="M40" s="309">
        <v>44136</v>
      </c>
      <c r="N40" s="309">
        <v>44166</v>
      </c>
      <c r="O40" s="309">
        <v>44197</v>
      </c>
      <c r="P40" s="309">
        <v>44228</v>
      </c>
      <c r="Q40" s="309">
        <v>44256</v>
      </c>
      <c r="R40" s="309">
        <v>44287</v>
      </c>
      <c r="S40" s="309">
        <v>44317</v>
      </c>
      <c r="T40" s="309">
        <v>44348</v>
      </c>
      <c r="U40" s="309">
        <v>44378</v>
      </c>
      <c r="V40" s="309">
        <v>44409</v>
      </c>
      <c r="W40" s="309">
        <v>44440</v>
      </c>
      <c r="X40" s="309">
        <v>44470</v>
      </c>
      <c r="Y40" s="309">
        <v>44501</v>
      </c>
      <c r="Z40" s="309">
        <v>44531</v>
      </c>
      <c r="AA40" s="309">
        <v>44562</v>
      </c>
      <c r="AB40" s="309">
        <v>44593</v>
      </c>
      <c r="AC40" s="309">
        <v>44621</v>
      </c>
      <c r="AD40" s="309">
        <v>44652</v>
      </c>
      <c r="AE40" s="309">
        <v>44682</v>
      </c>
      <c r="AF40" s="309">
        <v>44713</v>
      </c>
      <c r="AG40" s="309">
        <v>44743</v>
      </c>
      <c r="AH40" s="309">
        <v>44774</v>
      </c>
      <c r="AI40" s="309">
        <v>44805</v>
      </c>
      <c r="AJ40" s="309">
        <v>44835</v>
      </c>
      <c r="AK40" s="309">
        <v>44866</v>
      </c>
      <c r="AL40" s="309">
        <v>44896</v>
      </c>
      <c r="AM40" s="309">
        <v>44927</v>
      </c>
      <c r="AN40" s="309">
        <v>44958</v>
      </c>
      <c r="AO40" s="309">
        <v>44986</v>
      </c>
      <c r="AP40" s="309">
        <v>45017</v>
      </c>
      <c r="AQ40" s="309">
        <v>45047</v>
      </c>
      <c r="AR40" s="309">
        <v>45078</v>
      </c>
      <c r="AS40" s="309">
        <v>45108</v>
      </c>
      <c r="AT40" s="309">
        <v>45139</v>
      </c>
      <c r="AU40" s="309">
        <v>45170</v>
      </c>
      <c r="AV40" s="309">
        <v>45200</v>
      </c>
      <c r="AW40" s="309">
        <v>45231</v>
      </c>
      <c r="AX40" s="309">
        <v>45261</v>
      </c>
      <c r="AY40" s="309">
        <v>45292</v>
      </c>
      <c r="AZ40" s="309">
        <v>45323</v>
      </c>
      <c r="BA40" s="309">
        <v>45352</v>
      </c>
      <c r="BB40" s="309">
        <v>45383</v>
      </c>
      <c r="BC40" s="309">
        <v>45413</v>
      </c>
      <c r="BD40" s="309">
        <v>45444</v>
      </c>
      <c r="BE40" s="309">
        <v>45474</v>
      </c>
      <c r="BF40" s="309">
        <v>45505</v>
      </c>
      <c r="BG40" s="309">
        <v>45536</v>
      </c>
      <c r="BH40" s="309">
        <v>45566</v>
      </c>
      <c r="BI40" s="309">
        <v>45597</v>
      </c>
      <c r="BJ40" s="309">
        <v>45627</v>
      </c>
      <c r="BK40" s="309">
        <v>45658</v>
      </c>
      <c r="BL40" s="309">
        <v>45689</v>
      </c>
      <c r="BM40" s="309">
        <v>45717</v>
      </c>
      <c r="BN40" s="309">
        <v>45748</v>
      </c>
      <c r="BO40" s="309">
        <v>45778</v>
      </c>
      <c r="BP40" s="309">
        <v>45809</v>
      </c>
      <c r="BQ40" s="309">
        <v>45839</v>
      </c>
      <c r="BR40" s="309">
        <v>45870</v>
      </c>
      <c r="BS40" s="309">
        <v>45901</v>
      </c>
      <c r="BT40" s="309">
        <v>45931</v>
      </c>
      <c r="BU40" s="309">
        <v>45962</v>
      </c>
      <c r="BV40" s="309">
        <v>45992</v>
      </c>
      <c r="BW40" s="309">
        <v>46023</v>
      </c>
      <c r="BX40" s="309">
        <v>46054</v>
      </c>
      <c r="BY40" s="309">
        <v>46082</v>
      </c>
      <c r="BZ40" s="309">
        <v>46113</v>
      </c>
      <c r="CA40" s="309">
        <v>46143</v>
      </c>
      <c r="CB40" s="309">
        <v>46174</v>
      </c>
      <c r="CC40" s="309">
        <v>46204</v>
      </c>
      <c r="CD40" s="309">
        <v>46235</v>
      </c>
      <c r="CE40" s="309">
        <v>46266</v>
      </c>
      <c r="CF40" s="309">
        <v>46296</v>
      </c>
      <c r="CG40" s="309">
        <v>46327</v>
      </c>
      <c r="CH40" s="310">
        <v>46357</v>
      </c>
    </row>
    <row r="41" spans="1:86" ht="15" customHeight="1" x14ac:dyDescent="0.3">
      <c r="A41" s="642"/>
      <c r="B41" s="11" t="str">
        <f t="shared" ref="B41:B55" si="35">B23</f>
        <v>Air Comp</v>
      </c>
      <c r="C41" s="3">
        <v>0</v>
      </c>
      <c r="D41" s="3">
        <v>0</v>
      </c>
      <c r="E41" s="3">
        <v>0</v>
      </c>
      <c r="F41" s="3">
        <v>0</v>
      </c>
      <c r="G41" s="3">
        <f>F41</f>
        <v>0</v>
      </c>
      <c r="H41" s="3">
        <f t="shared" ref="H41:BS41" si="36">G41</f>
        <v>0</v>
      </c>
      <c r="I41" s="3">
        <f t="shared" si="36"/>
        <v>0</v>
      </c>
      <c r="J41" s="3">
        <f t="shared" si="36"/>
        <v>0</v>
      </c>
      <c r="K41" s="3">
        <f t="shared" si="36"/>
        <v>0</v>
      </c>
      <c r="L41" s="3">
        <f t="shared" si="36"/>
        <v>0</v>
      </c>
      <c r="M41" s="3">
        <f t="shared" si="36"/>
        <v>0</v>
      </c>
      <c r="N41" s="3">
        <f t="shared" si="36"/>
        <v>0</v>
      </c>
      <c r="O41" s="3">
        <f t="shared" si="36"/>
        <v>0</v>
      </c>
      <c r="P41" s="3">
        <f t="shared" si="36"/>
        <v>0</v>
      </c>
      <c r="Q41" s="3">
        <f t="shared" si="36"/>
        <v>0</v>
      </c>
      <c r="R41" s="3">
        <f t="shared" si="36"/>
        <v>0</v>
      </c>
      <c r="S41" s="3">
        <f t="shared" si="36"/>
        <v>0</v>
      </c>
      <c r="T41" s="3">
        <f t="shared" si="36"/>
        <v>0</v>
      </c>
      <c r="U41" s="3">
        <f t="shared" si="36"/>
        <v>0</v>
      </c>
      <c r="V41" s="3">
        <f t="shared" si="36"/>
        <v>0</v>
      </c>
      <c r="W41" s="3">
        <f t="shared" si="36"/>
        <v>0</v>
      </c>
      <c r="X41" s="3">
        <f t="shared" si="36"/>
        <v>0</v>
      </c>
      <c r="Y41" s="3">
        <f t="shared" si="36"/>
        <v>0</v>
      </c>
      <c r="Z41" s="3">
        <f t="shared" si="36"/>
        <v>0</v>
      </c>
      <c r="AA41" s="3">
        <f t="shared" si="36"/>
        <v>0</v>
      </c>
      <c r="AB41" s="3">
        <f t="shared" si="36"/>
        <v>0</v>
      </c>
      <c r="AC41" s="3">
        <f t="shared" si="36"/>
        <v>0</v>
      </c>
      <c r="AD41" s="3">
        <f t="shared" si="36"/>
        <v>0</v>
      </c>
      <c r="AE41" s="3">
        <f t="shared" si="36"/>
        <v>0</v>
      </c>
      <c r="AF41" s="3">
        <f t="shared" si="36"/>
        <v>0</v>
      </c>
      <c r="AG41" s="3">
        <f t="shared" si="36"/>
        <v>0</v>
      </c>
      <c r="AH41" s="3">
        <f t="shared" si="36"/>
        <v>0</v>
      </c>
      <c r="AI41" s="3">
        <f t="shared" si="36"/>
        <v>0</v>
      </c>
      <c r="AJ41" s="3">
        <f t="shared" si="36"/>
        <v>0</v>
      </c>
      <c r="AK41" s="3">
        <f t="shared" si="36"/>
        <v>0</v>
      </c>
      <c r="AL41" s="3">
        <f t="shared" si="36"/>
        <v>0</v>
      </c>
      <c r="AM41" s="3">
        <f t="shared" si="36"/>
        <v>0</v>
      </c>
      <c r="AN41" s="3">
        <f t="shared" si="36"/>
        <v>0</v>
      </c>
      <c r="AO41" s="3">
        <f t="shared" si="36"/>
        <v>0</v>
      </c>
      <c r="AP41" s="3">
        <f t="shared" si="36"/>
        <v>0</v>
      </c>
      <c r="AQ41" s="3">
        <f t="shared" si="36"/>
        <v>0</v>
      </c>
      <c r="AR41" s="3">
        <f t="shared" si="36"/>
        <v>0</v>
      </c>
      <c r="AS41" s="3">
        <f t="shared" si="36"/>
        <v>0</v>
      </c>
      <c r="AT41" s="3">
        <f t="shared" si="36"/>
        <v>0</v>
      </c>
      <c r="AU41" s="3">
        <f t="shared" si="36"/>
        <v>0</v>
      </c>
      <c r="AV41" s="3">
        <f t="shared" si="36"/>
        <v>0</v>
      </c>
      <c r="AW41" s="3">
        <f t="shared" si="36"/>
        <v>0</v>
      </c>
      <c r="AX41" s="3">
        <f t="shared" si="36"/>
        <v>0</v>
      </c>
      <c r="AY41" s="3">
        <f t="shared" si="36"/>
        <v>0</v>
      </c>
      <c r="AZ41" s="3">
        <f t="shared" si="36"/>
        <v>0</v>
      </c>
      <c r="BA41" s="3">
        <f t="shared" si="36"/>
        <v>0</v>
      </c>
      <c r="BB41" s="3">
        <f t="shared" si="36"/>
        <v>0</v>
      </c>
      <c r="BC41" s="3">
        <f t="shared" si="36"/>
        <v>0</v>
      </c>
      <c r="BD41" s="3">
        <f t="shared" si="36"/>
        <v>0</v>
      </c>
      <c r="BE41" s="3">
        <f t="shared" si="36"/>
        <v>0</v>
      </c>
      <c r="BF41" s="3">
        <f t="shared" si="36"/>
        <v>0</v>
      </c>
      <c r="BG41" s="3">
        <f t="shared" si="36"/>
        <v>0</v>
      </c>
      <c r="BH41" s="3">
        <f t="shared" si="36"/>
        <v>0</v>
      </c>
      <c r="BI41" s="3">
        <f t="shared" si="36"/>
        <v>0</v>
      </c>
      <c r="BJ41" s="3">
        <f t="shared" si="36"/>
        <v>0</v>
      </c>
      <c r="BK41" s="3">
        <f t="shared" si="36"/>
        <v>0</v>
      </c>
      <c r="BL41" s="3">
        <f t="shared" si="36"/>
        <v>0</v>
      </c>
      <c r="BM41" s="3">
        <f t="shared" si="36"/>
        <v>0</v>
      </c>
      <c r="BN41" s="3">
        <f t="shared" si="36"/>
        <v>0</v>
      </c>
      <c r="BO41" s="3">
        <f t="shared" si="36"/>
        <v>0</v>
      </c>
      <c r="BP41" s="3">
        <f t="shared" si="36"/>
        <v>0</v>
      </c>
      <c r="BQ41" s="3">
        <f t="shared" si="36"/>
        <v>0</v>
      </c>
      <c r="BR41" s="3">
        <f t="shared" si="36"/>
        <v>0</v>
      </c>
      <c r="BS41" s="3">
        <f t="shared" si="36"/>
        <v>0</v>
      </c>
      <c r="BT41" s="3">
        <f t="shared" ref="BT41:CH41" si="37">BS41</f>
        <v>0</v>
      </c>
      <c r="BU41" s="3">
        <f t="shared" si="37"/>
        <v>0</v>
      </c>
      <c r="BV41" s="3">
        <f t="shared" si="37"/>
        <v>0</v>
      </c>
      <c r="BW41" s="3">
        <f t="shared" si="37"/>
        <v>0</v>
      </c>
      <c r="BX41" s="3">
        <f t="shared" si="37"/>
        <v>0</v>
      </c>
      <c r="BY41" s="3">
        <f t="shared" si="37"/>
        <v>0</v>
      </c>
      <c r="BZ41" s="3">
        <f t="shared" si="37"/>
        <v>0</v>
      </c>
      <c r="CA41" s="3">
        <f t="shared" si="37"/>
        <v>0</v>
      </c>
      <c r="CB41" s="3">
        <f t="shared" si="37"/>
        <v>0</v>
      </c>
      <c r="CC41" s="3">
        <f t="shared" si="37"/>
        <v>0</v>
      </c>
      <c r="CD41" s="3">
        <f t="shared" si="37"/>
        <v>0</v>
      </c>
      <c r="CE41" s="3">
        <f t="shared" si="37"/>
        <v>0</v>
      </c>
      <c r="CF41" s="3">
        <f t="shared" si="37"/>
        <v>0</v>
      </c>
      <c r="CG41" s="3">
        <f t="shared" si="37"/>
        <v>0</v>
      </c>
      <c r="CH41" s="12">
        <f t="shared" si="37"/>
        <v>0</v>
      </c>
    </row>
    <row r="42" spans="1:86" x14ac:dyDescent="0.3">
      <c r="A42" s="642"/>
      <c r="B42" s="13" t="str">
        <f t="shared" si="35"/>
        <v>Building Shell</v>
      </c>
      <c r="C42" s="3">
        <v>0</v>
      </c>
      <c r="D42" s="3">
        <v>0</v>
      </c>
      <c r="E42" s="3">
        <v>0</v>
      </c>
      <c r="F42" s="3">
        <v>0</v>
      </c>
      <c r="G42" s="3">
        <f t="shared" ref="G42:BR42" si="38">F42</f>
        <v>0</v>
      </c>
      <c r="H42" s="3">
        <f t="shared" si="38"/>
        <v>0</v>
      </c>
      <c r="I42" s="3">
        <f t="shared" si="38"/>
        <v>0</v>
      </c>
      <c r="J42" s="3">
        <f t="shared" si="38"/>
        <v>0</v>
      </c>
      <c r="K42" s="3">
        <f t="shared" si="38"/>
        <v>0</v>
      </c>
      <c r="L42" s="3">
        <f t="shared" si="38"/>
        <v>0</v>
      </c>
      <c r="M42" s="3">
        <f t="shared" si="38"/>
        <v>0</v>
      </c>
      <c r="N42" s="3">
        <f t="shared" si="38"/>
        <v>0</v>
      </c>
      <c r="O42" s="3">
        <f t="shared" si="38"/>
        <v>0</v>
      </c>
      <c r="P42" s="3">
        <f t="shared" si="38"/>
        <v>0</v>
      </c>
      <c r="Q42" s="3">
        <f t="shared" si="38"/>
        <v>0</v>
      </c>
      <c r="R42" s="3">
        <f t="shared" si="38"/>
        <v>0</v>
      </c>
      <c r="S42" s="3">
        <f t="shared" si="38"/>
        <v>0</v>
      </c>
      <c r="T42" s="3">
        <f t="shared" si="38"/>
        <v>0</v>
      </c>
      <c r="U42" s="3">
        <f t="shared" si="38"/>
        <v>0</v>
      </c>
      <c r="V42" s="3">
        <f t="shared" si="38"/>
        <v>0</v>
      </c>
      <c r="W42" s="3">
        <f t="shared" si="38"/>
        <v>0</v>
      </c>
      <c r="X42" s="3">
        <f t="shared" si="38"/>
        <v>0</v>
      </c>
      <c r="Y42" s="3">
        <f t="shared" si="38"/>
        <v>0</v>
      </c>
      <c r="Z42" s="3">
        <f t="shared" si="38"/>
        <v>0</v>
      </c>
      <c r="AA42" s="3">
        <f t="shared" si="38"/>
        <v>0</v>
      </c>
      <c r="AB42" s="3">
        <f t="shared" si="38"/>
        <v>0</v>
      </c>
      <c r="AC42" s="3">
        <f t="shared" si="38"/>
        <v>0</v>
      </c>
      <c r="AD42" s="3">
        <f t="shared" si="38"/>
        <v>0</v>
      </c>
      <c r="AE42" s="3">
        <f t="shared" si="38"/>
        <v>0</v>
      </c>
      <c r="AF42" s="3">
        <f t="shared" si="38"/>
        <v>0</v>
      </c>
      <c r="AG42" s="3">
        <f t="shared" si="38"/>
        <v>0</v>
      </c>
      <c r="AH42" s="3">
        <f t="shared" si="38"/>
        <v>0</v>
      </c>
      <c r="AI42" s="3">
        <f t="shared" si="38"/>
        <v>0</v>
      </c>
      <c r="AJ42" s="3">
        <f t="shared" si="38"/>
        <v>0</v>
      </c>
      <c r="AK42" s="3">
        <f t="shared" si="38"/>
        <v>0</v>
      </c>
      <c r="AL42" s="3">
        <f t="shared" si="38"/>
        <v>0</v>
      </c>
      <c r="AM42" s="3">
        <f t="shared" si="38"/>
        <v>0</v>
      </c>
      <c r="AN42" s="3">
        <f t="shared" si="38"/>
        <v>0</v>
      </c>
      <c r="AO42" s="3">
        <f t="shared" si="38"/>
        <v>0</v>
      </c>
      <c r="AP42" s="3">
        <f t="shared" si="38"/>
        <v>0</v>
      </c>
      <c r="AQ42" s="3">
        <f t="shared" si="38"/>
        <v>0</v>
      </c>
      <c r="AR42" s="3">
        <f t="shared" si="38"/>
        <v>0</v>
      </c>
      <c r="AS42" s="3">
        <f t="shared" si="38"/>
        <v>0</v>
      </c>
      <c r="AT42" s="3">
        <f t="shared" si="38"/>
        <v>0</v>
      </c>
      <c r="AU42" s="3">
        <f t="shared" si="38"/>
        <v>0</v>
      </c>
      <c r="AV42" s="3">
        <f t="shared" si="38"/>
        <v>0</v>
      </c>
      <c r="AW42" s="3">
        <f t="shared" si="38"/>
        <v>0</v>
      </c>
      <c r="AX42" s="3">
        <f t="shared" si="38"/>
        <v>0</v>
      </c>
      <c r="AY42" s="3">
        <f t="shared" si="38"/>
        <v>0</v>
      </c>
      <c r="AZ42" s="3">
        <f t="shared" si="38"/>
        <v>0</v>
      </c>
      <c r="BA42" s="3">
        <f t="shared" si="38"/>
        <v>0</v>
      </c>
      <c r="BB42" s="3">
        <f t="shared" si="38"/>
        <v>0</v>
      </c>
      <c r="BC42" s="3">
        <f t="shared" si="38"/>
        <v>0</v>
      </c>
      <c r="BD42" s="3">
        <f t="shared" si="38"/>
        <v>0</v>
      </c>
      <c r="BE42" s="3">
        <f t="shared" si="38"/>
        <v>0</v>
      </c>
      <c r="BF42" s="3">
        <f t="shared" si="38"/>
        <v>0</v>
      </c>
      <c r="BG42" s="3">
        <f t="shared" si="38"/>
        <v>0</v>
      </c>
      <c r="BH42" s="3">
        <f t="shared" si="38"/>
        <v>0</v>
      </c>
      <c r="BI42" s="3">
        <f t="shared" si="38"/>
        <v>0</v>
      </c>
      <c r="BJ42" s="3">
        <f t="shared" si="38"/>
        <v>0</v>
      </c>
      <c r="BK42" s="3">
        <f t="shared" si="38"/>
        <v>0</v>
      </c>
      <c r="BL42" s="3">
        <f t="shared" si="38"/>
        <v>0</v>
      </c>
      <c r="BM42" s="3">
        <f t="shared" si="38"/>
        <v>0</v>
      </c>
      <c r="BN42" s="3">
        <f t="shared" si="38"/>
        <v>0</v>
      </c>
      <c r="BO42" s="3">
        <f t="shared" si="38"/>
        <v>0</v>
      </c>
      <c r="BP42" s="3">
        <f t="shared" si="38"/>
        <v>0</v>
      </c>
      <c r="BQ42" s="3">
        <f t="shared" si="38"/>
        <v>0</v>
      </c>
      <c r="BR42" s="3">
        <f t="shared" si="38"/>
        <v>0</v>
      </c>
      <c r="BS42" s="3">
        <f t="shared" ref="BS42:CH42" si="39">BR42</f>
        <v>0</v>
      </c>
      <c r="BT42" s="3">
        <f t="shared" si="39"/>
        <v>0</v>
      </c>
      <c r="BU42" s="3">
        <f t="shared" si="39"/>
        <v>0</v>
      </c>
      <c r="BV42" s="3">
        <f t="shared" si="39"/>
        <v>0</v>
      </c>
      <c r="BW42" s="3">
        <f t="shared" si="39"/>
        <v>0</v>
      </c>
      <c r="BX42" s="3">
        <f t="shared" si="39"/>
        <v>0</v>
      </c>
      <c r="BY42" s="3">
        <f t="shared" si="39"/>
        <v>0</v>
      </c>
      <c r="BZ42" s="3">
        <f t="shared" si="39"/>
        <v>0</v>
      </c>
      <c r="CA42" s="3">
        <f t="shared" si="39"/>
        <v>0</v>
      </c>
      <c r="CB42" s="3">
        <f t="shared" si="39"/>
        <v>0</v>
      </c>
      <c r="CC42" s="3">
        <f t="shared" si="39"/>
        <v>0</v>
      </c>
      <c r="CD42" s="3">
        <f t="shared" si="39"/>
        <v>0</v>
      </c>
      <c r="CE42" s="3">
        <f t="shared" si="39"/>
        <v>0</v>
      </c>
      <c r="CF42" s="3">
        <f t="shared" si="39"/>
        <v>0</v>
      </c>
      <c r="CG42" s="3">
        <f t="shared" si="39"/>
        <v>0</v>
      </c>
      <c r="CH42" s="12">
        <f t="shared" si="39"/>
        <v>0</v>
      </c>
    </row>
    <row r="43" spans="1:86" x14ac:dyDescent="0.3">
      <c r="A43" s="642"/>
      <c r="B43" s="11" t="str">
        <f t="shared" si="35"/>
        <v>Cooking</v>
      </c>
      <c r="C43" s="3">
        <v>0</v>
      </c>
      <c r="D43" s="3">
        <v>0</v>
      </c>
      <c r="E43" s="3">
        <v>0</v>
      </c>
      <c r="F43" s="3">
        <v>0</v>
      </c>
      <c r="G43" s="3">
        <f t="shared" ref="G43:BR43" si="40">F43</f>
        <v>0</v>
      </c>
      <c r="H43" s="3">
        <f t="shared" si="40"/>
        <v>0</v>
      </c>
      <c r="I43" s="3">
        <f t="shared" si="40"/>
        <v>0</v>
      </c>
      <c r="J43" s="3">
        <f t="shared" si="40"/>
        <v>0</v>
      </c>
      <c r="K43" s="3">
        <f t="shared" si="40"/>
        <v>0</v>
      </c>
      <c r="L43" s="3">
        <f t="shared" si="40"/>
        <v>0</v>
      </c>
      <c r="M43" s="3">
        <f t="shared" si="40"/>
        <v>0</v>
      </c>
      <c r="N43" s="3">
        <f t="shared" si="40"/>
        <v>0</v>
      </c>
      <c r="O43" s="3">
        <f t="shared" si="40"/>
        <v>0</v>
      </c>
      <c r="P43" s="3">
        <f t="shared" si="40"/>
        <v>0</v>
      </c>
      <c r="Q43" s="3">
        <f t="shared" si="40"/>
        <v>0</v>
      </c>
      <c r="R43" s="3">
        <f t="shared" si="40"/>
        <v>0</v>
      </c>
      <c r="S43" s="3">
        <f t="shared" si="40"/>
        <v>0</v>
      </c>
      <c r="T43" s="3">
        <f t="shared" si="40"/>
        <v>0</v>
      </c>
      <c r="U43" s="3">
        <f t="shared" si="40"/>
        <v>0</v>
      </c>
      <c r="V43" s="3">
        <f t="shared" si="40"/>
        <v>0</v>
      </c>
      <c r="W43" s="3">
        <f t="shared" si="40"/>
        <v>0</v>
      </c>
      <c r="X43" s="3">
        <f t="shared" si="40"/>
        <v>0</v>
      </c>
      <c r="Y43" s="3">
        <f t="shared" si="40"/>
        <v>0</v>
      </c>
      <c r="Z43" s="3">
        <f t="shared" si="40"/>
        <v>0</v>
      </c>
      <c r="AA43" s="3">
        <f t="shared" si="40"/>
        <v>0</v>
      </c>
      <c r="AB43" s="3">
        <f t="shared" si="40"/>
        <v>0</v>
      </c>
      <c r="AC43" s="3">
        <f t="shared" si="40"/>
        <v>0</v>
      </c>
      <c r="AD43" s="3">
        <f t="shared" si="40"/>
        <v>0</v>
      </c>
      <c r="AE43" s="3">
        <f t="shared" si="40"/>
        <v>0</v>
      </c>
      <c r="AF43" s="3">
        <f t="shared" si="40"/>
        <v>0</v>
      </c>
      <c r="AG43" s="3">
        <f t="shared" si="40"/>
        <v>0</v>
      </c>
      <c r="AH43" s="3">
        <f t="shared" si="40"/>
        <v>0</v>
      </c>
      <c r="AI43" s="3">
        <f t="shared" si="40"/>
        <v>0</v>
      </c>
      <c r="AJ43" s="3">
        <f t="shared" si="40"/>
        <v>0</v>
      </c>
      <c r="AK43" s="3">
        <f t="shared" si="40"/>
        <v>0</v>
      </c>
      <c r="AL43" s="3">
        <f t="shared" si="40"/>
        <v>0</v>
      </c>
      <c r="AM43" s="3">
        <f t="shared" si="40"/>
        <v>0</v>
      </c>
      <c r="AN43" s="3">
        <f t="shared" si="40"/>
        <v>0</v>
      </c>
      <c r="AO43" s="3">
        <f t="shared" si="40"/>
        <v>0</v>
      </c>
      <c r="AP43" s="3">
        <f t="shared" si="40"/>
        <v>0</v>
      </c>
      <c r="AQ43" s="3">
        <f t="shared" si="40"/>
        <v>0</v>
      </c>
      <c r="AR43" s="3">
        <f t="shared" si="40"/>
        <v>0</v>
      </c>
      <c r="AS43" s="3">
        <f t="shared" si="40"/>
        <v>0</v>
      </c>
      <c r="AT43" s="3">
        <f t="shared" si="40"/>
        <v>0</v>
      </c>
      <c r="AU43" s="3">
        <f t="shared" si="40"/>
        <v>0</v>
      </c>
      <c r="AV43" s="3">
        <f t="shared" si="40"/>
        <v>0</v>
      </c>
      <c r="AW43" s="3">
        <f t="shared" si="40"/>
        <v>0</v>
      </c>
      <c r="AX43" s="3">
        <f t="shared" si="40"/>
        <v>0</v>
      </c>
      <c r="AY43" s="3">
        <f t="shared" si="40"/>
        <v>0</v>
      </c>
      <c r="AZ43" s="3">
        <f t="shared" si="40"/>
        <v>0</v>
      </c>
      <c r="BA43" s="3">
        <f t="shared" si="40"/>
        <v>0</v>
      </c>
      <c r="BB43" s="3">
        <f t="shared" si="40"/>
        <v>0</v>
      </c>
      <c r="BC43" s="3">
        <f t="shared" si="40"/>
        <v>0</v>
      </c>
      <c r="BD43" s="3">
        <f t="shared" si="40"/>
        <v>0</v>
      </c>
      <c r="BE43" s="3">
        <f t="shared" si="40"/>
        <v>0</v>
      </c>
      <c r="BF43" s="3">
        <f t="shared" si="40"/>
        <v>0</v>
      </c>
      <c r="BG43" s="3">
        <f t="shared" si="40"/>
        <v>0</v>
      </c>
      <c r="BH43" s="3">
        <f t="shared" si="40"/>
        <v>0</v>
      </c>
      <c r="BI43" s="3">
        <f t="shared" si="40"/>
        <v>0</v>
      </c>
      <c r="BJ43" s="3">
        <f t="shared" si="40"/>
        <v>0</v>
      </c>
      <c r="BK43" s="3">
        <f t="shared" si="40"/>
        <v>0</v>
      </c>
      <c r="BL43" s="3">
        <f t="shared" si="40"/>
        <v>0</v>
      </c>
      <c r="BM43" s="3">
        <f t="shared" si="40"/>
        <v>0</v>
      </c>
      <c r="BN43" s="3">
        <f t="shared" si="40"/>
        <v>0</v>
      </c>
      <c r="BO43" s="3">
        <f t="shared" si="40"/>
        <v>0</v>
      </c>
      <c r="BP43" s="3">
        <f t="shared" si="40"/>
        <v>0</v>
      </c>
      <c r="BQ43" s="3">
        <f t="shared" si="40"/>
        <v>0</v>
      </c>
      <c r="BR43" s="3">
        <f t="shared" si="40"/>
        <v>0</v>
      </c>
      <c r="BS43" s="3">
        <f t="shared" ref="BS43:CH43" si="41">BR43</f>
        <v>0</v>
      </c>
      <c r="BT43" s="3">
        <f t="shared" si="41"/>
        <v>0</v>
      </c>
      <c r="BU43" s="3">
        <f t="shared" si="41"/>
        <v>0</v>
      </c>
      <c r="BV43" s="3">
        <f t="shared" si="41"/>
        <v>0</v>
      </c>
      <c r="BW43" s="3">
        <f t="shared" si="41"/>
        <v>0</v>
      </c>
      <c r="BX43" s="3">
        <f t="shared" si="41"/>
        <v>0</v>
      </c>
      <c r="BY43" s="3">
        <f t="shared" si="41"/>
        <v>0</v>
      </c>
      <c r="BZ43" s="3">
        <f t="shared" si="41"/>
        <v>0</v>
      </c>
      <c r="CA43" s="3">
        <f t="shared" si="41"/>
        <v>0</v>
      </c>
      <c r="CB43" s="3">
        <f t="shared" si="41"/>
        <v>0</v>
      </c>
      <c r="CC43" s="3">
        <f t="shared" si="41"/>
        <v>0</v>
      </c>
      <c r="CD43" s="3">
        <f t="shared" si="41"/>
        <v>0</v>
      </c>
      <c r="CE43" s="3">
        <f t="shared" si="41"/>
        <v>0</v>
      </c>
      <c r="CF43" s="3">
        <f t="shared" si="41"/>
        <v>0</v>
      </c>
      <c r="CG43" s="3">
        <f t="shared" si="41"/>
        <v>0</v>
      </c>
      <c r="CH43" s="12">
        <f t="shared" si="41"/>
        <v>0</v>
      </c>
    </row>
    <row r="44" spans="1:86" x14ac:dyDescent="0.3">
      <c r="A44" s="642"/>
      <c r="B44" s="11" t="str">
        <f t="shared" si="35"/>
        <v>Cooling</v>
      </c>
      <c r="C44" s="3">
        <v>0</v>
      </c>
      <c r="D44" s="3">
        <v>0</v>
      </c>
      <c r="E44" s="3">
        <v>0</v>
      </c>
      <c r="F44" s="3">
        <v>0</v>
      </c>
      <c r="G44" s="3">
        <f t="shared" ref="G44:BR44" si="42">F44</f>
        <v>0</v>
      </c>
      <c r="H44" s="3">
        <f t="shared" si="42"/>
        <v>0</v>
      </c>
      <c r="I44" s="3">
        <f t="shared" si="42"/>
        <v>0</v>
      </c>
      <c r="J44" s="3">
        <f t="shared" si="42"/>
        <v>0</v>
      </c>
      <c r="K44" s="3">
        <f t="shared" si="42"/>
        <v>0</v>
      </c>
      <c r="L44" s="3">
        <f t="shared" si="42"/>
        <v>0</v>
      </c>
      <c r="M44" s="3">
        <f t="shared" si="42"/>
        <v>0</v>
      </c>
      <c r="N44" s="3">
        <f t="shared" si="42"/>
        <v>0</v>
      </c>
      <c r="O44" s="3">
        <f t="shared" si="42"/>
        <v>0</v>
      </c>
      <c r="P44" s="3">
        <f t="shared" si="42"/>
        <v>0</v>
      </c>
      <c r="Q44" s="3">
        <f t="shared" si="42"/>
        <v>0</v>
      </c>
      <c r="R44" s="3">
        <f t="shared" si="42"/>
        <v>0</v>
      </c>
      <c r="S44" s="3">
        <f t="shared" si="42"/>
        <v>0</v>
      </c>
      <c r="T44" s="3">
        <f t="shared" si="42"/>
        <v>0</v>
      </c>
      <c r="U44" s="3">
        <f t="shared" si="42"/>
        <v>0</v>
      </c>
      <c r="V44" s="3">
        <f t="shared" si="42"/>
        <v>0</v>
      </c>
      <c r="W44" s="3">
        <f t="shared" si="42"/>
        <v>0</v>
      </c>
      <c r="X44" s="3">
        <f t="shared" si="42"/>
        <v>0</v>
      </c>
      <c r="Y44" s="3">
        <f t="shared" si="42"/>
        <v>0</v>
      </c>
      <c r="Z44" s="3">
        <f t="shared" si="42"/>
        <v>0</v>
      </c>
      <c r="AA44" s="3">
        <f t="shared" si="42"/>
        <v>0</v>
      </c>
      <c r="AB44" s="3">
        <f t="shared" si="42"/>
        <v>0</v>
      </c>
      <c r="AC44" s="3">
        <f t="shared" si="42"/>
        <v>0</v>
      </c>
      <c r="AD44" s="3">
        <f t="shared" si="42"/>
        <v>0</v>
      </c>
      <c r="AE44" s="3">
        <f t="shared" si="42"/>
        <v>0</v>
      </c>
      <c r="AF44" s="3">
        <f t="shared" si="42"/>
        <v>0</v>
      </c>
      <c r="AG44" s="3">
        <f t="shared" si="42"/>
        <v>0</v>
      </c>
      <c r="AH44" s="3">
        <f t="shared" si="42"/>
        <v>0</v>
      </c>
      <c r="AI44" s="3">
        <f t="shared" si="42"/>
        <v>0</v>
      </c>
      <c r="AJ44" s="3">
        <f t="shared" si="42"/>
        <v>0</v>
      </c>
      <c r="AK44" s="3">
        <f t="shared" si="42"/>
        <v>0</v>
      </c>
      <c r="AL44" s="3">
        <f t="shared" si="42"/>
        <v>0</v>
      </c>
      <c r="AM44" s="3">
        <f t="shared" si="42"/>
        <v>0</v>
      </c>
      <c r="AN44" s="3">
        <f t="shared" si="42"/>
        <v>0</v>
      </c>
      <c r="AO44" s="3">
        <f t="shared" si="42"/>
        <v>0</v>
      </c>
      <c r="AP44" s="3">
        <f t="shared" si="42"/>
        <v>0</v>
      </c>
      <c r="AQ44" s="3">
        <f t="shared" si="42"/>
        <v>0</v>
      </c>
      <c r="AR44" s="3">
        <f t="shared" si="42"/>
        <v>0</v>
      </c>
      <c r="AS44" s="3">
        <f t="shared" si="42"/>
        <v>0</v>
      </c>
      <c r="AT44" s="3">
        <f t="shared" si="42"/>
        <v>0</v>
      </c>
      <c r="AU44" s="3">
        <f t="shared" si="42"/>
        <v>0</v>
      </c>
      <c r="AV44" s="3">
        <f t="shared" si="42"/>
        <v>0</v>
      </c>
      <c r="AW44" s="3">
        <f t="shared" si="42"/>
        <v>0</v>
      </c>
      <c r="AX44" s="3">
        <f t="shared" si="42"/>
        <v>0</v>
      </c>
      <c r="AY44" s="3">
        <f t="shared" si="42"/>
        <v>0</v>
      </c>
      <c r="AZ44" s="3">
        <f t="shared" si="42"/>
        <v>0</v>
      </c>
      <c r="BA44" s="3">
        <f t="shared" si="42"/>
        <v>0</v>
      </c>
      <c r="BB44" s="3">
        <f t="shared" si="42"/>
        <v>0</v>
      </c>
      <c r="BC44" s="3">
        <f t="shared" si="42"/>
        <v>0</v>
      </c>
      <c r="BD44" s="3">
        <f t="shared" si="42"/>
        <v>0</v>
      </c>
      <c r="BE44" s="3">
        <f t="shared" si="42"/>
        <v>0</v>
      </c>
      <c r="BF44" s="3">
        <f t="shared" si="42"/>
        <v>0</v>
      </c>
      <c r="BG44" s="3">
        <f t="shared" si="42"/>
        <v>0</v>
      </c>
      <c r="BH44" s="3">
        <f t="shared" si="42"/>
        <v>0</v>
      </c>
      <c r="BI44" s="3">
        <f t="shared" si="42"/>
        <v>0</v>
      </c>
      <c r="BJ44" s="3">
        <f t="shared" si="42"/>
        <v>0</v>
      </c>
      <c r="BK44" s="3">
        <f t="shared" si="42"/>
        <v>0</v>
      </c>
      <c r="BL44" s="3">
        <f t="shared" si="42"/>
        <v>0</v>
      </c>
      <c r="BM44" s="3">
        <f t="shared" si="42"/>
        <v>0</v>
      </c>
      <c r="BN44" s="3">
        <f t="shared" si="42"/>
        <v>0</v>
      </c>
      <c r="BO44" s="3">
        <f t="shared" si="42"/>
        <v>0</v>
      </c>
      <c r="BP44" s="3">
        <f t="shared" si="42"/>
        <v>0</v>
      </c>
      <c r="BQ44" s="3">
        <f t="shared" si="42"/>
        <v>0</v>
      </c>
      <c r="BR44" s="3">
        <f t="shared" si="42"/>
        <v>0</v>
      </c>
      <c r="BS44" s="3">
        <f t="shared" ref="BS44:CH44" si="43">BR44</f>
        <v>0</v>
      </c>
      <c r="BT44" s="3">
        <f t="shared" si="43"/>
        <v>0</v>
      </c>
      <c r="BU44" s="3">
        <f t="shared" si="43"/>
        <v>0</v>
      </c>
      <c r="BV44" s="3">
        <f t="shared" si="43"/>
        <v>0</v>
      </c>
      <c r="BW44" s="3">
        <f t="shared" si="43"/>
        <v>0</v>
      </c>
      <c r="BX44" s="3">
        <f t="shared" si="43"/>
        <v>0</v>
      </c>
      <c r="BY44" s="3">
        <f t="shared" si="43"/>
        <v>0</v>
      </c>
      <c r="BZ44" s="3">
        <f t="shared" si="43"/>
        <v>0</v>
      </c>
      <c r="CA44" s="3">
        <f t="shared" si="43"/>
        <v>0</v>
      </c>
      <c r="CB44" s="3">
        <f t="shared" si="43"/>
        <v>0</v>
      </c>
      <c r="CC44" s="3">
        <f t="shared" si="43"/>
        <v>0</v>
      </c>
      <c r="CD44" s="3">
        <f t="shared" si="43"/>
        <v>0</v>
      </c>
      <c r="CE44" s="3">
        <f t="shared" si="43"/>
        <v>0</v>
      </c>
      <c r="CF44" s="3">
        <f t="shared" si="43"/>
        <v>0</v>
      </c>
      <c r="CG44" s="3">
        <f t="shared" si="43"/>
        <v>0</v>
      </c>
      <c r="CH44" s="12">
        <f t="shared" si="43"/>
        <v>0</v>
      </c>
    </row>
    <row r="45" spans="1:86" x14ac:dyDescent="0.3">
      <c r="A45" s="642"/>
      <c r="B45" s="13" t="str">
        <f t="shared" si="35"/>
        <v>Ext Lighting</v>
      </c>
      <c r="C45" s="3">
        <v>0</v>
      </c>
      <c r="D45" s="3">
        <v>0</v>
      </c>
      <c r="E45" s="3">
        <v>0</v>
      </c>
      <c r="F45" s="3">
        <v>0</v>
      </c>
      <c r="G45" s="3">
        <f t="shared" ref="G45:BR45" si="44">F45</f>
        <v>0</v>
      </c>
      <c r="H45" s="3">
        <f t="shared" si="44"/>
        <v>0</v>
      </c>
      <c r="I45" s="3">
        <f t="shared" si="44"/>
        <v>0</v>
      </c>
      <c r="J45" s="3">
        <f t="shared" si="44"/>
        <v>0</v>
      </c>
      <c r="K45" s="3">
        <f t="shared" si="44"/>
        <v>0</v>
      </c>
      <c r="L45" s="3">
        <f t="shared" si="44"/>
        <v>0</v>
      </c>
      <c r="M45" s="3">
        <f t="shared" si="44"/>
        <v>0</v>
      </c>
      <c r="N45" s="3">
        <f t="shared" si="44"/>
        <v>0</v>
      </c>
      <c r="O45" s="3">
        <f t="shared" si="44"/>
        <v>0</v>
      </c>
      <c r="P45" s="3">
        <f t="shared" si="44"/>
        <v>0</v>
      </c>
      <c r="Q45" s="3">
        <f t="shared" si="44"/>
        <v>0</v>
      </c>
      <c r="R45" s="3">
        <f t="shared" si="44"/>
        <v>0</v>
      </c>
      <c r="S45" s="3">
        <f t="shared" si="44"/>
        <v>0</v>
      </c>
      <c r="T45" s="3">
        <f t="shared" si="44"/>
        <v>0</v>
      </c>
      <c r="U45" s="3">
        <f t="shared" si="44"/>
        <v>0</v>
      </c>
      <c r="V45" s="3">
        <f t="shared" si="44"/>
        <v>0</v>
      </c>
      <c r="W45" s="3">
        <f t="shared" si="44"/>
        <v>0</v>
      </c>
      <c r="X45" s="3">
        <f t="shared" si="44"/>
        <v>0</v>
      </c>
      <c r="Y45" s="3">
        <f t="shared" si="44"/>
        <v>0</v>
      </c>
      <c r="Z45" s="3">
        <f t="shared" si="44"/>
        <v>0</v>
      </c>
      <c r="AA45" s="3">
        <f t="shared" si="44"/>
        <v>0</v>
      </c>
      <c r="AB45" s="3">
        <f t="shared" si="44"/>
        <v>0</v>
      </c>
      <c r="AC45" s="3">
        <f t="shared" si="44"/>
        <v>0</v>
      </c>
      <c r="AD45" s="3">
        <f t="shared" si="44"/>
        <v>0</v>
      </c>
      <c r="AE45" s="3">
        <f t="shared" si="44"/>
        <v>0</v>
      </c>
      <c r="AF45" s="3">
        <f t="shared" si="44"/>
        <v>0</v>
      </c>
      <c r="AG45" s="3">
        <f t="shared" si="44"/>
        <v>0</v>
      </c>
      <c r="AH45" s="3">
        <f t="shared" si="44"/>
        <v>0</v>
      </c>
      <c r="AI45" s="3">
        <f t="shared" si="44"/>
        <v>0</v>
      </c>
      <c r="AJ45" s="3">
        <f t="shared" si="44"/>
        <v>0</v>
      </c>
      <c r="AK45" s="3">
        <f t="shared" si="44"/>
        <v>0</v>
      </c>
      <c r="AL45" s="3">
        <f t="shared" si="44"/>
        <v>0</v>
      </c>
      <c r="AM45" s="3">
        <f t="shared" si="44"/>
        <v>0</v>
      </c>
      <c r="AN45" s="3">
        <f t="shared" si="44"/>
        <v>0</v>
      </c>
      <c r="AO45" s="3">
        <f t="shared" si="44"/>
        <v>0</v>
      </c>
      <c r="AP45" s="3">
        <f t="shared" si="44"/>
        <v>0</v>
      </c>
      <c r="AQ45" s="3">
        <f t="shared" si="44"/>
        <v>0</v>
      </c>
      <c r="AR45" s="3">
        <f t="shared" si="44"/>
        <v>0</v>
      </c>
      <c r="AS45" s="3">
        <f t="shared" si="44"/>
        <v>0</v>
      </c>
      <c r="AT45" s="3">
        <f t="shared" si="44"/>
        <v>0</v>
      </c>
      <c r="AU45" s="3">
        <f t="shared" si="44"/>
        <v>0</v>
      </c>
      <c r="AV45" s="3">
        <f t="shared" si="44"/>
        <v>0</v>
      </c>
      <c r="AW45" s="3">
        <f t="shared" si="44"/>
        <v>0</v>
      </c>
      <c r="AX45" s="3">
        <f t="shared" si="44"/>
        <v>0</v>
      </c>
      <c r="AY45" s="3">
        <f t="shared" si="44"/>
        <v>0</v>
      </c>
      <c r="AZ45" s="3">
        <f t="shared" si="44"/>
        <v>0</v>
      </c>
      <c r="BA45" s="3">
        <f t="shared" si="44"/>
        <v>0</v>
      </c>
      <c r="BB45" s="3">
        <f t="shared" si="44"/>
        <v>0</v>
      </c>
      <c r="BC45" s="3">
        <f t="shared" si="44"/>
        <v>0</v>
      </c>
      <c r="BD45" s="3">
        <f t="shared" si="44"/>
        <v>0</v>
      </c>
      <c r="BE45" s="3">
        <f t="shared" si="44"/>
        <v>0</v>
      </c>
      <c r="BF45" s="3">
        <f t="shared" si="44"/>
        <v>0</v>
      </c>
      <c r="BG45" s="3">
        <f t="shared" si="44"/>
        <v>0</v>
      </c>
      <c r="BH45" s="3">
        <f t="shared" si="44"/>
        <v>0</v>
      </c>
      <c r="BI45" s="3">
        <f t="shared" si="44"/>
        <v>0</v>
      </c>
      <c r="BJ45" s="3">
        <f t="shared" si="44"/>
        <v>0</v>
      </c>
      <c r="BK45" s="3">
        <f t="shared" si="44"/>
        <v>0</v>
      </c>
      <c r="BL45" s="3">
        <f t="shared" si="44"/>
        <v>0</v>
      </c>
      <c r="BM45" s="3">
        <f t="shared" si="44"/>
        <v>0</v>
      </c>
      <c r="BN45" s="3">
        <f t="shared" si="44"/>
        <v>0</v>
      </c>
      <c r="BO45" s="3">
        <f t="shared" si="44"/>
        <v>0</v>
      </c>
      <c r="BP45" s="3">
        <f t="shared" si="44"/>
        <v>0</v>
      </c>
      <c r="BQ45" s="3">
        <f t="shared" si="44"/>
        <v>0</v>
      </c>
      <c r="BR45" s="3">
        <f t="shared" si="44"/>
        <v>0</v>
      </c>
      <c r="BS45" s="3">
        <f t="shared" ref="BS45:CH45" si="45">BR45</f>
        <v>0</v>
      </c>
      <c r="BT45" s="3">
        <f t="shared" si="45"/>
        <v>0</v>
      </c>
      <c r="BU45" s="3">
        <f t="shared" si="45"/>
        <v>0</v>
      </c>
      <c r="BV45" s="3">
        <f t="shared" si="45"/>
        <v>0</v>
      </c>
      <c r="BW45" s="3">
        <f t="shared" si="45"/>
        <v>0</v>
      </c>
      <c r="BX45" s="3">
        <f t="shared" si="45"/>
        <v>0</v>
      </c>
      <c r="BY45" s="3">
        <f t="shared" si="45"/>
        <v>0</v>
      </c>
      <c r="BZ45" s="3">
        <f t="shared" si="45"/>
        <v>0</v>
      </c>
      <c r="CA45" s="3">
        <f t="shared" si="45"/>
        <v>0</v>
      </c>
      <c r="CB45" s="3">
        <f t="shared" si="45"/>
        <v>0</v>
      </c>
      <c r="CC45" s="3">
        <f t="shared" si="45"/>
        <v>0</v>
      </c>
      <c r="CD45" s="3">
        <f t="shared" si="45"/>
        <v>0</v>
      </c>
      <c r="CE45" s="3">
        <f t="shared" si="45"/>
        <v>0</v>
      </c>
      <c r="CF45" s="3">
        <f t="shared" si="45"/>
        <v>0</v>
      </c>
      <c r="CG45" s="3">
        <f t="shared" si="45"/>
        <v>0</v>
      </c>
      <c r="CH45" s="12">
        <f t="shared" si="45"/>
        <v>0</v>
      </c>
    </row>
    <row r="46" spans="1:86" x14ac:dyDescent="0.3">
      <c r="A46" s="642"/>
      <c r="B46" s="11" t="str">
        <f t="shared" si="35"/>
        <v>Heating</v>
      </c>
      <c r="C46" s="3">
        <v>0</v>
      </c>
      <c r="D46" s="3">
        <v>0</v>
      </c>
      <c r="E46" s="3">
        <v>0</v>
      </c>
      <c r="F46" s="3">
        <v>0</v>
      </c>
      <c r="G46" s="3">
        <f t="shared" ref="G46:BR46" si="46">F46</f>
        <v>0</v>
      </c>
      <c r="H46" s="3">
        <f t="shared" si="46"/>
        <v>0</v>
      </c>
      <c r="I46" s="3">
        <f t="shared" si="46"/>
        <v>0</v>
      </c>
      <c r="J46" s="3">
        <f t="shared" si="46"/>
        <v>0</v>
      </c>
      <c r="K46" s="3">
        <f t="shared" si="46"/>
        <v>0</v>
      </c>
      <c r="L46" s="3">
        <f t="shared" si="46"/>
        <v>0</v>
      </c>
      <c r="M46" s="3">
        <f t="shared" si="46"/>
        <v>0</v>
      </c>
      <c r="N46" s="3">
        <f t="shared" si="46"/>
        <v>0</v>
      </c>
      <c r="O46" s="3">
        <f t="shared" si="46"/>
        <v>0</v>
      </c>
      <c r="P46" s="3">
        <f t="shared" si="46"/>
        <v>0</v>
      </c>
      <c r="Q46" s="3">
        <f t="shared" si="46"/>
        <v>0</v>
      </c>
      <c r="R46" s="3">
        <f t="shared" si="46"/>
        <v>0</v>
      </c>
      <c r="S46" s="3">
        <f t="shared" si="46"/>
        <v>0</v>
      </c>
      <c r="T46" s="3">
        <f t="shared" si="46"/>
        <v>0</v>
      </c>
      <c r="U46" s="3">
        <f t="shared" si="46"/>
        <v>0</v>
      </c>
      <c r="V46" s="3">
        <f t="shared" si="46"/>
        <v>0</v>
      </c>
      <c r="W46" s="3">
        <f t="shared" si="46"/>
        <v>0</v>
      </c>
      <c r="X46" s="3">
        <f t="shared" si="46"/>
        <v>0</v>
      </c>
      <c r="Y46" s="3">
        <f t="shared" si="46"/>
        <v>0</v>
      </c>
      <c r="Z46" s="3">
        <f t="shared" si="46"/>
        <v>0</v>
      </c>
      <c r="AA46" s="3">
        <f t="shared" si="46"/>
        <v>0</v>
      </c>
      <c r="AB46" s="3">
        <f t="shared" si="46"/>
        <v>0</v>
      </c>
      <c r="AC46" s="3">
        <f t="shared" si="46"/>
        <v>0</v>
      </c>
      <c r="AD46" s="3">
        <f t="shared" si="46"/>
        <v>0</v>
      </c>
      <c r="AE46" s="3">
        <f t="shared" si="46"/>
        <v>0</v>
      </c>
      <c r="AF46" s="3">
        <f t="shared" si="46"/>
        <v>0</v>
      </c>
      <c r="AG46" s="3">
        <f t="shared" si="46"/>
        <v>0</v>
      </c>
      <c r="AH46" s="3">
        <f t="shared" si="46"/>
        <v>0</v>
      </c>
      <c r="AI46" s="3">
        <f t="shared" si="46"/>
        <v>0</v>
      </c>
      <c r="AJ46" s="3">
        <f t="shared" si="46"/>
        <v>0</v>
      </c>
      <c r="AK46" s="3">
        <f t="shared" si="46"/>
        <v>0</v>
      </c>
      <c r="AL46" s="3">
        <f t="shared" si="46"/>
        <v>0</v>
      </c>
      <c r="AM46" s="3">
        <f t="shared" si="46"/>
        <v>0</v>
      </c>
      <c r="AN46" s="3">
        <f t="shared" si="46"/>
        <v>0</v>
      </c>
      <c r="AO46" s="3">
        <f t="shared" si="46"/>
        <v>0</v>
      </c>
      <c r="AP46" s="3">
        <f t="shared" si="46"/>
        <v>0</v>
      </c>
      <c r="AQ46" s="3">
        <f t="shared" si="46"/>
        <v>0</v>
      </c>
      <c r="AR46" s="3">
        <f t="shared" si="46"/>
        <v>0</v>
      </c>
      <c r="AS46" s="3">
        <f t="shared" si="46"/>
        <v>0</v>
      </c>
      <c r="AT46" s="3">
        <f t="shared" si="46"/>
        <v>0</v>
      </c>
      <c r="AU46" s="3">
        <f t="shared" si="46"/>
        <v>0</v>
      </c>
      <c r="AV46" s="3">
        <f t="shared" si="46"/>
        <v>0</v>
      </c>
      <c r="AW46" s="3">
        <f t="shared" si="46"/>
        <v>0</v>
      </c>
      <c r="AX46" s="3">
        <f t="shared" si="46"/>
        <v>0</v>
      </c>
      <c r="AY46" s="3">
        <f t="shared" si="46"/>
        <v>0</v>
      </c>
      <c r="AZ46" s="3">
        <f t="shared" si="46"/>
        <v>0</v>
      </c>
      <c r="BA46" s="3">
        <f t="shared" si="46"/>
        <v>0</v>
      </c>
      <c r="BB46" s="3">
        <f t="shared" si="46"/>
        <v>0</v>
      </c>
      <c r="BC46" s="3">
        <f t="shared" si="46"/>
        <v>0</v>
      </c>
      <c r="BD46" s="3">
        <f t="shared" si="46"/>
        <v>0</v>
      </c>
      <c r="BE46" s="3">
        <f t="shared" si="46"/>
        <v>0</v>
      </c>
      <c r="BF46" s="3">
        <f t="shared" si="46"/>
        <v>0</v>
      </c>
      <c r="BG46" s="3">
        <f t="shared" si="46"/>
        <v>0</v>
      </c>
      <c r="BH46" s="3">
        <f t="shared" si="46"/>
        <v>0</v>
      </c>
      <c r="BI46" s="3">
        <f t="shared" si="46"/>
        <v>0</v>
      </c>
      <c r="BJ46" s="3">
        <f t="shared" si="46"/>
        <v>0</v>
      </c>
      <c r="BK46" s="3">
        <f t="shared" si="46"/>
        <v>0</v>
      </c>
      <c r="BL46" s="3">
        <f t="shared" si="46"/>
        <v>0</v>
      </c>
      <c r="BM46" s="3">
        <f t="shared" si="46"/>
        <v>0</v>
      </c>
      <c r="BN46" s="3">
        <f t="shared" si="46"/>
        <v>0</v>
      </c>
      <c r="BO46" s="3">
        <f t="shared" si="46"/>
        <v>0</v>
      </c>
      <c r="BP46" s="3">
        <f t="shared" si="46"/>
        <v>0</v>
      </c>
      <c r="BQ46" s="3">
        <f t="shared" si="46"/>
        <v>0</v>
      </c>
      <c r="BR46" s="3">
        <f t="shared" si="46"/>
        <v>0</v>
      </c>
      <c r="BS46" s="3">
        <f t="shared" ref="BS46:CH46" si="47">BR46</f>
        <v>0</v>
      </c>
      <c r="BT46" s="3">
        <f t="shared" si="47"/>
        <v>0</v>
      </c>
      <c r="BU46" s="3">
        <f t="shared" si="47"/>
        <v>0</v>
      </c>
      <c r="BV46" s="3">
        <f t="shared" si="47"/>
        <v>0</v>
      </c>
      <c r="BW46" s="3">
        <f t="shared" si="47"/>
        <v>0</v>
      </c>
      <c r="BX46" s="3">
        <f t="shared" si="47"/>
        <v>0</v>
      </c>
      <c r="BY46" s="3">
        <f t="shared" si="47"/>
        <v>0</v>
      </c>
      <c r="BZ46" s="3">
        <f t="shared" si="47"/>
        <v>0</v>
      </c>
      <c r="CA46" s="3">
        <f t="shared" si="47"/>
        <v>0</v>
      </c>
      <c r="CB46" s="3">
        <f t="shared" si="47"/>
        <v>0</v>
      </c>
      <c r="CC46" s="3">
        <f t="shared" si="47"/>
        <v>0</v>
      </c>
      <c r="CD46" s="3">
        <f t="shared" si="47"/>
        <v>0</v>
      </c>
      <c r="CE46" s="3">
        <f t="shared" si="47"/>
        <v>0</v>
      </c>
      <c r="CF46" s="3">
        <f t="shared" si="47"/>
        <v>0</v>
      </c>
      <c r="CG46" s="3">
        <f t="shared" si="47"/>
        <v>0</v>
      </c>
      <c r="CH46" s="12">
        <f t="shared" si="47"/>
        <v>0</v>
      </c>
    </row>
    <row r="47" spans="1:86" x14ac:dyDescent="0.3">
      <c r="A47" s="642"/>
      <c r="B47" s="11" t="str">
        <f t="shared" si="35"/>
        <v>HVAC</v>
      </c>
      <c r="C47" s="3">
        <v>0</v>
      </c>
      <c r="D47" s="3">
        <v>0</v>
      </c>
      <c r="E47" s="3">
        <v>0</v>
      </c>
      <c r="F47" s="3">
        <v>0</v>
      </c>
      <c r="G47" s="3">
        <f t="shared" ref="G47:BR47" si="48">F47</f>
        <v>0</v>
      </c>
      <c r="H47" s="3">
        <f t="shared" si="48"/>
        <v>0</v>
      </c>
      <c r="I47" s="3">
        <f t="shared" si="48"/>
        <v>0</v>
      </c>
      <c r="J47" s="3">
        <f t="shared" si="48"/>
        <v>0</v>
      </c>
      <c r="K47" s="3">
        <f t="shared" si="48"/>
        <v>0</v>
      </c>
      <c r="L47" s="3">
        <f t="shared" si="48"/>
        <v>0</v>
      </c>
      <c r="M47" s="3">
        <f t="shared" si="48"/>
        <v>0</v>
      </c>
      <c r="N47" s="3">
        <f t="shared" si="48"/>
        <v>0</v>
      </c>
      <c r="O47" s="3">
        <f t="shared" si="48"/>
        <v>0</v>
      </c>
      <c r="P47" s="3">
        <f t="shared" si="48"/>
        <v>0</v>
      </c>
      <c r="Q47" s="3">
        <f t="shared" si="48"/>
        <v>0</v>
      </c>
      <c r="R47" s="3">
        <f t="shared" si="48"/>
        <v>0</v>
      </c>
      <c r="S47" s="3">
        <f t="shared" si="48"/>
        <v>0</v>
      </c>
      <c r="T47" s="3">
        <f t="shared" si="48"/>
        <v>0</v>
      </c>
      <c r="U47" s="3">
        <f t="shared" si="48"/>
        <v>0</v>
      </c>
      <c r="V47" s="3">
        <f t="shared" si="48"/>
        <v>0</v>
      </c>
      <c r="W47" s="3">
        <f t="shared" si="48"/>
        <v>0</v>
      </c>
      <c r="X47" s="3">
        <f t="shared" si="48"/>
        <v>0</v>
      </c>
      <c r="Y47" s="3">
        <f t="shared" si="48"/>
        <v>0</v>
      </c>
      <c r="Z47" s="3">
        <f t="shared" si="48"/>
        <v>0</v>
      </c>
      <c r="AA47" s="3">
        <f t="shared" si="48"/>
        <v>0</v>
      </c>
      <c r="AB47" s="3">
        <f t="shared" si="48"/>
        <v>0</v>
      </c>
      <c r="AC47" s="3">
        <f t="shared" si="48"/>
        <v>0</v>
      </c>
      <c r="AD47" s="3">
        <f t="shared" si="48"/>
        <v>0</v>
      </c>
      <c r="AE47" s="3">
        <f t="shared" si="48"/>
        <v>0</v>
      </c>
      <c r="AF47" s="3">
        <f t="shared" si="48"/>
        <v>0</v>
      </c>
      <c r="AG47" s="3">
        <f t="shared" si="48"/>
        <v>0</v>
      </c>
      <c r="AH47" s="3">
        <f t="shared" si="48"/>
        <v>0</v>
      </c>
      <c r="AI47" s="3">
        <f t="shared" si="48"/>
        <v>0</v>
      </c>
      <c r="AJ47" s="3">
        <f t="shared" si="48"/>
        <v>0</v>
      </c>
      <c r="AK47" s="3">
        <f t="shared" si="48"/>
        <v>0</v>
      </c>
      <c r="AL47" s="3">
        <f t="shared" si="48"/>
        <v>0</v>
      </c>
      <c r="AM47" s="3">
        <f t="shared" si="48"/>
        <v>0</v>
      </c>
      <c r="AN47" s="3">
        <f t="shared" si="48"/>
        <v>0</v>
      </c>
      <c r="AO47" s="3">
        <f t="shared" si="48"/>
        <v>0</v>
      </c>
      <c r="AP47" s="3">
        <f t="shared" si="48"/>
        <v>0</v>
      </c>
      <c r="AQ47" s="3">
        <f t="shared" si="48"/>
        <v>0</v>
      </c>
      <c r="AR47" s="3">
        <f t="shared" si="48"/>
        <v>0</v>
      </c>
      <c r="AS47" s="3">
        <f t="shared" si="48"/>
        <v>0</v>
      </c>
      <c r="AT47" s="3">
        <f t="shared" si="48"/>
        <v>0</v>
      </c>
      <c r="AU47" s="3">
        <f t="shared" si="48"/>
        <v>0</v>
      </c>
      <c r="AV47" s="3">
        <f t="shared" si="48"/>
        <v>0</v>
      </c>
      <c r="AW47" s="3">
        <f t="shared" si="48"/>
        <v>0</v>
      </c>
      <c r="AX47" s="3">
        <f t="shared" si="48"/>
        <v>0</v>
      </c>
      <c r="AY47" s="3">
        <f t="shared" si="48"/>
        <v>0</v>
      </c>
      <c r="AZ47" s="3">
        <f t="shared" si="48"/>
        <v>0</v>
      </c>
      <c r="BA47" s="3">
        <f t="shared" si="48"/>
        <v>0</v>
      </c>
      <c r="BB47" s="3">
        <f t="shared" si="48"/>
        <v>0</v>
      </c>
      <c r="BC47" s="3">
        <f t="shared" si="48"/>
        <v>0</v>
      </c>
      <c r="BD47" s="3">
        <f t="shared" si="48"/>
        <v>0</v>
      </c>
      <c r="BE47" s="3">
        <f t="shared" si="48"/>
        <v>0</v>
      </c>
      <c r="BF47" s="3">
        <f t="shared" si="48"/>
        <v>0</v>
      </c>
      <c r="BG47" s="3">
        <f t="shared" si="48"/>
        <v>0</v>
      </c>
      <c r="BH47" s="3">
        <f t="shared" si="48"/>
        <v>0</v>
      </c>
      <c r="BI47" s="3">
        <f t="shared" si="48"/>
        <v>0</v>
      </c>
      <c r="BJ47" s="3">
        <f t="shared" si="48"/>
        <v>0</v>
      </c>
      <c r="BK47" s="3">
        <f t="shared" si="48"/>
        <v>0</v>
      </c>
      <c r="BL47" s="3">
        <f t="shared" si="48"/>
        <v>0</v>
      </c>
      <c r="BM47" s="3">
        <f t="shared" si="48"/>
        <v>0</v>
      </c>
      <c r="BN47" s="3">
        <f t="shared" si="48"/>
        <v>0</v>
      </c>
      <c r="BO47" s="3">
        <f t="shared" si="48"/>
        <v>0</v>
      </c>
      <c r="BP47" s="3">
        <f t="shared" si="48"/>
        <v>0</v>
      </c>
      <c r="BQ47" s="3">
        <f t="shared" si="48"/>
        <v>0</v>
      </c>
      <c r="BR47" s="3">
        <f t="shared" si="48"/>
        <v>0</v>
      </c>
      <c r="BS47" s="3">
        <f t="shared" ref="BS47:CH47" si="49">BR47</f>
        <v>0</v>
      </c>
      <c r="BT47" s="3">
        <f t="shared" si="49"/>
        <v>0</v>
      </c>
      <c r="BU47" s="3">
        <f t="shared" si="49"/>
        <v>0</v>
      </c>
      <c r="BV47" s="3">
        <f t="shared" si="49"/>
        <v>0</v>
      </c>
      <c r="BW47" s="3">
        <f t="shared" si="49"/>
        <v>0</v>
      </c>
      <c r="BX47" s="3">
        <f t="shared" si="49"/>
        <v>0</v>
      </c>
      <c r="BY47" s="3">
        <f t="shared" si="49"/>
        <v>0</v>
      </c>
      <c r="BZ47" s="3">
        <f t="shared" si="49"/>
        <v>0</v>
      </c>
      <c r="CA47" s="3">
        <f t="shared" si="49"/>
        <v>0</v>
      </c>
      <c r="CB47" s="3">
        <f t="shared" si="49"/>
        <v>0</v>
      </c>
      <c r="CC47" s="3">
        <f t="shared" si="49"/>
        <v>0</v>
      </c>
      <c r="CD47" s="3">
        <f t="shared" si="49"/>
        <v>0</v>
      </c>
      <c r="CE47" s="3">
        <f t="shared" si="49"/>
        <v>0</v>
      </c>
      <c r="CF47" s="3">
        <f t="shared" si="49"/>
        <v>0</v>
      </c>
      <c r="CG47" s="3">
        <f t="shared" si="49"/>
        <v>0</v>
      </c>
      <c r="CH47" s="12">
        <f t="shared" si="49"/>
        <v>0</v>
      </c>
    </row>
    <row r="48" spans="1:86" x14ac:dyDescent="0.3">
      <c r="A48" s="642"/>
      <c r="B48" s="11" t="str">
        <f t="shared" si="35"/>
        <v>Lighting</v>
      </c>
      <c r="C48" s="3">
        <v>0</v>
      </c>
      <c r="D48" s="3">
        <v>0</v>
      </c>
      <c r="E48" s="3">
        <v>0</v>
      </c>
      <c r="F48" s="3">
        <v>0</v>
      </c>
      <c r="G48" s="3">
        <f t="shared" ref="G48:BR48" si="50">F48</f>
        <v>0</v>
      </c>
      <c r="H48" s="3">
        <f t="shared" si="50"/>
        <v>0</v>
      </c>
      <c r="I48" s="3">
        <f t="shared" si="50"/>
        <v>0</v>
      </c>
      <c r="J48" s="3">
        <f t="shared" si="50"/>
        <v>0</v>
      </c>
      <c r="K48" s="3">
        <f t="shared" si="50"/>
        <v>0</v>
      </c>
      <c r="L48" s="3">
        <f t="shared" si="50"/>
        <v>0</v>
      </c>
      <c r="M48" s="3">
        <f t="shared" si="50"/>
        <v>0</v>
      </c>
      <c r="N48" s="3">
        <f t="shared" si="50"/>
        <v>0</v>
      </c>
      <c r="O48" s="3">
        <f t="shared" si="50"/>
        <v>0</v>
      </c>
      <c r="P48" s="3">
        <f t="shared" si="50"/>
        <v>0</v>
      </c>
      <c r="Q48" s="3">
        <f t="shared" si="50"/>
        <v>0</v>
      </c>
      <c r="R48" s="3">
        <f t="shared" si="50"/>
        <v>0</v>
      </c>
      <c r="S48" s="3">
        <f t="shared" si="50"/>
        <v>0</v>
      </c>
      <c r="T48" s="3">
        <f t="shared" si="50"/>
        <v>0</v>
      </c>
      <c r="U48" s="3">
        <f t="shared" si="50"/>
        <v>0</v>
      </c>
      <c r="V48" s="3">
        <f t="shared" si="50"/>
        <v>0</v>
      </c>
      <c r="W48" s="3">
        <f t="shared" si="50"/>
        <v>0</v>
      </c>
      <c r="X48" s="3">
        <f t="shared" si="50"/>
        <v>0</v>
      </c>
      <c r="Y48" s="3">
        <f t="shared" si="50"/>
        <v>0</v>
      </c>
      <c r="Z48" s="3">
        <f t="shared" si="50"/>
        <v>0</v>
      </c>
      <c r="AA48" s="3">
        <f t="shared" si="50"/>
        <v>0</v>
      </c>
      <c r="AB48" s="3">
        <f t="shared" si="50"/>
        <v>0</v>
      </c>
      <c r="AC48" s="3">
        <f t="shared" si="50"/>
        <v>0</v>
      </c>
      <c r="AD48" s="3">
        <f t="shared" si="50"/>
        <v>0</v>
      </c>
      <c r="AE48" s="3">
        <f t="shared" si="50"/>
        <v>0</v>
      </c>
      <c r="AF48" s="3">
        <f t="shared" si="50"/>
        <v>0</v>
      </c>
      <c r="AG48" s="3">
        <f t="shared" si="50"/>
        <v>0</v>
      </c>
      <c r="AH48" s="3">
        <f t="shared" si="50"/>
        <v>0</v>
      </c>
      <c r="AI48" s="3">
        <f t="shared" si="50"/>
        <v>0</v>
      </c>
      <c r="AJ48" s="3">
        <f t="shared" si="50"/>
        <v>0</v>
      </c>
      <c r="AK48" s="3">
        <f t="shared" si="50"/>
        <v>0</v>
      </c>
      <c r="AL48" s="3">
        <f t="shared" si="50"/>
        <v>0</v>
      </c>
      <c r="AM48" s="3">
        <f t="shared" si="50"/>
        <v>0</v>
      </c>
      <c r="AN48" s="3">
        <f t="shared" si="50"/>
        <v>0</v>
      </c>
      <c r="AO48" s="3">
        <f t="shared" si="50"/>
        <v>0</v>
      </c>
      <c r="AP48" s="3">
        <f t="shared" si="50"/>
        <v>0</v>
      </c>
      <c r="AQ48" s="3">
        <f t="shared" si="50"/>
        <v>0</v>
      </c>
      <c r="AR48" s="3">
        <f t="shared" si="50"/>
        <v>0</v>
      </c>
      <c r="AS48" s="3">
        <f t="shared" si="50"/>
        <v>0</v>
      </c>
      <c r="AT48" s="3">
        <f t="shared" si="50"/>
        <v>0</v>
      </c>
      <c r="AU48" s="3">
        <f t="shared" si="50"/>
        <v>0</v>
      </c>
      <c r="AV48" s="3">
        <f t="shared" si="50"/>
        <v>0</v>
      </c>
      <c r="AW48" s="3">
        <f t="shared" si="50"/>
        <v>0</v>
      </c>
      <c r="AX48" s="3">
        <f t="shared" si="50"/>
        <v>0</v>
      </c>
      <c r="AY48" s="3">
        <f t="shared" si="50"/>
        <v>0</v>
      </c>
      <c r="AZ48" s="3">
        <f t="shared" si="50"/>
        <v>0</v>
      </c>
      <c r="BA48" s="3">
        <f t="shared" si="50"/>
        <v>0</v>
      </c>
      <c r="BB48" s="3">
        <f t="shared" si="50"/>
        <v>0</v>
      </c>
      <c r="BC48" s="3">
        <f t="shared" si="50"/>
        <v>0</v>
      </c>
      <c r="BD48" s="3">
        <f t="shared" si="50"/>
        <v>0</v>
      </c>
      <c r="BE48" s="3">
        <f t="shared" si="50"/>
        <v>0</v>
      </c>
      <c r="BF48" s="3">
        <f t="shared" si="50"/>
        <v>0</v>
      </c>
      <c r="BG48" s="3">
        <f t="shared" si="50"/>
        <v>0</v>
      </c>
      <c r="BH48" s="3">
        <f t="shared" si="50"/>
        <v>0</v>
      </c>
      <c r="BI48" s="3">
        <f t="shared" si="50"/>
        <v>0</v>
      </c>
      <c r="BJ48" s="3">
        <f t="shared" si="50"/>
        <v>0</v>
      </c>
      <c r="BK48" s="3">
        <f t="shared" si="50"/>
        <v>0</v>
      </c>
      <c r="BL48" s="3">
        <f t="shared" si="50"/>
        <v>0</v>
      </c>
      <c r="BM48" s="3">
        <f t="shared" si="50"/>
        <v>0</v>
      </c>
      <c r="BN48" s="3">
        <f t="shared" si="50"/>
        <v>0</v>
      </c>
      <c r="BO48" s="3">
        <f t="shared" si="50"/>
        <v>0</v>
      </c>
      <c r="BP48" s="3">
        <f t="shared" si="50"/>
        <v>0</v>
      </c>
      <c r="BQ48" s="3">
        <f t="shared" si="50"/>
        <v>0</v>
      </c>
      <c r="BR48" s="3">
        <f t="shared" si="50"/>
        <v>0</v>
      </c>
      <c r="BS48" s="3">
        <f t="shared" ref="BS48:CH48" si="51">BR48</f>
        <v>0</v>
      </c>
      <c r="BT48" s="3">
        <f t="shared" si="51"/>
        <v>0</v>
      </c>
      <c r="BU48" s="3">
        <f t="shared" si="51"/>
        <v>0</v>
      </c>
      <c r="BV48" s="3">
        <f t="shared" si="51"/>
        <v>0</v>
      </c>
      <c r="BW48" s="3">
        <f t="shared" si="51"/>
        <v>0</v>
      </c>
      <c r="BX48" s="3">
        <f t="shared" si="51"/>
        <v>0</v>
      </c>
      <c r="BY48" s="3">
        <f t="shared" si="51"/>
        <v>0</v>
      </c>
      <c r="BZ48" s="3">
        <f t="shared" si="51"/>
        <v>0</v>
      </c>
      <c r="CA48" s="3">
        <f t="shared" si="51"/>
        <v>0</v>
      </c>
      <c r="CB48" s="3">
        <f t="shared" si="51"/>
        <v>0</v>
      </c>
      <c r="CC48" s="3">
        <f t="shared" si="51"/>
        <v>0</v>
      </c>
      <c r="CD48" s="3">
        <f t="shared" si="51"/>
        <v>0</v>
      </c>
      <c r="CE48" s="3">
        <f t="shared" si="51"/>
        <v>0</v>
      </c>
      <c r="CF48" s="3">
        <f t="shared" si="51"/>
        <v>0</v>
      </c>
      <c r="CG48" s="3">
        <f t="shared" si="51"/>
        <v>0</v>
      </c>
      <c r="CH48" s="12">
        <f t="shared" si="51"/>
        <v>0</v>
      </c>
    </row>
    <row r="49" spans="1:86" x14ac:dyDescent="0.3">
      <c r="A49" s="642"/>
      <c r="B49" s="11" t="str">
        <f t="shared" si="35"/>
        <v>Miscellaneous</v>
      </c>
      <c r="C49" s="3">
        <v>0</v>
      </c>
      <c r="D49" s="3">
        <v>0</v>
      </c>
      <c r="E49" s="3">
        <v>0</v>
      </c>
      <c r="F49" s="3">
        <v>0</v>
      </c>
      <c r="G49" s="3">
        <f t="shared" ref="G49:BR49" si="52">F49</f>
        <v>0</v>
      </c>
      <c r="H49" s="3">
        <f t="shared" si="52"/>
        <v>0</v>
      </c>
      <c r="I49" s="3">
        <f t="shared" si="52"/>
        <v>0</v>
      </c>
      <c r="J49" s="3">
        <f t="shared" si="52"/>
        <v>0</v>
      </c>
      <c r="K49" s="3">
        <f t="shared" si="52"/>
        <v>0</v>
      </c>
      <c r="L49" s="3">
        <f t="shared" si="52"/>
        <v>0</v>
      </c>
      <c r="M49" s="3">
        <f t="shared" si="52"/>
        <v>0</v>
      </c>
      <c r="N49" s="3">
        <f t="shared" si="52"/>
        <v>0</v>
      </c>
      <c r="O49" s="3">
        <f t="shared" si="52"/>
        <v>0</v>
      </c>
      <c r="P49" s="3">
        <f t="shared" si="52"/>
        <v>0</v>
      </c>
      <c r="Q49" s="3">
        <f t="shared" si="52"/>
        <v>0</v>
      </c>
      <c r="R49" s="3">
        <f t="shared" si="52"/>
        <v>0</v>
      </c>
      <c r="S49" s="3">
        <f t="shared" si="52"/>
        <v>0</v>
      </c>
      <c r="T49" s="3">
        <f t="shared" si="52"/>
        <v>0</v>
      </c>
      <c r="U49" s="3">
        <f t="shared" si="52"/>
        <v>0</v>
      </c>
      <c r="V49" s="3">
        <f t="shared" si="52"/>
        <v>0</v>
      </c>
      <c r="W49" s="3">
        <f t="shared" si="52"/>
        <v>0</v>
      </c>
      <c r="X49" s="3">
        <f t="shared" si="52"/>
        <v>0</v>
      </c>
      <c r="Y49" s="3">
        <f t="shared" si="52"/>
        <v>0</v>
      </c>
      <c r="Z49" s="3">
        <f t="shared" si="52"/>
        <v>0</v>
      </c>
      <c r="AA49" s="3">
        <f t="shared" si="52"/>
        <v>0</v>
      </c>
      <c r="AB49" s="3">
        <f t="shared" si="52"/>
        <v>0</v>
      </c>
      <c r="AC49" s="3">
        <f t="shared" si="52"/>
        <v>0</v>
      </c>
      <c r="AD49" s="3">
        <f t="shared" si="52"/>
        <v>0</v>
      </c>
      <c r="AE49" s="3">
        <f t="shared" si="52"/>
        <v>0</v>
      </c>
      <c r="AF49" s="3">
        <f t="shared" si="52"/>
        <v>0</v>
      </c>
      <c r="AG49" s="3">
        <f t="shared" si="52"/>
        <v>0</v>
      </c>
      <c r="AH49" s="3">
        <f t="shared" si="52"/>
        <v>0</v>
      </c>
      <c r="AI49" s="3">
        <f t="shared" si="52"/>
        <v>0</v>
      </c>
      <c r="AJ49" s="3">
        <f t="shared" si="52"/>
        <v>0</v>
      </c>
      <c r="AK49" s="3">
        <f t="shared" si="52"/>
        <v>0</v>
      </c>
      <c r="AL49" s="3">
        <f t="shared" si="52"/>
        <v>0</v>
      </c>
      <c r="AM49" s="3">
        <f t="shared" si="52"/>
        <v>0</v>
      </c>
      <c r="AN49" s="3">
        <f t="shared" si="52"/>
        <v>0</v>
      </c>
      <c r="AO49" s="3">
        <f t="shared" si="52"/>
        <v>0</v>
      </c>
      <c r="AP49" s="3">
        <f t="shared" si="52"/>
        <v>0</v>
      </c>
      <c r="AQ49" s="3">
        <f t="shared" si="52"/>
        <v>0</v>
      </c>
      <c r="AR49" s="3">
        <f t="shared" si="52"/>
        <v>0</v>
      </c>
      <c r="AS49" s="3">
        <f t="shared" si="52"/>
        <v>0</v>
      </c>
      <c r="AT49" s="3">
        <f t="shared" si="52"/>
        <v>0</v>
      </c>
      <c r="AU49" s="3">
        <f t="shared" si="52"/>
        <v>0</v>
      </c>
      <c r="AV49" s="3">
        <f t="shared" si="52"/>
        <v>0</v>
      </c>
      <c r="AW49" s="3">
        <f t="shared" si="52"/>
        <v>0</v>
      </c>
      <c r="AX49" s="3">
        <f t="shared" si="52"/>
        <v>0</v>
      </c>
      <c r="AY49" s="3">
        <f t="shared" si="52"/>
        <v>0</v>
      </c>
      <c r="AZ49" s="3">
        <f t="shared" si="52"/>
        <v>0</v>
      </c>
      <c r="BA49" s="3">
        <f t="shared" si="52"/>
        <v>0</v>
      </c>
      <c r="BB49" s="3">
        <f t="shared" si="52"/>
        <v>0</v>
      </c>
      <c r="BC49" s="3">
        <f t="shared" si="52"/>
        <v>0</v>
      </c>
      <c r="BD49" s="3">
        <f t="shared" si="52"/>
        <v>0</v>
      </c>
      <c r="BE49" s="3">
        <f t="shared" si="52"/>
        <v>0</v>
      </c>
      <c r="BF49" s="3">
        <f t="shared" si="52"/>
        <v>0</v>
      </c>
      <c r="BG49" s="3">
        <f t="shared" si="52"/>
        <v>0</v>
      </c>
      <c r="BH49" s="3">
        <f t="shared" si="52"/>
        <v>0</v>
      </c>
      <c r="BI49" s="3">
        <f t="shared" si="52"/>
        <v>0</v>
      </c>
      <c r="BJ49" s="3">
        <f t="shared" si="52"/>
        <v>0</v>
      </c>
      <c r="BK49" s="3">
        <f t="shared" si="52"/>
        <v>0</v>
      </c>
      <c r="BL49" s="3">
        <f t="shared" si="52"/>
        <v>0</v>
      </c>
      <c r="BM49" s="3">
        <f t="shared" si="52"/>
        <v>0</v>
      </c>
      <c r="BN49" s="3">
        <f t="shared" si="52"/>
        <v>0</v>
      </c>
      <c r="BO49" s="3">
        <f t="shared" si="52"/>
        <v>0</v>
      </c>
      <c r="BP49" s="3">
        <f t="shared" si="52"/>
        <v>0</v>
      </c>
      <c r="BQ49" s="3">
        <f t="shared" si="52"/>
        <v>0</v>
      </c>
      <c r="BR49" s="3">
        <f t="shared" si="52"/>
        <v>0</v>
      </c>
      <c r="BS49" s="3">
        <f t="shared" ref="BS49:CH49" si="53">BR49</f>
        <v>0</v>
      </c>
      <c r="BT49" s="3">
        <f t="shared" si="53"/>
        <v>0</v>
      </c>
      <c r="BU49" s="3">
        <f t="shared" si="53"/>
        <v>0</v>
      </c>
      <c r="BV49" s="3">
        <f t="shared" si="53"/>
        <v>0</v>
      </c>
      <c r="BW49" s="3">
        <f t="shared" si="53"/>
        <v>0</v>
      </c>
      <c r="BX49" s="3">
        <f t="shared" si="53"/>
        <v>0</v>
      </c>
      <c r="BY49" s="3">
        <f t="shared" si="53"/>
        <v>0</v>
      </c>
      <c r="BZ49" s="3">
        <f t="shared" si="53"/>
        <v>0</v>
      </c>
      <c r="CA49" s="3">
        <f t="shared" si="53"/>
        <v>0</v>
      </c>
      <c r="CB49" s="3">
        <f t="shared" si="53"/>
        <v>0</v>
      </c>
      <c r="CC49" s="3">
        <f t="shared" si="53"/>
        <v>0</v>
      </c>
      <c r="CD49" s="3">
        <f t="shared" si="53"/>
        <v>0</v>
      </c>
      <c r="CE49" s="3">
        <f t="shared" si="53"/>
        <v>0</v>
      </c>
      <c r="CF49" s="3">
        <f t="shared" si="53"/>
        <v>0</v>
      </c>
      <c r="CG49" s="3">
        <f t="shared" si="53"/>
        <v>0</v>
      </c>
      <c r="CH49" s="12">
        <f t="shared" si="53"/>
        <v>0</v>
      </c>
    </row>
    <row r="50" spans="1:86" ht="15" customHeight="1" x14ac:dyDescent="0.3">
      <c r="A50" s="642"/>
      <c r="B50" s="11" t="str">
        <f t="shared" si="35"/>
        <v>Motors</v>
      </c>
      <c r="C50" s="3">
        <v>0</v>
      </c>
      <c r="D50" s="3">
        <v>0</v>
      </c>
      <c r="E50" s="3">
        <v>0</v>
      </c>
      <c r="F50" s="3">
        <v>0</v>
      </c>
      <c r="G50" s="3">
        <f t="shared" ref="G50:BR50" si="54">F50</f>
        <v>0</v>
      </c>
      <c r="H50" s="3">
        <f t="shared" si="54"/>
        <v>0</v>
      </c>
      <c r="I50" s="3">
        <f t="shared" si="54"/>
        <v>0</v>
      </c>
      <c r="J50" s="3">
        <f t="shared" si="54"/>
        <v>0</v>
      </c>
      <c r="K50" s="3">
        <f t="shared" si="54"/>
        <v>0</v>
      </c>
      <c r="L50" s="3">
        <f t="shared" si="54"/>
        <v>0</v>
      </c>
      <c r="M50" s="3">
        <f t="shared" si="54"/>
        <v>0</v>
      </c>
      <c r="N50" s="3">
        <f t="shared" si="54"/>
        <v>0</v>
      </c>
      <c r="O50" s="3">
        <f t="shared" si="54"/>
        <v>0</v>
      </c>
      <c r="P50" s="3">
        <f t="shared" si="54"/>
        <v>0</v>
      </c>
      <c r="Q50" s="3">
        <f t="shared" si="54"/>
        <v>0</v>
      </c>
      <c r="R50" s="3">
        <f t="shared" si="54"/>
        <v>0</v>
      </c>
      <c r="S50" s="3">
        <f t="shared" si="54"/>
        <v>0</v>
      </c>
      <c r="T50" s="3">
        <f t="shared" si="54"/>
        <v>0</v>
      </c>
      <c r="U50" s="3">
        <f t="shared" si="54"/>
        <v>0</v>
      </c>
      <c r="V50" s="3">
        <f t="shared" si="54"/>
        <v>0</v>
      </c>
      <c r="W50" s="3">
        <f t="shared" si="54"/>
        <v>0</v>
      </c>
      <c r="X50" s="3">
        <f t="shared" si="54"/>
        <v>0</v>
      </c>
      <c r="Y50" s="3">
        <f t="shared" si="54"/>
        <v>0</v>
      </c>
      <c r="Z50" s="3">
        <f t="shared" si="54"/>
        <v>0</v>
      </c>
      <c r="AA50" s="3">
        <f t="shared" si="54"/>
        <v>0</v>
      </c>
      <c r="AB50" s="3">
        <f t="shared" si="54"/>
        <v>0</v>
      </c>
      <c r="AC50" s="3">
        <f t="shared" si="54"/>
        <v>0</v>
      </c>
      <c r="AD50" s="3">
        <f t="shared" si="54"/>
        <v>0</v>
      </c>
      <c r="AE50" s="3">
        <f t="shared" si="54"/>
        <v>0</v>
      </c>
      <c r="AF50" s="3">
        <f t="shared" si="54"/>
        <v>0</v>
      </c>
      <c r="AG50" s="3">
        <f t="shared" si="54"/>
        <v>0</v>
      </c>
      <c r="AH50" s="3">
        <f t="shared" si="54"/>
        <v>0</v>
      </c>
      <c r="AI50" s="3">
        <f t="shared" si="54"/>
        <v>0</v>
      </c>
      <c r="AJ50" s="3">
        <f t="shared" si="54"/>
        <v>0</v>
      </c>
      <c r="AK50" s="3">
        <f t="shared" si="54"/>
        <v>0</v>
      </c>
      <c r="AL50" s="3">
        <f t="shared" si="54"/>
        <v>0</v>
      </c>
      <c r="AM50" s="3">
        <f t="shared" si="54"/>
        <v>0</v>
      </c>
      <c r="AN50" s="3">
        <f t="shared" si="54"/>
        <v>0</v>
      </c>
      <c r="AO50" s="3">
        <f t="shared" si="54"/>
        <v>0</v>
      </c>
      <c r="AP50" s="3">
        <f t="shared" si="54"/>
        <v>0</v>
      </c>
      <c r="AQ50" s="3">
        <f t="shared" si="54"/>
        <v>0</v>
      </c>
      <c r="AR50" s="3">
        <f t="shared" si="54"/>
        <v>0</v>
      </c>
      <c r="AS50" s="3">
        <f t="shared" si="54"/>
        <v>0</v>
      </c>
      <c r="AT50" s="3">
        <f t="shared" si="54"/>
        <v>0</v>
      </c>
      <c r="AU50" s="3">
        <f t="shared" si="54"/>
        <v>0</v>
      </c>
      <c r="AV50" s="3">
        <f t="shared" si="54"/>
        <v>0</v>
      </c>
      <c r="AW50" s="3">
        <f t="shared" si="54"/>
        <v>0</v>
      </c>
      <c r="AX50" s="3">
        <f t="shared" si="54"/>
        <v>0</v>
      </c>
      <c r="AY50" s="3">
        <f t="shared" si="54"/>
        <v>0</v>
      </c>
      <c r="AZ50" s="3">
        <f t="shared" si="54"/>
        <v>0</v>
      </c>
      <c r="BA50" s="3">
        <f t="shared" si="54"/>
        <v>0</v>
      </c>
      <c r="BB50" s="3">
        <f t="shared" si="54"/>
        <v>0</v>
      </c>
      <c r="BC50" s="3">
        <f t="shared" si="54"/>
        <v>0</v>
      </c>
      <c r="BD50" s="3">
        <f t="shared" si="54"/>
        <v>0</v>
      </c>
      <c r="BE50" s="3">
        <f t="shared" si="54"/>
        <v>0</v>
      </c>
      <c r="BF50" s="3">
        <f t="shared" si="54"/>
        <v>0</v>
      </c>
      <c r="BG50" s="3">
        <f t="shared" si="54"/>
        <v>0</v>
      </c>
      <c r="BH50" s="3">
        <f t="shared" si="54"/>
        <v>0</v>
      </c>
      <c r="BI50" s="3">
        <f t="shared" si="54"/>
        <v>0</v>
      </c>
      <c r="BJ50" s="3">
        <f t="shared" si="54"/>
        <v>0</v>
      </c>
      <c r="BK50" s="3">
        <f t="shared" si="54"/>
        <v>0</v>
      </c>
      <c r="BL50" s="3">
        <f t="shared" si="54"/>
        <v>0</v>
      </c>
      <c r="BM50" s="3">
        <f t="shared" si="54"/>
        <v>0</v>
      </c>
      <c r="BN50" s="3">
        <f t="shared" si="54"/>
        <v>0</v>
      </c>
      <c r="BO50" s="3">
        <f t="shared" si="54"/>
        <v>0</v>
      </c>
      <c r="BP50" s="3">
        <f t="shared" si="54"/>
        <v>0</v>
      </c>
      <c r="BQ50" s="3">
        <f t="shared" si="54"/>
        <v>0</v>
      </c>
      <c r="BR50" s="3">
        <f t="shared" si="54"/>
        <v>0</v>
      </c>
      <c r="BS50" s="3">
        <f t="shared" ref="BS50:CH50" si="55">BR50</f>
        <v>0</v>
      </c>
      <c r="BT50" s="3">
        <f t="shared" si="55"/>
        <v>0</v>
      </c>
      <c r="BU50" s="3">
        <f t="shared" si="55"/>
        <v>0</v>
      </c>
      <c r="BV50" s="3">
        <f t="shared" si="55"/>
        <v>0</v>
      </c>
      <c r="BW50" s="3">
        <f t="shared" si="55"/>
        <v>0</v>
      </c>
      <c r="BX50" s="3">
        <f t="shared" si="55"/>
        <v>0</v>
      </c>
      <c r="BY50" s="3">
        <f t="shared" si="55"/>
        <v>0</v>
      </c>
      <c r="BZ50" s="3">
        <f t="shared" si="55"/>
        <v>0</v>
      </c>
      <c r="CA50" s="3">
        <f t="shared" si="55"/>
        <v>0</v>
      </c>
      <c r="CB50" s="3">
        <f t="shared" si="55"/>
        <v>0</v>
      </c>
      <c r="CC50" s="3">
        <f t="shared" si="55"/>
        <v>0</v>
      </c>
      <c r="CD50" s="3">
        <f t="shared" si="55"/>
        <v>0</v>
      </c>
      <c r="CE50" s="3">
        <f t="shared" si="55"/>
        <v>0</v>
      </c>
      <c r="CF50" s="3">
        <f t="shared" si="55"/>
        <v>0</v>
      </c>
      <c r="CG50" s="3">
        <f t="shared" si="55"/>
        <v>0</v>
      </c>
      <c r="CH50" s="12">
        <f t="shared" si="55"/>
        <v>0</v>
      </c>
    </row>
    <row r="51" spans="1:86" x14ac:dyDescent="0.3">
      <c r="A51" s="642"/>
      <c r="B51" s="11" t="str">
        <f t="shared" si="35"/>
        <v>Process</v>
      </c>
      <c r="C51" s="3">
        <v>0</v>
      </c>
      <c r="D51" s="3">
        <v>0</v>
      </c>
      <c r="E51" s="3">
        <v>0</v>
      </c>
      <c r="F51" s="3">
        <v>0</v>
      </c>
      <c r="G51" s="3">
        <f t="shared" ref="G51:BR51" si="56">F51</f>
        <v>0</v>
      </c>
      <c r="H51" s="3">
        <f t="shared" si="56"/>
        <v>0</v>
      </c>
      <c r="I51" s="3">
        <f t="shared" si="56"/>
        <v>0</v>
      </c>
      <c r="J51" s="3">
        <f t="shared" si="56"/>
        <v>0</v>
      </c>
      <c r="K51" s="3">
        <f t="shared" si="56"/>
        <v>0</v>
      </c>
      <c r="L51" s="3">
        <f t="shared" si="56"/>
        <v>0</v>
      </c>
      <c r="M51" s="3">
        <f t="shared" si="56"/>
        <v>0</v>
      </c>
      <c r="N51" s="3">
        <f t="shared" si="56"/>
        <v>0</v>
      </c>
      <c r="O51" s="3">
        <f t="shared" si="56"/>
        <v>0</v>
      </c>
      <c r="P51" s="3">
        <f t="shared" si="56"/>
        <v>0</v>
      </c>
      <c r="Q51" s="3">
        <f t="shared" si="56"/>
        <v>0</v>
      </c>
      <c r="R51" s="3">
        <f t="shared" si="56"/>
        <v>0</v>
      </c>
      <c r="S51" s="3">
        <f t="shared" si="56"/>
        <v>0</v>
      </c>
      <c r="T51" s="3">
        <f t="shared" si="56"/>
        <v>0</v>
      </c>
      <c r="U51" s="3">
        <f t="shared" si="56"/>
        <v>0</v>
      </c>
      <c r="V51" s="3">
        <f t="shared" si="56"/>
        <v>0</v>
      </c>
      <c r="W51" s="3">
        <f t="shared" si="56"/>
        <v>0</v>
      </c>
      <c r="X51" s="3">
        <f t="shared" si="56"/>
        <v>0</v>
      </c>
      <c r="Y51" s="3">
        <f t="shared" si="56"/>
        <v>0</v>
      </c>
      <c r="Z51" s="3">
        <f t="shared" si="56"/>
        <v>0</v>
      </c>
      <c r="AA51" s="3">
        <f t="shared" si="56"/>
        <v>0</v>
      </c>
      <c r="AB51" s="3">
        <f t="shared" si="56"/>
        <v>0</v>
      </c>
      <c r="AC51" s="3">
        <f t="shared" si="56"/>
        <v>0</v>
      </c>
      <c r="AD51" s="3">
        <f t="shared" si="56"/>
        <v>0</v>
      </c>
      <c r="AE51" s="3">
        <f t="shared" si="56"/>
        <v>0</v>
      </c>
      <c r="AF51" s="3">
        <f t="shared" si="56"/>
        <v>0</v>
      </c>
      <c r="AG51" s="3">
        <f t="shared" si="56"/>
        <v>0</v>
      </c>
      <c r="AH51" s="3">
        <f t="shared" si="56"/>
        <v>0</v>
      </c>
      <c r="AI51" s="3">
        <f t="shared" si="56"/>
        <v>0</v>
      </c>
      <c r="AJ51" s="3">
        <f t="shared" si="56"/>
        <v>0</v>
      </c>
      <c r="AK51" s="3">
        <f t="shared" si="56"/>
        <v>0</v>
      </c>
      <c r="AL51" s="3">
        <f t="shared" si="56"/>
        <v>0</v>
      </c>
      <c r="AM51" s="3">
        <f t="shared" si="56"/>
        <v>0</v>
      </c>
      <c r="AN51" s="3">
        <f t="shared" si="56"/>
        <v>0</v>
      </c>
      <c r="AO51" s="3">
        <f t="shared" si="56"/>
        <v>0</v>
      </c>
      <c r="AP51" s="3">
        <f t="shared" si="56"/>
        <v>0</v>
      </c>
      <c r="AQ51" s="3">
        <f t="shared" si="56"/>
        <v>0</v>
      </c>
      <c r="AR51" s="3">
        <f t="shared" si="56"/>
        <v>0</v>
      </c>
      <c r="AS51" s="3">
        <f t="shared" si="56"/>
        <v>0</v>
      </c>
      <c r="AT51" s="3">
        <f t="shared" si="56"/>
        <v>0</v>
      </c>
      <c r="AU51" s="3">
        <f t="shared" si="56"/>
        <v>0</v>
      </c>
      <c r="AV51" s="3">
        <f t="shared" si="56"/>
        <v>0</v>
      </c>
      <c r="AW51" s="3">
        <f t="shared" si="56"/>
        <v>0</v>
      </c>
      <c r="AX51" s="3">
        <f t="shared" si="56"/>
        <v>0</v>
      </c>
      <c r="AY51" s="3">
        <f t="shared" si="56"/>
        <v>0</v>
      </c>
      <c r="AZ51" s="3">
        <f t="shared" si="56"/>
        <v>0</v>
      </c>
      <c r="BA51" s="3">
        <f t="shared" si="56"/>
        <v>0</v>
      </c>
      <c r="BB51" s="3">
        <f t="shared" si="56"/>
        <v>0</v>
      </c>
      <c r="BC51" s="3">
        <f t="shared" si="56"/>
        <v>0</v>
      </c>
      <c r="BD51" s="3">
        <f t="shared" si="56"/>
        <v>0</v>
      </c>
      <c r="BE51" s="3">
        <f t="shared" si="56"/>
        <v>0</v>
      </c>
      <c r="BF51" s="3">
        <f t="shared" si="56"/>
        <v>0</v>
      </c>
      <c r="BG51" s="3">
        <f t="shared" si="56"/>
        <v>0</v>
      </c>
      <c r="BH51" s="3">
        <f t="shared" si="56"/>
        <v>0</v>
      </c>
      <c r="BI51" s="3">
        <f t="shared" si="56"/>
        <v>0</v>
      </c>
      <c r="BJ51" s="3">
        <f t="shared" si="56"/>
        <v>0</v>
      </c>
      <c r="BK51" s="3">
        <f t="shared" si="56"/>
        <v>0</v>
      </c>
      <c r="BL51" s="3">
        <f t="shared" si="56"/>
        <v>0</v>
      </c>
      <c r="BM51" s="3">
        <f t="shared" si="56"/>
        <v>0</v>
      </c>
      <c r="BN51" s="3">
        <f t="shared" si="56"/>
        <v>0</v>
      </c>
      <c r="BO51" s="3">
        <f t="shared" si="56"/>
        <v>0</v>
      </c>
      <c r="BP51" s="3">
        <f t="shared" si="56"/>
        <v>0</v>
      </c>
      <c r="BQ51" s="3">
        <f t="shared" si="56"/>
        <v>0</v>
      </c>
      <c r="BR51" s="3">
        <f t="shared" si="56"/>
        <v>0</v>
      </c>
      <c r="BS51" s="3">
        <f t="shared" ref="BS51:CH51" si="57">BR51</f>
        <v>0</v>
      </c>
      <c r="BT51" s="3">
        <f t="shared" si="57"/>
        <v>0</v>
      </c>
      <c r="BU51" s="3">
        <f t="shared" si="57"/>
        <v>0</v>
      </c>
      <c r="BV51" s="3">
        <f t="shared" si="57"/>
        <v>0</v>
      </c>
      <c r="BW51" s="3">
        <f t="shared" si="57"/>
        <v>0</v>
      </c>
      <c r="BX51" s="3">
        <f t="shared" si="57"/>
        <v>0</v>
      </c>
      <c r="BY51" s="3">
        <f t="shared" si="57"/>
        <v>0</v>
      </c>
      <c r="BZ51" s="3">
        <f t="shared" si="57"/>
        <v>0</v>
      </c>
      <c r="CA51" s="3">
        <f t="shared" si="57"/>
        <v>0</v>
      </c>
      <c r="CB51" s="3">
        <f t="shared" si="57"/>
        <v>0</v>
      </c>
      <c r="CC51" s="3">
        <f t="shared" si="57"/>
        <v>0</v>
      </c>
      <c r="CD51" s="3">
        <f t="shared" si="57"/>
        <v>0</v>
      </c>
      <c r="CE51" s="3">
        <f t="shared" si="57"/>
        <v>0</v>
      </c>
      <c r="CF51" s="3">
        <f t="shared" si="57"/>
        <v>0</v>
      </c>
      <c r="CG51" s="3">
        <f t="shared" si="57"/>
        <v>0</v>
      </c>
      <c r="CH51" s="12">
        <f t="shared" si="57"/>
        <v>0</v>
      </c>
    </row>
    <row r="52" spans="1:86" x14ac:dyDescent="0.3">
      <c r="A52" s="642"/>
      <c r="B52" s="11" t="str">
        <f t="shared" si="35"/>
        <v>Refrigeration</v>
      </c>
      <c r="C52" s="3">
        <v>0</v>
      </c>
      <c r="D52" s="3">
        <v>0</v>
      </c>
      <c r="E52" s="3">
        <v>0</v>
      </c>
      <c r="F52" s="3">
        <v>0</v>
      </c>
      <c r="G52" s="3">
        <f t="shared" ref="G52:BR52" si="58">F52</f>
        <v>0</v>
      </c>
      <c r="H52" s="3">
        <f t="shared" si="58"/>
        <v>0</v>
      </c>
      <c r="I52" s="3">
        <f t="shared" si="58"/>
        <v>0</v>
      </c>
      <c r="J52" s="3">
        <f t="shared" si="58"/>
        <v>0</v>
      </c>
      <c r="K52" s="3">
        <f t="shared" si="58"/>
        <v>0</v>
      </c>
      <c r="L52" s="3">
        <f t="shared" si="58"/>
        <v>0</v>
      </c>
      <c r="M52" s="3">
        <f t="shared" si="58"/>
        <v>0</v>
      </c>
      <c r="N52" s="3">
        <f t="shared" si="58"/>
        <v>0</v>
      </c>
      <c r="O52" s="3">
        <f t="shared" si="58"/>
        <v>0</v>
      </c>
      <c r="P52" s="3">
        <f t="shared" si="58"/>
        <v>0</v>
      </c>
      <c r="Q52" s="3">
        <f t="shared" si="58"/>
        <v>0</v>
      </c>
      <c r="R52" s="3">
        <f t="shared" si="58"/>
        <v>0</v>
      </c>
      <c r="S52" s="3">
        <f t="shared" si="58"/>
        <v>0</v>
      </c>
      <c r="T52" s="3">
        <f t="shared" si="58"/>
        <v>0</v>
      </c>
      <c r="U52" s="3">
        <f t="shared" si="58"/>
        <v>0</v>
      </c>
      <c r="V52" s="3">
        <f t="shared" si="58"/>
        <v>0</v>
      </c>
      <c r="W52" s="3">
        <f t="shared" si="58"/>
        <v>0</v>
      </c>
      <c r="X52" s="3">
        <f t="shared" si="58"/>
        <v>0</v>
      </c>
      <c r="Y52" s="3">
        <f t="shared" si="58"/>
        <v>0</v>
      </c>
      <c r="Z52" s="3">
        <f t="shared" si="58"/>
        <v>0</v>
      </c>
      <c r="AA52" s="3">
        <f t="shared" si="58"/>
        <v>0</v>
      </c>
      <c r="AB52" s="3">
        <f t="shared" si="58"/>
        <v>0</v>
      </c>
      <c r="AC52" s="3">
        <f t="shared" si="58"/>
        <v>0</v>
      </c>
      <c r="AD52" s="3">
        <f t="shared" si="58"/>
        <v>0</v>
      </c>
      <c r="AE52" s="3">
        <f t="shared" si="58"/>
        <v>0</v>
      </c>
      <c r="AF52" s="3">
        <f t="shared" si="58"/>
        <v>0</v>
      </c>
      <c r="AG52" s="3">
        <f t="shared" si="58"/>
        <v>0</v>
      </c>
      <c r="AH52" s="3">
        <f t="shared" si="58"/>
        <v>0</v>
      </c>
      <c r="AI52" s="3">
        <f t="shared" si="58"/>
        <v>0</v>
      </c>
      <c r="AJ52" s="3">
        <f t="shared" si="58"/>
        <v>0</v>
      </c>
      <c r="AK52" s="3">
        <f t="shared" si="58"/>
        <v>0</v>
      </c>
      <c r="AL52" s="3">
        <f t="shared" si="58"/>
        <v>0</v>
      </c>
      <c r="AM52" s="3">
        <f t="shared" si="58"/>
        <v>0</v>
      </c>
      <c r="AN52" s="3">
        <f t="shared" si="58"/>
        <v>0</v>
      </c>
      <c r="AO52" s="3">
        <f t="shared" si="58"/>
        <v>0</v>
      </c>
      <c r="AP52" s="3">
        <f t="shared" si="58"/>
        <v>0</v>
      </c>
      <c r="AQ52" s="3">
        <f t="shared" si="58"/>
        <v>0</v>
      </c>
      <c r="AR52" s="3">
        <f t="shared" si="58"/>
        <v>0</v>
      </c>
      <c r="AS52" s="3">
        <f t="shared" si="58"/>
        <v>0</v>
      </c>
      <c r="AT52" s="3">
        <f t="shared" si="58"/>
        <v>0</v>
      </c>
      <c r="AU52" s="3">
        <f t="shared" si="58"/>
        <v>0</v>
      </c>
      <c r="AV52" s="3">
        <f t="shared" si="58"/>
        <v>0</v>
      </c>
      <c r="AW52" s="3">
        <f t="shared" si="58"/>
        <v>0</v>
      </c>
      <c r="AX52" s="3">
        <f t="shared" si="58"/>
        <v>0</v>
      </c>
      <c r="AY52" s="3">
        <f t="shared" si="58"/>
        <v>0</v>
      </c>
      <c r="AZ52" s="3">
        <f t="shared" si="58"/>
        <v>0</v>
      </c>
      <c r="BA52" s="3">
        <f t="shared" si="58"/>
        <v>0</v>
      </c>
      <c r="BB52" s="3">
        <f t="shared" si="58"/>
        <v>0</v>
      </c>
      <c r="BC52" s="3">
        <f t="shared" si="58"/>
        <v>0</v>
      </c>
      <c r="BD52" s="3">
        <f t="shared" si="58"/>
        <v>0</v>
      </c>
      <c r="BE52" s="3">
        <f t="shared" si="58"/>
        <v>0</v>
      </c>
      <c r="BF52" s="3">
        <f t="shared" si="58"/>
        <v>0</v>
      </c>
      <c r="BG52" s="3">
        <f t="shared" si="58"/>
        <v>0</v>
      </c>
      <c r="BH52" s="3">
        <f t="shared" si="58"/>
        <v>0</v>
      </c>
      <c r="BI52" s="3">
        <f t="shared" si="58"/>
        <v>0</v>
      </c>
      <c r="BJ52" s="3">
        <f t="shared" si="58"/>
        <v>0</v>
      </c>
      <c r="BK52" s="3">
        <f t="shared" si="58"/>
        <v>0</v>
      </c>
      <c r="BL52" s="3">
        <f t="shared" si="58"/>
        <v>0</v>
      </c>
      <c r="BM52" s="3">
        <f t="shared" si="58"/>
        <v>0</v>
      </c>
      <c r="BN52" s="3">
        <f t="shared" si="58"/>
        <v>0</v>
      </c>
      <c r="BO52" s="3">
        <f t="shared" si="58"/>
        <v>0</v>
      </c>
      <c r="BP52" s="3">
        <f t="shared" si="58"/>
        <v>0</v>
      </c>
      <c r="BQ52" s="3">
        <f t="shared" si="58"/>
        <v>0</v>
      </c>
      <c r="BR52" s="3">
        <f t="shared" si="58"/>
        <v>0</v>
      </c>
      <c r="BS52" s="3">
        <f t="shared" ref="BS52:CH52" si="59">BR52</f>
        <v>0</v>
      </c>
      <c r="BT52" s="3">
        <f t="shared" si="59"/>
        <v>0</v>
      </c>
      <c r="BU52" s="3">
        <f t="shared" si="59"/>
        <v>0</v>
      </c>
      <c r="BV52" s="3">
        <f t="shared" si="59"/>
        <v>0</v>
      </c>
      <c r="BW52" s="3">
        <f t="shared" si="59"/>
        <v>0</v>
      </c>
      <c r="BX52" s="3">
        <f t="shared" si="59"/>
        <v>0</v>
      </c>
      <c r="BY52" s="3">
        <f t="shared" si="59"/>
        <v>0</v>
      </c>
      <c r="BZ52" s="3">
        <f t="shared" si="59"/>
        <v>0</v>
      </c>
      <c r="CA52" s="3">
        <f t="shared" si="59"/>
        <v>0</v>
      </c>
      <c r="CB52" s="3">
        <f t="shared" si="59"/>
        <v>0</v>
      </c>
      <c r="CC52" s="3">
        <f t="shared" si="59"/>
        <v>0</v>
      </c>
      <c r="CD52" s="3">
        <f t="shared" si="59"/>
        <v>0</v>
      </c>
      <c r="CE52" s="3">
        <f t="shared" si="59"/>
        <v>0</v>
      </c>
      <c r="CF52" s="3">
        <f t="shared" si="59"/>
        <v>0</v>
      </c>
      <c r="CG52" s="3">
        <f t="shared" si="59"/>
        <v>0</v>
      </c>
      <c r="CH52" s="12">
        <f t="shared" si="59"/>
        <v>0</v>
      </c>
    </row>
    <row r="53" spans="1:86" x14ac:dyDescent="0.3">
      <c r="A53" s="642"/>
      <c r="B53" s="11" t="str">
        <f t="shared" si="35"/>
        <v>Water Heating</v>
      </c>
      <c r="C53" s="3">
        <v>0</v>
      </c>
      <c r="D53" s="3">
        <v>0</v>
      </c>
      <c r="E53" s="3">
        <v>0</v>
      </c>
      <c r="F53" s="3">
        <v>0</v>
      </c>
      <c r="G53" s="3">
        <f t="shared" ref="G53:BR53" si="60">F53</f>
        <v>0</v>
      </c>
      <c r="H53" s="3">
        <f t="shared" si="60"/>
        <v>0</v>
      </c>
      <c r="I53" s="3">
        <f t="shared" si="60"/>
        <v>0</v>
      </c>
      <c r="J53" s="3">
        <f t="shared" si="60"/>
        <v>0</v>
      </c>
      <c r="K53" s="3">
        <f t="shared" si="60"/>
        <v>0</v>
      </c>
      <c r="L53" s="3">
        <f t="shared" si="60"/>
        <v>0</v>
      </c>
      <c r="M53" s="3">
        <f t="shared" si="60"/>
        <v>0</v>
      </c>
      <c r="N53" s="3">
        <f t="shared" si="60"/>
        <v>0</v>
      </c>
      <c r="O53" s="3">
        <f t="shared" si="60"/>
        <v>0</v>
      </c>
      <c r="P53" s="3">
        <f t="shared" si="60"/>
        <v>0</v>
      </c>
      <c r="Q53" s="3">
        <f t="shared" si="60"/>
        <v>0</v>
      </c>
      <c r="R53" s="3">
        <f t="shared" si="60"/>
        <v>0</v>
      </c>
      <c r="S53" s="3">
        <f t="shared" si="60"/>
        <v>0</v>
      </c>
      <c r="T53" s="3">
        <f t="shared" si="60"/>
        <v>0</v>
      </c>
      <c r="U53" s="3">
        <f t="shared" si="60"/>
        <v>0</v>
      </c>
      <c r="V53" s="3">
        <f t="shared" si="60"/>
        <v>0</v>
      </c>
      <c r="W53" s="3">
        <f t="shared" si="60"/>
        <v>0</v>
      </c>
      <c r="X53" s="3">
        <f t="shared" si="60"/>
        <v>0</v>
      </c>
      <c r="Y53" s="3">
        <f t="shared" si="60"/>
        <v>0</v>
      </c>
      <c r="Z53" s="3">
        <f t="shared" si="60"/>
        <v>0</v>
      </c>
      <c r="AA53" s="3">
        <f t="shared" si="60"/>
        <v>0</v>
      </c>
      <c r="AB53" s="3">
        <f t="shared" si="60"/>
        <v>0</v>
      </c>
      <c r="AC53" s="3">
        <f t="shared" si="60"/>
        <v>0</v>
      </c>
      <c r="AD53" s="3">
        <f t="shared" si="60"/>
        <v>0</v>
      </c>
      <c r="AE53" s="3">
        <f t="shared" si="60"/>
        <v>0</v>
      </c>
      <c r="AF53" s="3">
        <f t="shared" si="60"/>
        <v>0</v>
      </c>
      <c r="AG53" s="3">
        <f t="shared" si="60"/>
        <v>0</v>
      </c>
      <c r="AH53" s="3">
        <f t="shared" si="60"/>
        <v>0</v>
      </c>
      <c r="AI53" s="3">
        <f t="shared" si="60"/>
        <v>0</v>
      </c>
      <c r="AJ53" s="3">
        <f t="shared" si="60"/>
        <v>0</v>
      </c>
      <c r="AK53" s="3">
        <f t="shared" si="60"/>
        <v>0</v>
      </c>
      <c r="AL53" s="3">
        <f t="shared" si="60"/>
        <v>0</v>
      </c>
      <c r="AM53" s="3">
        <f t="shared" si="60"/>
        <v>0</v>
      </c>
      <c r="AN53" s="3">
        <f t="shared" si="60"/>
        <v>0</v>
      </c>
      <c r="AO53" s="3">
        <f t="shared" si="60"/>
        <v>0</v>
      </c>
      <c r="AP53" s="3">
        <f t="shared" si="60"/>
        <v>0</v>
      </c>
      <c r="AQ53" s="3">
        <f t="shared" si="60"/>
        <v>0</v>
      </c>
      <c r="AR53" s="3">
        <f t="shared" si="60"/>
        <v>0</v>
      </c>
      <c r="AS53" s="3">
        <f t="shared" si="60"/>
        <v>0</v>
      </c>
      <c r="AT53" s="3">
        <f t="shared" si="60"/>
        <v>0</v>
      </c>
      <c r="AU53" s="3">
        <f t="shared" si="60"/>
        <v>0</v>
      </c>
      <c r="AV53" s="3">
        <f t="shared" si="60"/>
        <v>0</v>
      </c>
      <c r="AW53" s="3">
        <f t="shared" si="60"/>
        <v>0</v>
      </c>
      <c r="AX53" s="3">
        <f t="shared" si="60"/>
        <v>0</v>
      </c>
      <c r="AY53" s="3">
        <f t="shared" si="60"/>
        <v>0</v>
      </c>
      <c r="AZ53" s="3">
        <f t="shared" si="60"/>
        <v>0</v>
      </c>
      <c r="BA53" s="3">
        <f t="shared" si="60"/>
        <v>0</v>
      </c>
      <c r="BB53" s="3">
        <f t="shared" si="60"/>
        <v>0</v>
      </c>
      <c r="BC53" s="3">
        <f t="shared" si="60"/>
        <v>0</v>
      </c>
      <c r="BD53" s="3">
        <f t="shared" si="60"/>
        <v>0</v>
      </c>
      <c r="BE53" s="3">
        <f t="shared" si="60"/>
        <v>0</v>
      </c>
      <c r="BF53" s="3">
        <f t="shared" si="60"/>
        <v>0</v>
      </c>
      <c r="BG53" s="3">
        <f t="shared" si="60"/>
        <v>0</v>
      </c>
      <c r="BH53" s="3">
        <f t="shared" si="60"/>
        <v>0</v>
      </c>
      <c r="BI53" s="3">
        <f t="shared" si="60"/>
        <v>0</v>
      </c>
      <c r="BJ53" s="3">
        <f t="shared" si="60"/>
        <v>0</v>
      </c>
      <c r="BK53" s="3">
        <f t="shared" si="60"/>
        <v>0</v>
      </c>
      <c r="BL53" s="3">
        <f t="shared" si="60"/>
        <v>0</v>
      </c>
      <c r="BM53" s="3">
        <f t="shared" si="60"/>
        <v>0</v>
      </c>
      <c r="BN53" s="3">
        <f t="shared" si="60"/>
        <v>0</v>
      </c>
      <c r="BO53" s="3">
        <f t="shared" si="60"/>
        <v>0</v>
      </c>
      <c r="BP53" s="3">
        <f t="shared" si="60"/>
        <v>0</v>
      </c>
      <c r="BQ53" s="3">
        <f t="shared" si="60"/>
        <v>0</v>
      </c>
      <c r="BR53" s="3">
        <f t="shared" si="60"/>
        <v>0</v>
      </c>
      <c r="BS53" s="3">
        <f t="shared" ref="BS53:CH53" si="61">BR53</f>
        <v>0</v>
      </c>
      <c r="BT53" s="3">
        <f t="shared" si="61"/>
        <v>0</v>
      </c>
      <c r="BU53" s="3">
        <f t="shared" si="61"/>
        <v>0</v>
      </c>
      <c r="BV53" s="3">
        <f t="shared" si="61"/>
        <v>0</v>
      </c>
      <c r="BW53" s="3">
        <f t="shared" si="61"/>
        <v>0</v>
      </c>
      <c r="BX53" s="3">
        <f t="shared" si="61"/>
        <v>0</v>
      </c>
      <c r="BY53" s="3">
        <f t="shared" si="61"/>
        <v>0</v>
      </c>
      <c r="BZ53" s="3">
        <f t="shared" si="61"/>
        <v>0</v>
      </c>
      <c r="CA53" s="3">
        <f t="shared" si="61"/>
        <v>0</v>
      </c>
      <c r="CB53" s="3">
        <f t="shared" si="61"/>
        <v>0</v>
      </c>
      <c r="CC53" s="3">
        <f t="shared" si="61"/>
        <v>0</v>
      </c>
      <c r="CD53" s="3">
        <f t="shared" si="61"/>
        <v>0</v>
      </c>
      <c r="CE53" s="3">
        <f t="shared" si="61"/>
        <v>0</v>
      </c>
      <c r="CF53" s="3">
        <f t="shared" si="61"/>
        <v>0</v>
      </c>
      <c r="CG53" s="3">
        <f t="shared" si="61"/>
        <v>0</v>
      </c>
      <c r="CH53" s="12">
        <f t="shared" si="61"/>
        <v>0</v>
      </c>
    </row>
    <row r="54" spans="1:86" ht="15" customHeight="1" x14ac:dyDescent="0.3">
      <c r="A54" s="642"/>
      <c r="B54" s="11" t="str">
        <f t="shared" si="35"/>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643"/>
      <c r="B55" s="16" t="str">
        <f t="shared" si="35"/>
        <v>Monthly kWh</v>
      </c>
      <c r="C55" s="313">
        <f>SUM(C41:C54)</f>
        <v>0</v>
      </c>
      <c r="D55" s="313">
        <f t="shared" ref="D55:BO55" si="62">SUM(D41:D54)</f>
        <v>0</v>
      </c>
      <c r="E55" s="313">
        <f t="shared" si="62"/>
        <v>0</v>
      </c>
      <c r="F55" s="313">
        <f t="shared" si="62"/>
        <v>0</v>
      </c>
      <c r="G55" s="313">
        <f t="shared" si="62"/>
        <v>0</v>
      </c>
      <c r="H55" s="313">
        <f t="shared" si="62"/>
        <v>0</v>
      </c>
      <c r="I55" s="313">
        <f t="shared" si="62"/>
        <v>0</v>
      </c>
      <c r="J55" s="313">
        <f t="shared" si="62"/>
        <v>0</v>
      </c>
      <c r="K55" s="313">
        <f t="shared" si="62"/>
        <v>0</v>
      </c>
      <c r="L55" s="313">
        <f t="shared" si="62"/>
        <v>0</v>
      </c>
      <c r="M55" s="313">
        <f t="shared" si="62"/>
        <v>0</v>
      </c>
      <c r="N55" s="313">
        <f t="shared" si="62"/>
        <v>0</v>
      </c>
      <c r="O55" s="313">
        <f t="shared" si="62"/>
        <v>0</v>
      </c>
      <c r="P55" s="313">
        <f t="shared" si="62"/>
        <v>0</v>
      </c>
      <c r="Q55" s="313">
        <f t="shared" si="62"/>
        <v>0</v>
      </c>
      <c r="R55" s="313">
        <f t="shared" si="62"/>
        <v>0</v>
      </c>
      <c r="S55" s="313">
        <f t="shared" si="62"/>
        <v>0</v>
      </c>
      <c r="T55" s="313">
        <f t="shared" si="62"/>
        <v>0</v>
      </c>
      <c r="U55" s="313">
        <f t="shared" si="62"/>
        <v>0</v>
      </c>
      <c r="V55" s="313">
        <f t="shared" si="62"/>
        <v>0</v>
      </c>
      <c r="W55" s="313">
        <f t="shared" si="62"/>
        <v>0</v>
      </c>
      <c r="X55" s="313">
        <f t="shared" si="62"/>
        <v>0</v>
      </c>
      <c r="Y55" s="313">
        <f t="shared" si="62"/>
        <v>0</v>
      </c>
      <c r="Z55" s="313">
        <f t="shared" si="62"/>
        <v>0</v>
      </c>
      <c r="AA55" s="313">
        <f t="shared" si="62"/>
        <v>0</v>
      </c>
      <c r="AB55" s="313">
        <f t="shared" si="62"/>
        <v>0</v>
      </c>
      <c r="AC55" s="313">
        <f t="shared" si="62"/>
        <v>0</v>
      </c>
      <c r="AD55" s="313">
        <f t="shared" si="62"/>
        <v>0</v>
      </c>
      <c r="AE55" s="313">
        <f t="shared" si="62"/>
        <v>0</v>
      </c>
      <c r="AF55" s="313">
        <f t="shared" si="62"/>
        <v>0</v>
      </c>
      <c r="AG55" s="313">
        <f t="shared" si="62"/>
        <v>0</v>
      </c>
      <c r="AH55" s="313">
        <f t="shared" si="62"/>
        <v>0</v>
      </c>
      <c r="AI55" s="313">
        <f t="shared" si="62"/>
        <v>0</v>
      </c>
      <c r="AJ55" s="313">
        <f t="shared" si="62"/>
        <v>0</v>
      </c>
      <c r="AK55" s="313">
        <f t="shared" si="62"/>
        <v>0</v>
      </c>
      <c r="AL55" s="313">
        <f t="shared" si="62"/>
        <v>0</v>
      </c>
      <c r="AM55" s="313">
        <f t="shared" si="62"/>
        <v>0</v>
      </c>
      <c r="AN55" s="313">
        <f t="shared" si="62"/>
        <v>0</v>
      </c>
      <c r="AO55" s="313">
        <f t="shared" si="62"/>
        <v>0</v>
      </c>
      <c r="AP55" s="313">
        <f t="shared" si="62"/>
        <v>0</v>
      </c>
      <c r="AQ55" s="313">
        <f t="shared" si="62"/>
        <v>0</v>
      </c>
      <c r="AR55" s="313">
        <f t="shared" si="62"/>
        <v>0</v>
      </c>
      <c r="AS55" s="313">
        <f t="shared" si="62"/>
        <v>0</v>
      </c>
      <c r="AT55" s="313">
        <f t="shared" si="62"/>
        <v>0</v>
      </c>
      <c r="AU55" s="313">
        <f t="shared" si="62"/>
        <v>0</v>
      </c>
      <c r="AV55" s="313">
        <f t="shared" si="62"/>
        <v>0</v>
      </c>
      <c r="AW55" s="313">
        <f t="shared" si="62"/>
        <v>0</v>
      </c>
      <c r="AX55" s="313">
        <f t="shared" si="62"/>
        <v>0</v>
      </c>
      <c r="AY55" s="313">
        <f t="shared" si="62"/>
        <v>0</v>
      </c>
      <c r="AZ55" s="313">
        <f t="shared" si="62"/>
        <v>0</v>
      </c>
      <c r="BA55" s="313">
        <f t="shared" si="62"/>
        <v>0</v>
      </c>
      <c r="BB55" s="313">
        <f t="shared" si="62"/>
        <v>0</v>
      </c>
      <c r="BC55" s="313">
        <f t="shared" si="62"/>
        <v>0</v>
      </c>
      <c r="BD55" s="313">
        <f t="shared" si="62"/>
        <v>0</v>
      </c>
      <c r="BE55" s="313">
        <f t="shared" si="62"/>
        <v>0</v>
      </c>
      <c r="BF55" s="313">
        <f t="shared" si="62"/>
        <v>0</v>
      </c>
      <c r="BG55" s="313">
        <f t="shared" si="62"/>
        <v>0</v>
      </c>
      <c r="BH55" s="313">
        <f t="shared" si="62"/>
        <v>0</v>
      </c>
      <c r="BI55" s="313">
        <f t="shared" si="62"/>
        <v>0</v>
      </c>
      <c r="BJ55" s="313">
        <f t="shared" si="62"/>
        <v>0</v>
      </c>
      <c r="BK55" s="313">
        <f t="shared" si="62"/>
        <v>0</v>
      </c>
      <c r="BL55" s="313">
        <f t="shared" si="62"/>
        <v>0</v>
      </c>
      <c r="BM55" s="313">
        <f t="shared" si="62"/>
        <v>0</v>
      </c>
      <c r="BN55" s="313">
        <f t="shared" si="62"/>
        <v>0</v>
      </c>
      <c r="BO55" s="313">
        <f t="shared" si="62"/>
        <v>0</v>
      </c>
      <c r="BP55" s="313">
        <f t="shared" ref="BP55:CH55" si="63">SUM(BP41:BP54)</f>
        <v>0</v>
      </c>
      <c r="BQ55" s="313">
        <f t="shared" si="63"/>
        <v>0</v>
      </c>
      <c r="BR55" s="313">
        <f t="shared" si="63"/>
        <v>0</v>
      </c>
      <c r="BS55" s="313">
        <f t="shared" si="63"/>
        <v>0</v>
      </c>
      <c r="BT55" s="313">
        <f t="shared" si="63"/>
        <v>0</v>
      </c>
      <c r="BU55" s="313">
        <f t="shared" si="63"/>
        <v>0</v>
      </c>
      <c r="BV55" s="313">
        <f t="shared" si="63"/>
        <v>0</v>
      </c>
      <c r="BW55" s="313">
        <f t="shared" si="63"/>
        <v>0</v>
      </c>
      <c r="BX55" s="313">
        <f t="shared" si="63"/>
        <v>0</v>
      </c>
      <c r="BY55" s="313">
        <f t="shared" si="63"/>
        <v>0</v>
      </c>
      <c r="BZ55" s="313">
        <f t="shared" si="63"/>
        <v>0</v>
      </c>
      <c r="CA55" s="313">
        <f t="shared" si="63"/>
        <v>0</v>
      </c>
      <c r="CB55" s="313">
        <f t="shared" si="63"/>
        <v>0</v>
      </c>
      <c r="CC55" s="313">
        <f t="shared" si="63"/>
        <v>0</v>
      </c>
      <c r="CD55" s="313">
        <f t="shared" si="63"/>
        <v>0</v>
      </c>
      <c r="CE55" s="313">
        <f t="shared" si="63"/>
        <v>0</v>
      </c>
      <c r="CF55" s="313">
        <f t="shared" si="63"/>
        <v>0</v>
      </c>
      <c r="CG55" s="313">
        <f t="shared" si="63"/>
        <v>0</v>
      </c>
      <c r="CH55" s="316">
        <f t="shared" si="63"/>
        <v>0</v>
      </c>
    </row>
    <row r="56" spans="1:86" s="49" customFormat="1" x14ac:dyDescent="0.3">
      <c r="A56" s="8"/>
      <c r="B56" s="347"/>
      <c r="C56" s="9"/>
      <c r="D56" s="347"/>
      <c r="E56" s="9"/>
      <c r="F56" s="347"/>
      <c r="G56" s="347"/>
      <c r="H56" s="9"/>
      <c r="I56" s="347"/>
      <c r="J56" s="347"/>
      <c r="K56" s="9"/>
      <c r="L56" s="347"/>
      <c r="M56" s="347"/>
      <c r="N56" s="9"/>
      <c r="O56" s="347"/>
      <c r="P56" s="347"/>
      <c r="Q56" s="9"/>
      <c r="R56" s="347"/>
      <c r="S56" s="347"/>
      <c r="T56" s="9"/>
      <c r="U56" s="347"/>
      <c r="V56" s="347"/>
      <c r="W56" s="9"/>
      <c r="X56" s="347"/>
      <c r="Y56" s="347"/>
      <c r="Z56" s="9"/>
      <c r="AA56" s="347"/>
      <c r="AB56" s="347"/>
      <c r="AC56" s="9"/>
      <c r="AD56" s="347"/>
      <c r="AE56" s="347"/>
      <c r="AF56" s="9"/>
      <c r="AG56" s="347"/>
      <c r="AH56" s="347"/>
      <c r="AI56" s="9"/>
      <c r="AJ56" s="347"/>
      <c r="AK56" s="347"/>
      <c r="AL56" s="9"/>
      <c r="AM56" s="347"/>
      <c r="AN56" s="347"/>
      <c r="AO56" s="9"/>
      <c r="AP56" s="347"/>
      <c r="AQ56" s="347"/>
      <c r="AR56" s="9"/>
      <c r="AS56" s="347"/>
      <c r="AT56" s="347"/>
      <c r="AU56" s="9"/>
      <c r="AV56" s="347"/>
      <c r="AW56" s="347"/>
      <c r="AX56" s="9"/>
      <c r="AY56" s="347"/>
      <c r="AZ56" s="347"/>
      <c r="BA56" s="9"/>
      <c r="BB56" s="347"/>
      <c r="BC56" s="347"/>
      <c r="BD56" s="9"/>
      <c r="BE56" s="347"/>
      <c r="BF56" s="347"/>
      <c r="BG56" s="9"/>
      <c r="BH56" s="347"/>
      <c r="BI56" s="347"/>
      <c r="BJ56" s="9"/>
      <c r="BK56" s="347"/>
      <c r="BL56" s="347"/>
      <c r="BM56" s="9"/>
      <c r="BN56" s="347"/>
      <c r="BO56" s="347"/>
      <c r="BP56" s="9"/>
      <c r="BQ56" s="347"/>
      <c r="BR56" s="347"/>
      <c r="BS56" s="9"/>
      <c r="BT56" s="347"/>
      <c r="BU56" s="347"/>
      <c r="BV56" s="9"/>
      <c r="BW56" s="347"/>
      <c r="BX56" s="347"/>
      <c r="BY56" s="9"/>
      <c r="BZ56" s="347"/>
      <c r="CA56" s="347"/>
      <c r="CB56" s="9"/>
      <c r="CC56" s="347"/>
      <c r="CD56" s="347"/>
      <c r="CE56" s="9"/>
      <c r="CF56" s="347"/>
      <c r="CG56" s="347"/>
      <c r="CH56" s="161"/>
    </row>
    <row r="57" spans="1:86" s="49" customFormat="1" ht="15" thickBot="1" x14ac:dyDescent="0.35">
      <c r="A57" s="271" t="s">
        <v>218</v>
      </c>
      <c r="B57" s="271"/>
      <c r="C57" s="271"/>
      <c r="D57" s="271"/>
      <c r="E57" s="271"/>
      <c r="F57" s="271"/>
      <c r="G57" s="271"/>
      <c r="H57" s="271"/>
      <c r="I57" s="271"/>
      <c r="J57" s="271"/>
      <c r="K57" s="348"/>
      <c r="L57" s="160"/>
      <c r="M57" s="160"/>
      <c r="N57" s="348"/>
      <c r="O57" s="160"/>
      <c r="P57" s="160"/>
      <c r="Q57" s="348"/>
      <c r="R57" s="160"/>
      <c r="S57" s="160"/>
      <c r="T57" s="348"/>
      <c r="U57" s="160"/>
      <c r="V57" s="160"/>
      <c r="W57" s="348"/>
      <c r="X57" s="160"/>
      <c r="Y57" s="160"/>
      <c r="Z57" s="348"/>
      <c r="AA57" s="160"/>
      <c r="AB57" s="160"/>
      <c r="AC57" s="348"/>
      <c r="AD57" s="160"/>
      <c r="AE57" s="160"/>
      <c r="AF57" s="348"/>
      <c r="AG57" s="160"/>
      <c r="AH57" s="160"/>
      <c r="AI57" s="348"/>
      <c r="AJ57" s="160"/>
      <c r="AK57" s="160"/>
      <c r="AL57" s="348"/>
      <c r="AM57" s="160"/>
      <c r="AN57" s="160"/>
      <c r="AO57" s="348"/>
      <c r="AP57" s="160"/>
      <c r="AQ57" s="160"/>
      <c r="AR57" s="348"/>
      <c r="AS57" s="160"/>
      <c r="AT57" s="160"/>
      <c r="AU57" s="348"/>
      <c r="AV57" s="160"/>
      <c r="AW57" s="160"/>
      <c r="AX57" s="348"/>
      <c r="AY57" s="160"/>
      <c r="AZ57" s="160"/>
      <c r="BA57" s="348"/>
      <c r="BB57" s="160"/>
      <c r="BC57" s="160"/>
      <c r="BD57" s="348"/>
      <c r="BE57" s="160"/>
      <c r="BF57" s="160"/>
      <c r="BG57" s="348"/>
      <c r="BH57" s="160"/>
      <c r="BI57" s="160"/>
      <c r="BJ57" s="348"/>
      <c r="BK57" s="160"/>
      <c r="BL57" s="160"/>
      <c r="BM57" s="348"/>
      <c r="BN57" s="160"/>
      <c r="BO57" s="160"/>
      <c r="BP57" s="348"/>
      <c r="BQ57" s="160"/>
      <c r="BR57" s="160"/>
      <c r="BS57" s="348"/>
      <c r="BT57" s="160"/>
      <c r="BU57" s="160"/>
      <c r="BV57" s="348"/>
      <c r="BW57" s="160"/>
      <c r="BX57" s="160"/>
      <c r="BY57" s="348"/>
      <c r="BZ57" s="160"/>
      <c r="CA57" s="160"/>
      <c r="CB57" s="348"/>
      <c r="CC57" s="160"/>
      <c r="CD57" s="160"/>
      <c r="CE57" s="348"/>
      <c r="CF57" s="160"/>
      <c r="CG57" s="160"/>
      <c r="CH57" s="348"/>
    </row>
    <row r="58" spans="1:86" ht="15.6" x14ac:dyDescent="0.3">
      <c r="A58" s="644" t="s">
        <v>72</v>
      </c>
      <c r="B58" s="18" t="str">
        <f t="shared" ref="B58" si="64">B40</f>
        <v>End Use</v>
      </c>
      <c r="C58" s="309">
        <v>43831</v>
      </c>
      <c r="D58" s="309">
        <v>43862</v>
      </c>
      <c r="E58" s="309">
        <v>43891</v>
      </c>
      <c r="F58" s="309">
        <v>43922</v>
      </c>
      <c r="G58" s="309">
        <v>43952</v>
      </c>
      <c r="H58" s="309">
        <v>43983</v>
      </c>
      <c r="I58" s="309">
        <v>44013</v>
      </c>
      <c r="J58" s="309">
        <v>44044</v>
      </c>
      <c r="K58" s="309">
        <v>44075</v>
      </c>
      <c r="L58" s="309">
        <v>44105</v>
      </c>
      <c r="M58" s="309">
        <v>44136</v>
      </c>
      <c r="N58" s="309">
        <v>44166</v>
      </c>
      <c r="O58" s="309">
        <v>44197</v>
      </c>
      <c r="P58" s="309">
        <v>44228</v>
      </c>
      <c r="Q58" s="309">
        <v>44256</v>
      </c>
      <c r="R58" s="309">
        <v>44287</v>
      </c>
      <c r="S58" s="309">
        <v>44317</v>
      </c>
      <c r="T58" s="309">
        <v>44348</v>
      </c>
      <c r="U58" s="309">
        <v>44378</v>
      </c>
      <c r="V58" s="309">
        <v>44409</v>
      </c>
      <c r="W58" s="309">
        <v>44440</v>
      </c>
      <c r="X58" s="309">
        <v>44470</v>
      </c>
      <c r="Y58" s="309">
        <v>44501</v>
      </c>
      <c r="Z58" s="309">
        <v>44531</v>
      </c>
      <c r="AA58" s="309">
        <v>44562</v>
      </c>
      <c r="AB58" s="309">
        <v>44593</v>
      </c>
      <c r="AC58" s="309">
        <v>44621</v>
      </c>
      <c r="AD58" s="309">
        <v>44652</v>
      </c>
      <c r="AE58" s="309">
        <v>44682</v>
      </c>
      <c r="AF58" s="309">
        <v>44713</v>
      </c>
      <c r="AG58" s="309">
        <v>44743</v>
      </c>
      <c r="AH58" s="309">
        <v>44774</v>
      </c>
      <c r="AI58" s="309">
        <v>44805</v>
      </c>
      <c r="AJ58" s="309">
        <v>44835</v>
      </c>
      <c r="AK58" s="309">
        <v>44866</v>
      </c>
      <c r="AL58" s="309">
        <v>44896</v>
      </c>
      <c r="AM58" s="309">
        <v>44927</v>
      </c>
      <c r="AN58" s="309">
        <v>44958</v>
      </c>
      <c r="AO58" s="309">
        <v>44986</v>
      </c>
      <c r="AP58" s="309">
        <v>45017</v>
      </c>
      <c r="AQ58" s="309">
        <v>45047</v>
      </c>
      <c r="AR58" s="309">
        <v>45078</v>
      </c>
      <c r="AS58" s="309">
        <v>45108</v>
      </c>
      <c r="AT58" s="309">
        <v>45139</v>
      </c>
      <c r="AU58" s="309">
        <v>45170</v>
      </c>
      <c r="AV58" s="309">
        <v>45200</v>
      </c>
      <c r="AW58" s="309">
        <v>45231</v>
      </c>
      <c r="AX58" s="309">
        <v>45261</v>
      </c>
      <c r="AY58" s="309">
        <v>45292</v>
      </c>
      <c r="AZ58" s="309">
        <v>45323</v>
      </c>
      <c r="BA58" s="309">
        <v>45352</v>
      </c>
      <c r="BB58" s="309">
        <v>45383</v>
      </c>
      <c r="BC58" s="309">
        <v>45413</v>
      </c>
      <c r="BD58" s="309">
        <v>45444</v>
      </c>
      <c r="BE58" s="309">
        <v>45474</v>
      </c>
      <c r="BF58" s="309">
        <v>45505</v>
      </c>
      <c r="BG58" s="309">
        <v>45536</v>
      </c>
      <c r="BH58" s="309">
        <v>45566</v>
      </c>
      <c r="BI58" s="309">
        <v>45597</v>
      </c>
      <c r="BJ58" s="309">
        <v>45627</v>
      </c>
      <c r="BK58" s="309">
        <v>45658</v>
      </c>
      <c r="BL58" s="309">
        <v>45689</v>
      </c>
      <c r="BM58" s="309">
        <v>45717</v>
      </c>
      <c r="BN58" s="309">
        <v>45748</v>
      </c>
      <c r="BO58" s="309">
        <v>45778</v>
      </c>
      <c r="BP58" s="309">
        <v>45809</v>
      </c>
      <c r="BQ58" s="309">
        <v>45839</v>
      </c>
      <c r="BR58" s="309">
        <v>45870</v>
      </c>
      <c r="BS58" s="309">
        <v>45901</v>
      </c>
      <c r="BT58" s="309">
        <v>45931</v>
      </c>
      <c r="BU58" s="309">
        <v>45962</v>
      </c>
      <c r="BV58" s="309">
        <v>45992</v>
      </c>
      <c r="BW58" s="309">
        <v>46023</v>
      </c>
      <c r="BX58" s="309">
        <v>46054</v>
      </c>
      <c r="BY58" s="309">
        <v>46082</v>
      </c>
      <c r="BZ58" s="309">
        <v>46113</v>
      </c>
      <c r="CA58" s="309">
        <v>46143</v>
      </c>
      <c r="CB58" s="309">
        <v>46174</v>
      </c>
      <c r="CC58" s="309">
        <v>46204</v>
      </c>
      <c r="CD58" s="309">
        <v>46235</v>
      </c>
      <c r="CE58" s="309">
        <v>46266</v>
      </c>
      <c r="CF58" s="309">
        <v>46296</v>
      </c>
      <c r="CG58" s="309">
        <v>46327</v>
      </c>
      <c r="CH58" s="310">
        <v>46357</v>
      </c>
    </row>
    <row r="59" spans="1:86" ht="15" customHeight="1" x14ac:dyDescent="0.3">
      <c r="A59" s="645"/>
      <c r="B59" s="14" t="str">
        <f t="shared" ref="B59:B72" si="65">B41</f>
        <v>Air Comp</v>
      </c>
      <c r="C59" s="30">
        <f>IF(C23=0,0,(C5*0.5)-C41)*C78*C$93*C$2</f>
        <v>0</v>
      </c>
      <c r="D59" s="30">
        <f>IF(D23=0,0,((D5*0.5)+C23-D41)*D78*D$93*D$2)</f>
        <v>0</v>
      </c>
      <c r="E59" s="30">
        <f t="shared" ref="E59:BP60" si="66">IF(E23=0,0,((E5*0.5)+D23-E41)*E78*E$93*E$2)</f>
        <v>0</v>
      </c>
      <c r="F59" s="30">
        <f t="shared" si="66"/>
        <v>0</v>
      </c>
      <c r="G59" s="30">
        <f t="shared" si="66"/>
        <v>0</v>
      </c>
      <c r="H59" s="30">
        <f t="shared" si="66"/>
        <v>0</v>
      </c>
      <c r="I59" s="30">
        <f t="shared" si="66"/>
        <v>0</v>
      </c>
      <c r="J59" s="30">
        <f t="shared" si="66"/>
        <v>0</v>
      </c>
      <c r="K59" s="30">
        <f t="shared" si="66"/>
        <v>0</v>
      </c>
      <c r="L59" s="30">
        <f t="shared" si="66"/>
        <v>0</v>
      </c>
      <c r="M59" s="30">
        <f t="shared" si="66"/>
        <v>0</v>
      </c>
      <c r="N59" s="30">
        <f t="shared" si="66"/>
        <v>0</v>
      </c>
      <c r="O59" s="30">
        <f t="shared" si="66"/>
        <v>0</v>
      </c>
      <c r="P59" s="30">
        <f t="shared" si="66"/>
        <v>0</v>
      </c>
      <c r="Q59" s="30">
        <f t="shared" si="66"/>
        <v>0</v>
      </c>
      <c r="R59" s="30">
        <f t="shared" si="66"/>
        <v>0</v>
      </c>
      <c r="S59" s="30">
        <f t="shared" si="66"/>
        <v>0</v>
      </c>
      <c r="T59" s="30">
        <f t="shared" si="66"/>
        <v>0</v>
      </c>
      <c r="U59" s="30">
        <f t="shared" si="66"/>
        <v>0</v>
      </c>
      <c r="V59" s="30">
        <f t="shared" si="66"/>
        <v>0</v>
      </c>
      <c r="W59" s="30">
        <f t="shared" si="66"/>
        <v>0</v>
      </c>
      <c r="X59" s="30">
        <f t="shared" si="66"/>
        <v>0</v>
      </c>
      <c r="Y59" s="30">
        <f t="shared" si="66"/>
        <v>0</v>
      </c>
      <c r="Z59" s="30">
        <f t="shared" si="66"/>
        <v>0</v>
      </c>
      <c r="AA59" s="30">
        <f t="shared" si="66"/>
        <v>0</v>
      </c>
      <c r="AB59" s="30">
        <f t="shared" si="66"/>
        <v>0</v>
      </c>
      <c r="AC59" s="30">
        <f t="shared" si="66"/>
        <v>0</v>
      </c>
      <c r="AD59" s="30">
        <f t="shared" si="66"/>
        <v>0</v>
      </c>
      <c r="AE59" s="30">
        <f t="shared" si="66"/>
        <v>0</v>
      </c>
      <c r="AF59" s="30">
        <f t="shared" si="66"/>
        <v>0</v>
      </c>
      <c r="AG59" s="30">
        <f t="shared" si="66"/>
        <v>0</v>
      </c>
      <c r="AH59" s="30">
        <f t="shared" si="66"/>
        <v>0</v>
      </c>
      <c r="AI59" s="30">
        <f t="shared" si="66"/>
        <v>0</v>
      </c>
      <c r="AJ59" s="30">
        <f t="shared" si="66"/>
        <v>0</v>
      </c>
      <c r="AK59" s="30">
        <f t="shared" si="66"/>
        <v>0</v>
      </c>
      <c r="AL59" s="30">
        <f t="shared" si="66"/>
        <v>0</v>
      </c>
      <c r="AM59" s="30">
        <f t="shared" si="66"/>
        <v>0</v>
      </c>
      <c r="AN59" s="30">
        <f t="shared" si="66"/>
        <v>0</v>
      </c>
      <c r="AO59" s="30">
        <f t="shared" si="66"/>
        <v>0</v>
      </c>
      <c r="AP59" s="30">
        <f t="shared" si="66"/>
        <v>0</v>
      </c>
      <c r="AQ59" s="30">
        <f t="shared" si="66"/>
        <v>0</v>
      </c>
      <c r="AR59" s="30">
        <f t="shared" si="66"/>
        <v>0</v>
      </c>
      <c r="AS59" s="30">
        <f t="shared" si="66"/>
        <v>0</v>
      </c>
      <c r="AT59" s="30">
        <f t="shared" si="66"/>
        <v>0</v>
      </c>
      <c r="AU59" s="30">
        <f t="shared" si="66"/>
        <v>0</v>
      </c>
      <c r="AV59" s="30">
        <f t="shared" si="66"/>
        <v>0</v>
      </c>
      <c r="AW59" s="30">
        <f t="shared" si="66"/>
        <v>0</v>
      </c>
      <c r="AX59" s="30">
        <f t="shared" si="66"/>
        <v>0</v>
      </c>
      <c r="AY59" s="30">
        <f t="shared" si="66"/>
        <v>0</v>
      </c>
      <c r="AZ59" s="30">
        <f t="shared" si="66"/>
        <v>0</v>
      </c>
      <c r="BA59" s="30">
        <f t="shared" si="66"/>
        <v>0</v>
      </c>
      <c r="BB59" s="30">
        <f t="shared" si="66"/>
        <v>0</v>
      </c>
      <c r="BC59" s="30">
        <f t="shared" si="66"/>
        <v>0</v>
      </c>
      <c r="BD59" s="30">
        <f t="shared" si="66"/>
        <v>0</v>
      </c>
      <c r="BE59" s="30">
        <f t="shared" si="66"/>
        <v>0</v>
      </c>
      <c r="BF59" s="30">
        <f t="shared" si="66"/>
        <v>0</v>
      </c>
      <c r="BG59" s="30">
        <f t="shared" si="66"/>
        <v>0</v>
      </c>
      <c r="BH59" s="30">
        <f t="shared" si="66"/>
        <v>0</v>
      </c>
      <c r="BI59" s="30">
        <f t="shared" si="66"/>
        <v>0</v>
      </c>
      <c r="BJ59" s="30">
        <f t="shared" si="66"/>
        <v>0</v>
      </c>
      <c r="BK59" s="30">
        <f t="shared" si="66"/>
        <v>0</v>
      </c>
      <c r="BL59" s="30">
        <f t="shared" si="66"/>
        <v>0</v>
      </c>
      <c r="BM59" s="30">
        <f t="shared" si="66"/>
        <v>0</v>
      </c>
      <c r="BN59" s="30">
        <f t="shared" si="66"/>
        <v>0</v>
      </c>
      <c r="BO59" s="30">
        <f t="shared" si="66"/>
        <v>0</v>
      </c>
      <c r="BP59" s="30">
        <f t="shared" si="66"/>
        <v>0</v>
      </c>
      <c r="BQ59" s="30">
        <f t="shared" ref="BQ59:CH63" si="67">IF(BQ23=0,0,((BQ5*0.5)+BP23-BQ41)*BQ78*BQ$93*BQ$2)</f>
        <v>0</v>
      </c>
      <c r="BR59" s="30">
        <f t="shared" si="67"/>
        <v>0</v>
      </c>
      <c r="BS59" s="30">
        <f t="shared" si="67"/>
        <v>0</v>
      </c>
      <c r="BT59" s="30">
        <f t="shared" si="67"/>
        <v>0</v>
      </c>
      <c r="BU59" s="30">
        <f t="shared" si="67"/>
        <v>0</v>
      </c>
      <c r="BV59" s="30">
        <f t="shared" si="67"/>
        <v>0</v>
      </c>
      <c r="BW59" s="30">
        <f t="shared" si="67"/>
        <v>0</v>
      </c>
      <c r="BX59" s="30">
        <f t="shared" si="67"/>
        <v>0</v>
      </c>
      <c r="BY59" s="30">
        <f t="shared" si="67"/>
        <v>0</v>
      </c>
      <c r="BZ59" s="30">
        <f t="shared" si="67"/>
        <v>0</v>
      </c>
      <c r="CA59" s="30">
        <f t="shared" si="67"/>
        <v>0</v>
      </c>
      <c r="CB59" s="30">
        <f t="shared" si="67"/>
        <v>0</v>
      </c>
      <c r="CC59" s="30">
        <f t="shared" si="67"/>
        <v>0</v>
      </c>
      <c r="CD59" s="30">
        <f t="shared" si="67"/>
        <v>0</v>
      </c>
      <c r="CE59" s="30">
        <f t="shared" si="67"/>
        <v>0</v>
      </c>
      <c r="CF59" s="30">
        <f t="shared" si="67"/>
        <v>0</v>
      </c>
      <c r="CG59" s="30">
        <f t="shared" si="67"/>
        <v>0</v>
      </c>
      <c r="CH59" s="34">
        <f t="shared" si="67"/>
        <v>0</v>
      </c>
    </row>
    <row r="60" spans="1:86" ht="15.6" x14ac:dyDescent="0.3">
      <c r="A60" s="645"/>
      <c r="B60" s="14" t="str">
        <f t="shared" si="65"/>
        <v>Building Shell</v>
      </c>
      <c r="C60" s="30">
        <f t="shared" ref="C60:C71" si="68">IF(C24=0,0,(C6*0.5)-C42)*C79*C$93*C$2</f>
        <v>0</v>
      </c>
      <c r="D60" s="30">
        <f t="shared" ref="D60:S71" si="69">IF(D24=0,0,((D6*0.5)+C24-D42)*D79*D$93*D$2)</f>
        <v>0</v>
      </c>
      <c r="E60" s="30">
        <f t="shared" si="69"/>
        <v>0</v>
      </c>
      <c r="F60" s="30">
        <f t="shared" si="69"/>
        <v>0</v>
      </c>
      <c r="G60" s="30">
        <f t="shared" si="69"/>
        <v>0</v>
      </c>
      <c r="H60" s="30">
        <f t="shared" si="69"/>
        <v>0</v>
      </c>
      <c r="I60" s="30">
        <f t="shared" si="69"/>
        <v>0</v>
      </c>
      <c r="J60" s="30">
        <f t="shared" si="69"/>
        <v>0</v>
      </c>
      <c r="K60" s="30">
        <f t="shared" si="69"/>
        <v>0</v>
      </c>
      <c r="L60" s="30">
        <f t="shared" si="69"/>
        <v>0</v>
      </c>
      <c r="M60" s="30">
        <f t="shared" si="69"/>
        <v>0</v>
      </c>
      <c r="N60" s="30">
        <f t="shared" si="69"/>
        <v>0</v>
      </c>
      <c r="O60" s="30">
        <f t="shared" si="69"/>
        <v>0</v>
      </c>
      <c r="P60" s="30">
        <f t="shared" si="69"/>
        <v>0</v>
      </c>
      <c r="Q60" s="30">
        <f t="shared" si="69"/>
        <v>0</v>
      </c>
      <c r="R60" s="30">
        <f t="shared" si="69"/>
        <v>0</v>
      </c>
      <c r="S60" s="30">
        <f t="shared" si="69"/>
        <v>0</v>
      </c>
      <c r="T60" s="30">
        <f t="shared" si="66"/>
        <v>0</v>
      </c>
      <c r="U60" s="30">
        <f t="shared" si="66"/>
        <v>0</v>
      </c>
      <c r="V60" s="30">
        <f t="shared" si="66"/>
        <v>0</v>
      </c>
      <c r="W60" s="30">
        <f t="shared" si="66"/>
        <v>0</v>
      </c>
      <c r="X60" s="30">
        <f t="shared" si="66"/>
        <v>0</v>
      </c>
      <c r="Y60" s="30">
        <f t="shared" si="66"/>
        <v>0</v>
      </c>
      <c r="Z60" s="30">
        <f t="shared" si="66"/>
        <v>0</v>
      </c>
      <c r="AA60" s="30">
        <f t="shared" si="66"/>
        <v>0</v>
      </c>
      <c r="AB60" s="30">
        <f t="shared" si="66"/>
        <v>0</v>
      </c>
      <c r="AC60" s="30">
        <f t="shared" si="66"/>
        <v>0</v>
      </c>
      <c r="AD60" s="30">
        <f t="shared" si="66"/>
        <v>0</v>
      </c>
      <c r="AE60" s="30">
        <f t="shared" si="66"/>
        <v>0</v>
      </c>
      <c r="AF60" s="30">
        <f t="shared" si="66"/>
        <v>0</v>
      </c>
      <c r="AG60" s="30">
        <f t="shared" si="66"/>
        <v>0</v>
      </c>
      <c r="AH60" s="30">
        <f t="shared" si="66"/>
        <v>0</v>
      </c>
      <c r="AI60" s="30">
        <f t="shared" si="66"/>
        <v>0</v>
      </c>
      <c r="AJ60" s="30">
        <f t="shared" si="66"/>
        <v>0</v>
      </c>
      <c r="AK60" s="30">
        <f t="shared" si="66"/>
        <v>0</v>
      </c>
      <c r="AL60" s="30">
        <f t="shared" si="66"/>
        <v>0</v>
      </c>
      <c r="AM60" s="30">
        <f t="shared" si="66"/>
        <v>0</v>
      </c>
      <c r="AN60" s="30">
        <f t="shared" si="66"/>
        <v>0</v>
      </c>
      <c r="AO60" s="30">
        <f t="shared" si="66"/>
        <v>0</v>
      </c>
      <c r="AP60" s="30">
        <f t="shared" si="66"/>
        <v>0</v>
      </c>
      <c r="AQ60" s="30">
        <f t="shared" si="66"/>
        <v>0</v>
      </c>
      <c r="AR60" s="30">
        <f t="shared" si="66"/>
        <v>0</v>
      </c>
      <c r="AS60" s="30">
        <f t="shared" si="66"/>
        <v>0</v>
      </c>
      <c r="AT60" s="30">
        <f t="shared" si="66"/>
        <v>0</v>
      </c>
      <c r="AU60" s="30">
        <f t="shared" si="66"/>
        <v>0</v>
      </c>
      <c r="AV60" s="30">
        <f t="shared" si="66"/>
        <v>0</v>
      </c>
      <c r="AW60" s="30">
        <f t="shared" si="66"/>
        <v>0</v>
      </c>
      <c r="AX60" s="30">
        <f t="shared" si="66"/>
        <v>0</v>
      </c>
      <c r="AY60" s="30">
        <f t="shared" si="66"/>
        <v>0</v>
      </c>
      <c r="AZ60" s="30">
        <f t="shared" si="66"/>
        <v>0</v>
      </c>
      <c r="BA60" s="30">
        <f t="shared" si="66"/>
        <v>0</v>
      </c>
      <c r="BB60" s="30">
        <f t="shared" si="66"/>
        <v>0</v>
      </c>
      <c r="BC60" s="30">
        <f t="shared" si="66"/>
        <v>0</v>
      </c>
      <c r="BD60" s="30">
        <f t="shared" si="66"/>
        <v>0</v>
      </c>
      <c r="BE60" s="30">
        <f t="shared" si="66"/>
        <v>0</v>
      </c>
      <c r="BF60" s="30">
        <f t="shared" si="66"/>
        <v>0</v>
      </c>
      <c r="BG60" s="30">
        <f t="shared" si="66"/>
        <v>0</v>
      </c>
      <c r="BH60" s="30">
        <f t="shared" si="66"/>
        <v>0</v>
      </c>
      <c r="BI60" s="30">
        <f t="shared" si="66"/>
        <v>0</v>
      </c>
      <c r="BJ60" s="30">
        <f t="shared" si="66"/>
        <v>0</v>
      </c>
      <c r="BK60" s="30">
        <f t="shared" si="66"/>
        <v>0</v>
      </c>
      <c r="BL60" s="30">
        <f t="shared" si="66"/>
        <v>0</v>
      </c>
      <c r="BM60" s="30">
        <f t="shared" si="66"/>
        <v>0</v>
      </c>
      <c r="BN60" s="30">
        <f t="shared" si="66"/>
        <v>0</v>
      </c>
      <c r="BO60" s="30">
        <f t="shared" si="66"/>
        <v>0</v>
      </c>
      <c r="BP60" s="30">
        <f t="shared" si="66"/>
        <v>0</v>
      </c>
      <c r="BQ60" s="30">
        <f t="shared" si="67"/>
        <v>0</v>
      </c>
      <c r="BR60" s="30">
        <f t="shared" si="67"/>
        <v>0</v>
      </c>
      <c r="BS60" s="30">
        <f t="shared" si="67"/>
        <v>0</v>
      </c>
      <c r="BT60" s="30">
        <f t="shared" si="67"/>
        <v>0</v>
      </c>
      <c r="BU60" s="30">
        <f t="shared" si="67"/>
        <v>0</v>
      </c>
      <c r="BV60" s="30">
        <f t="shared" si="67"/>
        <v>0</v>
      </c>
      <c r="BW60" s="30">
        <f t="shared" si="67"/>
        <v>0</v>
      </c>
      <c r="BX60" s="30">
        <f t="shared" si="67"/>
        <v>0</v>
      </c>
      <c r="BY60" s="30">
        <f t="shared" si="67"/>
        <v>0</v>
      </c>
      <c r="BZ60" s="30">
        <f t="shared" si="67"/>
        <v>0</v>
      </c>
      <c r="CA60" s="30">
        <f t="shared" si="67"/>
        <v>0</v>
      </c>
      <c r="CB60" s="30">
        <f t="shared" si="67"/>
        <v>0</v>
      </c>
      <c r="CC60" s="30">
        <f t="shared" si="67"/>
        <v>0</v>
      </c>
      <c r="CD60" s="30">
        <f t="shared" si="67"/>
        <v>0</v>
      </c>
      <c r="CE60" s="30">
        <f t="shared" si="67"/>
        <v>0</v>
      </c>
      <c r="CF60" s="30">
        <f t="shared" si="67"/>
        <v>0</v>
      </c>
      <c r="CG60" s="30">
        <f t="shared" si="67"/>
        <v>0</v>
      </c>
      <c r="CH60" s="34">
        <f t="shared" si="67"/>
        <v>0</v>
      </c>
    </row>
    <row r="61" spans="1:86" ht="15.6" x14ac:dyDescent="0.3">
      <c r="A61" s="645"/>
      <c r="B61" s="14" t="str">
        <f t="shared" si="65"/>
        <v>Cooking</v>
      </c>
      <c r="C61" s="30">
        <f t="shared" si="68"/>
        <v>0</v>
      </c>
      <c r="D61" s="30">
        <f t="shared" si="69"/>
        <v>0</v>
      </c>
      <c r="E61" s="30">
        <f t="shared" ref="E61:BP64" si="70">IF(E25=0,0,((E7*0.5)+D25-E43)*E80*E$93*E$2)</f>
        <v>0</v>
      </c>
      <c r="F61" s="30">
        <f t="shared" si="70"/>
        <v>0</v>
      </c>
      <c r="G61" s="30">
        <f t="shared" si="70"/>
        <v>0</v>
      </c>
      <c r="H61" s="30">
        <f t="shared" si="70"/>
        <v>0</v>
      </c>
      <c r="I61" s="30">
        <f t="shared" si="70"/>
        <v>0</v>
      </c>
      <c r="J61" s="30">
        <f t="shared" si="70"/>
        <v>0</v>
      </c>
      <c r="K61" s="30">
        <f t="shared" si="70"/>
        <v>0</v>
      </c>
      <c r="L61" s="30">
        <f t="shared" si="70"/>
        <v>0</v>
      </c>
      <c r="M61" s="30">
        <f t="shared" si="70"/>
        <v>0</v>
      </c>
      <c r="N61" s="30">
        <f t="shared" si="70"/>
        <v>0</v>
      </c>
      <c r="O61" s="30">
        <f t="shared" si="70"/>
        <v>0</v>
      </c>
      <c r="P61" s="30">
        <f t="shared" si="70"/>
        <v>0</v>
      </c>
      <c r="Q61" s="30">
        <f t="shared" si="70"/>
        <v>0</v>
      </c>
      <c r="R61" s="30">
        <f t="shared" si="70"/>
        <v>0</v>
      </c>
      <c r="S61" s="30">
        <f t="shared" si="70"/>
        <v>0</v>
      </c>
      <c r="T61" s="30">
        <f t="shared" si="70"/>
        <v>0</v>
      </c>
      <c r="U61" s="30">
        <f t="shared" si="70"/>
        <v>0</v>
      </c>
      <c r="V61" s="30">
        <f t="shared" si="70"/>
        <v>0</v>
      </c>
      <c r="W61" s="30">
        <f t="shared" si="70"/>
        <v>0</v>
      </c>
      <c r="X61" s="30">
        <f t="shared" si="70"/>
        <v>0</v>
      </c>
      <c r="Y61" s="30">
        <f t="shared" si="70"/>
        <v>0</v>
      </c>
      <c r="Z61" s="30">
        <f t="shared" si="70"/>
        <v>0</v>
      </c>
      <c r="AA61" s="30">
        <f t="shared" si="70"/>
        <v>0</v>
      </c>
      <c r="AB61" s="30">
        <f t="shared" si="70"/>
        <v>0</v>
      </c>
      <c r="AC61" s="30">
        <f t="shared" si="70"/>
        <v>0</v>
      </c>
      <c r="AD61" s="30">
        <f t="shared" si="70"/>
        <v>0</v>
      </c>
      <c r="AE61" s="30">
        <f t="shared" si="70"/>
        <v>0</v>
      </c>
      <c r="AF61" s="30">
        <f t="shared" si="70"/>
        <v>0</v>
      </c>
      <c r="AG61" s="30">
        <f t="shared" si="70"/>
        <v>0</v>
      </c>
      <c r="AH61" s="30">
        <f t="shared" si="70"/>
        <v>0</v>
      </c>
      <c r="AI61" s="30">
        <f t="shared" si="70"/>
        <v>0</v>
      </c>
      <c r="AJ61" s="30">
        <f t="shared" si="70"/>
        <v>0</v>
      </c>
      <c r="AK61" s="30">
        <f t="shared" si="70"/>
        <v>0</v>
      </c>
      <c r="AL61" s="30">
        <f t="shared" si="70"/>
        <v>0</v>
      </c>
      <c r="AM61" s="30">
        <f t="shared" si="70"/>
        <v>0</v>
      </c>
      <c r="AN61" s="30">
        <f t="shared" si="70"/>
        <v>0</v>
      </c>
      <c r="AO61" s="30">
        <f t="shared" si="70"/>
        <v>0</v>
      </c>
      <c r="AP61" s="30">
        <f t="shared" si="70"/>
        <v>0</v>
      </c>
      <c r="AQ61" s="30">
        <f t="shared" si="70"/>
        <v>0</v>
      </c>
      <c r="AR61" s="30">
        <f t="shared" si="70"/>
        <v>0</v>
      </c>
      <c r="AS61" s="30">
        <f t="shared" si="70"/>
        <v>0</v>
      </c>
      <c r="AT61" s="30">
        <f t="shared" si="70"/>
        <v>0</v>
      </c>
      <c r="AU61" s="30">
        <f t="shared" si="70"/>
        <v>0</v>
      </c>
      <c r="AV61" s="30">
        <f t="shared" si="70"/>
        <v>0</v>
      </c>
      <c r="AW61" s="30">
        <f t="shared" si="70"/>
        <v>0</v>
      </c>
      <c r="AX61" s="30">
        <f t="shared" si="70"/>
        <v>0</v>
      </c>
      <c r="AY61" s="30">
        <f t="shared" si="70"/>
        <v>0</v>
      </c>
      <c r="AZ61" s="30">
        <f t="shared" si="70"/>
        <v>0</v>
      </c>
      <c r="BA61" s="30">
        <f t="shared" si="70"/>
        <v>0</v>
      </c>
      <c r="BB61" s="30">
        <f t="shared" si="70"/>
        <v>0</v>
      </c>
      <c r="BC61" s="30">
        <f t="shared" si="70"/>
        <v>0</v>
      </c>
      <c r="BD61" s="30">
        <f t="shared" si="70"/>
        <v>0</v>
      </c>
      <c r="BE61" s="30">
        <f t="shared" si="70"/>
        <v>0</v>
      </c>
      <c r="BF61" s="30">
        <f t="shared" si="70"/>
        <v>0</v>
      </c>
      <c r="BG61" s="30">
        <f t="shared" si="70"/>
        <v>0</v>
      </c>
      <c r="BH61" s="30">
        <f t="shared" si="70"/>
        <v>0</v>
      </c>
      <c r="BI61" s="30">
        <f t="shared" si="70"/>
        <v>0</v>
      </c>
      <c r="BJ61" s="30">
        <f t="shared" si="70"/>
        <v>0</v>
      </c>
      <c r="BK61" s="30">
        <f t="shared" si="70"/>
        <v>0</v>
      </c>
      <c r="BL61" s="30">
        <f t="shared" si="70"/>
        <v>0</v>
      </c>
      <c r="BM61" s="30">
        <f t="shared" si="70"/>
        <v>0</v>
      </c>
      <c r="BN61" s="30">
        <f t="shared" si="70"/>
        <v>0</v>
      </c>
      <c r="BO61" s="30">
        <f t="shared" si="70"/>
        <v>0</v>
      </c>
      <c r="BP61" s="30">
        <f t="shared" si="70"/>
        <v>0</v>
      </c>
      <c r="BQ61" s="30">
        <f t="shared" si="67"/>
        <v>0</v>
      </c>
      <c r="BR61" s="30">
        <f t="shared" si="67"/>
        <v>0</v>
      </c>
      <c r="BS61" s="30">
        <f t="shared" si="67"/>
        <v>0</v>
      </c>
      <c r="BT61" s="30">
        <f t="shared" si="67"/>
        <v>0</v>
      </c>
      <c r="BU61" s="30">
        <f t="shared" si="67"/>
        <v>0</v>
      </c>
      <c r="BV61" s="30">
        <f t="shared" si="67"/>
        <v>0</v>
      </c>
      <c r="BW61" s="30">
        <f t="shared" si="67"/>
        <v>0</v>
      </c>
      <c r="BX61" s="30">
        <f t="shared" si="67"/>
        <v>0</v>
      </c>
      <c r="BY61" s="30">
        <f t="shared" si="67"/>
        <v>0</v>
      </c>
      <c r="BZ61" s="30">
        <f t="shared" si="67"/>
        <v>0</v>
      </c>
      <c r="CA61" s="30">
        <f t="shared" si="67"/>
        <v>0</v>
      </c>
      <c r="CB61" s="30">
        <f t="shared" si="67"/>
        <v>0</v>
      </c>
      <c r="CC61" s="30">
        <f t="shared" si="67"/>
        <v>0</v>
      </c>
      <c r="CD61" s="30">
        <f t="shared" si="67"/>
        <v>0</v>
      </c>
      <c r="CE61" s="30">
        <f t="shared" si="67"/>
        <v>0</v>
      </c>
      <c r="CF61" s="30">
        <f t="shared" si="67"/>
        <v>0</v>
      </c>
      <c r="CG61" s="30">
        <f t="shared" si="67"/>
        <v>0</v>
      </c>
      <c r="CH61" s="34">
        <f t="shared" si="67"/>
        <v>0</v>
      </c>
    </row>
    <row r="62" spans="1:86" ht="15.6" x14ac:dyDescent="0.3">
      <c r="A62" s="645"/>
      <c r="B62" s="14" t="str">
        <f t="shared" si="65"/>
        <v>Cooling</v>
      </c>
      <c r="C62" s="30">
        <f t="shared" si="68"/>
        <v>0</v>
      </c>
      <c r="D62" s="30">
        <f t="shared" si="69"/>
        <v>0</v>
      </c>
      <c r="E62" s="30">
        <f t="shared" si="70"/>
        <v>0</v>
      </c>
      <c r="F62" s="30">
        <f t="shared" si="70"/>
        <v>0</v>
      </c>
      <c r="G62" s="30">
        <f t="shared" si="70"/>
        <v>0</v>
      </c>
      <c r="H62" s="30">
        <f t="shared" si="70"/>
        <v>0</v>
      </c>
      <c r="I62" s="30">
        <f t="shared" si="70"/>
        <v>0</v>
      </c>
      <c r="J62" s="30">
        <f t="shared" si="70"/>
        <v>0</v>
      </c>
      <c r="K62" s="30">
        <f t="shared" si="70"/>
        <v>0</v>
      </c>
      <c r="L62" s="30">
        <f t="shared" si="70"/>
        <v>0</v>
      </c>
      <c r="M62" s="30">
        <f t="shared" si="70"/>
        <v>0</v>
      </c>
      <c r="N62" s="30">
        <f t="shared" si="70"/>
        <v>0</v>
      </c>
      <c r="O62" s="30">
        <f t="shared" si="70"/>
        <v>0</v>
      </c>
      <c r="P62" s="30">
        <f t="shared" si="70"/>
        <v>0</v>
      </c>
      <c r="Q62" s="30">
        <f t="shared" si="70"/>
        <v>0</v>
      </c>
      <c r="R62" s="30">
        <f t="shared" si="70"/>
        <v>0</v>
      </c>
      <c r="S62" s="30">
        <f t="shared" si="70"/>
        <v>0</v>
      </c>
      <c r="T62" s="30">
        <f t="shared" si="70"/>
        <v>0</v>
      </c>
      <c r="U62" s="30">
        <f t="shared" si="70"/>
        <v>0</v>
      </c>
      <c r="V62" s="30">
        <f t="shared" si="70"/>
        <v>0</v>
      </c>
      <c r="W62" s="30">
        <f t="shared" si="70"/>
        <v>0</v>
      </c>
      <c r="X62" s="30">
        <f t="shared" si="70"/>
        <v>0</v>
      </c>
      <c r="Y62" s="30">
        <f t="shared" si="70"/>
        <v>0</v>
      </c>
      <c r="Z62" s="30">
        <f t="shared" si="70"/>
        <v>0</v>
      </c>
      <c r="AA62" s="30">
        <f t="shared" si="70"/>
        <v>0</v>
      </c>
      <c r="AB62" s="30">
        <f t="shared" si="70"/>
        <v>0</v>
      </c>
      <c r="AC62" s="30">
        <f t="shared" si="70"/>
        <v>0</v>
      </c>
      <c r="AD62" s="30">
        <f t="shared" si="70"/>
        <v>0</v>
      </c>
      <c r="AE62" s="30">
        <f t="shared" si="70"/>
        <v>0</v>
      </c>
      <c r="AF62" s="30">
        <f t="shared" si="70"/>
        <v>0</v>
      </c>
      <c r="AG62" s="30">
        <f t="shared" si="70"/>
        <v>0</v>
      </c>
      <c r="AH62" s="30">
        <f t="shared" si="70"/>
        <v>0</v>
      </c>
      <c r="AI62" s="30">
        <f t="shared" si="70"/>
        <v>0</v>
      </c>
      <c r="AJ62" s="30">
        <f t="shared" si="70"/>
        <v>0</v>
      </c>
      <c r="AK62" s="30">
        <f t="shared" si="70"/>
        <v>0</v>
      </c>
      <c r="AL62" s="30">
        <f t="shared" si="70"/>
        <v>0</v>
      </c>
      <c r="AM62" s="30">
        <f t="shared" si="70"/>
        <v>0</v>
      </c>
      <c r="AN62" s="30">
        <f t="shared" si="70"/>
        <v>0</v>
      </c>
      <c r="AO62" s="30">
        <f t="shared" si="70"/>
        <v>0</v>
      </c>
      <c r="AP62" s="30">
        <f t="shared" si="70"/>
        <v>0</v>
      </c>
      <c r="AQ62" s="30">
        <f t="shared" si="70"/>
        <v>0</v>
      </c>
      <c r="AR62" s="30">
        <f t="shared" si="70"/>
        <v>0</v>
      </c>
      <c r="AS62" s="30">
        <f t="shared" si="70"/>
        <v>0</v>
      </c>
      <c r="AT62" s="30">
        <f t="shared" si="70"/>
        <v>0</v>
      </c>
      <c r="AU62" s="30">
        <f t="shared" si="70"/>
        <v>0</v>
      </c>
      <c r="AV62" s="30">
        <f t="shared" si="70"/>
        <v>0</v>
      </c>
      <c r="AW62" s="30">
        <f t="shared" si="70"/>
        <v>0</v>
      </c>
      <c r="AX62" s="30">
        <f t="shared" si="70"/>
        <v>0</v>
      </c>
      <c r="AY62" s="30">
        <f t="shared" si="70"/>
        <v>0</v>
      </c>
      <c r="AZ62" s="30">
        <f t="shared" si="70"/>
        <v>0</v>
      </c>
      <c r="BA62" s="30">
        <f t="shared" si="70"/>
        <v>0</v>
      </c>
      <c r="BB62" s="30">
        <f t="shared" si="70"/>
        <v>0</v>
      </c>
      <c r="BC62" s="30">
        <f t="shared" si="70"/>
        <v>0</v>
      </c>
      <c r="BD62" s="30">
        <f t="shared" si="70"/>
        <v>0</v>
      </c>
      <c r="BE62" s="30">
        <f t="shared" si="70"/>
        <v>0</v>
      </c>
      <c r="BF62" s="30">
        <f t="shared" si="70"/>
        <v>0</v>
      </c>
      <c r="BG62" s="30">
        <f t="shared" si="70"/>
        <v>0</v>
      </c>
      <c r="BH62" s="30">
        <f t="shared" si="70"/>
        <v>0</v>
      </c>
      <c r="BI62" s="30">
        <f t="shared" si="70"/>
        <v>0</v>
      </c>
      <c r="BJ62" s="30">
        <f t="shared" si="70"/>
        <v>0</v>
      </c>
      <c r="BK62" s="30">
        <f t="shared" si="70"/>
        <v>0</v>
      </c>
      <c r="BL62" s="30">
        <f t="shared" si="70"/>
        <v>0</v>
      </c>
      <c r="BM62" s="30">
        <f t="shared" si="70"/>
        <v>0</v>
      </c>
      <c r="BN62" s="30">
        <f t="shared" si="70"/>
        <v>0</v>
      </c>
      <c r="BO62" s="30">
        <f t="shared" si="70"/>
        <v>0</v>
      </c>
      <c r="BP62" s="30">
        <f t="shared" si="70"/>
        <v>0</v>
      </c>
      <c r="BQ62" s="30">
        <f t="shared" si="67"/>
        <v>0</v>
      </c>
      <c r="BR62" s="30">
        <f t="shared" si="67"/>
        <v>0</v>
      </c>
      <c r="BS62" s="30">
        <f t="shared" si="67"/>
        <v>0</v>
      </c>
      <c r="BT62" s="30">
        <f t="shared" si="67"/>
        <v>0</v>
      </c>
      <c r="BU62" s="30">
        <f t="shared" si="67"/>
        <v>0</v>
      </c>
      <c r="BV62" s="30">
        <f t="shared" si="67"/>
        <v>0</v>
      </c>
      <c r="BW62" s="30">
        <f t="shared" si="67"/>
        <v>0</v>
      </c>
      <c r="BX62" s="30">
        <f t="shared" si="67"/>
        <v>0</v>
      </c>
      <c r="BY62" s="30">
        <f t="shared" si="67"/>
        <v>0</v>
      </c>
      <c r="BZ62" s="30">
        <f t="shared" si="67"/>
        <v>0</v>
      </c>
      <c r="CA62" s="30">
        <f t="shared" si="67"/>
        <v>0</v>
      </c>
      <c r="CB62" s="30">
        <f t="shared" si="67"/>
        <v>0</v>
      </c>
      <c r="CC62" s="30">
        <f t="shared" si="67"/>
        <v>0</v>
      </c>
      <c r="CD62" s="30">
        <f t="shared" si="67"/>
        <v>0</v>
      </c>
      <c r="CE62" s="30">
        <f t="shared" si="67"/>
        <v>0</v>
      </c>
      <c r="CF62" s="30">
        <f t="shared" si="67"/>
        <v>0</v>
      </c>
      <c r="CG62" s="30">
        <f t="shared" si="67"/>
        <v>0</v>
      </c>
      <c r="CH62" s="34">
        <f t="shared" si="67"/>
        <v>0</v>
      </c>
    </row>
    <row r="63" spans="1:86" ht="15.6" x14ac:dyDescent="0.3">
      <c r="A63" s="645"/>
      <c r="B63" s="14" t="str">
        <f t="shared" si="65"/>
        <v>Ext Lighting</v>
      </c>
      <c r="C63" s="30">
        <f t="shared" si="68"/>
        <v>0</v>
      </c>
      <c r="D63" s="30">
        <f t="shared" si="69"/>
        <v>0</v>
      </c>
      <c r="E63" s="30">
        <f t="shared" si="70"/>
        <v>0</v>
      </c>
      <c r="F63" s="30">
        <f t="shared" si="70"/>
        <v>30.547965291657523</v>
      </c>
      <c r="G63" s="30">
        <f t="shared" si="70"/>
        <v>76.790652041509034</v>
      </c>
      <c r="H63" s="30">
        <f t="shared" si="70"/>
        <v>93.623754468032431</v>
      </c>
      <c r="I63" s="30">
        <f t="shared" si="70"/>
        <v>120.93039244242736</v>
      </c>
      <c r="J63" s="30">
        <f t="shared" si="70"/>
        <v>96.743477567052096</v>
      </c>
      <c r="K63" s="30">
        <f t="shared" si="70"/>
        <v>115.57194043499597</v>
      </c>
      <c r="L63" s="30">
        <f t="shared" si="70"/>
        <v>388.01422715368278</v>
      </c>
      <c r="M63" s="30">
        <f t="shared" si="70"/>
        <v>619.891284094502</v>
      </c>
      <c r="N63" s="30">
        <f t="shared" si="70"/>
        <v>652.39656248007361</v>
      </c>
      <c r="O63" s="30">
        <f t="shared" si="70"/>
        <v>678.19883900550064</v>
      </c>
      <c r="P63" s="30">
        <f t="shared" si="70"/>
        <v>539.91704626576916</v>
      </c>
      <c r="Q63" s="30">
        <f t="shared" si="70"/>
        <v>487.25621168945486</v>
      </c>
      <c r="R63" s="30">
        <f t="shared" si="70"/>
        <v>474.31576799612458</v>
      </c>
      <c r="S63" s="30">
        <f t="shared" si="70"/>
        <v>596.16109862378369</v>
      </c>
      <c r="T63" s="30">
        <f t="shared" si="70"/>
        <v>726.84420352069685</v>
      </c>
      <c r="U63" s="30">
        <f t="shared" si="70"/>
        <v>938.83817494494724</v>
      </c>
      <c r="V63" s="30">
        <f t="shared" si="70"/>
        <v>751.06404670041354</v>
      </c>
      <c r="W63" s="30">
        <f t="shared" si="70"/>
        <v>897.23805109202885</v>
      </c>
      <c r="X63" s="30">
        <f t="shared" si="70"/>
        <v>706.26369584394854</v>
      </c>
      <c r="Y63" s="30">
        <f t="shared" si="70"/>
        <v>629.3403625683635</v>
      </c>
      <c r="Z63" s="30">
        <f t="shared" si="70"/>
        <v>652.39656248007361</v>
      </c>
      <c r="AA63" s="30">
        <f t="shared" si="70"/>
        <v>678.19883900550064</v>
      </c>
      <c r="AB63" s="30">
        <f t="shared" si="70"/>
        <v>539.91704626576916</v>
      </c>
      <c r="AC63" s="30">
        <f t="shared" si="70"/>
        <v>487.25621168945486</v>
      </c>
      <c r="AD63" s="30">
        <f t="shared" si="70"/>
        <v>474.31576799612458</v>
      </c>
      <c r="AE63" s="30">
        <f t="shared" si="70"/>
        <v>596.16109862378369</v>
      </c>
      <c r="AF63" s="30">
        <f t="shared" si="70"/>
        <v>726.84420352069685</v>
      </c>
      <c r="AG63" s="30">
        <f t="shared" si="70"/>
        <v>938.83817494494724</v>
      </c>
      <c r="AH63" s="30">
        <f t="shared" si="70"/>
        <v>751.06404670041354</v>
      </c>
      <c r="AI63" s="30">
        <f t="shared" si="70"/>
        <v>897.23805109202885</v>
      </c>
      <c r="AJ63" s="30">
        <f t="shared" si="70"/>
        <v>706.26369584394854</v>
      </c>
      <c r="AK63" s="30">
        <f t="shared" si="70"/>
        <v>629.3403625683635</v>
      </c>
      <c r="AL63" s="30">
        <f t="shared" si="70"/>
        <v>652.39656248007361</v>
      </c>
      <c r="AM63" s="30">
        <f t="shared" si="70"/>
        <v>678.19883900550064</v>
      </c>
      <c r="AN63" s="30">
        <f t="shared" si="70"/>
        <v>539.91704626576916</v>
      </c>
      <c r="AO63" s="30">
        <f t="shared" si="70"/>
        <v>487.25621168945486</v>
      </c>
      <c r="AP63" s="30">
        <f t="shared" si="70"/>
        <v>474.31576799612458</v>
      </c>
      <c r="AQ63" s="30">
        <f t="shared" si="70"/>
        <v>596.16109862378369</v>
      </c>
      <c r="AR63" s="30">
        <f t="shared" si="70"/>
        <v>726.84420352069685</v>
      </c>
      <c r="AS63" s="30">
        <f t="shared" si="70"/>
        <v>938.83817494494724</v>
      </c>
      <c r="AT63" s="30">
        <f t="shared" si="70"/>
        <v>751.06404670041354</v>
      </c>
      <c r="AU63" s="30">
        <f t="shared" si="70"/>
        <v>897.23805109202885</v>
      </c>
      <c r="AV63" s="30">
        <f t="shared" si="70"/>
        <v>706.26369584394854</v>
      </c>
      <c r="AW63" s="30">
        <f t="shared" si="70"/>
        <v>629.3403625683635</v>
      </c>
      <c r="AX63" s="30">
        <f t="shared" si="70"/>
        <v>652.39656248007361</v>
      </c>
      <c r="AY63" s="30">
        <f t="shared" si="70"/>
        <v>678.19883900550064</v>
      </c>
      <c r="AZ63" s="30">
        <f t="shared" si="70"/>
        <v>539.91704626576916</v>
      </c>
      <c r="BA63" s="30">
        <f t="shared" si="70"/>
        <v>487.25621168945486</v>
      </c>
      <c r="BB63" s="30">
        <f t="shared" si="70"/>
        <v>474.31576799612458</v>
      </c>
      <c r="BC63" s="30">
        <f t="shared" si="70"/>
        <v>596.16109862378369</v>
      </c>
      <c r="BD63" s="30">
        <f t="shared" si="70"/>
        <v>726.84420352069685</v>
      </c>
      <c r="BE63" s="30">
        <f t="shared" si="70"/>
        <v>938.83817494494724</v>
      </c>
      <c r="BF63" s="30">
        <f t="shared" si="70"/>
        <v>751.06404670041354</v>
      </c>
      <c r="BG63" s="30">
        <f t="shared" si="70"/>
        <v>897.23805109202885</v>
      </c>
      <c r="BH63" s="30">
        <f t="shared" si="70"/>
        <v>706.26369584394854</v>
      </c>
      <c r="BI63" s="30">
        <f t="shared" si="70"/>
        <v>629.3403625683635</v>
      </c>
      <c r="BJ63" s="30">
        <f t="shared" si="70"/>
        <v>652.39656248007361</v>
      </c>
      <c r="BK63" s="30">
        <f t="shared" si="70"/>
        <v>678.19883900550064</v>
      </c>
      <c r="BL63" s="30">
        <f t="shared" si="70"/>
        <v>539.91704626576916</v>
      </c>
      <c r="BM63" s="30">
        <f t="shared" si="70"/>
        <v>487.25621168945486</v>
      </c>
      <c r="BN63" s="30">
        <f t="shared" si="70"/>
        <v>474.31576799612458</v>
      </c>
      <c r="BO63" s="30">
        <f t="shared" si="70"/>
        <v>596.16109862378369</v>
      </c>
      <c r="BP63" s="30">
        <f t="shared" si="70"/>
        <v>726.84420352069685</v>
      </c>
      <c r="BQ63" s="30">
        <f t="shared" si="67"/>
        <v>938.83817494494724</v>
      </c>
      <c r="BR63" s="30">
        <f t="shared" si="67"/>
        <v>751.06404670041354</v>
      </c>
      <c r="BS63" s="30">
        <f t="shared" si="67"/>
        <v>897.23805109202885</v>
      </c>
      <c r="BT63" s="30">
        <f t="shared" si="67"/>
        <v>706.26369584394854</v>
      </c>
      <c r="BU63" s="30">
        <f t="shared" si="67"/>
        <v>629.3403625683635</v>
      </c>
      <c r="BV63" s="30">
        <f t="shared" si="67"/>
        <v>652.39656248007361</v>
      </c>
      <c r="BW63" s="30">
        <f t="shared" si="67"/>
        <v>678.19883900550064</v>
      </c>
      <c r="BX63" s="30">
        <f t="shared" si="67"/>
        <v>539.91704626576916</v>
      </c>
      <c r="BY63" s="30">
        <f t="shared" si="67"/>
        <v>487.25621168945486</v>
      </c>
      <c r="BZ63" s="30">
        <f t="shared" si="67"/>
        <v>474.31576799612458</v>
      </c>
      <c r="CA63" s="30">
        <f t="shared" si="67"/>
        <v>596.16109862378369</v>
      </c>
      <c r="CB63" s="30">
        <f t="shared" si="67"/>
        <v>726.84420352069685</v>
      </c>
      <c r="CC63" s="30">
        <f t="shared" si="67"/>
        <v>938.83817494494724</v>
      </c>
      <c r="CD63" s="30">
        <f t="shared" si="67"/>
        <v>751.06404670041354</v>
      </c>
      <c r="CE63" s="30">
        <f t="shared" si="67"/>
        <v>897.23805109202885</v>
      </c>
      <c r="CF63" s="30">
        <f t="shared" si="67"/>
        <v>706.26369584394854</v>
      </c>
      <c r="CG63" s="30">
        <f t="shared" si="67"/>
        <v>629.3403625683635</v>
      </c>
      <c r="CH63" s="34">
        <f t="shared" si="67"/>
        <v>652.39656248007361</v>
      </c>
    </row>
    <row r="64" spans="1:86" ht="15.6" x14ac:dyDescent="0.3">
      <c r="A64" s="645"/>
      <c r="B64" s="14" t="str">
        <f t="shared" si="65"/>
        <v>Heating</v>
      </c>
      <c r="C64" s="30">
        <f t="shared" si="68"/>
        <v>0</v>
      </c>
      <c r="D64" s="30">
        <f t="shared" si="69"/>
        <v>0</v>
      </c>
      <c r="E64" s="30">
        <f t="shared" si="70"/>
        <v>0</v>
      </c>
      <c r="F64" s="30">
        <f t="shared" si="70"/>
        <v>0</v>
      </c>
      <c r="G64" s="30">
        <f t="shared" si="70"/>
        <v>0</v>
      </c>
      <c r="H64" s="30">
        <f t="shared" si="70"/>
        <v>0</v>
      </c>
      <c r="I64" s="30">
        <f t="shared" si="70"/>
        <v>0</v>
      </c>
      <c r="J64" s="30">
        <f t="shared" si="70"/>
        <v>0</v>
      </c>
      <c r="K64" s="30">
        <f t="shared" si="70"/>
        <v>0</v>
      </c>
      <c r="L64" s="30">
        <f t="shared" si="70"/>
        <v>0</v>
      </c>
      <c r="M64" s="30">
        <f t="shared" si="70"/>
        <v>0</v>
      </c>
      <c r="N64" s="30">
        <f t="shared" si="70"/>
        <v>0</v>
      </c>
      <c r="O64" s="30">
        <f t="shared" si="70"/>
        <v>0</v>
      </c>
      <c r="P64" s="30">
        <f t="shared" si="70"/>
        <v>0</v>
      </c>
      <c r="Q64" s="30">
        <f t="shared" si="70"/>
        <v>0</v>
      </c>
      <c r="R64" s="30">
        <f t="shared" si="70"/>
        <v>0</v>
      </c>
      <c r="S64" s="30">
        <f t="shared" si="70"/>
        <v>0</v>
      </c>
      <c r="T64" s="30">
        <f t="shared" si="70"/>
        <v>0</v>
      </c>
      <c r="U64" s="30">
        <f t="shared" si="70"/>
        <v>0</v>
      </c>
      <c r="V64" s="30">
        <f t="shared" si="70"/>
        <v>0</v>
      </c>
      <c r="W64" s="30">
        <f t="shared" si="70"/>
        <v>0</v>
      </c>
      <c r="X64" s="30">
        <f t="shared" si="70"/>
        <v>0</v>
      </c>
      <c r="Y64" s="30">
        <f t="shared" si="70"/>
        <v>0</v>
      </c>
      <c r="Z64" s="30">
        <f t="shared" si="70"/>
        <v>0</v>
      </c>
      <c r="AA64" s="30">
        <f t="shared" si="70"/>
        <v>0</v>
      </c>
      <c r="AB64" s="30">
        <f t="shared" si="70"/>
        <v>0</v>
      </c>
      <c r="AC64" s="30">
        <f t="shared" si="70"/>
        <v>0</v>
      </c>
      <c r="AD64" s="30">
        <f t="shared" si="70"/>
        <v>0</v>
      </c>
      <c r="AE64" s="30">
        <f t="shared" si="70"/>
        <v>0</v>
      </c>
      <c r="AF64" s="30">
        <f t="shared" si="70"/>
        <v>0</v>
      </c>
      <c r="AG64" s="30">
        <f t="shared" si="70"/>
        <v>0</v>
      </c>
      <c r="AH64" s="30">
        <f t="shared" si="70"/>
        <v>0</v>
      </c>
      <c r="AI64" s="30">
        <f t="shared" si="70"/>
        <v>0</v>
      </c>
      <c r="AJ64" s="30">
        <f t="shared" si="70"/>
        <v>0</v>
      </c>
      <c r="AK64" s="30">
        <f t="shared" si="70"/>
        <v>0</v>
      </c>
      <c r="AL64" s="30">
        <f t="shared" si="70"/>
        <v>0</v>
      </c>
      <c r="AM64" s="30">
        <f t="shared" si="70"/>
        <v>0</v>
      </c>
      <c r="AN64" s="30">
        <f t="shared" si="70"/>
        <v>0</v>
      </c>
      <c r="AO64" s="30">
        <f t="shared" si="70"/>
        <v>0</v>
      </c>
      <c r="AP64" s="30">
        <f t="shared" si="70"/>
        <v>0</v>
      </c>
      <c r="AQ64" s="30">
        <f t="shared" si="70"/>
        <v>0</v>
      </c>
      <c r="AR64" s="30">
        <f t="shared" si="70"/>
        <v>0</v>
      </c>
      <c r="AS64" s="30">
        <f t="shared" si="70"/>
        <v>0</v>
      </c>
      <c r="AT64" s="30">
        <f t="shared" si="70"/>
        <v>0</v>
      </c>
      <c r="AU64" s="30">
        <f t="shared" si="70"/>
        <v>0</v>
      </c>
      <c r="AV64" s="30">
        <f t="shared" si="70"/>
        <v>0</v>
      </c>
      <c r="AW64" s="30">
        <f t="shared" si="70"/>
        <v>0</v>
      </c>
      <c r="AX64" s="30">
        <f t="shared" si="70"/>
        <v>0</v>
      </c>
      <c r="AY64" s="30">
        <f t="shared" si="70"/>
        <v>0</v>
      </c>
      <c r="AZ64" s="30">
        <f t="shared" si="70"/>
        <v>0</v>
      </c>
      <c r="BA64" s="30">
        <f t="shared" si="70"/>
        <v>0</v>
      </c>
      <c r="BB64" s="30">
        <f t="shared" si="70"/>
        <v>0</v>
      </c>
      <c r="BC64" s="30">
        <f t="shared" si="70"/>
        <v>0</v>
      </c>
      <c r="BD64" s="30">
        <f t="shared" si="70"/>
        <v>0</v>
      </c>
      <c r="BE64" s="30">
        <f t="shared" si="70"/>
        <v>0</v>
      </c>
      <c r="BF64" s="30">
        <f t="shared" si="70"/>
        <v>0</v>
      </c>
      <c r="BG64" s="30">
        <f t="shared" si="70"/>
        <v>0</v>
      </c>
      <c r="BH64" s="30">
        <f t="shared" si="70"/>
        <v>0</v>
      </c>
      <c r="BI64" s="30">
        <f t="shared" si="70"/>
        <v>0</v>
      </c>
      <c r="BJ64" s="30">
        <f t="shared" si="70"/>
        <v>0</v>
      </c>
      <c r="BK64" s="30">
        <f t="shared" si="70"/>
        <v>0</v>
      </c>
      <c r="BL64" s="30">
        <f t="shared" si="70"/>
        <v>0</v>
      </c>
      <c r="BM64" s="30">
        <f t="shared" si="70"/>
        <v>0</v>
      </c>
      <c r="BN64" s="30">
        <f t="shared" si="70"/>
        <v>0</v>
      </c>
      <c r="BO64" s="30">
        <f t="shared" si="70"/>
        <v>0</v>
      </c>
      <c r="BP64" s="30">
        <f t="shared" ref="BP64:CH67" si="71">IF(BP28=0,0,((BP10*0.5)+BO28-BP46)*BP83*BP$93*BP$2)</f>
        <v>0</v>
      </c>
      <c r="BQ64" s="30">
        <f t="shared" si="71"/>
        <v>0</v>
      </c>
      <c r="BR64" s="30">
        <f t="shared" si="71"/>
        <v>0</v>
      </c>
      <c r="BS64" s="30">
        <f t="shared" si="71"/>
        <v>0</v>
      </c>
      <c r="BT64" s="30">
        <f t="shared" si="71"/>
        <v>0</v>
      </c>
      <c r="BU64" s="30">
        <f t="shared" si="71"/>
        <v>0</v>
      </c>
      <c r="BV64" s="30">
        <f t="shared" si="71"/>
        <v>0</v>
      </c>
      <c r="BW64" s="30">
        <f t="shared" si="71"/>
        <v>0</v>
      </c>
      <c r="BX64" s="30">
        <f t="shared" si="71"/>
        <v>0</v>
      </c>
      <c r="BY64" s="30">
        <f t="shared" si="71"/>
        <v>0</v>
      </c>
      <c r="BZ64" s="30">
        <f t="shared" si="71"/>
        <v>0</v>
      </c>
      <c r="CA64" s="30">
        <f t="shared" si="71"/>
        <v>0</v>
      </c>
      <c r="CB64" s="30">
        <f t="shared" si="71"/>
        <v>0</v>
      </c>
      <c r="CC64" s="30">
        <f t="shared" si="71"/>
        <v>0</v>
      </c>
      <c r="CD64" s="30">
        <f t="shared" si="71"/>
        <v>0</v>
      </c>
      <c r="CE64" s="30">
        <f t="shared" si="71"/>
        <v>0</v>
      </c>
      <c r="CF64" s="30">
        <f t="shared" si="71"/>
        <v>0</v>
      </c>
      <c r="CG64" s="30">
        <f t="shared" si="71"/>
        <v>0</v>
      </c>
      <c r="CH64" s="34">
        <f t="shared" si="71"/>
        <v>0</v>
      </c>
    </row>
    <row r="65" spans="1:88" ht="15.6" x14ac:dyDescent="0.3">
      <c r="A65" s="645"/>
      <c r="B65" s="14" t="str">
        <f t="shared" si="65"/>
        <v>HVAC</v>
      </c>
      <c r="C65" s="30">
        <f t="shared" si="68"/>
        <v>0</v>
      </c>
      <c r="D65" s="30">
        <f t="shared" si="69"/>
        <v>0</v>
      </c>
      <c r="E65" s="30">
        <f t="shared" ref="E65:BP68" si="72">IF(E29=0,0,((E11*0.5)+D29-E47)*E84*E$93*E$2)</f>
        <v>0</v>
      </c>
      <c r="F65" s="30">
        <f t="shared" si="72"/>
        <v>0</v>
      </c>
      <c r="G65" s="30">
        <f t="shared" si="72"/>
        <v>0</v>
      </c>
      <c r="H65" s="30">
        <f t="shared" si="72"/>
        <v>0</v>
      </c>
      <c r="I65" s="30">
        <f t="shared" si="72"/>
        <v>0</v>
      </c>
      <c r="J65" s="30">
        <f t="shared" si="72"/>
        <v>0</v>
      </c>
      <c r="K65" s="30">
        <f t="shared" si="72"/>
        <v>0</v>
      </c>
      <c r="L65" s="30">
        <f t="shared" si="72"/>
        <v>0</v>
      </c>
      <c r="M65" s="30">
        <f t="shared" si="72"/>
        <v>0</v>
      </c>
      <c r="N65" s="30">
        <f t="shared" si="72"/>
        <v>0</v>
      </c>
      <c r="O65" s="30">
        <f t="shared" si="72"/>
        <v>0</v>
      </c>
      <c r="P65" s="30">
        <f t="shared" si="72"/>
        <v>0</v>
      </c>
      <c r="Q65" s="30">
        <f t="shared" si="72"/>
        <v>0</v>
      </c>
      <c r="R65" s="30">
        <f t="shared" si="72"/>
        <v>0</v>
      </c>
      <c r="S65" s="30">
        <f t="shared" si="72"/>
        <v>0</v>
      </c>
      <c r="T65" s="30">
        <f t="shared" si="72"/>
        <v>0</v>
      </c>
      <c r="U65" s="30">
        <f t="shared" si="72"/>
        <v>0</v>
      </c>
      <c r="V65" s="30">
        <f t="shared" si="72"/>
        <v>0</v>
      </c>
      <c r="W65" s="30">
        <f t="shared" si="72"/>
        <v>0</v>
      </c>
      <c r="X65" s="30">
        <f t="shared" si="72"/>
        <v>0</v>
      </c>
      <c r="Y65" s="30">
        <f t="shared" si="72"/>
        <v>0</v>
      </c>
      <c r="Z65" s="30">
        <f t="shared" si="72"/>
        <v>0</v>
      </c>
      <c r="AA65" s="30">
        <f t="shared" si="72"/>
        <v>0</v>
      </c>
      <c r="AB65" s="30">
        <f t="shared" si="72"/>
        <v>0</v>
      </c>
      <c r="AC65" s="30">
        <f t="shared" si="72"/>
        <v>0</v>
      </c>
      <c r="AD65" s="30">
        <f t="shared" si="72"/>
        <v>0</v>
      </c>
      <c r="AE65" s="30">
        <f t="shared" si="72"/>
        <v>0</v>
      </c>
      <c r="AF65" s="30">
        <f t="shared" si="72"/>
        <v>0</v>
      </c>
      <c r="AG65" s="30">
        <f t="shared" si="72"/>
        <v>0</v>
      </c>
      <c r="AH65" s="30">
        <f t="shared" si="72"/>
        <v>0</v>
      </c>
      <c r="AI65" s="30">
        <f t="shared" si="72"/>
        <v>0</v>
      </c>
      <c r="AJ65" s="30">
        <f t="shared" si="72"/>
        <v>0</v>
      </c>
      <c r="AK65" s="30">
        <f t="shared" si="72"/>
        <v>0</v>
      </c>
      <c r="AL65" s="30">
        <f t="shared" si="72"/>
        <v>0</v>
      </c>
      <c r="AM65" s="30">
        <f t="shared" si="72"/>
        <v>0</v>
      </c>
      <c r="AN65" s="30">
        <f t="shared" si="72"/>
        <v>0</v>
      </c>
      <c r="AO65" s="30">
        <f t="shared" si="72"/>
        <v>0</v>
      </c>
      <c r="AP65" s="30">
        <f t="shared" si="72"/>
        <v>0</v>
      </c>
      <c r="AQ65" s="30">
        <f t="shared" si="72"/>
        <v>0</v>
      </c>
      <c r="AR65" s="30">
        <f t="shared" si="72"/>
        <v>0</v>
      </c>
      <c r="AS65" s="30">
        <f t="shared" si="72"/>
        <v>0</v>
      </c>
      <c r="AT65" s="30">
        <f t="shared" si="72"/>
        <v>0</v>
      </c>
      <c r="AU65" s="30">
        <f t="shared" si="72"/>
        <v>0</v>
      </c>
      <c r="AV65" s="30">
        <f t="shared" si="72"/>
        <v>0</v>
      </c>
      <c r="AW65" s="30">
        <f t="shared" si="72"/>
        <v>0</v>
      </c>
      <c r="AX65" s="30">
        <f t="shared" si="72"/>
        <v>0</v>
      </c>
      <c r="AY65" s="30">
        <f t="shared" si="72"/>
        <v>0</v>
      </c>
      <c r="AZ65" s="30">
        <f t="shared" si="72"/>
        <v>0</v>
      </c>
      <c r="BA65" s="30">
        <f t="shared" si="72"/>
        <v>0</v>
      </c>
      <c r="BB65" s="30">
        <f t="shared" si="72"/>
        <v>0</v>
      </c>
      <c r="BC65" s="30">
        <f t="shared" si="72"/>
        <v>0</v>
      </c>
      <c r="BD65" s="30">
        <f t="shared" si="72"/>
        <v>0</v>
      </c>
      <c r="BE65" s="30">
        <f t="shared" si="72"/>
        <v>0</v>
      </c>
      <c r="BF65" s="30">
        <f t="shared" si="72"/>
        <v>0</v>
      </c>
      <c r="BG65" s="30">
        <f t="shared" si="72"/>
        <v>0</v>
      </c>
      <c r="BH65" s="30">
        <f t="shared" si="72"/>
        <v>0</v>
      </c>
      <c r="BI65" s="30">
        <f t="shared" si="72"/>
        <v>0</v>
      </c>
      <c r="BJ65" s="30">
        <f t="shared" si="72"/>
        <v>0</v>
      </c>
      <c r="BK65" s="30">
        <f t="shared" si="72"/>
        <v>0</v>
      </c>
      <c r="BL65" s="30">
        <f t="shared" si="72"/>
        <v>0</v>
      </c>
      <c r="BM65" s="30">
        <f t="shared" si="72"/>
        <v>0</v>
      </c>
      <c r="BN65" s="30">
        <f t="shared" si="72"/>
        <v>0</v>
      </c>
      <c r="BO65" s="30">
        <f t="shared" si="72"/>
        <v>0</v>
      </c>
      <c r="BP65" s="30">
        <f t="shared" si="72"/>
        <v>0</v>
      </c>
      <c r="BQ65" s="30">
        <f t="shared" si="71"/>
        <v>0</v>
      </c>
      <c r="BR65" s="30">
        <f t="shared" si="71"/>
        <v>0</v>
      </c>
      <c r="BS65" s="30">
        <f t="shared" si="71"/>
        <v>0</v>
      </c>
      <c r="BT65" s="30">
        <f t="shared" si="71"/>
        <v>0</v>
      </c>
      <c r="BU65" s="30">
        <f t="shared" si="71"/>
        <v>0</v>
      </c>
      <c r="BV65" s="30">
        <f t="shared" si="71"/>
        <v>0</v>
      </c>
      <c r="BW65" s="30">
        <f t="shared" si="71"/>
        <v>0</v>
      </c>
      <c r="BX65" s="30">
        <f t="shared" si="71"/>
        <v>0</v>
      </c>
      <c r="BY65" s="30">
        <f t="shared" si="71"/>
        <v>0</v>
      </c>
      <c r="BZ65" s="30">
        <f t="shared" si="71"/>
        <v>0</v>
      </c>
      <c r="CA65" s="30">
        <f t="shared" si="71"/>
        <v>0</v>
      </c>
      <c r="CB65" s="30">
        <f t="shared" si="71"/>
        <v>0</v>
      </c>
      <c r="CC65" s="30">
        <f t="shared" si="71"/>
        <v>0</v>
      </c>
      <c r="CD65" s="30">
        <f t="shared" si="71"/>
        <v>0</v>
      </c>
      <c r="CE65" s="30">
        <f t="shared" si="71"/>
        <v>0</v>
      </c>
      <c r="CF65" s="30">
        <f t="shared" si="71"/>
        <v>0</v>
      </c>
      <c r="CG65" s="30">
        <f t="shared" si="71"/>
        <v>0</v>
      </c>
      <c r="CH65" s="34">
        <f t="shared" si="71"/>
        <v>0</v>
      </c>
    </row>
    <row r="66" spans="1:88" ht="15.6" x14ac:dyDescent="0.3">
      <c r="A66" s="645"/>
      <c r="B66" s="14" t="str">
        <f t="shared" si="65"/>
        <v>Lighting</v>
      </c>
      <c r="C66" s="30">
        <f t="shared" si="68"/>
        <v>0</v>
      </c>
      <c r="D66" s="30">
        <f t="shared" si="69"/>
        <v>115.7911985096775</v>
      </c>
      <c r="E66" s="30">
        <f t="shared" si="72"/>
        <v>308.78570290766334</v>
      </c>
      <c r="F66" s="30">
        <f t="shared" si="72"/>
        <v>830.50187559911285</v>
      </c>
      <c r="G66" s="30">
        <f t="shared" si="72"/>
        <v>1652.9603682083448</v>
      </c>
      <c r="H66" s="30">
        <f t="shared" si="72"/>
        <v>1970.1222202852305</v>
      </c>
      <c r="I66" s="30">
        <f t="shared" si="72"/>
        <v>2529.2158690292204</v>
      </c>
      <c r="J66" s="30">
        <f t="shared" si="72"/>
        <v>2153.0942468252624</v>
      </c>
      <c r="K66" s="30">
        <f t="shared" si="72"/>
        <v>2387.9724626709353</v>
      </c>
      <c r="L66" s="30">
        <f t="shared" si="72"/>
        <v>1821.6342544367601</v>
      </c>
      <c r="M66" s="30">
        <f t="shared" si="72"/>
        <v>1557.8441213372241</v>
      </c>
      <c r="N66" s="30">
        <f t="shared" si="72"/>
        <v>1607.535120843195</v>
      </c>
      <c r="O66" s="30">
        <f t="shared" si="72"/>
        <v>1693.3489963041495</v>
      </c>
      <c r="P66" s="30">
        <f t="shared" si="72"/>
        <v>1344.7312490628258</v>
      </c>
      <c r="Q66" s="30">
        <f t="shared" si="72"/>
        <v>1527.6651013587211</v>
      </c>
      <c r="R66" s="30">
        <f t="shared" si="72"/>
        <v>1510.6105189972639</v>
      </c>
      <c r="S66" s="30">
        <f t="shared" si="72"/>
        <v>1946.5585267783724</v>
      </c>
      <c r="T66" s="30">
        <f t="shared" si="72"/>
        <v>2320.0545399938974</v>
      </c>
      <c r="U66" s="30">
        <f t="shared" si="72"/>
        <v>2952.2777648833039</v>
      </c>
      <c r="V66" s="30">
        <f t="shared" si="72"/>
        <v>2365.4435089571234</v>
      </c>
      <c r="W66" s="30">
        <f t="shared" si="72"/>
        <v>2497.2832727610603</v>
      </c>
      <c r="X66" s="30">
        <f t="shared" si="72"/>
        <v>1874.5708052835571</v>
      </c>
      <c r="Y66" s="30">
        <f t="shared" si="72"/>
        <v>1568.9752476930939</v>
      </c>
      <c r="Z66" s="30">
        <f t="shared" si="72"/>
        <v>1608.7274680195242</v>
      </c>
      <c r="AA66" s="30">
        <f t="shared" si="72"/>
        <v>1693.3489963041495</v>
      </c>
      <c r="AB66" s="30">
        <f t="shared" si="72"/>
        <v>1344.7312490628258</v>
      </c>
      <c r="AC66" s="30">
        <f t="shared" si="72"/>
        <v>1527.6651013587211</v>
      </c>
      <c r="AD66" s="30">
        <f t="shared" si="72"/>
        <v>1510.6105189972639</v>
      </c>
      <c r="AE66" s="30">
        <f t="shared" si="72"/>
        <v>1946.5585267783724</v>
      </c>
      <c r="AF66" s="30">
        <f t="shared" si="72"/>
        <v>2320.0545399938974</v>
      </c>
      <c r="AG66" s="30">
        <f t="shared" si="72"/>
        <v>2952.2777648833039</v>
      </c>
      <c r="AH66" s="30">
        <f t="shared" si="72"/>
        <v>2365.4435089571234</v>
      </c>
      <c r="AI66" s="30">
        <f t="shared" si="72"/>
        <v>2497.2832727610603</v>
      </c>
      <c r="AJ66" s="30">
        <f t="shared" si="72"/>
        <v>1874.5708052835571</v>
      </c>
      <c r="AK66" s="30">
        <f t="shared" si="72"/>
        <v>1568.9752476930939</v>
      </c>
      <c r="AL66" s="30">
        <f t="shared" si="72"/>
        <v>1608.7274680195242</v>
      </c>
      <c r="AM66" s="30">
        <f t="shared" si="72"/>
        <v>1693.3489963041495</v>
      </c>
      <c r="AN66" s="30">
        <f t="shared" si="72"/>
        <v>1344.7312490628258</v>
      </c>
      <c r="AO66" s="30">
        <f t="shared" si="72"/>
        <v>1527.6651013587211</v>
      </c>
      <c r="AP66" s="30">
        <f t="shared" si="72"/>
        <v>1510.6105189972639</v>
      </c>
      <c r="AQ66" s="30">
        <f t="shared" si="72"/>
        <v>1946.5585267783724</v>
      </c>
      <c r="AR66" s="30">
        <f t="shared" si="72"/>
        <v>2320.0545399938974</v>
      </c>
      <c r="AS66" s="30">
        <f t="shared" si="72"/>
        <v>2952.2777648833039</v>
      </c>
      <c r="AT66" s="30">
        <f t="shared" si="72"/>
        <v>2365.4435089571234</v>
      </c>
      <c r="AU66" s="30">
        <f t="shared" si="72"/>
        <v>2497.2832727610603</v>
      </c>
      <c r="AV66" s="30">
        <f t="shared" si="72"/>
        <v>1874.5708052835571</v>
      </c>
      <c r="AW66" s="30">
        <f t="shared" si="72"/>
        <v>1568.9752476930939</v>
      </c>
      <c r="AX66" s="30">
        <f t="shared" si="72"/>
        <v>1608.7274680195242</v>
      </c>
      <c r="AY66" s="30">
        <f t="shared" si="72"/>
        <v>1693.3489963041495</v>
      </c>
      <c r="AZ66" s="30">
        <f t="shared" si="72"/>
        <v>1344.7312490628258</v>
      </c>
      <c r="BA66" s="30">
        <f t="shared" si="72"/>
        <v>1527.6651013587211</v>
      </c>
      <c r="BB66" s="30">
        <f t="shared" si="72"/>
        <v>1510.6105189972639</v>
      </c>
      <c r="BC66" s="30">
        <f t="shared" si="72"/>
        <v>1946.5585267783724</v>
      </c>
      <c r="BD66" s="30">
        <f t="shared" si="72"/>
        <v>2320.0545399938974</v>
      </c>
      <c r="BE66" s="30">
        <f t="shared" si="72"/>
        <v>2952.2777648833039</v>
      </c>
      <c r="BF66" s="30">
        <f t="shared" si="72"/>
        <v>2365.4435089571234</v>
      </c>
      <c r="BG66" s="30">
        <f t="shared" si="72"/>
        <v>2497.2832727610603</v>
      </c>
      <c r="BH66" s="30">
        <f t="shared" si="72"/>
        <v>1874.5708052835571</v>
      </c>
      <c r="BI66" s="30">
        <f t="shared" si="72"/>
        <v>1568.9752476930939</v>
      </c>
      <c r="BJ66" s="30">
        <f t="shared" si="72"/>
        <v>1608.7274680195242</v>
      </c>
      <c r="BK66" s="30">
        <f t="shared" si="72"/>
        <v>1693.3489963041495</v>
      </c>
      <c r="BL66" s="30">
        <f t="shared" si="72"/>
        <v>1344.7312490628258</v>
      </c>
      <c r="BM66" s="30">
        <f t="shared" si="72"/>
        <v>1527.6651013587211</v>
      </c>
      <c r="BN66" s="30">
        <f t="shared" si="72"/>
        <v>1510.6105189972639</v>
      </c>
      <c r="BO66" s="30">
        <f t="shared" si="72"/>
        <v>1946.5585267783724</v>
      </c>
      <c r="BP66" s="30">
        <f t="shared" si="72"/>
        <v>2320.0545399938974</v>
      </c>
      <c r="BQ66" s="30">
        <f t="shared" si="71"/>
        <v>2952.2777648833039</v>
      </c>
      <c r="BR66" s="30">
        <f t="shared" si="71"/>
        <v>2365.4435089571234</v>
      </c>
      <c r="BS66" s="30">
        <f t="shared" si="71"/>
        <v>2497.2832727610603</v>
      </c>
      <c r="BT66" s="30">
        <f t="shared" si="71"/>
        <v>1874.5708052835571</v>
      </c>
      <c r="BU66" s="30">
        <f t="shared" si="71"/>
        <v>1568.9752476930939</v>
      </c>
      <c r="BV66" s="30">
        <f t="shared" si="71"/>
        <v>1608.7274680195242</v>
      </c>
      <c r="BW66" s="30">
        <f t="shared" si="71"/>
        <v>1693.3489963041495</v>
      </c>
      <c r="BX66" s="30">
        <f t="shared" si="71"/>
        <v>1344.7312490628258</v>
      </c>
      <c r="BY66" s="30">
        <f t="shared" si="71"/>
        <v>1527.6651013587211</v>
      </c>
      <c r="BZ66" s="30">
        <f t="shared" si="71"/>
        <v>1510.6105189972639</v>
      </c>
      <c r="CA66" s="30">
        <f t="shared" si="71"/>
        <v>1946.5585267783724</v>
      </c>
      <c r="CB66" s="30">
        <f t="shared" si="71"/>
        <v>2320.0545399938974</v>
      </c>
      <c r="CC66" s="30">
        <f t="shared" si="71"/>
        <v>2952.2777648833039</v>
      </c>
      <c r="CD66" s="30">
        <f t="shared" si="71"/>
        <v>2365.4435089571234</v>
      </c>
      <c r="CE66" s="30">
        <f t="shared" si="71"/>
        <v>2497.2832727610603</v>
      </c>
      <c r="CF66" s="30">
        <f t="shared" si="71"/>
        <v>1874.5708052835571</v>
      </c>
      <c r="CG66" s="30">
        <f t="shared" si="71"/>
        <v>1568.9752476930939</v>
      </c>
      <c r="CH66" s="34">
        <f t="shared" si="71"/>
        <v>1608.7274680195242</v>
      </c>
    </row>
    <row r="67" spans="1:88" ht="15.6" x14ac:dyDescent="0.3">
      <c r="A67" s="645"/>
      <c r="B67" s="14" t="str">
        <f t="shared" si="65"/>
        <v>Miscellaneous</v>
      </c>
      <c r="C67" s="30">
        <f t="shared" si="68"/>
        <v>0</v>
      </c>
      <c r="D67" s="30">
        <f t="shared" si="69"/>
        <v>0</v>
      </c>
      <c r="E67" s="30">
        <f t="shared" si="72"/>
        <v>0</v>
      </c>
      <c r="F67" s="30">
        <f t="shared" si="72"/>
        <v>0</v>
      </c>
      <c r="G67" s="30">
        <f t="shared" si="72"/>
        <v>0</v>
      </c>
      <c r="H67" s="30">
        <f t="shared" si="72"/>
        <v>0</v>
      </c>
      <c r="I67" s="30">
        <f t="shared" si="72"/>
        <v>0</v>
      </c>
      <c r="J67" s="30">
        <f t="shared" si="72"/>
        <v>0</v>
      </c>
      <c r="K67" s="30">
        <f t="shared" si="72"/>
        <v>0</v>
      </c>
      <c r="L67" s="30">
        <f t="shared" si="72"/>
        <v>0</v>
      </c>
      <c r="M67" s="30">
        <f t="shared" si="72"/>
        <v>0</v>
      </c>
      <c r="N67" s="30">
        <f t="shared" si="72"/>
        <v>0</v>
      </c>
      <c r="O67" s="30">
        <f t="shared" si="72"/>
        <v>0</v>
      </c>
      <c r="P67" s="30">
        <f t="shared" si="72"/>
        <v>0</v>
      </c>
      <c r="Q67" s="30">
        <f t="shared" si="72"/>
        <v>0</v>
      </c>
      <c r="R67" s="30">
        <f t="shared" si="72"/>
        <v>0</v>
      </c>
      <c r="S67" s="30">
        <f t="shared" si="72"/>
        <v>0</v>
      </c>
      <c r="T67" s="30">
        <f t="shared" si="72"/>
        <v>0</v>
      </c>
      <c r="U67" s="30">
        <f t="shared" si="72"/>
        <v>0</v>
      </c>
      <c r="V67" s="30">
        <f t="shared" si="72"/>
        <v>0</v>
      </c>
      <c r="W67" s="30">
        <f t="shared" si="72"/>
        <v>0</v>
      </c>
      <c r="X67" s="30">
        <f t="shared" si="72"/>
        <v>0</v>
      </c>
      <c r="Y67" s="30">
        <f t="shared" si="72"/>
        <v>0</v>
      </c>
      <c r="Z67" s="30">
        <f t="shared" si="72"/>
        <v>0</v>
      </c>
      <c r="AA67" s="30">
        <f t="shared" si="72"/>
        <v>0</v>
      </c>
      <c r="AB67" s="30">
        <f t="shared" si="72"/>
        <v>0</v>
      </c>
      <c r="AC67" s="30">
        <f t="shared" si="72"/>
        <v>0</v>
      </c>
      <c r="AD67" s="30">
        <f t="shared" si="72"/>
        <v>0</v>
      </c>
      <c r="AE67" s="30">
        <f t="shared" si="72"/>
        <v>0</v>
      </c>
      <c r="AF67" s="30">
        <f t="shared" si="72"/>
        <v>0</v>
      </c>
      <c r="AG67" s="30">
        <f t="shared" si="72"/>
        <v>0</v>
      </c>
      <c r="AH67" s="30">
        <f t="shared" si="72"/>
        <v>0</v>
      </c>
      <c r="AI67" s="30">
        <f t="shared" si="72"/>
        <v>0</v>
      </c>
      <c r="AJ67" s="30">
        <f t="shared" si="72"/>
        <v>0</v>
      </c>
      <c r="AK67" s="30">
        <f t="shared" si="72"/>
        <v>0</v>
      </c>
      <c r="AL67" s="30">
        <f t="shared" si="72"/>
        <v>0</v>
      </c>
      <c r="AM67" s="30">
        <f t="shared" si="72"/>
        <v>0</v>
      </c>
      <c r="AN67" s="30">
        <f t="shared" si="72"/>
        <v>0</v>
      </c>
      <c r="AO67" s="30">
        <f t="shared" si="72"/>
        <v>0</v>
      </c>
      <c r="AP67" s="30">
        <f t="shared" si="72"/>
        <v>0</v>
      </c>
      <c r="AQ67" s="30">
        <f t="shared" si="72"/>
        <v>0</v>
      </c>
      <c r="AR67" s="30">
        <f t="shared" si="72"/>
        <v>0</v>
      </c>
      <c r="AS67" s="30">
        <f t="shared" si="72"/>
        <v>0</v>
      </c>
      <c r="AT67" s="30">
        <f t="shared" si="72"/>
        <v>0</v>
      </c>
      <c r="AU67" s="30">
        <f t="shared" si="72"/>
        <v>0</v>
      </c>
      <c r="AV67" s="30">
        <f t="shared" si="72"/>
        <v>0</v>
      </c>
      <c r="AW67" s="30">
        <f t="shared" si="72"/>
        <v>0</v>
      </c>
      <c r="AX67" s="30">
        <f t="shared" si="72"/>
        <v>0</v>
      </c>
      <c r="AY67" s="30">
        <f t="shared" si="72"/>
        <v>0</v>
      </c>
      <c r="AZ67" s="30">
        <f t="shared" si="72"/>
        <v>0</v>
      </c>
      <c r="BA67" s="30">
        <f t="shared" si="72"/>
        <v>0</v>
      </c>
      <c r="BB67" s="30">
        <f t="shared" si="72"/>
        <v>0</v>
      </c>
      <c r="BC67" s="30">
        <f t="shared" si="72"/>
        <v>0</v>
      </c>
      <c r="BD67" s="30">
        <f t="shared" si="72"/>
        <v>0</v>
      </c>
      <c r="BE67" s="30">
        <f t="shared" si="72"/>
        <v>0</v>
      </c>
      <c r="BF67" s="30">
        <f t="shared" si="72"/>
        <v>0</v>
      </c>
      <c r="BG67" s="30">
        <f t="shared" si="72"/>
        <v>0</v>
      </c>
      <c r="BH67" s="30">
        <f t="shared" si="72"/>
        <v>0</v>
      </c>
      <c r="BI67" s="30">
        <f t="shared" si="72"/>
        <v>0</v>
      </c>
      <c r="BJ67" s="30">
        <f t="shared" si="72"/>
        <v>0</v>
      </c>
      <c r="BK67" s="30">
        <f t="shared" si="72"/>
        <v>0</v>
      </c>
      <c r="BL67" s="30">
        <f t="shared" si="72"/>
        <v>0</v>
      </c>
      <c r="BM67" s="30">
        <f t="shared" si="72"/>
        <v>0</v>
      </c>
      <c r="BN67" s="30">
        <f t="shared" si="72"/>
        <v>0</v>
      </c>
      <c r="BO67" s="30">
        <f t="shared" si="72"/>
        <v>0</v>
      </c>
      <c r="BP67" s="30">
        <f t="shared" si="72"/>
        <v>0</v>
      </c>
      <c r="BQ67" s="30">
        <f t="shared" si="71"/>
        <v>0</v>
      </c>
      <c r="BR67" s="30">
        <f t="shared" si="71"/>
        <v>0</v>
      </c>
      <c r="BS67" s="30">
        <f t="shared" si="71"/>
        <v>0</v>
      </c>
      <c r="BT67" s="30">
        <f t="shared" si="71"/>
        <v>0</v>
      </c>
      <c r="BU67" s="30">
        <f t="shared" si="71"/>
        <v>0</v>
      </c>
      <c r="BV67" s="30">
        <f t="shared" si="71"/>
        <v>0</v>
      </c>
      <c r="BW67" s="30">
        <f t="shared" si="71"/>
        <v>0</v>
      </c>
      <c r="BX67" s="30">
        <f t="shared" si="71"/>
        <v>0</v>
      </c>
      <c r="BY67" s="30">
        <f t="shared" si="71"/>
        <v>0</v>
      </c>
      <c r="BZ67" s="30">
        <f t="shared" si="71"/>
        <v>0</v>
      </c>
      <c r="CA67" s="30">
        <f t="shared" si="71"/>
        <v>0</v>
      </c>
      <c r="CB67" s="30">
        <f t="shared" si="71"/>
        <v>0</v>
      </c>
      <c r="CC67" s="30">
        <f t="shared" si="71"/>
        <v>0</v>
      </c>
      <c r="CD67" s="30">
        <f t="shared" si="71"/>
        <v>0</v>
      </c>
      <c r="CE67" s="30">
        <f t="shared" si="71"/>
        <v>0</v>
      </c>
      <c r="CF67" s="30">
        <f t="shared" si="71"/>
        <v>0</v>
      </c>
      <c r="CG67" s="30">
        <f t="shared" si="71"/>
        <v>0</v>
      </c>
      <c r="CH67" s="34">
        <f t="shared" si="71"/>
        <v>0</v>
      </c>
    </row>
    <row r="68" spans="1:88" ht="15.75" customHeight="1" x14ac:dyDescent="0.3">
      <c r="A68" s="645"/>
      <c r="B68" s="14" t="str">
        <f t="shared" si="65"/>
        <v>Motors</v>
      </c>
      <c r="C68" s="30">
        <f t="shared" si="68"/>
        <v>0</v>
      </c>
      <c r="D68" s="30">
        <f t="shared" si="69"/>
        <v>0</v>
      </c>
      <c r="E68" s="30">
        <f t="shared" si="72"/>
        <v>0</v>
      </c>
      <c r="F68" s="30">
        <f t="shared" si="72"/>
        <v>0</v>
      </c>
      <c r="G68" s="30">
        <f t="shared" si="72"/>
        <v>0</v>
      </c>
      <c r="H68" s="30">
        <f t="shared" si="72"/>
        <v>0</v>
      </c>
      <c r="I68" s="30">
        <f t="shared" si="72"/>
        <v>0</v>
      </c>
      <c r="J68" s="30">
        <f t="shared" si="72"/>
        <v>0</v>
      </c>
      <c r="K68" s="30">
        <f t="shared" si="72"/>
        <v>0</v>
      </c>
      <c r="L68" s="30">
        <f t="shared" si="72"/>
        <v>0</v>
      </c>
      <c r="M68" s="30">
        <f t="shared" si="72"/>
        <v>0</v>
      </c>
      <c r="N68" s="30">
        <f t="shared" si="72"/>
        <v>0</v>
      </c>
      <c r="O68" s="30">
        <f t="shared" si="72"/>
        <v>0</v>
      </c>
      <c r="P68" s="30">
        <f t="shared" si="72"/>
        <v>0</v>
      </c>
      <c r="Q68" s="30">
        <f t="shared" si="72"/>
        <v>0</v>
      </c>
      <c r="R68" s="30">
        <f t="shared" si="72"/>
        <v>0</v>
      </c>
      <c r="S68" s="30">
        <f t="shared" si="72"/>
        <v>0</v>
      </c>
      <c r="T68" s="30">
        <f t="shared" si="72"/>
        <v>0</v>
      </c>
      <c r="U68" s="30">
        <f t="shared" si="72"/>
        <v>0</v>
      </c>
      <c r="V68" s="30">
        <f t="shared" si="72"/>
        <v>0</v>
      </c>
      <c r="W68" s="30">
        <f t="shared" si="72"/>
        <v>0</v>
      </c>
      <c r="X68" s="30">
        <f t="shared" si="72"/>
        <v>0</v>
      </c>
      <c r="Y68" s="30">
        <f t="shared" si="72"/>
        <v>0</v>
      </c>
      <c r="Z68" s="30">
        <f t="shared" si="72"/>
        <v>0</v>
      </c>
      <c r="AA68" s="30">
        <f t="shared" si="72"/>
        <v>0</v>
      </c>
      <c r="AB68" s="30">
        <f t="shared" si="72"/>
        <v>0</v>
      </c>
      <c r="AC68" s="30">
        <f t="shared" si="72"/>
        <v>0</v>
      </c>
      <c r="AD68" s="30">
        <f t="shared" si="72"/>
        <v>0</v>
      </c>
      <c r="AE68" s="30">
        <f t="shared" si="72"/>
        <v>0</v>
      </c>
      <c r="AF68" s="30">
        <f t="shared" si="72"/>
        <v>0</v>
      </c>
      <c r="AG68" s="30">
        <f t="shared" si="72"/>
        <v>0</v>
      </c>
      <c r="AH68" s="30">
        <f t="shared" si="72"/>
        <v>0</v>
      </c>
      <c r="AI68" s="30">
        <f t="shared" si="72"/>
        <v>0</v>
      </c>
      <c r="AJ68" s="30">
        <f t="shared" si="72"/>
        <v>0</v>
      </c>
      <c r="AK68" s="30">
        <f t="shared" si="72"/>
        <v>0</v>
      </c>
      <c r="AL68" s="30">
        <f t="shared" si="72"/>
        <v>0</v>
      </c>
      <c r="AM68" s="30">
        <f t="shared" si="72"/>
        <v>0</v>
      </c>
      <c r="AN68" s="30">
        <f t="shared" si="72"/>
        <v>0</v>
      </c>
      <c r="AO68" s="30">
        <f t="shared" si="72"/>
        <v>0</v>
      </c>
      <c r="AP68" s="30">
        <f t="shared" si="72"/>
        <v>0</v>
      </c>
      <c r="AQ68" s="30">
        <f t="shared" si="72"/>
        <v>0</v>
      </c>
      <c r="AR68" s="30">
        <f t="shared" si="72"/>
        <v>0</v>
      </c>
      <c r="AS68" s="30">
        <f t="shared" si="72"/>
        <v>0</v>
      </c>
      <c r="AT68" s="30">
        <f t="shared" si="72"/>
        <v>0</v>
      </c>
      <c r="AU68" s="30">
        <f t="shared" si="72"/>
        <v>0</v>
      </c>
      <c r="AV68" s="30">
        <f t="shared" si="72"/>
        <v>0</v>
      </c>
      <c r="AW68" s="30">
        <f t="shared" si="72"/>
        <v>0</v>
      </c>
      <c r="AX68" s="30">
        <f t="shared" si="72"/>
        <v>0</v>
      </c>
      <c r="AY68" s="30">
        <f t="shared" si="72"/>
        <v>0</v>
      </c>
      <c r="AZ68" s="30">
        <f t="shared" si="72"/>
        <v>0</v>
      </c>
      <c r="BA68" s="30">
        <f t="shared" si="72"/>
        <v>0</v>
      </c>
      <c r="BB68" s="30">
        <f t="shared" si="72"/>
        <v>0</v>
      </c>
      <c r="BC68" s="30">
        <f t="shared" si="72"/>
        <v>0</v>
      </c>
      <c r="BD68" s="30">
        <f t="shared" si="72"/>
        <v>0</v>
      </c>
      <c r="BE68" s="30">
        <f t="shared" si="72"/>
        <v>0</v>
      </c>
      <c r="BF68" s="30">
        <f t="shared" si="72"/>
        <v>0</v>
      </c>
      <c r="BG68" s="30">
        <f t="shared" si="72"/>
        <v>0</v>
      </c>
      <c r="BH68" s="30">
        <f t="shared" si="72"/>
        <v>0</v>
      </c>
      <c r="BI68" s="30">
        <f t="shared" si="72"/>
        <v>0</v>
      </c>
      <c r="BJ68" s="30">
        <f t="shared" si="72"/>
        <v>0</v>
      </c>
      <c r="BK68" s="30">
        <f t="shared" si="72"/>
        <v>0</v>
      </c>
      <c r="BL68" s="30">
        <f t="shared" si="72"/>
        <v>0</v>
      </c>
      <c r="BM68" s="30">
        <f t="shared" si="72"/>
        <v>0</v>
      </c>
      <c r="BN68" s="30">
        <f t="shared" si="72"/>
        <v>0</v>
      </c>
      <c r="BO68" s="30">
        <f t="shared" si="72"/>
        <v>0</v>
      </c>
      <c r="BP68" s="30">
        <f t="shared" ref="BP68:CH71" si="73">IF(BP32=0,0,((BP14*0.5)+BO32-BP50)*BP87*BP$93*BP$2)</f>
        <v>0</v>
      </c>
      <c r="BQ68" s="30">
        <f t="shared" si="73"/>
        <v>0</v>
      </c>
      <c r="BR68" s="30">
        <f t="shared" si="73"/>
        <v>0</v>
      </c>
      <c r="BS68" s="30">
        <f t="shared" si="73"/>
        <v>0</v>
      </c>
      <c r="BT68" s="30">
        <f t="shared" si="73"/>
        <v>0</v>
      </c>
      <c r="BU68" s="30">
        <f t="shared" si="73"/>
        <v>0</v>
      </c>
      <c r="BV68" s="30">
        <f t="shared" si="73"/>
        <v>0</v>
      </c>
      <c r="BW68" s="30">
        <f t="shared" si="73"/>
        <v>0</v>
      </c>
      <c r="BX68" s="30">
        <f t="shared" si="73"/>
        <v>0</v>
      </c>
      <c r="BY68" s="30">
        <f t="shared" si="73"/>
        <v>0</v>
      </c>
      <c r="BZ68" s="30">
        <f t="shared" si="73"/>
        <v>0</v>
      </c>
      <c r="CA68" s="30">
        <f t="shared" si="73"/>
        <v>0</v>
      </c>
      <c r="CB68" s="30">
        <f t="shared" si="73"/>
        <v>0</v>
      </c>
      <c r="CC68" s="30">
        <f t="shared" si="73"/>
        <v>0</v>
      </c>
      <c r="CD68" s="30">
        <f t="shared" si="73"/>
        <v>0</v>
      </c>
      <c r="CE68" s="30">
        <f t="shared" si="73"/>
        <v>0</v>
      </c>
      <c r="CF68" s="30">
        <f t="shared" si="73"/>
        <v>0</v>
      </c>
      <c r="CG68" s="30">
        <f t="shared" si="73"/>
        <v>0</v>
      </c>
      <c r="CH68" s="34">
        <f t="shared" si="73"/>
        <v>0</v>
      </c>
    </row>
    <row r="69" spans="1:88" ht="15.6" x14ac:dyDescent="0.3">
      <c r="A69" s="645"/>
      <c r="B69" s="14" t="str">
        <f t="shared" si="65"/>
        <v>Process</v>
      </c>
      <c r="C69" s="30">
        <f t="shared" si="68"/>
        <v>0</v>
      </c>
      <c r="D69" s="30">
        <f t="shared" si="69"/>
        <v>0</v>
      </c>
      <c r="E69" s="30">
        <f t="shared" ref="E69:BP71" si="74">IF(E33=0,0,((E15*0.5)+D33-E51)*E88*E$93*E$2)</f>
        <v>0</v>
      </c>
      <c r="F69" s="30">
        <f t="shared" si="74"/>
        <v>0</v>
      </c>
      <c r="G69" s="30">
        <f t="shared" si="74"/>
        <v>0</v>
      </c>
      <c r="H69" s="30">
        <f t="shared" si="74"/>
        <v>0</v>
      </c>
      <c r="I69" s="30">
        <f t="shared" si="74"/>
        <v>0</v>
      </c>
      <c r="J69" s="30">
        <f t="shared" si="74"/>
        <v>0</v>
      </c>
      <c r="K69" s="30">
        <f t="shared" si="74"/>
        <v>0</v>
      </c>
      <c r="L69" s="30">
        <f t="shared" si="74"/>
        <v>0</v>
      </c>
      <c r="M69" s="30">
        <f t="shared" si="74"/>
        <v>0</v>
      </c>
      <c r="N69" s="30">
        <f t="shared" si="74"/>
        <v>0</v>
      </c>
      <c r="O69" s="30">
        <f t="shared" si="74"/>
        <v>0</v>
      </c>
      <c r="P69" s="30">
        <f t="shared" si="74"/>
        <v>0</v>
      </c>
      <c r="Q69" s="30">
        <f t="shared" si="74"/>
        <v>0</v>
      </c>
      <c r="R69" s="30">
        <f t="shared" si="74"/>
        <v>0</v>
      </c>
      <c r="S69" s="30">
        <f t="shared" si="74"/>
        <v>0</v>
      </c>
      <c r="T69" s="30">
        <f t="shared" si="74"/>
        <v>0</v>
      </c>
      <c r="U69" s="30">
        <f t="shared" si="74"/>
        <v>0</v>
      </c>
      <c r="V69" s="30">
        <f t="shared" si="74"/>
        <v>0</v>
      </c>
      <c r="W69" s="30">
        <f t="shared" si="74"/>
        <v>0</v>
      </c>
      <c r="X69" s="30">
        <f t="shared" si="74"/>
        <v>0</v>
      </c>
      <c r="Y69" s="30">
        <f t="shared" si="74"/>
        <v>0</v>
      </c>
      <c r="Z69" s="30">
        <f t="shared" si="74"/>
        <v>0</v>
      </c>
      <c r="AA69" s="30">
        <f t="shared" si="74"/>
        <v>0</v>
      </c>
      <c r="AB69" s="30">
        <f t="shared" si="74"/>
        <v>0</v>
      </c>
      <c r="AC69" s="30">
        <f t="shared" si="74"/>
        <v>0</v>
      </c>
      <c r="AD69" s="30">
        <f t="shared" si="74"/>
        <v>0</v>
      </c>
      <c r="AE69" s="30">
        <f t="shared" si="74"/>
        <v>0</v>
      </c>
      <c r="AF69" s="30">
        <f t="shared" si="74"/>
        <v>0</v>
      </c>
      <c r="AG69" s="30">
        <f t="shared" si="74"/>
        <v>0</v>
      </c>
      <c r="AH69" s="30">
        <f t="shared" si="74"/>
        <v>0</v>
      </c>
      <c r="AI69" s="30">
        <f t="shared" si="74"/>
        <v>0</v>
      </c>
      <c r="AJ69" s="30">
        <f t="shared" si="74"/>
        <v>0</v>
      </c>
      <c r="AK69" s="30">
        <f t="shared" si="74"/>
        <v>0</v>
      </c>
      <c r="AL69" s="30">
        <f t="shared" si="74"/>
        <v>0</v>
      </c>
      <c r="AM69" s="30">
        <f t="shared" si="74"/>
        <v>0</v>
      </c>
      <c r="AN69" s="30">
        <f t="shared" si="74"/>
        <v>0</v>
      </c>
      <c r="AO69" s="30">
        <f t="shared" si="74"/>
        <v>0</v>
      </c>
      <c r="AP69" s="30">
        <f t="shared" si="74"/>
        <v>0</v>
      </c>
      <c r="AQ69" s="30">
        <f t="shared" si="74"/>
        <v>0</v>
      </c>
      <c r="AR69" s="30">
        <f t="shared" si="74"/>
        <v>0</v>
      </c>
      <c r="AS69" s="30">
        <f t="shared" si="74"/>
        <v>0</v>
      </c>
      <c r="AT69" s="30">
        <f t="shared" si="74"/>
        <v>0</v>
      </c>
      <c r="AU69" s="30">
        <f t="shared" si="74"/>
        <v>0</v>
      </c>
      <c r="AV69" s="30">
        <f t="shared" si="74"/>
        <v>0</v>
      </c>
      <c r="AW69" s="30">
        <f t="shared" si="74"/>
        <v>0</v>
      </c>
      <c r="AX69" s="30">
        <f t="shared" si="74"/>
        <v>0</v>
      </c>
      <c r="AY69" s="30">
        <f t="shared" si="74"/>
        <v>0</v>
      </c>
      <c r="AZ69" s="30">
        <f t="shared" si="74"/>
        <v>0</v>
      </c>
      <c r="BA69" s="30">
        <f t="shared" si="74"/>
        <v>0</v>
      </c>
      <c r="BB69" s="30">
        <f t="shared" si="74"/>
        <v>0</v>
      </c>
      <c r="BC69" s="30">
        <f t="shared" si="74"/>
        <v>0</v>
      </c>
      <c r="BD69" s="30">
        <f t="shared" si="74"/>
        <v>0</v>
      </c>
      <c r="BE69" s="30">
        <f t="shared" si="74"/>
        <v>0</v>
      </c>
      <c r="BF69" s="30">
        <f t="shared" si="74"/>
        <v>0</v>
      </c>
      <c r="BG69" s="30">
        <f t="shared" si="74"/>
        <v>0</v>
      </c>
      <c r="BH69" s="30">
        <f t="shared" si="74"/>
        <v>0</v>
      </c>
      <c r="BI69" s="30">
        <f t="shared" si="74"/>
        <v>0</v>
      </c>
      <c r="BJ69" s="30">
        <f t="shared" si="74"/>
        <v>0</v>
      </c>
      <c r="BK69" s="30">
        <f t="shared" si="74"/>
        <v>0</v>
      </c>
      <c r="BL69" s="30">
        <f t="shared" si="74"/>
        <v>0</v>
      </c>
      <c r="BM69" s="30">
        <f t="shared" si="74"/>
        <v>0</v>
      </c>
      <c r="BN69" s="30">
        <f t="shared" si="74"/>
        <v>0</v>
      </c>
      <c r="BO69" s="30">
        <f t="shared" si="74"/>
        <v>0</v>
      </c>
      <c r="BP69" s="30">
        <f t="shared" si="74"/>
        <v>0</v>
      </c>
      <c r="BQ69" s="30">
        <f t="shared" si="73"/>
        <v>0</v>
      </c>
      <c r="BR69" s="30">
        <f t="shared" si="73"/>
        <v>0</v>
      </c>
      <c r="BS69" s="30">
        <f t="shared" si="73"/>
        <v>0</v>
      </c>
      <c r="BT69" s="30">
        <f t="shared" si="73"/>
        <v>0</v>
      </c>
      <c r="BU69" s="30">
        <f t="shared" si="73"/>
        <v>0</v>
      </c>
      <c r="BV69" s="30">
        <f t="shared" si="73"/>
        <v>0</v>
      </c>
      <c r="BW69" s="30">
        <f t="shared" si="73"/>
        <v>0</v>
      </c>
      <c r="BX69" s="30">
        <f t="shared" si="73"/>
        <v>0</v>
      </c>
      <c r="BY69" s="30">
        <f t="shared" si="73"/>
        <v>0</v>
      </c>
      <c r="BZ69" s="30">
        <f t="shared" si="73"/>
        <v>0</v>
      </c>
      <c r="CA69" s="30">
        <f t="shared" si="73"/>
        <v>0</v>
      </c>
      <c r="CB69" s="30">
        <f t="shared" si="73"/>
        <v>0</v>
      </c>
      <c r="CC69" s="30">
        <f t="shared" si="73"/>
        <v>0</v>
      </c>
      <c r="CD69" s="30">
        <f t="shared" si="73"/>
        <v>0</v>
      </c>
      <c r="CE69" s="30">
        <f t="shared" si="73"/>
        <v>0</v>
      </c>
      <c r="CF69" s="30">
        <f t="shared" si="73"/>
        <v>0</v>
      </c>
      <c r="CG69" s="30">
        <f t="shared" si="73"/>
        <v>0</v>
      </c>
      <c r="CH69" s="34">
        <f t="shared" si="73"/>
        <v>0</v>
      </c>
    </row>
    <row r="70" spans="1:88" ht="15.6" x14ac:dyDescent="0.3">
      <c r="A70" s="645"/>
      <c r="B70" s="14" t="str">
        <f t="shared" si="65"/>
        <v>Refrigeration</v>
      </c>
      <c r="C70" s="30">
        <f t="shared" si="68"/>
        <v>0</v>
      </c>
      <c r="D70" s="30">
        <f t="shared" si="69"/>
        <v>0</v>
      </c>
      <c r="E70" s="30">
        <f t="shared" si="74"/>
        <v>0</v>
      </c>
      <c r="F70" s="30">
        <f t="shared" si="74"/>
        <v>0</v>
      </c>
      <c r="G70" s="30">
        <f t="shared" si="74"/>
        <v>0</v>
      </c>
      <c r="H70" s="30">
        <f t="shared" si="74"/>
        <v>0</v>
      </c>
      <c r="I70" s="30">
        <f t="shared" si="74"/>
        <v>0</v>
      </c>
      <c r="J70" s="30">
        <f t="shared" si="74"/>
        <v>0</v>
      </c>
      <c r="K70" s="30">
        <f t="shared" si="74"/>
        <v>0</v>
      </c>
      <c r="L70" s="30">
        <f t="shared" si="74"/>
        <v>0</v>
      </c>
      <c r="M70" s="30">
        <f t="shared" si="74"/>
        <v>0</v>
      </c>
      <c r="N70" s="30">
        <f t="shared" si="74"/>
        <v>0</v>
      </c>
      <c r="O70" s="30">
        <f t="shared" si="74"/>
        <v>0</v>
      </c>
      <c r="P70" s="30">
        <f t="shared" si="74"/>
        <v>0</v>
      </c>
      <c r="Q70" s="30">
        <f t="shared" si="74"/>
        <v>0</v>
      </c>
      <c r="R70" s="30">
        <f t="shared" si="74"/>
        <v>0</v>
      </c>
      <c r="S70" s="30">
        <f t="shared" si="74"/>
        <v>0</v>
      </c>
      <c r="T70" s="30">
        <f t="shared" si="74"/>
        <v>0</v>
      </c>
      <c r="U70" s="30">
        <f t="shared" si="74"/>
        <v>0</v>
      </c>
      <c r="V70" s="30">
        <f t="shared" si="74"/>
        <v>0</v>
      </c>
      <c r="W70" s="30">
        <f t="shared" si="74"/>
        <v>0</v>
      </c>
      <c r="X70" s="30">
        <f t="shared" si="74"/>
        <v>0</v>
      </c>
      <c r="Y70" s="30">
        <f t="shared" si="74"/>
        <v>0</v>
      </c>
      <c r="Z70" s="30">
        <f t="shared" si="74"/>
        <v>0</v>
      </c>
      <c r="AA70" s="30">
        <f t="shared" si="74"/>
        <v>0</v>
      </c>
      <c r="AB70" s="30">
        <f t="shared" si="74"/>
        <v>0</v>
      </c>
      <c r="AC70" s="30">
        <f t="shared" si="74"/>
        <v>0</v>
      </c>
      <c r="AD70" s="30">
        <f t="shared" si="74"/>
        <v>0</v>
      </c>
      <c r="AE70" s="30">
        <f t="shared" si="74"/>
        <v>0</v>
      </c>
      <c r="AF70" s="30">
        <f t="shared" si="74"/>
        <v>0</v>
      </c>
      <c r="AG70" s="30">
        <f t="shared" si="74"/>
        <v>0</v>
      </c>
      <c r="AH70" s="30">
        <f t="shared" si="74"/>
        <v>0</v>
      </c>
      <c r="AI70" s="30">
        <f t="shared" si="74"/>
        <v>0</v>
      </c>
      <c r="AJ70" s="30">
        <f t="shared" si="74"/>
        <v>0</v>
      </c>
      <c r="AK70" s="30">
        <f t="shared" si="74"/>
        <v>0</v>
      </c>
      <c r="AL70" s="30">
        <f t="shared" si="74"/>
        <v>0</v>
      </c>
      <c r="AM70" s="30">
        <f t="shared" si="74"/>
        <v>0</v>
      </c>
      <c r="AN70" s="30">
        <f t="shared" si="74"/>
        <v>0</v>
      </c>
      <c r="AO70" s="30">
        <f t="shared" si="74"/>
        <v>0</v>
      </c>
      <c r="AP70" s="30">
        <f t="shared" si="74"/>
        <v>0</v>
      </c>
      <c r="AQ70" s="30">
        <f t="shared" si="74"/>
        <v>0</v>
      </c>
      <c r="AR70" s="30">
        <f t="shared" si="74"/>
        <v>0</v>
      </c>
      <c r="AS70" s="30">
        <f t="shared" si="74"/>
        <v>0</v>
      </c>
      <c r="AT70" s="30">
        <f t="shared" si="74"/>
        <v>0</v>
      </c>
      <c r="AU70" s="30">
        <f t="shared" si="74"/>
        <v>0</v>
      </c>
      <c r="AV70" s="30">
        <f t="shared" si="74"/>
        <v>0</v>
      </c>
      <c r="AW70" s="30">
        <f t="shared" si="74"/>
        <v>0</v>
      </c>
      <c r="AX70" s="30">
        <f t="shared" si="74"/>
        <v>0</v>
      </c>
      <c r="AY70" s="30">
        <f t="shared" si="74"/>
        <v>0</v>
      </c>
      <c r="AZ70" s="30">
        <f t="shared" si="74"/>
        <v>0</v>
      </c>
      <c r="BA70" s="30">
        <f t="shared" si="74"/>
        <v>0</v>
      </c>
      <c r="BB70" s="30">
        <f t="shared" si="74"/>
        <v>0</v>
      </c>
      <c r="BC70" s="30">
        <f t="shared" si="74"/>
        <v>0</v>
      </c>
      <c r="BD70" s="30">
        <f t="shared" si="74"/>
        <v>0</v>
      </c>
      <c r="BE70" s="30">
        <f t="shared" si="74"/>
        <v>0</v>
      </c>
      <c r="BF70" s="30">
        <f t="shared" si="74"/>
        <v>0</v>
      </c>
      <c r="BG70" s="30">
        <f t="shared" si="74"/>
        <v>0</v>
      </c>
      <c r="BH70" s="30">
        <f t="shared" si="74"/>
        <v>0</v>
      </c>
      <c r="BI70" s="30">
        <f t="shared" si="74"/>
        <v>0</v>
      </c>
      <c r="BJ70" s="30">
        <f t="shared" si="74"/>
        <v>0</v>
      </c>
      <c r="BK70" s="30">
        <f t="shared" si="74"/>
        <v>0</v>
      </c>
      <c r="BL70" s="30">
        <f t="shared" si="74"/>
        <v>0</v>
      </c>
      <c r="BM70" s="30">
        <f t="shared" si="74"/>
        <v>0</v>
      </c>
      <c r="BN70" s="30">
        <f t="shared" si="74"/>
        <v>0</v>
      </c>
      <c r="BO70" s="30">
        <f t="shared" si="74"/>
        <v>0</v>
      </c>
      <c r="BP70" s="30">
        <f t="shared" si="74"/>
        <v>0</v>
      </c>
      <c r="BQ70" s="30">
        <f t="shared" si="73"/>
        <v>0</v>
      </c>
      <c r="BR70" s="30">
        <f t="shared" si="73"/>
        <v>0</v>
      </c>
      <c r="BS70" s="30">
        <f t="shared" si="73"/>
        <v>0</v>
      </c>
      <c r="BT70" s="30">
        <f t="shared" si="73"/>
        <v>0</v>
      </c>
      <c r="BU70" s="30">
        <f t="shared" si="73"/>
        <v>0</v>
      </c>
      <c r="BV70" s="30">
        <f t="shared" si="73"/>
        <v>0</v>
      </c>
      <c r="BW70" s="30">
        <f t="shared" si="73"/>
        <v>0</v>
      </c>
      <c r="BX70" s="30">
        <f t="shared" si="73"/>
        <v>0</v>
      </c>
      <c r="BY70" s="30">
        <f t="shared" si="73"/>
        <v>0</v>
      </c>
      <c r="BZ70" s="30">
        <f t="shared" si="73"/>
        <v>0</v>
      </c>
      <c r="CA70" s="30">
        <f t="shared" si="73"/>
        <v>0</v>
      </c>
      <c r="CB70" s="30">
        <f t="shared" si="73"/>
        <v>0</v>
      </c>
      <c r="CC70" s="30">
        <f t="shared" si="73"/>
        <v>0</v>
      </c>
      <c r="CD70" s="30">
        <f t="shared" si="73"/>
        <v>0</v>
      </c>
      <c r="CE70" s="30">
        <f t="shared" si="73"/>
        <v>0</v>
      </c>
      <c r="CF70" s="30">
        <f t="shared" si="73"/>
        <v>0</v>
      </c>
      <c r="CG70" s="30">
        <f t="shared" si="73"/>
        <v>0</v>
      </c>
      <c r="CH70" s="34">
        <f t="shared" si="73"/>
        <v>0</v>
      </c>
    </row>
    <row r="71" spans="1:88" ht="15.6" x14ac:dyDescent="0.3">
      <c r="A71" s="645"/>
      <c r="B71" s="14" t="str">
        <f t="shared" si="65"/>
        <v>Water Heating</v>
      </c>
      <c r="C71" s="30">
        <f t="shared" si="68"/>
        <v>0</v>
      </c>
      <c r="D71" s="30">
        <f t="shared" si="69"/>
        <v>0</v>
      </c>
      <c r="E71" s="30">
        <f t="shared" si="74"/>
        <v>0</v>
      </c>
      <c r="F71" s="30">
        <f t="shared" si="74"/>
        <v>0</v>
      </c>
      <c r="G71" s="30">
        <f t="shared" si="74"/>
        <v>0</v>
      </c>
      <c r="H71" s="30">
        <f t="shared" si="74"/>
        <v>0</v>
      </c>
      <c r="I71" s="30">
        <f t="shared" si="74"/>
        <v>0</v>
      </c>
      <c r="J71" s="30">
        <f t="shared" si="74"/>
        <v>0</v>
      </c>
      <c r="K71" s="30">
        <f t="shared" si="74"/>
        <v>0</v>
      </c>
      <c r="L71" s="30">
        <f t="shared" si="74"/>
        <v>0</v>
      </c>
      <c r="M71" s="30">
        <f t="shared" si="74"/>
        <v>0</v>
      </c>
      <c r="N71" s="30">
        <f t="shared" si="74"/>
        <v>0</v>
      </c>
      <c r="O71" s="30">
        <f t="shared" si="74"/>
        <v>0</v>
      </c>
      <c r="P71" s="30">
        <f t="shared" si="74"/>
        <v>0</v>
      </c>
      <c r="Q71" s="30">
        <f t="shared" si="74"/>
        <v>0</v>
      </c>
      <c r="R71" s="30">
        <f t="shared" si="74"/>
        <v>0</v>
      </c>
      <c r="S71" s="30">
        <f t="shared" si="74"/>
        <v>0</v>
      </c>
      <c r="T71" s="30">
        <f t="shared" si="74"/>
        <v>0</v>
      </c>
      <c r="U71" s="30">
        <f t="shared" si="74"/>
        <v>0</v>
      </c>
      <c r="V71" s="30">
        <f t="shared" si="74"/>
        <v>0</v>
      </c>
      <c r="W71" s="30">
        <f t="shared" si="74"/>
        <v>0</v>
      </c>
      <c r="X71" s="30">
        <f t="shared" si="74"/>
        <v>0</v>
      </c>
      <c r="Y71" s="30">
        <f t="shared" si="74"/>
        <v>0</v>
      </c>
      <c r="Z71" s="30">
        <f t="shared" si="74"/>
        <v>0</v>
      </c>
      <c r="AA71" s="30">
        <f t="shared" si="74"/>
        <v>0</v>
      </c>
      <c r="AB71" s="30">
        <f t="shared" si="74"/>
        <v>0</v>
      </c>
      <c r="AC71" s="30">
        <f t="shared" si="74"/>
        <v>0</v>
      </c>
      <c r="AD71" s="30">
        <f t="shared" si="74"/>
        <v>0</v>
      </c>
      <c r="AE71" s="30">
        <f t="shared" si="74"/>
        <v>0</v>
      </c>
      <c r="AF71" s="30">
        <f t="shared" si="74"/>
        <v>0</v>
      </c>
      <c r="AG71" s="30">
        <f t="shared" si="74"/>
        <v>0</v>
      </c>
      <c r="AH71" s="30">
        <f t="shared" si="74"/>
        <v>0</v>
      </c>
      <c r="AI71" s="30">
        <f t="shared" si="74"/>
        <v>0</v>
      </c>
      <c r="AJ71" s="30">
        <f t="shared" si="74"/>
        <v>0</v>
      </c>
      <c r="AK71" s="30">
        <f t="shared" si="74"/>
        <v>0</v>
      </c>
      <c r="AL71" s="30">
        <f t="shared" si="74"/>
        <v>0</v>
      </c>
      <c r="AM71" s="30">
        <f t="shared" si="74"/>
        <v>0</v>
      </c>
      <c r="AN71" s="30">
        <f t="shared" si="74"/>
        <v>0</v>
      </c>
      <c r="AO71" s="30">
        <f t="shared" si="74"/>
        <v>0</v>
      </c>
      <c r="AP71" s="30">
        <f t="shared" si="74"/>
        <v>0</v>
      </c>
      <c r="AQ71" s="30">
        <f t="shared" si="74"/>
        <v>0</v>
      </c>
      <c r="AR71" s="30">
        <f t="shared" si="74"/>
        <v>0</v>
      </c>
      <c r="AS71" s="30">
        <f t="shared" si="74"/>
        <v>0</v>
      </c>
      <c r="AT71" s="30">
        <f t="shared" si="74"/>
        <v>0</v>
      </c>
      <c r="AU71" s="30">
        <f t="shared" si="74"/>
        <v>0</v>
      </c>
      <c r="AV71" s="30">
        <f t="shared" si="74"/>
        <v>0</v>
      </c>
      <c r="AW71" s="30">
        <f t="shared" si="74"/>
        <v>0</v>
      </c>
      <c r="AX71" s="30">
        <f t="shared" si="74"/>
        <v>0</v>
      </c>
      <c r="AY71" s="30">
        <f t="shared" si="74"/>
        <v>0</v>
      </c>
      <c r="AZ71" s="30">
        <f t="shared" si="74"/>
        <v>0</v>
      </c>
      <c r="BA71" s="30">
        <f t="shared" si="74"/>
        <v>0</v>
      </c>
      <c r="BB71" s="30">
        <f t="shared" si="74"/>
        <v>0</v>
      </c>
      <c r="BC71" s="30">
        <f t="shared" si="74"/>
        <v>0</v>
      </c>
      <c r="BD71" s="30">
        <f t="shared" si="74"/>
        <v>0</v>
      </c>
      <c r="BE71" s="30">
        <f t="shared" si="74"/>
        <v>0</v>
      </c>
      <c r="BF71" s="30">
        <f t="shared" si="74"/>
        <v>0</v>
      </c>
      <c r="BG71" s="30">
        <f t="shared" si="74"/>
        <v>0</v>
      </c>
      <c r="BH71" s="30">
        <f t="shared" si="74"/>
        <v>0</v>
      </c>
      <c r="BI71" s="30">
        <f t="shared" si="74"/>
        <v>0</v>
      </c>
      <c r="BJ71" s="30">
        <f t="shared" si="74"/>
        <v>0</v>
      </c>
      <c r="BK71" s="30">
        <f t="shared" si="74"/>
        <v>0</v>
      </c>
      <c r="BL71" s="30">
        <f t="shared" si="74"/>
        <v>0</v>
      </c>
      <c r="BM71" s="30">
        <f t="shared" si="74"/>
        <v>0</v>
      </c>
      <c r="BN71" s="30">
        <f t="shared" si="74"/>
        <v>0</v>
      </c>
      <c r="BO71" s="30">
        <f t="shared" si="74"/>
        <v>0</v>
      </c>
      <c r="BP71" s="30">
        <f t="shared" si="74"/>
        <v>0</v>
      </c>
      <c r="BQ71" s="30">
        <f t="shared" si="73"/>
        <v>0</v>
      </c>
      <c r="BR71" s="30">
        <f t="shared" si="73"/>
        <v>0</v>
      </c>
      <c r="BS71" s="30">
        <f t="shared" si="73"/>
        <v>0</v>
      </c>
      <c r="BT71" s="30">
        <f t="shared" si="73"/>
        <v>0</v>
      </c>
      <c r="BU71" s="30">
        <f t="shared" si="73"/>
        <v>0</v>
      </c>
      <c r="BV71" s="30">
        <f t="shared" si="73"/>
        <v>0</v>
      </c>
      <c r="BW71" s="30">
        <f t="shared" si="73"/>
        <v>0</v>
      </c>
      <c r="BX71" s="30">
        <f t="shared" si="73"/>
        <v>0</v>
      </c>
      <c r="BY71" s="30">
        <f t="shared" si="73"/>
        <v>0</v>
      </c>
      <c r="BZ71" s="30">
        <f t="shared" si="73"/>
        <v>0</v>
      </c>
      <c r="CA71" s="30">
        <f t="shared" si="73"/>
        <v>0</v>
      </c>
      <c r="CB71" s="30">
        <f t="shared" si="73"/>
        <v>0</v>
      </c>
      <c r="CC71" s="30">
        <f t="shared" si="73"/>
        <v>0</v>
      </c>
      <c r="CD71" s="30">
        <f t="shared" si="73"/>
        <v>0</v>
      </c>
      <c r="CE71" s="30">
        <f t="shared" si="73"/>
        <v>0</v>
      </c>
      <c r="CF71" s="30">
        <f t="shared" si="73"/>
        <v>0</v>
      </c>
      <c r="CG71" s="30">
        <f t="shared" si="73"/>
        <v>0</v>
      </c>
      <c r="CH71" s="34">
        <f t="shared" si="73"/>
        <v>0</v>
      </c>
    </row>
    <row r="72" spans="1:88" ht="15.75" customHeight="1" x14ac:dyDescent="0.3">
      <c r="A72" s="645"/>
      <c r="B72" s="14" t="str">
        <f t="shared" si="6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645"/>
      <c r="B73" s="318" t="s">
        <v>237</v>
      </c>
      <c r="C73" s="30">
        <f>SUM(C59:C72)</f>
        <v>0</v>
      </c>
      <c r="D73" s="30">
        <f>SUM(D59:D72)</f>
        <v>115.7911985096775</v>
      </c>
      <c r="E73" s="30">
        <f t="shared" ref="E73:BP73" si="75">SUM(E59:E72)</f>
        <v>308.78570290766334</v>
      </c>
      <c r="F73" s="30">
        <f t="shared" si="75"/>
        <v>861.04984089077038</v>
      </c>
      <c r="G73" s="30">
        <f t="shared" si="75"/>
        <v>1729.7510202498538</v>
      </c>
      <c r="H73" s="30">
        <f t="shared" si="75"/>
        <v>2063.745974753263</v>
      </c>
      <c r="I73" s="30">
        <f t="shared" si="75"/>
        <v>2650.1462614716479</v>
      </c>
      <c r="J73" s="30">
        <f t="shared" si="75"/>
        <v>2249.8377243923146</v>
      </c>
      <c r="K73" s="30">
        <f t="shared" si="75"/>
        <v>2503.5444031059315</v>
      </c>
      <c r="L73" s="30">
        <f t="shared" si="75"/>
        <v>2209.6484815904428</v>
      </c>
      <c r="M73" s="30">
        <f t="shared" si="75"/>
        <v>2177.7354054317261</v>
      </c>
      <c r="N73" s="30">
        <f t="shared" si="75"/>
        <v>2259.9316833232688</v>
      </c>
      <c r="O73" s="30">
        <f t="shared" si="75"/>
        <v>2371.5478353096501</v>
      </c>
      <c r="P73" s="30">
        <f t="shared" si="75"/>
        <v>1884.6482953285949</v>
      </c>
      <c r="Q73" s="30">
        <f t="shared" si="75"/>
        <v>2014.921313048176</v>
      </c>
      <c r="R73" s="30">
        <f t="shared" si="75"/>
        <v>1984.9262869933884</v>
      </c>
      <c r="S73" s="30">
        <f t="shared" si="75"/>
        <v>2542.719625402156</v>
      </c>
      <c r="T73" s="30">
        <f t="shared" si="75"/>
        <v>3046.8987435145941</v>
      </c>
      <c r="U73" s="30">
        <f t="shared" si="75"/>
        <v>3891.1159398282512</v>
      </c>
      <c r="V73" s="30">
        <f t="shared" si="75"/>
        <v>3116.5075556575371</v>
      </c>
      <c r="W73" s="30">
        <f t="shared" si="75"/>
        <v>3394.5213238530891</v>
      </c>
      <c r="X73" s="30">
        <f t="shared" si="75"/>
        <v>2580.8345011275055</v>
      </c>
      <c r="Y73" s="30">
        <f t="shared" si="75"/>
        <v>2198.3156102614576</v>
      </c>
      <c r="Z73" s="30">
        <f t="shared" si="75"/>
        <v>2261.1240304995977</v>
      </c>
      <c r="AA73" s="30">
        <f t="shared" si="75"/>
        <v>2371.5478353096501</v>
      </c>
      <c r="AB73" s="30">
        <f t="shared" si="75"/>
        <v>1884.6482953285949</v>
      </c>
      <c r="AC73" s="30">
        <f t="shared" si="75"/>
        <v>2014.921313048176</v>
      </c>
      <c r="AD73" s="30">
        <f t="shared" si="75"/>
        <v>1984.9262869933884</v>
      </c>
      <c r="AE73" s="30">
        <f t="shared" si="75"/>
        <v>2542.719625402156</v>
      </c>
      <c r="AF73" s="30">
        <f t="shared" si="75"/>
        <v>3046.8987435145941</v>
      </c>
      <c r="AG73" s="30">
        <f t="shared" si="75"/>
        <v>3891.1159398282512</v>
      </c>
      <c r="AH73" s="30">
        <f t="shared" si="75"/>
        <v>3116.5075556575371</v>
      </c>
      <c r="AI73" s="30">
        <f t="shared" si="75"/>
        <v>3394.5213238530891</v>
      </c>
      <c r="AJ73" s="30">
        <f t="shared" si="75"/>
        <v>2580.8345011275055</v>
      </c>
      <c r="AK73" s="30">
        <f t="shared" si="75"/>
        <v>2198.3156102614576</v>
      </c>
      <c r="AL73" s="30">
        <f t="shared" si="75"/>
        <v>2261.1240304995977</v>
      </c>
      <c r="AM73" s="30">
        <f t="shared" si="75"/>
        <v>2371.5478353096501</v>
      </c>
      <c r="AN73" s="30">
        <f t="shared" si="75"/>
        <v>1884.6482953285949</v>
      </c>
      <c r="AO73" s="30">
        <f t="shared" si="75"/>
        <v>2014.921313048176</v>
      </c>
      <c r="AP73" s="30">
        <f t="shared" si="75"/>
        <v>1984.9262869933884</v>
      </c>
      <c r="AQ73" s="30">
        <f t="shared" si="75"/>
        <v>2542.719625402156</v>
      </c>
      <c r="AR73" s="30">
        <f t="shared" si="75"/>
        <v>3046.8987435145941</v>
      </c>
      <c r="AS73" s="30">
        <f t="shared" si="75"/>
        <v>3891.1159398282512</v>
      </c>
      <c r="AT73" s="30">
        <f t="shared" si="75"/>
        <v>3116.5075556575371</v>
      </c>
      <c r="AU73" s="30">
        <f t="shared" si="75"/>
        <v>3394.5213238530891</v>
      </c>
      <c r="AV73" s="30">
        <f t="shared" si="75"/>
        <v>2580.8345011275055</v>
      </c>
      <c r="AW73" s="30">
        <f t="shared" si="75"/>
        <v>2198.3156102614576</v>
      </c>
      <c r="AX73" s="30">
        <f t="shared" si="75"/>
        <v>2261.1240304995977</v>
      </c>
      <c r="AY73" s="30">
        <f t="shared" si="75"/>
        <v>2371.5478353096501</v>
      </c>
      <c r="AZ73" s="30">
        <f t="shared" si="75"/>
        <v>1884.6482953285949</v>
      </c>
      <c r="BA73" s="30">
        <f t="shared" si="75"/>
        <v>2014.921313048176</v>
      </c>
      <c r="BB73" s="30">
        <f t="shared" si="75"/>
        <v>1984.9262869933884</v>
      </c>
      <c r="BC73" s="30">
        <f t="shared" si="75"/>
        <v>2542.719625402156</v>
      </c>
      <c r="BD73" s="30">
        <f t="shared" si="75"/>
        <v>3046.8987435145941</v>
      </c>
      <c r="BE73" s="30">
        <f t="shared" si="75"/>
        <v>3891.1159398282512</v>
      </c>
      <c r="BF73" s="30">
        <f t="shared" si="75"/>
        <v>3116.5075556575371</v>
      </c>
      <c r="BG73" s="30">
        <f t="shared" si="75"/>
        <v>3394.5213238530891</v>
      </c>
      <c r="BH73" s="30">
        <f t="shared" si="75"/>
        <v>2580.8345011275055</v>
      </c>
      <c r="BI73" s="30">
        <f t="shared" si="75"/>
        <v>2198.3156102614576</v>
      </c>
      <c r="BJ73" s="30">
        <f t="shared" si="75"/>
        <v>2261.1240304995977</v>
      </c>
      <c r="BK73" s="30">
        <f t="shared" si="75"/>
        <v>2371.5478353096501</v>
      </c>
      <c r="BL73" s="30">
        <f t="shared" si="75"/>
        <v>1884.6482953285949</v>
      </c>
      <c r="BM73" s="30">
        <f t="shared" si="75"/>
        <v>2014.921313048176</v>
      </c>
      <c r="BN73" s="30">
        <f t="shared" si="75"/>
        <v>1984.9262869933884</v>
      </c>
      <c r="BO73" s="30">
        <f t="shared" si="75"/>
        <v>2542.719625402156</v>
      </c>
      <c r="BP73" s="30">
        <f t="shared" si="75"/>
        <v>3046.8987435145941</v>
      </c>
      <c r="BQ73" s="30">
        <f t="shared" ref="BQ73:CH73" si="76">SUM(BQ59:BQ72)</f>
        <v>3891.1159398282512</v>
      </c>
      <c r="BR73" s="30">
        <f t="shared" si="76"/>
        <v>3116.5075556575371</v>
      </c>
      <c r="BS73" s="30">
        <f t="shared" si="76"/>
        <v>3394.5213238530891</v>
      </c>
      <c r="BT73" s="30">
        <f t="shared" si="76"/>
        <v>2580.8345011275055</v>
      </c>
      <c r="BU73" s="30">
        <f t="shared" si="76"/>
        <v>2198.3156102614576</v>
      </c>
      <c r="BV73" s="30">
        <f t="shared" si="76"/>
        <v>2261.1240304995977</v>
      </c>
      <c r="BW73" s="30">
        <f t="shared" si="76"/>
        <v>2371.5478353096501</v>
      </c>
      <c r="BX73" s="30">
        <f t="shared" si="76"/>
        <v>1884.6482953285949</v>
      </c>
      <c r="BY73" s="30">
        <f t="shared" si="76"/>
        <v>2014.921313048176</v>
      </c>
      <c r="BZ73" s="30">
        <f t="shared" si="76"/>
        <v>1984.9262869933884</v>
      </c>
      <c r="CA73" s="30">
        <f t="shared" si="76"/>
        <v>2542.719625402156</v>
      </c>
      <c r="CB73" s="30">
        <f t="shared" si="76"/>
        <v>3046.8987435145941</v>
      </c>
      <c r="CC73" s="30">
        <f t="shared" si="76"/>
        <v>3891.1159398282512</v>
      </c>
      <c r="CD73" s="30">
        <f t="shared" si="76"/>
        <v>3116.5075556575371</v>
      </c>
      <c r="CE73" s="30">
        <f t="shared" si="76"/>
        <v>3394.5213238530891</v>
      </c>
      <c r="CF73" s="30">
        <f t="shared" si="76"/>
        <v>2580.8345011275055</v>
      </c>
      <c r="CG73" s="30">
        <f t="shared" si="76"/>
        <v>2198.3156102614576</v>
      </c>
      <c r="CH73" s="34">
        <f t="shared" si="76"/>
        <v>2261.1240304995977</v>
      </c>
    </row>
    <row r="74" spans="1:88" ht="16.5" customHeight="1" thickBot="1" x14ac:dyDescent="0.35">
      <c r="A74" s="646"/>
      <c r="B74" s="170" t="s">
        <v>238</v>
      </c>
      <c r="C74" s="31">
        <f>C73</f>
        <v>0</v>
      </c>
      <c r="D74" s="31">
        <f>C74+D73</f>
        <v>115.7911985096775</v>
      </c>
      <c r="E74" s="31">
        <f t="shared" ref="E74:BP74" si="77">D74+E73</f>
        <v>424.57690141734082</v>
      </c>
      <c r="F74" s="31">
        <f t="shared" si="77"/>
        <v>1285.6267423081113</v>
      </c>
      <c r="G74" s="31">
        <f t="shared" si="77"/>
        <v>3015.3777625579651</v>
      </c>
      <c r="H74" s="31">
        <f t="shared" si="77"/>
        <v>5079.1237373112281</v>
      </c>
      <c r="I74" s="31">
        <f t="shared" si="77"/>
        <v>7729.2699987828764</v>
      </c>
      <c r="J74" s="31">
        <f t="shared" si="77"/>
        <v>9979.1077231751915</v>
      </c>
      <c r="K74" s="31">
        <f t="shared" si="77"/>
        <v>12482.652126281122</v>
      </c>
      <c r="L74" s="31">
        <f t="shared" si="77"/>
        <v>14692.300607871564</v>
      </c>
      <c r="M74" s="31">
        <f t="shared" si="77"/>
        <v>16870.036013303292</v>
      </c>
      <c r="N74" s="31">
        <f t="shared" si="77"/>
        <v>19129.967696626562</v>
      </c>
      <c r="O74" s="31">
        <f t="shared" si="77"/>
        <v>21501.515531936213</v>
      </c>
      <c r="P74" s="31">
        <f t="shared" si="77"/>
        <v>23386.163827264809</v>
      </c>
      <c r="Q74" s="31">
        <f t="shared" si="77"/>
        <v>25401.085140312985</v>
      </c>
      <c r="R74" s="31">
        <f t="shared" si="77"/>
        <v>27386.011427306374</v>
      </c>
      <c r="S74" s="31">
        <f t="shared" si="77"/>
        <v>29928.731052708528</v>
      </c>
      <c r="T74" s="31">
        <f t="shared" si="77"/>
        <v>32975.629796223126</v>
      </c>
      <c r="U74" s="31">
        <f t="shared" si="77"/>
        <v>36866.74573605138</v>
      </c>
      <c r="V74" s="31">
        <f t="shared" si="77"/>
        <v>39983.253291708919</v>
      </c>
      <c r="W74" s="31">
        <f t="shared" si="77"/>
        <v>43377.774615562012</v>
      </c>
      <c r="X74" s="31">
        <f t="shared" si="77"/>
        <v>45958.60911668952</v>
      </c>
      <c r="Y74" s="31">
        <f t="shared" si="77"/>
        <v>48156.92472695098</v>
      </c>
      <c r="Z74" s="31">
        <f t="shared" si="77"/>
        <v>50418.048757450575</v>
      </c>
      <c r="AA74" s="31">
        <f t="shared" si="77"/>
        <v>52789.596592760223</v>
      </c>
      <c r="AB74" s="31">
        <f t="shared" si="77"/>
        <v>54674.244888088819</v>
      </c>
      <c r="AC74" s="31">
        <f t="shared" si="77"/>
        <v>56689.166201136992</v>
      </c>
      <c r="AD74" s="31">
        <f t="shared" si="77"/>
        <v>58674.09248813038</v>
      </c>
      <c r="AE74" s="31">
        <f t="shared" si="77"/>
        <v>61216.812113532535</v>
      </c>
      <c r="AF74" s="31">
        <f t="shared" si="77"/>
        <v>64263.710857047132</v>
      </c>
      <c r="AG74" s="31">
        <f t="shared" si="77"/>
        <v>68154.826796875379</v>
      </c>
      <c r="AH74" s="31">
        <f t="shared" si="77"/>
        <v>71271.334352532911</v>
      </c>
      <c r="AI74" s="31">
        <f t="shared" si="77"/>
        <v>74665.855676385996</v>
      </c>
      <c r="AJ74" s="31">
        <f t="shared" si="77"/>
        <v>77246.690177513505</v>
      </c>
      <c r="AK74" s="31">
        <f t="shared" si="77"/>
        <v>79445.005787774964</v>
      </c>
      <c r="AL74" s="31">
        <f t="shared" si="77"/>
        <v>81706.129818274567</v>
      </c>
      <c r="AM74" s="31">
        <f t="shared" si="77"/>
        <v>84077.677653584222</v>
      </c>
      <c r="AN74" s="31">
        <f t="shared" si="77"/>
        <v>85962.32594891281</v>
      </c>
      <c r="AO74" s="31">
        <f t="shared" si="77"/>
        <v>87977.247261960991</v>
      </c>
      <c r="AP74" s="31">
        <f t="shared" si="77"/>
        <v>89962.173548954379</v>
      </c>
      <c r="AQ74" s="31">
        <f t="shared" si="77"/>
        <v>92504.893174356534</v>
      </c>
      <c r="AR74" s="31">
        <f t="shared" si="77"/>
        <v>95551.791917871131</v>
      </c>
      <c r="AS74" s="31">
        <f t="shared" si="77"/>
        <v>99442.907857699378</v>
      </c>
      <c r="AT74" s="31">
        <f t="shared" si="77"/>
        <v>102559.41541335691</v>
      </c>
      <c r="AU74" s="31">
        <f t="shared" si="77"/>
        <v>105953.93673721</v>
      </c>
      <c r="AV74" s="31">
        <f t="shared" si="77"/>
        <v>108534.7712383375</v>
      </c>
      <c r="AW74" s="31">
        <f t="shared" si="77"/>
        <v>110733.08684859896</v>
      </c>
      <c r="AX74" s="31">
        <f t="shared" si="77"/>
        <v>112994.21087909857</v>
      </c>
      <c r="AY74" s="31">
        <f t="shared" si="77"/>
        <v>115365.75871440822</v>
      </c>
      <c r="AZ74" s="31">
        <f t="shared" si="77"/>
        <v>117250.40700973681</v>
      </c>
      <c r="BA74" s="31">
        <f t="shared" si="77"/>
        <v>119265.32832278499</v>
      </c>
      <c r="BB74" s="31">
        <f t="shared" si="77"/>
        <v>121250.25460977838</v>
      </c>
      <c r="BC74" s="31">
        <f t="shared" si="77"/>
        <v>123792.97423518053</v>
      </c>
      <c r="BD74" s="31">
        <f t="shared" si="77"/>
        <v>126839.87297869513</v>
      </c>
      <c r="BE74" s="31">
        <f t="shared" si="77"/>
        <v>130730.98891852338</v>
      </c>
      <c r="BF74" s="31">
        <f t="shared" si="77"/>
        <v>133847.49647418092</v>
      </c>
      <c r="BG74" s="31">
        <f t="shared" si="77"/>
        <v>137242.01779803401</v>
      </c>
      <c r="BH74" s="31">
        <f t="shared" si="77"/>
        <v>139822.85229916152</v>
      </c>
      <c r="BI74" s="31">
        <f t="shared" si="77"/>
        <v>142021.16790942298</v>
      </c>
      <c r="BJ74" s="31">
        <f t="shared" si="77"/>
        <v>144282.29193992258</v>
      </c>
      <c r="BK74" s="31">
        <f t="shared" si="77"/>
        <v>146653.83977523222</v>
      </c>
      <c r="BL74" s="31">
        <f t="shared" si="77"/>
        <v>148538.48807056082</v>
      </c>
      <c r="BM74" s="31">
        <f t="shared" si="77"/>
        <v>150553.40938360899</v>
      </c>
      <c r="BN74" s="31">
        <f t="shared" si="77"/>
        <v>152538.33567060239</v>
      </c>
      <c r="BO74" s="31">
        <f t="shared" si="77"/>
        <v>155081.05529600455</v>
      </c>
      <c r="BP74" s="31">
        <f t="shared" si="77"/>
        <v>158127.95403951913</v>
      </c>
      <c r="BQ74" s="31">
        <f t="shared" ref="BQ74:CH74" si="78">BP74+BQ73</f>
        <v>162019.06997934738</v>
      </c>
      <c r="BR74" s="31">
        <f t="shared" si="78"/>
        <v>165135.57753500491</v>
      </c>
      <c r="BS74" s="31">
        <f t="shared" si="78"/>
        <v>168530.09885885799</v>
      </c>
      <c r="BT74" s="31">
        <f t="shared" si="78"/>
        <v>171110.9333599855</v>
      </c>
      <c r="BU74" s="31">
        <f t="shared" si="78"/>
        <v>173309.24897024696</v>
      </c>
      <c r="BV74" s="31">
        <f t="shared" si="78"/>
        <v>175570.37300074656</v>
      </c>
      <c r="BW74" s="31">
        <f t="shared" si="78"/>
        <v>177941.9208360562</v>
      </c>
      <c r="BX74" s="31">
        <f t="shared" si="78"/>
        <v>179826.56913138481</v>
      </c>
      <c r="BY74" s="31">
        <f t="shared" si="78"/>
        <v>181841.49044443297</v>
      </c>
      <c r="BZ74" s="31">
        <f t="shared" si="78"/>
        <v>183826.41673142638</v>
      </c>
      <c r="CA74" s="31">
        <f t="shared" si="78"/>
        <v>186369.13635682853</v>
      </c>
      <c r="CB74" s="31">
        <f t="shared" si="78"/>
        <v>189416.03510034311</v>
      </c>
      <c r="CC74" s="31">
        <f t="shared" si="78"/>
        <v>193307.15104017136</v>
      </c>
      <c r="CD74" s="31">
        <f t="shared" si="78"/>
        <v>196423.65859582889</v>
      </c>
      <c r="CE74" s="31">
        <f t="shared" si="78"/>
        <v>199818.17991968198</v>
      </c>
      <c r="CF74" s="31">
        <f t="shared" si="78"/>
        <v>202399.01442080949</v>
      </c>
      <c r="CG74" s="31">
        <f t="shared" si="78"/>
        <v>204597.33003107095</v>
      </c>
      <c r="CH74" s="35">
        <f t="shared" si="78"/>
        <v>206858.45406157055</v>
      </c>
    </row>
    <row r="75" spans="1:88" x14ac:dyDescent="0.3">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57"/>
    </row>
    <row r="77" spans="1:88" ht="15.6" x14ac:dyDescent="0.3">
      <c r="A77" s="647" t="s">
        <v>222</v>
      </c>
      <c r="B77" s="18" t="s">
        <v>222</v>
      </c>
      <c r="C77" s="309">
        <f t="shared" ref="C77:AH77" si="79">C58</f>
        <v>43831</v>
      </c>
      <c r="D77" s="309">
        <f t="shared" si="79"/>
        <v>43862</v>
      </c>
      <c r="E77" s="309">
        <f t="shared" si="79"/>
        <v>43891</v>
      </c>
      <c r="F77" s="309">
        <f t="shared" si="79"/>
        <v>43922</v>
      </c>
      <c r="G77" s="309">
        <f t="shared" si="79"/>
        <v>43952</v>
      </c>
      <c r="H77" s="309">
        <f t="shared" si="79"/>
        <v>43983</v>
      </c>
      <c r="I77" s="309">
        <f t="shared" si="79"/>
        <v>44013</v>
      </c>
      <c r="J77" s="309">
        <f t="shared" si="79"/>
        <v>44044</v>
      </c>
      <c r="K77" s="309">
        <f t="shared" si="79"/>
        <v>44075</v>
      </c>
      <c r="L77" s="309">
        <f t="shared" si="79"/>
        <v>44105</v>
      </c>
      <c r="M77" s="309">
        <f t="shared" si="79"/>
        <v>44136</v>
      </c>
      <c r="N77" s="309">
        <f t="shared" si="79"/>
        <v>44166</v>
      </c>
      <c r="O77" s="309">
        <f t="shared" si="79"/>
        <v>44197</v>
      </c>
      <c r="P77" s="309">
        <f t="shared" si="79"/>
        <v>44228</v>
      </c>
      <c r="Q77" s="309">
        <f t="shared" si="79"/>
        <v>44256</v>
      </c>
      <c r="R77" s="309">
        <f t="shared" si="79"/>
        <v>44287</v>
      </c>
      <c r="S77" s="309">
        <f t="shared" si="79"/>
        <v>44317</v>
      </c>
      <c r="T77" s="309">
        <f t="shared" si="79"/>
        <v>44348</v>
      </c>
      <c r="U77" s="309">
        <f t="shared" si="79"/>
        <v>44378</v>
      </c>
      <c r="V77" s="309">
        <f t="shared" si="79"/>
        <v>44409</v>
      </c>
      <c r="W77" s="309">
        <f t="shared" si="79"/>
        <v>44440</v>
      </c>
      <c r="X77" s="309">
        <f t="shared" si="79"/>
        <v>44470</v>
      </c>
      <c r="Y77" s="309">
        <f t="shared" si="79"/>
        <v>44501</v>
      </c>
      <c r="Z77" s="309">
        <f t="shared" si="79"/>
        <v>44531</v>
      </c>
      <c r="AA77" s="309">
        <f t="shared" si="79"/>
        <v>44562</v>
      </c>
      <c r="AB77" s="309">
        <f t="shared" si="79"/>
        <v>44593</v>
      </c>
      <c r="AC77" s="309">
        <f t="shared" si="79"/>
        <v>44621</v>
      </c>
      <c r="AD77" s="309">
        <f t="shared" si="79"/>
        <v>44652</v>
      </c>
      <c r="AE77" s="309">
        <f t="shared" si="79"/>
        <v>44682</v>
      </c>
      <c r="AF77" s="309">
        <f t="shared" si="79"/>
        <v>44713</v>
      </c>
      <c r="AG77" s="309">
        <f t="shared" si="79"/>
        <v>44743</v>
      </c>
      <c r="AH77" s="309">
        <f t="shared" si="79"/>
        <v>44774</v>
      </c>
      <c r="AI77" s="309">
        <f t="shared" ref="AI77:BN77" si="80">AI58</f>
        <v>44805</v>
      </c>
      <c r="AJ77" s="309">
        <f t="shared" si="80"/>
        <v>44835</v>
      </c>
      <c r="AK77" s="309">
        <f t="shared" si="80"/>
        <v>44866</v>
      </c>
      <c r="AL77" s="309">
        <f t="shared" si="80"/>
        <v>44896</v>
      </c>
      <c r="AM77" s="309">
        <f t="shared" si="80"/>
        <v>44927</v>
      </c>
      <c r="AN77" s="309">
        <f t="shared" si="80"/>
        <v>44958</v>
      </c>
      <c r="AO77" s="309">
        <f t="shared" si="80"/>
        <v>44986</v>
      </c>
      <c r="AP77" s="309">
        <f t="shared" si="80"/>
        <v>45017</v>
      </c>
      <c r="AQ77" s="309">
        <f t="shared" si="80"/>
        <v>45047</v>
      </c>
      <c r="AR77" s="309">
        <f t="shared" si="80"/>
        <v>45078</v>
      </c>
      <c r="AS77" s="309">
        <f t="shared" si="80"/>
        <v>45108</v>
      </c>
      <c r="AT77" s="309">
        <f t="shared" si="80"/>
        <v>45139</v>
      </c>
      <c r="AU77" s="309">
        <f t="shared" si="80"/>
        <v>45170</v>
      </c>
      <c r="AV77" s="309">
        <f t="shared" si="80"/>
        <v>45200</v>
      </c>
      <c r="AW77" s="309">
        <f t="shared" si="80"/>
        <v>45231</v>
      </c>
      <c r="AX77" s="309">
        <f t="shared" si="80"/>
        <v>45261</v>
      </c>
      <c r="AY77" s="309">
        <f t="shared" si="80"/>
        <v>45292</v>
      </c>
      <c r="AZ77" s="309">
        <f t="shared" si="80"/>
        <v>45323</v>
      </c>
      <c r="BA77" s="309">
        <f t="shared" si="80"/>
        <v>45352</v>
      </c>
      <c r="BB77" s="309">
        <f t="shared" si="80"/>
        <v>45383</v>
      </c>
      <c r="BC77" s="309">
        <f t="shared" si="80"/>
        <v>45413</v>
      </c>
      <c r="BD77" s="309">
        <f t="shared" si="80"/>
        <v>45444</v>
      </c>
      <c r="BE77" s="309">
        <f t="shared" si="80"/>
        <v>45474</v>
      </c>
      <c r="BF77" s="309">
        <f t="shared" si="80"/>
        <v>45505</v>
      </c>
      <c r="BG77" s="309">
        <f t="shared" si="80"/>
        <v>45536</v>
      </c>
      <c r="BH77" s="309">
        <f t="shared" si="80"/>
        <v>45566</v>
      </c>
      <c r="BI77" s="309">
        <f t="shared" si="80"/>
        <v>45597</v>
      </c>
      <c r="BJ77" s="309">
        <f t="shared" si="80"/>
        <v>45627</v>
      </c>
      <c r="BK77" s="309">
        <f t="shared" si="80"/>
        <v>45658</v>
      </c>
      <c r="BL77" s="309">
        <f t="shared" si="80"/>
        <v>45689</v>
      </c>
      <c r="BM77" s="309">
        <f t="shared" si="80"/>
        <v>45717</v>
      </c>
      <c r="BN77" s="309">
        <f t="shared" si="80"/>
        <v>45748</v>
      </c>
      <c r="BO77" s="309">
        <f t="shared" ref="BO77:CH77" si="81">BO58</f>
        <v>45778</v>
      </c>
      <c r="BP77" s="309">
        <f t="shared" si="81"/>
        <v>45809</v>
      </c>
      <c r="BQ77" s="309">
        <f t="shared" si="81"/>
        <v>45839</v>
      </c>
      <c r="BR77" s="309">
        <f t="shared" si="81"/>
        <v>45870</v>
      </c>
      <c r="BS77" s="309">
        <f t="shared" si="81"/>
        <v>45901</v>
      </c>
      <c r="BT77" s="309">
        <f t="shared" si="81"/>
        <v>45931</v>
      </c>
      <c r="BU77" s="309">
        <f t="shared" si="81"/>
        <v>45962</v>
      </c>
      <c r="BV77" s="309">
        <f t="shared" si="81"/>
        <v>45992</v>
      </c>
      <c r="BW77" s="309">
        <f t="shared" si="81"/>
        <v>46023</v>
      </c>
      <c r="BX77" s="309">
        <f t="shared" si="81"/>
        <v>46054</v>
      </c>
      <c r="BY77" s="309">
        <f t="shared" si="81"/>
        <v>46082</v>
      </c>
      <c r="BZ77" s="309">
        <f t="shared" si="81"/>
        <v>46113</v>
      </c>
      <c r="CA77" s="309">
        <f t="shared" si="81"/>
        <v>46143</v>
      </c>
      <c r="CB77" s="309">
        <f t="shared" si="81"/>
        <v>46174</v>
      </c>
      <c r="CC77" s="309">
        <f t="shared" si="81"/>
        <v>46204</v>
      </c>
      <c r="CD77" s="309">
        <f t="shared" si="81"/>
        <v>46235</v>
      </c>
      <c r="CE77" s="309">
        <f t="shared" si="81"/>
        <v>46266</v>
      </c>
      <c r="CF77" s="309">
        <f t="shared" si="81"/>
        <v>46296</v>
      </c>
      <c r="CG77" s="309">
        <f t="shared" si="81"/>
        <v>46327</v>
      </c>
      <c r="CH77" s="310">
        <f t="shared" si="81"/>
        <v>46357</v>
      </c>
      <c r="CJ77" s="259" t="s">
        <v>105</v>
      </c>
    </row>
    <row r="78" spans="1:88" ht="15.75" customHeight="1" x14ac:dyDescent="0.3">
      <c r="A78" s="648"/>
      <c r="B78" s="14" t="str">
        <f>B59</f>
        <v>Air Comp</v>
      </c>
      <c r="C78" s="433">
        <f>'2M - SGS'!C78</f>
        <v>8.5109000000000004E-2</v>
      </c>
      <c r="D78" s="433">
        <f>'2M - SGS'!D78</f>
        <v>7.7715000000000006E-2</v>
      </c>
      <c r="E78" s="433">
        <f>'2M - SGS'!E78</f>
        <v>8.6136000000000004E-2</v>
      </c>
      <c r="F78" s="433">
        <f>'2M - SGS'!F78</f>
        <v>7.9796000000000006E-2</v>
      </c>
      <c r="G78" s="433">
        <f>'2M - SGS'!G78</f>
        <v>8.5334999999999994E-2</v>
      </c>
      <c r="H78" s="433">
        <f>'2M - SGS'!H78</f>
        <v>8.1994999999999998E-2</v>
      </c>
      <c r="I78" s="433">
        <f>'2M - SGS'!I78</f>
        <v>8.4098999999999993E-2</v>
      </c>
      <c r="J78" s="433">
        <f>'2M - SGS'!J78</f>
        <v>8.4198999999999996E-2</v>
      </c>
      <c r="K78" s="433">
        <f>'2M - SGS'!K78</f>
        <v>8.2512000000000002E-2</v>
      </c>
      <c r="L78" s="433">
        <f>'2M - SGS'!L78</f>
        <v>8.5277000000000006E-2</v>
      </c>
      <c r="M78" s="433">
        <f>'2M - SGS'!M78</f>
        <v>8.2588999999999996E-2</v>
      </c>
      <c r="N78" s="433">
        <f>'2M - SGS'!N78</f>
        <v>8.5237999999999994E-2</v>
      </c>
      <c r="O78" s="433">
        <f>'2M - SGS'!O78</f>
        <v>8.5109000000000004E-2</v>
      </c>
      <c r="P78" s="433">
        <f>'2M - SGS'!P78</f>
        <v>7.7715000000000006E-2</v>
      </c>
      <c r="Q78" s="433">
        <f>'2M - SGS'!Q78</f>
        <v>8.6136000000000004E-2</v>
      </c>
      <c r="R78" s="433">
        <f>'2M - SGS'!R78</f>
        <v>7.9796000000000006E-2</v>
      </c>
      <c r="S78" s="433">
        <f>'2M - SGS'!S78</f>
        <v>8.5334999999999994E-2</v>
      </c>
      <c r="T78" s="433">
        <f>'2M - SGS'!T78</f>
        <v>8.1994999999999998E-2</v>
      </c>
      <c r="U78" s="433">
        <f>'2M - SGS'!U78</f>
        <v>8.4098999999999993E-2</v>
      </c>
      <c r="V78" s="433">
        <f>'2M - SGS'!V78</f>
        <v>8.4198999999999996E-2</v>
      </c>
      <c r="W78" s="433">
        <f>'2M - SGS'!W78</f>
        <v>8.2512000000000002E-2</v>
      </c>
      <c r="X78" s="433">
        <f>'2M - SGS'!X78</f>
        <v>8.5277000000000006E-2</v>
      </c>
      <c r="Y78" s="433">
        <f>'2M - SGS'!Y78</f>
        <v>8.2588999999999996E-2</v>
      </c>
      <c r="Z78" s="433">
        <f>'2M - SGS'!Z78</f>
        <v>8.5237999999999994E-2</v>
      </c>
      <c r="AA78" s="433">
        <f>'2M - SGS'!AA78</f>
        <v>8.5109000000000004E-2</v>
      </c>
      <c r="AB78" s="433">
        <f>'2M - SGS'!AB78</f>
        <v>7.7715000000000006E-2</v>
      </c>
      <c r="AC78" s="433">
        <f>'2M - SGS'!AC78</f>
        <v>8.6136000000000004E-2</v>
      </c>
      <c r="AD78" s="433">
        <f>'2M - SGS'!AD78</f>
        <v>7.9796000000000006E-2</v>
      </c>
      <c r="AE78" s="433">
        <f>'2M - SGS'!AE78</f>
        <v>8.5334999999999994E-2</v>
      </c>
      <c r="AF78" s="433">
        <f>'2M - SGS'!AF78</f>
        <v>8.1994999999999998E-2</v>
      </c>
      <c r="AG78" s="433">
        <f>'2M - SGS'!AG78</f>
        <v>8.4098999999999993E-2</v>
      </c>
      <c r="AH78" s="433">
        <f>'2M - SGS'!AH78</f>
        <v>8.4198999999999996E-2</v>
      </c>
      <c r="AI78" s="433">
        <f>'2M - SGS'!AI78</f>
        <v>8.2512000000000002E-2</v>
      </c>
      <c r="AJ78" s="433">
        <f>'2M - SGS'!AJ78</f>
        <v>8.5277000000000006E-2</v>
      </c>
      <c r="AK78" s="433">
        <f>'2M - SGS'!AK78</f>
        <v>8.2588999999999996E-2</v>
      </c>
      <c r="AL78" s="433">
        <f>'2M - SGS'!AL78</f>
        <v>8.5237999999999994E-2</v>
      </c>
      <c r="AM78" s="433">
        <f>'2M - SGS'!AM78</f>
        <v>8.5109000000000004E-2</v>
      </c>
      <c r="AN78" s="433">
        <f>'2M - SGS'!AN78</f>
        <v>7.7715000000000006E-2</v>
      </c>
      <c r="AO78" s="433">
        <f>'2M - SGS'!AO78</f>
        <v>8.6136000000000004E-2</v>
      </c>
      <c r="AP78" s="433">
        <f>'2M - SGS'!AP78</f>
        <v>7.9796000000000006E-2</v>
      </c>
      <c r="AQ78" s="433">
        <f>'2M - SGS'!AQ78</f>
        <v>8.5334999999999994E-2</v>
      </c>
      <c r="AR78" s="433">
        <f>'2M - SGS'!AR78</f>
        <v>8.1994999999999998E-2</v>
      </c>
      <c r="AS78" s="433">
        <f>'2M - SGS'!AS78</f>
        <v>8.4098999999999993E-2</v>
      </c>
      <c r="AT78" s="433">
        <f>'2M - SGS'!AT78</f>
        <v>8.4198999999999996E-2</v>
      </c>
      <c r="AU78" s="433">
        <f>'2M - SGS'!AU78</f>
        <v>8.2512000000000002E-2</v>
      </c>
      <c r="AV78" s="433">
        <f>'2M - SGS'!AV78</f>
        <v>8.5277000000000006E-2</v>
      </c>
      <c r="AW78" s="433">
        <f>'2M - SGS'!AW78</f>
        <v>8.2588999999999996E-2</v>
      </c>
      <c r="AX78" s="433">
        <f>'2M - SGS'!AX78</f>
        <v>8.5237999999999994E-2</v>
      </c>
      <c r="AY78" s="433">
        <f>'2M - SGS'!AY78</f>
        <v>8.5109000000000004E-2</v>
      </c>
      <c r="AZ78" s="433">
        <f>'2M - SGS'!AZ78</f>
        <v>7.7715000000000006E-2</v>
      </c>
      <c r="BA78" s="433">
        <f>'2M - SGS'!BA78</f>
        <v>8.6136000000000004E-2</v>
      </c>
      <c r="BB78" s="433">
        <f>'2M - SGS'!BB78</f>
        <v>7.9796000000000006E-2</v>
      </c>
      <c r="BC78" s="433">
        <f>'2M - SGS'!BC78</f>
        <v>8.5334999999999994E-2</v>
      </c>
      <c r="BD78" s="433">
        <f>'2M - SGS'!BD78</f>
        <v>8.1994999999999998E-2</v>
      </c>
      <c r="BE78" s="433">
        <f>'2M - SGS'!BE78</f>
        <v>8.4098999999999993E-2</v>
      </c>
      <c r="BF78" s="433">
        <f>'2M - SGS'!BF78</f>
        <v>8.4198999999999996E-2</v>
      </c>
      <c r="BG78" s="433">
        <f>'2M - SGS'!BG78</f>
        <v>8.2512000000000002E-2</v>
      </c>
      <c r="BH78" s="433">
        <f>'2M - SGS'!BH78</f>
        <v>8.5277000000000006E-2</v>
      </c>
      <c r="BI78" s="433">
        <f>'2M - SGS'!BI78</f>
        <v>8.2588999999999996E-2</v>
      </c>
      <c r="BJ78" s="433">
        <f>'2M - SGS'!BJ78</f>
        <v>8.5237999999999994E-2</v>
      </c>
      <c r="BK78" s="433">
        <f>'2M - SGS'!BK78</f>
        <v>8.5109000000000004E-2</v>
      </c>
      <c r="BL78" s="433">
        <f>'2M - SGS'!BL78</f>
        <v>7.7715000000000006E-2</v>
      </c>
      <c r="BM78" s="433">
        <f>'2M - SGS'!BM78</f>
        <v>8.6136000000000004E-2</v>
      </c>
      <c r="BN78" s="433">
        <f>'2M - SGS'!BN78</f>
        <v>7.9796000000000006E-2</v>
      </c>
      <c r="BO78" s="433">
        <f>'2M - SGS'!BO78</f>
        <v>8.5334999999999994E-2</v>
      </c>
      <c r="BP78" s="433">
        <f>'2M - SGS'!BP78</f>
        <v>8.1994999999999998E-2</v>
      </c>
      <c r="BQ78" s="433">
        <f>'2M - SGS'!BQ78</f>
        <v>8.4098999999999993E-2</v>
      </c>
      <c r="BR78" s="433">
        <f>'2M - SGS'!BR78</f>
        <v>8.4198999999999996E-2</v>
      </c>
      <c r="BS78" s="433">
        <f>'2M - SGS'!BS78</f>
        <v>8.2512000000000002E-2</v>
      </c>
      <c r="BT78" s="433">
        <f>'2M - SGS'!BT78</f>
        <v>8.5277000000000006E-2</v>
      </c>
      <c r="BU78" s="433">
        <f>'2M - SGS'!BU78</f>
        <v>8.2588999999999996E-2</v>
      </c>
      <c r="BV78" s="433">
        <f>'2M - SGS'!BV78</f>
        <v>8.5237999999999994E-2</v>
      </c>
      <c r="BW78" s="433">
        <f>'2M - SGS'!BW78</f>
        <v>8.5109000000000004E-2</v>
      </c>
      <c r="BX78" s="433">
        <f>'2M - SGS'!BX78</f>
        <v>7.7715000000000006E-2</v>
      </c>
      <c r="BY78" s="433">
        <f>'2M - SGS'!BY78</f>
        <v>8.6136000000000004E-2</v>
      </c>
      <c r="BZ78" s="433">
        <f>'2M - SGS'!BZ78</f>
        <v>7.9796000000000006E-2</v>
      </c>
      <c r="CA78" s="433">
        <f>'2M - SGS'!CA78</f>
        <v>8.5334999999999994E-2</v>
      </c>
      <c r="CB78" s="433">
        <f>'2M - SGS'!CB78</f>
        <v>8.1994999999999998E-2</v>
      </c>
      <c r="CC78" s="433">
        <f>'2M - SGS'!CC78</f>
        <v>8.4098999999999993E-2</v>
      </c>
      <c r="CD78" s="433">
        <f>'2M - SGS'!CD78</f>
        <v>8.4198999999999996E-2</v>
      </c>
      <c r="CE78" s="433">
        <f>'2M - SGS'!CE78</f>
        <v>8.2512000000000002E-2</v>
      </c>
      <c r="CF78" s="433">
        <f>'2M - SGS'!CF78</f>
        <v>8.5277000000000006E-2</v>
      </c>
      <c r="CG78" s="433">
        <f>'2M - SGS'!CG78</f>
        <v>8.2588999999999996E-2</v>
      </c>
      <c r="CH78" s="434">
        <f>'2M - SGS'!CH78</f>
        <v>8.5237999999999994E-2</v>
      </c>
      <c r="CJ78" s="278">
        <f>SUM(C78:N78)</f>
        <v>1.0000000000000002</v>
      </c>
    </row>
    <row r="79" spans="1:88" ht="15.6" x14ac:dyDescent="0.3">
      <c r="A79" s="648"/>
      <c r="B79" s="14" t="str">
        <f t="shared" ref="B79:B90" si="82">B60</f>
        <v>Building Shell</v>
      </c>
      <c r="C79" s="433">
        <f>'2M - SGS'!C79</f>
        <v>0.107824</v>
      </c>
      <c r="D79" s="433">
        <f>'2M - SGS'!D79</f>
        <v>9.1051999999999994E-2</v>
      </c>
      <c r="E79" s="433">
        <f>'2M - SGS'!E79</f>
        <v>7.1135000000000004E-2</v>
      </c>
      <c r="F79" s="433">
        <f>'2M - SGS'!F79</f>
        <v>4.1179E-2</v>
      </c>
      <c r="G79" s="433">
        <f>'2M - SGS'!G79</f>
        <v>4.4423999999999998E-2</v>
      </c>
      <c r="H79" s="433">
        <f>'2M - SGS'!H79</f>
        <v>0.106128</v>
      </c>
      <c r="I79" s="433">
        <f>'2M - SGS'!I79</f>
        <v>0.14288100000000001</v>
      </c>
      <c r="J79" s="433">
        <f>'2M - SGS'!J79</f>
        <v>0.133494</v>
      </c>
      <c r="K79" s="433">
        <f>'2M - SGS'!K79</f>
        <v>5.781E-2</v>
      </c>
      <c r="L79" s="433">
        <f>'2M - SGS'!L79</f>
        <v>3.8018000000000003E-2</v>
      </c>
      <c r="M79" s="433">
        <f>'2M - SGS'!M79</f>
        <v>6.2103999999999999E-2</v>
      </c>
      <c r="N79" s="433">
        <f>'2M - SGS'!N79</f>
        <v>0.10395</v>
      </c>
      <c r="O79" s="433">
        <f>'2M - SGS'!O79</f>
        <v>0.107824</v>
      </c>
      <c r="P79" s="433">
        <f>'2M - SGS'!P79</f>
        <v>9.1051999999999994E-2</v>
      </c>
      <c r="Q79" s="433">
        <f>'2M - SGS'!Q79</f>
        <v>7.1135000000000004E-2</v>
      </c>
      <c r="R79" s="433">
        <f>'2M - SGS'!R79</f>
        <v>4.1179E-2</v>
      </c>
      <c r="S79" s="433">
        <f>'2M - SGS'!S79</f>
        <v>4.4423999999999998E-2</v>
      </c>
      <c r="T79" s="433">
        <f>'2M - SGS'!T79</f>
        <v>0.106128</v>
      </c>
      <c r="U79" s="433">
        <f>'2M - SGS'!U79</f>
        <v>0.14288100000000001</v>
      </c>
      <c r="V79" s="433">
        <f>'2M - SGS'!V79</f>
        <v>0.133494</v>
      </c>
      <c r="W79" s="433">
        <f>'2M - SGS'!W79</f>
        <v>5.781E-2</v>
      </c>
      <c r="X79" s="433">
        <f>'2M - SGS'!X79</f>
        <v>3.8018000000000003E-2</v>
      </c>
      <c r="Y79" s="433">
        <f>'2M - SGS'!Y79</f>
        <v>6.2103999999999999E-2</v>
      </c>
      <c r="Z79" s="433">
        <f>'2M - SGS'!Z79</f>
        <v>0.10395</v>
      </c>
      <c r="AA79" s="433">
        <f>'2M - SGS'!AA79</f>
        <v>0.107824</v>
      </c>
      <c r="AB79" s="433">
        <f>'2M - SGS'!AB79</f>
        <v>9.1051999999999994E-2</v>
      </c>
      <c r="AC79" s="433">
        <f>'2M - SGS'!AC79</f>
        <v>7.1135000000000004E-2</v>
      </c>
      <c r="AD79" s="433">
        <f>'2M - SGS'!AD79</f>
        <v>4.1179E-2</v>
      </c>
      <c r="AE79" s="433">
        <f>'2M - SGS'!AE79</f>
        <v>4.4423999999999998E-2</v>
      </c>
      <c r="AF79" s="433">
        <f>'2M - SGS'!AF79</f>
        <v>0.106128</v>
      </c>
      <c r="AG79" s="433">
        <f>'2M - SGS'!AG79</f>
        <v>0.14288100000000001</v>
      </c>
      <c r="AH79" s="433">
        <f>'2M - SGS'!AH79</f>
        <v>0.133494</v>
      </c>
      <c r="AI79" s="433">
        <f>'2M - SGS'!AI79</f>
        <v>5.781E-2</v>
      </c>
      <c r="AJ79" s="433">
        <f>'2M - SGS'!AJ79</f>
        <v>3.8018000000000003E-2</v>
      </c>
      <c r="AK79" s="433">
        <f>'2M - SGS'!AK79</f>
        <v>6.2103999999999999E-2</v>
      </c>
      <c r="AL79" s="433">
        <f>'2M - SGS'!AL79</f>
        <v>0.10395</v>
      </c>
      <c r="AM79" s="433">
        <f>'2M - SGS'!AM79</f>
        <v>0.107824</v>
      </c>
      <c r="AN79" s="433">
        <f>'2M - SGS'!AN79</f>
        <v>9.1051999999999994E-2</v>
      </c>
      <c r="AO79" s="433">
        <f>'2M - SGS'!AO79</f>
        <v>7.1135000000000004E-2</v>
      </c>
      <c r="AP79" s="433">
        <f>'2M - SGS'!AP79</f>
        <v>4.1179E-2</v>
      </c>
      <c r="AQ79" s="433">
        <f>'2M - SGS'!AQ79</f>
        <v>4.4423999999999998E-2</v>
      </c>
      <c r="AR79" s="433">
        <f>'2M - SGS'!AR79</f>
        <v>0.106128</v>
      </c>
      <c r="AS79" s="433">
        <f>'2M - SGS'!AS79</f>
        <v>0.14288100000000001</v>
      </c>
      <c r="AT79" s="433">
        <f>'2M - SGS'!AT79</f>
        <v>0.133494</v>
      </c>
      <c r="AU79" s="433">
        <f>'2M - SGS'!AU79</f>
        <v>5.781E-2</v>
      </c>
      <c r="AV79" s="433">
        <f>'2M - SGS'!AV79</f>
        <v>3.8018000000000003E-2</v>
      </c>
      <c r="AW79" s="433">
        <f>'2M - SGS'!AW79</f>
        <v>6.2103999999999999E-2</v>
      </c>
      <c r="AX79" s="433">
        <f>'2M - SGS'!AX79</f>
        <v>0.10395</v>
      </c>
      <c r="AY79" s="433">
        <f>'2M - SGS'!AY79</f>
        <v>0.107824</v>
      </c>
      <c r="AZ79" s="433">
        <f>'2M - SGS'!AZ79</f>
        <v>9.1051999999999994E-2</v>
      </c>
      <c r="BA79" s="433">
        <f>'2M - SGS'!BA79</f>
        <v>7.1135000000000004E-2</v>
      </c>
      <c r="BB79" s="433">
        <f>'2M - SGS'!BB79</f>
        <v>4.1179E-2</v>
      </c>
      <c r="BC79" s="433">
        <f>'2M - SGS'!BC79</f>
        <v>4.4423999999999998E-2</v>
      </c>
      <c r="BD79" s="433">
        <f>'2M - SGS'!BD79</f>
        <v>0.106128</v>
      </c>
      <c r="BE79" s="433">
        <f>'2M - SGS'!BE79</f>
        <v>0.14288100000000001</v>
      </c>
      <c r="BF79" s="433">
        <f>'2M - SGS'!BF79</f>
        <v>0.133494</v>
      </c>
      <c r="BG79" s="433">
        <f>'2M - SGS'!BG79</f>
        <v>5.781E-2</v>
      </c>
      <c r="BH79" s="433">
        <f>'2M - SGS'!BH79</f>
        <v>3.8018000000000003E-2</v>
      </c>
      <c r="BI79" s="433">
        <f>'2M - SGS'!BI79</f>
        <v>6.2103999999999999E-2</v>
      </c>
      <c r="BJ79" s="433">
        <f>'2M - SGS'!BJ79</f>
        <v>0.10395</v>
      </c>
      <c r="BK79" s="433">
        <f>'2M - SGS'!BK79</f>
        <v>0.107824</v>
      </c>
      <c r="BL79" s="433">
        <f>'2M - SGS'!BL79</f>
        <v>9.1051999999999994E-2</v>
      </c>
      <c r="BM79" s="433">
        <f>'2M - SGS'!BM79</f>
        <v>7.1135000000000004E-2</v>
      </c>
      <c r="BN79" s="433">
        <f>'2M - SGS'!BN79</f>
        <v>4.1179E-2</v>
      </c>
      <c r="BO79" s="433">
        <f>'2M - SGS'!BO79</f>
        <v>4.4423999999999998E-2</v>
      </c>
      <c r="BP79" s="433">
        <f>'2M - SGS'!BP79</f>
        <v>0.106128</v>
      </c>
      <c r="BQ79" s="433">
        <f>'2M - SGS'!BQ79</f>
        <v>0.14288100000000001</v>
      </c>
      <c r="BR79" s="433">
        <f>'2M - SGS'!BR79</f>
        <v>0.133494</v>
      </c>
      <c r="BS79" s="433">
        <f>'2M - SGS'!BS79</f>
        <v>5.781E-2</v>
      </c>
      <c r="BT79" s="433">
        <f>'2M - SGS'!BT79</f>
        <v>3.8018000000000003E-2</v>
      </c>
      <c r="BU79" s="433">
        <f>'2M - SGS'!BU79</f>
        <v>6.2103999999999999E-2</v>
      </c>
      <c r="BV79" s="433">
        <f>'2M - SGS'!BV79</f>
        <v>0.10395</v>
      </c>
      <c r="BW79" s="433">
        <f>'2M - SGS'!BW79</f>
        <v>0.107824</v>
      </c>
      <c r="BX79" s="433">
        <f>'2M - SGS'!BX79</f>
        <v>9.1051999999999994E-2</v>
      </c>
      <c r="BY79" s="433">
        <f>'2M - SGS'!BY79</f>
        <v>7.1135000000000004E-2</v>
      </c>
      <c r="BZ79" s="433">
        <f>'2M - SGS'!BZ79</f>
        <v>4.1179E-2</v>
      </c>
      <c r="CA79" s="433">
        <f>'2M - SGS'!CA79</f>
        <v>4.4423999999999998E-2</v>
      </c>
      <c r="CB79" s="433">
        <f>'2M - SGS'!CB79</f>
        <v>0.106128</v>
      </c>
      <c r="CC79" s="433">
        <f>'2M - SGS'!CC79</f>
        <v>0.14288100000000001</v>
      </c>
      <c r="CD79" s="433">
        <f>'2M - SGS'!CD79</f>
        <v>0.133494</v>
      </c>
      <c r="CE79" s="433">
        <f>'2M - SGS'!CE79</f>
        <v>5.781E-2</v>
      </c>
      <c r="CF79" s="433">
        <f>'2M - SGS'!CF79</f>
        <v>3.8018000000000003E-2</v>
      </c>
      <c r="CG79" s="433">
        <f>'2M - SGS'!CG79</f>
        <v>6.2103999999999999E-2</v>
      </c>
      <c r="CH79" s="434">
        <f>'2M - SGS'!CH79</f>
        <v>0.10395</v>
      </c>
      <c r="CJ79" s="278">
        <f t="shared" ref="CJ79:CJ90" si="83">SUM(C79:N79)</f>
        <v>0.99999900000000008</v>
      </c>
    </row>
    <row r="80" spans="1:88" ht="15.6" x14ac:dyDescent="0.3">
      <c r="A80" s="648"/>
      <c r="B80" s="14" t="str">
        <f t="shared" si="82"/>
        <v>Cooking</v>
      </c>
      <c r="C80" s="433">
        <f>'2M - SGS'!C80</f>
        <v>8.6096000000000006E-2</v>
      </c>
      <c r="D80" s="433">
        <f>'2M - SGS'!D80</f>
        <v>7.8608999999999998E-2</v>
      </c>
      <c r="E80" s="433">
        <f>'2M - SGS'!E80</f>
        <v>8.1547999999999995E-2</v>
      </c>
      <c r="F80" s="433">
        <f>'2M - SGS'!F80</f>
        <v>7.2947999999999999E-2</v>
      </c>
      <c r="G80" s="433">
        <f>'2M - SGS'!G80</f>
        <v>8.6277000000000006E-2</v>
      </c>
      <c r="H80" s="433">
        <f>'2M - SGS'!H80</f>
        <v>8.3294000000000007E-2</v>
      </c>
      <c r="I80" s="433">
        <f>'2M - SGS'!I80</f>
        <v>8.5859000000000005E-2</v>
      </c>
      <c r="J80" s="433">
        <f>'2M - SGS'!J80</f>
        <v>8.5885000000000003E-2</v>
      </c>
      <c r="K80" s="433">
        <f>'2M - SGS'!K80</f>
        <v>8.3474999999999994E-2</v>
      </c>
      <c r="L80" s="433">
        <f>'2M - SGS'!L80</f>
        <v>8.6262000000000005E-2</v>
      </c>
      <c r="M80" s="433">
        <f>'2M - SGS'!M80</f>
        <v>8.3496000000000001E-2</v>
      </c>
      <c r="N80" s="433">
        <f>'2M - SGS'!N80</f>
        <v>8.6250999999999994E-2</v>
      </c>
      <c r="O80" s="433">
        <f>'2M - SGS'!O80</f>
        <v>8.6096000000000006E-2</v>
      </c>
      <c r="P80" s="433">
        <f>'2M - SGS'!P80</f>
        <v>7.8608999999999998E-2</v>
      </c>
      <c r="Q80" s="433">
        <f>'2M - SGS'!Q80</f>
        <v>8.1547999999999995E-2</v>
      </c>
      <c r="R80" s="433">
        <f>'2M - SGS'!R80</f>
        <v>7.2947999999999999E-2</v>
      </c>
      <c r="S80" s="433">
        <f>'2M - SGS'!S80</f>
        <v>8.6277000000000006E-2</v>
      </c>
      <c r="T80" s="433">
        <f>'2M - SGS'!T80</f>
        <v>8.3294000000000007E-2</v>
      </c>
      <c r="U80" s="433">
        <f>'2M - SGS'!U80</f>
        <v>8.5859000000000005E-2</v>
      </c>
      <c r="V80" s="433">
        <f>'2M - SGS'!V80</f>
        <v>8.5885000000000003E-2</v>
      </c>
      <c r="W80" s="433">
        <f>'2M - SGS'!W80</f>
        <v>8.3474999999999994E-2</v>
      </c>
      <c r="X80" s="433">
        <f>'2M - SGS'!X80</f>
        <v>8.6262000000000005E-2</v>
      </c>
      <c r="Y80" s="433">
        <f>'2M - SGS'!Y80</f>
        <v>8.3496000000000001E-2</v>
      </c>
      <c r="Z80" s="433">
        <f>'2M - SGS'!Z80</f>
        <v>8.6250999999999994E-2</v>
      </c>
      <c r="AA80" s="433">
        <f>'2M - SGS'!AA80</f>
        <v>8.6096000000000006E-2</v>
      </c>
      <c r="AB80" s="433">
        <f>'2M - SGS'!AB80</f>
        <v>7.8608999999999998E-2</v>
      </c>
      <c r="AC80" s="433">
        <f>'2M - SGS'!AC80</f>
        <v>8.1547999999999995E-2</v>
      </c>
      <c r="AD80" s="433">
        <f>'2M - SGS'!AD80</f>
        <v>7.2947999999999999E-2</v>
      </c>
      <c r="AE80" s="433">
        <f>'2M - SGS'!AE80</f>
        <v>8.6277000000000006E-2</v>
      </c>
      <c r="AF80" s="433">
        <f>'2M - SGS'!AF80</f>
        <v>8.3294000000000007E-2</v>
      </c>
      <c r="AG80" s="433">
        <f>'2M - SGS'!AG80</f>
        <v>8.5859000000000005E-2</v>
      </c>
      <c r="AH80" s="433">
        <f>'2M - SGS'!AH80</f>
        <v>8.5885000000000003E-2</v>
      </c>
      <c r="AI80" s="433">
        <f>'2M - SGS'!AI80</f>
        <v>8.3474999999999994E-2</v>
      </c>
      <c r="AJ80" s="433">
        <f>'2M - SGS'!AJ80</f>
        <v>8.6262000000000005E-2</v>
      </c>
      <c r="AK80" s="433">
        <f>'2M - SGS'!AK80</f>
        <v>8.3496000000000001E-2</v>
      </c>
      <c r="AL80" s="433">
        <f>'2M - SGS'!AL80</f>
        <v>8.6250999999999994E-2</v>
      </c>
      <c r="AM80" s="433">
        <f>'2M - SGS'!AM80</f>
        <v>8.6096000000000006E-2</v>
      </c>
      <c r="AN80" s="433">
        <f>'2M - SGS'!AN80</f>
        <v>7.8608999999999998E-2</v>
      </c>
      <c r="AO80" s="433">
        <f>'2M - SGS'!AO80</f>
        <v>8.1547999999999995E-2</v>
      </c>
      <c r="AP80" s="433">
        <f>'2M - SGS'!AP80</f>
        <v>7.2947999999999999E-2</v>
      </c>
      <c r="AQ80" s="433">
        <f>'2M - SGS'!AQ80</f>
        <v>8.6277000000000006E-2</v>
      </c>
      <c r="AR80" s="433">
        <f>'2M - SGS'!AR80</f>
        <v>8.3294000000000007E-2</v>
      </c>
      <c r="AS80" s="433">
        <f>'2M - SGS'!AS80</f>
        <v>8.5859000000000005E-2</v>
      </c>
      <c r="AT80" s="433">
        <f>'2M - SGS'!AT80</f>
        <v>8.5885000000000003E-2</v>
      </c>
      <c r="AU80" s="433">
        <f>'2M - SGS'!AU80</f>
        <v>8.3474999999999994E-2</v>
      </c>
      <c r="AV80" s="433">
        <f>'2M - SGS'!AV80</f>
        <v>8.6262000000000005E-2</v>
      </c>
      <c r="AW80" s="433">
        <f>'2M - SGS'!AW80</f>
        <v>8.3496000000000001E-2</v>
      </c>
      <c r="AX80" s="433">
        <f>'2M - SGS'!AX80</f>
        <v>8.6250999999999994E-2</v>
      </c>
      <c r="AY80" s="433">
        <f>'2M - SGS'!AY80</f>
        <v>8.6096000000000006E-2</v>
      </c>
      <c r="AZ80" s="433">
        <f>'2M - SGS'!AZ80</f>
        <v>7.8608999999999998E-2</v>
      </c>
      <c r="BA80" s="433">
        <f>'2M - SGS'!BA80</f>
        <v>8.1547999999999995E-2</v>
      </c>
      <c r="BB80" s="433">
        <f>'2M - SGS'!BB80</f>
        <v>7.2947999999999999E-2</v>
      </c>
      <c r="BC80" s="433">
        <f>'2M - SGS'!BC80</f>
        <v>8.6277000000000006E-2</v>
      </c>
      <c r="BD80" s="433">
        <f>'2M - SGS'!BD80</f>
        <v>8.3294000000000007E-2</v>
      </c>
      <c r="BE80" s="433">
        <f>'2M - SGS'!BE80</f>
        <v>8.5859000000000005E-2</v>
      </c>
      <c r="BF80" s="433">
        <f>'2M - SGS'!BF80</f>
        <v>8.5885000000000003E-2</v>
      </c>
      <c r="BG80" s="433">
        <f>'2M - SGS'!BG80</f>
        <v>8.3474999999999994E-2</v>
      </c>
      <c r="BH80" s="433">
        <f>'2M - SGS'!BH80</f>
        <v>8.6262000000000005E-2</v>
      </c>
      <c r="BI80" s="433">
        <f>'2M - SGS'!BI80</f>
        <v>8.3496000000000001E-2</v>
      </c>
      <c r="BJ80" s="433">
        <f>'2M - SGS'!BJ80</f>
        <v>8.6250999999999994E-2</v>
      </c>
      <c r="BK80" s="433">
        <f>'2M - SGS'!BK80</f>
        <v>8.6096000000000006E-2</v>
      </c>
      <c r="BL80" s="433">
        <f>'2M - SGS'!BL80</f>
        <v>7.8608999999999998E-2</v>
      </c>
      <c r="BM80" s="433">
        <f>'2M - SGS'!BM80</f>
        <v>8.1547999999999995E-2</v>
      </c>
      <c r="BN80" s="433">
        <f>'2M - SGS'!BN80</f>
        <v>7.2947999999999999E-2</v>
      </c>
      <c r="BO80" s="433">
        <f>'2M - SGS'!BO80</f>
        <v>8.6277000000000006E-2</v>
      </c>
      <c r="BP80" s="433">
        <f>'2M - SGS'!BP80</f>
        <v>8.3294000000000007E-2</v>
      </c>
      <c r="BQ80" s="433">
        <f>'2M - SGS'!BQ80</f>
        <v>8.5859000000000005E-2</v>
      </c>
      <c r="BR80" s="433">
        <f>'2M - SGS'!BR80</f>
        <v>8.5885000000000003E-2</v>
      </c>
      <c r="BS80" s="433">
        <f>'2M - SGS'!BS80</f>
        <v>8.3474999999999994E-2</v>
      </c>
      <c r="BT80" s="433">
        <f>'2M - SGS'!BT80</f>
        <v>8.6262000000000005E-2</v>
      </c>
      <c r="BU80" s="433">
        <f>'2M - SGS'!BU80</f>
        <v>8.3496000000000001E-2</v>
      </c>
      <c r="BV80" s="433">
        <f>'2M - SGS'!BV80</f>
        <v>8.6250999999999994E-2</v>
      </c>
      <c r="BW80" s="433">
        <f>'2M - SGS'!BW80</f>
        <v>8.6096000000000006E-2</v>
      </c>
      <c r="BX80" s="433">
        <f>'2M - SGS'!BX80</f>
        <v>7.8608999999999998E-2</v>
      </c>
      <c r="BY80" s="433">
        <f>'2M - SGS'!BY80</f>
        <v>8.1547999999999995E-2</v>
      </c>
      <c r="BZ80" s="433">
        <f>'2M - SGS'!BZ80</f>
        <v>7.2947999999999999E-2</v>
      </c>
      <c r="CA80" s="433">
        <f>'2M - SGS'!CA80</f>
        <v>8.6277000000000006E-2</v>
      </c>
      <c r="CB80" s="433">
        <f>'2M - SGS'!CB80</f>
        <v>8.3294000000000007E-2</v>
      </c>
      <c r="CC80" s="433">
        <f>'2M - SGS'!CC80</f>
        <v>8.5859000000000005E-2</v>
      </c>
      <c r="CD80" s="433">
        <f>'2M - SGS'!CD80</f>
        <v>8.5885000000000003E-2</v>
      </c>
      <c r="CE80" s="433">
        <f>'2M - SGS'!CE80</f>
        <v>8.3474999999999994E-2</v>
      </c>
      <c r="CF80" s="433">
        <f>'2M - SGS'!CF80</f>
        <v>8.6262000000000005E-2</v>
      </c>
      <c r="CG80" s="433">
        <f>'2M - SGS'!CG80</f>
        <v>8.3496000000000001E-2</v>
      </c>
      <c r="CH80" s="434">
        <f>'2M - SGS'!CH80</f>
        <v>8.6250999999999994E-2</v>
      </c>
      <c r="CJ80" s="278">
        <f t="shared" si="83"/>
        <v>0.99999999999999989</v>
      </c>
    </row>
    <row r="81" spans="1:88" ht="15.6" x14ac:dyDescent="0.3">
      <c r="A81" s="648"/>
      <c r="B81" s="14" t="str">
        <f t="shared" si="82"/>
        <v>Cooling</v>
      </c>
      <c r="C81" s="433">
        <f>'2M - SGS'!C81</f>
        <v>6.0000000000000002E-6</v>
      </c>
      <c r="D81" s="433">
        <f>'2M - SGS'!D81</f>
        <v>2.4699999999999999E-4</v>
      </c>
      <c r="E81" s="433">
        <f>'2M - SGS'!E81</f>
        <v>7.2360000000000002E-3</v>
      </c>
      <c r="F81" s="433">
        <f>'2M - SGS'!F81</f>
        <v>2.1690999999999998E-2</v>
      </c>
      <c r="G81" s="433">
        <f>'2M - SGS'!G81</f>
        <v>6.2979999999999994E-2</v>
      </c>
      <c r="H81" s="433">
        <f>'2M - SGS'!H81</f>
        <v>0.21317</v>
      </c>
      <c r="I81" s="433">
        <f>'2M - SGS'!I81</f>
        <v>0.29002899999999998</v>
      </c>
      <c r="J81" s="433">
        <f>'2M - SGS'!J81</f>
        <v>0.270206</v>
      </c>
      <c r="K81" s="433">
        <f>'2M - SGS'!K81</f>
        <v>0.108695</v>
      </c>
      <c r="L81" s="433">
        <f>'2M - SGS'!L81</f>
        <v>1.9643000000000001E-2</v>
      </c>
      <c r="M81" s="433">
        <f>'2M - SGS'!M81</f>
        <v>6.0299999999999998E-3</v>
      </c>
      <c r="N81" s="433">
        <f>'2M - SGS'!N81</f>
        <v>6.3999999999999997E-5</v>
      </c>
      <c r="O81" s="433">
        <f>'2M - SGS'!O81</f>
        <v>6.0000000000000002E-6</v>
      </c>
      <c r="P81" s="433">
        <f>'2M - SGS'!P81</f>
        <v>2.4699999999999999E-4</v>
      </c>
      <c r="Q81" s="433">
        <f>'2M - SGS'!Q81</f>
        <v>7.2360000000000002E-3</v>
      </c>
      <c r="R81" s="433">
        <f>'2M - SGS'!R81</f>
        <v>2.1690999999999998E-2</v>
      </c>
      <c r="S81" s="433">
        <f>'2M - SGS'!S81</f>
        <v>6.2979999999999994E-2</v>
      </c>
      <c r="T81" s="433">
        <f>'2M - SGS'!T81</f>
        <v>0.21317</v>
      </c>
      <c r="U81" s="433">
        <f>'2M - SGS'!U81</f>
        <v>0.29002899999999998</v>
      </c>
      <c r="V81" s="433">
        <f>'2M - SGS'!V81</f>
        <v>0.270206</v>
      </c>
      <c r="W81" s="433">
        <f>'2M - SGS'!W81</f>
        <v>0.108695</v>
      </c>
      <c r="X81" s="433">
        <f>'2M - SGS'!X81</f>
        <v>1.9643000000000001E-2</v>
      </c>
      <c r="Y81" s="433">
        <f>'2M - SGS'!Y81</f>
        <v>6.0299999999999998E-3</v>
      </c>
      <c r="Z81" s="433">
        <f>'2M - SGS'!Z81</f>
        <v>6.3999999999999997E-5</v>
      </c>
      <c r="AA81" s="433">
        <f>'2M - SGS'!AA81</f>
        <v>6.0000000000000002E-6</v>
      </c>
      <c r="AB81" s="433">
        <f>'2M - SGS'!AB81</f>
        <v>2.4699999999999999E-4</v>
      </c>
      <c r="AC81" s="433">
        <f>'2M - SGS'!AC81</f>
        <v>7.2360000000000002E-3</v>
      </c>
      <c r="AD81" s="433">
        <f>'2M - SGS'!AD81</f>
        <v>2.1690999999999998E-2</v>
      </c>
      <c r="AE81" s="433">
        <f>'2M - SGS'!AE81</f>
        <v>6.2979999999999994E-2</v>
      </c>
      <c r="AF81" s="433">
        <f>'2M - SGS'!AF81</f>
        <v>0.21317</v>
      </c>
      <c r="AG81" s="433">
        <f>'2M - SGS'!AG81</f>
        <v>0.29002899999999998</v>
      </c>
      <c r="AH81" s="433">
        <f>'2M - SGS'!AH81</f>
        <v>0.270206</v>
      </c>
      <c r="AI81" s="433">
        <f>'2M - SGS'!AI81</f>
        <v>0.108695</v>
      </c>
      <c r="AJ81" s="433">
        <f>'2M - SGS'!AJ81</f>
        <v>1.9643000000000001E-2</v>
      </c>
      <c r="AK81" s="433">
        <f>'2M - SGS'!AK81</f>
        <v>6.0299999999999998E-3</v>
      </c>
      <c r="AL81" s="433">
        <f>'2M - SGS'!AL81</f>
        <v>6.3999999999999997E-5</v>
      </c>
      <c r="AM81" s="433">
        <f>'2M - SGS'!AM81</f>
        <v>6.0000000000000002E-6</v>
      </c>
      <c r="AN81" s="433">
        <f>'2M - SGS'!AN81</f>
        <v>2.4699999999999999E-4</v>
      </c>
      <c r="AO81" s="433">
        <f>'2M - SGS'!AO81</f>
        <v>7.2360000000000002E-3</v>
      </c>
      <c r="AP81" s="433">
        <f>'2M - SGS'!AP81</f>
        <v>2.1690999999999998E-2</v>
      </c>
      <c r="AQ81" s="433">
        <f>'2M - SGS'!AQ81</f>
        <v>6.2979999999999994E-2</v>
      </c>
      <c r="AR81" s="433">
        <f>'2M - SGS'!AR81</f>
        <v>0.21317</v>
      </c>
      <c r="AS81" s="433">
        <f>'2M - SGS'!AS81</f>
        <v>0.29002899999999998</v>
      </c>
      <c r="AT81" s="433">
        <f>'2M - SGS'!AT81</f>
        <v>0.270206</v>
      </c>
      <c r="AU81" s="433">
        <f>'2M - SGS'!AU81</f>
        <v>0.108695</v>
      </c>
      <c r="AV81" s="433">
        <f>'2M - SGS'!AV81</f>
        <v>1.9643000000000001E-2</v>
      </c>
      <c r="AW81" s="433">
        <f>'2M - SGS'!AW81</f>
        <v>6.0299999999999998E-3</v>
      </c>
      <c r="AX81" s="433">
        <f>'2M - SGS'!AX81</f>
        <v>6.3999999999999997E-5</v>
      </c>
      <c r="AY81" s="433">
        <f>'2M - SGS'!AY81</f>
        <v>6.0000000000000002E-6</v>
      </c>
      <c r="AZ81" s="433">
        <f>'2M - SGS'!AZ81</f>
        <v>2.4699999999999999E-4</v>
      </c>
      <c r="BA81" s="433">
        <f>'2M - SGS'!BA81</f>
        <v>7.2360000000000002E-3</v>
      </c>
      <c r="BB81" s="433">
        <f>'2M - SGS'!BB81</f>
        <v>2.1690999999999998E-2</v>
      </c>
      <c r="BC81" s="433">
        <f>'2M - SGS'!BC81</f>
        <v>6.2979999999999994E-2</v>
      </c>
      <c r="BD81" s="433">
        <f>'2M - SGS'!BD81</f>
        <v>0.21317</v>
      </c>
      <c r="BE81" s="433">
        <f>'2M - SGS'!BE81</f>
        <v>0.29002899999999998</v>
      </c>
      <c r="BF81" s="433">
        <f>'2M - SGS'!BF81</f>
        <v>0.270206</v>
      </c>
      <c r="BG81" s="433">
        <f>'2M - SGS'!BG81</f>
        <v>0.108695</v>
      </c>
      <c r="BH81" s="433">
        <f>'2M - SGS'!BH81</f>
        <v>1.9643000000000001E-2</v>
      </c>
      <c r="BI81" s="433">
        <f>'2M - SGS'!BI81</f>
        <v>6.0299999999999998E-3</v>
      </c>
      <c r="BJ81" s="433">
        <f>'2M - SGS'!BJ81</f>
        <v>6.3999999999999997E-5</v>
      </c>
      <c r="BK81" s="433">
        <f>'2M - SGS'!BK81</f>
        <v>6.0000000000000002E-6</v>
      </c>
      <c r="BL81" s="433">
        <f>'2M - SGS'!BL81</f>
        <v>2.4699999999999999E-4</v>
      </c>
      <c r="BM81" s="433">
        <f>'2M - SGS'!BM81</f>
        <v>7.2360000000000002E-3</v>
      </c>
      <c r="BN81" s="433">
        <f>'2M - SGS'!BN81</f>
        <v>2.1690999999999998E-2</v>
      </c>
      <c r="BO81" s="433">
        <f>'2M - SGS'!BO81</f>
        <v>6.2979999999999994E-2</v>
      </c>
      <c r="BP81" s="433">
        <f>'2M - SGS'!BP81</f>
        <v>0.21317</v>
      </c>
      <c r="BQ81" s="433">
        <f>'2M - SGS'!BQ81</f>
        <v>0.29002899999999998</v>
      </c>
      <c r="BR81" s="433">
        <f>'2M - SGS'!BR81</f>
        <v>0.270206</v>
      </c>
      <c r="BS81" s="433">
        <f>'2M - SGS'!BS81</f>
        <v>0.108695</v>
      </c>
      <c r="BT81" s="433">
        <f>'2M - SGS'!BT81</f>
        <v>1.9643000000000001E-2</v>
      </c>
      <c r="BU81" s="433">
        <f>'2M - SGS'!BU81</f>
        <v>6.0299999999999998E-3</v>
      </c>
      <c r="BV81" s="433">
        <f>'2M - SGS'!BV81</f>
        <v>6.3999999999999997E-5</v>
      </c>
      <c r="BW81" s="433">
        <f>'2M - SGS'!BW81</f>
        <v>6.0000000000000002E-6</v>
      </c>
      <c r="BX81" s="433">
        <f>'2M - SGS'!BX81</f>
        <v>2.4699999999999999E-4</v>
      </c>
      <c r="BY81" s="433">
        <f>'2M - SGS'!BY81</f>
        <v>7.2360000000000002E-3</v>
      </c>
      <c r="BZ81" s="433">
        <f>'2M - SGS'!BZ81</f>
        <v>2.1690999999999998E-2</v>
      </c>
      <c r="CA81" s="433">
        <f>'2M - SGS'!CA81</f>
        <v>6.2979999999999994E-2</v>
      </c>
      <c r="CB81" s="433">
        <f>'2M - SGS'!CB81</f>
        <v>0.21317</v>
      </c>
      <c r="CC81" s="433">
        <f>'2M - SGS'!CC81</f>
        <v>0.29002899999999998</v>
      </c>
      <c r="CD81" s="433">
        <f>'2M - SGS'!CD81</f>
        <v>0.270206</v>
      </c>
      <c r="CE81" s="433">
        <f>'2M - SGS'!CE81</f>
        <v>0.108695</v>
      </c>
      <c r="CF81" s="433">
        <f>'2M - SGS'!CF81</f>
        <v>1.9643000000000001E-2</v>
      </c>
      <c r="CG81" s="433">
        <f>'2M - SGS'!CG81</f>
        <v>6.0299999999999998E-3</v>
      </c>
      <c r="CH81" s="434">
        <f>'2M - SGS'!CH81</f>
        <v>6.3999999999999997E-5</v>
      </c>
      <c r="CJ81" s="278">
        <f t="shared" si="83"/>
        <v>0.9999969999999998</v>
      </c>
    </row>
    <row r="82" spans="1:88" ht="15.6" x14ac:dyDescent="0.3">
      <c r="A82" s="648"/>
      <c r="B82" s="14" t="str">
        <f t="shared" si="82"/>
        <v>Ext Lighting</v>
      </c>
      <c r="C82" s="433">
        <f>'2M - SGS'!C82</f>
        <v>0.106265</v>
      </c>
      <c r="D82" s="433">
        <f>'2M - SGS'!D82</f>
        <v>8.2161999999999999E-2</v>
      </c>
      <c r="E82" s="433">
        <f>'2M - SGS'!E82</f>
        <v>7.0887000000000006E-2</v>
      </c>
      <c r="F82" s="433">
        <f>'2M - SGS'!F82</f>
        <v>6.8145999999999998E-2</v>
      </c>
      <c r="G82" s="433">
        <f>'2M - SGS'!G82</f>
        <v>8.1852999999999995E-2</v>
      </c>
      <c r="H82" s="433">
        <f>'2M - SGS'!H82</f>
        <v>6.7163E-2</v>
      </c>
      <c r="I82" s="433">
        <f>'2M - SGS'!I82</f>
        <v>8.6751999999999996E-2</v>
      </c>
      <c r="J82" s="433">
        <f>'2M - SGS'!J82</f>
        <v>6.9401000000000004E-2</v>
      </c>
      <c r="K82" s="433">
        <f>'2M - SGS'!K82</f>
        <v>8.2907999999999996E-2</v>
      </c>
      <c r="L82" s="433">
        <f>'2M - SGS'!L82</f>
        <v>0.100507</v>
      </c>
      <c r="M82" s="433">
        <f>'2M - SGS'!M82</f>
        <v>8.7251999999999996E-2</v>
      </c>
      <c r="N82" s="433">
        <f>'2M - SGS'!N82</f>
        <v>9.6703999999999998E-2</v>
      </c>
      <c r="O82" s="433">
        <f>'2M - SGS'!O82</f>
        <v>0.106265</v>
      </c>
      <c r="P82" s="433">
        <f>'2M - SGS'!P82</f>
        <v>8.2161999999999999E-2</v>
      </c>
      <c r="Q82" s="433">
        <f>'2M - SGS'!Q82</f>
        <v>7.0887000000000006E-2</v>
      </c>
      <c r="R82" s="433">
        <f>'2M - SGS'!R82</f>
        <v>6.8145999999999998E-2</v>
      </c>
      <c r="S82" s="433">
        <f>'2M - SGS'!S82</f>
        <v>8.1852999999999995E-2</v>
      </c>
      <c r="T82" s="433">
        <f>'2M - SGS'!T82</f>
        <v>6.7163E-2</v>
      </c>
      <c r="U82" s="433">
        <f>'2M - SGS'!U82</f>
        <v>8.6751999999999996E-2</v>
      </c>
      <c r="V82" s="433">
        <f>'2M - SGS'!V82</f>
        <v>6.9401000000000004E-2</v>
      </c>
      <c r="W82" s="433">
        <f>'2M - SGS'!W82</f>
        <v>8.2907999999999996E-2</v>
      </c>
      <c r="X82" s="433">
        <f>'2M - SGS'!X82</f>
        <v>0.100507</v>
      </c>
      <c r="Y82" s="433">
        <f>'2M - SGS'!Y82</f>
        <v>8.7251999999999996E-2</v>
      </c>
      <c r="Z82" s="433">
        <f>'2M - SGS'!Z82</f>
        <v>9.6703999999999998E-2</v>
      </c>
      <c r="AA82" s="433">
        <f>'2M - SGS'!AA82</f>
        <v>0.106265</v>
      </c>
      <c r="AB82" s="433">
        <f>'2M - SGS'!AB82</f>
        <v>8.2161999999999999E-2</v>
      </c>
      <c r="AC82" s="433">
        <f>'2M - SGS'!AC82</f>
        <v>7.0887000000000006E-2</v>
      </c>
      <c r="AD82" s="433">
        <f>'2M - SGS'!AD82</f>
        <v>6.8145999999999998E-2</v>
      </c>
      <c r="AE82" s="433">
        <f>'2M - SGS'!AE82</f>
        <v>8.1852999999999995E-2</v>
      </c>
      <c r="AF82" s="433">
        <f>'2M - SGS'!AF82</f>
        <v>6.7163E-2</v>
      </c>
      <c r="AG82" s="433">
        <f>'2M - SGS'!AG82</f>
        <v>8.6751999999999996E-2</v>
      </c>
      <c r="AH82" s="433">
        <f>'2M - SGS'!AH82</f>
        <v>6.9401000000000004E-2</v>
      </c>
      <c r="AI82" s="433">
        <f>'2M - SGS'!AI82</f>
        <v>8.2907999999999996E-2</v>
      </c>
      <c r="AJ82" s="433">
        <f>'2M - SGS'!AJ82</f>
        <v>0.100507</v>
      </c>
      <c r="AK82" s="433">
        <f>'2M - SGS'!AK82</f>
        <v>8.7251999999999996E-2</v>
      </c>
      <c r="AL82" s="433">
        <f>'2M - SGS'!AL82</f>
        <v>9.6703999999999998E-2</v>
      </c>
      <c r="AM82" s="433">
        <f>'2M - SGS'!AM82</f>
        <v>0.106265</v>
      </c>
      <c r="AN82" s="433">
        <f>'2M - SGS'!AN82</f>
        <v>8.2161999999999999E-2</v>
      </c>
      <c r="AO82" s="433">
        <f>'2M - SGS'!AO82</f>
        <v>7.0887000000000006E-2</v>
      </c>
      <c r="AP82" s="433">
        <f>'2M - SGS'!AP82</f>
        <v>6.8145999999999998E-2</v>
      </c>
      <c r="AQ82" s="433">
        <f>'2M - SGS'!AQ82</f>
        <v>8.1852999999999995E-2</v>
      </c>
      <c r="AR82" s="433">
        <f>'2M - SGS'!AR82</f>
        <v>6.7163E-2</v>
      </c>
      <c r="AS82" s="433">
        <f>'2M - SGS'!AS82</f>
        <v>8.6751999999999996E-2</v>
      </c>
      <c r="AT82" s="433">
        <f>'2M - SGS'!AT82</f>
        <v>6.9401000000000004E-2</v>
      </c>
      <c r="AU82" s="433">
        <f>'2M - SGS'!AU82</f>
        <v>8.2907999999999996E-2</v>
      </c>
      <c r="AV82" s="433">
        <f>'2M - SGS'!AV82</f>
        <v>0.100507</v>
      </c>
      <c r="AW82" s="433">
        <f>'2M - SGS'!AW82</f>
        <v>8.7251999999999996E-2</v>
      </c>
      <c r="AX82" s="433">
        <f>'2M - SGS'!AX82</f>
        <v>9.6703999999999998E-2</v>
      </c>
      <c r="AY82" s="433">
        <f>'2M - SGS'!AY82</f>
        <v>0.106265</v>
      </c>
      <c r="AZ82" s="433">
        <f>'2M - SGS'!AZ82</f>
        <v>8.2161999999999999E-2</v>
      </c>
      <c r="BA82" s="433">
        <f>'2M - SGS'!BA82</f>
        <v>7.0887000000000006E-2</v>
      </c>
      <c r="BB82" s="433">
        <f>'2M - SGS'!BB82</f>
        <v>6.8145999999999998E-2</v>
      </c>
      <c r="BC82" s="433">
        <f>'2M - SGS'!BC82</f>
        <v>8.1852999999999995E-2</v>
      </c>
      <c r="BD82" s="433">
        <f>'2M - SGS'!BD82</f>
        <v>6.7163E-2</v>
      </c>
      <c r="BE82" s="433">
        <f>'2M - SGS'!BE82</f>
        <v>8.6751999999999996E-2</v>
      </c>
      <c r="BF82" s="433">
        <f>'2M - SGS'!BF82</f>
        <v>6.9401000000000004E-2</v>
      </c>
      <c r="BG82" s="433">
        <f>'2M - SGS'!BG82</f>
        <v>8.2907999999999996E-2</v>
      </c>
      <c r="BH82" s="433">
        <f>'2M - SGS'!BH82</f>
        <v>0.100507</v>
      </c>
      <c r="BI82" s="433">
        <f>'2M - SGS'!BI82</f>
        <v>8.7251999999999996E-2</v>
      </c>
      <c r="BJ82" s="433">
        <f>'2M - SGS'!BJ82</f>
        <v>9.6703999999999998E-2</v>
      </c>
      <c r="BK82" s="433">
        <f>'2M - SGS'!BK82</f>
        <v>0.106265</v>
      </c>
      <c r="BL82" s="433">
        <f>'2M - SGS'!BL82</f>
        <v>8.2161999999999999E-2</v>
      </c>
      <c r="BM82" s="433">
        <f>'2M - SGS'!BM82</f>
        <v>7.0887000000000006E-2</v>
      </c>
      <c r="BN82" s="433">
        <f>'2M - SGS'!BN82</f>
        <v>6.8145999999999998E-2</v>
      </c>
      <c r="BO82" s="433">
        <f>'2M - SGS'!BO82</f>
        <v>8.1852999999999995E-2</v>
      </c>
      <c r="BP82" s="433">
        <f>'2M - SGS'!BP82</f>
        <v>6.7163E-2</v>
      </c>
      <c r="BQ82" s="433">
        <f>'2M - SGS'!BQ82</f>
        <v>8.6751999999999996E-2</v>
      </c>
      <c r="BR82" s="433">
        <f>'2M - SGS'!BR82</f>
        <v>6.9401000000000004E-2</v>
      </c>
      <c r="BS82" s="433">
        <f>'2M - SGS'!BS82</f>
        <v>8.2907999999999996E-2</v>
      </c>
      <c r="BT82" s="433">
        <f>'2M - SGS'!BT82</f>
        <v>0.100507</v>
      </c>
      <c r="BU82" s="433">
        <f>'2M - SGS'!BU82</f>
        <v>8.7251999999999996E-2</v>
      </c>
      <c r="BV82" s="433">
        <f>'2M - SGS'!BV82</f>
        <v>9.6703999999999998E-2</v>
      </c>
      <c r="BW82" s="433">
        <f>'2M - SGS'!BW82</f>
        <v>0.106265</v>
      </c>
      <c r="BX82" s="433">
        <f>'2M - SGS'!BX82</f>
        <v>8.2161999999999999E-2</v>
      </c>
      <c r="BY82" s="433">
        <f>'2M - SGS'!BY82</f>
        <v>7.0887000000000006E-2</v>
      </c>
      <c r="BZ82" s="433">
        <f>'2M - SGS'!BZ82</f>
        <v>6.8145999999999998E-2</v>
      </c>
      <c r="CA82" s="433">
        <f>'2M - SGS'!CA82</f>
        <v>8.1852999999999995E-2</v>
      </c>
      <c r="CB82" s="433">
        <f>'2M - SGS'!CB82</f>
        <v>6.7163E-2</v>
      </c>
      <c r="CC82" s="433">
        <f>'2M - SGS'!CC82</f>
        <v>8.6751999999999996E-2</v>
      </c>
      <c r="CD82" s="433">
        <f>'2M - SGS'!CD82</f>
        <v>6.9401000000000004E-2</v>
      </c>
      <c r="CE82" s="433">
        <f>'2M - SGS'!CE82</f>
        <v>8.2907999999999996E-2</v>
      </c>
      <c r="CF82" s="433">
        <f>'2M - SGS'!CF82</f>
        <v>0.100507</v>
      </c>
      <c r="CG82" s="433">
        <f>'2M - SGS'!CG82</f>
        <v>8.7251999999999996E-2</v>
      </c>
      <c r="CH82" s="434">
        <f>'2M - SGS'!CH82</f>
        <v>9.6703999999999998E-2</v>
      </c>
      <c r="CJ82" s="278">
        <f t="shared" si="83"/>
        <v>1</v>
      </c>
    </row>
    <row r="83" spans="1:88" ht="15.6" x14ac:dyDescent="0.3">
      <c r="A83" s="648"/>
      <c r="B83" s="14" t="str">
        <f t="shared" si="82"/>
        <v>Heating</v>
      </c>
      <c r="C83" s="433">
        <f>'2M - SGS'!C83</f>
        <v>0.210397</v>
      </c>
      <c r="D83" s="433">
        <f>'2M - SGS'!D83</f>
        <v>0.17743600000000001</v>
      </c>
      <c r="E83" s="433">
        <f>'2M - SGS'!E83</f>
        <v>0.13192400000000001</v>
      </c>
      <c r="F83" s="433">
        <f>'2M - SGS'!F83</f>
        <v>5.9718E-2</v>
      </c>
      <c r="G83" s="433">
        <f>'2M - SGS'!G83</f>
        <v>2.6769000000000001E-2</v>
      </c>
      <c r="H83" s="433">
        <f>'2M - SGS'!H83</f>
        <v>4.2950000000000002E-3</v>
      </c>
      <c r="I83" s="433">
        <f>'2M - SGS'!I83</f>
        <v>2.895E-3</v>
      </c>
      <c r="J83" s="433">
        <f>'2M - SGS'!J83</f>
        <v>3.4320000000000002E-3</v>
      </c>
      <c r="K83" s="433">
        <f>'2M - SGS'!K83</f>
        <v>9.4020000000000006E-3</v>
      </c>
      <c r="L83" s="433">
        <f>'2M - SGS'!L83</f>
        <v>5.5496999999999998E-2</v>
      </c>
      <c r="M83" s="433">
        <f>'2M - SGS'!M83</f>
        <v>0.115452</v>
      </c>
      <c r="N83" s="433">
        <f>'2M - SGS'!N83</f>
        <v>0.20278099999999999</v>
      </c>
      <c r="O83" s="433">
        <f>'2M - SGS'!O83</f>
        <v>0.210397</v>
      </c>
      <c r="P83" s="433">
        <f>'2M - SGS'!P83</f>
        <v>0.17743600000000001</v>
      </c>
      <c r="Q83" s="433">
        <f>'2M - SGS'!Q83</f>
        <v>0.13192400000000001</v>
      </c>
      <c r="R83" s="433">
        <f>'2M - SGS'!R83</f>
        <v>5.9718E-2</v>
      </c>
      <c r="S83" s="433">
        <f>'2M - SGS'!S83</f>
        <v>2.6769000000000001E-2</v>
      </c>
      <c r="T83" s="433">
        <f>'2M - SGS'!T83</f>
        <v>4.2950000000000002E-3</v>
      </c>
      <c r="U83" s="433">
        <f>'2M - SGS'!U83</f>
        <v>2.895E-3</v>
      </c>
      <c r="V83" s="433">
        <f>'2M - SGS'!V83</f>
        <v>3.4320000000000002E-3</v>
      </c>
      <c r="W83" s="433">
        <f>'2M - SGS'!W83</f>
        <v>9.4020000000000006E-3</v>
      </c>
      <c r="X83" s="433">
        <f>'2M - SGS'!X83</f>
        <v>5.5496999999999998E-2</v>
      </c>
      <c r="Y83" s="433">
        <f>'2M - SGS'!Y83</f>
        <v>0.115452</v>
      </c>
      <c r="Z83" s="433">
        <f>'2M - SGS'!Z83</f>
        <v>0.20278099999999999</v>
      </c>
      <c r="AA83" s="433">
        <f>'2M - SGS'!AA83</f>
        <v>0.210397</v>
      </c>
      <c r="AB83" s="433">
        <f>'2M - SGS'!AB83</f>
        <v>0.17743600000000001</v>
      </c>
      <c r="AC83" s="433">
        <f>'2M - SGS'!AC83</f>
        <v>0.13192400000000001</v>
      </c>
      <c r="AD83" s="433">
        <f>'2M - SGS'!AD83</f>
        <v>5.9718E-2</v>
      </c>
      <c r="AE83" s="433">
        <f>'2M - SGS'!AE83</f>
        <v>2.6769000000000001E-2</v>
      </c>
      <c r="AF83" s="433">
        <f>'2M - SGS'!AF83</f>
        <v>4.2950000000000002E-3</v>
      </c>
      <c r="AG83" s="433">
        <f>'2M - SGS'!AG83</f>
        <v>2.895E-3</v>
      </c>
      <c r="AH83" s="433">
        <f>'2M - SGS'!AH83</f>
        <v>3.4320000000000002E-3</v>
      </c>
      <c r="AI83" s="433">
        <f>'2M - SGS'!AI83</f>
        <v>9.4020000000000006E-3</v>
      </c>
      <c r="AJ83" s="433">
        <f>'2M - SGS'!AJ83</f>
        <v>5.5496999999999998E-2</v>
      </c>
      <c r="AK83" s="433">
        <f>'2M - SGS'!AK83</f>
        <v>0.115452</v>
      </c>
      <c r="AL83" s="433">
        <f>'2M - SGS'!AL83</f>
        <v>0.20278099999999999</v>
      </c>
      <c r="AM83" s="433">
        <f>'2M - SGS'!AM83</f>
        <v>0.210397</v>
      </c>
      <c r="AN83" s="433">
        <f>'2M - SGS'!AN83</f>
        <v>0.17743600000000001</v>
      </c>
      <c r="AO83" s="433">
        <f>'2M - SGS'!AO83</f>
        <v>0.13192400000000001</v>
      </c>
      <c r="AP83" s="433">
        <f>'2M - SGS'!AP83</f>
        <v>5.9718E-2</v>
      </c>
      <c r="AQ83" s="433">
        <f>'2M - SGS'!AQ83</f>
        <v>2.6769000000000001E-2</v>
      </c>
      <c r="AR83" s="433">
        <f>'2M - SGS'!AR83</f>
        <v>4.2950000000000002E-3</v>
      </c>
      <c r="AS83" s="433">
        <f>'2M - SGS'!AS83</f>
        <v>2.895E-3</v>
      </c>
      <c r="AT83" s="433">
        <f>'2M - SGS'!AT83</f>
        <v>3.4320000000000002E-3</v>
      </c>
      <c r="AU83" s="433">
        <f>'2M - SGS'!AU83</f>
        <v>9.4020000000000006E-3</v>
      </c>
      <c r="AV83" s="433">
        <f>'2M - SGS'!AV83</f>
        <v>5.5496999999999998E-2</v>
      </c>
      <c r="AW83" s="433">
        <f>'2M - SGS'!AW83</f>
        <v>0.115452</v>
      </c>
      <c r="AX83" s="433">
        <f>'2M - SGS'!AX83</f>
        <v>0.20278099999999999</v>
      </c>
      <c r="AY83" s="433">
        <f>'2M - SGS'!AY83</f>
        <v>0.210397</v>
      </c>
      <c r="AZ83" s="433">
        <f>'2M - SGS'!AZ83</f>
        <v>0.17743600000000001</v>
      </c>
      <c r="BA83" s="433">
        <f>'2M - SGS'!BA83</f>
        <v>0.13192400000000001</v>
      </c>
      <c r="BB83" s="433">
        <f>'2M - SGS'!BB83</f>
        <v>5.9718E-2</v>
      </c>
      <c r="BC83" s="433">
        <f>'2M - SGS'!BC83</f>
        <v>2.6769000000000001E-2</v>
      </c>
      <c r="BD83" s="433">
        <f>'2M - SGS'!BD83</f>
        <v>4.2950000000000002E-3</v>
      </c>
      <c r="BE83" s="433">
        <f>'2M - SGS'!BE83</f>
        <v>2.895E-3</v>
      </c>
      <c r="BF83" s="433">
        <f>'2M - SGS'!BF83</f>
        <v>3.4320000000000002E-3</v>
      </c>
      <c r="BG83" s="433">
        <f>'2M - SGS'!BG83</f>
        <v>9.4020000000000006E-3</v>
      </c>
      <c r="BH83" s="433">
        <f>'2M - SGS'!BH83</f>
        <v>5.5496999999999998E-2</v>
      </c>
      <c r="BI83" s="433">
        <f>'2M - SGS'!BI83</f>
        <v>0.115452</v>
      </c>
      <c r="BJ83" s="433">
        <f>'2M - SGS'!BJ83</f>
        <v>0.20278099999999999</v>
      </c>
      <c r="BK83" s="433">
        <f>'2M - SGS'!BK83</f>
        <v>0.210397</v>
      </c>
      <c r="BL83" s="433">
        <f>'2M - SGS'!BL83</f>
        <v>0.17743600000000001</v>
      </c>
      <c r="BM83" s="433">
        <f>'2M - SGS'!BM83</f>
        <v>0.13192400000000001</v>
      </c>
      <c r="BN83" s="433">
        <f>'2M - SGS'!BN83</f>
        <v>5.9718E-2</v>
      </c>
      <c r="BO83" s="433">
        <f>'2M - SGS'!BO83</f>
        <v>2.6769000000000001E-2</v>
      </c>
      <c r="BP83" s="433">
        <f>'2M - SGS'!BP83</f>
        <v>4.2950000000000002E-3</v>
      </c>
      <c r="BQ83" s="433">
        <f>'2M - SGS'!BQ83</f>
        <v>2.895E-3</v>
      </c>
      <c r="BR83" s="433">
        <f>'2M - SGS'!BR83</f>
        <v>3.4320000000000002E-3</v>
      </c>
      <c r="BS83" s="433">
        <f>'2M - SGS'!BS83</f>
        <v>9.4020000000000006E-3</v>
      </c>
      <c r="BT83" s="433">
        <f>'2M - SGS'!BT83</f>
        <v>5.5496999999999998E-2</v>
      </c>
      <c r="BU83" s="433">
        <f>'2M - SGS'!BU83</f>
        <v>0.115452</v>
      </c>
      <c r="BV83" s="433">
        <f>'2M - SGS'!BV83</f>
        <v>0.20278099999999999</v>
      </c>
      <c r="BW83" s="433">
        <f>'2M - SGS'!BW83</f>
        <v>0.210397</v>
      </c>
      <c r="BX83" s="433">
        <f>'2M - SGS'!BX83</f>
        <v>0.17743600000000001</v>
      </c>
      <c r="BY83" s="433">
        <f>'2M - SGS'!BY83</f>
        <v>0.13192400000000001</v>
      </c>
      <c r="BZ83" s="433">
        <f>'2M - SGS'!BZ83</f>
        <v>5.9718E-2</v>
      </c>
      <c r="CA83" s="433">
        <f>'2M - SGS'!CA83</f>
        <v>2.6769000000000001E-2</v>
      </c>
      <c r="CB83" s="433">
        <f>'2M - SGS'!CB83</f>
        <v>4.2950000000000002E-3</v>
      </c>
      <c r="CC83" s="433">
        <f>'2M - SGS'!CC83</f>
        <v>2.895E-3</v>
      </c>
      <c r="CD83" s="433">
        <f>'2M - SGS'!CD83</f>
        <v>3.4320000000000002E-3</v>
      </c>
      <c r="CE83" s="433">
        <f>'2M - SGS'!CE83</f>
        <v>9.4020000000000006E-3</v>
      </c>
      <c r="CF83" s="433">
        <f>'2M - SGS'!CF83</f>
        <v>5.5496999999999998E-2</v>
      </c>
      <c r="CG83" s="433">
        <f>'2M - SGS'!CG83</f>
        <v>0.115452</v>
      </c>
      <c r="CH83" s="434">
        <f>'2M - SGS'!CH83</f>
        <v>0.20278099999999999</v>
      </c>
      <c r="CJ83" s="278">
        <f t="shared" si="83"/>
        <v>0.99999800000000016</v>
      </c>
    </row>
    <row r="84" spans="1:88" ht="15.6" x14ac:dyDescent="0.3">
      <c r="A84" s="648"/>
      <c r="B84" s="14" t="str">
        <f t="shared" si="82"/>
        <v>HVAC</v>
      </c>
      <c r="C84" s="433">
        <f>'2M - SGS'!C84</f>
        <v>0.107824</v>
      </c>
      <c r="D84" s="433">
        <f>'2M - SGS'!D84</f>
        <v>9.1051999999999994E-2</v>
      </c>
      <c r="E84" s="433">
        <f>'2M - SGS'!E84</f>
        <v>7.1135000000000004E-2</v>
      </c>
      <c r="F84" s="433">
        <f>'2M - SGS'!F84</f>
        <v>4.1179E-2</v>
      </c>
      <c r="G84" s="433">
        <f>'2M - SGS'!G84</f>
        <v>4.4423999999999998E-2</v>
      </c>
      <c r="H84" s="433">
        <f>'2M - SGS'!H84</f>
        <v>0.106128</v>
      </c>
      <c r="I84" s="433">
        <f>'2M - SGS'!I84</f>
        <v>0.14288100000000001</v>
      </c>
      <c r="J84" s="433">
        <f>'2M - SGS'!J84</f>
        <v>0.133494</v>
      </c>
      <c r="K84" s="433">
        <f>'2M - SGS'!K84</f>
        <v>5.781E-2</v>
      </c>
      <c r="L84" s="433">
        <f>'2M - SGS'!L84</f>
        <v>3.8018000000000003E-2</v>
      </c>
      <c r="M84" s="433">
        <f>'2M - SGS'!M84</f>
        <v>6.2103999999999999E-2</v>
      </c>
      <c r="N84" s="433">
        <f>'2M - SGS'!N84</f>
        <v>0.10395</v>
      </c>
      <c r="O84" s="433">
        <f>'2M - SGS'!O84</f>
        <v>0.107824</v>
      </c>
      <c r="P84" s="433">
        <f>'2M - SGS'!P84</f>
        <v>9.1051999999999994E-2</v>
      </c>
      <c r="Q84" s="433">
        <f>'2M - SGS'!Q84</f>
        <v>7.1135000000000004E-2</v>
      </c>
      <c r="R84" s="433">
        <f>'2M - SGS'!R84</f>
        <v>4.1179E-2</v>
      </c>
      <c r="S84" s="433">
        <f>'2M - SGS'!S84</f>
        <v>4.4423999999999998E-2</v>
      </c>
      <c r="T84" s="433">
        <f>'2M - SGS'!T84</f>
        <v>0.106128</v>
      </c>
      <c r="U84" s="433">
        <f>'2M - SGS'!U84</f>
        <v>0.14288100000000001</v>
      </c>
      <c r="V84" s="433">
        <f>'2M - SGS'!V84</f>
        <v>0.133494</v>
      </c>
      <c r="W84" s="433">
        <f>'2M - SGS'!W84</f>
        <v>5.781E-2</v>
      </c>
      <c r="X84" s="433">
        <f>'2M - SGS'!X84</f>
        <v>3.8018000000000003E-2</v>
      </c>
      <c r="Y84" s="433">
        <f>'2M - SGS'!Y84</f>
        <v>6.2103999999999999E-2</v>
      </c>
      <c r="Z84" s="433">
        <f>'2M - SGS'!Z84</f>
        <v>0.10395</v>
      </c>
      <c r="AA84" s="433">
        <f>'2M - SGS'!AA84</f>
        <v>0.107824</v>
      </c>
      <c r="AB84" s="433">
        <f>'2M - SGS'!AB84</f>
        <v>9.1051999999999994E-2</v>
      </c>
      <c r="AC84" s="433">
        <f>'2M - SGS'!AC84</f>
        <v>7.1135000000000004E-2</v>
      </c>
      <c r="AD84" s="433">
        <f>'2M - SGS'!AD84</f>
        <v>4.1179E-2</v>
      </c>
      <c r="AE84" s="433">
        <f>'2M - SGS'!AE84</f>
        <v>4.4423999999999998E-2</v>
      </c>
      <c r="AF84" s="433">
        <f>'2M - SGS'!AF84</f>
        <v>0.106128</v>
      </c>
      <c r="AG84" s="433">
        <f>'2M - SGS'!AG84</f>
        <v>0.14288100000000001</v>
      </c>
      <c r="AH84" s="433">
        <f>'2M - SGS'!AH84</f>
        <v>0.133494</v>
      </c>
      <c r="AI84" s="433">
        <f>'2M - SGS'!AI84</f>
        <v>5.781E-2</v>
      </c>
      <c r="AJ84" s="433">
        <f>'2M - SGS'!AJ84</f>
        <v>3.8018000000000003E-2</v>
      </c>
      <c r="AK84" s="433">
        <f>'2M - SGS'!AK84</f>
        <v>6.2103999999999999E-2</v>
      </c>
      <c r="AL84" s="433">
        <f>'2M - SGS'!AL84</f>
        <v>0.10395</v>
      </c>
      <c r="AM84" s="433">
        <f>'2M - SGS'!AM84</f>
        <v>0.107824</v>
      </c>
      <c r="AN84" s="433">
        <f>'2M - SGS'!AN84</f>
        <v>9.1051999999999994E-2</v>
      </c>
      <c r="AO84" s="433">
        <f>'2M - SGS'!AO84</f>
        <v>7.1135000000000004E-2</v>
      </c>
      <c r="AP84" s="433">
        <f>'2M - SGS'!AP84</f>
        <v>4.1179E-2</v>
      </c>
      <c r="AQ84" s="433">
        <f>'2M - SGS'!AQ84</f>
        <v>4.4423999999999998E-2</v>
      </c>
      <c r="AR84" s="433">
        <f>'2M - SGS'!AR84</f>
        <v>0.106128</v>
      </c>
      <c r="AS84" s="433">
        <f>'2M - SGS'!AS84</f>
        <v>0.14288100000000001</v>
      </c>
      <c r="AT84" s="433">
        <f>'2M - SGS'!AT84</f>
        <v>0.133494</v>
      </c>
      <c r="AU84" s="433">
        <f>'2M - SGS'!AU84</f>
        <v>5.781E-2</v>
      </c>
      <c r="AV84" s="433">
        <f>'2M - SGS'!AV84</f>
        <v>3.8018000000000003E-2</v>
      </c>
      <c r="AW84" s="433">
        <f>'2M - SGS'!AW84</f>
        <v>6.2103999999999999E-2</v>
      </c>
      <c r="AX84" s="433">
        <f>'2M - SGS'!AX84</f>
        <v>0.10395</v>
      </c>
      <c r="AY84" s="433">
        <f>'2M - SGS'!AY84</f>
        <v>0.107824</v>
      </c>
      <c r="AZ84" s="433">
        <f>'2M - SGS'!AZ84</f>
        <v>9.1051999999999994E-2</v>
      </c>
      <c r="BA84" s="433">
        <f>'2M - SGS'!BA84</f>
        <v>7.1135000000000004E-2</v>
      </c>
      <c r="BB84" s="433">
        <f>'2M - SGS'!BB84</f>
        <v>4.1179E-2</v>
      </c>
      <c r="BC84" s="433">
        <f>'2M - SGS'!BC84</f>
        <v>4.4423999999999998E-2</v>
      </c>
      <c r="BD84" s="433">
        <f>'2M - SGS'!BD84</f>
        <v>0.106128</v>
      </c>
      <c r="BE84" s="433">
        <f>'2M - SGS'!BE84</f>
        <v>0.14288100000000001</v>
      </c>
      <c r="BF84" s="433">
        <f>'2M - SGS'!BF84</f>
        <v>0.133494</v>
      </c>
      <c r="BG84" s="433">
        <f>'2M - SGS'!BG84</f>
        <v>5.781E-2</v>
      </c>
      <c r="BH84" s="433">
        <f>'2M - SGS'!BH84</f>
        <v>3.8018000000000003E-2</v>
      </c>
      <c r="BI84" s="433">
        <f>'2M - SGS'!BI84</f>
        <v>6.2103999999999999E-2</v>
      </c>
      <c r="BJ84" s="433">
        <f>'2M - SGS'!BJ84</f>
        <v>0.10395</v>
      </c>
      <c r="BK84" s="433">
        <f>'2M - SGS'!BK84</f>
        <v>0.107824</v>
      </c>
      <c r="BL84" s="433">
        <f>'2M - SGS'!BL84</f>
        <v>9.1051999999999994E-2</v>
      </c>
      <c r="BM84" s="433">
        <f>'2M - SGS'!BM84</f>
        <v>7.1135000000000004E-2</v>
      </c>
      <c r="BN84" s="433">
        <f>'2M - SGS'!BN84</f>
        <v>4.1179E-2</v>
      </c>
      <c r="BO84" s="433">
        <f>'2M - SGS'!BO84</f>
        <v>4.4423999999999998E-2</v>
      </c>
      <c r="BP84" s="433">
        <f>'2M - SGS'!BP84</f>
        <v>0.106128</v>
      </c>
      <c r="BQ84" s="433">
        <f>'2M - SGS'!BQ84</f>
        <v>0.14288100000000001</v>
      </c>
      <c r="BR84" s="433">
        <f>'2M - SGS'!BR84</f>
        <v>0.133494</v>
      </c>
      <c r="BS84" s="433">
        <f>'2M - SGS'!BS84</f>
        <v>5.781E-2</v>
      </c>
      <c r="BT84" s="433">
        <f>'2M - SGS'!BT84</f>
        <v>3.8018000000000003E-2</v>
      </c>
      <c r="BU84" s="433">
        <f>'2M - SGS'!BU84</f>
        <v>6.2103999999999999E-2</v>
      </c>
      <c r="BV84" s="433">
        <f>'2M - SGS'!BV84</f>
        <v>0.10395</v>
      </c>
      <c r="BW84" s="433">
        <f>'2M - SGS'!BW84</f>
        <v>0.107824</v>
      </c>
      <c r="BX84" s="433">
        <f>'2M - SGS'!BX84</f>
        <v>9.1051999999999994E-2</v>
      </c>
      <c r="BY84" s="433">
        <f>'2M - SGS'!BY84</f>
        <v>7.1135000000000004E-2</v>
      </c>
      <c r="BZ84" s="433">
        <f>'2M - SGS'!BZ84</f>
        <v>4.1179E-2</v>
      </c>
      <c r="CA84" s="433">
        <f>'2M - SGS'!CA84</f>
        <v>4.4423999999999998E-2</v>
      </c>
      <c r="CB84" s="433">
        <f>'2M - SGS'!CB84</f>
        <v>0.106128</v>
      </c>
      <c r="CC84" s="433">
        <f>'2M - SGS'!CC84</f>
        <v>0.14288100000000001</v>
      </c>
      <c r="CD84" s="433">
        <f>'2M - SGS'!CD84</f>
        <v>0.133494</v>
      </c>
      <c r="CE84" s="433">
        <f>'2M - SGS'!CE84</f>
        <v>5.781E-2</v>
      </c>
      <c r="CF84" s="433">
        <f>'2M - SGS'!CF84</f>
        <v>3.8018000000000003E-2</v>
      </c>
      <c r="CG84" s="433">
        <f>'2M - SGS'!CG84</f>
        <v>6.2103999999999999E-2</v>
      </c>
      <c r="CH84" s="434">
        <f>'2M - SGS'!CH84</f>
        <v>0.10395</v>
      </c>
      <c r="CJ84" s="278">
        <f t="shared" si="83"/>
        <v>0.99999900000000008</v>
      </c>
    </row>
    <row r="85" spans="1:88" ht="15.6" x14ac:dyDescent="0.3">
      <c r="A85" s="648"/>
      <c r="B85" s="14" t="str">
        <f t="shared" si="82"/>
        <v>Lighting</v>
      </c>
      <c r="C85" s="433">
        <f>'2M - SGS'!C85</f>
        <v>9.3563999999999994E-2</v>
      </c>
      <c r="D85" s="433">
        <f>'2M - SGS'!D85</f>
        <v>7.2162000000000004E-2</v>
      </c>
      <c r="E85" s="433">
        <f>'2M - SGS'!E85</f>
        <v>7.8372999999999998E-2</v>
      </c>
      <c r="F85" s="433">
        <f>'2M - SGS'!F85</f>
        <v>7.6534000000000005E-2</v>
      </c>
      <c r="G85" s="433">
        <f>'2M - SGS'!G85</f>
        <v>9.4246999999999997E-2</v>
      </c>
      <c r="H85" s="433">
        <f>'2M - SGS'!H85</f>
        <v>7.5599E-2</v>
      </c>
      <c r="I85" s="433">
        <f>'2M - SGS'!I85</f>
        <v>9.6199999999999994E-2</v>
      </c>
      <c r="J85" s="433">
        <f>'2M - SGS'!J85</f>
        <v>7.7077999999999994E-2</v>
      </c>
      <c r="K85" s="433">
        <f>'2M - SGS'!K85</f>
        <v>8.1374000000000002E-2</v>
      </c>
      <c r="L85" s="433">
        <f>'2M - SGS'!L85</f>
        <v>9.4072000000000003E-2</v>
      </c>
      <c r="M85" s="433">
        <f>'2M - SGS'!M85</f>
        <v>7.6706999999999997E-2</v>
      </c>
      <c r="N85" s="433">
        <f>'2M - SGS'!N85</f>
        <v>8.4089999999999998E-2</v>
      </c>
      <c r="O85" s="433">
        <f>'2M - SGS'!O85</f>
        <v>9.3563999999999994E-2</v>
      </c>
      <c r="P85" s="433">
        <f>'2M - SGS'!P85</f>
        <v>7.2162000000000004E-2</v>
      </c>
      <c r="Q85" s="433">
        <f>'2M - SGS'!Q85</f>
        <v>7.8372999999999998E-2</v>
      </c>
      <c r="R85" s="433">
        <f>'2M - SGS'!R85</f>
        <v>7.6534000000000005E-2</v>
      </c>
      <c r="S85" s="433">
        <f>'2M - SGS'!S85</f>
        <v>9.4246999999999997E-2</v>
      </c>
      <c r="T85" s="433">
        <f>'2M - SGS'!T85</f>
        <v>7.5599E-2</v>
      </c>
      <c r="U85" s="433">
        <f>'2M - SGS'!U85</f>
        <v>9.6199999999999994E-2</v>
      </c>
      <c r="V85" s="433">
        <f>'2M - SGS'!V85</f>
        <v>7.7077999999999994E-2</v>
      </c>
      <c r="W85" s="433">
        <f>'2M - SGS'!W85</f>
        <v>8.1374000000000002E-2</v>
      </c>
      <c r="X85" s="433">
        <f>'2M - SGS'!X85</f>
        <v>9.4072000000000003E-2</v>
      </c>
      <c r="Y85" s="433">
        <f>'2M - SGS'!Y85</f>
        <v>7.6706999999999997E-2</v>
      </c>
      <c r="Z85" s="433">
        <f>'2M - SGS'!Z85</f>
        <v>8.4089999999999998E-2</v>
      </c>
      <c r="AA85" s="433">
        <f>'2M - SGS'!AA85</f>
        <v>9.3563999999999994E-2</v>
      </c>
      <c r="AB85" s="433">
        <f>'2M - SGS'!AB85</f>
        <v>7.2162000000000004E-2</v>
      </c>
      <c r="AC85" s="433">
        <f>'2M - SGS'!AC85</f>
        <v>7.8372999999999998E-2</v>
      </c>
      <c r="AD85" s="433">
        <f>'2M - SGS'!AD85</f>
        <v>7.6534000000000005E-2</v>
      </c>
      <c r="AE85" s="433">
        <f>'2M - SGS'!AE85</f>
        <v>9.4246999999999997E-2</v>
      </c>
      <c r="AF85" s="433">
        <f>'2M - SGS'!AF85</f>
        <v>7.5599E-2</v>
      </c>
      <c r="AG85" s="433">
        <f>'2M - SGS'!AG85</f>
        <v>9.6199999999999994E-2</v>
      </c>
      <c r="AH85" s="433">
        <f>'2M - SGS'!AH85</f>
        <v>7.7077999999999994E-2</v>
      </c>
      <c r="AI85" s="433">
        <f>'2M - SGS'!AI85</f>
        <v>8.1374000000000002E-2</v>
      </c>
      <c r="AJ85" s="433">
        <f>'2M - SGS'!AJ85</f>
        <v>9.4072000000000003E-2</v>
      </c>
      <c r="AK85" s="433">
        <f>'2M - SGS'!AK85</f>
        <v>7.6706999999999997E-2</v>
      </c>
      <c r="AL85" s="433">
        <f>'2M - SGS'!AL85</f>
        <v>8.4089999999999998E-2</v>
      </c>
      <c r="AM85" s="433">
        <f>'2M - SGS'!AM85</f>
        <v>9.3563999999999994E-2</v>
      </c>
      <c r="AN85" s="433">
        <f>'2M - SGS'!AN85</f>
        <v>7.2162000000000004E-2</v>
      </c>
      <c r="AO85" s="433">
        <f>'2M - SGS'!AO85</f>
        <v>7.8372999999999998E-2</v>
      </c>
      <c r="AP85" s="433">
        <f>'2M - SGS'!AP85</f>
        <v>7.6534000000000005E-2</v>
      </c>
      <c r="AQ85" s="433">
        <f>'2M - SGS'!AQ85</f>
        <v>9.4246999999999997E-2</v>
      </c>
      <c r="AR85" s="433">
        <f>'2M - SGS'!AR85</f>
        <v>7.5599E-2</v>
      </c>
      <c r="AS85" s="433">
        <f>'2M - SGS'!AS85</f>
        <v>9.6199999999999994E-2</v>
      </c>
      <c r="AT85" s="433">
        <f>'2M - SGS'!AT85</f>
        <v>7.7077999999999994E-2</v>
      </c>
      <c r="AU85" s="433">
        <f>'2M - SGS'!AU85</f>
        <v>8.1374000000000002E-2</v>
      </c>
      <c r="AV85" s="433">
        <f>'2M - SGS'!AV85</f>
        <v>9.4072000000000003E-2</v>
      </c>
      <c r="AW85" s="433">
        <f>'2M - SGS'!AW85</f>
        <v>7.6706999999999997E-2</v>
      </c>
      <c r="AX85" s="433">
        <f>'2M - SGS'!AX85</f>
        <v>8.4089999999999998E-2</v>
      </c>
      <c r="AY85" s="433">
        <f>'2M - SGS'!AY85</f>
        <v>9.3563999999999994E-2</v>
      </c>
      <c r="AZ85" s="433">
        <f>'2M - SGS'!AZ85</f>
        <v>7.2162000000000004E-2</v>
      </c>
      <c r="BA85" s="433">
        <f>'2M - SGS'!BA85</f>
        <v>7.8372999999999998E-2</v>
      </c>
      <c r="BB85" s="433">
        <f>'2M - SGS'!BB85</f>
        <v>7.6534000000000005E-2</v>
      </c>
      <c r="BC85" s="433">
        <f>'2M - SGS'!BC85</f>
        <v>9.4246999999999997E-2</v>
      </c>
      <c r="BD85" s="433">
        <f>'2M - SGS'!BD85</f>
        <v>7.5599E-2</v>
      </c>
      <c r="BE85" s="433">
        <f>'2M - SGS'!BE85</f>
        <v>9.6199999999999994E-2</v>
      </c>
      <c r="BF85" s="433">
        <f>'2M - SGS'!BF85</f>
        <v>7.7077999999999994E-2</v>
      </c>
      <c r="BG85" s="433">
        <f>'2M - SGS'!BG85</f>
        <v>8.1374000000000002E-2</v>
      </c>
      <c r="BH85" s="433">
        <f>'2M - SGS'!BH85</f>
        <v>9.4072000000000003E-2</v>
      </c>
      <c r="BI85" s="433">
        <f>'2M - SGS'!BI85</f>
        <v>7.6706999999999997E-2</v>
      </c>
      <c r="BJ85" s="433">
        <f>'2M - SGS'!BJ85</f>
        <v>8.4089999999999998E-2</v>
      </c>
      <c r="BK85" s="433">
        <f>'2M - SGS'!BK85</f>
        <v>9.3563999999999994E-2</v>
      </c>
      <c r="BL85" s="433">
        <f>'2M - SGS'!BL85</f>
        <v>7.2162000000000004E-2</v>
      </c>
      <c r="BM85" s="433">
        <f>'2M - SGS'!BM85</f>
        <v>7.8372999999999998E-2</v>
      </c>
      <c r="BN85" s="433">
        <f>'2M - SGS'!BN85</f>
        <v>7.6534000000000005E-2</v>
      </c>
      <c r="BO85" s="433">
        <f>'2M - SGS'!BO85</f>
        <v>9.4246999999999997E-2</v>
      </c>
      <c r="BP85" s="433">
        <f>'2M - SGS'!BP85</f>
        <v>7.5599E-2</v>
      </c>
      <c r="BQ85" s="433">
        <f>'2M - SGS'!BQ85</f>
        <v>9.6199999999999994E-2</v>
      </c>
      <c r="BR85" s="433">
        <f>'2M - SGS'!BR85</f>
        <v>7.7077999999999994E-2</v>
      </c>
      <c r="BS85" s="433">
        <f>'2M - SGS'!BS85</f>
        <v>8.1374000000000002E-2</v>
      </c>
      <c r="BT85" s="433">
        <f>'2M - SGS'!BT85</f>
        <v>9.4072000000000003E-2</v>
      </c>
      <c r="BU85" s="433">
        <f>'2M - SGS'!BU85</f>
        <v>7.6706999999999997E-2</v>
      </c>
      <c r="BV85" s="433">
        <f>'2M - SGS'!BV85</f>
        <v>8.4089999999999998E-2</v>
      </c>
      <c r="BW85" s="433">
        <f>'2M - SGS'!BW85</f>
        <v>9.3563999999999994E-2</v>
      </c>
      <c r="BX85" s="433">
        <f>'2M - SGS'!BX85</f>
        <v>7.2162000000000004E-2</v>
      </c>
      <c r="BY85" s="433">
        <f>'2M - SGS'!BY85</f>
        <v>7.8372999999999998E-2</v>
      </c>
      <c r="BZ85" s="433">
        <f>'2M - SGS'!BZ85</f>
        <v>7.6534000000000005E-2</v>
      </c>
      <c r="CA85" s="433">
        <f>'2M - SGS'!CA85</f>
        <v>9.4246999999999997E-2</v>
      </c>
      <c r="CB85" s="433">
        <f>'2M - SGS'!CB85</f>
        <v>7.5599E-2</v>
      </c>
      <c r="CC85" s="433">
        <f>'2M - SGS'!CC85</f>
        <v>9.6199999999999994E-2</v>
      </c>
      <c r="CD85" s="433">
        <f>'2M - SGS'!CD85</f>
        <v>7.7077999999999994E-2</v>
      </c>
      <c r="CE85" s="433">
        <f>'2M - SGS'!CE85</f>
        <v>8.1374000000000002E-2</v>
      </c>
      <c r="CF85" s="433">
        <f>'2M - SGS'!CF85</f>
        <v>9.4072000000000003E-2</v>
      </c>
      <c r="CG85" s="433">
        <f>'2M - SGS'!CG85</f>
        <v>7.6706999999999997E-2</v>
      </c>
      <c r="CH85" s="434">
        <f>'2M - SGS'!CH85</f>
        <v>8.4089999999999998E-2</v>
      </c>
      <c r="CJ85" s="278">
        <f t="shared" si="83"/>
        <v>1</v>
      </c>
    </row>
    <row r="86" spans="1:88" ht="15.6" x14ac:dyDescent="0.3">
      <c r="A86" s="648"/>
      <c r="B86" s="14" t="str">
        <f t="shared" si="82"/>
        <v>Miscellaneous</v>
      </c>
      <c r="C86" s="433">
        <f>'2M - SGS'!C86</f>
        <v>8.5109000000000004E-2</v>
      </c>
      <c r="D86" s="433">
        <f>'2M - SGS'!D86</f>
        <v>7.7715000000000006E-2</v>
      </c>
      <c r="E86" s="433">
        <f>'2M - SGS'!E86</f>
        <v>8.6136000000000004E-2</v>
      </c>
      <c r="F86" s="433">
        <f>'2M - SGS'!F86</f>
        <v>7.9796000000000006E-2</v>
      </c>
      <c r="G86" s="433">
        <f>'2M - SGS'!G86</f>
        <v>8.5334999999999994E-2</v>
      </c>
      <c r="H86" s="433">
        <f>'2M - SGS'!H86</f>
        <v>8.1994999999999998E-2</v>
      </c>
      <c r="I86" s="433">
        <f>'2M - SGS'!I86</f>
        <v>8.4098999999999993E-2</v>
      </c>
      <c r="J86" s="433">
        <f>'2M - SGS'!J86</f>
        <v>8.4198999999999996E-2</v>
      </c>
      <c r="K86" s="433">
        <f>'2M - SGS'!K86</f>
        <v>8.2512000000000002E-2</v>
      </c>
      <c r="L86" s="433">
        <f>'2M - SGS'!L86</f>
        <v>8.5277000000000006E-2</v>
      </c>
      <c r="M86" s="433">
        <f>'2M - SGS'!M86</f>
        <v>8.2588999999999996E-2</v>
      </c>
      <c r="N86" s="433">
        <f>'2M - SGS'!N86</f>
        <v>8.5237999999999994E-2</v>
      </c>
      <c r="O86" s="433">
        <f>'2M - SGS'!O86</f>
        <v>8.5109000000000004E-2</v>
      </c>
      <c r="P86" s="433">
        <f>'2M - SGS'!P86</f>
        <v>7.7715000000000006E-2</v>
      </c>
      <c r="Q86" s="433">
        <f>'2M - SGS'!Q86</f>
        <v>8.6136000000000004E-2</v>
      </c>
      <c r="R86" s="433">
        <f>'2M - SGS'!R86</f>
        <v>7.9796000000000006E-2</v>
      </c>
      <c r="S86" s="433">
        <f>'2M - SGS'!S86</f>
        <v>8.5334999999999994E-2</v>
      </c>
      <c r="T86" s="433">
        <f>'2M - SGS'!T86</f>
        <v>8.1994999999999998E-2</v>
      </c>
      <c r="U86" s="433">
        <f>'2M - SGS'!U86</f>
        <v>8.4098999999999993E-2</v>
      </c>
      <c r="V86" s="433">
        <f>'2M - SGS'!V86</f>
        <v>8.4198999999999996E-2</v>
      </c>
      <c r="W86" s="433">
        <f>'2M - SGS'!W86</f>
        <v>8.2512000000000002E-2</v>
      </c>
      <c r="X86" s="433">
        <f>'2M - SGS'!X86</f>
        <v>8.5277000000000006E-2</v>
      </c>
      <c r="Y86" s="433">
        <f>'2M - SGS'!Y86</f>
        <v>8.2588999999999996E-2</v>
      </c>
      <c r="Z86" s="433">
        <f>'2M - SGS'!Z86</f>
        <v>8.5237999999999994E-2</v>
      </c>
      <c r="AA86" s="433">
        <f>'2M - SGS'!AA86</f>
        <v>8.5109000000000004E-2</v>
      </c>
      <c r="AB86" s="433">
        <f>'2M - SGS'!AB86</f>
        <v>7.7715000000000006E-2</v>
      </c>
      <c r="AC86" s="433">
        <f>'2M - SGS'!AC86</f>
        <v>8.6136000000000004E-2</v>
      </c>
      <c r="AD86" s="433">
        <f>'2M - SGS'!AD86</f>
        <v>7.9796000000000006E-2</v>
      </c>
      <c r="AE86" s="433">
        <f>'2M - SGS'!AE86</f>
        <v>8.5334999999999994E-2</v>
      </c>
      <c r="AF86" s="433">
        <f>'2M - SGS'!AF86</f>
        <v>8.1994999999999998E-2</v>
      </c>
      <c r="AG86" s="433">
        <f>'2M - SGS'!AG86</f>
        <v>8.4098999999999993E-2</v>
      </c>
      <c r="AH86" s="433">
        <f>'2M - SGS'!AH86</f>
        <v>8.4198999999999996E-2</v>
      </c>
      <c r="AI86" s="433">
        <f>'2M - SGS'!AI86</f>
        <v>8.2512000000000002E-2</v>
      </c>
      <c r="AJ86" s="433">
        <f>'2M - SGS'!AJ86</f>
        <v>8.5277000000000006E-2</v>
      </c>
      <c r="AK86" s="433">
        <f>'2M - SGS'!AK86</f>
        <v>8.2588999999999996E-2</v>
      </c>
      <c r="AL86" s="433">
        <f>'2M - SGS'!AL86</f>
        <v>8.5237999999999994E-2</v>
      </c>
      <c r="AM86" s="433">
        <f>'2M - SGS'!AM86</f>
        <v>8.5109000000000004E-2</v>
      </c>
      <c r="AN86" s="433">
        <f>'2M - SGS'!AN86</f>
        <v>7.7715000000000006E-2</v>
      </c>
      <c r="AO86" s="433">
        <f>'2M - SGS'!AO86</f>
        <v>8.6136000000000004E-2</v>
      </c>
      <c r="AP86" s="433">
        <f>'2M - SGS'!AP86</f>
        <v>7.9796000000000006E-2</v>
      </c>
      <c r="AQ86" s="433">
        <f>'2M - SGS'!AQ86</f>
        <v>8.5334999999999994E-2</v>
      </c>
      <c r="AR86" s="433">
        <f>'2M - SGS'!AR86</f>
        <v>8.1994999999999998E-2</v>
      </c>
      <c r="AS86" s="433">
        <f>'2M - SGS'!AS86</f>
        <v>8.4098999999999993E-2</v>
      </c>
      <c r="AT86" s="433">
        <f>'2M - SGS'!AT86</f>
        <v>8.4198999999999996E-2</v>
      </c>
      <c r="AU86" s="433">
        <f>'2M - SGS'!AU86</f>
        <v>8.2512000000000002E-2</v>
      </c>
      <c r="AV86" s="433">
        <f>'2M - SGS'!AV86</f>
        <v>8.5277000000000006E-2</v>
      </c>
      <c r="AW86" s="433">
        <f>'2M - SGS'!AW86</f>
        <v>8.2588999999999996E-2</v>
      </c>
      <c r="AX86" s="433">
        <f>'2M - SGS'!AX86</f>
        <v>8.5237999999999994E-2</v>
      </c>
      <c r="AY86" s="433">
        <f>'2M - SGS'!AY86</f>
        <v>8.5109000000000004E-2</v>
      </c>
      <c r="AZ86" s="433">
        <f>'2M - SGS'!AZ86</f>
        <v>7.7715000000000006E-2</v>
      </c>
      <c r="BA86" s="433">
        <f>'2M - SGS'!BA86</f>
        <v>8.6136000000000004E-2</v>
      </c>
      <c r="BB86" s="433">
        <f>'2M - SGS'!BB86</f>
        <v>7.9796000000000006E-2</v>
      </c>
      <c r="BC86" s="433">
        <f>'2M - SGS'!BC86</f>
        <v>8.5334999999999994E-2</v>
      </c>
      <c r="BD86" s="433">
        <f>'2M - SGS'!BD86</f>
        <v>8.1994999999999998E-2</v>
      </c>
      <c r="BE86" s="433">
        <f>'2M - SGS'!BE86</f>
        <v>8.4098999999999993E-2</v>
      </c>
      <c r="BF86" s="433">
        <f>'2M - SGS'!BF86</f>
        <v>8.4198999999999996E-2</v>
      </c>
      <c r="BG86" s="433">
        <f>'2M - SGS'!BG86</f>
        <v>8.2512000000000002E-2</v>
      </c>
      <c r="BH86" s="433">
        <f>'2M - SGS'!BH86</f>
        <v>8.5277000000000006E-2</v>
      </c>
      <c r="BI86" s="433">
        <f>'2M - SGS'!BI86</f>
        <v>8.2588999999999996E-2</v>
      </c>
      <c r="BJ86" s="433">
        <f>'2M - SGS'!BJ86</f>
        <v>8.5237999999999994E-2</v>
      </c>
      <c r="BK86" s="433">
        <f>'2M - SGS'!BK86</f>
        <v>8.5109000000000004E-2</v>
      </c>
      <c r="BL86" s="433">
        <f>'2M - SGS'!BL86</f>
        <v>7.7715000000000006E-2</v>
      </c>
      <c r="BM86" s="433">
        <f>'2M - SGS'!BM86</f>
        <v>8.6136000000000004E-2</v>
      </c>
      <c r="BN86" s="433">
        <f>'2M - SGS'!BN86</f>
        <v>7.9796000000000006E-2</v>
      </c>
      <c r="BO86" s="433">
        <f>'2M - SGS'!BO86</f>
        <v>8.5334999999999994E-2</v>
      </c>
      <c r="BP86" s="433">
        <f>'2M - SGS'!BP86</f>
        <v>8.1994999999999998E-2</v>
      </c>
      <c r="BQ86" s="433">
        <f>'2M - SGS'!BQ86</f>
        <v>8.4098999999999993E-2</v>
      </c>
      <c r="BR86" s="433">
        <f>'2M - SGS'!BR86</f>
        <v>8.4198999999999996E-2</v>
      </c>
      <c r="BS86" s="433">
        <f>'2M - SGS'!BS86</f>
        <v>8.2512000000000002E-2</v>
      </c>
      <c r="BT86" s="433">
        <f>'2M - SGS'!BT86</f>
        <v>8.5277000000000006E-2</v>
      </c>
      <c r="BU86" s="433">
        <f>'2M - SGS'!BU86</f>
        <v>8.2588999999999996E-2</v>
      </c>
      <c r="BV86" s="433">
        <f>'2M - SGS'!BV86</f>
        <v>8.5237999999999994E-2</v>
      </c>
      <c r="BW86" s="433">
        <f>'2M - SGS'!BW86</f>
        <v>8.5109000000000004E-2</v>
      </c>
      <c r="BX86" s="433">
        <f>'2M - SGS'!BX86</f>
        <v>7.7715000000000006E-2</v>
      </c>
      <c r="BY86" s="433">
        <f>'2M - SGS'!BY86</f>
        <v>8.6136000000000004E-2</v>
      </c>
      <c r="BZ86" s="433">
        <f>'2M - SGS'!BZ86</f>
        <v>7.9796000000000006E-2</v>
      </c>
      <c r="CA86" s="433">
        <f>'2M - SGS'!CA86</f>
        <v>8.5334999999999994E-2</v>
      </c>
      <c r="CB86" s="433">
        <f>'2M - SGS'!CB86</f>
        <v>8.1994999999999998E-2</v>
      </c>
      <c r="CC86" s="433">
        <f>'2M - SGS'!CC86</f>
        <v>8.4098999999999993E-2</v>
      </c>
      <c r="CD86" s="433">
        <f>'2M - SGS'!CD86</f>
        <v>8.4198999999999996E-2</v>
      </c>
      <c r="CE86" s="433">
        <f>'2M - SGS'!CE86</f>
        <v>8.2512000000000002E-2</v>
      </c>
      <c r="CF86" s="433">
        <f>'2M - SGS'!CF86</f>
        <v>8.5277000000000006E-2</v>
      </c>
      <c r="CG86" s="433">
        <f>'2M - SGS'!CG86</f>
        <v>8.2588999999999996E-2</v>
      </c>
      <c r="CH86" s="434">
        <f>'2M - SGS'!CH86</f>
        <v>8.5237999999999994E-2</v>
      </c>
      <c r="CJ86" s="278">
        <f t="shared" si="83"/>
        <v>1.0000000000000002</v>
      </c>
    </row>
    <row r="87" spans="1:88" ht="15.6" x14ac:dyDescent="0.3">
      <c r="A87" s="648"/>
      <c r="B87" s="14" t="str">
        <f t="shared" si="82"/>
        <v>Motors</v>
      </c>
      <c r="C87" s="433">
        <f>'2M - SGS'!C87</f>
        <v>8.5109000000000004E-2</v>
      </c>
      <c r="D87" s="433">
        <f>'2M - SGS'!D87</f>
        <v>7.7715000000000006E-2</v>
      </c>
      <c r="E87" s="433">
        <f>'2M - SGS'!E87</f>
        <v>8.6136000000000004E-2</v>
      </c>
      <c r="F87" s="433">
        <f>'2M - SGS'!F87</f>
        <v>7.9796000000000006E-2</v>
      </c>
      <c r="G87" s="433">
        <f>'2M - SGS'!G87</f>
        <v>8.5334999999999994E-2</v>
      </c>
      <c r="H87" s="433">
        <f>'2M - SGS'!H87</f>
        <v>8.1994999999999998E-2</v>
      </c>
      <c r="I87" s="433">
        <f>'2M - SGS'!I87</f>
        <v>8.4098999999999993E-2</v>
      </c>
      <c r="J87" s="433">
        <f>'2M - SGS'!J87</f>
        <v>8.4198999999999996E-2</v>
      </c>
      <c r="K87" s="433">
        <f>'2M - SGS'!K87</f>
        <v>8.2512000000000002E-2</v>
      </c>
      <c r="L87" s="433">
        <f>'2M - SGS'!L87</f>
        <v>8.5277000000000006E-2</v>
      </c>
      <c r="M87" s="433">
        <f>'2M - SGS'!M87</f>
        <v>8.2588999999999996E-2</v>
      </c>
      <c r="N87" s="433">
        <f>'2M - SGS'!N87</f>
        <v>8.5237999999999994E-2</v>
      </c>
      <c r="O87" s="433">
        <f>'2M - SGS'!O87</f>
        <v>8.5109000000000004E-2</v>
      </c>
      <c r="P87" s="433">
        <f>'2M - SGS'!P87</f>
        <v>7.7715000000000006E-2</v>
      </c>
      <c r="Q87" s="433">
        <f>'2M - SGS'!Q87</f>
        <v>8.6136000000000004E-2</v>
      </c>
      <c r="R87" s="433">
        <f>'2M - SGS'!R87</f>
        <v>7.9796000000000006E-2</v>
      </c>
      <c r="S87" s="433">
        <f>'2M - SGS'!S87</f>
        <v>8.5334999999999994E-2</v>
      </c>
      <c r="T87" s="433">
        <f>'2M - SGS'!T87</f>
        <v>8.1994999999999998E-2</v>
      </c>
      <c r="U87" s="433">
        <f>'2M - SGS'!U87</f>
        <v>8.4098999999999993E-2</v>
      </c>
      <c r="V87" s="433">
        <f>'2M - SGS'!V87</f>
        <v>8.4198999999999996E-2</v>
      </c>
      <c r="W87" s="433">
        <f>'2M - SGS'!W87</f>
        <v>8.2512000000000002E-2</v>
      </c>
      <c r="X87" s="433">
        <f>'2M - SGS'!X87</f>
        <v>8.5277000000000006E-2</v>
      </c>
      <c r="Y87" s="433">
        <f>'2M - SGS'!Y87</f>
        <v>8.2588999999999996E-2</v>
      </c>
      <c r="Z87" s="433">
        <f>'2M - SGS'!Z87</f>
        <v>8.5237999999999994E-2</v>
      </c>
      <c r="AA87" s="433">
        <f>'2M - SGS'!AA87</f>
        <v>8.5109000000000004E-2</v>
      </c>
      <c r="AB87" s="433">
        <f>'2M - SGS'!AB87</f>
        <v>7.7715000000000006E-2</v>
      </c>
      <c r="AC87" s="433">
        <f>'2M - SGS'!AC87</f>
        <v>8.6136000000000004E-2</v>
      </c>
      <c r="AD87" s="433">
        <f>'2M - SGS'!AD87</f>
        <v>7.9796000000000006E-2</v>
      </c>
      <c r="AE87" s="433">
        <f>'2M - SGS'!AE87</f>
        <v>8.5334999999999994E-2</v>
      </c>
      <c r="AF87" s="433">
        <f>'2M - SGS'!AF87</f>
        <v>8.1994999999999998E-2</v>
      </c>
      <c r="AG87" s="433">
        <f>'2M - SGS'!AG87</f>
        <v>8.4098999999999993E-2</v>
      </c>
      <c r="AH87" s="433">
        <f>'2M - SGS'!AH87</f>
        <v>8.4198999999999996E-2</v>
      </c>
      <c r="AI87" s="433">
        <f>'2M - SGS'!AI87</f>
        <v>8.2512000000000002E-2</v>
      </c>
      <c r="AJ87" s="433">
        <f>'2M - SGS'!AJ87</f>
        <v>8.5277000000000006E-2</v>
      </c>
      <c r="AK87" s="433">
        <f>'2M - SGS'!AK87</f>
        <v>8.2588999999999996E-2</v>
      </c>
      <c r="AL87" s="433">
        <f>'2M - SGS'!AL87</f>
        <v>8.5237999999999994E-2</v>
      </c>
      <c r="AM87" s="433">
        <f>'2M - SGS'!AM87</f>
        <v>8.5109000000000004E-2</v>
      </c>
      <c r="AN87" s="433">
        <f>'2M - SGS'!AN87</f>
        <v>7.7715000000000006E-2</v>
      </c>
      <c r="AO87" s="433">
        <f>'2M - SGS'!AO87</f>
        <v>8.6136000000000004E-2</v>
      </c>
      <c r="AP87" s="433">
        <f>'2M - SGS'!AP87</f>
        <v>7.9796000000000006E-2</v>
      </c>
      <c r="AQ87" s="433">
        <f>'2M - SGS'!AQ87</f>
        <v>8.5334999999999994E-2</v>
      </c>
      <c r="AR87" s="433">
        <f>'2M - SGS'!AR87</f>
        <v>8.1994999999999998E-2</v>
      </c>
      <c r="AS87" s="433">
        <f>'2M - SGS'!AS87</f>
        <v>8.4098999999999993E-2</v>
      </c>
      <c r="AT87" s="433">
        <f>'2M - SGS'!AT87</f>
        <v>8.4198999999999996E-2</v>
      </c>
      <c r="AU87" s="433">
        <f>'2M - SGS'!AU87</f>
        <v>8.2512000000000002E-2</v>
      </c>
      <c r="AV87" s="433">
        <f>'2M - SGS'!AV87</f>
        <v>8.5277000000000006E-2</v>
      </c>
      <c r="AW87" s="433">
        <f>'2M - SGS'!AW87</f>
        <v>8.2588999999999996E-2</v>
      </c>
      <c r="AX87" s="433">
        <f>'2M - SGS'!AX87</f>
        <v>8.5237999999999994E-2</v>
      </c>
      <c r="AY87" s="433">
        <f>'2M - SGS'!AY87</f>
        <v>8.5109000000000004E-2</v>
      </c>
      <c r="AZ87" s="433">
        <f>'2M - SGS'!AZ87</f>
        <v>7.7715000000000006E-2</v>
      </c>
      <c r="BA87" s="433">
        <f>'2M - SGS'!BA87</f>
        <v>8.6136000000000004E-2</v>
      </c>
      <c r="BB87" s="433">
        <f>'2M - SGS'!BB87</f>
        <v>7.9796000000000006E-2</v>
      </c>
      <c r="BC87" s="433">
        <f>'2M - SGS'!BC87</f>
        <v>8.5334999999999994E-2</v>
      </c>
      <c r="BD87" s="433">
        <f>'2M - SGS'!BD87</f>
        <v>8.1994999999999998E-2</v>
      </c>
      <c r="BE87" s="433">
        <f>'2M - SGS'!BE87</f>
        <v>8.4098999999999993E-2</v>
      </c>
      <c r="BF87" s="433">
        <f>'2M - SGS'!BF87</f>
        <v>8.4198999999999996E-2</v>
      </c>
      <c r="BG87" s="433">
        <f>'2M - SGS'!BG87</f>
        <v>8.2512000000000002E-2</v>
      </c>
      <c r="BH87" s="433">
        <f>'2M - SGS'!BH87</f>
        <v>8.5277000000000006E-2</v>
      </c>
      <c r="BI87" s="433">
        <f>'2M - SGS'!BI87</f>
        <v>8.2588999999999996E-2</v>
      </c>
      <c r="BJ87" s="433">
        <f>'2M - SGS'!BJ87</f>
        <v>8.5237999999999994E-2</v>
      </c>
      <c r="BK87" s="433">
        <f>'2M - SGS'!BK87</f>
        <v>8.5109000000000004E-2</v>
      </c>
      <c r="BL87" s="433">
        <f>'2M - SGS'!BL87</f>
        <v>7.7715000000000006E-2</v>
      </c>
      <c r="BM87" s="433">
        <f>'2M - SGS'!BM87</f>
        <v>8.6136000000000004E-2</v>
      </c>
      <c r="BN87" s="433">
        <f>'2M - SGS'!BN87</f>
        <v>7.9796000000000006E-2</v>
      </c>
      <c r="BO87" s="433">
        <f>'2M - SGS'!BO87</f>
        <v>8.5334999999999994E-2</v>
      </c>
      <c r="BP87" s="433">
        <f>'2M - SGS'!BP87</f>
        <v>8.1994999999999998E-2</v>
      </c>
      <c r="BQ87" s="433">
        <f>'2M - SGS'!BQ87</f>
        <v>8.4098999999999993E-2</v>
      </c>
      <c r="BR87" s="433">
        <f>'2M - SGS'!BR87</f>
        <v>8.4198999999999996E-2</v>
      </c>
      <c r="BS87" s="433">
        <f>'2M - SGS'!BS87</f>
        <v>8.2512000000000002E-2</v>
      </c>
      <c r="BT87" s="433">
        <f>'2M - SGS'!BT87</f>
        <v>8.5277000000000006E-2</v>
      </c>
      <c r="BU87" s="433">
        <f>'2M - SGS'!BU87</f>
        <v>8.2588999999999996E-2</v>
      </c>
      <c r="BV87" s="433">
        <f>'2M - SGS'!BV87</f>
        <v>8.5237999999999994E-2</v>
      </c>
      <c r="BW87" s="433">
        <f>'2M - SGS'!BW87</f>
        <v>8.5109000000000004E-2</v>
      </c>
      <c r="BX87" s="433">
        <f>'2M - SGS'!BX87</f>
        <v>7.7715000000000006E-2</v>
      </c>
      <c r="BY87" s="433">
        <f>'2M - SGS'!BY87</f>
        <v>8.6136000000000004E-2</v>
      </c>
      <c r="BZ87" s="433">
        <f>'2M - SGS'!BZ87</f>
        <v>7.9796000000000006E-2</v>
      </c>
      <c r="CA87" s="433">
        <f>'2M - SGS'!CA87</f>
        <v>8.5334999999999994E-2</v>
      </c>
      <c r="CB87" s="433">
        <f>'2M - SGS'!CB87</f>
        <v>8.1994999999999998E-2</v>
      </c>
      <c r="CC87" s="433">
        <f>'2M - SGS'!CC87</f>
        <v>8.4098999999999993E-2</v>
      </c>
      <c r="CD87" s="433">
        <f>'2M - SGS'!CD87</f>
        <v>8.4198999999999996E-2</v>
      </c>
      <c r="CE87" s="433">
        <f>'2M - SGS'!CE87</f>
        <v>8.2512000000000002E-2</v>
      </c>
      <c r="CF87" s="433">
        <f>'2M - SGS'!CF87</f>
        <v>8.5277000000000006E-2</v>
      </c>
      <c r="CG87" s="433">
        <f>'2M - SGS'!CG87</f>
        <v>8.2588999999999996E-2</v>
      </c>
      <c r="CH87" s="434">
        <f>'2M - SGS'!CH87</f>
        <v>8.5237999999999994E-2</v>
      </c>
      <c r="CJ87" s="278">
        <f t="shared" si="83"/>
        <v>1.0000000000000002</v>
      </c>
    </row>
    <row r="88" spans="1:88" ht="15.6" x14ac:dyDescent="0.3">
      <c r="A88" s="648"/>
      <c r="B88" s="14" t="str">
        <f t="shared" si="82"/>
        <v>Process</v>
      </c>
      <c r="C88" s="433">
        <f>'2M - SGS'!C88</f>
        <v>8.5109000000000004E-2</v>
      </c>
      <c r="D88" s="433">
        <f>'2M - SGS'!D88</f>
        <v>7.7715000000000006E-2</v>
      </c>
      <c r="E88" s="433">
        <f>'2M - SGS'!E88</f>
        <v>8.6136000000000004E-2</v>
      </c>
      <c r="F88" s="433">
        <f>'2M - SGS'!F88</f>
        <v>7.9796000000000006E-2</v>
      </c>
      <c r="G88" s="433">
        <f>'2M - SGS'!G88</f>
        <v>8.5334999999999994E-2</v>
      </c>
      <c r="H88" s="433">
        <f>'2M - SGS'!H88</f>
        <v>8.1994999999999998E-2</v>
      </c>
      <c r="I88" s="433">
        <f>'2M - SGS'!I88</f>
        <v>8.4098999999999993E-2</v>
      </c>
      <c r="J88" s="433">
        <f>'2M - SGS'!J88</f>
        <v>8.4198999999999996E-2</v>
      </c>
      <c r="K88" s="433">
        <f>'2M - SGS'!K88</f>
        <v>8.2512000000000002E-2</v>
      </c>
      <c r="L88" s="433">
        <f>'2M - SGS'!L88</f>
        <v>8.5277000000000006E-2</v>
      </c>
      <c r="M88" s="433">
        <f>'2M - SGS'!M88</f>
        <v>8.2588999999999996E-2</v>
      </c>
      <c r="N88" s="433">
        <f>'2M - SGS'!N88</f>
        <v>8.5237999999999994E-2</v>
      </c>
      <c r="O88" s="433">
        <f>'2M - SGS'!O88</f>
        <v>8.5109000000000004E-2</v>
      </c>
      <c r="P88" s="433">
        <f>'2M - SGS'!P88</f>
        <v>7.7715000000000006E-2</v>
      </c>
      <c r="Q88" s="433">
        <f>'2M - SGS'!Q88</f>
        <v>8.6136000000000004E-2</v>
      </c>
      <c r="R88" s="433">
        <f>'2M - SGS'!R88</f>
        <v>7.9796000000000006E-2</v>
      </c>
      <c r="S88" s="433">
        <f>'2M - SGS'!S88</f>
        <v>8.5334999999999994E-2</v>
      </c>
      <c r="T88" s="433">
        <f>'2M - SGS'!T88</f>
        <v>8.1994999999999998E-2</v>
      </c>
      <c r="U88" s="433">
        <f>'2M - SGS'!U88</f>
        <v>8.4098999999999993E-2</v>
      </c>
      <c r="V88" s="433">
        <f>'2M - SGS'!V88</f>
        <v>8.4198999999999996E-2</v>
      </c>
      <c r="W88" s="433">
        <f>'2M - SGS'!W88</f>
        <v>8.2512000000000002E-2</v>
      </c>
      <c r="X88" s="433">
        <f>'2M - SGS'!X88</f>
        <v>8.5277000000000006E-2</v>
      </c>
      <c r="Y88" s="433">
        <f>'2M - SGS'!Y88</f>
        <v>8.2588999999999996E-2</v>
      </c>
      <c r="Z88" s="433">
        <f>'2M - SGS'!Z88</f>
        <v>8.5237999999999994E-2</v>
      </c>
      <c r="AA88" s="433">
        <f>'2M - SGS'!AA88</f>
        <v>8.5109000000000004E-2</v>
      </c>
      <c r="AB88" s="433">
        <f>'2M - SGS'!AB88</f>
        <v>7.7715000000000006E-2</v>
      </c>
      <c r="AC88" s="433">
        <f>'2M - SGS'!AC88</f>
        <v>8.6136000000000004E-2</v>
      </c>
      <c r="AD88" s="433">
        <f>'2M - SGS'!AD88</f>
        <v>7.9796000000000006E-2</v>
      </c>
      <c r="AE88" s="433">
        <f>'2M - SGS'!AE88</f>
        <v>8.5334999999999994E-2</v>
      </c>
      <c r="AF88" s="433">
        <f>'2M - SGS'!AF88</f>
        <v>8.1994999999999998E-2</v>
      </c>
      <c r="AG88" s="433">
        <f>'2M - SGS'!AG88</f>
        <v>8.4098999999999993E-2</v>
      </c>
      <c r="AH88" s="433">
        <f>'2M - SGS'!AH88</f>
        <v>8.4198999999999996E-2</v>
      </c>
      <c r="AI88" s="433">
        <f>'2M - SGS'!AI88</f>
        <v>8.2512000000000002E-2</v>
      </c>
      <c r="AJ88" s="433">
        <f>'2M - SGS'!AJ88</f>
        <v>8.5277000000000006E-2</v>
      </c>
      <c r="AK88" s="433">
        <f>'2M - SGS'!AK88</f>
        <v>8.2588999999999996E-2</v>
      </c>
      <c r="AL88" s="433">
        <f>'2M - SGS'!AL88</f>
        <v>8.5237999999999994E-2</v>
      </c>
      <c r="AM88" s="433">
        <f>'2M - SGS'!AM88</f>
        <v>8.5109000000000004E-2</v>
      </c>
      <c r="AN88" s="433">
        <f>'2M - SGS'!AN88</f>
        <v>7.7715000000000006E-2</v>
      </c>
      <c r="AO88" s="433">
        <f>'2M - SGS'!AO88</f>
        <v>8.6136000000000004E-2</v>
      </c>
      <c r="AP88" s="433">
        <f>'2M - SGS'!AP88</f>
        <v>7.9796000000000006E-2</v>
      </c>
      <c r="AQ88" s="433">
        <f>'2M - SGS'!AQ88</f>
        <v>8.5334999999999994E-2</v>
      </c>
      <c r="AR88" s="433">
        <f>'2M - SGS'!AR88</f>
        <v>8.1994999999999998E-2</v>
      </c>
      <c r="AS88" s="433">
        <f>'2M - SGS'!AS88</f>
        <v>8.4098999999999993E-2</v>
      </c>
      <c r="AT88" s="433">
        <f>'2M - SGS'!AT88</f>
        <v>8.4198999999999996E-2</v>
      </c>
      <c r="AU88" s="433">
        <f>'2M - SGS'!AU88</f>
        <v>8.2512000000000002E-2</v>
      </c>
      <c r="AV88" s="433">
        <f>'2M - SGS'!AV88</f>
        <v>8.5277000000000006E-2</v>
      </c>
      <c r="AW88" s="433">
        <f>'2M - SGS'!AW88</f>
        <v>8.2588999999999996E-2</v>
      </c>
      <c r="AX88" s="433">
        <f>'2M - SGS'!AX88</f>
        <v>8.5237999999999994E-2</v>
      </c>
      <c r="AY88" s="433">
        <f>'2M - SGS'!AY88</f>
        <v>8.5109000000000004E-2</v>
      </c>
      <c r="AZ88" s="433">
        <f>'2M - SGS'!AZ88</f>
        <v>7.7715000000000006E-2</v>
      </c>
      <c r="BA88" s="433">
        <f>'2M - SGS'!BA88</f>
        <v>8.6136000000000004E-2</v>
      </c>
      <c r="BB88" s="433">
        <f>'2M - SGS'!BB88</f>
        <v>7.9796000000000006E-2</v>
      </c>
      <c r="BC88" s="433">
        <f>'2M - SGS'!BC88</f>
        <v>8.5334999999999994E-2</v>
      </c>
      <c r="BD88" s="433">
        <f>'2M - SGS'!BD88</f>
        <v>8.1994999999999998E-2</v>
      </c>
      <c r="BE88" s="433">
        <f>'2M - SGS'!BE88</f>
        <v>8.4098999999999993E-2</v>
      </c>
      <c r="BF88" s="433">
        <f>'2M - SGS'!BF88</f>
        <v>8.4198999999999996E-2</v>
      </c>
      <c r="BG88" s="433">
        <f>'2M - SGS'!BG88</f>
        <v>8.2512000000000002E-2</v>
      </c>
      <c r="BH88" s="433">
        <f>'2M - SGS'!BH88</f>
        <v>8.5277000000000006E-2</v>
      </c>
      <c r="BI88" s="433">
        <f>'2M - SGS'!BI88</f>
        <v>8.2588999999999996E-2</v>
      </c>
      <c r="BJ88" s="433">
        <f>'2M - SGS'!BJ88</f>
        <v>8.5237999999999994E-2</v>
      </c>
      <c r="BK88" s="433">
        <f>'2M - SGS'!BK88</f>
        <v>8.5109000000000004E-2</v>
      </c>
      <c r="BL88" s="433">
        <f>'2M - SGS'!BL88</f>
        <v>7.7715000000000006E-2</v>
      </c>
      <c r="BM88" s="433">
        <f>'2M - SGS'!BM88</f>
        <v>8.6136000000000004E-2</v>
      </c>
      <c r="BN88" s="433">
        <f>'2M - SGS'!BN88</f>
        <v>7.9796000000000006E-2</v>
      </c>
      <c r="BO88" s="433">
        <f>'2M - SGS'!BO88</f>
        <v>8.5334999999999994E-2</v>
      </c>
      <c r="BP88" s="433">
        <f>'2M - SGS'!BP88</f>
        <v>8.1994999999999998E-2</v>
      </c>
      <c r="BQ88" s="433">
        <f>'2M - SGS'!BQ88</f>
        <v>8.4098999999999993E-2</v>
      </c>
      <c r="BR88" s="433">
        <f>'2M - SGS'!BR88</f>
        <v>8.4198999999999996E-2</v>
      </c>
      <c r="BS88" s="433">
        <f>'2M - SGS'!BS88</f>
        <v>8.2512000000000002E-2</v>
      </c>
      <c r="BT88" s="433">
        <f>'2M - SGS'!BT88</f>
        <v>8.5277000000000006E-2</v>
      </c>
      <c r="BU88" s="433">
        <f>'2M - SGS'!BU88</f>
        <v>8.2588999999999996E-2</v>
      </c>
      <c r="BV88" s="433">
        <f>'2M - SGS'!BV88</f>
        <v>8.5237999999999994E-2</v>
      </c>
      <c r="BW88" s="433">
        <f>'2M - SGS'!BW88</f>
        <v>8.5109000000000004E-2</v>
      </c>
      <c r="BX88" s="433">
        <f>'2M - SGS'!BX88</f>
        <v>7.7715000000000006E-2</v>
      </c>
      <c r="BY88" s="433">
        <f>'2M - SGS'!BY88</f>
        <v>8.6136000000000004E-2</v>
      </c>
      <c r="BZ88" s="433">
        <f>'2M - SGS'!BZ88</f>
        <v>7.9796000000000006E-2</v>
      </c>
      <c r="CA88" s="433">
        <f>'2M - SGS'!CA88</f>
        <v>8.5334999999999994E-2</v>
      </c>
      <c r="CB88" s="433">
        <f>'2M - SGS'!CB88</f>
        <v>8.1994999999999998E-2</v>
      </c>
      <c r="CC88" s="433">
        <f>'2M - SGS'!CC88</f>
        <v>8.4098999999999993E-2</v>
      </c>
      <c r="CD88" s="433">
        <f>'2M - SGS'!CD88</f>
        <v>8.4198999999999996E-2</v>
      </c>
      <c r="CE88" s="433">
        <f>'2M - SGS'!CE88</f>
        <v>8.2512000000000002E-2</v>
      </c>
      <c r="CF88" s="433">
        <f>'2M - SGS'!CF88</f>
        <v>8.5277000000000006E-2</v>
      </c>
      <c r="CG88" s="433">
        <f>'2M - SGS'!CG88</f>
        <v>8.2588999999999996E-2</v>
      </c>
      <c r="CH88" s="434">
        <f>'2M - SGS'!CH88</f>
        <v>8.5237999999999994E-2</v>
      </c>
      <c r="CJ88" s="278">
        <f t="shared" si="83"/>
        <v>1.0000000000000002</v>
      </c>
    </row>
    <row r="89" spans="1:88" ht="15.6" x14ac:dyDescent="0.3">
      <c r="A89" s="648"/>
      <c r="B89" s="14" t="str">
        <f t="shared" si="82"/>
        <v>Refrigeration</v>
      </c>
      <c r="C89" s="433">
        <f>'2M - SGS'!C89</f>
        <v>8.3486000000000005E-2</v>
      </c>
      <c r="D89" s="433">
        <f>'2M - SGS'!D89</f>
        <v>7.6158000000000003E-2</v>
      </c>
      <c r="E89" s="433">
        <f>'2M - SGS'!E89</f>
        <v>8.3346000000000003E-2</v>
      </c>
      <c r="F89" s="433">
        <f>'2M - SGS'!F89</f>
        <v>8.0782999999999994E-2</v>
      </c>
      <c r="G89" s="433">
        <f>'2M - SGS'!G89</f>
        <v>8.5133E-2</v>
      </c>
      <c r="H89" s="433">
        <f>'2M - SGS'!H89</f>
        <v>8.4294999999999995E-2</v>
      </c>
      <c r="I89" s="433">
        <f>'2M - SGS'!I89</f>
        <v>8.7456999999999993E-2</v>
      </c>
      <c r="J89" s="433">
        <f>'2M - SGS'!J89</f>
        <v>8.7230000000000002E-2</v>
      </c>
      <c r="K89" s="433">
        <f>'2M - SGS'!K89</f>
        <v>8.3319000000000004E-2</v>
      </c>
      <c r="L89" s="433">
        <f>'2M - SGS'!L89</f>
        <v>8.4562999999999999E-2</v>
      </c>
      <c r="M89" s="433">
        <f>'2M - SGS'!M89</f>
        <v>8.1112000000000004E-2</v>
      </c>
      <c r="N89" s="433">
        <f>'2M - SGS'!N89</f>
        <v>8.3118999999999998E-2</v>
      </c>
      <c r="O89" s="433">
        <f>'2M - SGS'!O89</f>
        <v>8.3486000000000005E-2</v>
      </c>
      <c r="P89" s="433">
        <f>'2M - SGS'!P89</f>
        <v>7.6158000000000003E-2</v>
      </c>
      <c r="Q89" s="433">
        <f>'2M - SGS'!Q89</f>
        <v>8.3346000000000003E-2</v>
      </c>
      <c r="R89" s="433">
        <f>'2M - SGS'!R89</f>
        <v>8.0782999999999994E-2</v>
      </c>
      <c r="S89" s="433">
        <f>'2M - SGS'!S89</f>
        <v>8.5133E-2</v>
      </c>
      <c r="T89" s="433">
        <f>'2M - SGS'!T89</f>
        <v>8.4294999999999995E-2</v>
      </c>
      <c r="U89" s="433">
        <f>'2M - SGS'!U89</f>
        <v>8.7456999999999993E-2</v>
      </c>
      <c r="V89" s="433">
        <f>'2M - SGS'!V89</f>
        <v>8.7230000000000002E-2</v>
      </c>
      <c r="W89" s="433">
        <f>'2M - SGS'!W89</f>
        <v>8.3319000000000004E-2</v>
      </c>
      <c r="X89" s="433">
        <f>'2M - SGS'!X89</f>
        <v>8.4562999999999999E-2</v>
      </c>
      <c r="Y89" s="433">
        <f>'2M - SGS'!Y89</f>
        <v>8.1112000000000004E-2</v>
      </c>
      <c r="Z89" s="433">
        <f>'2M - SGS'!Z89</f>
        <v>8.3118999999999998E-2</v>
      </c>
      <c r="AA89" s="433">
        <f>'2M - SGS'!AA89</f>
        <v>8.3486000000000005E-2</v>
      </c>
      <c r="AB89" s="433">
        <f>'2M - SGS'!AB89</f>
        <v>7.6158000000000003E-2</v>
      </c>
      <c r="AC89" s="433">
        <f>'2M - SGS'!AC89</f>
        <v>8.3346000000000003E-2</v>
      </c>
      <c r="AD89" s="433">
        <f>'2M - SGS'!AD89</f>
        <v>8.0782999999999994E-2</v>
      </c>
      <c r="AE89" s="433">
        <f>'2M - SGS'!AE89</f>
        <v>8.5133E-2</v>
      </c>
      <c r="AF89" s="433">
        <f>'2M - SGS'!AF89</f>
        <v>8.4294999999999995E-2</v>
      </c>
      <c r="AG89" s="433">
        <f>'2M - SGS'!AG89</f>
        <v>8.7456999999999993E-2</v>
      </c>
      <c r="AH89" s="433">
        <f>'2M - SGS'!AH89</f>
        <v>8.7230000000000002E-2</v>
      </c>
      <c r="AI89" s="433">
        <f>'2M - SGS'!AI89</f>
        <v>8.3319000000000004E-2</v>
      </c>
      <c r="AJ89" s="433">
        <f>'2M - SGS'!AJ89</f>
        <v>8.4562999999999999E-2</v>
      </c>
      <c r="AK89" s="433">
        <f>'2M - SGS'!AK89</f>
        <v>8.1112000000000004E-2</v>
      </c>
      <c r="AL89" s="433">
        <f>'2M - SGS'!AL89</f>
        <v>8.3118999999999998E-2</v>
      </c>
      <c r="AM89" s="433">
        <f>'2M - SGS'!AM89</f>
        <v>8.3486000000000005E-2</v>
      </c>
      <c r="AN89" s="433">
        <f>'2M - SGS'!AN89</f>
        <v>7.6158000000000003E-2</v>
      </c>
      <c r="AO89" s="433">
        <f>'2M - SGS'!AO89</f>
        <v>8.3346000000000003E-2</v>
      </c>
      <c r="AP89" s="433">
        <f>'2M - SGS'!AP89</f>
        <v>8.0782999999999994E-2</v>
      </c>
      <c r="AQ89" s="433">
        <f>'2M - SGS'!AQ89</f>
        <v>8.5133E-2</v>
      </c>
      <c r="AR89" s="433">
        <f>'2M - SGS'!AR89</f>
        <v>8.4294999999999995E-2</v>
      </c>
      <c r="AS89" s="433">
        <f>'2M - SGS'!AS89</f>
        <v>8.7456999999999993E-2</v>
      </c>
      <c r="AT89" s="433">
        <f>'2M - SGS'!AT89</f>
        <v>8.7230000000000002E-2</v>
      </c>
      <c r="AU89" s="433">
        <f>'2M - SGS'!AU89</f>
        <v>8.3319000000000004E-2</v>
      </c>
      <c r="AV89" s="433">
        <f>'2M - SGS'!AV89</f>
        <v>8.4562999999999999E-2</v>
      </c>
      <c r="AW89" s="433">
        <f>'2M - SGS'!AW89</f>
        <v>8.1112000000000004E-2</v>
      </c>
      <c r="AX89" s="433">
        <f>'2M - SGS'!AX89</f>
        <v>8.3118999999999998E-2</v>
      </c>
      <c r="AY89" s="433">
        <f>'2M - SGS'!AY89</f>
        <v>8.3486000000000005E-2</v>
      </c>
      <c r="AZ89" s="433">
        <f>'2M - SGS'!AZ89</f>
        <v>7.6158000000000003E-2</v>
      </c>
      <c r="BA89" s="433">
        <f>'2M - SGS'!BA89</f>
        <v>8.3346000000000003E-2</v>
      </c>
      <c r="BB89" s="433">
        <f>'2M - SGS'!BB89</f>
        <v>8.0782999999999994E-2</v>
      </c>
      <c r="BC89" s="433">
        <f>'2M - SGS'!BC89</f>
        <v>8.5133E-2</v>
      </c>
      <c r="BD89" s="433">
        <f>'2M - SGS'!BD89</f>
        <v>8.4294999999999995E-2</v>
      </c>
      <c r="BE89" s="433">
        <f>'2M - SGS'!BE89</f>
        <v>8.7456999999999993E-2</v>
      </c>
      <c r="BF89" s="433">
        <f>'2M - SGS'!BF89</f>
        <v>8.7230000000000002E-2</v>
      </c>
      <c r="BG89" s="433">
        <f>'2M - SGS'!BG89</f>
        <v>8.3319000000000004E-2</v>
      </c>
      <c r="BH89" s="433">
        <f>'2M - SGS'!BH89</f>
        <v>8.4562999999999999E-2</v>
      </c>
      <c r="BI89" s="433">
        <f>'2M - SGS'!BI89</f>
        <v>8.1112000000000004E-2</v>
      </c>
      <c r="BJ89" s="433">
        <f>'2M - SGS'!BJ89</f>
        <v>8.3118999999999998E-2</v>
      </c>
      <c r="BK89" s="433">
        <f>'2M - SGS'!BK89</f>
        <v>8.3486000000000005E-2</v>
      </c>
      <c r="BL89" s="433">
        <f>'2M - SGS'!BL89</f>
        <v>7.6158000000000003E-2</v>
      </c>
      <c r="BM89" s="433">
        <f>'2M - SGS'!BM89</f>
        <v>8.3346000000000003E-2</v>
      </c>
      <c r="BN89" s="433">
        <f>'2M - SGS'!BN89</f>
        <v>8.0782999999999994E-2</v>
      </c>
      <c r="BO89" s="433">
        <f>'2M - SGS'!BO89</f>
        <v>8.5133E-2</v>
      </c>
      <c r="BP89" s="433">
        <f>'2M - SGS'!BP89</f>
        <v>8.4294999999999995E-2</v>
      </c>
      <c r="BQ89" s="433">
        <f>'2M - SGS'!BQ89</f>
        <v>8.7456999999999993E-2</v>
      </c>
      <c r="BR89" s="433">
        <f>'2M - SGS'!BR89</f>
        <v>8.7230000000000002E-2</v>
      </c>
      <c r="BS89" s="433">
        <f>'2M - SGS'!BS89</f>
        <v>8.3319000000000004E-2</v>
      </c>
      <c r="BT89" s="433">
        <f>'2M - SGS'!BT89</f>
        <v>8.4562999999999999E-2</v>
      </c>
      <c r="BU89" s="433">
        <f>'2M - SGS'!BU89</f>
        <v>8.1112000000000004E-2</v>
      </c>
      <c r="BV89" s="433">
        <f>'2M - SGS'!BV89</f>
        <v>8.3118999999999998E-2</v>
      </c>
      <c r="BW89" s="433">
        <f>'2M - SGS'!BW89</f>
        <v>8.3486000000000005E-2</v>
      </c>
      <c r="BX89" s="433">
        <f>'2M - SGS'!BX89</f>
        <v>7.6158000000000003E-2</v>
      </c>
      <c r="BY89" s="433">
        <f>'2M - SGS'!BY89</f>
        <v>8.3346000000000003E-2</v>
      </c>
      <c r="BZ89" s="433">
        <f>'2M - SGS'!BZ89</f>
        <v>8.0782999999999994E-2</v>
      </c>
      <c r="CA89" s="433">
        <f>'2M - SGS'!CA89</f>
        <v>8.5133E-2</v>
      </c>
      <c r="CB89" s="433">
        <f>'2M - SGS'!CB89</f>
        <v>8.4294999999999995E-2</v>
      </c>
      <c r="CC89" s="433">
        <f>'2M - SGS'!CC89</f>
        <v>8.7456999999999993E-2</v>
      </c>
      <c r="CD89" s="433">
        <f>'2M - SGS'!CD89</f>
        <v>8.7230000000000002E-2</v>
      </c>
      <c r="CE89" s="433">
        <f>'2M - SGS'!CE89</f>
        <v>8.3319000000000004E-2</v>
      </c>
      <c r="CF89" s="433">
        <f>'2M - SGS'!CF89</f>
        <v>8.4562999999999999E-2</v>
      </c>
      <c r="CG89" s="433">
        <f>'2M - SGS'!CG89</f>
        <v>8.1112000000000004E-2</v>
      </c>
      <c r="CH89" s="434">
        <f>'2M - SGS'!CH89</f>
        <v>8.3118999999999998E-2</v>
      </c>
      <c r="CJ89" s="278">
        <f t="shared" si="83"/>
        <v>1.0000010000000001</v>
      </c>
    </row>
    <row r="90" spans="1:88" ht="16.2" thickBot="1" x14ac:dyDescent="0.35">
      <c r="A90" s="649"/>
      <c r="B90" s="15" t="str">
        <f t="shared" si="82"/>
        <v>Water Heating</v>
      </c>
      <c r="C90" s="441">
        <f>'2M - SGS'!C90</f>
        <v>0.108255</v>
      </c>
      <c r="D90" s="441">
        <f>'2M - SGS'!D90</f>
        <v>9.1078000000000006E-2</v>
      </c>
      <c r="E90" s="441">
        <f>'2M - SGS'!E90</f>
        <v>8.5239999999999996E-2</v>
      </c>
      <c r="F90" s="441">
        <f>'2M - SGS'!F90</f>
        <v>7.2980000000000003E-2</v>
      </c>
      <c r="G90" s="441">
        <f>'2M - SGS'!G90</f>
        <v>7.9849000000000003E-2</v>
      </c>
      <c r="H90" s="441">
        <f>'2M - SGS'!H90</f>
        <v>7.2720999999999994E-2</v>
      </c>
      <c r="I90" s="441">
        <f>'2M - SGS'!I90</f>
        <v>7.4929999999999997E-2</v>
      </c>
      <c r="J90" s="441">
        <f>'2M - SGS'!J90</f>
        <v>7.5861999999999999E-2</v>
      </c>
      <c r="K90" s="441">
        <f>'2M - SGS'!K90</f>
        <v>7.5733999999999996E-2</v>
      </c>
      <c r="L90" s="441">
        <f>'2M - SGS'!L90</f>
        <v>8.2808000000000007E-2</v>
      </c>
      <c r="M90" s="441">
        <f>'2M - SGS'!M90</f>
        <v>8.6345000000000005E-2</v>
      </c>
      <c r="N90" s="441">
        <f>'2M - SGS'!N90</f>
        <v>9.4200000000000006E-2</v>
      </c>
      <c r="O90" s="441">
        <f>'2M - SGS'!O90</f>
        <v>0.108255</v>
      </c>
      <c r="P90" s="441">
        <f>'2M - SGS'!P90</f>
        <v>9.1078000000000006E-2</v>
      </c>
      <c r="Q90" s="441">
        <f>'2M - SGS'!Q90</f>
        <v>8.5239999999999996E-2</v>
      </c>
      <c r="R90" s="441">
        <f>'2M - SGS'!R90</f>
        <v>7.2980000000000003E-2</v>
      </c>
      <c r="S90" s="441">
        <f>'2M - SGS'!S90</f>
        <v>7.9849000000000003E-2</v>
      </c>
      <c r="T90" s="441">
        <f>'2M - SGS'!T90</f>
        <v>7.2720999999999994E-2</v>
      </c>
      <c r="U90" s="441">
        <f>'2M - SGS'!U90</f>
        <v>7.4929999999999997E-2</v>
      </c>
      <c r="V90" s="441">
        <f>'2M - SGS'!V90</f>
        <v>7.5861999999999999E-2</v>
      </c>
      <c r="W90" s="441">
        <f>'2M - SGS'!W90</f>
        <v>7.5733999999999996E-2</v>
      </c>
      <c r="X90" s="441">
        <f>'2M - SGS'!X90</f>
        <v>8.2808000000000007E-2</v>
      </c>
      <c r="Y90" s="441">
        <f>'2M - SGS'!Y90</f>
        <v>8.6345000000000005E-2</v>
      </c>
      <c r="Z90" s="441">
        <f>'2M - SGS'!Z90</f>
        <v>9.4200000000000006E-2</v>
      </c>
      <c r="AA90" s="441">
        <f>'2M - SGS'!AA90</f>
        <v>0.108255</v>
      </c>
      <c r="AB90" s="441">
        <f>'2M - SGS'!AB90</f>
        <v>9.1078000000000006E-2</v>
      </c>
      <c r="AC90" s="441">
        <f>'2M - SGS'!AC90</f>
        <v>8.5239999999999996E-2</v>
      </c>
      <c r="AD90" s="441">
        <f>'2M - SGS'!AD90</f>
        <v>7.2980000000000003E-2</v>
      </c>
      <c r="AE90" s="441">
        <f>'2M - SGS'!AE90</f>
        <v>7.9849000000000003E-2</v>
      </c>
      <c r="AF90" s="441">
        <f>'2M - SGS'!AF90</f>
        <v>7.2720999999999994E-2</v>
      </c>
      <c r="AG90" s="441">
        <f>'2M - SGS'!AG90</f>
        <v>7.4929999999999997E-2</v>
      </c>
      <c r="AH90" s="441">
        <f>'2M - SGS'!AH90</f>
        <v>7.5861999999999999E-2</v>
      </c>
      <c r="AI90" s="441">
        <f>'2M - SGS'!AI90</f>
        <v>7.5733999999999996E-2</v>
      </c>
      <c r="AJ90" s="441">
        <f>'2M - SGS'!AJ90</f>
        <v>8.2808000000000007E-2</v>
      </c>
      <c r="AK90" s="441">
        <f>'2M - SGS'!AK90</f>
        <v>8.6345000000000005E-2</v>
      </c>
      <c r="AL90" s="441">
        <f>'2M - SGS'!AL90</f>
        <v>9.4200000000000006E-2</v>
      </c>
      <c r="AM90" s="441">
        <f>'2M - SGS'!AM90</f>
        <v>0.108255</v>
      </c>
      <c r="AN90" s="441">
        <f>'2M - SGS'!AN90</f>
        <v>9.1078000000000006E-2</v>
      </c>
      <c r="AO90" s="441">
        <f>'2M - SGS'!AO90</f>
        <v>8.5239999999999996E-2</v>
      </c>
      <c r="AP90" s="441">
        <f>'2M - SGS'!AP90</f>
        <v>7.2980000000000003E-2</v>
      </c>
      <c r="AQ90" s="441">
        <f>'2M - SGS'!AQ90</f>
        <v>7.9849000000000003E-2</v>
      </c>
      <c r="AR90" s="441">
        <f>'2M - SGS'!AR90</f>
        <v>7.2720999999999994E-2</v>
      </c>
      <c r="AS90" s="441">
        <f>'2M - SGS'!AS90</f>
        <v>7.4929999999999997E-2</v>
      </c>
      <c r="AT90" s="441">
        <f>'2M - SGS'!AT90</f>
        <v>7.5861999999999999E-2</v>
      </c>
      <c r="AU90" s="441">
        <f>'2M - SGS'!AU90</f>
        <v>7.5733999999999996E-2</v>
      </c>
      <c r="AV90" s="441">
        <f>'2M - SGS'!AV90</f>
        <v>8.2808000000000007E-2</v>
      </c>
      <c r="AW90" s="441">
        <f>'2M - SGS'!AW90</f>
        <v>8.6345000000000005E-2</v>
      </c>
      <c r="AX90" s="441">
        <f>'2M - SGS'!AX90</f>
        <v>9.4200000000000006E-2</v>
      </c>
      <c r="AY90" s="441">
        <f>'2M - SGS'!AY90</f>
        <v>0.108255</v>
      </c>
      <c r="AZ90" s="441">
        <f>'2M - SGS'!AZ90</f>
        <v>9.1078000000000006E-2</v>
      </c>
      <c r="BA90" s="441">
        <f>'2M - SGS'!BA90</f>
        <v>8.5239999999999996E-2</v>
      </c>
      <c r="BB90" s="441">
        <f>'2M - SGS'!BB90</f>
        <v>7.2980000000000003E-2</v>
      </c>
      <c r="BC90" s="441">
        <f>'2M - SGS'!BC90</f>
        <v>7.9849000000000003E-2</v>
      </c>
      <c r="BD90" s="441">
        <f>'2M - SGS'!BD90</f>
        <v>7.2720999999999994E-2</v>
      </c>
      <c r="BE90" s="441">
        <f>'2M - SGS'!BE90</f>
        <v>7.4929999999999997E-2</v>
      </c>
      <c r="BF90" s="441">
        <f>'2M - SGS'!BF90</f>
        <v>7.5861999999999999E-2</v>
      </c>
      <c r="BG90" s="441">
        <f>'2M - SGS'!BG90</f>
        <v>7.5733999999999996E-2</v>
      </c>
      <c r="BH90" s="441">
        <f>'2M - SGS'!BH90</f>
        <v>8.2808000000000007E-2</v>
      </c>
      <c r="BI90" s="441">
        <f>'2M - SGS'!BI90</f>
        <v>8.6345000000000005E-2</v>
      </c>
      <c r="BJ90" s="441">
        <f>'2M - SGS'!BJ90</f>
        <v>9.4200000000000006E-2</v>
      </c>
      <c r="BK90" s="441">
        <f>'2M - SGS'!BK90</f>
        <v>0.108255</v>
      </c>
      <c r="BL90" s="441">
        <f>'2M - SGS'!BL90</f>
        <v>9.1078000000000006E-2</v>
      </c>
      <c r="BM90" s="441">
        <f>'2M - SGS'!BM90</f>
        <v>8.5239999999999996E-2</v>
      </c>
      <c r="BN90" s="441">
        <f>'2M - SGS'!BN90</f>
        <v>7.2980000000000003E-2</v>
      </c>
      <c r="BO90" s="441">
        <f>'2M - SGS'!BO90</f>
        <v>7.9849000000000003E-2</v>
      </c>
      <c r="BP90" s="441">
        <f>'2M - SGS'!BP90</f>
        <v>7.2720999999999994E-2</v>
      </c>
      <c r="BQ90" s="441">
        <f>'2M - SGS'!BQ90</f>
        <v>7.4929999999999997E-2</v>
      </c>
      <c r="BR90" s="441">
        <f>'2M - SGS'!BR90</f>
        <v>7.5861999999999999E-2</v>
      </c>
      <c r="BS90" s="441">
        <f>'2M - SGS'!BS90</f>
        <v>7.5733999999999996E-2</v>
      </c>
      <c r="BT90" s="441">
        <f>'2M - SGS'!BT90</f>
        <v>8.2808000000000007E-2</v>
      </c>
      <c r="BU90" s="441">
        <f>'2M - SGS'!BU90</f>
        <v>8.6345000000000005E-2</v>
      </c>
      <c r="BV90" s="441">
        <f>'2M - SGS'!BV90</f>
        <v>9.4200000000000006E-2</v>
      </c>
      <c r="BW90" s="441">
        <f>'2M - SGS'!BW90</f>
        <v>0.108255</v>
      </c>
      <c r="BX90" s="441">
        <f>'2M - SGS'!BX90</f>
        <v>9.1078000000000006E-2</v>
      </c>
      <c r="BY90" s="441">
        <f>'2M - SGS'!BY90</f>
        <v>8.5239999999999996E-2</v>
      </c>
      <c r="BZ90" s="441">
        <f>'2M - SGS'!BZ90</f>
        <v>7.2980000000000003E-2</v>
      </c>
      <c r="CA90" s="441">
        <f>'2M - SGS'!CA90</f>
        <v>7.9849000000000003E-2</v>
      </c>
      <c r="CB90" s="441">
        <f>'2M - SGS'!CB90</f>
        <v>7.2720999999999994E-2</v>
      </c>
      <c r="CC90" s="441">
        <f>'2M - SGS'!CC90</f>
        <v>7.4929999999999997E-2</v>
      </c>
      <c r="CD90" s="441">
        <f>'2M - SGS'!CD90</f>
        <v>7.5861999999999999E-2</v>
      </c>
      <c r="CE90" s="441">
        <f>'2M - SGS'!CE90</f>
        <v>7.5733999999999996E-2</v>
      </c>
      <c r="CF90" s="441">
        <f>'2M - SGS'!CF90</f>
        <v>8.2808000000000007E-2</v>
      </c>
      <c r="CG90" s="441">
        <f>'2M - SGS'!CG90</f>
        <v>8.6345000000000005E-2</v>
      </c>
      <c r="CH90" s="442">
        <f>'2M - SGS'!CH90</f>
        <v>9.4200000000000006E-2</v>
      </c>
      <c r="CJ90" s="278">
        <f t="shared" si="83"/>
        <v>1.0000020000000001</v>
      </c>
    </row>
    <row r="91" spans="1:88" ht="15" thickBot="1" x14ac:dyDescent="0.35"/>
    <row r="92" spans="1:88" x14ac:dyDescent="0.3">
      <c r="A92" s="20"/>
      <c r="B92" s="633" t="s">
        <v>241</v>
      </c>
      <c r="C92" s="248">
        <f>C77</f>
        <v>43831</v>
      </c>
      <c r="D92" s="248">
        <f t="shared" ref="D92:BO92" si="84">D77</f>
        <v>43862</v>
      </c>
      <c r="E92" s="248">
        <f t="shared" si="84"/>
        <v>43891</v>
      </c>
      <c r="F92" s="248">
        <f t="shared" si="84"/>
        <v>43922</v>
      </c>
      <c r="G92" s="248">
        <f t="shared" si="84"/>
        <v>43952</v>
      </c>
      <c r="H92" s="248">
        <f t="shared" si="84"/>
        <v>43983</v>
      </c>
      <c r="I92" s="248">
        <f t="shared" si="84"/>
        <v>44013</v>
      </c>
      <c r="J92" s="248">
        <f t="shared" si="84"/>
        <v>44044</v>
      </c>
      <c r="K92" s="248">
        <f t="shared" si="84"/>
        <v>44075</v>
      </c>
      <c r="L92" s="248">
        <f t="shared" si="84"/>
        <v>44105</v>
      </c>
      <c r="M92" s="248">
        <f t="shared" si="84"/>
        <v>44136</v>
      </c>
      <c r="N92" s="248">
        <f t="shared" si="84"/>
        <v>44166</v>
      </c>
      <c r="O92" s="248">
        <f t="shared" si="84"/>
        <v>44197</v>
      </c>
      <c r="P92" s="248">
        <f t="shared" si="84"/>
        <v>44228</v>
      </c>
      <c r="Q92" s="248">
        <f t="shared" si="84"/>
        <v>44256</v>
      </c>
      <c r="R92" s="248">
        <f t="shared" si="84"/>
        <v>44287</v>
      </c>
      <c r="S92" s="248">
        <f t="shared" si="84"/>
        <v>44317</v>
      </c>
      <c r="T92" s="248">
        <f t="shared" si="84"/>
        <v>44348</v>
      </c>
      <c r="U92" s="248">
        <f t="shared" si="84"/>
        <v>44378</v>
      </c>
      <c r="V92" s="248">
        <f t="shared" si="84"/>
        <v>44409</v>
      </c>
      <c r="W92" s="248">
        <f t="shared" si="84"/>
        <v>44440</v>
      </c>
      <c r="X92" s="248">
        <f t="shared" si="84"/>
        <v>44470</v>
      </c>
      <c r="Y92" s="248">
        <f t="shared" si="84"/>
        <v>44501</v>
      </c>
      <c r="Z92" s="248">
        <f t="shared" si="84"/>
        <v>44531</v>
      </c>
      <c r="AA92" s="248">
        <f t="shared" si="84"/>
        <v>44562</v>
      </c>
      <c r="AB92" s="248">
        <f t="shared" si="84"/>
        <v>44593</v>
      </c>
      <c r="AC92" s="248">
        <f t="shared" si="84"/>
        <v>44621</v>
      </c>
      <c r="AD92" s="248">
        <f t="shared" si="84"/>
        <v>44652</v>
      </c>
      <c r="AE92" s="248">
        <f t="shared" si="84"/>
        <v>44682</v>
      </c>
      <c r="AF92" s="248">
        <f t="shared" si="84"/>
        <v>44713</v>
      </c>
      <c r="AG92" s="248">
        <f t="shared" si="84"/>
        <v>44743</v>
      </c>
      <c r="AH92" s="248">
        <f t="shared" si="84"/>
        <v>44774</v>
      </c>
      <c r="AI92" s="248">
        <f t="shared" si="84"/>
        <v>44805</v>
      </c>
      <c r="AJ92" s="248">
        <f t="shared" si="84"/>
        <v>44835</v>
      </c>
      <c r="AK92" s="248">
        <f t="shared" si="84"/>
        <v>44866</v>
      </c>
      <c r="AL92" s="248">
        <f t="shared" si="84"/>
        <v>44896</v>
      </c>
      <c r="AM92" s="248">
        <f t="shared" si="84"/>
        <v>44927</v>
      </c>
      <c r="AN92" s="248">
        <f t="shared" si="84"/>
        <v>44958</v>
      </c>
      <c r="AO92" s="248">
        <f t="shared" si="84"/>
        <v>44986</v>
      </c>
      <c r="AP92" s="248">
        <f t="shared" si="84"/>
        <v>45017</v>
      </c>
      <c r="AQ92" s="248">
        <f t="shared" si="84"/>
        <v>45047</v>
      </c>
      <c r="AR92" s="248">
        <f t="shared" si="84"/>
        <v>45078</v>
      </c>
      <c r="AS92" s="248">
        <f t="shared" si="84"/>
        <v>45108</v>
      </c>
      <c r="AT92" s="248">
        <f t="shared" si="84"/>
        <v>45139</v>
      </c>
      <c r="AU92" s="248">
        <f t="shared" si="84"/>
        <v>45170</v>
      </c>
      <c r="AV92" s="248">
        <f t="shared" si="84"/>
        <v>45200</v>
      </c>
      <c r="AW92" s="248">
        <f t="shared" si="84"/>
        <v>45231</v>
      </c>
      <c r="AX92" s="248">
        <f t="shared" si="84"/>
        <v>45261</v>
      </c>
      <c r="AY92" s="248">
        <f t="shared" si="84"/>
        <v>45292</v>
      </c>
      <c r="AZ92" s="248">
        <f t="shared" si="84"/>
        <v>45323</v>
      </c>
      <c r="BA92" s="248">
        <f t="shared" si="84"/>
        <v>45352</v>
      </c>
      <c r="BB92" s="248">
        <f t="shared" si="84"/>
        <v>45383</v>
      </c>
      <c r="BC92" s="248">
        <f t="shared" si="84"/>
        <v>45413</v>
      </c>
      <c r="BD92" s="248">
        <f t="shared" si="84"/>
        <v>45444</v>
      </c>
      <c r="BE92" s="248">
        <f t="shared" si="84"/>
        <v>45474</v>
      </c>
      <c r="BF92" s="248">
        <f t="shared" si="84"/>
        <v>45505</v>
      </c>
      <c r="BG92" s="248">
        <f t="shared" si="84"/>
        <v>45536</v>
      </c>
      <c r="BH92" s="248">
        <f t="shared" si="84"/>
        <v>45566</v>
      </c>
      <c r="BI92" s="248">
        <f t="shared" si="84"/>
        <v>45597</v>
      </c>
      <c r="BJ92" s="248">
        <f t="shared" si="84"/>
        <v>45627</v>
      </c>
      <c r="BK92" s="248">
        <f t="shared" si="84"/>
        <v>45658</v>
      </c>
      <c r="BL92" s="248">
        <f t="shared" si="84"/>
        <v>45689</v>
      </c>
      <c r="BM92" s="248">
        <f t="shared" si="84"/>
        <v>45717</v>
      </c>
      <c r="BN92" s="248">
        <f t="shared" si="84"/>
        <v>45748</v>
      </c>
      <c r="BO92" s="248">
        <f t="shared" si="84"/>
        <v>45778</v>
      </c>
      <c r="BP92" s="248">
        <f t="shared" ref="BP92:CH92" si="85">BP77</f>
        <v>45809</v>
      </c>
      <c r="BQ92" s="248">
        <f t="shared" si="85"/>
        <v>45839</v>
      </c>
      <c r="BR92" s="248">
        <f t="shared" si="85"/>
        <v>45870</v>
      </c>
      <c r="BS92" s="248">
        <f t="shared" si="85"/>
        <v>45901</v>
      </c>
      <c r="BT92" s="248">
        <f t="shared" si="85"/>
        <v>45931</v>
      </c>
      <c r="BU92" s="248">
        <f t="shared" si="85"/>
        <v>45962</v>
      </c>
      <c r="BV92" s="248">
        <f t="shared" si="85"/>
        <v>45992</v>
      </c>
      <c r="BW92" s="248">
        <f t="shared" si="85"/>
        <v>46023</v>
      </c>
      <c r="BX92" s="248">
        <f t="shared" si="85"/>
        <v>46054</v>
      </c>
      <c r="BY92" s="248">
        <f t="shared" si="85"/>
        <v>46082</v>
      </c>
      <c r="BZ92" s="248">
        <f t="shared" si="85"/>
        <v>46113</v>
      </c>
      <c r="CA92" s="248">
        <f t="shared" si="85"/>
        <v>46143</v>
      </c>
      <c r="CB92" s="248">
        <f t="shared" si="85"/>
        <v>46174</v>
      </c>
      <c r="CC92" s="248">
        <f t="shared" si="85"/>
        <v>46204</v>
      </c>
      <c r="CD92" s="248">
        <f t="shared" si="85"/>
        <v>46235</v>
      </c>
      <c r="CE92" s="248">
        <f t="shared" si="85"/>
        <v>46266</v>
      </c>
      <c r="CF92" s="248">
        <f t="shared" si="85"/>
        <v>46296</v>
      </c>
      <c r="CG92" s="248">
        <f t="shared" si="85"/>
        <v>46327</v>
      </c>
      <c r="CH92" s="319">
        <f t="shared" si="85"/>
        <v>46357</v>
      </c>
    </row>
    <row r="93" spans="1:88" ht="15" thickBot="1" x14ac:dyDescent="0.35">
      <c r="A93" s="20"/>
      <c r="B93" s="634"/>
      <c r="C93" s="417">
        <f>'2M - SGS'!C93</f>
        <v>4.8845E-2</v>
      </c>
      <c r="D93" s="417">
        <f>'2M - SGS'!D93</f>
        <v>5.0525E-2</v>
      </c>
      <c r="E93" s="417">
        <f>'2M - SGS'!E93</f>
        <v>5.3254999999999997E-2</v>
      </c>
      <c r="F93" s="418">
        <f>'2M - SGS'!F93</f>
        <v>5.8521999999999998E-2</v>
      </c>
      <c r="G93" s="418">
        <f>'2M - SGS'!G93</f>
        <v>6.1238000000000001E-2</v>
      </c>
      <c r="H93" s="418">
        <f>'2M - SGS'!H93</f>
        <v>9.0992000000000003E-2</v>
      </c>
      <c r="I93" s="418">
        <f>'2M - SGS'!I93</f>
        <v>9.0992000000000003E-2</v>
      </c>
      <c r="J93" s="418">
        <f>'2M - SGS'!J93</f>
        <v>9.0992000000000003E-2</v>
      </c>
      <c r="K93" s="418">
        <f>'2M - SGS'!K93</f>
        <v>9.0992000000000003E-2</v>
      </c>
      <c r="L93" s="418">
        <f>'2M - SGS'!L93</f>
        <v>5.9082999999999997E-2</v>
      </c>
      <c r="M93" s="418">
        <f>'2M - SGS'!M93</f>
        <v>6.0645999999999999E-2</v>
      </c>
      <c r="N93" s="418">
        <f>'2M - SGS'!N93</f>
        <v>5.6723000000000003E-2</v>
      </c>
      <c r="O93" s="418">
        <f>'2M - SGS'!O93</f>
        <v>5.3661E-2</v>
      </c>
      <c r="P93" s="418">
        <f>'2M - SGS'!P93</f>
        <v>5.5252000000000002E-2</v>
      </c>
      <c r="Q93" s="418">
        <f>'2M - SGS'!Q93</f>
        <v>5.7793999999999998E-2</v>
      </c>
      <c r="R93" s="418">
        <f>'2M - SGS'!R93</f>
        <v>5.8521999999999998E-2</v>
      </c>
      <c r="S93" s="418">
        <f>'2M - SGS'!S93</f>
        <v>6.1238000000000001E-2</v>
      </c>
      <c r="T93" s="418">
        <f>'2M - SGS'!T93</f>
        <v>9.0992000000000003E-2</v>
      </c>
      <c r="U93" s="418">
        <f>'2M - SGS'!U93</f>
        <v>9.0992000000000003E-2</v>
      </c>
      <c r="V93" s="418">
        <f>'2M - SGS'!V93</f>
        <v>9.0992000000000003E-2</v>
      </c>
      <c r="W93" s="418">
        <f>'2M - SGS'!W93</f>
        <v>9.0992000000000003E-2</v>
      </c>
      <c r="X93" s="418">
        <f>'2M - SGS'!X93</f>
        <v>5.9082999999999997E-2</v>
      </c>
      <c r="Y93" s="418">
        <f>'2M - SGS'!Y93</f>
        <v>6.0645999999999999E-2</v>
      </c>
      <c r="Z93" s="418">
        <f>'2M - SGS'!Z93</f>
        <v>5.6723000000000003E-2</v>
      </c>
      <c r="AA93" s="418">
        <f>'2M - SGS'!AA93</f>
        <v>5.3661E-2</v>
      </c>
      <c r="AB93" s="418">
        <f>'2M - SGS'!AB93</f>
        <v>5.5252000000000002E-2</v>
      </c>
      <c r="AC93" s="418">
        <f>'2M - SGS'!AC93</f>
        <v>5.7793999999999998E-2</v>
      </c>
      <c r="AD93" s="418">
        <f>'2M - SGS'!AD93</f>
        <v>5.8521999999999998E-2</v>
      </c>
      <c r="AE93" s="418">
        <f>'2M - SGS'!AE93</f>
        <v>6.1238000000000001E-2</v>
      </c>
      <c r="AF93" s="418">
        <f>'2M - SGS'!AF93</f>
        <v>9.0992000000000003E-2</v>
      </c>
      <c r="AG93" s="418">
        <f>'2M - SGS'!AG93</f>
        <v>9.0992000000000003E-2</v>
      </c>
      <c r="AH93" s="418">
        <f>'2M - SGS'!AH93</f>
        <v>9.0992000000000003E-2</v>
      </c>
      <c r="AI93" s="418">
        <f>'2M - SGS'!AI93</f>
        <v>9.0992000000000003E-2</v>
      </c>
      <c r="AJ93" s="418">
        <f>'2M - SGS'!AJ93</f>
        <v>5.9082999999999997E-2</v>
      </c>
      <c r="AK93" s="418">
        <f>'2M - SGS'!AK93</f>
        <v>6.0645999999999999E-2</v>
      </c>
      <c r="AL93" s="418">
        <f>'2M - SGS'!AL93</f>
        <v>5.6723000000000003E-2</v>
      </c>
      <c r="AM93" s="418">
        <f>'2M - SGS'!AM93</f>
        <v>5.3661E-2</v>
      </c>
      <c r="AN93" s="418">
        <f>'2M - SGS'!AN93</f>
        <v>5.5252000000000002E-2</v>
      </c>
      <c r="AO93" s="418">
        <f>'2M - SGS'!AO93</f>
        <v>5.7793999999999998E-2</v>
      </c>
      <c r="AP93" s="418">
        <f>'2M - SGS'!AP93</f>
        <v>5.8521999999999998E-2</v>
      </c>
      <c r="AQ93" s="418">
        <f>'2M - SGS'!AQ93</f>
        <v>6.1238000000000001E-2</v>
      </c>
      <c r="AR93" s="418">
        <f>'2M - SGS'!AR93</f>
        <v>9.0992000000000003E-2</v>
      </c>
      <c r="AS93" s="418">
        <f>'2M - SGS'!AS93</f>
        <v>9.0992000000000003E-2</v>
      </c>
      <c r="AT93" s="418">
        <f>'2M - SGS'!AT93</f>
        <v>9.0992000000000003E-2</v>
      </c>
      <c r="AU93" s="418">
        <f>'2M - SGS'!AU93</f>
        <v>9.0992000000000003E-2</v>
      </c>
      <c r="AV93" s="418">
        <f>'2M - SGS'!AV93</f>
        <v>5.9082999999999997E-2</v>
      </c>
      <c r="AW93" s="418">
        <f>'2M - SGS'!AW93</f>
        <v>6.0645999999999999E-2</v>
      </c>
      <c r="AX93" s="418">
        <f>'2M - SGS'!AX93</f>
        <v>5.6723000000000003E-2</v>
      </c>
      <c r="AY93" s="418">
        <f>'2M - SGS'!AY93</f>
        <v>5.3661E-2</v>
      </c>
      <c r="AZ93" s="418">
        <f>'2M - SGS'!AZ93</f>
        <v>5.5252000000000002E-2</v>
      </c>
      <c r="BA93" s="418">
        <f>'2M - SGS'!BA93</f>
        <v>5.7793999999999998E-2</v>
      </c>
      <c r="BB93" s="418">
        <f>'2M - SGS'!BB93</f>
        <v>5.8521999999999998E-2</v>
      </c>
      <c r="BC93" s="418">
        <f>'2M - SGS'!BC93</f>
        <v>6.1238000000000001E-2</v>
      </c>
      <c r="BD93" s="418">
        <f>'2M - SGS'!BD93</f>
        <v>9.0992000000000003E-2</v>
      </c>
      <c r="BE93" s="418">
        <f>'2M - SGS'!BE93</f>
        <v>9.0992000000000003E-2</v>
      </c>
      <c r="BF93" s="418">
        <f>'2M - SGS'!BF93</f>
        <v>9.0992000000000003E-2</v>
      </c>
      <c r="BG93" s="418">
        <f>'2M - SGS'!BG93</f>
        <v>9.0992000000000003E-2</v>
      </c>
      <c r="BH93" s="418">
        <f>'2M - SGS'!BH93</f>
        <v>5.9082999999999997E-2</v>
      </c>
      <c r="BI93" s="418">
        <f>'2M - SGS'!BI93</f>
        <v>6.0645999999999999E-2</v>
      </c>
      <c r="BJ93" s="418">
        <f>'2M - SGS'!BJ93</f>
        <v>5.6723000000000003E-2</v>
      </c>
      <c r="BK93" s="418">
        <f>'2M - SGS'!BK93</f>
        <v>5.3661E-2</v>
      </c>
      <c r="BL93" s="418">
        <f>'2M - SGS'!BL93</f>
        <v>5.5252000000000002E-2</v>
      </c>
      <c r="BM93" s="418">
        <f>'2M - SGS'!BM93</f>
        <v>5.7793999999999998E-2</v>
      </c>
      <c r="BN93" s="418">
        <f>'2M - SGS'!BN93</f>
        <v>5.8521999999999998E-2</v>
      </c>
      <c r="BO93" s="418">
        <f>'2M - SGS'!BO93</f>
        <v>6.1238000000000001E-2</v>
      </c>
      <c r="BP93" s="418">
        <f>'2M - SGS'!BP93</f>
        <v>9.0992000000000003E-2</v>
      </c>
      <c r="BQ93" s="418">
        <f>'2M - SGS'!BQ93</f>
        <v>9.0992000000000003E-2</v>
      </c>
      <c r="BR93" s="418">
        <f>'2M - SGS'!BR93</f>
        <v>9.0992000000000003E-2</v>
      </c>
      <c r="BS93" s="418">
        <f>'2M - SGS'!BS93</f>
        <v>9.0992000000000003E-2</v>
      </c>
      <c r="BT93" s="418">
        <f>'2M - SGS'!BT93</f>
        <v>5.9082999999999997E-2</v>
      </c>
      <c r="BU93" s="418">
        <f>'2M - SGS'!BU93</f>
        <v>6.0645999999999999E-2</v>
      </c>
      <c r="BV93" s="418">
        <f>'2M - SGS'!BV93</f>
        <v>5.6723000000000003E-2</v>
      </c>
      <c r="BW93" s="418">
        <f>'2M - SGS'!BW93</f>
        <v>5.3661E-2</v>
      </c>
      <c r="BX93" s="418">
        <f>'2M - SGS'!BX93</f>
        <v>5.5252000000000002E-2</v>
      </c>
      <c r="BY93" s="418">
        <f>'2M - SGS'!BY93</f>
        <v>5.7793999999999998E-2</v>
      </c>
      <c r="BZ93" s="418">
        <f>'2M - SGS'!BZ93</f>
        <v>5.8521999999999998E-2</v>
      </c>
      <c r="CA93" s="418">
        <f>'2M - SGS'!CA93</f>
        <v>6.1238000000000001E-2</v>
      </c>
      <c r="CB93" s="418">
        <f>'2M - SGS'!CB93</f>
        <v>9.0992000000000003E-2</v>
      </c>
      <c r="CC93" s="418">
        <f>'2M - SGS'!CC93</f>
        <v>9.0992000000000003E-2</v>
      </c>
      <c r="CD93" s="418">
        <f>'2M - SGS'!CD93</f>
        <v>9.0992000000000003E-2</v>
      </c>
      <c r="CE93" s="418">
        <f>'2M - SGS'!CE93</f>
        <v>9.0992000000000003E-2</v>
      </c>
      <c r="CF93" s="418">
        <f>'2M - SGS'!CF93</f>
        <v>5.9082999999999997E-2</v>
      </c>
      <c r="CG93" s="418">
        <f>'2M - SGS'!CG93</f>
        <v>6.0645999999999999E-2</v>
      </c>
      <c r="CH93" s="422">
        <f>'2M - SGS'!CH93</f>
        <v>5.6723000000000003E-2</v>
      </c>
      <c r="CJ93" s="259" t="s">
        <v>267</v>
      </c>
    </row>
    <row r="94" spans="1:88" x14ac:dyDescent="0.3">
      <c r="CJ94" s="259" t="s">
        <v>228</v>
      </c>
    </row>
    <row r="111" spans="4:10" x14ac:dyDescent="0.3">
      <c r="J111" s="5"/>
    </row>
    <row r="112" spans="4:10" x14ac:dyDescent="0.3">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J197"/>
  <sheetViews>
    <sheetView zoomScale="80" zoomScaleNormal="80" workbookViewId="0">
      <pane xSplit="2" topLeftCell="C1" activePane="topRight" state="frozen"/>
      <selection activeCell="M41" sqref="M41"/>
      <selection pane="topRight" activeCell="M41" sqref="M41"/>
    </sheetView>
  </sheetViews>
  <sheetFormatPr defaultRowHeight="14.4" x14ac:dyDescent="0.3"/>
  <cols>
    <col min="1" max="1" width="10" customWidth="1"/>
    <col min="2" max="2" width="24.77734375" customWidth="1"/>
    <col min="3" max="3" width="15.77734375" bestFit="1" customWidth="1"/>
    <col min="4" max="86" width="13.77734375" customWidth="1"/>
    <col min="87" max="88" width="10.5546875" bestFit="1" customWidth="1"/>
    <col min="99" max="99" width="9.2187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89">
        <f>' 1M - RES'!C2</f>
        <v>0.85</v>
      </c>
      <c r="D2" s="89">
        <f>C2</f>
        <v>0.85</v>
      </c>
      <c r="E2" s="152">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x14ac:dyDescent="0.3">
      <c r="A4" s="635" t="s">
        <v>208</v>
      </c>
      <c r="B4" s="18" t="s">
        <v>209</v>
      </c>
      <c r="C4" s="309">
        <v>43831</v>
      </c>
      <c r="D4" s="309">
        <v>43862</v>
      </c>
      <c r="E4" s="309">
        <v>43891</v>
      </c>
      <c r="F4" s="309">
        <v>43922</v>
      </c>
      <c r="G4" s="309">
        <v>43952</v>
      </c>
      <c r="H4" s="309">
        <v>43983</v>
      </c>
      <c r="I4" s="309">
        <v>44013</v>
      </c>
      <c r="J4" s="309">
        <v>44044</v>
      </c>
      <c r="K4" s="309">
        <v>44075</v>
      </c>
      <c r="L4" s="309">
        <v>44105</v>
      </c>
      <c r="M4" s="309">
        <v>44136</v>
      </c>
      <c r="N4" s="309">
        <v>44166</v>
      </c>
      <c r="O4" s="309">
        <v>44197</v>
      </c>
      <c r="P4" s="309">
        <v>44228</v>
      </c>
      <c r="Q4" s="309">
        <v>44256</v>
      </c>
      <c r="R4" s="309">
        <v>44287</v>
      </c>
      <c r="S4" s="309">
        <v>44317</v>
      </c>
      <c r="T4" s="309">
        <v>44348</v>
      </c>
      <c r="U4" s="309">
        <v>44378</v>
      </c>
      <c r="V4" s="309">
        <v>44409</v>
      </c>
      <c r="W4" s="309">
        <v>44440</v>
      </c>
      <c r="X4" s="309">
        <v>44470</v>
      </c>
      <c r="Y4" s="309">
        <v>44501</v>
      </c>
      <c r="Z4" s="309">
        <v>44531</v>
      </c>
      <c r="AA4" s="309">
        <v>44562</v>
      </c>
      <c r="AB4" s="309">
        <v>44593</v>
      </c>
      <c r="AC4" s="309">
        <v>44621</v>
      </c>
      <c r="AD4" s="309">
        <v>44652</v>
      </c>
      <c r="AE4" s="309">
        <v>44682</v>
      </c>
      <c r="AF4" s="309">
        <v>44713</v>
      </c>
      <c r="AG4" s="309">
        <v>44743</v>
      </c>
      <c r="AH4" s="309">
        <v>44774</v>
      </c>
      <c r="AI4" s="309">
        <v>44805</v>
      </c>
      <c r="AJ4" s="309">
        <v>44835</v>
      </c>
      <c r="AK4" s="309">
        <v>44866</v>
      </c>
      <c r="AL4" s="309">
        <v>44896</v>
      </c>
      <c r="AM4" s="309">
        <v>44927</v>
      </c>
      <c r="AN4" s="309">
        <v>44958</v>
      </c>
      <c r="AO4" s="309">
        <v>44986</v>
      </c>
      <c r="AP4" s="309">
        <v>45017</v>
      </c>
      <c r="AQ4" s="309">
        <v>45047</v>
      </c>
      <c r="AR4" s="309">
        <v>45078</v>
      </c>
      <c r="AS4" s="309">
        <v>45108</v>
      </c>
      <c r="AT4" s="309">
        <v>45139</v>
      </c>
      <c r="AU4" s="309">
        <v>45170</v>
      </c>
      <c r="AV4" s="309">
        <v>45200</v>
      </c>
      <c r="AW4" s="309">
        <v>45231</v>
      </c>
      <c r="AX4" s="309">
        <v>45261</v>
      </c>
      <c r="AY4" s="309">
        <v>45292</v>
      </c>
      <c r="AZ4" s="309">
        <v>45323</v>
      </c>
      <c r="BA4" s="309">
        <v>45352</v>
      </c>
      <c r="BB4" s="309">
        <v>45383</v>
      </c>
      <c r="BC4" s="309">
        <v>45413</v>
      </c>
      <c r="BD4" s="309">
        <v>45444</v>
      </c>
      <c r="BE4" s="309">
        <v>45474</v>
      </c>
      <c r="BF4" s="309">
        <v>45505</v>
      </c>
      <c r="BG4" s="309">
        <v>45536</v>
      </c>
      <c r="BH4" s="309">
        <v>45566</v>
      </c>
      <c r="BI4" s="309">
        <v>45597</v>
      </c>
      <c r="BJ4" s="309">
        <v>45627</v>
      </c>
      <c r="BK4" s="309">
        <v>45658</v>
      </c>
      <c r="BL4" s="309">
        <v>45689</v>
      </c>
      <c r="BM4" s="309">
        <v>45717</v>
      </c>
      <c r="BN4" s="309">
        <v>45748</v>
      </c>
      <c r="BO4" s="309">
        <v>45778</v>
      </c>
      <c r="BP4" s="309">
        <v>45809</v>
      </c>
      <c r="BQ4" s="309">
        <v>45839</v>
      </c>
      <c r="BR4" s="309">
        <v>45870</v>
      </c>
      <c r="BS4" s="309">
        <v>45901</v>
      </c>
      <c r="BT4" s="309">
        <v>45931</v>
      </c>
      <c r="BU4" s="309">
        <v>45962</v>
      </c>
      <c r="BV4" s="309">
        <v>45992</v>
      </c>
      <c r="BW4" s="309">
        <v>46023</v>
      </c>
      <c r="BX4" s="309">
        <v>46054</v>
      </c>
      <c r="BY4" s="309">
        <v>46082</v>
      </c>
      <c r="BZ4" s="309">
        <v>46113</v>
      </c>
      <c r="CA4" s="309">
        <v>46143</v>
      </c>
      <c r="CB4" s="309">
        <v>46174</v>
      </c>
      <c r="CC4" s="309">
        <v>46204</v>
      </c>
      <c r="CD4" s="309">
        <v>46235</v>
      </c>
      <c r="CE4" s="309">
        <v>46266</v>
      </c>
      <c r="CF4" s="309">
        <v>46296</v>
      </c>
      <c r="CG4" s="309">
        <v>46327</v>
      </c>
      <c r="CH4" s="310">
        <v>46357</v>
      </c>
    </row>
    <row r="5" spans="1:88" ht="15" customHeight="1" x14ac:dyDescent="0.3">
      <c r="A5" s="636"/>
      <c r="B5" s="11" t="s">
        <v>229</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67"/>
    </row>
    <row r="6" spans="1:88" x14ac:dyDescent="0.3">
      <c r="A6" s="636"/>
      <c r="B6" s="13" t="s">
        <v>128</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8" x14ac:dyDescent="0.3">
      <c r="A7" s="636"/>
      <c r="B7" s="11" t="s">
        <v>230</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8" x14ac:dyDescent="0.3">
      <c r="A8" s="636"/>
      <c r="B8" s="11" t="s">
        <v>129</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8" x14ac:dyDescent="0.3">
      <c r="A9" s="636"/>
      <c r="B9" s="13" t="s">
        <v>231</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8" x14ac:dyDescent="0.3">
      <c r="A10" s="636"/>
      <c r="B10" s="11" t="s">
        <v>131</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8" x14ac:dyDescent="0.3">
      <c r="A11" s="636"/>
      <c r="B11" s="11" t="s">
        <v>132</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8" x14ac:dyDescent="0.3">
      <c r="A12" s="636"/>
      <c r="B12" s="11" t="s">
        <v>133</v>
      </c>
      <c r="C12" s="3">
        <f>'BIZ kWh ENTRY'!S187</f>
        <v>0</v>
      </c>
      <c r="D12" s="3">
        <f>'BIZ kWh ENTRY'!T187</f>
        <v>110106</v>
      </c>
      <c r="E12" s="3">
        <f>'BIZ kWh ENTRY'!U187</f>
        <v>0</v>
      </c>
      <c r="F12" s="3">
        <f>'BIZ kWh ENTRY'!V187</f>
        <v>204383</v>
      </c>
      <c r="G12" s="3">
        <f>'BIZ kWh ENTRY'!W187</f>
        <v>0</v>
      </c>
      <c r="H12" s="3">
        <f>'BIZ kWh ENTRY'!X187</f>
        <v>0</v>
      </c>
      <c r="I12" s="3">
        <f>'BIZ kWh ENTRY'!Y187</f>
        <v>0</v>
      </c>
      <c r="J12" s="3">
        <f>'BIZ kWh ENTRY'!Z187</f>
        <v>63643.7</v>
      </c>
      <c r="K12" s="3">
        <f>'BIZ kWh ENTRY'!AA187</f>
        <v>-31821.85</v>
      </c>
      <c r="L12" s="3">
        <f>'BIZ kWh ENTRY'!AB187</f>
        <v>0</v>
      </c>
      <c r="M12" s="3">
        <f>'BIZ kWh ENTRY'!AC187</f>
        <v>0</v>
      </c>
      <c r="N12" s="3">
        <f>'BIZ kWh ENTRY'!AD187</f>
        <v>0</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8" x14ac:dyDescent="0.3">
      <c r="A13" s="636"/>
      <c r="B13" s="11" t="s">
        <v>134</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8" x14ac:dyDescent="0.3">
      <c r="A14" s="636"/>
      <c r="B14" s="11" t="s">
        <v>232</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8" x14ac:dyDescent="0.3">
      <c r="A15" s="636"/>
      <c r="B15" s="11" t="s">
        <v>233</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67"/>
    </row>
    <row r="16" spans="1:88" x14ac:dyDescent="0.3">
      <c r="A16" s="636"/>
      <c r="B16" s="11" t="s">
        <v>136</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67"/>
    </row>
    <row r="17" spans="1:86" x14ac:dyDescent="0.3">
      <c r="A17" s="636"/>
      <c r="B17" s="11" t="s">
        <v>137</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67"/>
    </row>
    <row r="18" spans="1:86" x14ac:dyDescent="0.3">
      <c r="A18" s="636"/>
      <c r="B18" s="11" t="s">
        <v>234</v>
      </c>
      <c r="C18" s="3"/>
      <c r="D18" s="3"/>
      <c r="E18" s="311"/>
      <c r="F18" s="311"/>
      <c r="G18" s="311"/>
      <c r="H18" s="311"/>
      <c r="I18" s="311"/>
      <c r="J18" s="311"/>
      <c r="K18" s="311"/>
      <c r="L18" s="311"/>
      <c r="M18" s="311"/>
      <c r="N18" s="311"/>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67"/>
    </row>
    <row r="19" spans="1:86" ht="15" thickBot="1" x14ac:dyDescent="0.35">
      <c r="A19" s="637"/>
      <c r="B19" s="312" t="str">
        <f>' LI 1M - RES'!B16</f>
        <v>Monthly kWh</v>
      </c>
      <c r="C19" s="313">
        <f>SUM(C5:C18)</f>
        <v>0</v>
      </c>
      <c r="D19" s="313">
        <f t="shared" ref="D19:BO19" si="2">SUM(D5:D18)</f>
        <v>110106</v>
      </c>
      <c r="E19" s="313">
        <f t="shared" si="2"/>
        <v>0</v>
      </c>
      <c r="F19" s="313">
        <f t="shared" si="2"/>
        <v>204383</v>
      </c>
      <c r="G19" s="313">
        <f t="shared" si="2"/>
        <v>0</v>
      </c>
      <c r="H19" s="313">
        <f t="shared" si="2"/>
        <v>0</v>
      </c>
      <c r="I19" s="313">
        <f t="shared" si="2"/>
        <v>0</v>
      </c>
      <c r="J19" s="313">
        <f t="shared" si="2"/>
        <v>63643.7</v>
      </c>
      <c r="K19" s="313">
        <f t="shared" si="2"/>
        <v>-31821.85</v>
      </c>
      <c r="L19" s="313">
        <f t="shared" si="2"/>
        <v>0</v>
      </c>
      <c r="M19" s="313">
        <f t="shared" si="2"/>
        <v>0</v>
      </c>
      <c r="N19" s="313">
        <f t="shared" si="2"/>
        <v>0</v>
      </c>
      <c r="O19" s="314">
        <f t="shared" si="2"/>
        <v>0</v>
      </c>
      <c r="P19" s="314">
        <f t="shared" si="2"/>
        <v>0</v>
      </c>
      <c r="Q19" s="314">
        <f t="shared" si="2"/>
        <v>0</v>
      </c>
      <c r="R19" s="314">
        <f t="shared" si="2"/>
        <v>0</v>
      </c>
      <c r="S19" s="314">
        <f t="shared" si="2"/>
        <v>0</v>
      </c>
      <c r="T19" s="314">
        <f t="shared" si="2"/>
        <v>0</v>
      </c>
      <c r="U19" s="314">
        <f t="shared" si="2"/>
        <v>0</v>
      </c>
      <c r="V19" s="314">
        <f t="shared" si="2"/>
        <v>0</v>
      </c>
      <c r="W19" s="314">
        <f t="shared" si="2"/>
        <v>0</v>
      </c>
      <c r="X19" s="314">
        <f t="shared" si="2"/>
        <v>0</v>
      </c>
      <c r="Y19" s="314">
        <f t="shared" si="2"/>
        <v>0</v>
      </c>
      <c r="Z19" s="314">
        <f t="shared" si="2"/>
        <v>0</v>
      </c>
      <c r="AA19" s="314">
        <f t="shared" si="2"/>
        <v>0</v>
      </c>
      <c r="AB19" s="314">
        <f t="shared" si="2"/>
        <v>0</v>
      </c>
      <c r="AC19" s="314">
        <f t="shared" si="2"/>
        <v>0</v>
      </c>
      <c r="AD19" s="314">
        <f t="shared" si="2"/>
        <v>0</v>
      </c>
      <c r="AE19" s="314">
        <f t="shared" si="2"/>
        <v>0</v>
      </c>
      <c r="AF19" s="314">
        <f t="shared" si="2"/>
        <v>0</v>
      </c>
      <c r="AG19" s="314">
        <f t="shared" si="2"/>
        <v>0</v>
      </c>
      <c r="AH19" s="314">
        <f t="shared" si="2"/>
        <v>0</v>
      </c>
      <c r="AI19" s="314">
        <f t="shared" si="2"/>
        <v>0</v>
      </c>
      <c r="AJ19" s="314">
        <f t="shared" si="2"/>
        <v>0</v>
      </c>
      <c r="AK19" s="314">
        <f t="shared" si="2"/>
        <v>0</v>
      </c>
      <c r="AL19" s="314">
        <f t="shared" si="2"/>
        <v>0</v>
      </c>
      <c r="AM19" s="314">
        <f t="shared" si="2"/>
        <v>0</v>
      </c>
      <c r="AN19" s="314">
        <f t="shared" si="2"/>
        <v>0</v>
      </c>
      <c r="AO19" s="314">
        <f t="shared" si="2"/>
        <v>0</v>
      </c>
      <c r="AP19" s="314">
        <f t="shared" si="2"/>
        <v>0</v>
      </c>
      <c r="AQ19" s="314">
        <f t="shared" si="2"/>
        <v>0</v>
      </c>
      <c r="AR19" s="314">
        <f t="shared" si="2"/>
        <v>0</v>
      </c>
      <c r="AS19" s="314">
        <f t="shared" si="2"/>
        <v>0</v>
      </c>
      <c r="AT19" s="314">
        <f t="shared" si="2"/>
        <v>0</v>
      </c>
      <c r="AU19" s="314">
        <f t="shared" si="2"/>
        <v>0</v>
      </c>
      <c r="AV19" s="314">
        <f t="shared" si="2"/>
        <v>0</v>
      </c>
      <c r="AW19" s="314">
        <f t="shared" si="2"/>
        <v>0</v>
      </c>
      <c r="AX19" s="314">
        <f t="shared" si="2"/>
        <v>0</v>
      </c>
      <c r="AY19" s="314">
        <f t="shared" si="2"/>
        <v>0</v>
      </c>
      <c r="AZ19" s="314">
        <f t="shared" si="2"/>
        <v>0</v>
      </c>
      <c r="BA19" s="314">
        <f t="shared" si="2"/>
        <v>0</v>
      </c>
      <c r="BB19" s="314">
        <f t="shared" si="2"/>
        <v>0</v>
      </c>
      <c r="BC19" s="314">
        <f t="shared" si="2"/>
        <v>0</v>
      </c>
      <c r="BD19" s="314">
        <f t="shared" si="2"/>
        <v>0</v>
      </c>
      <c r="BE19" s="314">
        <f t="shared" si="2"/>
        <v>0</v>
      </c>
      <c r="BF19" s="314">
        <f t="shared" si="2"/>
        <v>0</v>
      </c>
      <c r="BG19" s="314">
        <f t="shared" si="2"/>
        <v>0</v>
      </c>
      <c r="BH19" s="314">
        <f t="shared" si="2"/>
        <v>0</v>
      </c>
      <c r="BI19" s="314">
        <f t="shared" si="2"/>
        <v>0</v>
      </c>
      <c r="BJ19" s="314">
        <f t="shared" si="2"/>
        <v>0</v>
      </c>
      <c r="BK19" s="314">
        <f t="shared" si="2"/>
        <v>0</v>
      </c>
      <c r="BL19" s="314">
        <f t="shared" si="2"/>
        <v>0</v>
      </c>
      <c r="BM19" s="314">
        <f t="shared" si="2"/>
        <v>0</v>
      </c>
      <c r="BN19" s="314">
        <f t="shared" si="2"/>
        <v>0</v>
      </c>
      <c r="BO19" s="314">
        <f t="shared" si="2"/>
        <v>0</v>
      </c>
      <c r="BP19" s="314">
        <f t="shared" ref="BP19:CH19" si="3">SUM(BP5:BP18)</f>
        <v>0</v>
      </c>
      <c r="BQ19" s="314">
        <f t="shared" si="3"/>
        <v>0</v>
      </c>
      <c r="BR19" s="314">
        <f t="shared" si="3"/>
        <v>0</v>
      </c>
      <c r="BS19" s="314">
        <f t="shared" si="3"/>
        <v>0</v>
      </c>
      <c r="BT19" s="314">
        <f t="shared" si="3"/>
        <v>0</v>
      </c>
      <c r="BU19" s="314">
        <f t="shared" si="3"/>
        <v>0</v>
      </c>
      <c r="BV19" s="314">
        <f t="shared" si="3"/>
        <v>0</v>
      </c>
      <c r="BW19" s="314">
        <f t="shared" si="3"/>
        <v>0</v>
      </c>
      <c r="BX19" s="314">
        <f t="shared" si="3"/>
        <v>0</v>
      </c>
      <c r="BY19" s="314">
        <f t="shared" si="3"/>
        <v>0</v>
      </c>
      <c r="BZ19" s="314">
        <f t="shared" si="3"/>
        <v>0</v>
      </c>
      <c r="CA19" s="314">
        <f t="shared" si="3"/>
        <v>0</v>
      </c>
      <c r="CB19" s="314">
        <f t="shared" si="3"/>
        <v>0</v>
      </c>
      <c r="CC19" s="314">
        <f t="shared" si="3"/>
        <v>0</v>
      </c>
      <c r="CD19" s="314">
        <f t="shared" si="3"/>
        <v>0</v>
      </c>
      <c r="CE19" s="314">
        <f t="shared" si="3"/>
        <v>0</v>
      </c>
      <c r="CF19" s="314">
        <f t="shared" si="3"/>
        <v>0</v>
      </c>
      <c r="CG19" s="314">
        <f t="shared" si="3"/>
        <v>0</v>
      </c>
      <c r="CH19" s="315">
        <f t="shared" si="3"/>
        <v>0</v>
      </c>
    </row>
    <row r="20" spans="1:86" s="49" customFormat="1" x14ac:dyDescent="0.3">
      <c r="A20" s="346"/>
      <c r="B20" s="347"/>
      <c r="C20" s="9"/>
      <c r="D20" s="347"/>
      <c r="E20" s="9"/>
      <c r="F20" s="347"/>
      <c r="G20" s="347"/>
      <c r="H20" s="9"/>
      <c r="I20" s="347"/>
      <c r="J20" s="347"/>
      <c r="K20" s="9"/>
      <c r="L20" s="347"/>
      <c r="M20" s="347"/>
      <c r="N20" s="9"/>
      <c r="O20" s="347"/>
      <c r="P20" s="347"/>
      <c r="Q20" s="9"/>
      <c r="R20" s="347"/>
      <c r="S20" s="347"/>
      <c r="T20" s="9"/>
      <c r="U20" s="347"/>
      <c r="V20" s="347"/>
      <c r="W20" s="9"/>
      <c r="X20" s="347"/>
      <c r="Y20" s="347"/>
      <c r="Z20" s="9"/>
      <c r="AA20" s="347"/>
      <c r="AB20" s="347"/>
      <c r="AC20" s="9"/>
      <c r="AD20" s="347"/>
      <c r="AE20" s="347"/>
      <c r="AF20" s="9"/>
      <c r="AG20" s="347"/>
      <c r="AH20" s="347"/>
      <c r="AI20" s="9"/>
      <c r="AJ20" s="347"/>
      <c r="AK20" s="347"/>
      <c r="AL20" s="9"/>
      <c r="AM20" s="347"/>
      <c r="AN20" s="347"/>
      <c r="AO20" s="9"/>
      <c r="AP20" s="347"/>
      <c r="AQ20" s="347"/>
      <c r="AR20" s="9"/>
      <c r="AS20" s="347"/>
      <c r="AT20" s="347"/>
      <c r="AU20" s="9"/>
      <c r="AV20" s="347"/>
      <c r="AW20" s="347"/>
      <c r="AX20" s="9"/>
      <c r="AY20" s="347"/>
      <c r="AZ20" s="347"/>
      <c r="BA20" s="9"/>
      <c r="BB20" s="347"/>
      <c r="BC20" s="347"/>
      <c r="BD20" s="9"/>
      <c r="BE20" s="347"/>
      <c r="BF20" s="347"/>
      <c r="BG20" s="9"/>
      <c r="BH20" s="347"/>
      <c r="BI20" s="347"/>
      <c r="BJ20" s="9"/>
      <c r="BK20" s="347"/>
      <c r="BL20" s="347"/>
      <c r="BM20" s="9"/>
      <c r="BN20" s="347"/>
      <c r="BO20" s="347"/>
      <c r="BP20" s="9"/>
      <c r="BQ20" s="347"/>
      <c r="BR20" s="347"/>
      <c r="BS20" s="9"/>
      <c r="BT20" s="347"/>
      <c r="BU20" s="347"/>
      <c r="BV20" s="9"/>
      <c r="BW20" s="347"/>
      <c r="BX20" s="347"/>
      <c r="BY20" s="9"/>
      <c r="BZ20" s="347"/>
      <c r="CA20" s="347"/>
      <c r="CB20" s="9"/>
      <c r="CC20" s="347"/>
      <c r="CD20" s="347"/>
      <c r="CE20" s="9"/>
      <c r="CF20" s="347"/>
      <c r="CG20" s="347"/>
      <c r="CH20" s="161"/>
    </row>
    <row r="21" spans="1:86" s="49" customFormat="1" ht="15" thickBot="1" x14ac:dyDescent="0.35">
      <c r="C21" s="348"/>
      <c r="D21" s="160"/>
      <c r="E21" s="348"/>
      <c r="F21" s="160"/>
      <c r="G21" s="160"/>
      <c r="H21" s="348"/>
      <c r="I21" s="160"/>
      <c r="J21" s="160"/>
      <c r="K21" s="348"/>
      <c r="L21" s="160"/>
      <c r="M21" s="160"/>
      <c r="N21" s="348"/>
      <c r="O21" s="160"/>
      <c r="P21" s="160"/>
      <c r="Q21" s="348"/>
      <c r="R21" s="160"/>
      <c r="S21" s="160"/>
      <c r="T21" s="348"/>
      <c r="U21" s="160"/>
      <c r="V21" s="160"/>
      <c r="W21" s="348"/>
      <c r="X21" s="160"/>
      <c r="Y21" s="160"/>
      <c r="Z21" s="348"/>
      <c r="AA21" s="160"/>
      <c r="AB21" s="160"/>
      <c r="AC21" s="348"/>
      <c r="AD21" s="160"/>
      <c r="AE21" s="160"/>
      <c r="AF21" s="348"/>
      <c r="AG21" s="160"/>
      <c r="AH21" s="160"/>
      <c r="AI21" s="348"/>
      <c r="AJ21" s="160"/>
      <c r="AK21" s="160"/>
      <c r="AL21" s="348"/>
      <c r="AM21" s="160"/>
      <c r="AN21" s="160"/>
      <c r="AO21" s="348"/>
      <c r="AP21" s="160"/>
      <c r="AQ21" s="160"/>
      <c r="AR21" s="348"/>
      <c r="AS21" s="160"/>
      <c r="AT21" s="160"/>
      <c r="AU21" s="348"/>
      <c r="AV21" s="160"/>
      <c r="AW21" s="160"/>
      <c r="AX21" s="348"/>
      <c r="AY21" s="160"/>
      <c r="AZ21" s="160"/>
      <c r="BA21" s="348"/>
      <c r="BB21" s="160"/>
      <c r="BC21" s="160"/>
      <c r="BD21" s="348"/>
      <c r="BE21" s="160"/>
      <c r="BF21" s="160"/>
      <c r="BG21" s="348"/>
      <c r="BH21" s="160"/>
      <c r="BI21" s="160"/>
      <c r="BJ21" s="348"/>
      <c r="BK21" s="160"/>
      <c r="BL21" s="160"/>
      <c r="BM21" s="348"/>
      <c r="BN21" s="160"/>
      <c r="BO21" s="160"/>
      <c r="BP21" s="348"/>
      <c r="BQ21" s="160"/>
      <c r="BR21" s="160"/>
      <c r="BS21" s="348"/>
      <c r="BT21" s="160"/>
      <c r="BU21" s="160"/>
      <c r="BV21" s="348"/>
      <c r="BW21" s="160"/>
      <c r="BX21" s="160"/>
      <c r="BY21" s="348"/>
      <c r="BZ21" s="160"/>
      <c r="CA21" s="160"/>
      <c r="CB21" s="348"/>
      <c r="CC21" s="160"/>
      <c r="CD21" s="160"/>
      <c r="CE21" s="348"/>
      <c r="CF21" s="160"/>
      <c r="CG21" s="160"/>
      <c r="CH21" s="348"/>
    </row>
    <row r="22" spans="1:86" ht="15.6" x14ac:dyDescent="0.3">
      <c r="A22" s="638" t="s">
        <v>213</v>
      </c>
      <c r="B22" s="18" t="s">
        <v>209</v>
      </c>
      <c r="C22" s="309">
        <v>43831</v>
      </c>
      <c r="D22" s="309">
        <v>43862</v>
      </c>
      <c r="E22" s="309">
        <v>43891</v>
      </c>
      <c r="F22" s="309">
        <v>43922</v>
      </c>
      <c r="G22" s="309">
        <v>43952</v>
      </c>
      <c r="H22" s="309">
        <v>43983</v>
      </c>
      <c r="I22" s="309">
        <v>44013</v>
      </c>
      <c r="J22" s="309">
        <v>44044</v>
      </c>
      <c r="K22" s="309">
        <v>44075</v>
      </c>
      <c r="L22" s="309">
        <v>44105</v>
      </c>
      <c r="M22" s="309">
        <v>44136</v>
      </c>
      <c r="N22" s="309">
        <v>44166</v>
      </c>
      <c r="O22" s="309">
        <v>44197</v>
      </c>
      <c r="P22" s="309">
        <v>44228</v>
      </c>
      <c r="Q22" s="309">
        <v>44256</v>
      </c>
      <c r="R22" s="309">
        <v>44287</v>
      </c>
      <c r="S22" s="309">
        <v>44317</v>
      </c>
      <c r="T22" s="309">
        <v>44348</v>
      </c>
      <c r="U22" s="309">
        <v>44378</v>
      </c>
      <c r="V22" s="309">
        <v>44409</v>
      </c>
      <c r="W22" s="309">
        <v>44440</v>
      </c>
      <c r="X22" s="309">
        <v>44470</v>
      </c>
      <c r="Y22" s="309">
        <v>44501</v>
      </c>
      <c r="Z22" s="309">
        <v>44531</v>
      </c>
      <c r="AA22" s="309">
        <v>44562</v>
      </c>
      <c r="AB22" s="309">
        <v>44593</v>
      </c>
      <c r="AC22" s="309">
        <v>44621</v>
      </c>
      <c r="AD22" s="309">
        <v>44652</v>
      </c>
      <c r="AE22" s="309">
        <v>44682</v>
      </c>
      <c r="AF22" s="309">
        <v>44713</v>
      </c>
      <c r="AG22" s="309">
        <v>44743</v>
      </c>
      <c r="AH22" s="309">
        <v>44774</v>
      </c>
      <c r="AI22" s="309">
        <v>44805</v>
      </c>
      <c r="AJ22" s="309">
        <v>44835</v>
      </c>
      <c r="AK22" s="309">
        <v>44866</v>
      </c>
      <c r="AL22" s="309">
        <v>44896</v>
      </c>
      <c r="AM22" s="309">
        <v>44927</v>
      </c>
      <c r="AN22" s="309">
        <v>44958</v>
      </c>
      <c r="AO22" s="309">
        <v>44986</v>
      </c>
      <c r="AP22" s="309">
        <v>45017</v>
      </c>
      <c r="AQ22" s="309">
        <v>45047</v>
      </c>
      <c r="AR22" s="309">
        <v>45078</v>
      </c>
      <c r="AS22" s="309">
        <v>45108</v>
      </c>
      <c r="AT22" s="309">
        <v>45139</v>
      </c>
      <c r="AU22" s="309">
        <v>45170</v>
      </c>
      <c r="AV22" s="309">
        <v>45200</v>
      </c>
      <c r="AW22" s="309">
        <v>45231</v>
      </c>
      <c r="AX22" s="309">
        <v>45261</v>
      </c>
      <c r="AY22" s="309">
        <v>45292</v>
      </c>
      <c r="AZ22" s="309">
        <v>45323</v>
      </c>
      <c r="BA22" s="309">
        <v>45352</v>
      </c>
      <c r="BB22" s="309">
        <v>45383</v>
      </c>
      <c r="BC22" s="309">
        <v>45413</v>
      </c>
      <c r="BD22" s="309">
        <v>45444</v>
      </c>
      <c r="BE22" s="309">
        <v>45474</v>
      </c>
      <c r="BF22" s="309">
        <v>45505</v>
      </c>
      <c r="BG22" s="309">
        <v>45536</v>
      </c>
      <c r="BH22" s="309">
        <v>45566</v>
      </c>
      <c r="BI22" s="309">
        <v>45597</v>
      </c>
      <c r="BJ22" s="309">
        <v>45627</v>
      </c>
      <c r="BK22" s="309">
        <v>45658</v>
      </c>
      <c r="BL22" s="309">
        <v>45689</v>
      </c>
      <c r="BM22" s="309">
        <v>45717</v>
      </c>
      <c r="BN22" s="309">
        <v>45748</v>
      </c>
      <c r="BO22" s="309">
        <v>45778</v>
      </c>
      <c r="BP22" s="309">
        <v>45809</v>
      </c>
      <c r="BQ22" s="309">
        <v>45839</v>
      </c>
      <c r="BR22" s="309">
        <v>45870</v>
      </c>
      <c r="BS22" s="309">
        <v>45901</v>
      </c>
      <c r="BT22" s="309">
        <v>45931</v>
      </c>
      <c r="BU22" s="309">
        <v>45962</v>
      </c>
      <c r="BV22" s="309">
        <v>45992</v>
      </c>
      <c r="BW22" s="309">
        <v>46023</v>
      </c>
      <c r="BX22" s="309">
        <v>46054</v>
      </c>
      <c r="BY22" s="309">
        <v>46082</v>
      </c>
      <c r="BZ22" s="309">
        <v>46113</v>
      </c>
      <c r="CA22" s="309">
        <v>46143</v>
      </c>
      <c r="CB22" s="309">
        <v>46174</v>
      </c>
      <c r="CC22" s="309">
        <v>46204</v>
      </c>
      <c r="CD22" s="309">
        <v>46235</v>
      </c>
      <c r="CE22" s="309">
        <v>46266</v>
      </c>
      <c r="CF22" s="309">
        <v>46296</v>
      </c>
      <c r="CG22" s="309">
        <v>46327</v>
      </c>
      <c r="CH22" s="310">
        <v>46357</v>
      </c>
    </row>
    <row r="23" spans="1:86" ht="15" customHeight="1" x14ac:dyDescent="0.3">
      <c r="A23" s="639"/>
      <c r="B23" s="11" t="str">
        <f t="shared" ref="B23:C37" si="4">B5</f>
        <v>Air Comp</v>
      </c>
      <c r="C23" s="3">
        <f>C5</f>
        <v>0</v>
      </c>
      <c r="D23" s="3">
        <f>IF(SUM($C$19:$N$19)=0,0,C23+D5)</f>
        <v>0</v>
      </c>
      <c r="E23" s="3">
        <f t="shared" ref="E23:BP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3">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c r="AZ23" s="3">
        <f t="shared" si="5"/>
        <v>0</v>
      </c>
      <c r="BA23" s="3">
        <f t="shared" si="5"/>
        <v>0</v>
      </c>
      <c r="BB23" s="3">
        <f t="shared" si="5"/>
        <v>0</v>
      </c>
      <c r="BC23" s="3">
        <f t="shared" si="5"/>
        <v>0</v>
      </c>
      <c r="BD23" s="3">
        <f t="shared" si="5"/>
        <v>0</v>
      </c>
      <c r="BE23" s="3">
        <f t="shared" si="5"/>
        <v>0</v>
      </c>
      <c r="BF23" s="3">
        <f t="shared" si="5"/>
        <v>0</v>
      </c>
      <c r="BG23" s="3">
        <f t="shared" si="5"/>
        <v>0</v>
      </c>
      <c r="BH23" s="3">
        <f t="shared" si="5"/>
        <v>0</v>
      </c>
      <c r="BI23" s="3">
        <f t="shared" si="5"/>
        <v>0</v>
      </c>
      <c r="BJ23" s="3">
        <f t="shared" si="5"/>
        <v>0</v>
      </c>
      <c r="BK23" s="3">
        <f t="shared" si="5"/>
        <v>0</v>
      </c>
      <c r="BL23" s="3">
        <f t="shared" si="5"/>
        <v>0</v>
      </c>
      <c r="BM23" s="3">
        <f t="shared" si="5"/>
        <v>0</v>
      </c>
      <c r="BN23" s="3">
        <f t="shared" si="5"/>
        <v>0</v>
      </c>
      <c r="BO23" s="3">
        <f t="shared" si="5"/>
        <v>0</v>
      </c>
      <c r="BP23" s="3">
        <f t="shared" si="5"/>
        <v>0</v>
      </c>
      <c r="BQ23" s="3">
        <f t="shared" ref="BQ23:CH23" si="6">IF(SUM($C$19:$N$19)=0,0,BP23+BQ5)</f>
        <v>0</v>
      </c>
      <c r="BR23" s="3">
        <f t="shared" si="6"/>
        <v>0</v>
      </c>
      <c r="BS23" s="3">
        <f t="shared" si="6"/>
        <v>0</v>
      </c>
      <c r="BT23" s="3">
        <f t="shared" si="6"/>
        <v>0</v>
      </c>
      <c r="BU23" s="3">
        <f t="shared" si="6"/>
        <v>0</v>
      </c>
      <c r="BV23" s="3">
        <f t="shared" si="6"/>
        <v>0</v>
      </c>
      <c r="BW23" s="3">
        <f t="shared" si="6"/>
        <v>0</v>
      </c>
      <c r="BX23" s="3">
        <f t="shared" si="6"/>
        <v>0</v>
      </c>
      <c r="BY23" s="3">
        <f t="shared" si="6"/>
        <v>0</v>
      </c>
      <c r="BZ23" s="3">
        <f t="shared" si="6"/>
        <v>0</v>
      </c>
      <c r="CA23" s="3">
        <f t="shared" si="6"/>
        <v>0</v>
      </c>
      <c r="CB23" s="3">
        <f t="shared" si="6"/>
        <v>0</v>
      </c>
      <c r="CC23" s="3">
        <f t="shared" si="6"/>
        <v>0</v>
      </c>
      <c r="CD23" s="3">
        <f t="shared" si="6"/>
        <v>0</v>
      </c>
      <c r="CE23" s="3">
        <f t="shared" si="6"/>
        <v>0</v>
      </c>
      <c r="CF23" s="3">
        <f t="shared" si="6"/>
        <v>0</v>
      </c>
      <c r="CG23" s="3">
        <f t="shared" si="6"/>
        <v>0</v>
      </c>
      <c r="CH23" s="12">
        <f t="shared" si="6"/>
        <v>0</v>
      </c>
    </row>
    <row r="24" spans="1:86" x14ac:dyDescent="0.3">
      <c r="A24" s="639"/>
      <c r="B24" s="13" t="str">
        <f t="shared" si="4"/>
        <v>Building Shell</v>
      </c>
      <c r="C24" s="3">
        <f t="shared" si="4"/>
        <v>0</v>
      </c>
      <c r="D24" s="3">
        <f t="shared" ref="D24:BO24" si="7">IF(SUM($C$19:$N$19)=0,0,C24+D6)</f>
        <v>0</v>
      </c>
      <c r="E24" s="3">
        <f t="shared" si="7"/>
        <v>0</v>
      </c>
      <c r="F24" s="3">
        <f t="shared" si="7"/>
        <v>0</v>
      </c>
      <c r="G24" s="3">
        <f t="shared" si="7"/>
        <v>0</v>
      </c>
      <c r="H24" s="3">
        <f t="shared" si="7"/>
        <v>0</v>
      </c>
      <c r="I24" s="3">
        <f t="shared" si="7"/>
        <v>0</v>
      </c>
      <c r="J24" s="3">
        <f t="shared" si="7"/>
        <v>0</v>
      </c>
      <c r="K24" s="3">
        <f t="shared" si="7"/>
        <v>0</v>
      </c>
      <c r="L24" s="3">
        <f t="shared" si="7"/>
        <v>0</v>
      </c>
      <c r="M24" s="3">
        <f t="shared" si="7"/>
        <v>0</v>
      </c>
      <c r="N24" s="3">
        <f t="shared" si="7"/>
        <v>0</v>
      </c>
      <c r="O24" s="3">
        <f t="shared" si="7"/>
        <v>0</v>
      </c>
      <c r="P24" s="3">
        <f t="shared" si="7"/>
        <v>0</v>
      </c>
      <c r="Q24" s="3">
        <f t="shared" si="7"/>
        <v>0</v>
      </c>
      <c r="R24" s="3">
        <f t="shared" si="7"/>
        <v>0</v>
      </c>
      <c r="S24" s="3">
        <f t="shared" si="7"/>
        <v>0</v>
      </c>
      <c r="T24" s="3">
        <f t="shared" si="7"/>
        <v>0</v>
      </c>
      <c r="U24" s="3">
        <f t="shared" si="7"/>
        <v>0</v>
      </c>
      <c r="V24" s="3">
        <f t="shared" si="7"/>
        <v>0</v>
      </c>
      <c r="W24" s="3">
        <f t="shared" si="7"/>
        <v>0</v>
      </c>
      <c r="X24" s="3">
        <f t="shared" si="7"/>
        <v>0</v>
      </c>
      <c r="Y24" s="3">
        <f t="shared" si="7"/>
        <v>0</v>
      </c>
      <c r="Z24" s="3">
        <f t="shared" si="7"/>
        <v>0</v>
      </c>
      <c r="AA24" s="3">
        <f t="shared" si="7"/>
        <v>0</v>
      </c>
      <c r="AB24" s="3">
        <f t="shared" si="7"/>
        <v>0</v>
      </c>
      <c r="AC24" s="3">
        <f t="shared" si="7"/>
        <v>0</v>
      </c>
      <c r="AD24" s="3">
        <f t="shared" si="7"/>
        <v>0</v>
      </c>
      <c r="AE24" s="3">
        <f t="shared" si="7"/>
        <v>0</v>
      </c>
      <c r="AF24" s="3">
        <f t="shared" si="7"/>
        <v>0</v>
      </c>
      <c r="AG24" s="3">
        <f t="shared" si="7"/>
        <v>0</v>
      </c>
      <c r="AH24" s="3">
        <f t="shared" si="7"/>
        <v>0</v>
      </c>
      <c r="AI24" s="3">
        <f t="shared" si="7"/>
        <v>0</v>
      </c>
      <c r="AJ24" s="3">
        <f t="shared" si="7"/>
        <v>0</v>
      </c>
      <c r="AK24" s="3">
        <f t="shared" si="7"/>
        <v>0</v>
      </c>
      <c r="AL24" s="3">
        <f t="shared" si="7"/>
        <v>0</v>
      </c>
      <c r="AM24" s="3">
        <f t="shared" si="7"/>
        <v>0</v>
      </c>
      <c r="AN24" s="3">
        <f t="shared" si="7"/>
        <v>0</v>
      </c>
      <c r="AO24" s="3">
        <f t="shared" si="7"/>
        <v>0</v>
      </c>
      <c r="AP24" s="3">
        <f t="shared" si="7"/>
        <v>0</v>
      </c>
      <c r="AQ24" s="3">
        <f t="shared" si="7"/>
        <v>0</v>
      </c>
      <c r="AR24" s="3">
        <f t="shared" si="7"/>
        <v>0</v>
      </c>
      <c r="AS24" s="3">
        <f t="shared" si="7"/>
        <v>0</v>
      </c>
      <c r="AT24" s="3">
        <f t="shared" si="7"/>
        <v>0</v>
      </c>
      <c r="AU24" s="3">
        <f t="shared" si="7"/>
        <v>0</v>
      </c>
      <c r="AV24" s="3">
        <f t="shared" si="7"/>
        <v>0</v>
      </c>
      <c r="AW24" s="3">
        <f t="shared" si="7"/>
        <v>0</v>
      </c>
      <c r="AX24" s="3">
        <f t="shared" si="7"/>
        <v>0</v>
      </c>
      <c r="AY24" s="3">
        <f t="shared" si="7"/>
        <v>0</v>
      </c>
      <c r="AZ24" s="3">
        <f t="shared" si="7"/>
        <v>0</v>
      </c>
      <c r="BA24" s="3">
        <f t="shared" si="7"/>
        <v>0</v>
      </c>
      <c r="BB24" s="3">
        <f t="shared" si="7"/>
        <v>0</v>
      </c>
      <c r="BC24" s="3">
        <f t="shared" si="7"/>
        <v>0</v>
      </c>
      <c r="BD24" s="3">
        <f t="shared" si="7"/>
        <v>0</v>
      </c>
      <c r="BE24" s="3">
        <f t="shared" si="7"/>
        <v>0</v>
      </c>
      <c r="BF24" s="3">
        <f t="shared" si="7"/>
        <v>0</v>
      </c>
      <c r="BG24" s="3">
        <f t="shared" si="7"/>
        <v>0</v>
      </c>
      <c r="BH24" s="3">
        <f t="shared" si="7"/>
        <v>0</v>
      </c>
      <c r="BI24" s="3">
        <f t="shared" si="7"/>
        <v>0</v>
      </c>
      <c r="BJ24" s="3">
        <f t="shared" si="7"/>
        <v>0</v>
      </c>
      <c r="BK24" s="3">
        <f t="shared" si="7"/>
        <v>0</v>
      </c>
      <c r="BL24" s="3">
        <f t="shared" si="7"/>
        <v>0</v>
      </c>
      <c r="BM24" s="3">
        <f t="shared" si="7"/>
        <v>0</v>
      </c>
      <c r="BN24" s="3">
        <f t="shared" si="7"/>
        <v>0</v>
      </c>
      <c r="BO24" s="3">
        <f t="shared" si="7"/>
        <v>0</v>
      </c>
      <c r="BP24" s="3">
        <f t="shared" ref="BP24:CH24" si="8">IF(SUM($C$19:$N$19)=0,0,BO24+BP6)</f>
        <v>0</v>
      </c>
      <c r="BQ24" s="3">
        <f t="shared" si="8"/>
        <v>0</v>
      </c>
      <c r="BR24" s="3">
        <f t="shared" si="8"/>
        <v>0</v>
      </c>
      <c r="BS24" s="3">
        <f t="shared" si="8"/>
        <v>0</v>
      </c>
      <c r="BT24" s="3">
        <f t="shared" si="8"/>
        <v>0</v>
      </c>
      <c r="BU24" s="3">
        <f t="shared" si="8"/>
        <v>0</v>
      </c>
      <c r="BV24" s="3">
        <f t="shared" si="8"/>
        <v>0</v>
      </c>
      <c r="BW24" s="3">
        <f t="shared" si="8"/>
        <v>0</v>
      </c>
      <c r="BX24" s="3">
        <f t="shared" si="8"/>
        <v>0</v>
      </c>
      <c r="BY24" s="3">
        <f t="shared" si="8"/>
        <v>0</v>
      </c>
      <c r="BZ24" s="3">
        <f t="shared" si="8"/>
        <v>0</v>
      </c>
      <c r="CA24" s="3">
        <f t="shared" si="8"/>
        <v>0</v>
      </c>
      <c r="CB24" s="3">
        <f t="shared" si="8"/>
        <v>0</v>
      </c>
      <c r="CC24" s="3">
        <f t="shared" si="8"/>
        <v>0</v>
      </c>
      <c r="CD24" s="3">
        <f t="shared" si="8"/>
        <v>0</v>
      </c>
      <c r="CE24" s="3">
        <f t="shared" si="8"/>
        <v>0</v>
      </c>
      <c r="CF24" s="3">
        <f t="shared" si="8"/>
        <v>0</v>
      </c>
      <c r="CG24" s="3">
        <f t="shared" si="8"/>
        <v>0</v>
      </c>
      <c r="CH24" s="12">
        <f t="shared" si="8"/>
        <v>0</v>
      </c>
    </row>
    <row r="25" spans="1:86" x14ac:dyDescent="0.3">
      <c r="A25" s="639"/>
      <c r="B25" s="11" t="str">
        <f t="shared" si="4"/>
        <v>Cooking</v>
      </c>
      <c r="C25" s="3">
        <f t="shared" si="4"/>
        <v>0</v>
      </c>
      <c r="D25" s="3">
        <f t="shared" ref="D25:BO25" si="9">IF(SUM($C$19:$N$19)=0,0,C25+D7)</f>
        <v>0</v>
      </c>
      <c r="E25" s="3">
        <f t="shared" si="9"/>
        <v>0</v>
      </c>
      <c r="F25" s="3">
        <f t="shared" si="9"/>
        <v>0</v>
      </c>
      <c r="G25" s="3">
        <f t="shared" si="9"/>
        <v>0</v>
      </c>
      <c r="H25" s="3">
        <f t="shared" si="9"/>
        <v>0</v>
      </c>
      <c r="I25" s="3">
        <f t="shared" si="9"/>
        <v>0</v>
      </c>
      <c r="J25" s="3">
        <f t="shared" si="9"/>
        <v>0</v>
      </c>
      <c r="K25" s="3">
        <f t="shared" si="9"/>
        <v>0</v>
      </c>
      <c r="L25" s="3">
        <f t="shared" si="9"/>
        <v>0</v>
      </c>
      <c r="M25" s="3">
        <f t="shared" si="9"/>
        <v>0</v>
      </c>
      <c r="N25" s="3">
        <f t="shared" si="9"/>
        <v>0</v>
      </c>
      <c r="O25" s="3">
        <f t="shared" si="9"/>
        <v>0</v>
      </c>
      <c r="P25" s="3">
        <f t="shared" si="9"/>
        <v>0</v>
      </c>
      <c r="Q25" s="3">
        <f t="shared" si="9"/>
        <v>0</v>
      </c>
      <c r="R25" s="3">
        <f t="shared" si="9"/>
        <v>0</v>
      </c>
      <c r="S25" s="3">
        <f t="shared" si="9"/>
        <v>0</v>
      </c>
      <c r="T25" s="3">
        <f t="shared" si="9"/>
        <v>0</v>
      </c>
      <c r="U25" s="3">
        <f t="shared" si="9"/>
        <v>0</v>
      </c>
      <c r="V25" s="3">
        <f t="shared" si="9"/>
        <v>0</v>
      </c>
      <c r="W25" s="3">
        <f t="shared" si="9"/>
        <v>0</v>
      </c>
      <c r="X25" s="3">
        <f t="shared" si="9"/>
        <v>0</v>
      </c>
      <c r="Y25" s="3">
        <f t="shared" si="9"/>
        <v>0</v>
      </c>
      <c r="Z25" s="3">
        <f t="shared" si="9"/>
        <v>0</v>
      </c>
      <c r="AA25" s="3">
        <f t="shared" si="9"/>
        <v>0</v>
      </c>
      <c r="AB25" s="3">
        <f t="shared" si="9"/>
        <v>0</v>
      </c>
      <c r="AC25" s="3">
        <f t="shared" si="9"/>
        <v>0</v>
      </c>
      <c r="AD25" s="3">
        <f t="shared" si="9"/>
        <v>0</v>
      </c>
      <c r="AE25" s="3">
        <f t="shared" si="9"/>
        <v>0</v>
      </c>
      <c r="AF25" s="3">
        <f t="shared" si="9"/>
        <v>0</v>
      </c>
      <c r="AG25" s="3">
        <f t="shared" si="9"/>
        <v>0</v>
      </c>
      <c r="AH25" s="3">
        <f t="shared" si="9"/>
        <v>0</v>
      </c>
      <c r="AI25" s="3">
        <f t="shared" si="9"/>
        <v>0</v>
      </c>
      <c r="AJ25" s="3">
        <f t="shared" si="9"/>
        <v>0</v>
      </c>
      <c r="AK25" s="3">
        <f t="shared" si="9"/>
        <v>0</v>
      </c>
      <c r="AL25" s="3">
        <f t="shared" si="9"/>
        <v>0</v>
      </c>
      <c r="AM25" s="3">
        <f t="shared" si="9"/>
        <v>0</v>
      </c>
      <c r="AN25" s="3">
        <f t="shared" si="9"/>
        <v>0</v>
      </c>
      <c r="AO25" s="3">
        <f t="shared" si="9"/>
        <v>0</v>
      </c>
      <c r="AP25" s="3">
        <f t="shared" si="9"/>
        <v>0</v>
      </c>
      <c r="AQ25" s="3">
        <f t="shared" si="9"/>
        <v>0</v>
      </c>
      <c r="AR25" s="3">
        <f t="shared" si="9"/>
        <v>0</v>
      </c>
      <c r="AS25" s="3">
        <f t="shared" si="9"/>
        <v>0</v>
      </c>
      <c r="AT25" s="3">
        <f t="shared" si="9"/>
        <v>0</v>
      </c>
      <c r="AU25" s="3">
        <f t="shared" si="9"/>
        <v>0</v>
      </c>
      <c r="AV25" s="3">
        <f t="shared" si="9"/>
        <v>0</v>
      </c>
      <c r="AW25" s="3">
        <f t="shared" si="9"/>
        <v>0</v>
      </c>
      <c r="AX25" s="3">
        <f t="shared" si="9"/>
        <v>0</v>
      </c>
      <c r="AY25" s="3">
        <f t="shared" si="9"/>
        <v>0</v>
      </c>
      <c r="AZ25" s="3">
        <f t="shared" si="9"/>
        <v>0</v>
      </c>
      <c r="BA25" s="3">
        <f t="shared" si="9"/>
        <v>0</v>
      </c>
      <c r="BB25" s="3">
        <f t="shared" si="9"/>
        <v>0</v>
      </c>
      <c r="BC25" s="3">
        <f t="shared" si="9"/>
        <v>0</v>
      </c>
      <c r="BD25" s="3">
        <f t="shared" si="9"/>
        <v>0</v>
      </c>
      <c r="BE25" s="3">
        <f t="shared" si="9"/>
        <v>0</v>
      </c>
      <c r="BF25" s="3">
        <f t="shared" si="9"/>
        <v>0</v>
      </c>
      <c r="BG25" s="3">
        <f t="shared" si="9"/>
        <v>0</v>
      </c>
      <c r="BH25" s="3">
        <f t="shared" si="9"/>
        <v>0</v>
      </c>
      <c r="BI25" s="3">
        <f t="shared" si="9"/>
        <v>0</v>
      </c>
      <c r="BJ25" s="3">
        <f t="shared" si="9"/>
        <v>0</v>
      </c>
      <c r="BK25" s="3">
        <f t="shared" si="9"/>
        <v>0</v>
      </c>
      <c r="BL25" s="3">
        <f t="shared" si="9"/>
        <v>0</v>
      </c>
      <c r="BM25" s="3">
        <f t="shared" si="9"/>
        <v>0</v>
      </c>
      <c r="BN25" s="3">
        <f t="shared" si="9"/>
        <v>0</v>
      </c>
      <c r="BO25" s="3">
        <f t="shared" si="9"/>
        <v>0</v>
      </c>
      <c r="BP25" s="3">
        <f t="shared" ref="BP25:CH25" si="10">IF(SUM($C$19:$N$19)=0,0,BO25+BP7)</f>
        <v>0</v>
      </c>
      <c r="BQ25" s="3">
        <f t="shared" si="10"/>
        <v>0</v>
      </c>
      <c r="BR25" s="3">
        <f t="shared" si="10"/>
        <v>0</v>
      </c>
      <c r="BS25" s="3">
        <f t="shared" si="10"/>
        <v>0</v>
      </c>
      <c r="BT25" s="3">
        <f t="shared" si="10"/>
        <v>0</v>
      </c>
      <c r="BU25" s="3">
        <f t="shared" si="10"/>
        <v>0</v>
      </c>
      <c r="BV25" s="3">
        <f t="shared" si="10"/>
        <v>0</v>
      </c>
      <c r="BW25" s="3">
        <f t="shared" si="10"/>
        <v>0</v>
      </c>
      <c r="BX25" s="3">
        <f t="shared" si="10"/>
        <v>0</v>
      </c>
      <c r="BY25" s="3">
        <f t="shared" si="10"/>
        <v>0</v>
      </c>
      <c r="BZ25" s="3">
        <f t="shared" si="10"/>
        <v>0</v>
      </c>
      <c r="CA25" s="3">
        <f t="shared" si="10"/>
        <v>0</v>
      </c>
      <c r="CB25" s="3">
        <f t="shared" si="10"/>
        <v>0</v>
      </c>
      <c r="CC25" s="3">
        <f t="shared" si="10"/>
        <v>0</v>
      </c>
      <c r="CD25" s="3">
        <f t="shared" si="10"/>
        <v>0</v>
      </c>
      <c r="CE25" s="3">
        <f t="shared" si="10"/>
        <v>0</v>
      </c>
      <c r="CF25" s="3">
        <f t="shared" si="10"/>
        <v>0</v>
      </c>
      <c r="CG25" s="3">
        <f t="shared" si="10"/>
        <v>0</v>
      </c>
      <c r="CH25" s="12">
        <f t="shared" si="10"/>
        <v>0</v>
      </c>
    </row>
    <row r="26" spans="1:86" x14ac:dyDescent="0.3">
      <c r="A26" s="639"/>
      <c r="B26" s="11" t="str">
        <f t="shared" si="4"/>
        <v>Cooling</v>
      </c>
      <c r="C26" s="3">
        <f t="shared" si="4"/>
        <v>0</v>
      </c>
      <c r="D26" s="3">
        <f t="shared" ref="D26:BO26" si="11">IF(SUM($C$19:$N$19)=0,0,C26+D8)</f>
        <v>0</v>
      </c>
      <c r="E26" s="3">
        <f t="shared" si="11"/>
        <v>0</v>
      </c>
      <c r="F26" s="3">
        <f t="shared" si="11"/>
        <v>0</v>
      </c>
      <c r="G26" s="3">
        <f t="shared" si="11"/>
        <v>0</v>
      </c>
      <c r="H26" s="3">
        <f t="shared" si="11"/>
        <v>0</v>
      </c>
      <c r="I26" s="3">
        <f t="shared" si="11"/>
        <v>0</v>
      </c>
      <c r="J26" s="3">
        <f t="shared" si="11"/>
        <v>0</v>
      </c>
      <c r="K26" s="3">
        <f t="shared" si="11"/>
        <v>0</v>
      </c>
      <c r="L26" s="3">
        <f t="shared" si="11"/>
        <v>0</v>
      </c>
      <c r="M26" s="3">
        <f t="shared" si="11"/>
        <v>0</v>
      </c>
      <c r="N26" s="3">
        <f t="shared" si="11"/>
        <v>0</v>
      </c>
      <c r="O26" s="3">
        <f t="shared" si="11"/>
        <v>0</v>
      </c>
      <c r="P26" s="3">
        <f t="shared" si="11"/>
        <v>0</v>
      </c>
      <c r="Q26" s="3">
        <f t="shared" si="11"/>
        <v>0</v>
      </c>
      <c r="R26" s="3">
        <f t="shared" si="11"/>
        <v>0</v>
      </c>
      <c r="S26" s="3">
        <f t="shared" si="11"/>
        <v>0</v>
      </c>
      <c r="T26" s="3">
        <f t="shared" si="11"/>
        <v>0</v>
      </c>
      <c r="U26" s="3">
        <f t="shared" si="11"/>
        <v>0</v>
      </c>
      <c r="V26" s="3">
        <f t="shared" si="11"/>
        <v>0</v>
      </c>
      <c r="W26" s="3">
        <f t="shared" si="11"/>
        <v>0</v>
      </c>
      <c r="X26" s="3">
        <f t="shared" si="11"/>
        <v>0</v>
      </c>
      <c r="Y26" s="3">
        <f t="shared" si="11"/>
        <v>0</v>
      </c>
      <c r="Z26" s="3">
        <f t="shared" si="11"/>
        <v>0</v>
      </c>
      <c r="AA26" s="3">
        <f t="shared" si="11"/>
        <v>0</v>
      </c>
      <c r="AB26" s="3">
        <f t="shared" si="11"/>
        <v>0</v>
      </c>
      <c r="AC26" s="3">
        <f t="shared" si="11"/>
        <v>0</v>
      </c>
      <c r="AD26" s="3">
        <f t="shared" si="11"/>
        <v>0</v>
      </c>
      <c r="AE26" s="3">
        <f t="shared" si="11"/>
        <v>0</v>
      </c>
      <c r="AF26" s="3">
        <f t="shared" si="11"/>
        <v>0</v>
      </c>
      <c r="AG26" s="3">
        <f t="shared" si="11"/>
        <v>0</v>
      </c>
      <c r="AH26" s="3">
        <f t="shared" si="11"/>
        <v>0</v>
      </c>
      <c r="AI26" s="3">
        <f t="shared" si="11"/>
        <v>0</v>
      </c>
      <c r="AJ26" s="3">
        <f t="shared" si="11"/>
        <v>0</v>
      </c>
      <c r="AK26" s="3">
        <f t="shared" si="11"/>
        <v>0</v>
      </c>
      <c r="AL26" s="3">
        <f t="shared" si="11"/>
        <v>0</v>
      </c>
      <c r="AM26" s="3">
        <f t="shared" si="11"/>
        <v>0</v>
      </c>
      <c r="AN26" s="3">
        <f t="shared" si="11"/>
        <v>0</v>
      </c>
      <c r="AO26" s="3">
        <f t="shared" si="11"/>
        <v>0</v>
      </c>
      <c r="AP26" s="3">
        <f t="shared" si="11"/>
        <v>0</v>
      </c>
      <c r="AQ26" s="3">
        <f t="shared" si="11"/>
        <v>0</v>
      </c>
      <c r="AR26" s="3">
        <f t="shared" si="11"/>
        <v>0</v>
      </c>
      <c r="AS26" s="3">
        <f t="shared" si="11"/>
        <v>0</v>
      </c>
      <c r="AT26" s="3">
        <f t="shared" si="11"/>
        <v>0</v>
      </c>
      <c r="AU26" s="3">
        <f t="shared" si="11"/>
        <v>0</v>
      </c>
      <c r="AV26" s="3">
        <f t="shared" si="11"/>
        <v>0</v>
      </c>
      <c r="AW26" s="3">
        <f t="shared" si="11"/>
        <v>0</v>
      </c>
      <c r="AX26" s="3">
        <f t="shared" si="11"/>
        <v>0</v>
      </c>
      <c r="AY26" s="3">
        <f t="shared" si="11"/>
        <v>0</v>
      </c>
      <c r="AZ26" s="3">
        <f t="shared" si="11"/>
        <v>0</v>
      </c>
      <c r="BA26" s="3">
        <f t="shared" si="11"/>
        <v>0</v>
      </c>
      <c r="BB26" s="3">
        <f t="shared" si="11"/>
        <v>0</v>
      </c>
      <c r="BC26" s="3">
        <f t="shared" si="11"/>
        <v>0</v>
      </c>
      <c r="BD26" s="3">
        <f t="shared" si="11"/>
        <v>0</v>
      </c>
      <c r="BE26" s="3">
        <f t="shared" si="11"/>
        <v>0</v>
      </c>
      <c r="BF26" s="3">
        <f t="shared" si="11"/>
        <v>0</v>
      </c>
      <c r="BG26" s="3">
        <f t="shared" si="11"/>
        <v>0</v>
      </c>
      <c r="BH26" s="3">
        <f t="shared" si="11"/>
        <v>0</v>
      </c>
      <c r="BI26" s="3">
        <f t="shared" si="11"/>
        <v>0</v>
      </c>
      <c r="BJ26" s="3">
        <f t="shared" si="11"/>
        <v>0</v>
      </c>
      <c r="BK26" s="3">
        <f t="shared" si="11"/>
        <v>0</v>
      </c>
      <c r="BL26" s="3">
        <f t="shared" si="11"/>
        <v>0</v>
      </c>
      <c r="BM26" s="3">
        <f t="shared" si="11"/>
        <v>0</v>
      </c>
      <c r="BN26" s="3">
        <f t="shared" si="11"/>
        <v>0</v>
      </c>
      <c r="BO26" s="3">
        <f t="shared" si="11"/>
        <v>0</v>
      </c>
      <c r="BP26" s="3">
        <f t="shared" ref="BP26:CH26" si="12">IF(SUM($C$19:$N$19)=0,0,BO26+BP8)</f>
        <v>0</v>
      </c>
      <c r="BQ26" s="3">
        <f t="shared" si="12"/>
        <v>0</v>
      </c>
      <c r="BR26" s="3">
        <f t="shared" si="12"/>
        <v>0</v>
      </c>
      <c r="BS26" s="3">
        <f t="shared" si="12"/>
        <v>0</v>
      </c>
      <c r="BT26" s="3">
        <f t="shared" si="12"/>
        <v>0</v>
      </c>
      <c r="BU26" s="3">
        <f t="shared" si="12"/>
        <v>0</v>
      </c>
      <c r="BV26" s="3">
        <f t="shared" si="12"/>
        <v>0</v>
      </c>
      <c r="BW26" s="3">
        <f t="shared" si="12"/>
        <v>0</v>
      </c>
      <c r="BX26" s="3">
        <f t="shared" si="12"/>
        <v>0</v>
      </c>
      <c r="BY26" s="3">
        <f t="shared" si="12"/>
        <v>0</v>
      </c>
      <c r="BZ26" s="3">
        <f t="shared" si="12"/>
        <v>0</v>
      </c>
      <c r="CA26" s="3">
        <f t="shared" si="12"/>
        <v>0</v>
      </c>
      <c r="CB26" s="3">
        <f t="shared" si="12"/>
        <v>0</v>
      </c>
      <c r="CC26" s="3">
        <f t="shared" si="12"/>
        <v>0</v>
      </c>
      <c r="CD26" s="3">
        <f t="shared" si="12"/>
        <v>0</v>
      </c>
      <c r="CE26" s="3">
        <f t="shared" si="12"/>
        <v>0</v>
      </c>
      <c r="CF26" s="3">
        <f t="shared" si="12"/>
        <v>0</v>
      </c>
      <c r="CG26" s="3">
        <f t="shared" si="12"/>
        <v>0</v>
      </c>
      <c r="CH26" s="12">
        <f t="shared" si="12"/>
        <v>0</v>
      </c>
    </row>
    <row r="27" spans="1:86" x14ac:dyDescent="0.3">
      <c r="A27" s="639"/>
      <c r="B27" s="13" t="str">
        <f t="shared" si="4"/>
        <v>Ext Lighting</v>
      </c>
      <c r="C27" s="3">
        <f t="shared" si="4"/>
        <v>0</v>
      </c>
      <c r="D27" s="3">
        <f t="shared" ref="D27:BO27" si="13">IF(SUM($C$19:$N$19)=0,0,C27+D9)</f>
        <v>0</v>
      </c>
      <c r="E27" s="3">
        <f t="shared" si="13"/>
        <v>0</v>
      </c>
      <c r="F27" s="3">
        <f t="shared" si="13"/>
        <v>0</v>
      </c>
      <c r="G27" s="3">
        <f t="shared" si="13"/>
        <v>0</v>
      </c>
      <c r="H27" s="3">
        <f t="shared" si="13"/>
        <v>0</v>
      </c>
      <c r="I27" s="3">
        <f t="shared" si="13"/>
        <v>0</v>
      </c>
      <c r="J27" s="3">
        <f t="shared" si="13"/>
        <v>0</v>
      </c>
      <c r="K27" s="3">
        <f t="shared" si="13"/>
        <v>0</v>
      </c>
      <c r="L27" s="3">
        <f t="shared" si="13"/>
        <v>0</v>
      </c>
      <c r="M27" s="3">
        <f t="shared" si="13"/>
        <v>0</v>
      </c>
      <c r="N27" s="3">
        <f t="shared" si="13"/>
        <v>0</v>
      </c>
      <c r="O27" s="3">
        <f t="shared" si="13"/>
        <v>0</v>
      </c>
      <c r="P27" s="3">
        <f t="shared" si="13"/>
        <v>0</v>
      </c>
      <c r="Q27" s="3">
        <f t="shared" si="13"/>
        <v>0</v>
      </c>
      <c r="R27" s="3">
        <f t="shared" si="13"/>
        <v>0</v>
      </c>
      <c r="S27" s="3">
        <f t="shared" si="13"/>
        <v>0</v>
      </c>
      <c r="T27" s="3">
        <f t="shared" si="13"/>
        <v>0</v>
      </c>
      <c r="U27" s="3">
        <f t="shared" si="13"/>
        <v>0</v>
      </c>
      <c r="V27" s="3">
        <f t="shared" si="13"/>
        <v>0</v>
      </c>
      <c r="W27" s="3">
        <f t="shared" si="13"/>
        <v>0</v>
      </c>
      <c r="X27" s="3">
        <f t="shared" si="13"/>
        <v>0</v>
      </c>
      <c r="Y27" s="3">
        <f t="shared" si="13"/>
        <v>0</v>
      </c>
      <c r="Z27" s="3">
        <f t="shared" si="13"/>
        <v>0</v>
      </c>
      <c r="AA27" s="3">
        <f t="shared" si="13"/>
        <v>0</v>
      </c>
      <c r="AB27" s="3">
        <f t="shared" si="13"/>
        <v>0</v>
      </c>
      <c r="AC27" s="3">
        <f t="shared" si="13"/>
        <v>0</v>
      </c>
      <c r="AD27" s="3">
        <f t="shared" si="13"/>
        <v>0</v>
      </c>
      <c r="AE27" s="3">
        <f t="shared" si="13"/>
        <v>0</v>
      </c>
      <c r="AF27" s="3">
        <f t="shared" si="13"/>
        <v>0</v>
      </c>
      <c r="AG27" s="3">
        <f t="shared" si="13"/>
        <v>0</v>
      </c>
      <c r="AH27" s="3">
        <f t="shared" si="13"/>
        <v>0</v>
      </c>
      <c r="AI27" s="3">
        <f t="shared" si="13"/>
        <v>0</v>
      </c>
      <c r="AJ27" s="3">
        <f t="shared" si="13"/>
        <v>0</v>
      </c>
      <c r="AK27" s="3">
        <f t="shared" si="13"/>
        <v>0</v>
      </c>
      <c r="AL27" s="3">
        <f t="shared" si="13"/>
        <v>0</v>
      </c>
      <c r="AM27" s="3">
        <f t="shared" si="13"/>
        <v>0</v>
      </c>
      <c r="AN27" s="3">
        <f t="shared" si="13"/>
        <v>0</v>
      </c>
      <c r="AO27" s="3">
        <f t="shared" si="13"/>
        <v>0</v>
      </c>
      <c r="AP27" s="3">
        <f t="shared" si="13"/>
        <v>0</v>
      </c>
      <c r="AQ27" s="3">
        <f t="shared" si="13"/>
        <v>0</v>
      </c>
      <c r="AR27" s="3">
        <f t="shared" si="13"/>
        <v>0</v>
      </c>
      <c r="AS27" s="3">
        <f t="shared" si="13"/>
        <v>0</v>
      </c>
      <c r="AT27" s="3">
        <f t="shared" si="13"/>
        <v>0</v>
      </c>
      <c r="AU27" s="3">
        <f t="shared" si="13"/>
        <v>0</v>
      </c>
      <c r="AV27" s="3">
        <f t="shared" si="13"/>
        <v>0</v>
      </c>
      <c r="AW27" s="3">
        <f t="shared" si="13"/>
        <v>0</v>
      </c>
      <c r="AX27" s="3">
        <f t="shared" si="13"/>
        <v>0</v>
      </c>
      <c r="AY27" s="3">
        <f t="shared" si="13"/>
        <v>0</v>
      </c>
      <c r="AZ27" s="3">
        <f t="shared" si="13"/>
        <v>0</v>
      </c>
      <c r="BA27" s="3">
        <f t="shared" si="13"/>
        <v>0</v>
      </c>
      <c r="BB27" s="3">
        <f t="shared" si="13"/>
        <v>0</v>
      </c>
      <c r="BC27" s="3">
        <f t="shared" si="13"/>
        <v>0</v>
      </c>
      <c r="BD27" s="3">
        <f t="shared" si="13"/>
        <v>0</v>
      </c>
      <c r="BE27" s="3">
        <f t="shared" si="13"/>
        <v>0</v>
      </c>
      <c r="BF27" s="3">
        <f t="shared" si="13"/>
        <v>0</v>
      </c>
      <c r="BG27" s="3">
        <f t="shared" si="13"/>
        <v>0</v>
      </c>
      <c r="BH27" s="3">
        <f t="shared" si="13"/>
        <v>0</v>
      </c>
      <c r="BI27" s="3">
        <f t="shared" si="13"/>
        <v>0</v>
      </c>
      <c r="BJ27" s="3">
        <f t="shared" si="13"/>
        <v>0</v>
      </c>
      <c r="BK27" s="3">
        <f t="shared" si="13"/>
        <v>0</v>
      </c>
      <c r="BL27" s="3">
        <f t="shared" si="13"/>
        <v>0</v>
      </c>
      <c r="BM27" s="3">
        <f t="shared" si="13"/>
        <v>0</v>
      </c>
      <c r="BN27" s="3">
        <f t="shared" si="13"/>
        <v>0</v>
      </c>
      <c r="BO27" s="3">
        <f t="shared" si="13"/>
        <v>0</v>
      </c>
      <c r="BP27" s="3">
        <f t="shared" ref="BP27:CH27" si="14">IF(SUM($C$19:$N$19)=0,0,BO27+BP9)</f>
        <v>0</v>
      </c>
      <c r="BQ27" s="3">
        <f t="shared" si="14"/>
        <v>0</v>
      </c>
      <c r="BR27" s="3">
        <f t="shared" si="14"/>
        <v>0</v>
      </c>
      <c r="BS27" s="3">
        <f t="shared" si="14"/>
        <v>0</v>
      </c>
      <c r="BT27" s="3">
        <f t="shared" si="14"/>
        <v>0</v>
      </c>
      <c r="BU27" s="3">
        <f t="shared" si="14"/>
        <v>0</v>
      </c>
      <c r="BV27" s="3">
        <f t="shared" si="14"/>
        <v>0</v>
      </c>
      <c r="BW27" s="3">
        <f t="shared" si="14"/>
        <v>0</v>
      </c>
      <c r="BX27" s="3">
        <f t="shared" si="14"/>
        <v>0</v>
      </c>
      <c r="BY27" s="3">
        <f t="shared" si="14"/>
        <v>0</v>
      </c>
      <c r="BZ27" s="3">
        <f t="shared" si="14"/>
        <v>0</v>
      </c>
      <c r="CA27" s="3">
        <f t="shared" si="14"/>
        <v>0</v>
      </c>
      <c r="CB27" s="3">
        <f t="shared" si="14"/>
        <v>0</v>
      </c>
      <c r="CC27" s="3">
        <f t="shared" si="14"/>
        <v>0</v>
      </c>
      <c r="CD27" s="3">
        <f t="shared" si="14"/>
        <v>0</v>
      </c>
      <c r="CE27" s="3">
        <f t="shared" si="14"/>
        <v>0</v>
      </c>
      <c r="CF27" s="3">
        <f t="shared" si="14"/>
        <v>0</v>
      </c>
      <c r="CG27" s="3">
        <f t="shared" si="14"/>
        <v>0</v>
      </c>
      <c r="CH27" s="12">
        <f t="shared" si="14"/>
        <v>0</v>
      </c>
    </row>
    <row r="28" spans="1:86" x14ac:dyDescent="0.3">
      <c r="A28" s="639"/>
      <c r="B28" s="11" t="str">
        <f t="shared" si="4"/>
        <v>Heating</v>
      </c>
      <c r="C28" s="3">
        <f t="shared" si="4"/>
        <v>0</v>
      </c>
      <c r="D28" s="3">
        <f t="shared" ref="D28:BO28" si="15">IF(SUM($C$19:$N$19)=0,0,C28+D10)</f>
        <v>0</v>
      </c>
      <c r="E28" s="3">
        <f t="shared" si="15"/>
        <v>0</v>
      </c>
      <c r="F28" s="3">
        <f t="shared" si="15"/>
        <v>0</v>
      </c>
      <c r="G28" s="3">
        <f t="shared" si="15"/>
        <v>0</v>
      </c>
      <c r="H28" s="3">
        <f t="shared" si="15"/>
        <v>0</v>
      </c>
      <c r="I28" s="3">
        <f t="shared" si="15"/>
        <v>0</v>
      </c>
      <c r="J28" s="3">
        <f t="shared" si="15"/>
        <v>0</v>
      </c>
      <c r="K28" s="3">
        <f t="shared" si="15"/>
        <v>0</v>
      </c>
      <c r="L28" s="3">
        <f t="shared" si="15"/>
        <v>0</v>
      </c>
      <c r="M28" s="3">
        <f t="shared" si="15"/>
        <v>0</v>
      </c>
      <c r="N28" s="3">
        <f t="shared" si="15"/>
        <v>0</v>
      </c>
      <c r="O28" s="3">
        <f t="shared" si="15"/>
        <v>0</v>
      </c>
      <c r="P28" s="3">
        <f t="shared" si="15"/>
        <v>0</v>
      </c>
      <c r="Q28" s="3">
        <f t="shared" si="15"/>
        <v>0</v>
      </c>
      <c r="R28" s="3">
        <f t="shared" si="15"/>
        <v>0</v>
      </c>
      <c r="S28" s="3">
        <f t="shared" si="15"/>
        <v>0</v>
      </c>
      <c r="T28" s="3">
        <f t="shared" si="15"/>
        <v>0</v>
      </c>
      <c r="U28" s="3">
        <f t="shared" si="15"/>
        <v>0</v>
      </c>
      <c r="V28" s="3">
        <f t="shared" si="15"/>
        <v>0</v>
      </c>
      <c r="W28" s="3">
        <f t="shared" si="15"/>
        <v>0</v>
      </c>
      <c r="X28" s="3">
        <f t="shared" si="15"/>
        <v>0</v>
      </c>
      <c r="Y28" s="3">
        <f t="shared" si="15"/>
        <v>0</v>
      </c>
      <c r="Z28" s="3">
        <f t="shared" si="15"/>
        <v>0</v>
      </c>
      <c r="AA28" s="3">
        <f t="shared" si="15"/>
        <v>0</v>
      </c>
      <c r="AB28" s="3">
        <f t="shared" si="15"/>
        <v>0</v>
      </c>
      <c r="AC28" s="3">
        <f t="shared" si="15"/>
        <v>0</v>
      </c>
      <c r="AD28" s="3">
        <f t="shared" si="15"/>
        <v>0</v>
      </c>
      <c r="AE28" s="3">
        <f t="shared" si="15"/>
        <v>0</v>
      </c>
      <c r="AF28" s="3">
        <f t="shared" si="15"/>
        <v>0</v>
      </c>
      <c r="AG28" s="3">
        <f t="shared" si="15"/>
        <v>0</v>
      </c>
      <c r="AH28" s="3">
        <f t="shared" si="15"/>
        <v>0</v>
      </c>
      <c r="AI28" s="3">
        <f t="shared" si="15"/>
        <v>0</v>
      </c>
      <c r="AJ28" s="3">
        <f t="shared" si="15"/>
        <v>0</v>
      </c>
      <c r="AK28" s="3">
        <f t="shared" si="15"/>
        <v>0</v>
      </c>
      <c r="AL28" s="3">
        <f t="shared" si="15"/>
        <v>0</v>
      </c>
      <c r="AM28" s="3">
        <f t="shared" si="15"/>
        <v>0</v>
      </c>
      <c r="AN28" s="3">
        <f t="shared" si="15"/>
        <v>0</v>
      </c>
      <c r="AO28" s="3">
        <f t="shared" si="15"/>
        <v>0</v>
      </c>
      <c r="AP28" s="3">
        <f t="shared" si="15"/>
        <v>0</v>
      </c>
      <c r="AQ28" s="3">
        <f t="shared" si="15"/>
        <v>0</v>
      </c>
      <c r="AR28" s="3">
        <f t="shared" si="15"/>
        <v>0</v>
      </c>
      <c r="AS28" s="3">
        <f t="shared" si="15"/>
        <v>0</v>
      </c>
      <c r="AT28" s="3">
        <f t="shared" si="15"/>
        <v>0</v>
      </c>
      <c r="AU28" s="3">
        <f t="shared" si="15"/>
        <v>0</v>
      </c>
      <c r="AV28" s="3">
        <f t="shared" si="15"/>
        <v>0</v>
      </c>
      <c r="AW28" s="3">
        <f t="shared" si="15"/>
        <v>0</v>
      </c>
      <c r="AX28" s="3">
        <f t="shared" si="15"/>
        <v>0</v>
      </c>
      <c r="AY28" s="3">
        <f t="shared" si="15"/>
        <v>0</v>
      </c>
      <c r="AZ28" s="3">
        <f t="shared" si="15"/>
        <v>0</v>
      </c>
      <c r="BA28" s="3">
        <f t="shared" si="15"/>
        <v>0</v>
      </c>
      <c r="BB28" s="3">
        <f t="shared" si="15"/>
        <v>0</v>
      </c>
      <c r="BC28" s="3">
        <f t="shared" si="15"/>
        <v>0</v>
      </c>
      <c r="BD28" s="3">
        <f t="shared" si="15"/>
        <v>0</v>
      </c>
      <c r="BE28" s="3">
        <f t="shared" si="15"/>
        <v>0</v>
      </c>
      <c r="BF28" s="3">
        <f t="shared" si="15"/>
        <v>0</v>
      </c>
      <c r="BG28" s="3">
        <f t="shared" si="15"/>
        <v>0</v>
      </c>
      <c r="BH28" s="3">
        <f t="shared" si="15"/>
        <v>0</v>
      </c>
      <c r="BI28" s="3">
        <f t="shared" si="15"/>
        <v>0</v>
      </c>
      <c r="BJ28" s="3">
        <f t="shared" si="15"/>
        <v>0</v>
      </c>
      <c r="BK28" s="3">
        <f t="shared" si="15"/>
        <v>0</v>
      </c>
      <c r="BL28" s="3">
        <f t="shared" si="15"/>
        <v>0</v>
      </c>
      <c r="BM28" s="3">
        <f t="shared" si="15"/>
        <v>0</v>
      </c>
      <c r="BN28" s="3">
        <f t="shared" si="15"/>
        <v>0</v>
      </c>
      <c r="BO28" s="3">
        <f t="shared" si="15"/>
        <v>0</v>
      </c>
      <c r="BP28" s="3">
        <f t="shared" ref="BP28:CH28" si="16">IF(SUM($C$19:$N$19)=0,0,BO28+BP10)</f>
        <v>0</v>
      </c>
      <c r="BQ28" s="3">
        <f t="shared" si="16"/>
        <v>0</v>
      </c>
      <c r="BR28" s="3">
        <f t="shared" si="16"/>
        <v>0</v>
      </c>
      <c r="BS28" s="3">
        <f t="shared" si="16"/>
        <v>0</v>
      </c>
      <c r="BT28" s="3">
        <f t="shared" si="16"/>
        <v>0</v>
      </c>
      <c r="BU28" s="3">
        <f t="shared" si="16"/>
        <v>0</v>
      </c>
      <c r="BV28" s="3">
        <f t="shared" si="16"/>
        <v>0</v>
      </c>
      <c r="BW28" s="3">
        <f t="shared" si="16"/>
        <v>0</v>
      </c>
      <c r="BX28" s="3">
        <f t="shared" si="16"/>
        <v>0</v>
      </c>
      <c r="BY28" s="3">
        <f t="shared" si="16"/>
        <v>0</v>
      </c>
      <c r="BZ28" s="3">
        <f t="shared" si="16"/>
        <v>0</v>
      </c>
      <c r="CA28" s="3">
        <f t="shared" si="16"/>
        <v>0</v>
      </c>
      <c r="CB28" s="3">
        <f t="shared" si="16"/>
        <v>0</v>
      </c>
      <c r="CC28" s="3">
        <f t="shared" si="16"/>
        <v>0</v>
      </c>
      <c r="CD28" s="3">
        <f t="shared" si="16"/>
        <v>0</v>
      </c>
      <c r="CE28" s="3">
        <f t="shared" si="16"/>
        <v>0</v>
      </c>
      <c r="CF28" s="3">
        <f t="shared" si="16"/>
        <v>0</v>
      </c>
      <c r="CG28" s="3">
        <f t="shared" si="16"/>
        <v>0</v>
      </c>
      <c r="CH28" s="12">
        <f t="shared" si="16"/>
        <v>0</v>
      </c>
    </row>
    <row r="29" spans="1:86" x14ac:dyDescent="0.3">
      <c r="A29" s="639"/>
      <c r="B29" s="11" t="str">
        <f t="shared" si="4"/>
        <v>HVAC</v>
      </c>
      <c r="C29" s="3">
        <f t="shared" si="4"/>
        <v>0</v>
      </c>
      <c r="D29" s="3">
        <f t="shared" ref="D29:BO29" si="17">IF(SUM($C$19:$N$19)=0,0,C29+D11)</f>
        <v>0</v>
      </c>
      <c r="E29" s="3">
        <f t="shared" si="17"/>
        <v>0</v>
      </c>
      <c r="F29" s="3">
        <f t="shared" si="17"/>
        <v>0</v>
      </c>
      <c r="G29" s="3">
        <f t="shared" si="17"/>
        <v>0</v>
      </c>
      <c r="H29" s="3">
        <f t="shared" si="17"/>
        <v>0</v>
      </c>
      <c r="I29" s="3">
        <f t="shared" si="17"/>
        <v>0</v>
      </c>
      <c r="J29" s="3">
        <f t="shared" si="17"/>
        <v>0</v>
      </c>
      <c r="K29" s="3">
        <f t="shared" si="17"/>
        <v>0</v>
      </c>
      <c r="L29" s="3">
        <f>IF(SUM($C$19:$N$19)=0,0,K29+L11)</f>
        <v>0</v>
      </c>
      <c r="M29" s="3">
        <f t="shared" si="17"/>
        <v>0</v>
      </c>
      <c r="N29" s="3">
        <f t="shared" si="17"/>
        <v>0</v>
      </c>
      <c r="O29" s="3">
        <f t="shared" si="17"/>
        <v>0</v>
      </c>
      <c r="P29" s="3">
        <f t="shared" si="17"/>
        <v>0</v>
      </c>
      <c r="Q29" s="3">
        <f t="shared" si="17"/>
        <v>0</v>
      </c>
      <c r="R29" s="3">
        <f t="shared" si="17"/>
        <v>0</v>
      </c>
      <c r="S29" s="3">
        <f t="shared" si="17"/>
        <v>0</v>
      </c>
      <c r="T29" s="3">
        <f t="shared" si="17"/>
        <v>0</v>
      </c>
      <c r="U29" s="3">
        <f t="shared" si="17"/>
        <v>0</v>
      </c>
      <c r="V29" s="3">
        <f t="shared" si="17"/>
        <v>0</v>
      </c>
      <c r="W29" s="3">
        <f t="shared" si="17"/>
        <v>0</v>
      </c>
      <c r="X29" s="3">
        <f t="shared" si="17"/>
        <v>0</v>
      </c>
      <c r="Y29" s="3">
        <f t="shared" si="17"/>
        <v>0</v>
      </c>
      <c r="Z29" s="3">
        <f t="shared" si="17"/>
        <v>0</v>
      </c>
      <c r="AA29" s="3">
        <f t="shared" si="17"/>
        <v>0</v>
      </c>
      <c r="AB29" s="3">
        <f t="shared" si="17"/>
        <v>0</v>
      </c>
      <c r="AC29" s="3">
        <f t="shared" si="17"/>
        <v>0</v>
      </c>
      <c r="AD29" s="3">
        <f t="shared" si="17"/>
        <v>0</v>
      </c>
      <c r="AE29" s="3">
        <f t="shared" si="17"/>
        <v>0</v>
      </c>
      <c r="AF29" s="3">
        <f t="shared" si="17"/>
        <v>0</v>
      </c>
      <c r="AG29" s="3">
        <f t="shared" si="17"/>
        <v>0</v>
      </c>
      <c r="AH29" s="3">
        <f t="shared" si="17"/>
        <v>0</v>
      </c>
      <c r="AI29" s="3">
        <f t="shared" si="17"/>
        <v>0</v>
      </c>
      <c r="AJ29" s="3">
        <f t="shared" si="17"/>
        <v>0</v>
      </c>
      <c r="AK29" s="3">
        <f t="shared" si="17"/>
        <v>0</v>
      </c>
      <c r="AL29" s="3">
        <f t="shared" si="17"/>
        <v>0</v>
      </c>
      <c r="AM29" s="3">
        <f t="shared" si="17"/>
        <v>0</v>
      </c>
      <c r="AN29" s="3">
        <f t="shared" si="17"/>
        <v>0</v>
      </c>
      <c r="AO29" s="3">
        <f t="shared" si="17"/>
        <v>0</v>
      </c>
      <c r="AP29" s="3">
        <f t="shared" si="17"/>
        <v>0</v>
      </c>
      <c r="AQ29" s="3">
        <f t="shared" si="17"/>
        <v>0</v>
      </c>
      <c r="AR29" s="3">
        <f t="shared" si="17"/>
        <v>0</v>
      </c>
      <c r="AS29" s="3">
        <f t="shared" si="17"/>
        <v>0</v>
      </c>
      <c r="AT29" s="3">
        <f t="shared" si="17"/>
        <v>0</v>
      </c>
      <c r="AU29" s="3">
        <f t="shared" si="17"/>
        <v>0</v>
      </c>
      <c r="AV29" s="3">
        <f t="shared" si="17"/>
        <v>0</v>
      </c>
      <c r="AW29" s="3">
        <f t="shared" si="17"/>
        <v>0</v>
      </c>
      <c r="AX29" s="3">
        <f t="shared" si="17"/>
        <v>0</v>
      </c>
      <c r="AY29" s="3">
        <f t="shared" si="17"/>
        <v>0</v>
      </c>
      <c r="AZ29" s="3">
        <f t="shared" si="17"/>
        <v>0</v>
      </c>
      <c r="BA29" s="3">
        <f t="shared" si="17"/>
        <v>0</v>
      </c>
      <c r="BB29" s="3">
        <f t="shared" si="17"/>
        <v>0</v>
      </c>
      <c r="BC29" s="3">
        <f t="shared" si="17"/>
        <v>0</v>
      </c>
      <c r="BD29" s="3">
        <f t="shared" si="17"/>
        <v>0</v>
      </c>
      <c r="BE29" s="3">
        <f t="shared" si="17"/>
        <v>0</v>
      </c>
      <c r="BF29" s="3">
        <f t="shared" si="17"/>
        <v>0</v>
      </c>
      <c r="BG29" s="3">
        <f t="shared" si="17"/>
        <v>0</v>
      </c>
      <c r="BH29" s="3">
        <f t="shared" si="17"/>
        <v>0</v>
      </c>
      <c r="BI29" s="3">
        <f t="shared" si="17"/>
        <v>0</v>
      </c>
      <c r="BJ29" s="3">
        <f t="shared" si="17"/>
        <v>0</v>
      </c>
      <c r="BK29" s="3">
        <f t="shared" si="17"/>
        <v>0</v>
      </c>
      <c r="BL29" s="3">
        <f t="shared" si="17"/>
        <v>0</v>
      </c>
      <c r="BM29" s="3">
        <f t="shared" si="17"/>
        <v>0</v>
      </c>
      <c r="BN29" s="3">
        <f t="shared" si="17"/>
        <v>0</v>
      </c>
      <c r="BO29" s="3">
        <f t="shared" si="17"/>
        <v>0</v>
      </c>
      <c r="BP29" s="3">
        <f t="shared" ref="BP29:CH29" si="18">IF(SUM($C$19:$N$19)=0,0,BO29+BP11)</f>
        <v>0</v>
      </c>
      <c r="BQ29" s="3">
        <f t="shared" si="18"/>
        <v>0</v>
      </c>
      <c r="BR29" s="3">
        <f t="shared" si="18"/>
        <v>0</v>
      </c>
      <c r="BS29" s="3">
        <f t="shared" si="18"/>
        <v>0</v>
      </c>
      <c r="BT29" s="3">
        <f t="shared" si="18"/>
        <v>0</v>
      </c>
      <c r="BU29" s="3">
        <f t="shared" si="18"/>
        <v>0</v>
      </c>
      <c r="BV29" s="3">
        <f t="shared" si="18"/>
        <v>0</v>
      </c>
      <c r="BW29" s="3">
        <f t="shared" si="18"/>
        <v>0</v>
      </c>
      <c r="BX29" s="3">
        <f t="shared" si="18"/>
        <v>0</v>
      </c>
      <c r="BY29" s="3">
        <f t="shared" si="18"/>
        <v>0</v>
      </c>
      <c r="BZ29" s="3">
        <f t="shared" si="18"/>
        <v>0</v>
      </c>
      <c r="CA29" s="3">
        <f t="shared" si="18"/>
        <v>0</v>
      </c>
      <c r="CB29" s="3">
        <f t="shared" si="18"/>
        <v>0</v>
      </c>
      <c r="CC29" s="3">
        <f t="shared" si="18"/>
        <v>0</v>
      </c>
      <c r="CD29" s="3">
        <f t="shared" si="18"/>
        <v>0</v>
      </c>
      <c r="CE29" s="3">
        <f t="shared" si="18"/>
        <v>0</v>
      </c>
      <c r="CF29" s="3">
        <f t="shared" si="18"/>
        <v>0</v>
      </c>
      <c r="CG29" s="3">
        <f t="shared" si="18"/>
        <v>0</v>
      </c>
      <c r="CH29" s="12">
        <f t="shared" si="18"/>
        <v>0</v>
      </c>
    </row>
    <row r="30" spans="1:86" x14ac:dyDescent="0.3">
      <c r="A30" s="639"/>
      <c r="B30" s="11" t="str">
        <f t="shared" si="4"/>
        <v>Lighting</v>
      </c>
      <c r="C30" s="3">
        <f t="shared" si="4"/>
        <v>0</v>
      </c>
      <c r="D30" s="3">
        <f t="shared" ref="D30:BO30" si="19">IF(SUM($C$19:$N$19)=0,0,C30+D12)</f>
        <v>110106</v>
      </c>
      <c r="E30" s="3">
        <f t="shared" si="19"/>
        <v>110106</v>
      </c>
      <c r="F30" s="3">
        <f t="shared" si="19"/>
        <v>314489</v>
      </c>
      <c r="G30" s="3">
        <f t="shared" si="19"/>
        <v>314489</v>
      </c>
      <c r="H30" s="3">
        <f t="shared" si="19"/>
        <v>314489</v>
      </c>
      <c r="I30" s="3">
        <f t="shared" si="19"/>
        <v>314489</v>
      </c>
      <c r="J30" s="3">
        <f t="shared" si="19"/>
        <v>378132.7</v>
      </c>
      <c r="K30" s="3">
        <f t="shared" si="19"/>
        <v>346310.85000000003</v>
      </c>
      <c r="L30" s="3">
        <f t="shared" si="19"/>
        <v>346310.85000000003</v>
      </c>
      <c r="M30" s="3">
        <f t="shared" si="19"/>
        <v>346310.85000000003</v>
      </c>
      <c r="N30" s="3">
        <f t="shared" si="19"/>
        <v>346310.85000000003</v>
      </c>
      <c r="O30" s="3">
        <f t="shared" si="19"/>
        <v>346310.85000000003</v>
      </c>
      <c r="P30" s="3">
        <f t="shared" si="19"/>
        <v>346310.85000000003</v>
      </c>
      <c r="Q30" s="3">
        <f t="shared" si="19"/>
        <v>346310.85000000003</v>
      </c>
      <c r="R30" s="3">
        <f t="shared" si="19"/>
        <v>346310.85000000003</v>
      </c>
      <c r="S30" s="3">
        <f t="shared" si="19"/>
        <v>346310.85000000003</v>
      </c>
      <c r="T30" s="3">
        <f t="shared" si="19"/>
        <v>346310.85000000003</v>
      </c>
      <c r="U30" s="3">
        <f t="shared" si="19"/>
        <v>346310.85000000003</v>
      </c>
      <c r="V30" s="3">
        <f t="shared" si="19"/>
        <v>346310.85000000003</v>
      </c>
      <c r="W30" s="3">
        <f t="shared" si="19"/>
        <v>346310.85000000003</v>
      </c>
      <c r="X30" s="3">
        <f t="shared" si="19"/>
        <v>346310.85000000003</v>
      </c>
      <c r="Y30" s="3">
        <f t="shared" si="19"/>
        <v>346310.85000000003</v>
      </c>
      <c r="Z30" s="3">
        <f t="shared" si="19"/>
        <v>346310.85000000003</v>
      </c>
      <c r="AA30" s="3">
        <f t="shared" si="19"/>
        <v>346310.85000000003</v>
      </c>
      <c r="AB30" s="3">
        <f t="shared" si="19"/>
        <v>346310.85000000003</v>
      </c>
      <c r="AC30" s="3">
        <f t="shared" si="19"/>
        <v>346310.85000000003</v>
      </c>
      <c r="AD30" s="3">
        <f t="shared" si="19"/>
        <v>346310.85000000003</v>
      </c>
      <c r="AE30" s="3">
        <f t="shared" si="19"/>
        <v>346310.85000000003</v>
      </c>
      <c r="AF30" s="3">
        <f t="shared" si="19"/>
        <v>346310.85000000003</v>
      </c>
      <c r="AG30" s="3">
        <f t="shared" si="19"/>
        <v>346310.85000000003</v>
      </c>
      <c r="AH30" s="3">
        <f t="shared" si="19"/>
        <v>346310.85000000003</v>
      </c>
      <c r="AI30" s="3">
        <f t="shared" si="19"/>
        <v>346310.85000000003</v>
      </c>
      <c r="AJ30" s="3">
        <f t="shared" si="19"/>
        <v>346310.85000000003</v>
      </c>
      <c r="AK30" s="3">
        <f t="shared" si="19"/>
        <v>346310.85000000003</v>
      </c>
      <c r="AL30" s="3">
        <f t="shared" si="19"/>
        <v>346310.85000000003</v>
      </c>
      <c r="AM30" s="3">
        <f t="shared" si="19"/>
        <v>346310.85000000003</v>
      </c>
      <c r="AN30" s="3">
        <f t="shared" si="19"/>
        <v>346310.85000000003</v>
      </c>
      <c r="AO30" s="3">
        <f t="shared" si="19"/>
        <v>346310.85000000003</v>
      </c>
      <c r="AP30" s="3">
        <f t="shared" si="19"/>
        <v>346310.85000000003</v>
      </c>
      <c r="AQ30" s="3">
        <f t="shared" si="19"/>
        <v>346310.85000000003</v>
      </c>
      <c r="AR30" s="3">
        <f t="shared" si="19"/>
        <v>346310.85000000003</v>
      </c>
      <c r="AS30" s="3">
        <f t="shared" si="19"/>
        <v>346310.85000000003</v>
      </c>
      <c r="AT30" s="3">
        <f t="shared" si="19"/>
        <v>346310.85000000003</v>
      </c>
      <c r="AU30" s="3">
        <f t="shared" si="19"/>
        <v>346310.85000000003</v>
      </c>
      <c r="AV30" s="3">
        <f t="shared" si="19"/>
        <v>346310.85000000003</v>
      </c>
      <c r="AW30" s="3">
        <f t="shared" si="19"/>
        <v>346310.85000000003</v>
      </c>
      <c r="AX30" s="3">
        <f t="shared" si="19"/>
        <v>346310.85000000003</v>
      </c>
      <c r="AY30" s="3">
        <f t="shared" si="19"/>
        <v>346310.85000000003</v>
      </c>
      <c r="AZ30" s="3">
        <f t="shared" si="19"/>
        <v>346310.85000000003</v>
      </c>
      <c r="BA30" s="3">
        <f t="shared" si="19"/>
        <v>346310.85000000003</v>
      </c>
      <c r="BB30" s="3">
        <f t="shared" si="19"/>
        <v>346310.85000000003</v>
      </c>
      <c r="BC30" s="3">
        <f t="shared" si="19"/>
        <v>346310.85000000003</v>
      </c>
      <c r="BD30" s="3">
        <f t="shared" si="19"/>
        <v>346310.85000000003</v>
      </c>
      <c r="BE30" s="3">
        <f t="shared" si="19"/>
        <v>346310.85000000003</v>
      </c>
      <c r="BF30" s="3">
        <f t="shared" si="19"/>
        <v>346310.85000000003</v>
      </c>
      <c r="BG30" s="3">
        <f t="shared" si="19"/>
        <v>346310.85000000003</v>
      </c>
      <c r="BH30" s="3">
        <f t="shared" si="19"/>
        <v>346310.85000000003</v>
      </c>
      <c r="BI30" s="3">
        <f t="shared" si="19"/>
        <v>346310.85000000003</v>
      </c>
      <c r="BJ30" s="3">
        <f t="shared" si="19"/>
        <v>346310.85000000003</v>
      </c>
      <c r="BK30" s="3">
        <f t="shared" si="19"/>
        <v>346310.85000000003</v>
      </c>
      <c r="BL30" s="3">
        <f t="shared" si="19"/>
        <v>346310.85000000003</v>
      </c>
      <c r="BM30" s="3">
        <f t="shared" si="19"/>
        <v>346310.85000000003</v>
      </c>
      <c r="BN30" s="3">
        <f t="shared" si="19"/>
        <v>346310.85000000003</v>
      </c>
      <c r="BO30" s="3">
        <f t="shared" si="19"/>
        <v>346310.85000000003</v>
      </c>
      <c r="BP30" s="3">
        <f t="shared" ref="BP30:CH30" si="20">IF(SUM($C$19:$N$19)=0,0,BO30+BP12)</f>
        <v>346310.85000000003</v>
      </c>
      <c r="BQ30" s="3">
        <f t="shared" si="20"/>
        <v>346310.85000000003</v>
      </c>
      <c r="BR30" s="3">
        <f t="shared" si="20"/>
        <v>346310.85000000003</v>
      </c>
      <c r="BS30" s="3">
        <f t="shared" si="20"/>
        <v>346310.85000000003</v>
      </c>
      <c r="BT30" s="3">
        <f t="shared" si="20"/>
        <v>346310.85000000003</v>
      </c>
      <c r="BU30" s="3">
        <f t="shared" si="20"/>
        <v>346310.85000000003</v>
      </c>
      <c r="BV30" s="3">
        <f t="shared" si="20"/>
        <v>346310.85000000003</v>
      </c>
      <c r="BW30" s="3">
        <f t="shared" si="20"/>
        <v>346310.85000000003</v>
      </c>
      <c r="BX30" s="3">
        <f t="shared" si="20"/>
        <v>346310.85000000003</v>
      </c>
      <c r="BY30" s="3">
        <f t="shared" si="20"/>
        <v>346310.85000000003</v>
      </c>
      <c r="BZ30" s="3">
        <f t="shared" si="20"/>
        <v>346310.85000000003</v>
      </c>
      <c r="CA30" s="3">
        <f t="shared" si="20"/>
        <v>346310.85000000003</v>
      </c>
      <c r="CB30" s="3">
        <f t="shared" si="20"/>
        <v>346310.85000000003</v>
      </c>
      <c r="CC30" s="3">
        <f t="shared" si="20"/>
        <v>346310.85000000003</v>
      </c>
      <c r="CD30" s="3">
        <f t="shared" si="20"/>
        <v>346310.85000000003</v>
      </c>
      <c r="CE30" s="3">
        <f t="shared" si="20"/>
        <v>346310.85000000003</v>
      </c>
      <c r="CF30" s="3">
        <f t="shared" si="20"/>
        <v>346310.85000000003</v>
      </c>
      <c r="CG30" s="3">
        <f t="shared" si="20"/>
        <v>346310.85000000003</v>
      </c>
      <c r="CH30" s="12">
        <f t="shared" si="20"/>
        <v>346310.85000000003</v>
      </c>
    </row>
    <row r="31" spans="1:86" x14ac:dyDescent="0.3">
      <c r="A31" s="639"/>
      <c r="B31" s="11" t="str">
        <f t="shared" si="4"/>
        <v>Miscellaneous</v>
      </c>
      <c r="C31" s="3">
        <f t="shared" si="4"/>
        <v>0</v>
      </c>
      <c r="D31" s="3">
        <f t="shared" ref="D31:BO31" si="21">IF(SUM($C$19:$N$19)=0,0,C31+D13)</f>
        <v>0</v>
      </c>
      <c r="E31" s="3">
        <f t="shared" si="21"/>
        <v>0</v>
      </c>
      <c r="F31" s="3">
        <f t="shared" si="21"/>
        <v>0</v>
      </c>
      <c r="G31" s="3">
        <f t="shared" si="21"/>
        <v>0</v>
      </c>
      <c r="H31" s="3">
        <f t="shared" si="21"/>
        <v>0</v>
      </c>
      <c r="I31" s="3">
        <f t="shared" si="21"/>
        <v>0</v>
      </c>
      <c r="J31" s="3">
        <f t="shared" si="21"/>
        <v>0</v>
      </c>
      <c r="K31" s="3">
        <f t="shared" si="21"/>
        <v>0</v>
      </c>
      <c r="L31" s="3">
        <f t="shared" si="21"/>
        <v>0</v>
      </c>
      <c r="M31" s="3">
        <f t="shared" si="21"/>
        <v>0</v>
      </c>
      <c r="N31" s="3">
        <f t="shared" si="21"/>
        <v>0</v>
      </c>
      <c r="O31" s="3">
        <f t="shared" si="21"/>
        <v>0</v>
      </c>
      <c r="P31" s="3">
        <f t="shared" si="21"/>
        <v>0</v>
      </c>
      <c r="Q31" s="3">
        <f t="shared" si="21"/>
        <v>0</v>
      </c>
      <c r="R31" s="3">
        <f t="shared" si="21"/>
        <v>0</v>
      </c>
      <c r="S31" s="3">
        <f t="shared" si="21"/>
        <v>0</v>
      </c>
      <c r="T31" s="3">
        <f t="shared" si="21"/>
        <v>0</v>
      </c>
      <c r="U31" s="3">
        <f t="shared" si="21"/>
        <v>0</v>
      </c>
      <c r="V31" s="3">
        <f t="shared" si="21"/>
        <v>0</v>
      </c>
      <c r="W31" s="3">
        <f t="shared" si="21"/>
        <v>0</v>
      </c>
      <c r="X31" s="3">
        <f t="shared" si="21"/>
        <v>0</v>
      </c>
      <c r="Y31" s="3">
        <f t="shared" si="21"/>
        <v>0</v>
      </c>
      <c r="Z31" s="3">
        <f t="shared" si="21"/>
        <v>0</v>
      </c>
      <c r="AA31" s="3">
        <f t="shared" si="21"/>
        <v>0</v>
      </c>
      <c r="AB31" s="3">
        <f t="shared" si="21"/>
        <v>0</v>
      </c>
      <c r="AC31" s="3">
        <f t="shared" si="21"/>
        <v>0</v>
      </c>
      <c r="AD31" s="3">
        <f t="shared" si="21"/>
        <v>0</v>
      </c>
      <c r="AE31" s="3">
        <f t="shared" si="21"/>
        <v>0</v>
      </c>
      <c r="AF31" s="3">
        <f t="shared" si="21"/>
        <v>0</v>
      </c>
      <c r="AG31" s="3">
        <f t="shared" si="21"/>
        <v>0</v>
      </c>
      <c r="AH31" s="3">
        <f t="shared" si="21"/>
        <v>0</v>
      </c>
      <c r="AI31" s="3">
        <f t="shared" si="21"/>
        <v>0</v>
      </c>
      <c r="AJ31" s="3">
        <f t="shared" si="21"/>
        <v>0</v>
      </c>
      <c r="AK31" s="3">
        <f t="shared" si="21"/>
        <v>0</v>
      </c>
      <c r="AL31" s="3">
        <f t="shared" si="21"/>
        <v>0</v>
      </c>
      <c r="AM31" s="3">
        <f t="shared" si="21"/>
        <v>0</v>
      </c>
      <c r="AN31" s="3">
        <f t="shared" si="21"/>
        <v>0</v>
      </c>
      <c r="AO31" s="3">
        <f t="shared" si="21"/>
        <v>0</v>
      </c>
      <c r="AP31" s="3">
        <f t="shared" si="21"/>
        <v>0</v>
      </c>
      <c r="AQ31" s="3">
        <f t="shared" si="21"/>
        <v>0</v>
      </c>
      <c r="AR31" s="3">
        <f t="shared" si="21"/>
        <v>0</v>
      </c>
      <c r="AS31" s="3">
        <f t="shared" si="21"/>
        <v>0</v>
      </c>
      <c r="AT31" s="3">
        <f t="shared" si="21"/>
        <v>0</v>
      </c>
      <c r="AU31" s="3">
        <f t="shared" si="21"/>
        <v>0</v>
      </c>
      <c r="AV31" s="3">
        <f t="shared" si="21"/>
        <v>0</v>
      </c>
      <c r="AW31" s="3">
        <f t="shared" si="21"/>
        <v>0</v>
      </c>
      <c r="AX31" s="3">
        <f t="shared" si="21"/>
        <v>0</v>
      </c>
      <c r="AY31" s="3">
        <f t="shared" si="21"/>
        <v>0</v>
      </c>
      <c r="AZ31" s="3">
        <f t="shared" si="21"/>
        <v>0</v>
      </c>
      <c r="BA31" s="3">
        <f t="shared" si="21"/>
        <v>0</v>
      </c>
      <c r="BB31" s="3">
        <f t="shared" si="21"/>
        <v>0</v>
      </c>
      <c r="BC31" s="3">
        <f t="shared" si="21"/>
        <v>0</v>
      </c>
      <c r="BD31" s="3">
        <f t="shared" si="21"/>
        <v>0</v>
      </c>
      <c r="BE31" s="3">
        <f t="shared" si="21"/>
        <v>0</v>
      </c>
      <c r="BF31" s="3">
        <f t="shared" si="21"/>
        <v>0</v>
      </c>
      <c r="BG31" s="3">
        <f t="shared" si="21"/>
        <v>0</v>
      </c>
      <c r="BH31" s="3">
        <f t="shared" si="21"/>
        <v>0</v>
      </c>
      <c r="BI31" s="3">
        <f t="shared" si="21"/>
        <v>0</v>
      </c>
      <c r="BJ31" s="3">
        <f t="shared" si="21"/>
        <v>0</v>
      </c>
      <c r="BK31" s="3">
        <f t="shared" si="21"/>
        <v>0</v>
      </c>
      <c r="BL31" s="3">
        <f t="shared" si="21"/>
        <v>0</v>
      </c>
      <c r="BM31" s="3">
        <f t="shared" si="21"/>
        <v>0</v>
      </c>
      <c r="BN31" s="3">
        <f t="shared" si="21"/>
        <v>0</v>
      </c>
      <c r="BO31" s="3">
        <f t="shared" si="21"/>
        <v>0</v>
      </c>
      <c r="BP31" s="3">
        <f t="shared" ref="BP31:CH31" si="22">IF(SUM($C$19:$N$19)=0,0,BO31+BP13)</f>
        <v>0</v>
      </c>
      <c r="BQ31" s="3">
        <f t="shared" si="22"/>
        <v>0</v>
      </c>
      <c r="BR31" s="3">
        <f t="shared" si="22"/>
        <v>0</v>
      </c>
      <c r="BS31" s="3">
        <f t="shared" si="22"/>
        <v>0</v>
      </c>
      <c r="BT31" s="3">
        <f t="shared" si="22"/>
        <v>0</v>
      </c>
      <c r="BU31" s="3">
        <f t="shared" si="22"/>
        <v>0</v>
      </c>
      <c r="BV31" s="3">
        <f t="shared" si="22"/>
        <v>0</v>
      </c>
      <c r="BW31" s="3">
        <f t="shared" si="22"/>
        <v>0</v>
      </c>
      <c r="BX31" s="3">
        <f t="shared" si="22"/>
        <v>0</v>
      </c>
      <c r="BY31" s="3">
        <f t="shared" si="22"/>
        <v>0</v>
      </c>
      <c r="BZ31" s="3">
        <f t="shared" si="22"/>
        <v>0</v>
      </c>
      <c r="CA31" s="3">
        <f t="shared" si="22"/>
        <v>0</v>
      </c>
      <c r="CB31" s="3">
        <f t="shared" si="22"/>
        <v>0</v>
      </c>
      <c r="CC31" s="3">
        <f t="shared" si="22"/>
        <v>0</v>
      </c>
      <c r="CD31" s="3">
        <f t="shared" si="22"/>
        <v>0</v>
      </c>
      <c r="CE31" s="3">
        <f t="shared" si="22"/>
        <v>0</v>
      </c>
      <c r="CF31" s="3">
        <f t="shared" si="22"/>
        <v>0</v>
      </c>
      <c r="CG31" s="3">
        <f t="shared" si="22"/>
        <v>0</v>
      </c>
      <c r="CH31" s="12">
        <f t="shared" si="22"/>
        <v>0</v>
      </c>
    </row>
    <row r="32" spans="1:86" ht="15" customHeight="1" x14ac:dyDescent="0.3">
      <c r="A32" s="639"/>
      <c r="B32" s="11" t="str">
        <f t="shared" si="4"/>
        <v>Motors</v>
      </c>
      <c r="C32" s="3">
        <f t="shared" si="4"/>
        <v>0</v>
      </c>
      <c r="D32" s="3">
        <f t="shared" ref="D32:BO32" si="23">IF(SUM($C$19:$N$19)=0,0,C32+D14)</f>
        <v>0</v>
      </c>
      <c r="E32" s="3">
        <f t="shared" si="23"/>
        <v>0</v>
      </c>
      <c r="F32" s="3">
        <f t="shared" si="23"/>
        <v>0</v>
      </c>
      <c r="G32" s="3">
        <f t="shared" si="23"/>
        <v>0</v>
      </c>
      <c r="H32" s="3">
        <f t="shared" si="23"/>
        <v>0</v>
      </c>
      <c r="I32" s="3">
        <f t="shared" si="23"/>
        <v>0</v>
      </c>
      <c r="J32" s="3">
        <f t="shared" si="23"/>
        <v>0</v>
      </c>
      <c r="K32" s="3">
        <f t="shared" si="23"/>
        <v>0</v>
      </c>
      <c r="L32" s="3">
        <f t="shared" si="23"/>
        <v>0</v>
      </c>
      <c r="M32" s="3">
        <f t="shared" si="23"/>
        <v>0</v>
      </c>
      <c r="N32" s="3">
        <f t="shared" si="23"/>
        <v>0</v>
      </c>
      <c r="O32" s="3">
        <f t="shared" si="23"/>
        <v>0</v>
      </c>
      <c r="P32" s="3">
        <f t="shared" si="23"/>
        <v>0</v>
      </c>
      <c r="Q32" s="3">
        <f t="shared" si="23"/>
        <v>0</v>
      </c>
      <c r="R32" s="3">
        <f t="shared" si="23"/>
        <v>0</v>
      </c>
      <c r="S32" s="3">
        <f t="shared" si="23"/>
        <v>0</v>
      </c>
      <c r="T32" s="3">
        <f t="shared" si="23"/>
        <v>0</v>
      </c>
      <c r="U32" s="3">
        <f t="shared" si="23"/>
        <v>0</v>
      </c>
      <c r="V32" s="3">
        <f t="shared" si="23"/>
        <v>0</v>
      </c>
      <c r="W32" s="3">
        <f t="shared" si="23"/>
        <v>0</v>
      </c>
      <c r="X32" s="3">
        <f t="shared" si="23"/>
        <v>0</v>
      </c>
      <c r="Y32" s="3">
        <f t="shared" si="23"/>
        <v>0</v>
      </c>
      <c r="Z32" s="3">
        <f t="shared" si="23"/>
        <v>0</v>
      </c>
      <c r="AA32" s="3">
        <f t="shared" si="23"/>
        <v>0</v>
      </c>
      <c r="AB32" s="3">
        <f t="shared" si="23"/>
        <v>0</v>
      </c>
      <c r="AC32" s="3">
        <f t="shared" si="23"/>
        <v>0</v>
      </c>
      <c r="AD32" s="3">
        <f t="shared" si="23"/>
        <v>0</v>
      </c>
      <c r="AE32" s="3">
        <f t="shared" si="23"/>
        <v>0</v>
      </c>
      <c r="AF32" s="3">
        <f t="shared" si="23"/>
        <v>0</v>
      </c>
      <c r="AG32" s="3">
        <f t="shared" si="23"/>
        <v>0</v>
      </c>
      <c r="AH32" s="3">
        <f t="shared" si="23"/>
        <v>0</v>
      </c>
      <c r="AI32" s="3">
        <f t="shared" si="23"/>
        <v>0</v>
      </c>
      <c r="AJ32" s="3">
        <f t="shared" si="23"/>
        <v>0</v>
      </c>
      <c r="AK32" s="3">
        <f t="shared" si="23"/>
        <v>0</v>
      </c>
      <c r="AL32" s="3">
        <f t="shared" si="23"/>
        <v>0</v>
      </c>
      <c r="AM32" s="3">
        <f t="shared" si="23"/>
        <v>0</v>
      </c>
      <c r="AN32" s="3">
        <f t="shared" si="23"/>
        <v>0</v>
      </c>
      <c r="AO32" s="3">
        <f t="shared" si="23"/>
        <v>0</v>
      </c>
      <c r="AP32" s="3">
        <f t="shared" si="23"/>
        <v>0</v>
      </c>
      <c r="AQ32" s="3">
        <f t="shared" si="23"/>
        <v>0</v>
      </c>
      <c r="AR32" s="3">
        <f t="shared" si="23"/>
        <v>0</v>
      </c>
      <c r="AS32" s="3">
        <f t="shared" si="23"/>
        <v>0</v>
      </c>
      <c r="AT32" s="3">
        <f t="shared" si="23"/>
        <v>0</v>
      </c>
      <c r="AU32" s="3">
        <f t="shared" si="23"/>
        <v>0</v>
      </c>
      <c r="AV32" s="3">
        <f t="shared" si="23"/>
        <v>0</v>
      </c>
      <c r="AW32" s="3">
        <f t="shared" si="23"/>
        <v>0</v>
      </c>
      <c r="AX32" s="3">
        <f t="shared" si="23"/>
        <v>0</v>
      </c>
      <c r="AY32" s="3">
        <f t="shared" si="23"/>
        <v>0</v>
      </c>
      <c r="AZ32" s="3">
        <f t="shared" si="23"/>
        <v>0</v>
      </c>
      <c r="BA32" s="3">
        <f t="shared" si="23"/>
        <v>0</v>
      </c>
      <c r="BB32" s="3">
        <f t="shared" si="23"/>
        <v>0</v>
      </c>
      <c r="BC32" s="3">
        <f t="shared" si="23"/>
        <v>0</v>
      </c>
      <c r="BD32" s="3">
        <f t="shared" si="23"/>
        <v>0</v>
      </c>
      <c r="BE32" s="3">
        <f t="shared" si="23"/>
        <v>0</v>
      </c>
      <c r="BF32" s="3">
        <f t="shared" si="23"/>
        <v>0</v>
      </c>
      <c r="BG32" s="3">
        <f t="shared" si="23"/>
        <v>0</v>
      </c>
      <c r="BH32" s="3">
        <f t="shared" si="23"/>
        <v>0</v>
      </c>
      <c r="BI32" s="3">
        <f t="shared" si="23"/>
        <v>0</v>
      </c>
      <c r="BJ32" s="3">
        <f t="shared" si="23"/>
        <v>0</v>
      </c>
      <c r="BK32" s="3">
        <f t="shared" si="23"/>
        <v>0</v>
      </c>
      <c r="BL32" s="3">
        <f t="shared" si="23"/>
        <v>0</v>
      </c>
      <c r="BM32" s="3">
        <f t="shared" si="23"/>
        <v>0</v>
      </c>
      <c r="BN32" s="3">
        <f t="shared" si="23"/>
        <v>0</v>
      </c>
      <c r="BO32" s="3">
        <f t="shared" si="23"/>
        <v>0</v>
      </c>
      <c r="BP32" s="3">
        <f t="shared" ref="BP32:CH32" si="24">IF(SUM($C$19:$N$19)=0,0,BO32+BP14)</f>
        <v>0</v>
      </c>
      <c r="BQ32" s="3">
        <f t="shared" si="24"/>
        <v>0</v>
      </c>
      <c r="BR32" s="3">
        <f t="shared" si="24"/>
        <v>0</v>
      </c>
      <c r="BS32" s="3">
        <f t="shared" si="24"/>
        <v>0</v>
      </c>
      <c r="BT32" s="3">
        <f t="shared" si="24"/>
        <v>0</v>
      </c>
      <c r="BU32" s="3">
        <f t="shared" si="24"/>
        <v>0</v>
      </c>
      <c r="BV32" s="3">
        <f t="shared" si="24"/>
        <v>0</v>
      </c>
      <c r="BW32" s="3">
        <f t="shared" si="24"/>
        <v>0</v>
      </c>
      <c r="BX32" s="3">
        <f t="shared" si="24"/>
        <v>0</v>
      </c>
      <c r="BY32" s="3">
        <f t="shared" si="24"/>
        <v>0</v>
      </c>
      <c r="BZ32" s="3">
        <f t="shared" si="24"/>
        <v>0</v>
      </c>
      <c r="CA32" s="3">
        <f t="shared" si="24"/>
        <v>0</v>
      </c>
      <c r="CB32" s="3">
        <f t="shared" si="24"/>
        <v>0</v>
      </c>
      <c r="CC32" s="3">
        <f t="shared" si="24"/>
        <v>0</v>
      </c>
      <c r="CD32" s="3">
        <f t="shared" si="24"/>
        <v>0</v>
      </c>
      <c r="CE32" s="3">
        <f t="shared" si="24"/>
        <v>0</v>
      </c>
      <c r="CF32" s="3">
        <f t="shared" si="24"/>
        <v>0</v>
      </c>
      <c r="CG32" s="3">
        <f t="shared" si="24"/>
        <v>0</v>
      </c>
      <c r="CH32" s="12">
        <f t="shared" si="24"/>
        <v>0</v>
      </c>
    </row>
    <row r="33" spans="1:86" x14ac:dyDescent="0.3">
      <c r="A33" s="639"/>
      <c r="B33" s="11" t="str">
        <f t="shared" si="4"/>
        <v>Process</v>
      </c>
      <c r="C33" s="3">
        <f t="shared" si="4"/>
        <v>0</v>
      </c>
      <c r="D33" s="3">
        <f t="shared" ref="D33:BO33" si="25">IF(SUM($C$19:$N$19)=0,0,C33+D15)</f>
        <v>0</v>
      </c>
      <c r="E33" s="3">
        <f t="shared" si="25"/>
        <v>0</v>
      </c>
      <c r="F33" s="3">
        <f t="shared" si="25"/>
        <v>0</v>
      </c>
      <c r="G33" s="3">
        <f t="shared" si="25"/>
        <v>0</v>
      </c>
      <c r="H33" s="3">
        <f t="shared" si="25"/>
        <v>0</v>
      </c>
      <c r="I33" s="3">
        <f t="shared" si="25"/>
        <v>0</v>
      </c>
      <c r="J33" s="3">
        <f t="shared" si="25"/>
        <v>0</v>
      </c>
      <c r="K33" s="3">
        <f t="shared" si="25"/>
        <v>0</v>
      </c>
      <c r="L33" s="3">
        <f t="shared" si="25"/>
        <v>0</v>
      </c>
      <c r="M33" s="3">
        <f t="shared" si="25"/>
        <v>0</v>
      </c>
      <c r="N33" s="3">
        <f t="shared" si="25"/>
        <v>0</v>
      </c>
      <c r="O33" s="3">
        <f t="shared" si="25"/>
        <v>0</v>
      </c>
      <c r="P33" s="3">
        <f t="shared" si="25"/>
        <v>0</v>
      </c>
      <c r="Q33" s="3">
        <f t="shared" si="25"/>
        <v>0</v>
      </c>
      <c r="R33" s="3">
        <f t="shared" si="25"/>
        <v>0</v>
      </c>
      <c r="S33" s="3">
        <f t="shared" si="25"/>
        <v>0</v>
      </c>
      <c r="T33" s="3">
        <f t="shared" si="25"/>
        <v>0</v>
      </c>
      <c r="U33" s="3">
        <f t="shared" si="25"/>
        <v>0</v>
      </c>
      <c r="V33" s="3">
        <f t="shared" si="25"/>
        <v>0</v>
      </c>
      <c r="W33" s="3">
        <f t="shared" si="25"/>
        <v>0</v>
      </c>
      <c r="X33" s="3">
        <f t="shared" si="25"/>
        <v>0</v>
      </c>
      <c r="Y33" s="3">
        <f t="shared" si="25"/>
        <v>0</v>
      </c>
      <c r="Z33" s="3">
        <f t="shared" si="25"/>
        <v>0</v>
      </c>
      <c r="AA33" s="3">
        <f t="shared" si="25"/>
        <v>0</v>
      </c>
      <c r="AB33" s="3">
        <f t="shared" si="25"/>
        <v>0</v>
      </c>
      <c r="AC33" s="3">
        <f t="shared" si="25"/>
        <v>0</v>
      </c>
      <c r="AD33" s="3">
        <f t="shared" si="25"/>
        <v>0</v>
      </c>
      <c r="AE33" s="3">
        <f t="shared" si="25"/>
        <v>0</v>
      </c>
      <c r="AF33" s="3">
        <f t="shared" si="25"/>
        <v>0</v>
      </c>
      <c r="AG33" s="3">
        <f t="shared" si="25"/>
        <v>0</v>
      </c>
      <c r="AH33" s="3">
        <f t="shared" si="25"/>
        <v>0</v>
      </c>
      <c r="AI33" s="3">
        <f t="shared" si="25"/>
        <v>0</v>
      </c>
      <c r="AJ33" s="3">
        <f t="shared" si="25"/>
        <v>0</v>
      </c>
      <c r="AK33" s="3">
        <f t="shared" si="25"/>
        <v>0</v>
      </c>
      <c r="AL33" s="3">
        <f t="shared" si="25"/>
        <v>0</v>
      </c>
      <c r="AM33" s="3">
        <f t="shared" si="25"/>
        <v>0</v>
      </c>
      <c r="AN33" s="3">
        <f t="shared" si="25"/>
        <v>0</v>
      </c>
      <c r="AO33" s="3">
        <f t="shared" si="25"/>
        <v>0</v>
      </c>
      <c r="AP33" s="3">
        <f t="shared" si="25"/>
        <v>0</v>
      </c>
      <c r="AQ33" s="3">
        <f t="shared" si="25"/>
        <v>0</v>
      </c>
      <c r="AR33" s="3">
        <f t="shared" si="25"/>
        <v>0</v>
      </c>
      <c r="AS33" s="3">
        <f t="shared" si="25"/>
        <v>0</v>
      </c>
      <c r="AT33" s="3">
        <f t="shared" si="25"/>
        <v>0</v>
      </c>
      <c r="AU33" s="3">
        <f t="shared" si="25"/>
        <v>0</v>
      </c>
      <c r="AV33" s="3">
        <f t="shared" si="25"/>
        <v>0</v>
      </c>
      <c r="AW33" s="3">
        <f t="shared" si="25"/>
        <v>0</v>
      </c>
      <c r="AX33" s="3">
        <f t="shared" si="25"/>
        <v>0</v>
      </c>
      <c r="AY33" s="3">
        <f t="shared" si="25"/>
        <v>0</v>
      </c>
      <c r="AZ33" s="3">
        <f t="shared" si="25"/>
        <v>0</v>
      </c>
      <c r="BA33" s="3">
        <f t="shared" si="25"/>
        <v>0</v>
      </c>
      <c r="BB33" s="3">
        <f t="shared" si="25"/>
        <v>0</v>
      </c>
      <c r="BC33" s="3">
        <f t="shared" si="25"/>
        <v>0</v>
      </c>
      <c r="BD33" s="3">
        <f t="shared" si="25"/>
        <v>0</v>
      </c>
      <c r="BE33" s="3">
        <f t="shared" si="25"/>
        <v>0</v>
      </c>
      <c r="BF33" s="3">
        <f t="shared" si="25"/>
        <v>0</v>
      </c>
      <c r="BG33" s="3">
        <f t="shared" si="25"/>
        <v>0</v>
      </c>
      <c r="BH33" s="3">
        <f t="shared" si="25"/>
        <v>0</v>
      </c>
      <c r="BI33" s="3">
        <f t="shared" si="25"/>
        <v>0</v>
      </c>
      <c r="BJ33" s="3">
        <f t="shared" si="25"/>
        <v>0</v>
      </c>
      <c r="BK33" s="3">
        <f t="shared" si="25"/>
        <v>0</v>
      </c>
      <c r="BL33" s="3">
        <f t="shared" si="25"/>
        <v>0</v>
      </c>
      <c r="BM33" s="3">
        <f t="shared" si="25"/>
        <v>0</v>
      </c>
      <c r="BN33" s="3">
        <f t="shared" si="25"/>
        <v>0</v>
      </c>
      <c r="BO33" s="3">
        <f t="shared" si="25"/>
        <v>0</v>
      </c>
      <c r="BP33" s="3">
        <f t="shared" ref="BP33:CH33" si="26">IF(SUM($C$19:$N$19)=0,0,BO33+BP15)</f>
        <v>0</v>
      </c>
      <c r="BQ33" s="3">
        <f t="shared" si="26"/>
        <v>0</v>
      </c>
      <c r="BR33" s="3">
        <f t="shared" si="26"/>
        <v>0</v>
      </c>
      <c r="BS33" s="3">
        <f t="shared" si="26"/>
        <v>0</v>
      </c>
      <c r="BT33" s="3">
        <f t="shared" si="26"/>
        <v>0</v>
      </c>
      <c r="BU33" s="3">
        <f t="shared" si="26"/>
        <v>0</v>
      </c>
      <c r="BV33" s="3">
        <f t="shared" si="26"/>
        <v>0</v>
      </c>
      <c r="BW33" s="3">
        <f t="shared" si="26"/>
        <v>0</v>
      </c>
      <c r="BX33" s="3">
        <f t="shared" si="26"/>
        <v>0</v>
      </c>
      <c r="BY33" s="3">
        <f t="shared" si="26"/>
        <v>0</v>
      </c>
      <c r="BZ33" s="3">
        <f t="shared" si="26"/>
        <v>0</v>
      </c>
      <c r="CA33" s="3">
        <f t="shared" si="26"/>
        <v>0</v>
      </c>
      <c r="CB33" s="3">
        <f t="shared" si="26"/>
        <v>0</v>
      </c>
      <c r="CC33" s="3">
        <f t="shared" si="26"/>
        <v>0</v>
      </c>
      <c r="CD33" s="3">
        <f t="shared" si="26"/>
        <v>0</v>
      </c>
      <c r="CE33" s="3">
        <f t="shared" si="26"/>
        <v>0</v>
      </c>
      <c r="CF33" s="3">
        <f t="shared" si="26"/>
        <v>0</v>
      </c>
      <c r="CG33" s="3">
        <f t="shared" si="26"/>
        <v>0</v>
      </c>
      <c r="CH33" s="12">
        <f t="shared" si="26"/>
        <v>0</v>
      </c>
    </row>
    <row r="34" spans="1:86" x14ac:dyDescent="0.3">
      <c r="A34" s="639"/>
      <c r="B34" s="11" t="str">
        <f t="shared" si="4"/>
        <v>Refrigeration</v>
      </c>
      <c r="C34" s="3">
        <f t="shared" si="4"/>
        <v>0</v>
      </c>
      <c r="D34" s="3">
        <f t="shared" ref="D34:BO34" si="27">IF(SUM($C$19:$N$19)=0,0,C34+D16)</f>
        <v>0</v>
      </c>
      <c r="E34" s="3">
        <f t="shared" si="27"/>
        <v>0</v>
      </c>
      <c r="F34" s="3">
        <f t="shared" si="27"/>
        <v>0</v>
      </c>
      <c r="G34" s="3">
        <f t="shared" si="27"/>
        <v>0</v>
      </c>
      <c r="H34" s="3">
        <f t="shared" si="27"/>
        <v>0</v>
      </c>
      <c r="I34" s="3">
        <f t="shared" si="27"/>
        <v>0</v>
      </c>
      <c r="J34" s="3">
        <f t="shared" si="27"/>
        <v>0</v>
      </c>
      <c r="K34" s="3">
        <f t="shared" si="27"/>
        <v>0</v>
      </c>
      <c r="L34" s="3">
        <f t="shared" si="27"/>
        <v>0</v>
      </c>
      <c r="M34" s="3">
        <f t="shared" si="27"/>
        <v>0</v>
      </c>
      <c r="N34" s="3">
        <f t="shared" si="27"/>
        <v>0</v>
      </c>
      <c r="O34" s="3">
        <f t="shared" si="27"/>
        <v>0</v>
      </c>
      <c r="P34" s="3">
        <f t="shared" si="27"/>
        <v>0</v>
      </c>
      <c r="Q34" s="3">
        <f t="shared" si="27"/>
        <v>0</v>
      </c>
      <c r="R34" s="3">
        <f t="shared" si="27"/>
        <v>0</v>
      </c>
      <c r="S34" s="3">
        <f t="shared" si="27"/>
        <v>0</v>
      </c>
      <c r="T34" s="3">
        <f t="shared" si="27"/>
        <v>0</v>
      </c>
      <c r="U34" s="3">
        <f t="shared" si="27"/>
        <v>0</v>
      </c>
      <c r="V34" s="3">
        <f t="shared" si="27"/>
        <v>0</v>
      </c>
      <c r="W34" s="3">
        <f t="shared" si="27"/>
        <v>0</v>
      </c>
      <c r="X34" s="3">
        <f t="shared" si="27"/>
        <v>0</v>
      </c>
      <c r="Y34" s="3">
        <f t="shared" si="27"/>
        <v>0</v>
      </c>
      <c r="Z34" s="3">
        <f t="shared" si="27"/>
        <v>0</v>
      </c>
      <c r="AA34" s="3">
        <f t="shared" si="27"/>
        <v>0</v>
      </c>
      <c r="AB34" s="3">
        <f t="shared" si="27"/>
        <v>0</v>
      </c>
      <c r="AC34" s="3">
        <f t="shared" si="27"/>
        <v>0</v>
      </c>
      <c r="AD34" s="3">
        <f t="shared" si="27"/>
        <v>0</v>
      </c>
      <c r="AE34" s="3">
        <f t="shared" si="27"/>
        <v>0</v>
      </c>
      <c r="AF34" s="3">
        <f t="shared" si="27"/>
        <v>0</v>
      </c>
      <c r="AG34" s="3">
        <f t="shared" si="27"/>
        <v>0</v>
      </c>
      <c r="AH34" s="3">
        <f t="shared" si="27"/>
        <v>0</v>
      </c>
      <c r="AI34" s="3">
        <f t="shared" si="27"/>
        <v>0</v>
      </c>
      <c r="AJ34" s="3">
        <f t="shared" si="27"/>
        <v>0</v>
      </c>
      <c r="AK34" s="3">
        <f t="shared" si="27"/>
        <v>0</v>
      </c>
      <c r="AL34" s="3">
        <f t="shared" si="27"/>
        <v>0</v>
      </c>
      <c r="AM34" s="3">
        <f t="shared" si="27"/>
        <v>0</v>
      </c>
      <c r="AN34" s="3">
        <f t="shared" si="27"/>
        <v>0</v>
      </c>
      <c r="AO34" s="3">
        <f t="shared" si="27"/>
        <v>0</v>
      </c>
      <c r="AP34" s="3">
        <f t="shared" si="27"/>
        <v>0</v>
      </c>
      <c r="AQ34" s="3">
        <f t="shared" si="27"/>
        <v>0</v>
      </c>
      <c r="AR34" s="3">
        <f t="shared" si="27"/>
        <v>0</v>
      </c>
      <c r="AS34" s="3">
        <f t="shared" si="27"/>
        <v>0</v>
      </c>
      <c r="AT34" s="3">
        <f t="shared" si="27"/>
        <v>0</v>
      </c>
      <c r="AU34" s="3">
        <f t="shared" si="27"/>
        <v>0</v>
      </c>
      <c r="AV34" s="3">
        <f t="shared" si="27"/>
        <v>0</v>
      </c>
      <c r="AW34" s="3">
        <f t="shared" si="27"/>
        <v>0</v>
      </c>
      <c r="AX34" s="3">
        <f t="shared" si="27"/>
        <v>0</v>
      </c>
      <c r="AY34" s="3">
        <f t="shared" si="27"/>
        <v>0</v>
      </c>
      <c r="AZ34" s="3">
        <f t="shared" si="27"/>
        <v>0</v>
      </c>
      <c r="BA34" s="3">
        <f t="shared" si="27"/>
        <v>0</v>
      </c>
      <c r="BB34" s="3">
        <f t="shared" si="27"/>
        <v>0</v>
      </c>
      <c r="BC34" s="3">
        <f t="shared" si="27"/>
        <v>0</v>
      </c>
      <c r="BD34" s="3">
        <f t="shared" si="27"/>
        <v>0</v>
      </c>
      <c r="BE34" s="3">
        <f t="shared" si="27"/>
        <v>0</v>
      </c>
      <c r="BF34" s="3">
        <f t="shared" si="27"/>
        <v>0</v>
      </c>
      <c r="BG34" s="3">
        <f t="shared" si="27"/>
        <v>0</v>
      </c>
      <c r="BH34" s="3">
        <f t="shared" si="27"/>
        <v>0</v>
      </c>
      <c r="BI34" s="3">
        <f t="shared" si="27"/>
        <v>0</v>
      </c>
      <c r="BJ34" s="3">
        <f t="shared" si="27"/>
        <v>0</v>
      </c>
      <c r="BK34" s="3">
        <f t="shared" si="27"/>
        <v>0</v>
      </c>
      <c r="BL34" s="3">
        <f t="shared" si="27"/>
        <v>0</v>
      </c>
      <c r="BM34" s="3">
        <f t="shared" si="27"/>
        <v>0</v>
      </c>
      <c r="BN34" s="3">
        <f t="shared" si="27"/>
        <v>0</v>
      </c>
      <c r="BO34" s="3">
        <f t="shared" si="27"/>
        <v>0</v>
      </c>
      <c r="BP34" s="3">
        <f t="shared" ref="BP34:CH34" si="28">IF(SUM($C$19:$N$19)=0,0,BO34+BP16)</f>
        <v>0</v>
      </c>
      <c r="BQ34" s="3">
        <f t="shared" si="28"/>
        <v>0</v>
      </c>
      <c r="BR34" s="3">
        <f t="shared" si="28"/>
        <v>0</v>
      </c>
      <c r="BS34" s="3">
        <f t="shared" si="28"/>
        <v>0</v>
      </c>
      <c r="BT34" s="3">
        <f t="shared" si="28"/>
        <v>0</v>
      </c>
      <c r="BU34" s="3">
        <f t="shared" si="28"/>
        <v>0</v>
      </c>
      <c r="BV34" s="3">
        <f t="shared" si="28"/>
        <v>0</v>
      </c>
      <c r="BW34" s="3">
        <f t="shared" si="28"/>
        <v>0</v>
      </c>
      <c r="BX34" s="3">
        <f t="shared" si="28"/>
        <v>0</v>
      </c>
      <c r="BY34" s="3">
        <f t="shared" si="28"/>
        <v>0</v>
      </c>
      <c r="BZ34" s="3">
        <f t="shared" si="28"/>
        <v>0</v>
      </c>
      <c r="CA34" s="3">
        <f t="shared" si="28"/>
        <v>0</v>
      </c>
      <c r="CB34" s="3">
        <f t="shared" si="28"/>
        <v>0</v>
      </c>
      <c r="CC34" s="3">
        <f t="shared" si="28"/>
        <v>0</v>
      </c>
      <c r="CD34" s="3">
        <f t="shared" si="28"/>
        <v>0</v>
      </c>
      <c r="CE34" s="3">
        <f t="shared" si="28"/>
        <v>0</v>
      </c>
      <c r="CF34" s="3">
        <f t="shared" si="28"/>
        <v>0</v>
      </c>
      <c r="CG34" s="3">
        <f t="shared" si="28"/>
        <v>0</v>
      </c>
      <c r="CH34" s="12">
        <f t="shared" si="28"/>
        <v>0</v>
      </c>
    </row>
    <row r="35" spans="1:86" x14ac:dyDescent="0.3">
      <c r="A35" s="639"/>
      <c r="B35" s="11" t="str">
        <f t="shared" si="4"/>
        <v>Water Heating</v>
      </c>
      <c r="C35" s="3">
        <f t="shared" si="4"/>
        <v>0</v>
      </c>
      <c r="D35" s="3">
        <f t="shared" ref="D35:BO35" si="29">IF(SUM($C$19:$N$19)=0,0,C35+D17)</f>
        <v>0</v>
      </c>
      <c r="E35" s="3">
        <f t="shared" si="29"/>
        <v>0</v>
      </c>
      <c r="F35" s="3">
        <f t="shared" si="29"/>
        <v>0</v>
      </c>
      <c r="G35" s="3">
        <f t="shared" si="29"/>
        <v>0</v>
      </c>
      <c r="H35" s="3">
        <f t="shared" si="29"/>
        <v>0</v>
      </c>
      <c r="I35" s="3">
        <f t="shared" si="29"/>
        <v>0</v>
      </c>
      <c r="J35" s="3">
        <f t="shared" si="29"/>
        <v>0</v>
      </c>
      <c r="K35" s="3">
        <f t="shared" si="29"/>
        <v>0</v>
      </c>
      <c r="L35" s="3">
        <f t="shared" si="29"/>
        <v>0</v>
      </c>
      <c r="M35" s="3">
        <f t="shared" si="29"/>
        <v>0</v>
      </c>
      <c r="N35" s="3">
        <f t="shared" si="29"/>
        <v>0</v>
      </c>
      <c r="O35" s="3">
        <f t="shared" si="29"/>
        <v>0</v>
      </c>
      <c r="P35" s="3">
        <f t="shared" si="29"/>
        <v>0</v>
      </c>
      <c r="Q35" s="3">
        <f t="shared" si="29"/>
        <v>0</v>
      </c>
      <c r="R35" s="3">
        <f t="shared" si="29"/>
        <v>0</v>
      </c>
      <c r="S35" s="3">
        <f t="shared" si="29"/>
        <v>0</v>
      </c>
      <c r="T35" s="3">
        <f t="shared" si="29"/>
        <v>0</v>
      </c>
      <c r="U35" s="3">
        <f t="shared" si="29"/>
        <v>0</v>
      </c>
      <c r="V35" s="3">
        <f t="shared" si="29"/>
        <v>0</v>
      </c>
      <c r="W35" s="3">
        <f t="shared" si="29"/>
        <v>0</v>
      </c>
      <c r="X35" s="3">
        <f t="shared" si="29"/>
        <v>0</v>
      </c>
      <c r="Y35" s="3">
        <f t="shared" si="29"/>
        <v>0</v>
      </c>
      <c r="Z35" s="3">
        <f t="shared" si="29"/>
        <v>0</v>
      </c>
      <c r="AA35" s="3">
        <f t="shared" si="29"/>
        <v>0</v>
      </c>
      <c r="AB35" s="3">
        <f t="shared" si="29"/>
        <v>0</v>
      </c>
      <c r="AC35" s="3">
        <f t="shared" si="29"/>
        <v>0</v>
      </c>
      <c r="AD35" s="3">
        <f t="shared" si="29"/>
        <v>0</v>
      </c>
      <c r="AE35" s="3">
        <f t="shared" si="29"/>
        <v>0</v>
      </c>
      <c r="AF35" s="3">
        <f t="shared" si="29"/>
        <v>0</v>
      </c>
      <c r="AG35" s="3">
        <f t="shared" si="29"/>
        <v>0</v>
      </c>
      <c r="AH35" s="3">
        <f t="shared" si="29"/>
        <v>0</v>
      </c>
      <c r="AI35" s="3">
        <f t="shared" si="29"/>
        <v>0</v>
      </c>
      <c r="AJ35" s="3">
        <f t="shared" si="29"/>
        <v>0</v>
      </c>
      <c r="AK35" s="3">
        <f t="shared" si="29"/>
        <v>0</v>
      </c>
      <c r="AL35" s="3">
        <f t="shared" si="29"/>
        <v>0</v>
      </c>
      <c r="AM35" s="3">
        <f t="shared" si="29"/>
        <v>0</v>
      </c>
      <c r="AN35" s="3">
        <f t="shared" si="29"/>
        <v>0</v>
      </c>
      <c r="AO35" s="3">
        <f t="shared" si="29"/>
        <v>0</v>
      </c>
      <c r="AP35" s="3">
        <f t="shared" si="29"/>
        <v>0</v>
      </c>
      <c r="AQ35" s="3">
        <f t="shared" si="29"/>
        <v>0</v>
      </c>
      <c r="AR35" s="3">
        <f t="shared" si="29"/>
        <v>0</v>
      </c>
      <c r="AS35" s="3">
        <f t="shared" si="29"/>
        <v>0</v>
      </c>
      <c r="AT35" s="3">
        <f t="shared" si="29"/>
        <v>0</v>
      </c>
      <c r="AU35" s="3">
        <f t="shared" si="29"/>
        <v>0</v>
      </c>
      <c r="AV35" s="3">
        <f t="shared" si="29"/>
        <v>0</v>
      </c>
      <c r="AW35" s="3">
        <f t="shared" si="29"/>
        <v>0</v>
      </c>
      <c r="AX35" s="3">
        <f t="shared" si="29"/>
        <v>0</v>
      </c>
      <c r="AY35" s="3">
        <f t="shared" si="29"/>
        <v>0</v>
      </c>
      <c r="AZ35" s="3">
        <f t="shared" si="29"/>
        <v>0</v>
      </c>
      <c r="BA35" s="3">
        <f t="shared" si="29"/>
        <v>0</v>
      </c>
      <c r="BB35" s="3">
        <f t="shared" si="29"/>
        <v>0</v>
      </c>
      <c r="BC35" s="3">
        <f t="shared" si="29"/>
        <v>0</v>
      </c>
      <c r="BD35" s="3">
        <f t="shared" si="29"/>
        <v>0</v>
      </c>
      <c r="BE35" s="3">
        <f t="shared" si="29"/>
        <v>0</v>
      </c>
      <c r="BF35" s="3">
        <f t="shared" si="29"/>
        <v>0</v>
      </c>
      <c r="BG35" s="3">
        <f t="shared" si="29"/>
        <v>0</v>
      </c>
      <c r="BH35" s="3">
        <f t="shared" si="29"/>
        <v>0</v>
      </c>
      <c r="BI35" s="3">
        <f t="shared" si="29"/>
        <v>0</v>
      </c>
      <c r="BJ35" s="3">
        <f t="shared" si="29"/>
        <v>0</v>
      </c>
      <c r="BK35" s="3">
        <f t="shared" si="29"/>
        <v>0</v>
      </c>
      <c r="BL35" s="3">
        <f t="shared" si="29"/>
        <v>0</v>
      </c>
      <c r="BM35" s="3">
        <f t="shared" si="29"/>
        <v>0</v>
      </c>
      <c r="BN35" s="3">
        <f t="shared" si="29"/>
        <v>0</v>
      </c>
      <c r="BO35" s="3">
        <f t="shared" si="29"/>
        <v>0</v>
      </c>
      <c r="BP35" s="3">
        <f t="shared" ref="BP35:CH35" si="30">IF(SUM($C$19:$N$19)=0,0,BO35+BP17)</f>
        <v>0</v>
      </c>
      <c r="BQ35" s="3">
        <f t="shared" si="30"/>
        <v>0</v>
      </c>
      <c r="BR35" s="3">
        <f t="shared" si="30"/>
        <v>0</v>
      </c>
      <c r="BS35" s="3">
        <f t="shared" si="30"/>
        <v>0</v>
      </c>
      <c r="BT35" s="3">
        <f t="shared" si="30"/>
        <v>0</v>
      </c>
      <c r="BU35" s="3">
        <f t="shared" si="30"/>
        <v>0</v>
      </c>
      <c r="BV35" s="3">
        <f t="shared" si="30"/>
        <v>0</v>
      </c>
      <c r="BW35" s="3">
        <f t="shared" si="30"/>
        <v>0</v>
      </c>
      <c r="BX35" s="3">
        <f t="shared" si="30"/>
        <v>0</v>
      </c>
      <c r="BY35" s="3">
        <f t="shared" si="30"/>
        <v>0</v>
      </c>
      <c r="BZ35" s="3">
        <f t="shared" si="30"/>
        <v>0</v>
      </c>
      <c r="CA35" s="3">
        <f t="shared" si="30"/>
        <v>0</v>
      </c>
      <c r="CB35" s="3">
        <f t="shared" si="30"/>
        <v>0</v>
      </c>
      <c r="CC35" s="3">
        <f t="shared" si="30"/>
        <v>0</v>
      </c>
      <c r="CD35" s="3">
        <f t="shared" si="30"/>
        <v>0</v>
      </c>
      <c r="CE35" s="3">
        <f t="shared" si="30"/>
        <v>0</v>
      </c>
      <c r="CF35" s="3">
        <f t="shared" si="30"/>
        <v>0</v>
      </c>
      <c r="CG35" s="3">
        <f t="shared" si="30"/>
        <v>0</v>
      </c>
      <c r="CH35" s="12">
        <f t="shared" si="30"/>
        <v>0</v>
      </c>
    </row>
    <row r="36" spans="1:86" ht="15" customHeight="1" x14ac:dyDescent="0.3">
      <c r="A36" s="639"/>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640"/>
      <c r="B37" s="312" t="str">
        <f t="shared" si="4"/>
        <v>Monthly kWh</v>
      </c>
      <c r="C37" s="313">
        <f>SUM(C23:C36)</f>
        <v>0</v>
      </c>
      <c r="D37" s="313">
        <f t="shared" ref="D37:BO37" si="31">SUM(D23:D36)</f>
        <v>110106</v>
      </c>
      <c r="E37" s="313">
        <f t="shared" si="31"/>
        <v>110106</v>
      </c>
      <c r="F37" s="313">
        <f t="shared" si="31"/>
        <v>314489</v>
      </c>
      <c r="G37" s="313">
        <f t="shared" si="31"/>
        <v>314489</v>
      </c>
      <c r="H37" s="313">
        <f t="shared" si="31"/>
        <v>314489</v>
      </c>
      <c r="I37" s="313">
        <f t="shared" si="31"/>
        <v>314489</v>
      </c>
      <c r="J37" s="313">
        <f t="shared" si="31"/>
        <v>378132.7</v>
      </c>
      <c r="K37" s="313">
        <f t="shared" si="31"/>
        <v>346310.85000000003</v>
      </c>
      <c r="L37" s="313">
        <f t="shared" si="31"/>
        <v>346310.85000000003</v>
      </c>
      <c r="M37" s="313">
        <f t="shared" si="31"/>
        <v>346310.85000000003</v>
      </c>
      <c r="N37" s="313">
        <f t="shared" si="31"/>
        <v>346310.85000000003</v>
      </c>
      <c r="O37" s="313">
        <f t="shared" si="31"/>
        <v>346310.85000000003</v>
      </c>
      <c r="P37" s="313">
        <f t="shared" si="31"/>
        <v>346310.85000000003</v>
      </c>
      <c r="Q37" s="313">
        <f t="shared" si="31"/>
        <v>346310.85000000003</v>
      </c>
      <c r="R37" s="313">
        <f t="shared" si="31"/>
        <v>346310.85000000003</v>
      </c>
      <c r="S37" s="313">
        <f t="shared" si="31"/>
        <v>346310.85000000003</v>
      </c>
      <c r="T37" s="313">
        <f t="shared" si="31"/>
        <v>346310.85000000003</v>
      </c>
      <c r="U37" s="313">
        <f t="shared" si="31"/>
        <v>346310.85000000003</v>
      </c>
      <c r="V37" s="313">
        <f t="shared" si="31"/>
        <v>346310.85000000003</v>
      </c>
      <c r="W37" s="313">
        <f t="shared" si="31"/>
        <v>346310.85000000003</v>
      </c>
      <c r="X37" s="313">
        <f t="shared" si="31"/>
        <v>346310.85000000003</v>
      </c>
      <c r="Y37" s="313">
        <f t="shared" si="31"/>
        <v>346310.85000000003</v>
      </c>
      <c r="Z37" s="313">
        <f t="shared" si="31"/>
        <v>346310.85000000003</v>
      </c>
      <c r="AA37" s="313">
        <f t="shared" si="31"/>
        <v>346310.85000000003</v>
      </c>
      <c r="AB37" s="313">
        <f t="shared" si="31"/>
        <v>346310.85000000003</v>
      </c>
      <c r="AC37" s="313">
        <f t="shared" si="31"/>
        <v>346310.85000000003</v>
      </c>
      <c r="AD37" s="313">
        <f t="shared" si="31"/>
        <v>346310.85000000003</v>
      </c>
      <c r="AE37" s="313">
        <f t="shared" si="31"/>
        <v>346310.85000000003</v>
      </c>
      <c r="AF37" s="313">
        <f t="shared" si="31"/>
        <v>346310.85000000003</v>
      </c>
      <c r="AG37" s="313">
        <f t="shared" si="31"/>
        <v>346310.85000000003</v>
      </c>
      <c r="AH37" s="313">
        <f t="shared" si="31"/>
        <v>346310.85000000003</v>
      </c>
      <c r="AI37" s="313">
        <f t="shared" si="31"/>
        <v>346310.85000000003</v>
      </c>
      <c r="AJ37" s="313">
        <f t="shared" si="31"/>
        <v>346310.85000000003</v>
      </c>
      <c r="AK37" s="313">
        <f t="shared" si="31"/>
        <v>346310.85000000003</v>
      </c>
      <c r="AL37" s="313">
        <f t="shared" si="31"/>
        <v>346310.85000000003</v>
      </c>
      <c r="AM37" s="313">
        <f t="shared" si="31"/>
        <v>346310.85000000003</v>
      </c>
      <c r="AN37" s="313">
        <f t="shared" si="31"/>
        <v>346310.85000000003</v>
      </c>
      <c r="AO37" s="313">
        <f t="shared" si="31"/>
        <v>346310.85000000003</v>
      </c>
      <c r="AP37" s="313">
        <f t="shared" si="31"/>
        <v>346310.85000000003</v>
      </c>
      <c r="AQ37" s="313">
        <f t="shared" si="31"/>
        <v>346310.85000000003</v>
      </c>
      <c r="AR37" s="313">
        <f t="shared" si="31"/>
        <v>346310.85000000003</v>
      </c>
      <c r="AS37" s="313">
        <f t="shared" si="31"/>
        <v>346310.85000000003</v>
      </c>
      <c r="AT37" s="313">
        <f t="shared" si="31"/>
        <v>346310.85000000003</v>
      </c>
      <c r="AU37" s="313">
        <f t="shared" si="31"/>
        <v>346310.85000000003</v>
      </c>
      <c r="AV37" s="313">
        <f t="shared" si="31"/>
        <v>346310.85000000003</v>
      </c>
      <c r="AW37" s="313">
        <f t="shared" si="31"/>
        <v>346310.85000000003</v>
      </c>
      <c r="AX37" s="313">
        <f t="shared" si="31"/>
        <v>346310.85000000003</v>
      </c>
      <c r="AY37" s="313">
        <f t="shared" si="31"/>
        <v>346310.85000000003</v>
      </c>
      <c r="AZ37" s="313">
        <f t="shared" si="31"/>
        <v>346310.85000000003</v>
      </c>
      <c r="BA37" s="313">
        <f t="shared" si="31"/>
        <v>346310.85000000003</v>
      </c>
      <c r="BB37" s="313">
        <f t="shared" si="31"/>
        <v>346310.85000000003</v>
      </c>
      <c r="BC37" s="313">
        <f t="shared" si="31"/>
        <v>346310.85000000003</v>
      </c>
      <c r="BD37" s="313">
        <f t="shared" si="31"/>
        <v>346310.85000000003</v>
      </c>
      <c r="BE37" s="313">
        <f t="shared" si="31"/>
        <v>346310.85000000003</v>
      </c>
      <c r="BF37" s="313">
        <f t="shared" si="31"/>
        <v>346310.85000000003</v>
      </c>
      <c r="BG37" s="313">
        <f t="shared" si="31"/>
        <v>346310.85000000003</v>
      </c>
      <c r="BH37" s="313">
        <f t="shared" si="31"/>
        <v>346310.85000000003</v>
      </c>
      <c r="BI37" s="313">
        <f t="shared" si="31"/>
        <v>346310.85000000003</v>
      </c>
      <c r="BJ37" s="313">
        <f t="shared" si="31"/>
        <v>346310.85000000003</v>
      </c>
      <c r="BK37" s="313">
        <f t="shared" si="31"/>
        <v>346310.85000000003</v>
      </c>
      <c r="BL37" s="313">
        <f t="shared" si="31"/>
        <v>346310.85000000003</v>
      </c>
      <c r="BM37" s="313">
        <f t="shared" si="31"/>
        <v>346310.85000000003</v>
      </c>
      <c r="BN37" s="313">
        <f t="shared" si="31"/>
        <v>346310.85000000003</v>
      </c>
      <c r="BO37" s="313">
        <f t="shared" si="31"/>
        <v>346310.85000000003</v>
      </c>
      <c r="BP37" s="313">
        <f t="shared" ref="BP37:CH37" si="32">SUM(BP23:BP36)</f>
        <v>346310.85000000003</v>
      </c>
      <c r="BQ37" s="313">
        <f t="shared" si="32"/>
        <v>346310.85000000003</v>
      </c>
      <c r="BR37" s="313">
        <f t="shared" si="32"/>
        <v>346310.85000000003</v>
      </c>
      <c r="BS37" s="313">
        <f t="shared" si="32"/>
        <v>346310.85000000003</v>
      </c>
      <c r="BT37" s="313">
        <f t="shared" si="32"/>
        <v>346310.85000000003</v>
      </c>
      <c r="BU37" s="313">
        <f t="shared" si="32"/>
        <v>346310.85000000003</v>
      </c>
      <c r="BV37" s="313">
        <f t="shared" si="32"/>
        <v>346310.85000000003</v>
      </c>
      <c r="BW37" s="313">
        <f t="shared" si="32"/>
        <v>346310.85000000003</v>
      </c>
      <c r="BX37" s="313">
        <f t="shared" si="32"/>
        <v>346310.85000000003</v>
      </c>
      <c r="BY37" s="313">
        <f t="shared" si="32"/>
        <v>346310.85000000003</v>
      </c>
      <c r="BZ37" s="313">
        <f t="shared" si="32"/>
        <v>346310.85000000003</v>
      </c>
      <c r="CA37" s="313">
        <f t="shared" si="32"/>
        <v>346310.85000000003</v>
      </c>
      <c r="CB37" s="313">
        <f t="shared" si="32"/>
        <v>346310.85000000003</v>
      </c>
      <c r="CC37" s="313">
        <f t="shared" si="32"/>
        <v>346310.85000000003</v>
      </c>
      <c r="CD37" s="313">
        <f t="shared" si="32"/>
        <v>346310.85000000003</v>
      </c>
      <c r="CE37" s="313">
        <f t="shared" si="32"/>
        <v>346310.85000000003</v>
      </c>
      <c r="CF37" s="313">
        <f t="shared" si="32"/>
        <v>346310.85000000003</v>
      </c>
      <c r="CG37" s="313">
        <f t="shared" si="32"/>
        <v>346310.85000000003</v>
      </c>
      <c r="CH37" s="316">
        <f t="shared" si="32"/>
        <v>346310.85000000003</v>
      </c>
    </row>
    <row r="38" spans="1:86" x14ac:dyDescent="0.3">
      <c r="A38" s="47"/>
      <c r="B38" s="28"/>
      <c r="C38" s="9"/>
      <c r="D38" s="38"/>
      <c r="E38" s="9"/>
      <c r="F38" s="38"/>
      <c r="G38" s="38"/>
      <c r="H38" s="9"/>
      <c r="I38" s="38"/>
      <c r="J38" s="38"/>
      <c r="K38" s="9"/>
      <c r="L38" s="38"/>
      <c r="M38" s="38"/>
      <c r="N38" s="447" t="s">
        <v>235</v>
      </c>
      <c r="O38" s="446">
        <f>SUM(C5:N18)</f>
        <v>346310.85000000003</v>
      </c>
      <c r="P38" s="38"/>
      <c r="Q38" s="9"/>
      <c r="R38" s="38"/>
      <c r="S38" s="38"/>
      <c r="T38" s="9"/>
      <c r="U38" s="38"/>
      <c r="V38" s="38"/>
      <c r="W38" s="9"/>
      <c r="X38" s="38"/>
      <c r="Y38" s="38"/>
      <c r="Z38" s="9"/>
      <c r="AA38" s="38"/>
      <c r="AB38" s="38"/>
      <c r="AC38" s="9"/>
      <c r="AD38" s="38"/>
      <c r="AE38" s="38"/>
      <c r="AF38" s="9"/>
      <c r="AG38" s="38"/>
      <c r="AH38" s="38"/>
      <c r="AI38" s="9"/>
      <c r="AJ38" s="38"/>
      <c r="AK38" s="38"/>
      <c r="AL38" s="9"/>
      <c r="AM38" s="38"/>
      <c r="AN38" s="38"/>
      <c r="AO38" s="9"/>
      <c r="AP38" s="38"/>
      <c r="AQ38" s="38"/>
      <c r="AR38" s="9"/>
      <c r="AS38" s="38"/>
      <c r="AT38" s="38"/>
      <c r="AU38" s="9"/>
      <c r="AV38" s="38"/>
      <c r="AW38" s="38"/>
      <c r="AX38" s="9"/>
      <c r="AY38" s="38"/>
      <c r="AZ38" s="38"/>
      <c r="BA38" s="9"/>
      <c r="BB38" s="38"/>
      <c r="BC38" s="38"/>
      <c r="BD38" s="9"/>
      <c r="BE38" s="38"/>
      <c r="BF38" s="38"/>
      <c r="BG38" s="9"/>
      <c r="BH38" s="38"/>
      <c r="BI38" s="38"/>
      <c r="BJ38" s="9"/>
      <c r="BK38" s="38"/>
      <c r="BL38" s="38"/>
      <c r="BM38" s="9"/>
      <c r="BN38" s="38"/>
      <c r="BO38" s="38"/>
      <c r="BP38" s="9"/>
      <c r="BQ38" s="38"/>
      <c r="BR38" s="38"/>
      <c r="BS38" s="9"/>
      <c r="BT38" s="38"/>
      <c r="BU38" s="38"/>
      <c r="BV38" s="9"/>
      <c r="BW38" s="38"/>
      <c r="BX38" s="38"/>
      <c r="BY38" s="9"/>
      <c r="BZ38" s="38"/>
      <c r="CA38" s="38"/>
      <c r="CB38" s="9"/>
      <c r="CC38" s="38"/>
      <c r="CD38" s="38"/>
      <c r="CE38" s="9"/>
      <c r="CF38" s="38"/>
      <c r="CG38" s="38"/>
      <c r="CH38" s="161"/>
    </row>
    <row r="39" spans="1:86" s="49" customFormat="1" ht="15" thickBot="1" x14ac:dyDescent="0.35">
      <c r="C39" s="348"/>
      <c r="D39" s="160"/>
      <c r="E39" s="348"/>
      <c r="F39" s="160"/>
      <c r="G39" s="160"/>
      <c r="H39" s="348"/>
      <c r="I39" s="160"/>
      <c r="J39" s="160"/>
      <c r="K39" s="348"/>
      <c r="L39" s="160"/>
      <c r="M39" s="160"/>
      <c r="N39" s="348"/>
      <c r="O39" s="160"/>
      <c r="P39" s="160"/>
      <c r="Q39" s="348"/>
      <c r="R39" s="160"/>
      <c r="S39" s="160"/>
      <c r="T39" s="348"/>
      <c r="U39" s="160"/>
      <c r="V39" s="160"/>
      <c r="W39" s="348"/>
      <c r="X39" s="160"/>
      <c r="Y39" s="160"/>
      <c r="Z39" s="348"/>
      <c r="AA39" s="160"/>
      <c r="AB39" s="160"/>
      <c r="AC39" s="348"/>
      <c r="AD39" s="160"/>
      <c r="AE39" s="160"/>
      <c r="AF39" s="348"/>
      <c r="AG39" s="160"/>
      <c r="AH39" s="160"/>
      <c r="AI39" s="348"/>
      <c r="AJ39" s="160"/>
      <c r="AK39" s="160"/>
      <c r="AL39" s="348"/>
      <c r="AM39" s="160"/>
      <c r="AN39" s="160"/>
      <c r="AO39" s="348"/>
      <c r="AP39" s="160"/>
      <c r="AQ39" s="160"/>
      <c r="AR39" s="348"/>
      <c r="AS39" s="160"/>
      <c r="AT39" s="160"/>
      <c r="AU39" s="348"/>
      <c r="AV39" s="160"/>
      <c r="AW39" s="160"/>
      <c r="AX39" s="348"/>
      <c r="AY39" s="160"/>
      <c r="AZ39" s="160"/>
      <c r="BA39" s="348"/>
      <c r="BB39" s="160"/>
      <c r="BC39" s="160"/>
      <c r="BD39" s="348"/>
      <c r="BE39" s="160"/>
      <c r="BF39" s="160"/>
      <c r="BG39" s="348"/>
      <c r="BH39" s="160"/>
      <c r="BI39" s="160"/>
      <c r="BJ39" s="348"/>
      <c r="BK39" s="160"/>
      <c r="BL39" s="160"/>
      <c r="BM39" s="348"/>
      <c r="BN39" s="160"/>
      <c r="BO39" s="160"/>
      <c r="BP39" s="348"/>
      <c r="BQ39" s="160"/>
      <c r="BR39" s="160"/>
      <c r="BS39" s="348"/>
      <c r="BT39" s="160"/>
      <c r="BU39" s="160"/>
      <c r="BV39" s="348"/>
      <c r="BW39" s="160"/>
      <c r="BX39" s="160"/>
      <c r="BY39" s="348"/>
      <c r="BZ39" s="160"/>
      <c r="CA39" s="160"/>
      <c r="CB39" s="348"/>
      <c r="CC39" s="160"/>
      <c r="CD39" s="160"/>
      <c r="CE39" s="348"/>
      <c r="CF39" s="160"/>
      <c r="CG39" s="160"/>
      <c r="CH39" s="348"/>
    </row>
    <row r="40" spans="1:86" ht="15.6" x14ac:dyDescent="0.3">
      <c r="A40" s="641" t="s">
        <v>217</v>
      </c>
      <c r="B40" s="18" t="s">
        <v>209</v>
      </c>
      <c r="C40" s="309">
        <v>43831</v>
      </c>
      <c r="D40" s="309">
        <v>43862</v>
      </c>
      <c r="E40" s="309">
        <v>43891</v>
      </c>
      <c r="F40" s="309">
        <v>43922</v>
      </c>
      <c r="G40" s="309">
        <v>43952</v>
      </c>
      <c r="H40" s="309">
        <v>43983</v>
      </c>
      <c r="I40" s="309">
        <v>44013</v>
      </c>
      <c r="J40" s="309">
        <v>44044</v>
      </c>
      <c r="K40" s="309">
        <v>44075</v>
      </c>
      <c r="L40" s="309">
        <v>44105</v>
      </c>
      <c r="M40" s="309">
        <v>44136</v>
      </c>
      <c r="N40" s="309">
        <v>44166</v>
      </c>
      <c r="O40" s="309">
        <v>44197</v>
      </c>
      <c r="P40" s="309">
        <v>44228</v>
      </c>
      <c r="Q40" s="309">
        <v>44256</v>
      </c>
      <c r="R40" s="309">
        <v>44287</v>
      </c>
      <c r="S40" s="309">
        <v>44317</v>
      </c>
      <c r="T40" s="309">
        <v>44348</v>
      </c>
      <c r="U40" s="309">
        <v>44378</v>
      </c>
      <c r="V40" s="309">
        <v>44409</v>
      </c>
      <c r="W40" s="309">
        <v>44440</v>
      </c>
      <c r="X40" s="309">
        <v>44470</v>
      </c>
      <c r="Y40" s="309">
        <v>44501</v>
      </c>
      <c r="Z40" s="309">
        <v>44531</v>
      </c>
      <c r="AA40" s="309">
        <v>44562</v>
      </c>
      <c r="AB40" s="309">
        <v>44593</v>
      </c>
      <c r="AC40" s="309">
        <v>44621</v>
      </c>
      <c r="AD40" s="309">
        <v>44652</v>
      </c>
      <c r="AE40" s="309">
        <v>44682</v>
      </c>
      <c r="AF40" s="309">
        <v>44713</v>
      </c>
      <c r="AG40" s="309">
        <v>44743</v>
      </c>
      <c r="AH40" s="309">
        <v>44774</v>
      </c>
      <c r="AI40" s="309">
        <v>44805</v>
      </c>
      <c r="AJ40" s="309">
        <v>44835</v>
      </c>
      <c r="AK40" s="309">
        <v>44866</v>
      </c>
      <c r="AL40" s="309">
        <v>44896</v>
      </c>
      <c r="AM40" s="309">
        <v>44927</v>
      </c>
      <c r="AN40" s="309">
        <v>44958</v>
      </c>
      <c r="AO40" s="309">
        <v>44986</v>
      </c>
      <c r="AP40" s="309">
        <v>45017</v>
      </c>
      <c r="AQ40" s="309">
        <v>45047</v>
      </c>
      <c r="AR40" s="309">
        <v>45078</v>
      </c>
      <c r="AS40" s="309">
        <v>45108</v>
      </c>
      <c r="AT40" s="309">
        <v>45139</v>
      </c>
      <c r="AU40" s="309">
        <v>45170</v>
      </c>
      <c r="AV40" s="309">
        <v>45200</v>
      </c>
      <c r="AW40" s="309">
        <v>45231</v>
      </c>
      <c r="AX40" s="309">
        <v>45261</v>
      </c>
      <c r="AY40" s="309">
        <v>45292</v>
      </c>
      <c r="AZ40" s="309">
        <v>45323</v>
      </c>
      <c r="BA40" s="309">
        <v>45352</v>
      </c>
      <c r="BB40" s="309">
        <v>45383</v>
      </c>
      <c r="BC40" s="309">
        <v>45413</v>
      </c>
      <c r="BD40" s="309">
        <v>45444</v>
      </c>
      <c r="BE40" s="309">
        <v>45474</v>
      </c>
      <c r="BF40" s="309">
        <v>45505</v>
      </c>
      <c r="BG40" s="309">
        <v>45536</v>
      </c>
      <c r="BH40" s="309">
        <v>45566</v>
      </c>
      <c r="BI40" s="309">
        <v>45597</v>
      </c>
      <c r="BJ40" s="309">
        <v>45627</v>
      </c>
      <c r="BK40" s="309">
        <v>45658</v>
      </c>
      <c r="BL40" s="309">
        <v>45689</v>
      </c>
      <c r="BM40" s="309">
        <v>45717</v>
      </c>
      <c r="BN40" s="309">
        <v>45748</v>
      </c>
      <c r="BO40" s="309">
        <v>45778</v>
      </c>
      <c r="BP40" s="309">
        <v>45809</v>
      </c>
      <c r="BQ40" s="309">
        <v>45839</v>
      </c>
      <c r="BR40" s="309">
        <v>45870</v>
      </c>
      <c r="BS40" s="309">
        <v>45901</v>
      </c>
      <c r="BT40" s="309">
        <v>45931</v>
      </c>
      <c r="BU40" s="309">
        <v>45962</v>
      </c>
      <c r="BV40" s="309">
        <v>45992</v>
      </c>
      <c r="BW40" s="309">
        <v>46023</v>
      </c>
      <c r="BX40" s="309">
        <v>46054</v>
      </c>
      <c r="BY40" s="309">
        <v>46082</v>
      </c>
      <c r="BZ40" s="309">
        <v>46113</v>
      </c>
      <c r="CA40" s="309">
        <v>46143</v>
      </c>
      <c r="CB40" s="309">
        <v>46174</v>
      </c>
      <c r="CC40" s="309">
        <v>46204</v>
      </c>
      <c r="CD40" s="309">
        <v>46235</v>
      </c>
      <c r="CE40" s="309">
        <v>46266</v>
      </c>
      <c r="CF40" s="309">
        <v>46296</v>
      </c>
      <c r="CG40" s="309">
        <v>46327</v>
      </c>
      <c r="CH40" s="310">
        <v>46357</v>
      </c>
    </row>
    <row r="41" spans="1:86" ht="15" customHeight="1" x14ac:dyDescent="0.3">
      <c r="A41" s="642"/>
      <c r="B41" s="11" t="str">
        <f t="shared" ref="B41:B55" si="33">B23</f>
        <v>Air Comp</v>
      </c>
      <c r="C41" s="3">
        <v>0</v>
      </c>
      <c r="D41" s="3">
        <v>0</v>
      </c>
      <c r="E41" s="3">
        <v>0</v>
      </c>
      <c r="F41" s="3">
        <v>0</v>
      </c>
      <c r="G41" s="3">
        <f>F41</f>
        <v>0</v>
      </c>
      <c r="H41" s="3">
        <f t="shared" ref="H41:BS41" si="34">G41</f>
        <v>0</v>
      </c>
      <c r="I41" s="3">
        <f t="shared" si="34"/>
        <v>0</v>
      </c>
      <c r="J41" s="3">
        <f t="shared" si="34"/>
        <v>0</v>
      </c>
      <c r="K41" s="3">
        <f t="shared" si="34"/>
        <v>0</v>
      </c>
      <c r="L41" s="3">
        <f t="shared" si="34"/>
        <v>0</v>
      </c>
      <c r="M41" s="3">
        <f t="shared" si="34"/>
        <v>0</v>
      </c>
      <c r="N41" s="3">
        <f t="shared" si="34"/>
        <v>0</v>
      </c>
      <c r="O41" s="3">
        <f t="shared" si="34"/>
        <v>0</v>
      </c>
      <c r="P41" s="3">
        <f t="shared" si="34"/>
        <v>0</v>
      </c>
      <c r="Q41" s="3">
        <f t="shared" si="34"/>
        <v>0</v>
      </c>
      <c r="R41" s="3">
        <f t="shared" si="34"/>
        <v>0</v>
      </c>
      <c r="S41" s="3">
        <f t="shared" si="34"/>
        <v>0</v>
      </c>
      <c r="T41" s="3">
        <f t="shared" si="34"/>
        <v>0</v>
      </c>
      <c r="U41" s="3">
        <f t="shared" si="34"/>
        <v>0</v>
      </c>
      <c r="V41" s="3">
        <f t="shared" si="34"/>
        <v>0</v>
      </c>
      <c r="W41" s="3">
        <f t="shared" si="34"/>
        <v>0</v>
      </c>
      <c r="X41" s="3">
        <f t="shared" si="34"/>
        <v>0</v>
      </c>
      <c r="Y41" s="3">
        <f t="shared" si="34"/>
        <v>0</v>
      </c>
      <c r="Z41" s="3">
        <f t="shared" si="34"/>
        <v>0</v>
      </c>
      <c r="AA41" s="3">
        <f t="shared" si="34"/>
        <v>0</v>
      </c>
      <c r="AB41" s="3">
        <f t="shared" si="34"/>
        <v>0</v>
      </c>
      <c r="AC41" s="3">
        <f t="shared" si="34"/>
        <v>0</v>
      </c>
      <c r="AD41" s="3">
        <f t="shared" si="34"/>
        <v>0</v>
      </c>
      <c r="AE41" s="3">
        <f t="shared" si="34"/>
        <v>0</v>
      </c>
      <c r="AF41" s="3">
        <f t="shared" si="34"/>
        <v>0</v>
      </c>
      <c r="AG41" s="3">
        <f t="shared" si="34"/>
        <v>0</v>
      </c>
      <c r="AH41" s="3">
        <f t="shared" si="34"/>
        <v>0</v>
      </c>
      <c r="AI41" s="3">
        <f t="shared" si="34"/>
        <v>0</v>
      </c>
      <c r="AJ41" s="3">
        <f t="shared" si="34"/>
        <v>0</v>
      </c>
      <c r="AK41" s="3">
        <f t="shared" si="34"/>
        <v>0</v>
      </c>
      <c r="AL41" s="3">
        <f t="shared" si="34"/>
        <v>0</v>
      </c>
      <c r="AM41" s="3">
        <f t="shared" si="34"/>
        <v>0</v>
      </c>
      <c r="AN41" s="3">
        <f t="shared" si="34"/>
        <v>0</v>
      </c>
      <c r="AO41" s="3">
        <f t="shared" si="34"/>
        <v>0</v>
      </c>
      <c r="AP41" s="3">
        <f t="shared" si="34"/>
        <v>0</v>
      </c>
      <c r="AQ41" s="3">
        <f t="shared" si="34"/>
        <v>0</v>
      </c>
      <c r="AR41" s="3">
        <f t="shared" si="34"/>
        <v>0</v>
      </c>
      <c r="AS41" s="3">
        <f t="shared" si="34"/>
        <v>0</v>
      </c>
      <c r="AT41" s="3">
        <f t="shared" si="34"/>
        <v>0</v>
      </c>
      <c r="AU41" s="3">
        <f t="shared" si="34"/>
        <v>0</v>
      </c>
      <c r="AV41" s="3">
        <f t="shared" si="34"/>
        <v>0</v>
      </c>
      <c r="AW41" s="3">
        <f t="shared" si="34"/>
        <v>0</v>
      </c>
      <c r="AX41" s="3">
        <f t="shared" si="34"/>
        <v>0</v>
      </c>
      <c r="AY41" s="3">
        <f t="shared" si="34"/>
        <v>0</v>
      </c>
      <c r="AZ41" s="3">
        <f t="shared" si="34"/>
        <v>0</v>
      </c>
      <c r="BA41" s="3">
        <f t="shared" si="34"/>
        <v>0</v>
      </c>
      <c r="BB41" s="3">
        <f t="shared" si="34"/>
        <v>0</v>
      </c>
      <c r="BC41" s="3">
        <f t="shared" si="34"/>
        <v>0</v>
      </c>
      <c r="BD41" s="3">
        <f t="shared" si="34"/>
        <v>0</v>
      </c>
      <c r="BE41" s="3">
        <f t="shared" si="34"/>
        <v>0</v>
      </c>
      <c r="BF41" s="3">
        <f t="shared" si="34"/>
        <v>0</v>
      </c>
      <c r="BG41" s="3">
        <f t="shared" si="34"/>
        <v>0</v>
      </c>
      <c r="BH41" s="3">
        <f t="shared" si="34"/>
        <v>0</v>
      </c>
      <c r="BI41" s="3">
        <f t="shared" si="34"/>
        <v>0</v>
      </c>
      <c r="BJ41" s="3">
        <f t="shared" si="34"/>
        <v>0</v>
      </c>
      <c r="BK41" s="3">
        <f t="shared" si="34"/>
        <v>0</v>
      </c>
      <c r="BL41" s="3">
        <f t="shared" si="34"/>
        <v>0</v>
      </c>
      <c r="BM41" s="3">
        <f t="shared" si="34"/>
        <v>0</v>
      </c>
      <c r="BN41" s="3">
        <f t="shared" si="34"/>
        <v>0</v>
      </c>
      <c r="BO41" s="3">
        <f t="shared" si="34"/>
        <v>0</v>
      </c>
      <c r="BP41" s="3">
        <f t="shared" si="34"/>
        <v>0</v>
      </c>
      <c r="BQ41" s="3">
        <f t="shared" si="34"/>
        <v>0</v>
      </c>
      <c r="BR41" s="3">
        <f t="shared" si="34"/>
        <v>0</v>
      </c>
      <c r="BS41" s="3">
        <f t="shared" si="34"/>
        <v>0</v>
      </c>
      <c r="BT41" s="3">
        <f t="shared" ref="BT41:CH41" si="35">BS41</f>
        <v>0</v>
      </c>
      <c r="BU41" s="3">
        <f t="shared" si="35"/>
        <v>0</v>
      </c>
      <c r="BV41" s="3">
        <f t="shared" si="35"/>
        <v>0</v>
      </c>
      <c r="BW41" s="3">
        <f t="shared" si="35"/>
        <v>0</v>
      </c>
      <c r="BX41" s="3">
        <f t="shared" si="35"/>
        <v>0</v>
      </c>
      <c r="BY41" s="3">
        <f t="shared" si="35"/>
        <v>0</v>
      </c>
      <c r="BZ41" s="3">
        <f t="shared" si="35"/>
        <v>0</v>
      </c>
      <c r="CA41" s="3">
        <f t="shared" si="35"/>
        <v>0</v>
      </c>
      <c r="CB41" s="3">
        <f t="shared" si="35"/>
        <v>0</v>
      </c>
      <c r="CC41" s="3">
        <f t="shared" si="35"/>
        <v>0</v>
      </c>
      <c r="CD41" s="3">
        <f t="shared" si="35"/>
        <v>0</v>
      </c>
      <c r="CE41" s="3">
        <f t="shared" si="35"/>
        <v>0</v>
      </c>
      <c r="CF41" s="3">
        <f t="shared" si="35"/>
        <v>0</v>
      </c>
      <c r="CG41" s="3">
        <f t="shared" si="35"/>
        <v>0</v>
      </c>
      <c r="CH41" s="12">
        <f t="shared" si="35"/>
        <v>0</v>
      </c>
    </row>
    <row r="42" spans="1:86" x14ac:dyDescent="0.3">
      <c r="A42" s="642"/>
      <c r="B42" s="13" t="str">
        <f t="shared" si="33"/>
        <v>Building Shell</v>
      </c>
      <c r="C42" s="3">
        <v>0</v>
      </c>
      <c r="D42" s="3">
        <v>0</v>
      </c>
      <c r="E42" s="3">
        <v>0</v>
      </c>
      <c r="F42" s="3">
        <v>0</v>
      </c>
      <c r="G42" s="3">
        <f t="shared" ref="G42:BR42" si="36">F42</f>
        <v>0</v>
      </c>
      <c r="H42" s="3">
        <f t="shared" si="36"/>
        <v>0</v>
      </c>
      <c r="I42" s="3">
        <f t="shared" si="36"/>
        <v>0</v>
      </c>
      <c r="J42" s="3">
        <f t="shared" si="36"/>
        <v>0</v>
      </c>
      <c r="K42" s="3">
        <f t="shared" si="36"/>
        <v>0</v>
      </c>
      <c r="L42" s="3">
        <f t="shared" si="36"/>
        <v>0</v>
      </c>
      <c r="M42" s="3">
        <f t="shared" si="36"/>
        <v>0</v>
      </c>
      <c r="N42" s="3">
        <f t="shared" si="36"/>
        <v>0</v>
      </c>
      <c r="O42" s="3">
        <f t="shared" si="36"/>
        <v>0</v>
      </c>
      <c r="P42" s="3">
        <f t="shared" si="36"/>
        <v>0</v>
      </c>
      <c r="Q42" s="3">
        <f t="shared" si="36"/>
        <v>0</v>
      </c>
      <c r="R42" s="3">
        <f t="shared" si="36"/>
        <v>0</v>
      </c>
      <c r="S42" s="3">
        <f t="shared" si="36"/>
        <v>0</v>
      </c>
      <c r="T42" s="3">
        <f t="shared" si="36"/>
        <v>0</v>
      </c>
      <c r="U42" s="3">
        <f t="shared" si="36"/>
        <v>0</v>
      </c>
      <c r="V42" s="3">
        <f t="shared" si="36"/>
        <v>0</v>
      </c>
      <c r="W42" s="3">
        <f t="shared" si="36"/>
        <v>0</v>
      </c>
      <c r="X42" s="3">
        <f t="shared" si="36"/>
        <v>0</v>
      </c>
      <c r="Y42" s="3">
        <f t="shared" si="36"/>
        <v>0</v>
      </c>
      <c r="Z42" s="3">
        <f t="shared" si="36"/>
        <v>0</v>
      </c>
      <c r="AA42" s="3">
        <f t="shared" si="36"/>
        <v>0</v>
      </c>
      <c r="AB42" s="3">
        <f t="shared" si="36"/>
        <v>0</v>
      </c>
      <c r="AC42" s="3">
        <f t="shared" si="36"/>
        <v>0</v>
      </c>
      <c r="AD42" s="3">
        <f t="shared" si="36"/>
        <v>0</v>
      </c>
      <c r="AE42" s="3">
        <f t="shared" si="36"/>
        <v>0</v>
      </c>
      <c r="AF42" s="3">
        <f t="shared" si="36"/>
        <v>0</v>
      </c>
      <c r="AG42" s="3">
        <f t="shared" si="36"/>
        <v>0</v>
      </c>
      <c r="AH42" s="3">
        <f t="shared" si="36"/>
        <v>0</v>
      </c>
      <c r="AI42" s="3">
        <f t="shared" si="36"/>
        <v>0</v>
      </c>
      <c r="AJ42" s="3">
        <f t="shared" si="36"/>
        <v>0</v>
      </c>
      <c r="AK42" s="3">
        <f t="shared" si="36"/>
        <v>0</v>
      </c>
      <c r="AL42" s="3">
        <f t="shared" si="36"/>
        <v>0</v>
      </c>
      <c r="AM42" s="3">
        <f t="shared" si="36"/>
        <v>0</v>
      </c>
      <c r="AN42" s="3">
        <f t="shared" si="36"/>
        <v>0</v>
      </c>
      <c r="AO42" s="3">
        <f t="shared" si="36"/>
        <v>0</v>
      </c>
      <c r="AP42" s="3">
        <f t="shared" si="36"/>
        <v>0</v>
      </c>
      <c r="AQ42" s="3">
        <f t="shared" si="36"/>
        <v>0</v>
      </c>
      <c r="AR42" s="3">
        <f t="shared" si="36"/>
        <v>0</v>
      </c>
      <c r="AS42" s="3">
        <f t="shared" si="36"/>
        <v>0</v>
      </c>
      <c r="AT42" s="3">
        <f t="shared" si="36"/>
        <v>0</v>
      </c>
      <c r="AU42" s="3">
        <f t="shared" si="36"/>
        <v>0</v>
      </c>
      <c r="AV42" s="3">
        <f t="shared" si="36"/>
        <v>0</v>
      </c>
      <c r="AW42" s="3">
        <f t="shared" si="36"/>
        <v>0</v>
      </c>
      <c r="AX42" s="3">
        <f t="shared" si="36"/>
        <v>0</v>
      </c>
      <c r="AY42" s="3">
        <f t="shared" si="36"/>
        <v>0</v>
      </c>
      <c r="AZ42" s="3">
        <f t="shared" si="36"/>
        <v>0</v>
      </c>
      <c r="BA42" s="3">
        <f t="shared" si="36"/>
        <v>0</v>
      </c>
      <c r="BB42" s="3">
        <f t="shared" si="36"/>
        <v>0</v>
      </c>
      <c r="BC42" s="3">
        <f t="shared" si="36"/>
        <v>0</v>
      </c>
      <c r="BD42" s="3">
        <f t="shared" si="36"/>
        <v>0</v>
      </c>
      <c r="BE42" s="3">
        <f t="shared" si="36"/>
        <v>0</v>
      </c>
      <c r="BF42" s="3">
        <f t="shared" si="36"/>
        <v>0</v>
      </c>
      <c r="BG42" s="3">
        <f t="shared" si="36"/>
        <v>0</v>
      </c>
      <c r="BH42" s="3">
        <f t="shared" si="36"/>
        <v>0</v>
      </c>
      <c r="BI42" s="3">
        <f t="shared" si="36"/>
        <v>0</v>
      </c>
      <c r="BJ42" s="3">
        <f t="shared" si="36"/>
        <v>0</v>
      </c>
      <c r="BK42" s="3">
        <f t="shared" si="36"/>
        <v>0</v>
      </c>
      <c r="BL42" s="3">
        <f t="shared" si="36"/>
        <v>0</v>
      </c>
      <c r="BM42" s="3">
        <f t="shared" si="36"/>
        <v>0</v>
      </c>
      <c r="BN42" s="3">
        <f t="shared" si="36"/>
        <v>0</v>
      </c>
      <c r="BO42" s="3">
        <f t="shared" si="36"/>
        <v>0</v>
      </c>
      <c r="BP42" s="3">
        <f t="shared" si="36"/>
        <v>0</v>
      </c>
      <c r="BQ42" s="3">
        <f t="shared" si="36"/>
        <v>0</v>
      </c>
      <c r="BR42" s="3">
        <f t="shared" si="36"/>
        <v>0</v>
      </c>
      <c r="BS42" s="3">
        <f t="shared" ref="BS42:CH42" si="37">BR42</f>
        <v>0</v>
      </c>
      <c r="BT42" s="3">
        <f t="shared" si="37"/>
        <v>0</v>
      </c>
      <c r="BU42" s="3">
        <f t="shared" si="37"/>
        <v>0</v>
      </c>
      <c r="BV42" s="3">
        <f t="shared" si="37"/>
        <v>0</v>
      </c>
      <c r="BW42" s="3">
        <f t="shared" si="37"/>
        <v>0</v>
      </c>
      <c r="BX42" s="3">
        <f t="shared" si="37"/>
        <v>0</v>
      </c>
      <c r="BY42" s="3">
        <f t="shared" si="37"/>
        <v>0</v>
      </c>
      <c r="BZ42" s="3">
        <f t="shared" si="37"/>
        <v>0</v>
      </c>
      <c r="CA42" s="3">
        <f t="shared" si="37"/>
        <v>0</v>
      </c>
      <c r="CB42" s="3">
        <f t="shared" si="37"/>
        <v>0</v>
      </c>
      <c r="CC42" s="3">
        <f t="shared" si="37"/>
        <v>0</v>
      </c>
      <c r="CD42" s="3">
        <f t="shared" si="37"/>
        <v>0</v>
      </c>
      <c r="CE42" s="3">
        <f t="shared" si="37"/>
        <v>0</v>
      </c>
      <c r="CF42" s="3">
        <f t="shared" si="37"/>
        <v>0</v>
      </c>
      <c r="CG42" s="3">
        <f t="shared" si="37"/>
        <v>0</v>
      </c>
      <c r="CH42" s="12">
        <f t="shared" si="37"/>
        <v>0</v>
      </c>
    </row>
    <row r="43" spans="1:86" x14ac:dyDescent="0.3">
      <c r="A43" s="642"/>
      <c r="B43" s="11" t="str">
        <f t="shared" si="33"/>
        <v>Cooking</v>
      </c>
      <c r="C43" s="3">
        <v>0</v>
      </c>
      <c r="D43" s="3">
        <v>0</v>
      </c>
      <c r="E43" s="3">
        <v>0</v>
      </c>
      <c r="F43" s="3">
        <v>0</v>
      </c>
      <c r="G43" s="3">
        <f t="shared" ref="G43:BR43" si="38">F43</f>
        <v>0</v>
      </c>
      <c r="H43" s="3">
        <f t="shared" si="38"/>
        <v>0</v>
      </c>
      <c r="I43" s="3">
        <f t="shared" si="38"/>
        <v>0</v>
      </c>
      <c r="J43" s="3">
        <f t="shared" si="38"/>
        <v>0</v>
      </c>
      <c r="K43" s="3">
        <f t="shared" si="38"/>
        <v>0</v>
      </c>
      <c r="L43" s="3">
        <f t="shared" si="38"/>
        <v>0</v>
      </c>
      <c r="M43" s="3">
        <f t="shared" si="38"/>
        <v>0</v>
      </c>
      <c r="N43" s="3">
        <f t="shared" si="38"/>
        <v>0</v>
      </c>
      <c r="O43" s="3">
        <f t="shared" si="38"/>
        <v>0</v>
      </c>
      <c r="P43" s="3">
        <f t="shared" si="38"/>
        <v>0</v>
      </c>
      <c r="Q43" s="3">
        <f t="shared" si="38"/>
        <v>0</v>
      </c>
      <c r="R43" s="3">
        <f t="shared" si="38"/>
        <v>0</v>
      </c>
      <c r="S43" s="3">
        <f t="shared" si="38"/>
        <v>0</v>
      </c>
      <c r="T43" s="3">
        <f t="shared" si="38"/>
        <v>0</v>
      </c>
      <c r="U43" s="3">
        <f t="shared" si="38"/>
        <v>0</v>
      </c>
      <c r="V43" s="3">
        <f t="shared" si="38"/>
        <v>0</v>
      </c>
      <c r="W43" s="3">
        <f t="shared" si="38"/>
        <v>0</v>
      </c>
      <c r="X43" s="3">
        <f t="shared" si="38"/>
        <v>0</v>
      </c>
      <c r="Y43" s="3">
        <f t="shared" si="38"/>
        <v>0</v>
      </c>
      <c r="Z43" s="3">
        <f t="shared" si="38"/>
        <v>0</v>
      </c>
      <c r="AA43" s="3">
        <f t="shared" si="38"/>
        <v>0</v>
      </c>
      <c r="AB43" s="3">
        <f t="shared" si="38"/>
        <v>0</v>
      </c>
      <c r="AC43" s="3">
        <f t="shared" si="38"/>
        <v>0</v>
      </c>
      <c r="AD43" s="3">
        <f t="shared" si="38"/>
        <v>0</v>
      </c>
      <c r="AE43" s="3">
        <f t="shared" si="38"/>
        <v>0</v>
      </c>
      <c r="AF43" s="3">
        <f t="shared" si="38"/>
        <v>0</v>
      </c>
      <c r="AG43" s="3">
        <f t="shared" si="38"/>
        <v>0</v>
      </c>
      <c r="AH43" s="3">
        <f t="shared" si="38"/>
        <v>0</v>
      </c>
      <c r="AI43" s="3">
        <f t="shared" si="38"/>
        <v>0</v>
      </c>
      <c r="AJ43" s="3">
        <f t="shared" si="38"/>
        <v>0</v>
      </c>
      <c r="AK43" s="3">
        <f t="shared" si="38"/>
        <v>0</v>
      </c>
      <c r="AL43" s="3">
        <f t="shared" si="38"/>
        <v>0</v>
      </c>
      <c r="AM43" s="3">
        <f t="shared" si="38"/>
        <v>0</v>
      </c>
      <c r="AN43" s="3">
        <f t="shared" si="38"/>
        <v>0</v>
      </c>
      <c r="AO43" s="3">
        <f t="shared" si="38"/>
        <v>0</v>
      </c>
      <c r="AP43" s="3">
        <f t="shared" si="38"/>
        <v>0</v>
      </c>
      <c r="AQ43" s="3">
        <f t="shared" si="38"/>
        <v>0</v>
      </c>
      <c r="AR43" s="3">
        <f t="shared" si="38"/>
        <v>0</v>
      </c>
      <c r="AS43" s="3">
        <f t="shared" si="38"/>
        <v>0</v>
      </c>
      <c r="AT43" s="3">
        <f t="shared" si="38"/>
        <v>0</v>
      </c>
      <c r="AU43" s="3">
        <f t="shared" si="38"/>
        <v>0</v>
      </c>
      <c r="AV43" s="3">
        <f t="shared" si="38"/>
        <v>0</v>
      </c>
      <c r="AW43" s="3">
        <f t="shared" si="38"/>
        <v>0</v>
      </c>
      <c r="AX43" s="3">
        <f t="shared" si="38"/>
        <v>0</v>
      </c>
      <c r="AY43" s="3">
        <f t="shared" si="38"/>
        <v>0</v>
      </c>
      <c r="AZ43" s="3">
        <f t="shared" si="38"/>
        <v>0</v>
      </c>
      <c r="BA43" s="3">
        <f t="shared" si="38"/>
        <v>0</v>
      </c>
      <c r="BB43" s="3">
        <f t="shared" si="38"/>
        <v>0</v>
      </c>
      <c r="BC43" s="3">
        <f t="shared" si="38"/>
        <v>0</v>
      </c>
      <c r="BD43" s="3">
        <f t="shared" si="38"/>
        <v>0</v>
      </c>
      <c r="BE43" s="3">
        <f t="shared" si="38"/>
        <v>0</v>
      </c>
      <c r="BF43" s="3">
        <f t="shared" si="38"/>
        <v>0</v>
      </c>
      <c r="BG43" s="3">
        <f t="shared" si="38"/>
        <v>0</v>
      </c>
      <c r="BH43" s="3">
        <f t="shared" si="38"/>
        <v>0</v>
      </c>
      <c r="BI43" s="3">
        <f t="shared" si="38"/>
        <v>0</v>
      </c>
      <c r="BJ43" s="3">
        <f t="shared" si="38"/>
        <v>0</v>
      </c>
      <c r="BK43" s="3">
        <f t="shared" si="38"/>
        <v>0</v>
      </c>
      <c r="BL43" s="3">
        <f t="shared" si="38"/>
        <v>0</v>
      </c>
      <c r="BM43" s="3">
        <f t="shared" si="38"/>
        <v>0</v>
      </c>
      <c r="BN43" s="3">
        <f t="shared" si="38"/>
        <v>0</v>
      </c>
      <c r="BO43" s="3">
        <f t="shared" si="38"/>
        <v>0</v>
      </c>
      <c r="BP43" s="3">
        <f t="shared" si="38"/>
        <v>0</v>
      </c>
      <c r="BQ43" s="3">
        <f t="shared" si="38"/>
        <v>0</v>
      </c>
      <c r="BR43" s="3">
        <f t="shared" si="38"/>
        <v>0</v>
      </c>
      <c r="BS43" s="3">
        <f t="shared" ref="BS43:CH43" si="39">BR43</f>
        <v>0</v>
      </c>
      <c r="BT43" s="3">
        <f t="shared" si="39"/>
        <v>0</v>
      </c>
      <c r="BU43" s="3">
        <f t="shared" si="39"/>
        <v>0</v>
      </c>
      <c r="BV43" s="3">
        <f t="shared" si="39"/>
        <v>0</v>
      </c>
      <c r="BW43" s="3">
        <f t="shared" si="39"/>
        <v>0</v>
      </c>
      <c r="BX43" s="3">
        <f t="shared" si="39"/>
        <v>0</v>
      </c>
      <c r="BY43" s="3">
        <f t="shared" si="39"/>
        <v>0</v>
      </c>
      <c r="BZ43" s="3">
        <f t="shared" si="39"/>
        <v>0</v>
      </c>
      <c r="CA43" s="3">
        <f t="shared" si="39"/>
        <v>0</v>
      </c>
      <c r="CB43" s="3">
        <f t="shared" si="39"/>
        <v>0</v>
      </c>
      <c r="CC43" s="3">
        <f t="shared" si="39"/>
        <v>0</v>
      </c>
      <c r="CD43" s="3">
        <f t="shared" si="39"/>
        <v>0</v>
      </c>
      <c r="CE43" s="3">
        <f t="shared" si="39"/>
        <v>0</v>
      </c>
      <c r="CF43" s="3">
        <f t="shared" si="39"/>
        <v>0</v>
      </c>
      <c r="CG43" s="3">
        <f t="shared" si="39"/>
        <v>0</v>
      </c>
      <c r="CH43" s="12">
        <f t="shared" si="39"/>
        <v>0</v>
      </c>
    </row>
    <row r="44" spans="1:86" x14ac:dyDescent="0.3">
      <c r="A44" s="642"/>
      <c r="B44" s="11" t="str">
        <f t="shared" si="33"/>
        <v>Cooling</v>
      </c>
      <c r="C44" s="3">
        <v>0</v>
      </c>
      <c r="D44" s="3">
        <v>0</v>
      </c>
      <c r="E44" s="3">
        <v>0</v>
      </c>
      <c r="F44" s="3">
        <v>0</v>
      </c>
      <c r="G44" s="3">
        <f t="shared" ref="G44:BR44" si="40">F44</f>
        <v>0</v>
      </c>
      <c r="H44" s="3">
        <f t="shared" si="40"/>
        <v>0</v>
      </c>
      <c r="I44" s="3">
        <f t="shared" si="40"/>
        <v>0</v>
      </c>
      <c r="J44" s="3">
        <f t="shared" si="40"/>
        <v>0</v>
      </c>
      <c r="K44" s="3">
        <f t="shared" si="40"/>
        <v>0</v>
      </c>
      <c r="L44" s="3">
        <f t="shared" si="40"/>
        <v>0</v>
      </c>
      <c r="M44" s="3">
        <f t="shared" si="40"/>
        <v>0</v>
      </c>
      <c r="N44" s="3">
        <f t="shared" si="40"/>
        <v>0</v>
      </c>
      <c r="O44" s="3">
        <f t="shared" si="40"/>
        <v>0</v>
      </c>
      <c r="P44" s="3">
        <f t="shared" si="40"/>
        <v>0</v>
      </c>
      <c r="Q44" s="3">
        <f t="shared" si="40"/>
        <v>0</v>
      </c>
      <c r="R44" s="3">
        <f t="shared" si="40"/>
        <v>0</v>
      </c>
      <c r="S44" s="3">
        <f t="shared" si="40"/>
        <v>0</v>
      </c>
      <c r="T44" s="3">
        <f t="shared" si="40"/>
        <v>0</v>
      </c>
      <c r="U44" s="3">
        <f t="shared" si="40"/>
        <v>0</v>
      </c>
      <c r="V44" s="3">
        <f t="shared" si="40"/>
        <v>0</v>
      </c>
      <c r="W44" s="3">
        <f t="shared" si="40"/>
        <v>0</v>
      </c>
      <c r="X44" s="3">
        <f t="shared" si="40"/>
        <v>0</v>
      </c>
      <c r="Y44" s="3">
        <f t="shared" si="40"/>
        <v>0</v>
      </c>
      <c r="Z44" s="3">
        <f t="shared" si="40"/>
        <v>0</v>
      </c>
      <c r="AA44" s="3">
        <f t="shared" si="40"/>
        <v>0</v>
      </c>
      <c r="AB44" s="3">
        <f t="shared" si="40"/>
        <v>0</v>
      </c>
      <c r="AC44" s="3">
        <f t="shared" si="40"/>
        <v>0</v>
      </c>
      <c r="AD44" s="3">
        <f t="shared" si="40"/>
        <v>0</v>
      </c>
      <c r="AE44" s="3">
        <f t="shared" si="40"/>
        <v>0</v>
      </c>
      <c r="AF44" s="3">
        <f t="shared" si="40"/>
        <v>0</v>
      </c>
      <c r="AG44" s="3">
        <f t="shared" si="40"/>
        <v>0</v>
      </c>
      <c r="AH44" s="3">
        <f t="shared" si="40"/>
        <v>0</v>
      </c>
      <c r="AI44" s="3">
        <f t="shared" si="40"/>
        <v>0</v>
      </c>
      <c r="AJ44" s="3">
        <f t="shared" si="40"/>
        <v>0</v>
      </c>
      <c r="AK44" s="3">
        <f t="shared" si="40"/>
        <v>0</v>
      </c>
      <c r="AL44" s="3">
        <f t="shared" si="40"/>
        <v>0</v>
      </c>
      <c r="AM44" s="3">
        <f t="shared" si="40"/>
        <v>0</v>
      </c>
      <c r="AN44" s="3">
        <f t="shared" si="40"/>
        <v>0</v>
      </c>
      <c r="AO44" s="3">
        <f t="shared" si="40"/>
        <v>0</v>
      </c>
      <c r="AP44" s="3">
        <f t="shared" si="40"/>
        <v>0</v>
      </c>
      <c r="AQ44" s="3">
        <f t="shared" si="40"/>
        <v>0</v>
      </c>
      <c r="AR44" s="3">
        <f t="shared" si="40"/>
        <v>0</v>
      </c>
      <c r="AS44" s="3">
        <f t="shared" si="40"/>
        <v>0</v>
      </c>
      <c r="AT44" s="3">
        <f t="shared" si="40"/>
        <v>0</v>
      </c>
      <c r="AU44" s="3">
        <f t="shared" si="40"/>
        <v>0</v>
      </c>
      <c r="AV44" s="3">
        <f t="shared" si="40"/>
        <v>0</v>
      </c>
      <c r="AW44" s="3">
        <f t="shared" si="40"/>
        <v>0</v>
      </c>
      <c r="AX44" s="3">
        <f t="shared" si="40"/>
        <v>0</v>
      </c>
      <c r="AY44" s="3">
        <f t="shared" si="40"/>
        <v>0</v>
      </c>
      <c r="AZ44" s="3">
        <f t="shared" si="40"/>
        <v>0</v>
      </c>
      <c r="BA44" s="3">
        <f t="shared" si="40"/>
        <v>0</v>
      </c>
      <c r="BB44" s="3">
        <f t="shared" si="40"/>
        <v>0</v>
      </c>
      <c r="BC44" s="3">
        <f t="shared" si="40"/>
        <v>0</v>
      </c>
      <c r="BD44" s="3">
        <f t="shared" si="40"/>
        <v>0</v>
      </c>
      <c r="BE44" s="3">
        <f t="shared" si="40"/>
        <v>0</v>
      </c>
      <c r="BF44" s="3">
        <f t="shared" si="40"/>
        <v>0</v>
      </c>
      <c r="BG44" s="3">
        <f t="shared" si="40"/>
        <v>0</v>
      </c>
      <c r="BH44" s="3">
        <f t="shared" si="40"/>
        <v>0</v>
      </c>
      <c r="BI44" s="3">
        <f t="shared" si="40"/>
        <v>0</v>
      </c>
      <c r="BJ44" s="3">
        <f t="shared" si="40"/>
        <v>0</v>
      </c>
      <c r="BK44" s="3">
        <f t="shared" si="40"/>
        <v>0</v>
      </c>
      <c r="BL44" s="3">
        <f t="shared" si="40"/>
        <v>0</v>
      </c>
      <c r="BM44" s="3">
        <f t="shared" si="40"/>
        <v>0</v>
      </c>
      <c r="BN44" s="3">
        <f t="shared" si="40"/>
        <v>0</v>
      </c>
      <c r="BO44" s="3">
        <f t="shared" si="40"/>
        <v>0</v>
      </c>
      <c r="BP44" s="3">
        <f t="shared" si="40"/>
        <v>0</v>
      </c>
      <c r="BQ44" s="3">
        <f t="shared" si="40"/>
        <v>0</v>
      </c>
      <c r="BR44" s="3">
        <f t="shared" si="40"/>
        <v>0</v>
      </c>
      <c r="BS44" s="3">
        <f t="shared" ref="BS44:CH44" si="41">BR44</f>
        <v>0</v>
      </c>
      <c r="BT44" s="3">
        <f t="shared" si="41"/>
        <v>0</v>
      </c>
      <c r="BU44" s="3">
        <f t="shared" si="41"/>
        <v>0</v>
      </c>
      <c r="BV44" s="3">
        <f t="shared" si="41"/>
        <v>0</v>
      </c>
      <c r="BW44" s="3">
        <f t="shared" si="41"/>
        <v>0</v>
      </c>
      <c r="BX44" s="3">
        <f t="shared" si="41"/>
        <v>0</v>
      </c>
      <c r="BY44" s="3">
        <f t="shared" si="41"/>
        <v>0</v>
      </c>
      <c r="BZ44" s="3">
        <f t="shared" si="41"/>
        <v>0</v>
      </c>
      <c r="CA44" s="3">
        <f t="shared" si="41"/>
        <v>0</v>
      </c>
      <c r="CB44" s="3">
        <f t="shared" si="41"/>
        <v>0</v>
      </c>
      <c r="CC44" s="3">
        <f t="shared" si="41"/>
        <v>0</v>
      </c>
      <c r="CD44" s="3">
        <f t="shared" si="41"/>
        <v>0</v>
      </c>
      <c r="CE44" s="3">
        <f t="shared" si="41"/>
        <v>0</v>
      </c>
      <c r="CF44" s="3">
        <f t="shared" si="41"/>
        <v>0</v>
      </c>
      <c r="CG44" s="3">
        <f t="shared" si="41"/>
        <v>0</v>
      </c>
      <c r="CH44" s="12">
        <f t="shared" si="41"/>
        <v>0</v>
      </c>
    </row>
    <row r="45" spans="1:86" x14ac:dyDescent="0.3">
      <c r="A45" s="642"/>
      <c r="B45" s="13" t="str">
        <f t="shared" si="33"/>
        <v>Ext Lighting</v>
      </c>
      <c r="C45" s="3">
        <v>0</v>
      </c>
      <c r="D45" s="3">
        <v>0</v>
      </c>
      <c r="E45" s="3">
        <v>0</v>
      </c>
      <c r="F45" s="3">
        <v>0</v>
      </c>
      <c r="G45" s="3">
        <f t="shared" ref="G45:BR45" si="42">F45</f>
        <v>0</v>
      </c>
      <c r="H45" s="3">
        <f t="shared" si="42"/>
        <v>0</v>
      </c>
      <c r="I45" s="3">
        <f t="shared" si="42"/>
        <v>0</v>
      </c>
      <c r="J45" s="3">
        <f t="shared" si="42"/>
        <v>0</v>
      </c>
      <c r="K45" s="3">
        <f t="shared" si="42"/>
        <v>0</v>
      </c>
      <c r="L45" s="3">
        <f t="shared" si="42"/>
        <v>0</v>
      </c>
      <c r="M45" s="3">
        <f t="shared" si="42"/>
        <v>0</v>
      </c>
      <c r="N45" s="3">
        <f t="shared" si="42"/>
        <v>0</v>
      </c>
      <c r="O45" s="3">
        <f t="shared" si="42"/>
        <v>0</v>
      </c>
      <c r="P45" s="3">
        <f t="shared" si="42"/>
        <v>0</v>
      </c>
      <c r="Q45" s="3">
        <f t="shared" si="42"/>
        <v>0</v>
      </c>
      <c r="R45" s="3">
        <f t="shared" si="42"/>
        <v>0</v>
      </c>
      <c r="S45" s="3">
        <f t="shared" si="42"/>
        <v>0</v>
      </c>
      <c r="T45" s="3">
        <f t="shared" si="42"/>
        <v>0</v>
      </c>
      <c r="U45" s="3">
        <f t="shared" si="42"/>
        <v>0</v>
      </c>
      <c r="V45" s="3">
        <f t="shared" si="42"/>
        <v>0</v>
      </c>
      <c r="W45" s="3">
        <f t="shared" si="42"/>
        <v>0</v>
      </c>
      <c r="X45" s="3">
        <f t="shared" si="42"/>
        <v>0</v>
      </c>
      <c r="Y45" s="3">
        <f t="shared" si="42"/>
        <v>0</v>
      </c>
      <c r="Z45" s="3">
        <f t="shared" si="42"/>
        <v>0</v>
      </c>
      <c r="AA45" s="3">
        <f t="shared" si="42"/>
        <v>0</v>
      </c>
      <c r="AB45" s="3">
        <f t="shared" si="42"/>
        <v>0</v>
      </c>
      <c r="AC45" s="3">
        <f t="shared" si="42"/>
        <v>0</v>
      </c>
      <c r="AD45" s="3">
        <f t="shared" si="42"/>
        <v>0</v>
      </c>
      <c r="AE45" s="3">
        <f t="shared" si="42"/>
        <v>0</v>
      </c>
      <c r="AF45" s="3">
        <f t="shared" si="42"/>
        <v>0</v>
      </c>
      <c r="AG45" s="3">
        <f t="shared" si="42"/>
        <v>0</v>
      </c>
      <c r="AH45" s="3">
        <f t="shared" si="42"/>
        <v>0</v>
      </c>
      <c r="AI45" s="3">
        <f t="shared" si="42"/>
        <v>0</v>
      </c>
      <c r="AJ45" s="3">
        <f t="shared" si="42"/>
        <v>0</v>
      </c>
      <c r="AK45" s="3">
        <f t="shared" si="42"/>
        <v>0</v>
      </c>
      <c r="AL45" s="3">
        <f t="shared" si="42"/>
        <v>0</v>
      </c>
      <c r="AM45" s="3">
        <f t="shared" si="42"/>
        <v>0</v>
      </c>
      <c r="AN45" s="3">
        <f t="shared" si="42"/>
        <v>0</v>
      </c>
      <c r="AO45" s="3">
        <f t="shared" si="42"/>
        <v>0</v>
      </c>
      <c r="AP45" s="3">
        <f t="shared" si="42"/>
        <v>0</v>
      </c>
      <c r="AQ45" s="3">
        <f t="shared" si="42"/>
        <v>0</v>
      </c>
      <c r="AR45" s="3">
        <f t="shared" si="42"/>
        <v>0</v>
      </c>
      <c r="AS45" s="3">
        <f t="shared" si="42"/>
        <v>0</v>
      </c>
      <c r="AT45" s="3">
        <f t="shared" si="42"/>
        <v>0</v>
      </c>
      <c r="AU45" s="3">
        <f t="shared" si="42"/>
        <v>0</v>
      </c>
      <c r="AV45" s="3">
        <f t="shared" si="42"/>
        <v>0</v>
      </c>
      <c r="AW45" s="3">
        <f t="shared" si="42"/>
        <v>0</v>
      </c>
      <c r="AX45" s="3">
        <f t="shared" si="42"/>
        <v>0</v>
      </c>
      <c r="AY45" s="3">
        <f t="shared" si="42"/>
        <v>0</v>
      </c>
      <c r="AZ45" s="3">
        <f t="shared" si="42"/>
        <v>0</v>
      </c>
      <c r="BA45" s="3">
        <f t="shared" si="42"/>
        <v>0</v>
      </c>
      <c r="BB45" s="3">
        <f t="shared" si="42"/>
        <v>0</v>
      </c>
      <c r="BC45" s="3">
        <f t="shared" si="42"/>
        <v>0</v>
      </c>
      <c r="BD45" s="3">
        <f t="shared" si="42"/>
        <v>0</v>
      </c>
      <c r="BE45" s="3">
        <f t="shared" si="42"/>
        <v>0</v>
      </c>
      <c r="BF45" s="3">
        <f t="shared" si="42"/>
        <v>0</v>
      </c>
      <c r="BG45" s="3">
        <f t="shared" si="42"/>
        <v>0</v>
      </c>
      <c r="BH45" s="3">
        <f t="shared" si="42"/>
        <v>0</v>
      </c>
      <c r="BI45" s="3">
        <f t="shared" si="42"/>
        <v>0</v>
      </c>
      <c r="BJ45" s="3">
        <f t="shared" si="42"/>
        <v>0</v>
      </c>
      <c r="BK45" s="3">
        <f t="shared" si="42"/>
        <v>0</v>
      </c>
      <c r="BL45" s="3">
        <f t="shared" si="42"/>
        <v>0</v>
      </c>
      <c r="BM45" s="3">
        <f t="shared" si="42"/>
        <v>0</v>
      </c>
      <c r="BN45" s="3">
        <f t="shared" si="42"/>
        <v>0</v>
      </c>
      <c r="BO45" s="3">
        <f t="shared" si="42"/>
        <v>0</v>
      </c>
      <c r="BP45" s="3">
        <f t="shared" si="42"/>
        <v>0</v>
      </c>
      <c r="BQ45" s="3">
        <f t="shared" si="42"/>
        <v>0</v>
      </c>
      <c r="BR45" s="3">
        <f t="shared" si="42"/>
        <v>0</v>
      </c>
      <c r="BS45" s="3">
        <f t="shared" ref="BS45:CH45" si="43">BR45</f>
        <v>0</v>
      </c>
      <c r="BT45" s="3">
        <f t="shared" si="43"/>
        <v>0</v>
      </c>
      <c r="BU45" s="3">
        <f t="shared" si="43"/>
        <v>0</v>
      </c>
      <c r="BV45" s="3">
        <f t="shared" si="43"/>
        <v>0</v>
      </c>
      <c r="BW45" s="3">
        <f t="shared" si="43"/>
        <v>0</v>
      </c>
      <c r="BX45" s="3">
        <f t="shared" si="43"/>
        <v>0</v>
      </c>
      <c r="BY45" s="3">
        <f t="shared" si="43"/>
        <v>0</v>
      </c>
      <c r="BZ45" s="3">
        <f t="shared" si="43"/>
        <v>0</v>
      </c>
      <c r="CA45" s="3">
        <f t="shared" si="43"/>
        <v>0</v>
      </c>
      <c r="CB45" s="3">
        <f t="shared" si="43"/>
        <v>0</v>
      </c>
      <c r="CC45" s="3">
        <f t="shared" si="43"/>
        <v>0</v>
      </c>
      <c r="CD45" s="3">
        <f t="shared" si="43"/>
        <v>0</v>
      </c>
      <c r="CE45" s="3">
        <f t="shared" si="43"/>
        <v>0</v>
      </c>
      <c r="CF45" s="3">
        <f t="shared" si="43"/>
        <v>0</v>
      </c>
      <c r="CG45" s="3">
        <f t="shared" si="43"/>
        <v>0</v>
      </c>
      <c r="CH45" s="12">
        <f t="shared" si="43"/>
        <v>0</v>
      </c>
    </row>
    <row r="46" spans="1:86" x14ac:dyDescent="0.3">
      <c r="A46" s="642"/>
      <c r="B46" s="11" t="str">
        <f t="shared" si="33"/>
        <v>Heating</v>
      </c>
      <c r="C46" s="3">
        <v>0</v>
      </c>
      <c r="D46" s="3">
        <v>0</v>
      </c>
      <c r="E46" s="3">
        <v>0</v>
      </c>
      <c r="F46" s="3">
        <v>0</v>
      </c>
      <c r="G46" s="3">
        <f t="shared" ref="G46:BR46" si="44">F46</f>
        <v>0</v>
      </c>
      <c r="H46" s="3">
        <f t="shared" si="44"/>
        <v>0</v>
      </c>
      <c r="I46" s="3">
        <f t="shared" si="44"/>
        <v>0</v>
      </c>
      <c r="J46" s="3">
        <f t="shared" si="44"/>
        <v>0</v>
      </c>
      <c r="K46" s="3">
        <f t="shared" si="44"/>
        <v>0</v>
      </c>
      <c r="L46" s="3">
        <f t="shared" si="44"/>
        <v>0</v>
      </c>
      <c r="M46" s="3">
        <f t="shared" si="44"/>
        <v>0</v>
      </c>
      <c r="N46" s="3">
        <f t="shared" si="44"/>
        <v>0</v>
      </c>
      <c r="O46" s="3">
        <f t="shared" si="44"/>
        <v>0</v>
      </c>
      <c r="P46" s="3">
        <f t="shared" si="44"/>
        <v>0</v>
      </c>
      <c r="Q46" s="3">
        <f t="shared" si="44"/>
        <v>0</v>
      </c>
      <c r="R46" s="3">
        <f t="shared" si="44"/>
        <v>0</v>
      </c>
      <c r="S46" s="3">
        <f t="shared" si="44"/>
        <v>0</v>
      </c>
      <c r="T46" s="3">
        <f t="shared" si="44"/>
        <v>0</v>
      </c>
      <c r="U46" s="3">
        <f t="shared" si="44"/>
        <v>0</v>
      </c>
      <c r="V46" s="3">
        <f t="shared" si="44"/>
        <v>0</v>
      </c>
      <c r="W46" s="3">
        <f t="shared" si="44"/>
        <v>0</v>
      </c>
      <c r="X46" s="3">
        <f t="shared" si="44"/>
        <v>0</v>
      </c>
      <c r="Y46" s="3">
        <f t="shared" si="44"/>
        <v>0</v>
      </c>
      <c r="Z46" s="3">
        <f t="shared" si="44"/>
        <v>0</v>
      </c>
      <c r="AA46" s="3">
        <f t="shared" si="44"/>
        <v>0</v>
      </c>
      <c r="AB46" s="3">
        <f t="shared" si="44"/>
        <v>0</v>
      </c>
      <c r="AC46" s="3">
        <f t="shared" si="44"/>
        <v>0</v>
      </c>
      <c r="AD46" s="3">
        <f t="shared" si="44"/>
        <v>0</v>
      </c>
      <c r="AE46" s="3">
        <f t="shared" si="44"/>
        <v>0</v>
      </c>
      <c r="AF46" s="3">
        <f t="shared" si="44"/>
        <v>0</v>
      </c>
      <c r="AG46" s="3">
        <f t="shared" si="44"/>
        <v>0</v>
      </c>
      <c r="AH46" s="3">
        <f t="shared" si="44"/>
        <v>0</v>
      </c>
      <c r="AI46" s="3">
        <f t="shared" si="44"/>
        <v>0</v>
      </c>
      <c r="AJ46" s="3">
        <f t="shared" si="44"/>
        <v>0</v>
      </c>
      <c r="AK46" s="3">
        <f t="shared" si="44"/>
        <v>0</v>
      </c>
      <c r="AL46" s="3">
        <f t="shared" si="44"/>
        <v>0</v>
      </c>
      <c r="AM46" s="3">
        <f t="shared" si="44"/>
        <v>0</v>
      </c>
      <c r="AN46" s="3">
        <f t="shared" si="44"/>
        <v>0</v>
      </c>
      <c r="AO46" s="3">
        <f t="shared" si="44"/>
        <v>0</v>
      </c>
      <c r="AP46" s="3">
        <f t="shared" si="44"/>
        <v>0</v>
      </c>
      <c r="AQ46" s="3">
        <f t="shared" si="44"/>
        <v>0</v>
      </c>
      <c r="AR46" s="3">
        <f t="shared" si="44"/>
        <v>0</v>
      </c>
      <c r="AS46" s="3">
        <f t="shared" si="44"/>
        <v>0</v>
      </c>
      <c r="AT46" s="3">
        <f t="shared" si="44"/>
        <v>0</v>
      </c>
      <c r="AU46" s="3">
        <f t="shared" si="44"/>
        <v>0</v>
      </c>
      <c r="AV46" s="3">
        <f t="shared" si="44"/>
        <v>0</v>
      </c>
      <c r="AW46" s="3">
        <f t="shared" si="44"/>
        <v>0</v>
      </c>
      <c r="AX46" s="3">
        <f t="shared" si="44"/>
        <v>0</v>
      </c>
      <c r="AY46" s="3">
        <f t="shared" si="44"/>
        <v>0</v>
      </c>
      <c r="AZ46" s="3">
        <f t="shared" si="44"/>
        <v>0</v>
      </c>
      <c r="BA46" s="3">
        <f t="shared" si="44"/>
        <v>0</v>
      </c>
      <c r="BB46" s="3">
        <f t="shared" si="44"/>
        <v>0</v>
      </c>
      <c r="BC46" s="3">
        <f t="shared" si="44"/>
        <v>0</v>
      </c>
      <c r="BD46" s="3">
        <f t="shared" si="44"/>
        <v>0</v>
      </c>
      <c r="BE46" s="3">
        <f t="shared" si="44"/>
        <v>0</v>
      </c>
      <c r="BF46" s="3">
        <f t="shared" si="44"/>
        <v>0</v>
      </c>
      <c r="BG46" s="3">
        <f t="shared" si="44"/>
        <v>0</v>
      </c>
      <c r="BH46" s="3">
        <f t="shared" si="44"/>
        <v>0</v>
      </c>
      <c r="BI46" s="3">
        <f t="shared" si="44"/>
        <v>0</v>
      </c>
      <c r="BJ46" s="3">
        <f t="shared" si="44"/>
        <v>0</v>
      </c>
      <c r="BK46" s="3">
        <f t="shared" si="44"/>
        <v>0</v>
      </c>
      <c r="BL46" s="3">
        <f t="shared" si="44"/>
        <v>0</v>
      </c>
      <c r="BM46" s="3">
        <f t="shared" si="44"/>
        <v>0</v>
      </c>
      <c r="BN46" s="3">
        <f t="shared" si="44"/>
        <v>0</v>
      </c>
      <c r="BO46" s="3">
        <f t="shared" si="44"/>
        <v>0</v>
      </c>
      <c r="BP46" s="3">
        <f t="shared" si="44"/>
        <v>0</v>
      </c>
      <c r="BQ46" s="3">
        <f t="shared" si="44"/>
        <v>0</v>
      </c>
      <c r="BR46" s="3">
        <f t="shared" si="44"/>
        <v>0</v>
      </c>
      <c r="BS46" s="3">
        <f t="shared" ref="BS46:CH46" si="45">BR46</f>
        <v>0</v>
      </c>
      <c r="BT46" s="3">
        <f t="shared" si="45"/>
        <v>0</v>
      </c>
      <c r="BU46" s="3">
        <f t="shared" si="45"/>
        <v>0</v>
      </c>
      <c r="BV46" s="3">
        <f t="shared" si="45"/>
        <v>0</v>
      </c>
      <c r="BW46" s="3">
        <f t="shared" si="45"/>
        <v>0</v>
      </c>
      <c r="BX46" s="3">
        <f t="shared" si="45"/>
        <v>0</v>
      </c>
      <c r="BY46" s="3">
        <f t="shared" si="45"/>
        <v>0</v>
      </c>
      <c r="BZ46" s="3">
        <f t="shared" si="45"/>
        <v>0</v>
      </c>
      <c r="CA46" s="3">
        <f t="shared" si="45"/>
        <v>0</v>
      </c>
      <c r="CB46" s="3">
        <f t="shared" si="45"/>
        <v>0</v>
      </c>
      <c r="CC46" s="3">
        <f t="shared" si="45"/>
        <v>0</v>
      </c>
      <c r="CD46" s="3">
        <f t="shared" si="45"/>
        <v>0</v>
      </c>
      <c r="CE46" s="3">
        <f t="shared" si="45"/>
        <v>0</v>
      </c>
      <c r="CF46" s="3">
        <f t="shared" si="45"/>
        <v>0</v>
      </c>
      <c r="CG46" s="3">
        <f t="shared" si="45"/>
        <v>0</v>
      </c>
      <c r="CH46" s="12">
        <f t="shared" si="45"/>
        <v>0</v>
      </c>
    </row>
    <row r="47" spans="1:86" x14ac:dyDescent="0.3">
      <c r="A47" s="642"/>
      <c r="B47" s="11" t="str">
        <f t="shared" si="33"/>
        <v>HVAC</v>
      </c>
      <c r="C47" s="3">
        <v>0</v>
      </c>
      <c r="D47" s="3">
        <v>0</v>
      </c>
      <c r="E47" s="3">
        <v>0</v>
      </c>
      <c r="F47" s="3">
        <v>0</v>
      </c>
      <c r="G47" s="3">
        <f t="shared" ref="G47:BR47" si="46">F47</f>
        <v>0</v>
      </c>
      <c r="H47" s="3">
        <f t="shared" si="46"/>
        <v>0</v>
      </c>
      <c r="I47" s="3">
        <f t="shared" si="46"/>
        <v>0</v>
      </c>
      <c r="J47" s="3">
        <f t="shared" si="46"/>
        <v>0</v>
      </c>
      <c r="K47" s="3">
        <f t="shared" si="46"/>
        <v>0</v>
      </c>
      <c r="L47" s="3">
        <f t="shared" si="46"/>
        <v>0</v>
      </c>
      <c r="M47" s="3">
        <f t="shared" si="46"/>
        <v>0</v>
      </c>
      <c r="N47" s="3">
        <f t="shared" si="46"/>
        <v>0</v>
      </c>
      <c r="O47" s="3">
        <f t="shared" si="46"/>
        <v>0</v>
      </c>
      <c r="P47" s="3">
        <f t="shared" si="46"/>
        <v>0</v>
      </c>
      <c r="Q47" s="3">
        <f t="shared" si="46"/>
        <v>0</v>
      </c>
      <c r="R47" s="3">
        <f t="shared" si="46"/>
        <v>0</v>
      </c>
      <c r="S47" s="3">
        <f t="shared" si="46"/>
        <v>0</v>
      </c>
      <c r="T47" s="3">
        <f t="shared" si="46"/>
        <v>0</v>
      </c>
      <c r="U47" s="3">
        <f t="shared" si="46"/>
        <v>0</v>
      </c>
      <c r="V47" s="3">
        <f t="shared" si="46"/>
        <v>0</v>
      </c>
      <c r="W47" s="3">
        <f t="shared" si="46"/>
        <v>0</v>
      </c>
      <c r="X47" s="3">
        <f t="shared" si="46"/>
        <v>0</v>
      </c>
      <c r="Y47" s="3">
        <f t="shared" si="46"/>
        <v>0</v>
      </c>
      <c r="Z47" s="3">
        <f t="shared" si="46"/>
        <v>0</v>
      </c>
      <c r="AA47" s="3">
        <f t="shared" si="46"/>
        <v>0</v>
      </c>
      <c r="AB47" s="3">
        <f t="shared" si="46"/>
        <v>0</v>
      </c>
      <c r="AC47" s="3">
        <f t="shared" si="46"/>
        <v>0</v>
      </c>
      <c r="AD47" s="3">
        <f t="shared" si="46"/>
        <v>0</v>
      </c>
      <c r="AE47" s="3">
        <f t="shared" si="46"/>
        <v>0</v>
      </c>
      <c r="AF47" s="3">
        <f t="shared" si="46"/>
        <v>0</v>
      </c>
      <c r="AG47" s="3">
        <f t="shared" si="46"/>
        <v>0</v>
      </c>
      <c r="AH47" s="3">
        <f t="shared" si="46"/>
        <v>0</v>
      </c>
      <c r="AI47" s="3">
        <f t="shared" si="46"/>
        <v>0</v>
      </c>
      <c r="AJ47" s="3">
        <f t="shared" si="46"/>
        <v>0</v>
      </c>
      <c r="AK47" s="3">
        <f t="shared" si="46"/>
        <v>0</v>
      </c>
      <c r="AL47" s="3">
        <f t="shared" si="46"/>
        <v>0</v>
      </c>
      <c r="AM47" s="3">
        <f t="shared" si="46"/>
        <v>0</v>
      </c>
      <c r="AN47" s="3">
        <f t="shared" si="46"/>
        <v>0</v>
      </c>
      <c r="AO47" s="3">
        <f t="shared" si="46"/>
        <v>0</v>
      </c>
      <c r="AP47" s="3">
        <f t="shared" si="46"/>
        <v>0</v>
      </c>
      <c r="AQ47" s="3">
        <f t="shared" si="46"/>
        <v>0</v>
      </c>
      <c r="AR47" s="3">
        <f t="shared" si="46"/>
        <v>0</v>
      </c>
      <c r="AS47" s="3">
        <f t="shared" si="46"/>
        <v>0</v>
      </c>
      <c r="AT47" s="3">
        <f t="shared" si="46"/>
        <v>0</v>
      </c>
      <c r="AU47" s="3">
        <f t="shared" si="46"/>
        <v>0</v>
      </c>
      <c r="AV47" s="3">
        <f t="shared" si="46"/>
        <v>0</v>
      </c>
      <c r="AW47" s="3">
        <f t="shared" si="46"/>
        <v>0</v>
      </c>
      <c r="AX47" s="3">
        <f t="shared" si="46"/>
        <v>0</v>
      </c>
      <c r="AY47" s="3">
        <f t="shared" si="46"/>
        <v>0</v>
      </c>
      <c r="AZ47" s="3">
        <f t="shared" si="46"/>
        <v>0</v>
      </c>
      <c r="BA47" s="3">
        <f t="shared" si="46"/>
        <v>0</v>
      </c>
      <c r="BB47" s="3">
        <f t="shared" si="46"/>
        <v>0</v>
      </c>
      <c r="BC47" s="3">
        <f t="shared" si="46"/>
        <v>0</v>
      </c>
      <c r="BD47" s="3">
        <f t="shared" si="46"/>
        <v>0</v>
      </c>
      <c r="BE47" s="3">
        <f t="shared" si="46"/>
        <v>0</v>
      </c>
      <c r="BF47" s="3">
        <f t="shared" si="46"/>
        <v>0</v>
      </c>
      <c r="BG47" s="3">
        <f t="shared" si="46"/>
        <v>0</v>
      </c>
      <c r="BH47" s="3">
        <f t="shared" si="46"/>
        <v>0</v>
      </c>
      <c r="BI47" s="3">
        <f t="shared" si="46"/>
        <v>0</v>
      </c>
      <c r="BJ47" s="3">
        <f t="shared" si="46"/>
        <v>0</v>
      </c>
      <c r="BK47" s="3">
        <f t="shared" si="46"/>
        <v>0</v>
      </c>
      <c r="BL47" s="3">
        <f t="shared" si="46"/>
        <v>0</v>
      </c>
      <c r="BM47" s="3">
        <f t="shared" si="46"/>
        <v>0</v>
      </c>
      <c r="BN47" s="3">
        <f t="shared" si="46"/>
        <v>0</v>
      </c>
      <c r="BO47" s="3">
        <f t="shared" si="46"/>
        <v>0</v>
      </c>
      <c r="BP47" s="3">
        <f t="shared" si="46"/>
        <v>0</v>
      </c>
      <c r="BQ47" s="3">
        <f t="shared" si="46"/>
        <v>0</v>
      </c>
      <c r="BR47" s="3">
        <f t="shared" si="46"/>
        <v>0</v>
      </c>
      <c r="BS47" s="3">
        <f t="shared" ref="BS47:CH47" si="47">BR47</f>
        <v>0</v>
      </c>
      <c r="BT47" s="3">
        <f t="shared" si="47"/>
        <v>0</v>
      </c>
      <c r="BU47" s="3">
        <f t="shared" si="47"/>
        <v>0</v>
      </c>
      <c r="BV47" s="3">
        <f t="shared" si="47"/>
        <v>0</v>
      </c>
      <c r="BW47" s="3">
        <f t="shared" si="47"/>
        <v>0</v>
      </c>
      <c r="BX47" s="3">
        <f t="shared" si="47"/>
        <v>0</v>
      </c>
      <c r="BY47" s="3">
        <f t="shared" si="47"/>
        <v>0</v>
      </c>
      <c r="BZ47" s="3">
        <f t="shared" si="47"/>
        <v>0</v>
      </c>
      <c r="CA47" s="3">
        <f t="shared" si="47"/>
        <v>0</v>
      </c>
      <c r="CB47" s="3">
        <f t="shared" si="47"/>
        <v>0</v>
      </c>
      <c r="CC47" s="3">
        <f t="shared" si="47"/>
        <v>0</v>
      </c>
      <c r="CD47" s="3">
        <f t="shared" si="47"/>
        <v>0</v>
      </c>
      <c r="CE47" s="3">
        <f t="shared" si="47"/>
        <v>0</v>
      </c>
      <c r="CF47" s="3">
        <f t="shared" si="47"/>
        <v>0</v>
      </c>
      <c r="CG47" s="3">
        <f t="shared" si="47"/>
        <v>0</v>
      </c>
      <c r="CH47" s="12">
        <f t="shared" si="47"/>
        <v>0</v>
      </c>
    </row>
    <row r="48" spans="1:86" x14ac:dyDescent="0.3">
      <c r="A48" s="642"/>
      <c r="B48" s="11" t="str">
        <f t="shared" si="33"/>
        <v>Lighting</v>
      </c>
      <c r="C48" s="3">
        <v>0</v>
      </c>
      <c r="D48" s="3">
        <v>0</v>
      </c>
      <c r="E48" s="3">
        <v>0</v>
      </c>
      <c r="F48" s="3">
        <v>0</v>
      </c>
      <c r="G48" s="3">
        <f t="shared" ref="G48:BR48" si="48">F48</f>
        <v>0</v>
      </c>
      <c r="H48" s="3">
        <f t="shared" si="48"/>
        <v>0</v>
      </c>
      <c r="I48" s="3">
        <f t="shared" si="48"/>
        <v>0</v>
      </c>
      <c r="J48" s="3">
        <f t="shared" si="48"/>
        <v>0</v>
      </c>
      <c r="K48" s="3">
        <f t="shared" si="48"/>
        <v>0</v>
      </c>
      <c r="L48" s="3">
        <f t="shared" si="48"/>
        <v>0</v>
      </c>
      <c r="M48" s="3">
        <f t="shared" si="48"/>
        <v>0</v>
      </c>
      <c r="N48" s="3">
        <f t="shared" si="48"/>
        <v>0</v>
      </c>
      <c r="O48" s="3">
        <f t="shared" si="48"/>
        <v>0</v>
      </c>
      <c r="P48" s="3">
        <f t="shared" si="48"/>
        <v>0</v>
      </c>
      <c r="Q48" s="3">
        <f t="shared" si="48"/>
        <v>0</v>
      </c>
      <c r="R48" s="3">
        <f t="shared" si="48"/>
        <v>0</v>
      </c>
      <c r="S48" s="3">
        <f t="shared" si="48"/>
        <v>0</v>
      </c>
      <c r="T48" s="3">
        <f t="shared" si="48"/>
        <v>0</v>
      </c>
      <c r="U48" s="3">
        <f t="shared" si="48"/>
        <v>0</v>
      </c>
      <c r="V48" s="3">
        <f t="shared" si="48"/>
        <v>0</v>
      </c>
      <c r="W48" s="3">
        <f t="shared" si="48"/>
        <v>0</v>
      </c>
      <c r="X48" s="3">
        <f t="shared" si="48"/>
        <v>0</v>
      </c>
      <c r="Y48" s="3">
        <f t="shared" si="48"/>
        <v>0</v>
      </c>
      <c r="Z48" s="3">
        <f t="shared" si="48"/>
        <v>0</v>
      </c>
      <c r="AA48" s="3">
        <f t="shared" si="48"/>
        <v>0</v>
      </c>
      <c r="AB48" s="3">
        <f t="shared" si="48"/>
        <v>0</v>
      </c>
      <c r="AC48" s="3">
        <f t="shared" si="48"/>
        <v>0</v>
      </c>
      <c r="AD48" s="3">
        <f t="shared" si="48"/>
        <v>0</v>
      </c>
      <c r="AE48" s="3">
        <f t="shared" si="48"/>
        <v>0</v>
      </c>
      <c r="AF48" s="3">
        <f t="shared" si="48"/>
        <v>0</v>
      </c>
      <c r="AG48" s="3">
        <f t="shared" si="48"/>
        <v>0</v>
      </c>
      <c r="AH48" s="3">
        <f t="shared" si="48"/>
        <v>0</v>
      </c>
      <c r="AI48" s="3">
        <f t="shared" si="48"/>
        <v>0</v>
      </c>
      <c r="AJ48" s="3">
        <f t="shared" si="48"/>
        <v>0</v>
      </c>
      <c r="AK48" s="3">
        <f t="shared" si="48"/>
        <v>0</v>
      </c>
      <c r="AL48" s="3">
        <f t="shared" si="48"/>
        <v>0</v>
      </c>
      <c r="AM48" s="3">
        <f t="shared" si="48"/>
        <v>0</v>
      </c>
      <c r="AN48" s="3">
        <f t="shared" si="48"/>
        <v>0</v>
      </c>
      <c r="AO48" s="3">
        <f t="shared" si="48"/>
        <v>0</v>
      </c>
      <c r="AP48" s="3">
        <f t="shared" si="48"/>
        <v>0</v>
      </c>
      <c r="AQ48" s="3">
        <f t="shared" si="48"/>
        <v>0</v>
      </c>
      <c r="AR48" s="3">
        <f t="shared" si="48"/>
        <v>0</v>
      </c>
      <c r="AS48" s="3">
        <f t="shared" si="48"/>
        <v>0</v>
      </c>
      <c r="AT48" s="3">
        <f t="shared" si="48"/>
        <v>0</v>
      </c>
      <c r="AU48" s="3">
        <f t="shared" si="48"/>
        <v>0</v>
      </c>
      <c r="AV48" s="3">
        <f t="shared" si="48"/>
        <v>0</v>
      </c>
      <c r="AW48" s="3">
        <f t="shared" si="48"/>
        <v>0</v>
      </c>
      <c r="AX48" s="3">
        <f t="shared" si="48"/>
        <v>0</v>
      </c>
      <c r="AY48" s="3">
        <f t="shared" si="48"/>
        <v>0</v>
      </c>
      <c r="AZ48" s="3">
        <f t="shared" si="48"/>
        <v>0</v>
      </c>
      <c r="BA48" s="3">
        <f t="shared" si="48"/>
        <v>0</v>
      </c>
      <c r="BB48" s="3">
        <f t="shared" si="48"/>
        <v>0</v>
      </c>
      <c r="BC48" s="3">
        <f t="shared" si="48"/>
        <v>0</v>
      </c>
      <c r="BD48" s="3">
        <f t="shared" si="48"/>
        <v>0</v>
      </c>
      <c r="BE48" s="3">
        <f t="shared" si="48"/>
        <v>0</v>
      </c>
      <c r="BF48" s="3">
        <f t="shared" si="48"/>
        <v>0</v>
      </c>
      <c r="BG48" s="3">
        <f t="shared" si="48"/>
        <v>0</v>
      </c>
      <c r="BH48" s="3">
        <f t="shared" si="48"/>
        <v>0</v>
      </c>
      <c r="BI48" s="3">
        <f t="shared" si="48"/>
        <v>0</v>
      </c>
      <c r="BJ48" s="3">
        <f t="shared" si="48"/>
        <v>0</v>
      </c>
      <c r="BK48" s="3">
        <f t="shared" si="48"/>
        <v>0</v>
      </c>
      <c r="BL48" s="3">
        <f t="shared" si="48"/>
        <v>0</v>
      </c>
      <c r="BM48" s="3">
        <f t="shared" si="48"/>
        <v>0</v>
      </c>
      <c r="BN48" s="3">
        <f t="shared" si="48"/>
        <v>0</v>
      </c>
      <c r="BO48" s="3">
        <f t="shared" si="48"/>
        <v>0</v>
      </c>
      <c r="BP48" s="3">
        <f t="shared" si="48"/>
        <v>0</v>
      </c>
      <c r="BQ48" s="3">
        <f t="shared" si="48"/>
        <v>0</v>
      </c>
      <c r="BR48" s="3">
        <f t="shared" si="48"/>
        <v>0</v>
      </c>
      <c r="BS48" s="3">
        <f t="shared" ref="BS48:CH48" si="49">BR48</f>
        <v>0</v>
      </c>
      <c r="BT48" s="3">
        <f t="shared" si="49"/>
        <v>0</v>
      </c>
      <c r="BU48" s="3">
        <f t="shared" si="49"/>
        <v>0</v>
      </c>
      <c r="BV48" s="3">
        <f t="shared" si="49"/>
        <v>0</v>
      </c>
      <c r="BW48" s="3">
        <f t="shared" si="49"/>
        <v>0</v>
      </c>
      <c r="BX48" s="3">
        <f t="shared" si="49"/>
        <v>0</v>
      </c>
      <c r="BY48" s="3">
        <f t="shared" si="49"/>
        <v>0</v>
      </c>
      <c r="BZ48" s="3">
        <f t="shared" si="49"/>
        <v>0</v>
      </c>
      <c r="CA48" s="3">
        <f t="shared" si="49"/>
        <v>0</v>
      </c>
      <c r="CB48" s="3">
        <f t="shared" si="49"/>
        <v>0</v>
      </c>
      <c r="CC48" s="3">
        <f t="shared" si="49"/>
        <v>0</v>
      </c>
      <c r="CD48" s="3">
        <f t="shared" si="49"/>
        <v>0</v>
      </c>
      <c r="CE48" s="3">
        <f t="shared" si="49"/>
        <v>0</v>
      </c>
      <c r="CF48" s="3">
        <f t="shared" si="49"/>
        <v>0</v>
      </c>
      <c r="CG48" s="3">
        <f t="shared" si="49"/>
        <v>0</v>
      </c>
      <c r="CH48" s="12">
        <f t="shared" si="49"/>
        <v>0</v>
      </c>
    </row>
    <row r="49" spans="1:86" x14ac:dyDescent="0.3">
      <c r="A49" s="642"/>
      <c r="B49" s="11" t="str">
        <f t="shared" si="33"/>
        <v>Miscellaneous</v>
      </c>
      <c r="C49" s="3">
        <v>0</v>
      </c>
      <c r="D49" s="3">
        <v>0</v>
      </c>
      <c r="E49" s="3">
        <v>0</v>
      </c>
      <c r="F49" s="3">
        <v>0</v>
      </c>
      <c r="G49" s="3">
        <f t="shared" ref="G49:BR49" si="50">F49</f>
        <v>0</v>
      </c>
      <c r="H49" s="3">
        <f t="shared" si="50"/>
        <v>0</v>
      </c>
      <c r="I49" s="3">
        <f t="shared" si="50"/>
        <v>0</v>
      </c>
      <c r="J49" s="3">
        <f t="shared" si="50"/>
        <v>0</v>
      </c>
      <c r="K49" s="3">
        <f t="shared" si="50"/>
        <v>0</v>
      </c>
      <c r="L49" s="3">
        <f t="shared" si="50"/>
        <v>0</v>
      </c>
      <c r="M49" s="3">
        <f t="shared" si="50"/>
        <v>0</v>
      </c>
      <c r="N49" s="3">
        <f t="shared" si="50"/>
        <v>0</v>
      </c>
      <c r="O49" s="3">
        <f t="shared" si="50"/>
        <v>0</v>
      </c>
      <c r="P49" s="3">
        <f t="shared" si="50"/>
        <v>0</v>
      </c>
      <c r="Q49" s="3">
        <f t="shared" si="50"/>
        <v>0</v>
      </c>
      <c r="R49" s="3">
        <f t="shared" si="50"/>
        <v>0</v>
      </c>
      <c r="S49" s="3">
        <f t="shared" si="50"/>
        <v>0</v>
      </c>
      <c r="T49" s="3">
        <f t="shared" si="50"/>
        <v>0</v>
      </c>
      <c r="U49" s="3">
        <f t="shared" si="50"/>
        <v>0</v>
      </c>
      <c r="V49" s="3">
        <f t="shared" si="50"/>
        <v>0</v>
      </c>
      <c r="W49" s="3">
        <f t="shared" si="50"/>
        <v>0</v>
      </c>
      <c r="X49" s="3">
        <f t="shared" si="50"/>
        <v>0</v>
      </c>
      <c r="Y49" s="3">
        <f t="shared" si="50"/>
        <v>0</v>
      </c>
      <c r="Z49" s="3">
        <f t="shared" si="50"/>
        <v>0</v>
      </c>
      <c r="AA49" s="3">
        <f t="shared" si="50"/>
        <v>0</v>
      </c>
      <c r="AB49" s="3">
        <f t="shared" si="50"/>
        <v>0</v>
      </c>
      <c r="AC49" s="3">
        <f t="shared" si="50"/>
        <v>0</v>
      </c>
      <c r="AD49" s="3">
        <f t="shared" si="50"/>
        <v>0</v>
      </c>
      <c r="AE49" s="3">
        <f t="shared" si="50"/>
        <v>0</v>
      </c>
      <c r="AF49" s="3">
        <f t="shared" si="50"/>
        <v>0</v>
      </c>
      <c r="AG49" s="3">
        <f t="shared" si="50"/>
        <v>0</v>
      </c>
      <c r="AH49" s="3">
        <f t="shared" si="50"/>
        <v>0</v>
      </c>
      <c r="AI49" s="3">
        <f t="shared" si="50"/>
        <v>0</v>
      </c>
      <c r="AJ49" s="3">
        <f t="shared" si="50"/>
        <v>0</v>
      </c>
      <c r="AK49" s="3">
        <f t="shared" si="50"/>
        <v>0</v>
      </c>
      <c r="AL49" s="3">
        <f t="shared" si="50"/>
        <v>0</v>
      </c>
      <c r="AM49" s="3">
        <f t="shared" si="50"/>
        <v>0</v>
      </c>
      <c r="AN49" s="3">
        <f t="shared" si="50"/>
        <v>0</v>
      </c>
      <c r="AO49" s="3">
        <f t="shared" si="50"/>
        <v>0</v>
      </c>
      <c r="AP49" s="3">
        <f t="shared" si="50"/>
        <v>0</v>
      </c>
      <c r="AQ49" s="3">
        <f t="shared" si="50"/>
        <v>0</v>
      </c>
      <c r="AR49" s="3">
        <f t="shared" si="50"/>
        <v>0</v>
      </c>
      <c r="AS49" s="3">
        <f t="shared" si="50"/>
        <v>0</v>
      </c>
      <c r="AT49" s="3">
        <f t="shared" si="50"/>
        <v>0</v>
      </c>
      <c r="AU49" s="3">
        <f t="shared" si="50"/>
        <v>0</v>
      </c>
      <c r="AV49" s="3">
        <f t="shared" si="50"/>
        <v>0</v>
      </c>
      <c r="AW49" s="3">
        <f t="shared" si="50"/>
        <v>0</v>
      </c>
      <c r="AX49" s="3">
        <f t="shared" si="50"/>
        <v>0</v>
      </c>
      <c r="AY49" s="3">
        <f t="shared" si="50"/>
        <v>0</v>
      </c>
      <c r="AZ49" s="3">
        <f t="shared" si="50"/>
        <v>0</v>
      </c>
      <c r="BA49" s="3">
        <f t="shared" si="50"/>
        <v>0</v>
      </c>
      <c r="BB49" s="3">
        <f t="shared" si="50"/>
        <v>0</v>
      </c>
      <c r="BC49" s="3">
        <f t="shared" si="50"/>
        <v>0</v>
      </c>
      <c r="BD49" s="3">
        <f t="shared" si="50"/>
        <v>0</v>
      </c>
      <c r="BE49" s="3">
        <f t="shared" si="50"/>
        <v>0</v>
      </c>
      <c r="BF49" s="3">
        <f t="shared" si="50"/>
        <v>0</v>
      </c>
      <c r="BG49" s="3">
        <f t="shared" si="50"/>
        <v>0</v>
      </c>
      <c r="BH49" s="3">
        <f t="shared" si="50"/>
        <v>0</v>
      </c>
      <c r="BI49" s="3">
        <f t="shared" si="50"/>
        <v>0</v>
      </c>
      <c r="BJ49" s="3">
        <f t="shared" si="50"/>
        <v>0</v>
      </c>
      <c r="BK49" s="3">
        <f t="shared" si="50"/>
        <v>0</v>
      </c>
      <c r="BL49" s="3">
        <f t="shared" si="50"/>
        <v>0</v>
      </c>
      <c r="BM49" s="3">
        <f t="shared" si="50"/>
        <v>0</v>
      </c>
      <c r="BN49" s="3">
        <f t="shared" si="50"/>
        <v>0</v>
      </c>
      <c r="BO49" s="3">
        <f t="shared" si="50"/>
        <v>0</v>
      </c>
      <c r="BP49" s="3">
        <f t="shared" si="50"/>
        <v>0</v>
      </c>
      <c r="BQ49" s="3">
        <f t="shared" si="50"/>
        <v>0</v>
      </c>
      <c r="BR49" s="3">
        <f t="shared" si="50"/>
        <v>0</v>
      </c>
      <c r="BS49" s="3">
        <f t="shared" ref="BS49:CH49" si="51">BR49</f>
        <v>0</v>
      </c>
      <c r="BT49" s="3">
        <f t="shared" si="51"/>
        <v>0</v>
      </c>
      <c r="BU49" s="3">
        <f t="shared" si="51"/>
        <v>0</v>
      </c>
      <c r="BV49" s="3">
        <f t="shared" si="51"/>
        <v>0</v>
      </c>
      <c r="BW49" s="3">
        <f t="shared" si="51"/>
        <v>0</v>
      </c>
      <c r="BX49" s="3">
        <f t="shared" si="51"/>
        <v>0</v>
      </c>
      <c r="BY49" s="3">
        <f t="shared" si="51"/>
        <v>0</v>
      </c>
      <c r="BZ49" s="3">
        <f t="shared" si="51"/>
        <v>0</v>
      </c>
      <c r="CA49" s="3">
        <f t="shared" si="51"/>
        <v>0</v>
      </c>
      <c r="CB49" s="3">
        <f t="shared" si="51"/>
        <v>0</v>
      </c>
      <c r="CC49" s="3">
        <f t="shared" si="51"/>
        <v>0</v>
      </c>
      <c r="CD49" s="3">
        <f t="shared" si="51"/>
        <v>0</v>
      </c>
      <c r="CE49" s="3">
        <f t="shared" si="51"/>
        <v>0</v>
      </c>
      <c r="CF49" s="3">
        <f t="shared" si="51"/>
        <v>0</v>
      </c>
      <c r="CG49" s="3">
        <f t="shared" si="51"/>
        <v>0</v>
      </c>
      <c r="CH49" s="12">
        <f t="shared" si="51"/>
        <v>0</v>
      </c>
    </row>
    <row r="50" spans="1:86" ht="15" customHeight="1" x14ac:dyDescent="0.3">
      <c r="A50" s="642"/>
      <c r="B50" s="11" t="str">
        <f t="shared" si="33"/>
        <v>Motors</v>
      </c>
      <c r="C50" s="3">
        <v>0</v>
      </c>
      <c r="D50" s="3">
        <v>0</v>
      </c>
      <c r="E50" s="3">
        <v>0</v>
      </c>
      <c r="F50" s="3">
        <v>0</v>
      </c>
      <c r="G50" s="3">
        <f t="shared" ref="G50:BR50" si="52">F50</f>
        <v>0</v>
      </c>
      <c r="H50" s="3">
        <f t="shared" si="52"/>
        <v>0</v>
      </c>
      <c r="I50" s="3">
        <f t="shared" si="52"/>
        <v>0</v>
      </c>
      <c r="J50" s="3">
        <f t="shared" si="52"/>
        <v>0</v>
      </c>
      <c r="K50" s="3">
        <f t="shared" si="52"/>
        <v>0</v>
      </c>
      <c r="L50" s="3">
        <f t="shared" si="52"/>
        <v>0</v>
      </c>
      <c r="M50" s="3">
        <f t="shared" si="52"/>
        <v>0</v>
      </c>
      <c r="N50" s="3">
        <f t="shared" si="52"/>
        <v>0</v>
      </c>
      <c r="O50" s="3">
        <f t="shared" si="52"/>
        <v>0</v>
      </c>
      <c r="P50" s="3">
        <f t="shared" si="52"/>
        <v>0</v>
      </c>
      <c r="Q50" s="3">
        <f t="shared" si="52"/>
        <v>0</v>
      </c>
      <c r="R50" s="3">
        <f t="shared" si="52"/>
        <v>0</v>
      </c>
      <c r="S50" s="3">
        <f t="shared" si="52"/>
        <v>0</v>
      </c>
      <c r="T50" s="3">
        <f t="shared" si="52"/>
        <v>0</v>
      </c>
      <c r="U50" s="3">
        <f t="shared" si="52"/>
        <v>0</v>
      </c>
      <c r="V50" s="3">
        <f t="shared" si="52"/>
        <v>0</v>
      </c>
      <c r="W50" s="3">
        <f t="shared" si="52"/>
        <v>0</v>
      </c>
      <c r="X50" s="3">
        <f t="shared" si="52"/>
        <v>0</v>
      </c>
      <c r="Y50" s="3">
        <f t="shared" si="52"/>
        <v>0</v>
      </c>
      <c r="Z50" s="3">
        <f t="shared" si="52"/>
        <v>0</v>
      </c>
      <c r="AA50" s="3">
        <f t="shared" si="52"/>
        <v>0</v>
      </c>
      <c r="AB50" s="3">
        <f t="shared" si="52"/>
        <v>0</v>
      </c>
      <c r="AC50" s="3">
        <f t="shared" si="52"/>
        <v>0</v>
      </c>
      <c r="AD50" s="3">
        <f t="shared" si="52"/>
        <v>0</v>
      </c>
      <c r="AE50" s="3">
        <f t="shared" si="52"/>
        <v>0</v>
      </c>
      <c r="AF50" s="3">
        <f t="shared" si="52"/>
        <v>0</v>
      </c>
      <c r="AG50" s="3">
        <f t="shared" si="52"/>
        <v>0</v>
      </c>
      <c r="AH50" s="3">
        <f t="shared" si="52"/>
        <v>0</v>
      </c>
      <c r="AI50" s="3">
        <f t="shared" si="52"/>
        <v>0</v>
      </c>
      <c r="AJ50" s="3">
        <f t="shared" si="52"/>
        <v>0</v>
      </c>
      <c r="AK50" s="3">
        <f t="shared" si="52"/>
        <v>0</v>
      </c>
      <c r="AL50" s="3">
        <f t="shared" si="52"/>
        <v>0</v>
      </c>
      <c r="AM50" s="3">
        <f t="shared" si="52"/>
        <v>0</v>
      </c>
      <c r="AN50" s="3">
        <f t="shared" si="52"/>
        <v>0</v>
      </c>
      <c r="AO50" s="3">
        <f t="shared" si="52"/>
        <v>0</v>
      </c>
      <c r="AP50" s="3">
        <f t="shared" si="52"/>
        <v>0</v>
      </c>
      <c r="AQ50" s="3">
        <f t="shared" si="52"/>
        <v>0</v>
      </c>
      <c r="AR50" s="3">
        <f t="shared" si="52"/>
        <v>0</v>
      </c>
      <c r="AS50" s="3">
        <f t="shared" si="52"/>
        <v>0</v>
      </c>
      <c r="AT50" s="3">
        <f t="shared" si="52"/>
        <v>0</v>
      </c>
      <c r="AU50" s="3">
        <f t="shared" si="52"/>
        <v>0</v>
      </c>
      <c r="AV50" s="3">
        <f t="shared" si="52"/>
        <v>0</v>
      </c>
      <c r="AW50" s="3">
        <f t="shared" si="52"/>
        <v>0</v>
      </c>
      <c r="AX50" s="3">
        <f t="shared" si="52"/>
        <v>0</v>
      </c>
      <c r="AY50" s="3">
        <f t="shared" si="52"/>
        <v>0</v>
      </c>
      <c r="AZ50" s="3">
        <f t="shared" si="52"/>
        <v>0</v>
      </c>
      <c r="BA50" s="3">
        <f t="shared" si="52"/>
        <v>0</v>
      </c>
      <c r="BB50" s="3">
        <f t="shared" si="52"/>
        <v>0</v>
      </c>
      <c r="BC50" s="3">
        <f t="shared" si="52"/>
        <v>0</v>
      </c>
      <c r="BD50" s="3">
        <f t="shared" si="52"/>
        <v>0</v>
      </c>
      <c r="BE50" s="3">
        <f t="shared" si="52"/>
        <v>0</v>
      </c>
      <c r="BF50" s="3">
        <f t="shared" si="52"/>
        <v>0</v>
      </c>
      <c r="BG50" s="3">
        <f t="shared" si="52"/>
        <v>0</v>
      </c>
      <c r="BH50" s="3">
        <f t="shared" si="52"/>
        <v>0</v>
      </c>
      <c r="BI50" s="3">
        <f t="shared" si="52"/>
        <v>0</v>
      </c>
      <c r="BJ50" s="3">
        <f t="shared" si="52"/>
        <v>0</v>
      </c>
      <c r="BK50" s="3">
        <f t="shared" si="52"/>
        <v>0</v>
      </c>
      <c r="BL50" s="3">
        <f t="shared" si="52"/>
        <v>0</v>
      </c>
      <c r="BM50" s="3">
        <f t="shared" si="52"/>
        <v>0</v>
      </c>
      <c r="BN50" s="3">
        <f t="shared" si="52"/>
        <v>0</v>
      </c>
      <c r="BO50" s="3">
        <f t="shared" si="52"/>
        <v>0</v>
      </c>
      <c r="BP50" s="3">
        <f t="shared" si="52"/>
        <v>0</v>
      </c>
      <c r="BQ50" s="3">
        <f t="shared" si="52"/>
        <v>0</v>
      </c>
      <c r="BR50" s="3">
        <f t="shared" si="52"/>
        <v>0</v>
      </c>
      <c r="BS50" s="3">
        <f t="shared" ref="BS50:CH50" si="53">BR50</f>
        <v>0</v>
      </c>
      <c r="BT50" s="3">
        <f t="shared" si="53"/>
        <v>0</v>
      </c>
      <c r="BU50" s="3">
        <f t="shared" si="53"/>
        <v>0</v>
      </c>
      <c r="BV50" s="3">
        <f t="shared" si="53"/>
        <v>0</v>
      </c>
      <c r="BW50" s="3">
        <f t="shared" si="53"/>
        <v>0</v>
      </c>
      <c r="BX50" s="3">
        <f t="shared" si="53"/>
        <v>0</v>
      </c>
      <c r="BY50" s="3">
        <f t="shared" si="53"/>
        <v>0</v>
      </c>
      <c r="BZ50" s="3">
        <f t="shared" si="53"/>
        <v>0</v>
      </c>
      <c r="CA50" s="3">
        <f t="shared" si="53"/>
        <v>0</v>
      </c>
      <c r="CB50" s="3">
        <f t="shared" si="53"/>
        <v>0</v>
      </c>
      <c r="CC50" s="3">
        <f t="shared" si="53"/>
        <v>0</v>
      </c>
      <c r="CD50" s="3">
        <f t="shared" si="53"/>
        <v>0</v>
      </c>
      <c r="CE50" s="3">
        <f t="shared" si="53"/>
        <v>0</v>
      </c>
      <c r="CF50" s="3">
        <f t="shared" si="53"/>
        <v>0</v>
      </c>
      <c r="CG50" s="3">
        <f t="shared" si="53"/>
        <v>0</v>
      </c>
      <c r="CH50" s="12">
        <f t="shared" si="53"/>
        <v>0</v>
      </c>
    </row>
    <row r="51" spans="1:86" x14ac:dyDescent="0.3">
      <c r="A51" s="642"/>
      <c r="B51" s="11" t="str">
        <f t="shared" si="33"/>
        <v>Process</v>
      </c>
      <c r="C51" s="3">
        <v>0</v>
      </c>
      <c r="D51" s="3">
        <v>0</v>
      </c>
      <c r="E51" s="3">
        <v>0</v>
      </c>
      <c r="F51" s="3">
        <v>0</v>
      </c>
      <c r="G51" s="3">
        <f t="shared" ref="G51:BR51" si="54">F51</f>
        <v>0</v>
      </c>
      <c r="H51" s="3">
        <f t="shared" si="54"/>
        <v>0</v>
      </c>
      <c r="I51" s="3">
        <f t="shared" si="54"/>
        <v>0</v>
      </c>
      <c r="J51" s="3">
        <f t="shared" si="54"/>
        <v>0</v>
      </c>
      <c r="K51" s="3">
        <f t="shared" si="54"/>
        <v>0</v>
      </c>
      <c r="L51" s="3">
        <f t="shared" si="54"/>
        <v>0</v>
      </c>
      <c r="M51" s="3">
        <f t="shared" si="54"/>
        <v>0</v>
      </c>
      <c r="N51" s="3">
        <f t="shared" si="54"/>
        <v>0</v>
      </c>
      <c r="O51" s="3">
        <f t="shared" si="54"/>
        <v>0</v>
      </c>
      <c r="P51" s="3">
        <f t="shared" si="54"/>
        <v>0</v>
      </c>
      <c r="Q51" s="3">
        <f t="shared" si="54"/>
        <v>0</v>
      </c>
      <c r="R51" s="3">
        <f t="shared" si="54"/>
        <v>0</v>
      </c>
      <c r="S51" s="3">
        <f t="shared" si="54"/>
        <v>0</v>
      </c>
      <c r="T51" s="3">
        <f t="shared" si="54"/>
        <v>0</v>
      </c>
      <c r="U51" s="3">
        <f t="shared" si="54"/>
        <v>0</v>
      </c>
      <c r="V51" s="3">
        <f t="shared" si="54"/>
        <v>0</v>
      </c>
      <c r="W51" s="3">
        <f t="shared" si="54"/>
        <v>0</v>
      </c>
      <c r="X51" s="3">
        <f t="shared" si="54"/>
        <v>0</v>
      </c>
      <c r="Y51" s="3">
        <f t="shared" si="54"/>
        <v>0</v>
      </c>
      <c r="Z51" s="3">
        <f t="shared" si="54"/>
        <v>0</v>
      </c>
      <c r="AA51" s="3">
        <f t="shared" si="54"/>
        <v>0</v>
      </c>
      <c r="AB51" s="3">
        <f t="shared" si="54"/>
        <v>0</v>
      </c>
      <c r="AC51" s="3">
        <f t="shared" si="54"/>
        <v>0</v>
      </c>
      <c r="AD51" s="3">
        <f t="shared" si="54"/>
        <v>0</v>
      </c>
      <c r="AE51" s="3">
        <f t="shared" si="54"/>
        <v>0</v>
      </c>
      <c r="AF51" s="3">
        <f t="shared" si="54"/>
        <v>0</v>
      </c>
      <c r="AG51" s="3">
        <f t="shared" si="54"/>
        <v>0</v>
      </c>
      <c r="AH51" s="3">
        <f t="shared" si="54"/>
        <v>0</v>
      </c>
      <c r="AI51" s="3">
        <f t="shared" si="54"/>
        <v>0</v>
      </c>
      <c r="AJ51" s="3">
        <f t="shared" si="54"/>
        <v>0</v>
      </c>
      <c r="AK51" s="3">
        <f t="shared" si="54"/>
        <v>0</v>
      </c>
      <c r="AL51" s="3">
        <f t="shared" si="54"/>
        <v>0</v>
      </c>
      <c r="AM51" s="3">
        <f t="shared" si="54"/>
        <v>0</v>
      </c>
      <c r="AN51" s="3">
        <f t="shared" si="54"/>
        <v>0</v>
      </c>
      <c r="AO51" s="3">
        <f t="shared" si="54"/>
        <v>0</v>
      </c>
      <c r="AP51" s="3">
        <f t="shared" si="54"/>
        <v>0</v>
      </c>
      <c r="AQ51" s="3">
        <f t="shared" si="54"/>
        <v>0</v>
      </c>
      <c r="AR51" s="3">
        <f t="shared" si="54"/>
        <v>0</v>
      </c>
      <c r="AS51" s="3">
        <f t="shared" si="54"/>
        <v>0</v>
      </c>
      <c r="AT51" s="3">
        <f t="shared" si="54"/>
        <v>0</v>
      </c>
      <c r="AU51" s="3">
        <f t="shared" si="54"/>
        <v>0</v>
      </c>
      <c r="AV51" s="3">
        <f t="shared" si="54"/>
        <v>0</v>
      </c>
      <c r="AW51" s="3">
        <f t="shared" si="54"/>
        <v>0</v>
      </c>
      <c r="AX51" s="3">
        <f t="shared" si="54"/>
        <v>0</v>
      </c>
      <c r="AY51" s="3">
        <f t="shared" si="54"/>
        <v>0</v>
      </c>
      <c r="AZ51" s="3">
        <f t="shared" si="54"/>
        <v>0</v>
      </c>
      <c r="BA51" s="3">
        <f t="shared" si="54"/>
        <v>0</v>
      </c>
      <c r="BB51" s="3">
        <f t="shared" si="54"/>
        <v>0</v>
      </c>
      <c r="BC51" s="3">
        <f t="shared" si="54"/>
        <v>0</v>
      </c>
      <c r="BD51" s="3">
        <f t="shared" si="54"/>
        <v>0</v>
      </c>
      <c r="BE51" s="3">
        <f t="shared" si="54"/>
        <v>0</v>
      </c>
      <c r="BF51" s="3">
        <f t="shared" si="54"/>
        <v>0</v>
      </c>
      <c r="BG51" s="3">
        <f t="shared" si="54"/>
        <v>0</v>
      </c>
      <c r="BH51" s="3">
        <f t="shared" si="54"/>
        <v>0</v>
      </c>
      <c r="BI51" s="3">
        <f t="shared" si="54"/>
        <v>0</v>
      </c>
      <c r="BJ51" s="3">
        <f t="shared" si="54"/>
        <v>0</v>
      </c>
      <c r="BK51" s="3">
        <f t="shared" si="54"/>
        <v>0</v>
      </c>
      <c r="BL51" s="3">
        <f t="shared" si="54"/>
        <v>0</v>
      </c>
      <c r="BM51" s="3">
        <f t="shared" si="54"/>
        <v>0</v>
      </c>
      <c r="BN51" s="3">
        <f t="shared" si="54"/>
        <v>0</v>
      </c>
      <c r="BO51" s="3">
        <f t="shared" si="54"/>
        <v>0</v>
      </c>
      <c r="BP51" s="3">
        <f t="shared" si="54"/>
        <v>0</v>
      </c>
      <c r="BQ51" s="3">
        <f t="shared" si="54"/>
        <v>0</v>
      </c>
      <c r="BR51" s="3">
        <f t="shared" si="54"/>
        <v>0</v>
      </c>
      <c r="BS51" s="3">
        <f t="shared" ref="BS51:CH51" si="55">BR51</f>
        <v>0</v>
      </c>
      <c r="BT51" s="3">
        <f t="shared" si="55"/>
        <v>0</v>
      </c>
      <c r="BU51" s="3">
        <f t="shared" si="55"/>
        <v>0</v>
      </c>
      <c r="BV51" s="3">
        <f t="shared" si="55"/>
        <v>0</v>
      </c>
      <c r="BW51" s="3">
        <f t="shared" si="55"/>
        <v>0</v>
      </c>
      <c r="BX51" s="3">
        <f t="shared" si="55"/>
        <v>0</v>
      </c>
      <c r="BY51" s="3">
        <f t="shared" si="55"/>
        <v>0</v>
      </c>
      <c r="BZ51" s="3">
        <f t="shared" si="55"/>
        <v>0</v>
      </c>
      <c r="CA51" s="3">
        <f t="shared" si="55"/>
        <v>0</v>
      </c>
      <c r="CB51" s="3">
        <f t="shared" si="55"/>
        <v>0</v>
      </c>
      <c r="CC51" s="3">
        <f t="shared" si="55"/>
        <v>0</v>
      </c>
      <c r="CD51" s="3">
        <f t="shared" si="55"/>
        <v>0</v>
      </c>
      <c r="CE51" s="3">
        <f t="shared" si="55"/>
        <v>0</v>
      </c>
      <c r="CF51" s="3">
        <f t="shared" si="55"/>
        <v>0</v>
      </c>
      <c r="CG51" s="3">
        <f t="shared" si="55"/>
        <v>0</v>
      </c>
      <c r="CH51" s="12">
        <f t="shared" si="55"/>
        <v>0</v>
      </c>
    </row>
    <row r="52" spans="1:86" x14ac:dyDescent="0.3">
      <c r="A52" s="642"/>
      <c r="B52" s="11" t="str">
        <f t="shared" si="33"/>
        <v>Refrigeration</v>
      </c>
      <c r="C52" s="3">
        <v>0</v>
      </c>
      <c r="D52" s="3">
        <v>0</v>
      </c>
      <c r="E52" s="3">
        <v>0</v>
      </c>
      <c r="F52" s="3">
        <v>0</v>
      </c>
      <c r="G52" s="3">
        <f t="shared" ref="G52:BR52" si="56">F52</f>
        <v>0</v>
      </c>
      <c r="H52" s="3">
        <f t="shared" si="56"/>
        <v>0</v>
      </c>
      <c r="I52" s="3">
        <f t="shared" si="56"/>
        <v>0</v>
      </c>
      <c r="J52" s="3">
        <f t="shared" si="56"/>
        <v>0</v>
      </c>
      <c r="K52" s="3">
        <f t="shared" si="56"/>
        <v>0</v>
      </c>
      <c r="L52" s="3">
        <f t="shared" si="56"/>
        <v>0</v>
      </c>
      <c r="M52" s="3">
        <f t="shared" si="56"/>
        <v>0</v>
      </c>
      <c r="N52" s="3">
        <f t="shared" si="56"/>
        <v>0</v>
      </c>
      <c r="O52" s="3">
        <f t="shared" si="56"/>
        <v>0</v>
      </c>
      <c r="P52" s="3">
        <f t="shared" si="56"/>
        <v>0</v>
      </c>
      <c r="Q52" s="3">
        <f t="shared" si="56"/>
        <v>0</v>
      </c>
      <c r="R52" s="3">
        <f t="shared" si="56"/>
        <v>0</v>
      </c>
      <c r="S52" s="3">
        <f t="shared" si="56"/>
        <v>0</v>
      </c>
      <c r="T52" s="3">
        <f t="shared" si="56"/>
        <v>0</v>
      </c>
      <c r="U52" s="3">
        <f t="shared" si="56"/>
        <v>0</v>
      </c>
      <c r="V52" s="3">
        <f t="shared" si="56"/>
        <v>0</v>
      </c>
      <c r="W52" s="3">
        <f t="shared" si="56"/>
        <v>0</v>
      </c>
      <c r="X52" s="3">
        <f t="shared" si="56"/>
        <v>0</v>
      </c>
      <c r="Y52" s="3">
        <f t="shared" si="56"/>
        <v>0</v>
      </c>
      <c r="Z52" s="3">
        <f t="shared" si="56"/>
        <v>0</v>
      </c>
      <c r="AA52" s="3">
        <f t="shared" si="56"/>
        <v>0</v>
      </c>
      <c r="AB52" s="3">
        <f t="shared" si="56"/>
        <v>0</v>
      </c>
      <c r="AC52" s="3">
        <f t="shared" si="56"/>
        <v>0</v>
      </c>
      <c r="AD52" s="3">
        <f t="shared" si="56"/>
        <v>0</v>
      </c>
      <c r="AE52" s="3">
        <f t="shared" si="56"/>
        <v>0</v>
      </c>
      <c r="AF52" s="3">
        <f t="shared" si="56"/>
        <v>0</v>
      </c>
      <c r="AG52" s="3">
        <f t="shared" si="56"/>
        <v>0</v>
      </c>
      <c r="AH52" s="3">
        <f t="shared" si="56"/>
        <v>0</v>
      </c>
      <c r="AI52" s="3">
        <f t="shared" si="56"/>
        <v>0</v>
      </c>
      <c r="AJ52" s="3">
        <f t="shared" si="56"/>
        <v>0</v>
      </c>
      <c r="AK52" s="3">
        <f t="shared" si="56"/>
        <v>0</v>
      </c>
      <c r="AL52" s="3">
        <f t="shared" si="56"/>
        <v>0</v>
      </c>
      <c r="AM52" s="3">
        <f t="shared" si="56"/>
        <v>0</v>
      </c>
      <c r="AN52" s="3">
        <f t="shared" si="56"/>
        <v>0</v>
      </c>
      <c r="AO52" s="3">
        <f t="shared" si="56"/>
        <v>0</v>
      </c>
      <c r="AP52" s="3">
        <f t="shared" si="56"/>
        <v>0</v>
      </c>
      <c r="AQ52" s="3">
        <f t="shared" si="56"/>
        <v>0</v>
      </c>
      <c r="AR52" s="3">
        <f t="shared" si="56"/>
        <v>0</v>
      </c>
      <c r="AS52" s="3">
        <f t="shared" si="56"/>
        <v>0</v>
      </c>
      <c r="AT52" s="3">
        <f t="shared" si="56"/>
        <v>0</v>
      </c>
      <c r="AU52" s="3">
        <f t="shared" si="56"/>
        <v>0</v>
      </c>
      <c r="AV52" s="3">
        <f t="shared" si="56"/>
        <v>0</v>
      </c>
      <c r="AW52" s="3">
        <f t="shared" si="56"/>
        <v>0</v>
      </c>
      <c r="AX52" s="3">
        <f t="shared" si="56"/>
        <v>0</v>
      </c>
      <c r="AY52" s="3">
        <f t="shared" si="56"/>
        <v>0</v>
      </c>
      <c r="AZ52" s="3">
        <f t="shared" si="56"/>
        <v>0</v>
      </c>
      <c r="BA52" s="3">
        <f t="shared" si="56"/>
        <v>0</v>
      </c>
      <c r="BB52" s="3">
        <f t="shared" si="56"/>
        <v>0</v>
      </c>
      <c r="BC52" s="3">
        <f t="shared" si="56"/>
        <v>0</v>
      </c>
      <c r="BD52" s="3">
        <f t="shared" si="56"/>
        <v>0</v>
      </c>
      <c r="BE52" s="3">
        <f t="shared" si="56"/>
        <v>0</v>
      </c>
      <c r="BF52" s="3">
        <f t="shared" si="56"/>
        <v>0</v>
      </c>
      <c r="BG52" s="3">
        <f t="shared" si="56"/>
        <v>0</v>
      </c>
      <c r="BH52" s="3">
        <f t="shared" si="56"/>
        <v>0</v>
      </c>
      <c r="BI52" s="3">
        <f t="shared" si="56"/>
        <v>0</v>
      </c>
      <c r="BJ52" s="3">
        <f t="shared" si="56"/>
        <v>0</v>
      </c>
      <c r="BK52" s="3">
        <f t="shared" si="56"/>
        <v>0</v>
      </c>
      <c r="BL52" s="3">
        <f t="shared" si="56"/>
        <v>0</v>
      </c>
      <c r="BM52" s="3">
        <f t="shared" si="56"/>
        <v>0</v>
      </c>
      <c r="BN52" s="3">
        <f t="shared" si="56"/>
        <v>0</v>
      </c>
      <c r="BO52" s="3">
        <f t="shared" si="56"/>
        <v>0</v>
      </c>
      <c r="BP52" s="3">
        <f t="shared" si="56"/>
        <v>0</v>
      </c>
      <c r="BQ52" s="3">
        <f t="shared" si="56"/>
        <v>0</v>
      </c>
      <c r="BR52" s="3">
        <f t="shared" si="56"/>
        <v>0</v>
      </c>
      <c r="BS52" s="3">
        <f t="shared" ref="BS52:CH52" si="57">BR52</f>
        <v>0</v>
      </c>
      <c r="BT52" s="3">
        <f t="shared" si="57"/>
        <v>0</v>
      </c>
      <c r="BU52" s="3">
        <f t="shared" si="57"/>
        <v>0</v>
      </c>
      <c r="BV52" s="3">
        <f t="shared" si="57"/>
        <v>0</v>
      </c>
      <c r="BW52" s="3">
        <f t="shared" si="57"/>
        <v>0</v>
      </c>
      <c r="BX52" s="3">
        <f t="shared" si="57"/>
        <v>0</v>
      </c>
      <c r="BY52" s="3">
        <f t="shared" si="57"/>
        <v>0</v>
      </c>
      <c r="BZ52" s="3">
        <f t="shared" si="57"/>
        <v>0</v>
      </c>
      <c r="CA52" s="3">
        <f t="shared" si="57"/>
        <v>0</v>
      </c>
      <c r="CB52" s="3">
        <f t="shared" si="57"/>
        <v>0</v>
      </c>
      <c r="CC52" s="3">
        <f t="shared" si="57"/>
        <v>0</v>
      </c>
      <c r="CD52" s="3">
        <f t="shared" si="57"/>
        <v>0</v>
      </c>
      <c r="CE52" s="3">
        <f t="shared" si="57"/>
        <v>0</v>
      </c>
      <c r="CF52" s="3">
        <f t="shared" si="57"/>
        <v>0</v>
      </c>
      <c r="CG52" s="3">
        <f t="shared" si="57"/>
        <v>0</v>
      </c>
      <c r="CH52" s="12">
        <f t="shared" si="57"/>
        <v>0</v>
      </c>
    </row>
    <row r="53" spans="1:86" x14ac:dyDescent="0.3">
      <c r="A53" s="642"/>
      <c r="B53" s="11" t="str">
        <f t="shared" si="33"/>
        <v>Water Heating</v>
      </c>
      <c r="C53" s="3">
        <v>0</v>
      </c>
      <c r="D53" s="3">
        <v>0</v>
      </c>
      <c r="E53" s="3">
        <v>0</v>
      </c>
      <c r="F53" s="3">
        <v>0</v>
      </c>
      <c r="G53" s="3">
        <f t="shared" ref="G53:BR53" si="58">F53</f>
        <v>0</v>
      </c>
      <c r="H53" s="3">
        <f t="shared" si="58"/>
        <v>0</v>
      </c>
      <c r="I53" s="3">
        <f t="shared" si="58"/>
        <v>0</v>
      </c>
      <c r="J53" s="3">
        <f t="shared" si="58"/>
        <v>0</v>
      </c>
      <c r="K53" s="3">
        <f t="shared" si="58"/>
        <v>0</v>
      </c>
      <c r="L53" s="3">
        <f t="shared" si="58"/>
        <v>0</v>
      </c>
      <c r="M53" s="3">
        <f t="shared" si="58"/>
        <v>0</v>
      </c>
      <c r="N53" s="3">
        <f t="shared" si="58"/>
        <v>0</v>
      </c>
      <c r="O53" s="3">
        <f t="shared" si="58"/>
        <v>0</v>
      </c>
      <c r="P53" s="3">
        <f t="shared" si="58"/>
        <v>0</v>
      </c>
      <c r="Q53" s="3">
        <f t="shared" si="58"/>
        <v>0</v>
      </c>
      <c r="R53" s="3">
        <f t="shared" si="58"/>
        <v>0</v>
      </c>
      <c r="S53" s="3">
        <f t="shared" si="58"/>
        <v>0</v>
      </c>
      <c r="T53" s="3">
        <f t="shared" si="58"/>
        <v>0</v>
      </c>
      <c r="U53" s="3">
        <f t="shared" si="58"/>
        <v>0</v>
      </c>
      <c r="V53" s="3">
        <f t="shared" si="58"/>
        <v>0</v>
      </c>
      <c r="W53" s="3">
        <f t="shared" si="58"/>
        <v>0</v>
      </c>
      <c r="X53" s="3">
        <f t="shared" si="58"/>
        <v>0</v>
      </c>
      <c r="Y53" s="3">
        <f t="shared" si="58"/>
        <v>0</v>
      </c>
      <c r="Z53" s="3">
        <f t="shared" si="58"/>
        <v>0</v>
      </c>
      <c r="AA53" s="3">
        <f t="shared" si="58"/>
        <v>0</v>
      </c>
      <c r="AB53" s="3">
        <f t="shared" si="58"/>
        <v>0</v>
      </c>
      <c r="AC53" s="3">
        <f t="shared" si="58"/>
        <v>0</v>
      </c>
      <c r="AD53" s="3">
        <f t="shared" si="58"/>
        <v>0</v>
      </c>
      <c r="AE53" s="3">
        <f t="shared" si="58"/>
        <v>0</v>
      </c>
      <c r="AF53" s="3">
        <f t="shared" si="58"/>
        <v>0</v>
      </c>
      <c r="AG53" s="3">
        <f t="shared" si="58"/>
        <v>0</v>
      </c>
      <c r="AH53" s="3">
        <f t="shared" si="58"/>
        <v>0</v>
      </c>
      <c r="AI53" s="3">
        <f t="shared" si="58"/>
        <v>0</v>
      </c>
      <c r="AJ53" s="3">
        <f t="shared" si="58"/>
        <v>0</v>
      </c>
      <c r="AK53" s="3">
        <f t="shared" si="58"/>
        <v>0</v>
      </c>
      <c r="AL53" s="3">
        <f t="shared" si="58"/>
        <v>0</v>
      </c>
      <c r="AM53" s="3">
        <f t="shared" si="58"/>
        <v>0</v>
      </c>
      <c r="AN53" s="3">
        <f t="shared" si="58"/>
        <v>0</v>
      </c>
      <c r="AO53" s="3">
        <f t="shared" si="58"/>
        <v>0</v>
      </c>
      <c r="AP53" s="3">
        <f t="shared" si="58"/>
        <v>0</v>
      </c>
      <c r="AQ53" s="3">
        <f t="shared" si="58"/>
        <v>0</v>
      </c>
      <c r="AR53" s="3">
        <f t="shared" si="58"/>
        <v>0</v>
      </c>
      <c r="AS53" s="3">
        <f t="shared" si="58"/>
        <v>0</v>
      </c>
      <c r="AT53" s="3">
        <f t="shared" si="58"/>
        <v>0</v>
      </c>
      <c r="AU53" s="3">
        <f t="shared" si="58"/>
        <v>0</v>
      </c>
      <c r="AV53" s="3">
        <f t="shared" si="58"/>
        <v>0</v>
      </c>
      <c r="AW53" s="3">
        <f t="shared" si="58"/>
        <v>0</v>
      </c>
      <c r="AX53" s="3">
        <f t="shared" si="58"/>
        <v>0</v>
      </c>
      <c r="AY53" s="3">
        <f t="shared" si="58"/>
        <v>0</v>
      </c>
      <c r="AZ53" s="3">
        <f t="shared" si="58"/>
        <v>0</v>
      </c>
      <c r="BA53" s="3">
        <f t="shared" si="58"/>
        <v>0</v>
      </c>
      <c r="BB53" s="3">
        <f t="shared" si="58"/>
        <v>0</v>
      </c>
      <c r="BC53" s="3">
        <f t="shared" si="58"/>
        <v>0</v>
      </c>
      <c r="BD53" s="3">
        <f t="shared" si="58"/>
        <v>0</v>
      </c>
      <c r="BE53" s="3">
        <f t="shared" si="58"/>
        <v>0</v>
      </c>
      <c r="BF53" s="3">
        <f t="shared" si="58"/>
        <v>0</v>
      </c>
      <c r="BG53" s="3">
        <f t="shared" si="58"/>
        <v>0</v>
      </c>
      <c r="BH53" s="3">
        <f t="shared" si="58"/>
        <v>0</v>
      </c>
      <c r="BI53" s="3">
        <f t="shared" si="58"/>
        <v>0</v>
      </c>
      <c r="BJ53" s="3">
        <f t="shared" si="58"/>
        <v>0</v>
      </c>
      <c r="BK53" s="3">
        <f t="shared" si="58"/>
        <v>0</v>
      </c>
      <c r="BL53" s="3">
        <f t="shared" si="58"/>
        <v>0</v>
      </c>
      <c r="BM53" s="3">
        <f t="shared" si="58"/>
        <v>0</v>
      </c>
      <c r="BN53" s="3">
        <f t="shared" si="58"/>
        <v>0</v>
      </c>
      <c r="BO53" s="3">
        <f t="shared" si="58"/>
        <v>0</v>
      </c>
      <c r="BP53" s="3">
        <f t="shared" si="58"/>
        <v>0</v>
      </c>
      <c r="BQ53" s="3">
        <f t="shared" si="58"/>
        <v>0</v>
      </c>
      <c r="BR53" s="3">
        <f t="shared" si="58"/>
        <v>0</v>
      </c>
      <c r="BS53" s="3">
        <f t="shared" ref="BS53:CH53" si="59">BR53</f>
        <v>0</v>
      </c>
      <c r="BT53" s="3">
        <f t="shared" si="59"/>
        <v>0</v>
      </c>
      <c r="BU53" s="3">
        <f t="shared" si="59"/>
        <v>0</v>
      </c>
      <c r="BV53" s="3">
        <f t="shared" si="59"/>
        <v>0</v>
      </c>
      <c r="BW53" s="3">
        <f t="shared" si="59"/>
        <v>0</v>
      </c>
      <c r="BX53" s="3">
        <f t="shared" si="59"/>
        <v>0</v>
      </c>
      <c r="BY53" s="3">
        <f t="shared" si="59"/>
        <v>0</v>
      </c>
      <c r="BZ53" s="3">
        <f t="shared" si="59"/>
        <v>0</v>
      </c>
      <c r="CA53" s="3">
        <f t="shared" si="59"/>
        <v>0</v>
      </c>
      <c r="CB53" s="3">
        <f t="shared" si="59"/>
        <v>0</v>
      </c>
      <c r="CC53" s="3">
        <f t="shared" si="59"/>
        <v>0</v>
      </c>
      <c r="CD53" s="3">
        <f t="shared" si="59"/>
        <v>0</v>
      </c>
      <c r="CE53" s="3">
        <f t="shared" si="59"/>
        <v>0</v>
      </c>
      <c r="CF53" s="3">
        <f t="shared" si="59"/>
        <v>0</v>
      </c>
      <c r="CG53" s="3">
        <f t="shared" si="59"/>
        <v>0</v>
      </c>
      <c r="CH53" s="12">
        <f t="shared" si="59"/>
        <v>0</v>
      </c>
    </row>
    <row r="54" spans="1:86" ht="15" customHeight="1" x14ac:dyDescent="0.3">
      <c r="A54" s="642"/>
      <c r="B54" s="11" t="str">
        <f t="shared" si="33"/>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643"/>
      <c r="B55" s="312" t="str">
        <f t="shared" si="33"/>
        <v>Monthly kWh</v>
      </c>
      <c r="C55" s="313">
        <f>SUM(C41:C54)</f>
        <v>0</v>
      </c>
      <c r="D55" s="313">
        <f t="shared" ref="D55:BO55" si="60">SUM(D41:D54)</f>
        <v>0</v>
      </c>
      <c r="E55" s="313">
        <f t="shared" si="60"/>
        <v>0</v>
      </c>
      <c r="F55" s="313">
        <f t="shared" si="60"/>
        <v>0</v>
      </c>
      <c r="G55" s="313">
        <f t="shared" si="60"/>
        <v>0</v>
      </c>
      <c r="H55" s="313">
        <f t="shared" si="60"/>
        <v>0</v>
      </c>
      <c r="I55" s="313">
        <f t="shared" si="60"/>
        <v>0</v>
      </c>
      <c r="J55" s="313">
        <f t="shared" si="60"/>
        <v>0</v>
      </c>
      <c r="K55" s="313">
        <f t="shared" si="60"/>
        <v>0</v>
      </c>
      <c r="L55" s="313">
        <f t="shared" si="60"/>
        <v>0</v>
      </c>
      <c r="M55" s="313">
        <f t="shared" si="60"/>
        <v>0</v>
      </c>
      <c r="N55" s="313">
        <f t="shared" si="60"/>
        <v>0</v>
      </c>
      <c r="O55" s="313">
        <f t="shared" si="60"/>
        <v>0</v>
      </c>
      <c r="P55" s="313">
        <f t="shared" si="60"/>
        <v>0</v>
      </c>
      <c r="Q55" s="313">
        <f t="shared" si="60"/>
        <v>0</v>
      </c>
      <c r="R55" s="313">
        <f t="shared" si="60"/>
        <v>0</v>
      </c>
      <c r="S55" s="313">
        <f t="shared" si="60"/>
        <v>0</v>
      </c>
      <c r="T55" s="313">
        <f t="shared" si="60"/>
        <v>0</v>
      </c>
      <c r="U55" s="313">
        <f t="shared" si="60"/>
        <v>0</v>
      </c>
      <c r="V55" s="313">
        <f t="shared" si="60"/>
        <v>0</v>
      </c>
      <c r="W55" s="313">
        <f t="shared" si="60"/>
        <v>0</v>
      </c>
      <c r="X55" s="313">
        <f t="shared" si="60"/>
        <v>0</v>
      </c>
      <c r="Y55" s="313">
        <f t="shared" si="60"/>
        <v>0</v>
      </c>
      <c r="Z55" s="313">
        <f t="shared" si="60"/>
        <v>0</v>
      </c>
      <c r="AA55" s="313">
        <f t="shared" si="60"/>
        <v>0</v>
      </c>
      <c r="AB55" s="313">
        <f t="shared" si="60"/>
        <v>0</v>
      </c>
      <c r="AC55" s="313">
        <f t="shared" si="60"/>
        <v>0</v>
      </c>
      <c r="AD55" s="313">
        <f t="shared" si="60"/>
        <v>0</v>
      </c>
      <c r="AE55" s="313">
        <f t="shared" si="60"/>
        <v>0</v>
      </c>
      <c r="AF55" s="313">
        <f t="shared" si="60"/>
        <v>0</v>
      </c>
      <c r="AG55" s="313">
        <f t="shared" si="60"/>
        <v>0</v>
      </c>
      <c r="AH55" s="313">
        <f t="shared" si="60"/>
        <v>0</v>
      </c>
      <c r="AI55" s="313">
        <f t="shared" si="60"/>
        <v>0</v>
      </c>
      <c r="AJ55" s="313">
        <f t="shared" si="60"/>
        <v>0</v>
      </c>
      <c r="AK55" s="313">
        <f t="shared" si="60"/>
        <v>0</v>
      </c>
      <c r="AL55" s="313">
        <f t="shared" si="60"/>
        <v>0</v>
      </c>
      <c r="AM55" s="313">
        <f t="shared" si="60"/>
        <v>0</v>
      </c>
      <c r="AN55" s="313">
        <f t="shared" si="60"/>
        <v>0</v>
      </c>
      <c r="AO55" s="313">
        <f t="shared" si="60"/>
        <v>0</v>
      </c>
      <c r="AP55" s="313">
        <f t="shared" si="60"/>
        <v>0</v>
      </c>
      <c r="AQ55" s="313">
        <f t="shared" si="60"/>
        <v>0</v>
      </c>
      <c r="AR55" s="313">
        <f t="shared" si="60"/>
        <v>0</v>
      </c>
      <c r="AS55" s="313">
        <f t="shared" si="60"/>
        <v>0</v>
      </c>
      <c r="AT55" s="313">
        <f t="shared" si="60"/>
        <v>0</v>
      </c>
      <c r="AU55" s="313">
        <f t="shared" si="60"/>
        <v>0</v>
      </c>
      <c r="AV55" s="313">
        <f t="shared" si="60"/>
        <v>0</v>
      </c>
      <c r="AW55" s="313">
        <f t="shared" si="60"/>
        <v>0</v>
      </c>
      <c r="AX55" s="313">
        <f t="shared" si="60"/>
        <v>0</v>
      </c>
      <c r="AY55" s="313">
        <f t="shared" si="60"/>
        <v>0</v>
      </c>
      <c r="AZ55" s="313">
        <f t="shared" si="60"/>
        <v>0</v>
      </c>
      <c r="BA55" s="313">
        <f t="shared" si="60"/>
        <v>0</v>
      </c>
      <c r="BB55" s="313">
        <f t="shared" si="60"/>
        <v>0</v>
      </c>
      <c r="BC55" s="313">
        <f t="shared" si="60"/>
        <v>0</v>
      </c>
      <c r="BD55" s="313">
        <f t="shared" si="60"/>
        <v>0</v>
      </c>
      <c r="BE55" s="313">
        <f t="shared" si="60"/>
        <v>0</v>
      </c>
      <c r="BF55" s="313">
        <f t="shared" si="60"/>
        <v>0</v>
      </c>
      <c r="BG55" s="313">
        <f t="shared" si="60"/>
        <v>0</v>
      </c>
      <c r="BH55" s="313">
        <f t="shared" si="60"/>
        <v>0</v>
      </c>
      <c r="BI55" s="313">
        <f t="shared" si="60"/>
        <v>0</v>
      </c>
      <c r="BJ55" s="313">
        <f t="shared" si="60"/>
        <v>0</v>
      </c>
      <c r="BK55" s="313">
        <f t="shared" si="60"/>
        <v>0</v>
      </c>
      <c r="BL55" s="313">
        <f t="shared" si="60"/>
        <v>0</v>
      </c>
      <c r="BM55" s="313">
        <f t="shared" si="60"/>
        <v>0</v>
      </c>
      <c r="BN55" s="313">
        <f t="shared" si="60"/>
        <v>0</v>
      </c>
      <c r="BO55" s="313">
        <f t="shared" si="60"/>
        <v>0</v>
      </c>
      <c r="BP55" s="313">
        <f t="shared" ref="BP55:CH55" si="61">SUM(BP41:BP54)</f>
        <v>0</v>
      </c>
      <c r="BQ55" s="313">
        <f t="shared" si="61"/>
        <v>0</v>
      </c>
      <c r="BR55" s="313">
        <f t="shared" si="61"/>
        <v>0</v>
      </c>
      <c r="BS55" s="313">
        <f t="shared" si="61"/>
        <v>0</v>
      </c>
      <c r="BT55" s="313">
        <f t="shared" si="61"/>
        <v>0</v>
      </c>
      <c r="BU55" s="313">
        <f t="shared" si="61"/>
        <v>0</v>
      </c>
      <c r="BV55" s="313">
        <f t="shared" si="61"/>
        <v>0</v>
      </c>
      <c r="BW55" s="313">
        <f t="shared" si="61"/>
        <v>0</v>
      </c>
      <c r="BX55" s="313">
        <f t="shared" si="61"/>
        <v>0</v>
      </c>
      <c r="BY55" s="313">
        <f t="shared" si="61"/>
        <v>0</v>
      </c>
      <c r="BZ55" s="313">
        <f t="shared" si="61"/>
        <v>0</v>
      </c>
      <c r="CA55" s="313">
        <f t="shared" si="61"/>
        <v>0</v>
      </c>
      <c r="CB55" s="313">
        <f t="shared" si="61"/>
        <v>0</v>
      </c>
      <c r="CC55" s="313">
        <f t="shared" si="61"/>
        <v>0</v>
      </c>
      <c r="CD55" s="313">
        <f t="shared" si="61"/>
        <v>0</v>
      </c>
      <c r="CE55" s="313">
        <f t="shared" si="61"/>
        <v>0</v>
      </c>
      <c r="CF55" s="313">
        <f t="shared" si="61"/>
        <v>0</v>
      </c>
      <c r="CG55" s="313">
        <f t="shared" si="61"/>
        <v>0</v>
      </c>
      <c r="CH55" s="316">
        <f t="shared" si="61"/>
        <v>0</v>
      </c>
    </row>
    <row r="56" spans="1:86" s="49" customFormat="1" x14ac:dyDescent="0.3">
      <c r="A56" s="8"/>
      <c r="B56" s="347"/>
      <c r="C56" s="9"/>
      <c r="D56" s="347"/>
      <c r="E56" s="9"/>
      <c r="F56" s="347"/>
      <c r="G56" s="347"/>
      <c r="H56" s="9"/>
      <c r="I56" s="347"/>
      <c r="J56" s="347"/>
      <c r="K56" s="9"/>
      <c r="L56" s="347"/>
      <c r="M56" s="347"/>
      <c r="N56" s="9"/>
      <c r="O56" s="347"/>
      <c r="P56" s="347"/>
      <c r="Q56" s="9"/>
      <c r="R56" s="347"/>
      <c r="S56" s="347"/>
      <c r="T56" s="9"/>
      <c r="U56" s="347"/>
      <c r="V56" s="347"/>
      <c r="W56" s="9"/>
      <c r="X56" s="347"/>
      <c r="Y56" s="347"/>
      <c r="Z56" s="9"/>
      <c r="AA56" s="347"/>
      <c r="AB56" s="347"/>
      <c r="AC56" s="9"/>
      <c r="AD56" s="347"/>
      <c r="AE56" s="347"/>
      <c r="AF56" s="9"/>
      <c r="AG56" s="347"/>
      <c r="AH56" s="347"/>
      <c r="AI56" s="9"/>
      <c r="AJ56" s="347"/>
      <c r="AK56" s="347"/>
      <c r="AL56" s="9"/>
      <c r="AM56" s="347"/>
      <c r="AN56" s="347"/>
      <c r="AO56" s="9"/>
      <c r="AP56" s="347"/>
      <c r="AQ56" s="347"/>
      <c r="AR56" s="9"/>
      <c r="AS56" s="347"/>
      <c r="AT56" s="347"/>
      <c r="AU56" s="9"/>
      <c r="AV56" s="347"/>
      <c r="AW56" s="347"/>
      <c r="AX56" s="9"/>
      <c r="AY56" s="347"/>
      <c r="AZ56" s="347"/>
      <c r="BA56" s="9"/>
      <c r="BB56" s="347"/>
      <c r="BC56" s="347"/>
      <c r="BD56" s="9"/>
      <c r="BE56" s="347"/>
      <c r="BF56" s="347"/>
      <c r="BG56" s="9"/>
      <c r="BH56" s="347"/>
      <c r="BI56" s="347"/>
      <c r="BJ56" s="9"/>
      <c r="BK56" s="347"/>
      <c r="BL56" s="347"/>
      <c r="BM56" s="9"/>
      <c r="BN56" s="347"/>
      <c r="BO56" s="347"/>
      <c r="BP56" s="9"/>
      <c r="BQ56" s="347"/>
      <c r="BR56" s="347"/>
      <c r="BS56" s="9"/>
      <c r="BT56" s="347"/>
      <c r="BU56" s="347"/>
      <c r="BV56" s="9"/>
      <c r="BW56" s="347"/>
      <c r="BX56" s="347"/>
      <c r="BY56" s="9"/>
      <c r="BZ56" s="347"/>
      <c r="CA56" s="347"/>
      <c r="CB56" s="9"/>
      <c r="CC56" s="347"/>
      <c r="CD56" s="347"/>
      <c r="CE56" s="9"/>
      <c r="CF56" s="347"/>
      <c r="CG56" s="347"/>
      <c r="CH56" s="161"/>
    </row>
    <row r="57" spans="1:86" s="49" customFormat="1" ht="15" thickBot="1" x14ac:dyDescent="0.35">
      <c r="A57" s="271" t="s">
        <v>218</v>
      </c>
      <c r="B57" s="271"/>
      <c r="C57" s="271"/>
      <c r="D57" s="271"/>
      <c r="E57" s="271"/>
      <c r="F57" s="271"/>
      <c r="G57" s="271"/>
      <c r="H57" s="271"/>
      <c r="I57" s="271"/>
      <c r="J57" s="271"/>
      <c r="K57" s="348"/>
      <c r="L57" s="160"/>
      <c r="M57" s="160"/>
      <c r="N57" s="348"/>
      <c r="O57" s="160"/>
      <c r="P57" s="160"/>
      <c r="Q57" s="348"/>
      <c r="R57" s="160"/>
      <c r="S57" s="160"/>
      <c r="T57" s="348"/>
      <c r="U57" s="160"/>
      <c r="V57" s="160"/>
      <c r="W57" s="348"/>
      <c r="X57" s="160"/>
      <c r="Y57" s="160"/>
      <c r="Z57" s="348"/>
      <c r="AA57" s="160"/>
      <c r="AB57" s="160"/>
      <c r="AC57" s="348"/>
      <c r="AD57" s="160"/>
      <c r="AE57" s="160"/>
      <c r="AF57" s="348"/>
      <c r="AG57" s="160"/>
      <c r="AH57" s="160"/>
      <c r="AI57" s="348"/>
      <c r="AJ57" s="160"/>
      <c r="AK57" s="160"/>
      <c r="AL57" s="348"/>
      <c r="AM57" s="160"/>
      <c r="AN57" s="160"/>
      <c r="AO57" s="348"/>
      <c r="AP57" s="160"/>
      <c r="AQ57" s="160"/>
      <c r="AR57" s="348"/>
      <c r="AS57" s="160"/>
      <c r="AT57" s="160"/>
      <c r="AU57" s="348"/>
      <c r="AV57" s="160"/>
      <c r="AW57" s="160"/>
      <c r="AX57" s="348"/>
      <c r="AY57" s="160"/>
      <c r="AZ57" s="160"/>
      <c r="BA57" s="348"/>
      <c r="BB57" s="160"/>
      <c r="BC57" s="160"/>
      <c r="BD57" s="348"/>
      <c r="BE57" s="160"/>
      <c r="BF57" s="160"/>
      <c r="BG57" s="348"/>
      <c r="BH57" s="160"/>
      <c r="BI57" s="160"/>
      <c r="BJ57" s="348"/>
      <c r="BK57" s="160"/>
      <c r="BL57" s="160"/>
      <c r="BM57" s="348"/>
      <c r="BN57" s="160"/>
      <c r="BO57" s="160"/>
      <c r="BP57" s="348"/>
      <c r="BQ57" s="160"/>
      <c r="BR57" s="160"/>
      <c r="BS57" s="348"/>
      <c r="BT57" s="160"/>
      <c r="BU57" s="160"/>
      <c r="BV57" s="348"/>
      <c r="BW57" s="160"/>
      <c r="BX57" s="160"/>
      <c r="BY57" s="348"/>
      <c r="BZ57" s="160"/>
      <c r="CA57" s="160"/>
      <c r="CB57" s="348"/>
      <c r="CC57" s="160"/>
      <c r="CD57" s="160"/>
      <c r="CE57" s="348"/>
      <c r="CF57" s="160"/>
      <c r="CG57" s="160"/>
      <c r="CH57" s="348"/>
    </row>
    <row r="58" spans="1:86" ht="15.6" x14ac:dyDescent="0.3">
      <c r="A58" s="644" t="s">
        <v>72</v>
      </c>
      <c r="B58" s="18" t="s">
        <v>209</v>
      </c>
      <c r="C58" s="309">
        <v>43831</v>
      </c>
      <c r="D58" s="309">
        <v>43862</v>
      </c>
      <c r="E58" s="309">
        <v>43891</v>
      </c>
      <c r="F58" s="309">
        <v>43922</v>
      </c>
      <c r="G58" s="309">
        <v>43952</v>
      </c>
      <c r="H58" s="309">
        <v>43983</v>
      </c>
      <c r="I58" s="309">
        <v>44013</v>
      </c>
      <c r="J58" s="309">
        <v>44044</v>
      </c>
      <c r="K58" s="309">
        <v>44075</v>
      </c>
      <c r="L58" s="309">
        <v>44105</v>
      </c>
      <c r="M58" s="309">
        <v>44136</v>
      </c>
      <c r="N58" s="309">
        <v>44166</v>
      </c>
      <c r="O58" s="309">
        <v>44197</v>
      </c>
      <c r="P58" s="309">
        <v>44228</v>
      </c>
      <c r="Q58" s="309">
        <v>44256</v>
      </c>
      <c r="R58" s="309">
        <v>44287</v>
      </c>
      <c r="S58" s="309">
        <v>44317</v>
      </c>
      <c r="T58" s="309">
        <v>44348</v>
      </c>
      <c r="U58" s="309">
        <v>44378</v>
      </c>
      <c r="V58" s="309">
        <v>44409</v>
      </c>
      <c r="W58" s="309">
        <v>44440</v>
      </c>
      <c r="X58" s="309">
        <v>44470</v>
      </c>
      <c r="Y58" s="309">
        <v>44501</v>
      </c>
      <c r="Z58" s="309">
        <v>44531</v>
      </c>
      <c r="AA58" s="309">
        <v>44562</v>
      </c>
      <c r="AB58" s="309">
        <v>44593</v>
      </c>
      <c r="AC58" s="309">
        <v>44621</v>
      </c>
      <c r="AD58" s="309">
        <v>44652</v>
      </c>
      <c r="AE58" s="309">
        <v>44682</v>
      </c>
      <c r="AF58" s="309">
        <v>44713</v>
      </c>
      <c r="AG58" s="309">
        <v>44743</v>
      </c>
      <c r="AH58" s="309">
        <v>44774</v>
      </c>
      <c r="AI58" s="309">
        <v>44805</v>
      </c>
      <c r="AJ58" s="309">
        <v>44835</v>
      </c>
      <c r="AK58" s="309">
        <v>44866</v>
      </c>
      <c r="AL58" s="309">
        <v>44896</v>
      </c>
      <c r="AM58" s="309">
        <v>44927</v>
      </c>
      <c r="AN58" s="309">
        <v>44958</v>
      </c>
      <c r="AO58" s="309">
        <v>44986</v>
      </c>
      <c r="AP58" s="309">
        <v>45017</v>
      </c>
      <c r="AQ58" s="309">
        <v>45047</v>
      </c>
      <c r="AR58" s="309">
        <v>45078</v>
      </c>
      <c r="AS58" s="309">
        <v>45108</v>
      </c>
      <c r="AT58" s="309">
        <v>45139</v>
      </c>
      <c r="AU58" s="309">
        <v>45170</v>
      </c>
      <c r="AV58" s="309">
        <v>45200</v>
      </c>
      <c r="AW58" s="309">
        <v>45231</v>
      </c>
      <c r="AX58" s="309">
        <v>45261</v>
      </c>
      <c r="AY58" s="309">
        <v>45292</v>
      </c>
      <c r="AZ58" s="309">
        <v>45323</v>
      </c>
      <c r="BA58" s="309">
        <v>45352</v>
      </c>
      <c r="BB58" s="309">
        <v>45383</v>
      </c>
      <c r="BC58" s="309">
        <v>45413</v>
      </c>
      <c r="BD58" s="309">
        <v>45444</v>
      </c>
      <c r="BE58" s="309">
        <v>45474</v>
      </c>
      <c r="BF58" s="309">
        <v>45505</v>
      </c>
      <c r="BG58" s="309">
        <v>45536</v>
      </c>
      <c r="BH58" s="309">
        <v>45566</v>
      </c>
      <c r="BI58" s="309">
        <v>45597</v>
      </c>
      <c r="BJ58" s="309">
        <v>45627</v>
      </c>
      <c r="BK58" s="309">
        <v>45658</v>
      </c>
      <c r="BL58" s="309">
        <v>45689</v>
      </c>
      <c r="BM58" s="309">
        <v>45717</v>
      </c>
      <c r="BN58" s="309">
        <v>45748</v>
      </c>
      <c r="BO58" s="309">
        <v>45778</v>
      </c>
      <c r="BP58" s="309">
        <v>45809</v>
      </c>
      <c r="BQ58" s="309">
        <v>45839</v>
      </c>
      <c r="BR58" s="309">
        <v>45870</v>
      </c>
      <c r="BS58" s="309">
        <v>45901</v>
      </c>
      <c r="BT58" s="309">
        <v>45931</v>
      </c>
      <c r="BU58" s="309">
        <v>45962</v>
      </c>
      <c r="BV58" s="309">
        <v>45992</v>
      </c>
      <c r="BW58" s="309">
        <v>46023</v>
      </c>
      <c r="BX58" s="309">
        <v>46054</v>
      </c>
      <c r="BY58" s="309">
        <v>46082</v>
      </c>
      <c r="BZ58" s="309">
        <v>46113</v>
      </c>
      <c r="CA58" s="309">
        <v>46143</v>
      </c>
      <c r="CB58" s="309">
        <v>46174</v>
      </c>
      <c r="CC58" s="309">
        <v>46204</v>
      </c>
      <c r="CD58" s="309">
        <v>46235</v>
      </c>
      <c r="CE58" s="309">
        <v>46266</v>
      </c>
      <c r="CF58" s="309">
        <v>46296</v>
      </c>
      <c r="CG58" s="309">
        <v>46327</v>
      </c>
      <c r="CH58" s="310">
        <v>46357</v>
      </c>
    </row>
    <row r="59" spans="1:86" ht="15" customHeight="1" x14ac:dyDescent="0.3">
      <c r="A59" s="645"/>
      <c r="B59" s="14" t="str">
        <f t="shared" ref="B59:B72" si="62">B41</f>
        <v>Air Comp</v>
      </c>
      <c r="C59" s="30">
        <f>IF(C23=0,0,(C5*0.5)-C41)*C78*C93*C$2</f>
        <v>0</v>
      </c>
      <c r="D59" s="30">
        <f>IF(D23=0,0,((D5*0.5)+C23-D41)*D78*D93*D$2)</f>
        <v>0</v>
      </c>
      <c r="E59" s="30">
        <f t="shared" ref="E59:BP60" si="63">IF(E23=0,0,((E5*0.5)+D23-E41)*E78*E93*E$2)</f>
        <v>0</v>
      </c>
      <c r="F59" s="30">
        <f t="shared" si="63"/>
        <v>0</v>
      </c>
      <c r="G59" s="30">
        <f t="shared" si="63"/>
        <v>0</v>
      </c>
      <c r="H59" s="30">
        <f t="shared" si="63"/>
        <v>0</v>
      </c>
      <c r="I59" s="30">
        <f t="shared" si="63"/>
        <v>0</v>
      </c>
      <c r="J59" s="30">
        <f t="shared" si="63"/>
        <v>0</v>
      </c>
      <c r="K59" s="30">
        <f t="shared" si="63"/>
        <v>0</v>
      </c>
      <c r="L59" s="30">
        <f t="shared" si="63"/>
        <v>0</v>
      </c>
      <c r="M59" s="30">
        <f t="shared" si="63"/>
        <v>0</v>
      </c>
      <c r="N59" s="30">
        <f t="shared" si="63"/>
        <v>0</v>
      </c>
      <c r="O59" s="30">
        <f t="shared" si="63"/>
        <v>0</v>
      </c>
      <c r="P59" s="30">
        <f t="shared" si="63"/>
        <v>0</v>
      </c>
      <c r="Q59" s="30">
        <f t="shared" si="63"/>
        <v>0</v>
      </c>
      <c r="R59" s="30">
        <f t="shared" si="63"/>
        <v>0</v>
      </c>
      <c r="S59" s="30">
        <f t="shared" si="63"/>
        <v>0</v>
      </c>
      <c r="T59" s="30">
        <f t="shared" si="63"/>
        <v>0</v>
      </c>
      <c r="U59" s="30">
        <f t="shared" si="63"/>
        <v>0</v>
      </c>
      <c r="V59" s="30">
        <f t="shared" si="63"/>
        <v>0</v>
      </c>
      <c r="W59" s="30">
        <f t="shared" si="63"/>
        <v>0</v>
      </c>
      <c r="X59" s="30">
        <f t="shared" si="63"/>
        <v>0</v>
      </c>
      <c r="Y59" s="30">
        <f t="shared" si="63"/>
        <v>0</v>
      </c>
      <c r="Z59" s="30">
        <f t="shared" si="63"/>
        <v>0</v>
      </c>
      <c r="AA59" s="30">
        <f t="shared" si="63"/>
        <v>0</v>
      </c>
      <c r="AB59" s="30">
        <f t="shared" si="63"/>
        <v>0</v>
      </c>
      <c r="AC59" s="30">
        <f t="shared" si="63"/>
        <v>0</v>
      </c>
      <c r="AD59" s="30">
        <f t="shared" si="63"/>
        <v>0</v>
      </c>
      <c r="AE59" s="30">
        <f t="shared" si="63"/>
        <v>0</v>
      </c>
      <c r="AF59" s="30">
        <f t="shared" si="63"/>
        <v>0</v>
      </c>
      <c r="AG59" s="30">
        <f t="shared" si="63"/>
        <v>0</v>
      </c>
      <c r="AH59" s="30">
        <f t="shared" si="63"/>
        <v>0</v>
      </c>
      <c r="AI59" s="30">
        <f t="shared" si="63"/>
        <v>0</v>
      </c>
      <c r="AJ59" s="30">
        <f t="shared" si="63"/>
        <v>0</v>
      </c>
      <c r="AK59" s="30">
        <f t="shared" si="63"/>
        <v>0</v>
      </c>
      <c r="AL59" s="30">
        <f t="shared" si="63"/>
        <v>0</v>
      </c>
      <c r="AM59" s="30">
        <f t="shared" si="63"/>
        <v>0</v>
      </c>
      <c r="AN59" s="30">
        <f t="shared" si="63"/>
        <v>0</v>
      </c>
      <c r="AO59" s="30">
        <f t="shared" si="63"/>
        <v>0</v>
      </c>
      <c r="AP59" s="30">
        <f t="shared" si="63"/>
        <v>0</v>
      </c>
      <c r="AQ59" s="30">
        <f t="shared" si="63"/>
        <v>0</v>
      </c>
      <c r="AR59" s="30">
        <f t="shared" si="63"/>
        <v>0</v>
      </c>
      <c r="AS59" s="30">
        <f t="shared" si="63"/>
        <v>0</v>
      </c>
      <c r="AT59" s="30">
        <f t="shared" si="63"/>
        <v>0</v>
      </c>
      <c r="AU59" s="30">
        <f t="shared" si="63"/>
        <v>0</v>
      </c>
      <c r="AV59" s="30">
        <f t="shared" si="63"/>
        <v>0</v>
      </c>
      <c r="AW59" s="30">
        <f t="shared" si="63"/>
        <v>0</v>
      </c>
      <c r="AX59" s="30">
        <f t="shared" si="63"/>
        <v>0</v>
      </c>
      <c r="AY59" s="30">
        <f t="shared" si="63"/>
        <v>0</v>
      </c>
      <c r="AZ59" s="30">
        <f t="shared" si="63"/>
        <v>0</v>
      </c>
      <c r="BA59" s="30">
        <f t="shared" si="63"/>
        <v>0</v>
      </c>
      <c r="BB59" s="30">
        <f t="shared" si="63"/>
        <v>0</v>
      </c>
      <c r="BC59" s="30">
        <f t="shared" si="63"/>
        <v>0</v>
      </c>
      <c r="BD59" s="30">
        <f t="shared" si="63"/>
        <v>0</v>
      </c>
      <c r="BE59" s="30">
        <f t="shared" si="63"/>
        <v>0</v>
      </c>
      <c r="BF59" s="30">
        <f t="shared" si="63"/>
        <v>0</v>
      </c>
      <c r="BG59" s="30">
        <f t="shared" si="63"/>
        <v>0</v>
      </c>
      <c r="BH59" s="30">
        <f t="shared" si="63"/>
        <v>0</v>
      </c>
      <c r="BI59" s="30">
        <f t="shared" si="63"/>
        <v>0</v>
      </c>
      <c r="BJ59" s="30">
        <f t="shared" si="63"/>
        <v>0</v>
      </c>
      <c r="BK59" s="30">
        <f t="shared" si="63"/>
        <v>0</v>
      </c>
      <c r="BL59" s="30">
        <f t="shared" si="63"/>
        <v>0</v>
      </c>
      <c r="BM59" s="30">
        <f t="shared" si="63"/>
        <v>0</v>
      </c>
      <c r="BN59" s="30">
        <f t="shared" si="63"/>
        <v>0</v>
      </c>
      <c r="BO59" s="30">
        <f t="shared" si="63"/>
        <v>0</v>
      </c>
      <c r="BP59" s="30">
        <f t="shared" si="63"/>
        <v>0</v>
      </c>
      <c r="BQ59" s="30">
        <f t="shared" ref="BQ59:CH63" si="64">IF(BQ23=0,0,((BQ5*0.5)+BP23-BQ41)*BQ78*BQ93*BQ$2)</f>
        <v>0</v>
      </c>
      <c r="BR59" s="30">
        <f t="shared" si="64"/>
        <v>0</v>
      </c>
      <c r="BS59" s="30">
        <f t="shared" si="64"/>
        <v>0</v>
      </c>
      <c r="BT59" s="30">
        <f t="shared" si="64"/>
        <v>0</v>
      </c>
      <c r="BU59" s="30">
        <f t="shared" si="64"/>
        <v>0</v>
      </c>
      <c r="BV59" s="30">
        <f t="shared" si="64"/>
        <v>0</v>
      </c>
      <c r="BW59" s="30">
        <f t="shared" si="64"/>
        <v>0</v>
      </c>
      <c r="BX59" s="30">
        <f t="shared" si="64"/>
        <v>0</v>
      </c>
      <c r="BY59" s="30">
        <f t="shared" si="64"/>
        <v>0</v>
      </c>
      <c r="BZ59" s="30">
        <f t="shared" si="64"/>
        <v>0</v>
      </c>
      <c r="CA59" s="30">
        <f t="shared" si="64"/>
        <v>0</v>
      </c>
      <c r="CB59" s="30">
        <f t="shared" si="64"/>
        <v>0</v>
      </c>
      <c r="CC59" s="30">
        <f t="shared" si="64"/>
        <v>0</v>
      </c>
      <c r="CD59" s="30">
        <f t="shared" si="64"/>
        <v>0</v>
      </c>
      <c r="CE59" s="30">
        <f t="shared" si="64"/>
        <v>0</v>
      </c>
      <c r="CF59" s="30">
        <f t="shared" si="64"/>
        <v>0</v>
      </c>
      <c r="CG59" s="30">
        <f t="shared" si="64"/>
        <v>0</v>
      </c>
      <c r="CH59" s="34">
        <f t="shared" si="64"/>
        <v>0</v>
      </c>
    </row>
    <row r="60" spans="1:86" ht="15.6" x14ac:dyDescent="0.3">
      <c r="A60" s="645"/>
      <c r="B60" s="14" t="str">
        <f t="shared" si="62"/>
        <v>Building Shell</v>
      </c>
      <c r="C60" s="30">
        <f t="shared" ref="C60:C71" si="65">IF(C24=0,0,(C6*0.5)-C42)*C79*C94*C$2</f>
        <v>0</v>
      </c>
      <c r="D60" s="30">
        <f t="shared" ref="D60:S71" si="66">IF(D24=0,0,((D6*0.5)+C24-D42)*D79*D94*D$2)</f>
        <v>0</v>
      </c>
      <c r="E60" s="30">
        <f t="shared" si="66"/>
        <v>0</v>
      </c>
      <c r="F60" s="30">
        <f t="shared" si="66"/>
        <v>0</v>
      </c>
      <c r="G60" s="30">
        <f t="shared" si="66"/>
        <v>0</v>
      </c>
      <c r="H60" s="30">
        <f t="shared" si="66"/>
        <v>0</v>
      </c>
      <c r="I60" s="30">
        <f t="shared" si="66"/>
        <v>0</v>
      </c>
      <c r="J60" s="30">
        <f t="shared" si="66"/>
        <v>0</v>
      </c>
      <c r="K60" s="30">
        <f t="shared" si="66"/>
        <v>0</v>
      </c>
      <c r="L60" s="30">
        <f t="shared" si="66"/>
        <v>0</v>
      </c>
      <c r="M60" s="30">
        <f t="shared" si="66"/>
        <v>0</v>
      </c>
      <c r="N60" s="30">
        <f t="shared" si="66"/>
        <v>0</v>
      </c>
      <c r="O60" s="30">
        <f t="shared" si="66"/>
        <v>0</v>
      </c>
      <c r="P60" s="30">
        <f t="shared" si="66"/>
        <v>0</v>
      </c>
      <c r="Q60" s="30">
        <f t="shared" si="66"/>
        <v>0</v>
      </c>
      <c r="R60" s="30">
        <f t="shared" si="66"/>
        <v>0</v>
      </c>
      <c r="S60" s="30">
        <f t="shared" si="66"/>
        <v>0</v>
      </c>
      <c r="T60" s="30">
        <f t="shared" si="63"/>
        <v>0</v>
      </c>
      <c r="U60" s="30">
        <f t="shared" si="63"/>
        <v>0</v>
      </c>
      <c r="V60" s="30">
        <f t="shared" si="63"/>
        <v>0</v>
      </c>
      <c r="W60" s="30">
        <f t="shared" si="63"/>
        <v>0</v>
      </c>
      <c r="X60" s="30">
        <f t="shared" si="63"/>
        <v>0</v>
      </c>
      <c r="Y60" s="30">
        <f t="shared" si="63"/>
        <v>0</v>
      </c>
      <c r="Z60" s="30">
        <f t="shared" si="63"/>
        <v>0</v>
      </c>
      <c r="AA60" s="30">
        <f t="shared" si="63"/>
        <v>0</v>
      </c>
      <c r="AB60" s="30">
        <f t="shared" si="63"/>
        <v>0</v>
      </c>
      <c r="AC60" s="30">
        <f t="shared" si="63"/>
        <v>0</v>
      </c>
      <c r="AD60" s="30">
        <f t="shared" si="63"/>
        <v>0</v>
      </c>
      <c r="AE60" s="30">
        <f t="shared" si="63"/>
        <v>0</v>
      </c>
      <c r="AF60" s="30">
        <f t="shared" si="63"/>
        <v>0</v>
      </c>
      <c r="AG60" s="30">
        <f t="shared" si="63"/>
        <v>0</v>
      </c>
      <c r="AH60" s="30">
        <f t="shared" si="63"/>
        <v>0</v>
      </c>
      <c r="AI60" s="30">
        <f t="shared" si="63"/>
        <v>0</v>
      </c>
      <c r="AJ60" s="30">
        <f t="shared" si="63"/>
        <v>0</v>
      </c>
      <c r="AK60" s="30">
        <f t="shared" si="63"/>
        <v>0</v>
      </c>
      <c r="AL60" s="30">
        <f t="shared" si="63"/>
        <v>0</v>
      </c>
      <c r="AM60" s="30">
        <f t="shared" si="63"/>
        <v>0</v>
      </c>
      <c r="AN60" s="30">
        <f t="shared" si="63"/>
        <v>0</v>
      </c>
      <c r="AO60" s="30">
        <f t="shared" si="63"/>
        <v>0</v>
      </c>
      <c r="AP60" s="30">
        <f t="shared" si="63"/>
        <v>0</v>
      </c>
      <c r="AQ60" s="30">
        <f t="shared" si="63"/>
        <v>0</v>
      </c>
      <c r="AR60" s="30">
        <f t="shared" si="63"/>
        <v>0</v>
      </c>
      <c r="AS60" s="30">
        <f t="shared" si="63"/>
        <v>0</v>
      </c>
      <c r="AT60" s="30">
        <f t="shared" si="63"/>
        <v>0</v>
      </c>
      <c r="AU60" s="30">
        <f t="shared" si="63"/>
        <v>0</v>
      </c>
      <c r="AV60" s="30">
        <f t="shared" si="63"/>
        <v>0</v>
      </c>
      <c r="AW60" s="30">
        <f t="shared" si="63"/>
        <v>0</v>
      </c>
      <c r="AX60" s="30">
        <f t="shared" si="63"/>
        <v>0</v>
      </c>
      <c r="AY60" s="30">
        <f t="shared" si="63"/>
        <v>0</v>
      </c>
      <c r="AZ60" s="30">
        <f t="shared" si="63"/>
        <v>0</v>
      </c>
      <c r="BA60" s="30">
        <f t="shared" si="63"/>
        <v>0</v>
      </c>
      <c r="BB60" s="30">
        <f t="shared" si="63"/>
        <v>0</v>
      </c>
      <c r="BC60" s="30">
        <f t="shared" si="63"/>
        <v>0</v>
      </c>
      <c r="BD60" s="30">
        <f t="shared" si="63"/>
        <v>0</v>
      </c>
      <c r="BE60" s="30">
        <f t="shared" si="63"/>
        <v>0</v>
      </c>
      <c r="BF60" s="30">
        <f t="shared" si="63"/>
        <v>0</v>
      </c>
      <c r="BG60" s="30">
        <f t="shared" si="63"/>
        <v>0</v>
      </c>
      <c r="BH60" s="30">
        <f t="shared" si="63"/>
        <v>0</v>
      </c>
      <c r="BI60" s="30">
        <f t="shared" si="63"/>
        <v>0</v>
      </c>
      <c r="BJ60" s="30">
        <f t="shared" si="63"/>
        <v>0</v>
      </c>
      <c r="BK60" s="30">
        <f t="shared" si="63"/>
        <v>0</v>
      </c>
      <c r="BL60" s="30">
        <f t="shared" si="63"/>
        <v>0</v>
      </c>
      <c r="BM60" s="30">
        <f t="shared" si="63"/>
        <v>0</v>
      </c>
      <c r="BN60" s="30">
        <f t="shared" si="63"/>
        <v>0</v>
      </c>
      <c r="BO60" s="30">
        <f t="shared" si="63"/>
        <v>0</v>
      </c>
      <c r="BP60" s="30">
        <f t="shared" si="63"/>
        <v>0</v>
      </c>
      <c r="BQ60" s="30">
        <f t="shared" si="64"/>
        <v>0</v>
      </c>
      <c r="BR60" s="30">
        <f t="shared" si="64"/>
        <v>0</v>
      </c>
      <c r="BS60" s="30">
        <f t="shared" si="64"/>
        <v>0</v>
      </c>
      <c r="BT60" s="30">
        <f t="shared" si="64"/>
        <v>0</v>
      </c>
      <c r="BU60" s="30">
        <f t="shared" si="64"/>
        <v>0</v>
      </c>
      <c r="BV60" s="30">
        <f t="shared" si="64"/>
        <v>0</v>
      </c>
      <c r="BW60" s="30">
        <f t="shared" si="64"/>
        <v>0</v>
      </c>
      <c r="BX60" s="30">
        <f t="shared" si="64"/>
        <v>0</v>
      </c>
      <c r="BY60" s="30">
        <f t="shared" si="64"/>
        <v>0</v>
      </c>
      <c r="BZ60" s="30">
        <f t="shared" si="64"/>
        <v>0</v>
      </c>
      <c r="CA60" s="30">
        <f t="shared" si="64"/>
        <v>0</v>
      </c>
      <c r="CB60" s="30">
        <f t="shared" si="64"/>
        <v>0</v>
      </c>
      <c r="CC60" s="30">
        <f t="shared" si="64"/>
        <v>0</v>
      </c>
      <c r="CD60" s="30">
        <f t="shared" si="64"/>
        <v>0</v>
      </c>
      <c r="CE60" s="30">
        <f t="shared" si="64"/>
        <v>0</v>
      </c>
      <c r="CF60" s="30">
        <f t="shared" si="64"/>
        <v>0</v>
      </c>
      <c r="CG60" s="30">
        <f t="shared" si="64"/>
        <v>0</v>
      </c>
      <c r="CH60" s="34">
        <f t="shared" si="64"/>
        <v>0</v>
      </c>
    </row>
    <row r="61" spans="1:86" ht="15.6" x14ac:dyDescent="0.3">
      <c r="A61" s="645"/>
      <c r="B61" s="14" t="str">
        <f t="shared" si="62"/>
        <v>Cooking</v>
      </c>
      <c r="C61" s="30">
        <f t="shared" si="65"/>
        <v>0</v>
      </c>
      <c r="D61" s="30">
        <f t="shared" si="66"/>
        <v>0</v>
      </c>
      <c r="E61" s="30">
        <f t="shared" ref="E61:BP64" si="67">IF(E25=0,0,((E7*0.5)+D25-E43)*E80*E95*E$2)</f>
        <v>0</v>
      </c>
      <c r="F61" s="30">
        <f t="shared" si="67"/>
        <v>0</v>
      </c>
      <c r="G61" s="30">
        <f t="shared" si="67"/>
        <v>0</v>
      </c>
      <c r="H61" s="30">
        <f t="shared" si="67"/>
        <v>0</v>
      </c>
      <c r="I61" s="30">
        <f t="shared" si="67"/>
        <v>0</v>
      </c>
      <c r="J61" s="30">
        <f t="shared" si="67"/>
        <v>0</v>
      </c>
      <c r="K61" s="30">
        <f t="shared" si="67"/>
        <v>0</v>
      </c>
      <c r="L61" s="30">
        <f t="shared" si="67"/>
        <v>0</v>
      </c>
      <c r="M61" s="30">
        <f t="shared" si="67"/>
        <v>0</v>
      </c>
      <c r="N61" s="30">
        <f t="shared" si="67"/>
        <v>0</v>
      </c>
      <c r="O61" s="30">
        <f t="shared" si="67"/>
        <v>0</v>
      </c>
      <c r="P61" s="30">
        <f t="shared" si="67"/>
        <v>0</v>
      </c>
      <c r="Q61" s="30">
        <f t="shared" si="67"/>
        <v>0</v>
      </c>
      <c r="R61" s="30">
        <f t="shared" si="67"/>
        <v>0</v>
      </c>
      <c r="S61" s="30">
        <f t="shared" si="67"/>
        <v>0</v>
      </c>
      <c r="T61" s="30">
        <f t="shared" si="67"/>
        <v>0</v>
      </c>
      <c r="U61" s="30">
        <f t="shared" si="67"/>
        <v>0</v>
      </c>
      <c r="V61" s="30">
        <f t="shared" si="67"/>
        <v>0</v>
      </c>
      <c r="W61" s="30">
        <f t="shared" si="67"/>
        <v>0</v>
      </c>
      <c r="X61" s="30">
        <f t="shared" si="67"/>
        <v>0</v>
      </c>
      <c r="Y61" s="30">
        <f t="shared" si="67"/>
        <v>0</v>
      </c>
      <c r="Z61" s="30">
        <f t="shared" si="67"/>
        <v>0</v>
      </c>
      <c r="AA61" s="30">
        <f t="shared" si="67"/>
        <v>0</v>
      </c>
      <c r="AB61" s="30">
        <f t="shared" si="67"/>
        <v>0</v>
      </c>
      <c r="AC61" s="30">
        <f t="shared" si="67"/>
        <v>0</v>
      </c>
      <c r="AD61" s="30">
        <f t="shared" si="67"/>
        <v>0</v>
      </c>
      <c r="AE61" s="30">
        <f t="shared" si="67"/>
        <v>0</v>
      </c>
      <c r="AF61" s="30">
        <f t="shared" si="67"/>
        <v>0</v>
      </c>
      <c r="AG61" s="30">
        <f t="shared" si="67"/>
        <v>0</v>
      </c>
      <c r="AH61" s="30">
        <f t="shared" si="67"/>
        <v>0</v>
      </c>
      <c r="AI61" s="30">
        <f t="shared" si="67"/>
        <v>0</v>
      </c>
      <c r="AJ61" s="30">
        <f t="shared" si="67"/>
        <v>0</v>
      </c>
      <c r="AK61" s="30">
        <f t="shared" si="67"/>
        <v>0</v>
      </c>
      <c r="AL61" s="30">
        <f t="shared" si="67"/>
        <v>0</v>
      </c>
      <c r="AM61" s="30">
        <f t="shared" si="67"/>
        <v>0</v>
      </c>
      <c r="AN61" s="30">
        <f t="shared" si="67"/>
        <v>0</v>
      </c>
      <c r="AO61" s="30">
        <f t="shared" si="67"/>
        <v>0</v>
      </c>
      <c r="AP61" s="30">
        <f t="shared" si="67"/>
        <v>0</v>
      </c>
      <c r="AQ61" s="30">
        <f t="shared" si="67"/>
        <v>0</v>
      </c>
      <c r="AR61" s="30">
        <f t="shared" si="67"/>
        <v>0</v>
      </c>
      <c r="AS61" s="30">
        <f t="shared" si="67"/>
        <v>0</v>
      </c>
      <c r="AT61" s="30">
        <f t="shared" si="67"/>
        <v>0</v>
      </c>
      <c r="AU61" s="30">
        <f t="shared" si="67"/>
        <v>0</v>
      </c>
      <c r="AV61" s="30">
        <f t="shared" si="67"/>
        <v>0</v>
      </c>
      <c r="AW61" s="30">
        <f t="shared" si="67"/>
        <v>0</v>
      </c>
      <c r="AX61" s="30">
        <f t="shared" si="67"/>
        <v>0</v>
      </c>
      <c r="AY61" s="30">
        <f t="shared" si="67"/>
        <v>0</v>
      </c>
      <c r="AZ61" s="30">
        <f t="shared" si="67"/>
        <v>0</v>
      </c>
      <c r="BA61" s="30">
        <f t="shared" si="67"/>
        <v>0</v>
      </c>
      <c r="BB61" s="30">
        <f t="shared" si="67"/>
        <v>0</v>
      </c>
      <c r="BC61" s="30">
        <f t="shared" si="67"/>
        <v>0</v>
      </c>
      <c r="BD61" s="30">
        <f t="shared" si="67"/>
        <v>0</v>
      </c>
      <c r="BE61" s="30">
        <f t="shared" si="67"/>
        <v>0</v>
      </c>
      <c r="BF61" s="30">
        <f t="shared" si="67"/>
        <v>0</v>
      </c>
      <c r="BG61" s="30">
        <f t="shared" si="67"/>
        <v>0</v>
      </c>
      <c r="BH61" s="30">
        <f t="shared" si="67"/>
        <v>0</v>
      </c>
      <c r="BI61" s="30">
        <f t="shared" si="67"/>
        <v>0</v>
      </c>
      <c r="BJ61" s="30">
        <f t="shared" si="67"/>
        <v>0</v>
      </c>
      <c r="BK61" s="30">
        <f t="shared" si="67"/>
        <v>0</v>
      </c>
      <c r="BL61" s="30">
        <f t="shared" si="67"/>
        <v>0</v>
      </c>
      <c r="BM61" s="30">
        <f t="shared" si="67"/>
        <v>0</v>
      </c>
      <c r="BN61" s="30">
        <f t="shared" si="67"/>
        <v>0</v>
      </c>
      <c r="BO61" s="30">
        <f t="shared" si="67"/>
        <v>0</v>
      </c>
      <c r="BP61" s="30">
        <f t="shared" si="67"/>
        <v>0</v>
      </c>
      <c r="BQ61" s="30">
        <f t="shared" si="64"/>
        <v>0</v>
      </c>
      <c r="BR61" s="30">
        <f t="shared" si="64"/>
        <v>0</v>
      </c>
      <c r="BS61" s="30">
        <f t="shared" si="64"/>
        <v>0</v>
      </c>
      <c r="BT61" s="30">
        <f t="shared" si="64"/>
        <v>0</v>
      </c>
      <c r="BU61" s="30">
        <f t="shared" si="64"/>
        <v>0</v>
      </c>
      <c r="BV61" s="30">
        <f t="shared" si="64"/>
        <v>0</v>
      </c>
      <c r="BW61" s="30">
        <f t="shared" si="64"/>
        <v>0</v>
      </c>
      <c r="BX61" s="30">
        <f t="shared" si="64"/>
        <v>0</v>
      </c>
      <c r="BY61" s="30">
        <f t="shared" si="64"/>
        <v>0</v>
      </c>
      <c r="BZ61" s="30">
        <f t="shared" si="64"/>
        <v>0</v>
      </c>
      <c r="CA61" s="30">
        <f t="shared" si="64"/>
        <v>0</v>
      </c>
      <c r="CB61" s="30">
        <f t="shared" si="64"/>
        <v>0</v>
      </c>
      <c r="CC61" s="30">
        <f t="shared" si="64"/>
        <v>0</v>
      </c>
      <c r="CD61" s="30">
        <f t="shared" si="64"/>
        <v>0</v>
      </c>
      <c r="CE61" s="30">
        <f t="shared" si="64"/>
        <v>0</v>
      </c>
      <c r="CF61" s="30">
        <f t="shared" si="64"/>
        <v>0</v>
      </c>
      <c r="CG61" s="30">
        <f t="shared" si="64"/>
        <v>0</v>
      </c>
      <c r="CH61" s="34">
        <f t="shared" si="64"/>
        <v>0</v>
      </c>
    </row>
    <row r="62" spans="1:86" ht="15.6" x14ac:dyDescent="0.3">
      <c r="A62" s="645"/>
      <c r="B62" s="14" t="str">
        <f t="shared" si="62"/>
        <v>Cooling</v>
      </c>
      <c r="C62" s="30">
        <f t="shared" si="65"/>
        <v>0</v>
      </c>
      <c r="D62" s="30">
        <f t="shared" si="66"/>
        <v>0</v>
      </c>
      <c r="E62" s="30">
        <f t="shared" si="67"/>
        <v>0</v>
      </c>
      <c r="F62" s="30">
        <f t="shared" si="67"/>
        <v>0</v>
      </c>
      <c r="G62" s="30">
        <f t="shared" si="67"/>
        <v>0</v>
      </c>
      <c r="H62" s="30">
        <f t="shared" si="67"/>
        <v>0</v>
      </c>
      <c r="I62" s="30">
        <f t="shared" si="67"/>
        <v>0</v>
      </c>
      <c r="J62" s="30">
        <f t="shared" si="67"/>
        <v>0</v>
      </c>
      <c r="K62" s="30">
        <f t="shared" si="67"/>
        <v>0</v>
      </c>
      <c r="L62" s="30">
        <f t="shared" si="67"/>
        <v>0</v>
      </c>
      <c r="M62" s="30">
        <f t="shared" si="67"/>
        <v>0</v>
      </c>
      <c r="N62" s="30">
        <f t="shared" si="67"/>
        <v>0</v>
      </c>
      <c r="O62" s="30">
        <f t="shared" si="67"/>
        <v>0</v>
      </c>
      <c r="P62" s="30">
        <f t="shared" si="67"/>
        <v>0</v>
      </c>
      <c r="Q62" s="30">
        <f t="shared" si="67"/>
        <v>0</v>
      </c>
      <c r="R62" s="30">
        <f t="shared" si="67"/>
        <v>0</v>
      </c>
      <c r="S62" s="30">
        <f t="shared" si="67"/>
        <v>0</v>
      </c>
      <c r="T62" s="30">
        <f t="shared" si="67"/>
        <v>0</v>
      </c>
      <c r="U62" s="30">
        <f t="shared" si="67"/>
        <v>0</v>
      </c>
      <c r="V62" s="30">
        <f t="shared" si="67"/>
        <v>0</v>
      </c>
      <c r="W62" s="30">
        <f t="shared" si="67"/>
        <v>0</v>
      </c>
      <c r="X62" s="30">
        <f t="shared" si="67"/>
        <v>0</v>
      </c>
      <c r="Y62" s="30">
        <f t="shared" si="67"/>
        <v>0</v>
      </c>
      <c r="Z62" s="30">
        <f t="shared" si="67"/>
        <v>0</v>
      </c>
      <c r="AA62" s="30">
        <f t="shared" si="67"/>
        <v>0</v>
      </c>
      <c r="AB62" s="30">
        <f t="shared" si="67"/>
        <v>0</v>
      </c>
      <c r="AC62" s="30">
        <f t="shared" si="67"/>
        <v>0</v>
      </c>
      <c r="AD62" s="30">
        <f t="shared" si="67"/>
        <v>0</v>
      </c>
      <c r="AE62" s="30">
        <f t="shared" si="67"/>
        <v>0</v>
      </c>
      <c r="AF62" s="30">
        <f t="shared" si="67"/>
        <v>0</v>
      </c>
      <c r="AG62" s="30">
        <f t="shared" si="67"/>
        <v>0</v>
      </c>
      <c r="AH62" s="30">
        <f t="shared" si="67"/>
        <v>0</v>
      </c>
      <c r="AI62" s="30">
        <f t="shared" si="67"/>
        <v>0</v>
      </c>
      <c r="AJ62" s="30">
        <f t="shared" si="67"/>
        <v>0</v>
      </c>
      <c r="AK62" s="30">
        <f t="shared" si="67"/>
        <v>0</v>
      </c>
      <c r="AL62" s="30">
        <f t="shared" si="67"/>
        <v>0</v>
      </c>
      <c r="AM62" s="30">
        <f t="shared" si="67"/>
        <v>0</v>
      </c>
      <c r="AN62" s="30">
        <f t="shared" si="67"/>
        <v>0</v>
      </c>
      <c r="AO62" s="30">
        <f t="shared" si="67"/>
        <v>0</v>
      </c>
      <c r="AP62" s="30">
        <f t="shared" si="67"/>
        <v>0</v>
      </c>
      <c r="AQ62" s="30">
        <f t="shared" si="67"/>
        <v>0</v>
      </c>
      <c r="AR62" s="30">
        <f t="shared" si="67"/>
        <v>0</v>
      </c>
      <c r="AS62" s="30">
        <f t="shared" si="67"/>
        <v>0</v>
      </c>
      <c r="AT62" s="30">
        <f t="shared" si="67"/>
        <v>0</v>
      </c>
      <c r="AU62" s="30">
        <f t="shared" si="67"/>
        <v>0</v>
      </c>
      <c r="AV62" s="30">
        <f t="shared" si="67"/>
        <v>0</v>
      </c>
      <c r="AW62" s="30">
        <f t="shared" si="67"/>
        <v>0</v>
      </c>
      <c r="AX62" s="30">
        <f t="shared" si="67"/>
        <v>0</v>
      </c>
      <c r="AY62" s="30">
        <f t="shared" si="67"/>
        <v>0</v>
      </c>
      <c r="AZ62" s="30">
        <f t="shared" si="67"/>
        <v>0</v>
      </c>
      <c r="BA62" s="30">
        <f t="shared" si="67"/>
        <v>0</v>
      </c>
      <c r="BB62" s="30">
        <f t="shared" si="67"/>
        <v>0</v>
      </c>
      <c r="BC62" s="30">
        <f t="shared" si="67"/>
        <v>0</v>
      </c>
      <c r="BD62" s="30">
        <f t="shared" si="67"/>
        <v>0</v>
      </c>
      <c r="BE62" s="30">
        <f t="shared" si="67"/>
        <v>0</v>
      </c>
      <c r="BF62" s="30">
        <f t="shared" si="67"/>
        <v>0</v>
      </c>
      <c r="BG62" s="30">
        <f t="shared" si="67"/>
        <v>0</v>
      </c>
      <c r="BH62" s="30">
        <f t="shared" si="67"/>
        <v>0</v>
      </c>
      <c r="BI62" s="30">
        <f t="shared" si="67"/>
        <v>0</v>
      </c>
      <c r="BJ62" s="30">
        <f t="shared" si="67"/>
        <v>0</v>
      </c>
      <c r="BK62" s="30">
        <f t="shared" si="67"/>
        <v>0</v>
      </c>
      <c r="BL62" s="30">
        <f t="shared" si="67"/>
        <v>0</v>
      </c>
      <c r="BM62" s="30">
        <f t="shared" si="67"/>
        <v>0</v>
      </c>
      <c r="BN62" s="30">
        <f t="shared" si="67"/>
        <v>0</v>
      </c>
      <c r="BO62" s="30">
        <f t="shared" si="67"/>
        <v>0</v>
      </c>
      <c r="BP62" s="30">
        <f t="shared" si="67"/>
        <v>0</v>
      </c>
      <c r="BQ62" s="30">
        <f t="shared" si="64"/>
        <v>0</v>
      </c>
      <c r="BR62" s="30">
        <f t="shared" si="64"/>
        <v>0</v>
      </c>
      <c r="BS62" s="30">
        <f t="shared" si="64"/>
        <v>0</v>
      </c>
      <c r="BT62" s="30">
        <f t="shared" si="64"/>
        <v>0</v>
      </c>
      <c r="BU62" s="30">
        <f t="shared" si="64"/>
        <v>0</v>
      </c>
      <c r="BV62" s="30">
        <f t="shared" si="64"/>
        <v>0</v>
      </c>
      <c r="BW62" s="30">
        <f t="shared" si="64"/>
        <v>0</v>
      </c>
      <c r="BX62" s="30">
        <f t="shared" si="64"/>
        <v>0</v>
      </c>
      <c r="BY62" s="30">
        <f t="shared" si="64"/>
        <v>0</v>
      </c>
      <c r="BZ62" s="30">
        <f t="shared" si="64"/>
        <v>0</v>
      </c>
      <c r="CA62" s="30">
        <f t="shared" si="64"/>
        <v>0</v>
      </c>
      <c r="CB62" s="30">
        <f t="shared" si="64"/>
        <v>0</v>
      </c>
      <c r="CC62" s="30">
        <f t="shared" si="64"/>
        <v>0</v>
      </c>
      <c r="CD62" s="30">
        <f t="shared" si="64"/>
        <v>0</v>
      </c>
      <c r="CE62" s="30">
        <f t="shared" si="64"/>
        <v>0</v>
      </c>
      <c r="CF62" s="30">
        <f t="shared" si="64"/>
        <v>0</v>
      </c>
      <c r="CG62" s="30">
        <f t="shared" si="64"/>
        <v>0</v>
      </c>
      <c r="CH62" s="34">
        <f t="shared" si="64"/>
        <v>0</v>
      </c>
    </row>
    <row r="63" spans="1:86" ht="15.6" x14ac:dyDescent="0.3">
      <c r="A63" s="645"/>
      <c r="B63" s="14" t="str">
        <f t="shared" si="62"/>
        <v>Ext Lighting</v>
      </c>
      <c r="C63" s="30">
        <f t="shared" si="65"/>
        <v>0</v>
      </c>
      <c r="D63" s="30">
        <f t="shared" si="66"/>
        <v>0</v>
      </c>
      <c r="E63" s="30">
        <f t="shared" si="67"/>
        <v>0</v>
      </c>
      <c r="F63" s="30">
        <f t="shared" si="67"/>
        <v>0</v>
      </c>
      <c r="G63" s="30">
        <f t="shared" si="67"/>
        <v>0</v>
      </c>
      <c r="H63" s="30">
        <f t="shared" si="67"/>
        <v>0</v>
      </c>
      <c r="I63" s="30">
        <f t="shared" si="67"/>
        <v>0</v>
      </c>
      <c r="J63" s="30">
        <f t="shared" si="67"/>
        <v>0</v>
      </c>
      <c r="K63" s="30">
        <f t="shared" si="67"/>
        <v>0</v>
      </c>
      <c r="L63" s="30">
        <f t="shared" si="67"/>
        <v>0</v>
      </c>
      <c r="M63" s="30">
        <f t="shared" si="67"/>
        <v>0</v>
      </c>
      <c r="N63" s="30">
        <f t="shared" si="67"/>
        <v>0</v>
      </c>
      <c r="O63" s="30">
        <f t="shared" si="67"/>
        <v>0</v>
      </c>
      <c r="P63" s="30">
        <f t="shared" si="67"/>
        <v>0</v>
      </c>
      <c r="Q63" s="30">
        <f t="shared" si="67"/>
        <v>0</v>
      </c>
      <c r="R63" s="30">
        <f t="shared" si="67"/>
        <v>0</v>
      </c>
      <c r="S63" s="30">
        <f t="shared" si="67"/>
        <v>0</v>
      </c>
      <c r="T63" s="30">
        <f t="shared" si="67"/>
        <v>0</v>
      </c>
      <c r="U63" s="30">
        <f t="shared" si="67"/>
        <v>0</v>
      </c>
      <c r="V63" s="30">
        <f t="shared" si="67"/>
        <v>0</v>
      </c>
      <c r="W63" s="30">
        <f t="shared" si="67"/>
        <v>0</v>
      </c>
      <c r="X63" s="30">
        <f t="shared" si="67"/>
        <v>0</v>
      </c>
      <c r="Y63" s="30">
        <f t="shared" si="67"/>
        <v>0</v>
      </c>
      <c r="Z63" s="30">
        <f t="shared" si="67"/>
        <v>0</v>
      </c>
      <c r="AA63" s="30">
        <f t="shared" si="67"/>
        <v>0</v>
      </c>
      <c r="AB63" s="30">
        <f t="shared" si="67"/>
        <v>0</v>
      </c>
      <c r="AC63" s="30">
        <f t="shared" si="67"/>
        <v>0</v>
      </c>
      <c r="AD63" s="30">
        <f t="shared" si="67"/>
        <v>0</v>
      </c>
      <c r="AE63" s="30">
        <f t="shared" si="67"/>
        <v>0</v>
      </c>
      <c r="AF63" s="30">
        <f t="shared" si="67"/>
        <v>0</v>
      </c>
      <c r="AG63" s="30">
        <f t="shared" si="67"/>
        <v>0</v>
      </c>
      <c r="AH63" s="30">
        <f t="shared" si="67"/>
        <v>0</v>
      </c>
      <c r="AI63" s="30">
        <f t="shared" si="67"/>
        <v>0</v>
      </c>
      <c r="AJ63" s="30">
        <f t="shared" si="67"/>
        <v>0</v>
      </c>
      <c r="AK63" s="30">
        <f t="shared" si="67"/>
        <v>0</v>
      </c>
      <c r="AL63" s="30">
        <f t="shared" si="67"/>
        <v>0</v>
      </c>
      <c r="AM63" s="30">
        <f t="shared" si="67"/>
        <v>0</v>
      </c>
      <c r="AN63" s="30">
        <f t="shared" si="67"/>
        <v>0</v>
      </c>
      <c r="AO63" s="30">
        <f t="shared" si="67"/>
        <v>0</v>
      </c>
      <c r="AP63" s="30">
        <f t="shared" si="67"/>
        <v>0</v>
      </c>
      <c r="AQ63" s="30">
        <f t="shared" si="67"/>
        <v>0</v>
      </c>
      <c r="AR63" s="30">
        <f t="shared" si="67"/>
        <v>0</v>
      </c>
      <c r="AS63" s="30">
        <f t="shared" si="67"/>
        <v>0</v>
      </c>
      <c r="AT63" s="30">
        <f t="shared" si="67"/>
        <v>0</v>
      </c>
      <c r="AU63" s="30">
        <f t="shared" si="67"/>
        <v>0</v>
      </c>
      <c r="AV63" s="30">
        <f t="shared" si="67"/>
        <v>0</v>
      </c>
      <c r="AW63" s="30">
        <f t="shared" si="67"/>
        <v>0</v>
      </c>
      <c r="AX63" s="30">
        <f t="shared" si="67"/>
        <v>0</v>
      </c>
      <c r="AY63" s="30">
        <f t="shared" si="67"/>
        <v>0</v>
      </c>
      <c r="AZ63" s="30">
        <f t="shared" si="67"/>
        <v>0</v>
      </c>
      <c r="BA63" s="30">
        <f t="shared" si="67"/>
        <v>0</v>
      </c>
      <c r="BB63" s="30">
        <f t="shared" si="67"/>
        <v>0</v>
      </c>
      <c r="BC63" s="30">
        <f t="shared" si="67"/>
        <v>0</v>
      </c>
      <c r="BD63" s="30">
        <f t="shared" si="67"/>
        <v>0</v>
      </c>
      <c r="BE63" s="30">
        <f t="shared" si="67"/>
        <v>0</v>
      </c>
      <c r="BF63" s="30">
        <f t="shared" si="67"/>
        <v>0</v>
      </c>
      <c r="BG63" s="30">
        <f t="shared" si="67"/>
        <v>0</v>
      </c>
      <c r="BH63" s="30">
        <f t="shared" si="67"/>
        <v>0</v>
      </c>
      <c r="BI63" s="30">
        <f t="shared" si="67"/>
        <v>0</v>
      </c>
      <c r="BJ63" s="30">
        <f t="shared" si="67"/>
        <v>0</v>
      </c>
      <c r="BK63" s="30">
        <f t="shared" si="67"/>
        <v>0</v>
      </c>
      <c r="BL63" s="30">
        <f t="shared" si="67"/>
        <v>0</v>
      </c>
      <c r="BM63" s="30">
        <f t="shared" si="67"/>
        <v>0</v>
      </c>
      <c r="BN63" s="30">
        <f t="shared" si="67"/>
        <v>0</v>
      </c>
      <c r="BO63" s="30">
        <f t="shared" si="67"/>
        <v>0</v>
      </c>
      <c r="BP63" s="30">
        <f t="shared" si="67"/>
        <v>0</v>
      </c>
      <c r="BQ63" s="30">
        <f t="shared" si="64"/>
        <v>0</v>
      </c>
      <c r="BR63" s="30">
        <f t="shared" si="64"/>
        <v>0</v>
      </c>
      <c r="BS63" s="30">
        <f t="shared" si="64"/>
        <v>0</v>
      </c>
      <c r="BT63" s="30">
        <f t="shared" si="64"/>
        <v>0</v>
      </c>
      <c r="BU63" s="30">
        <f t="shared" si="64"/>
        <v>0</v>
      </c>
      <c r="BV63" s="30">
        <f t="shared" si="64"/>
        <v>0</v>
      </c>
      <c r="BW63" s="30">
        <f t="shared" si="64"/>
        <v>0</v>
      </c>
      <c r="BX63" s="30">
        <f t="shared" si="64"/>
        <v>0</v>
      </c>
      <c r="BY63" s="30">
        <f t="shared" si="64"/>
        <v>0</v>
      </c>
      <c r="BZ63" s="30">
        <f t="shared" si="64"/>
        <v>0</v>
      </c>
      <c r="CA63" s="30">
        <f t="shared" si="64"/>
        <v>0</v>
      </c>
      <c r="CB63" s="30">
        <f t="shared" si="64"/>
        <v>0</v>
      </c>
      <c r="CC63" s="30">
        <f t="shared" si="64"/>
        <v>0</v>
      </c>
      <c r="CD63" s="30">
        <f t="shared" si="64"/>
        <v>0</v>
      </c>
      <c r="CE63" s="30">
        <f t="shared" si="64"/>
        <v>0</v>
      </c>
      <c r="CF63" s="30">
        <f t="shared" si="64"/>
        <v>0</v>
      </c>
      <c r="CG63" s="30">
        <f t="shared" si="64"/>
        <v>0</v>
      </c>
      <c r="CH63" s="34">
        <f t="shared" si="64"/>
        <v>0</v>
      </c>
    </row>
    <row r="64" spans="1:86" ht="15.6" x14ac:dyDescent="0.3">
      <c r="A64" s="645"/>
      <c r="B64" s="14" t="str">
        <f t="shared" si="62"/>
        <v>Heating</v>
      </c>
      <c r="C64" s="30">
        <f t="shared" si="65"/>
        <v>0</v>
      </c>
      <c r="D64" s="30">
        <f t="shared" si="66"/>
        <v>0</v>
      </c>
      <c r="E64" s="30">
        <f t="shared" si="67"/>
        <v>0</v>
      </c>
      <c r="F64" s="30">
        <f t="shared" si="67"/>
        <v>0</v>
      </c>
      <c r="G64" s="30">
        <f t="shared" si="67"/>
        <v>0</v>
      </c>
      <c r="H64" s="30">
        <f t="shared" si="67"/>
        <v>0</v>
      </c>
      <c r="I64" s="30">
        <f t="shared" si="67"/>
        <v>0</v>
      </c>
      <c r="J64" s="30">
        <f t="shared" si="67"/>
        <v>0</v>
      </c>
      <c r="K64" s="30">
        <f t="shared" si="67"/>
        <v>0</v>
      </c>
      <c r="L64" s="30">
        <f t="shared" si="67"/>
        <v>0</v>
      </c>
      <c r="M64" s="30">
        <f t="shared" si="67"/>
        <v>0</v>
      </c>
      <c r="N64" s="30">
        <f t="shared" si="67"/>
        <v>0</v>
      </c>
      <c r="O64" s="30">
        <f t="shared" si="67"/>
        <v>0</v>
      </c>
      <c r="P64" s="30">
        <f t="shared" si="67"/>
        <v>0</v>
      </c>
      <c r="Q64" s="30">
        <f t="shared" si="67"/>
        <v>0</v>
      </c>
      <c r="R64" s="30">
        <f t="shared" si="67"/>
        <v>0</v>
      </c>
      <c r="S64" s="30">
        <f t="shared" si="67"/>
        <v>0</v>
      </c>
      <c r="T64" s="30">
        <f t="shared" si="67"/>
        <v>0</v>
      </c>
      <c r="U64" s="30">
        <f t="shared" si="67"/>
        <v>0</v>
      </c>
      <c r="V64" s="30">
        <f t="shared" si="67"/>
        <v>0</v>
      </c>
      <c r="W64" s="30">
        <f t="shared" si="67"/>
        <v>0</v>
      </c>
      <c r="X64" s="30">
        <f t="shared" si="67"/>
        <v>0</v>
      </c>
      <c r="Y64" s="30">
        <f t="shared" si="67"/>
        <v>0</v>
      </c>
      <c r="Z64" s="30">
        <f t="shared" si="67"/>
        <v>0</v>
      </c>
      <c r="AA64" s="30">
        <f t="shared" si="67"/>
        <v>0</v>
      </c>
      <c r="AB64" s="30">
        <f t="shared" si="67"/>
        <v>0</v>
      </c>
      <c r="AC64" s="30">
        <f t="shared" si="67"/>
        <v>0</v>
      </c>
      <c r="AD64" s="30">
        <f t="shared" si="67"/>
        <v>0</v>
      </c>
      <c r="AE64" s="30">
        <f t="shared" si="67"/>
        <v>0</v>
      </c>
      <c r="AF64" s="30">
        <f t="shared" si="67"/>
        <v>0</v>
      </c>
      <c r="AG64" s="30">
        <f t="shared" si="67"/>
        <v>0</v>
      </c>
      <c r="AH64" s="30">
        <f t="shared" si="67"/>
        <v>0</v>
      </c>
      <c r="AI64" s="30">
        <f t="shared" si="67"/>
        <v>0</v>
      </c>
      <c r="AJ64" s="30">
        <f t="shared" si="67"/>
        <v>0</v>
      </c>
      <c r="AK64" s="30">
        <f t="shared" si="67"/>
        <v>0</v>
      </c>
      <c r="AL64" s="30">
        <f t="shared" si="67"/>
        <v>0</v>
      </c>
      <c r="AM64" s="30">
        <f t="shared" si="67"/>
        <v>0</v>
      </c>
      <c r="AN64" s="30">
        <f t="shared" si="67"/>
        <v>0</v>
      </c>
      <c r="AO64" s="30">
        <f t="shared" si="67"/>
        <v>0</v>
      </c>
      <c r="AP64" s="30">
        <f t="shared" si="67"/>
        <v>0</v>
      </c>
      <c r="AQ64" s="30">
        <f t="shared" si="67"/>
        <v>0</v>
      </c>
      <c r="AR64" s="30">
        <f t="shared" si="67"/>
        <v>0</v>
      </c>
      <c r="AS64" s="30">
        <f t="shared" si="67"/>
        <v>0</v>
      </c>
      <c r="AT64" s="30">
        <f t="shared" si="67"/>
        <v>0</v>
      </c>
      <c r="AU64" s="30">
        <f t="shared" si="67"/>
        <v>0</v>
      </c>
      <c r="AV64" s="30">
        <f t="shared" si="67"/>
        <v>0</v>
      </c>
      <c r="AW64" s="30">
        <f t="shared" si="67"/>
        <v>0</v>
      </c>
      <c r="AX64" s="30">
        <f t="shared" si="67"/>
        <v>0</v>
      </c>
      <c r="AY64" s="30">
        <f t="shared" si="67"/>
        <v>0</v>
      </c>
      <c r="AZ64" s="30">
        <f t="shared" si="67"/>
        <v>0</v>
      </c>
      <c r="BA64" s="30">
        <f t="shared" si="67"/>
        <v>0</v>
      </c>
      <c r="BB64" s="30">
        <f t="shared" si="67"/>
        <v>0</v>
      </c>
      <c r="BC64" s="30">
        <f t="shared" si="67"/>
        <v>0</v>
      </c>
      <c r="BD64" s="30">
        <f t="shared" si="67"/>
        <v>0</v>
      </c>
      <c r="BE64" s="30">
        <f t="shared" si="67"/>
        <v>0</v>
      </c>
      <c r="BF64" s="30">
        <f t="shared" si="67"/>
        <v>0</v>
      </c>
      <c r="BG64" s="30">
        <f t="shared" si="67"/>
        <v>0</v>
      </c>
      <c r="BH64" s="30">
        <f t="shared" si="67"/>
        <v>0</v>
      </c>
      <c r="BI64" s="30">
        <f t="shared" si="67"/>
        <v>0</v>
      </c>
      <c r="BJ64" s="30">
        <f t="shared" si="67"/>
        <v>0</v>
      </c>
      <c r="BK64" s="30">
        <f t="shared" si="67"/>
        <v>0</v>
      </c>
      <c r="BL64" s="30">
        <f t="shared" si="67"/>
        <v>0</v>
      </c>
      <c r="BM64" s="30">
        <f t="shared" si="67"/>
        <v>0</v>
      </c>
      <c r="BN64" s="30">
        <f t="shared" si="67"/>
        <v>0</v>
      </c>
      <c r="BO64" s="30">
        <f t="shared" si="67"/>
        <v>0</v>
      </c>
      <c r="BP64" s="30">
        <f t="shared" ref="BP64:CH67" si="68">IF(BP28=0,0,((BP10*0.5)+BO28-BP46)*BP83*BP98*BP$2)</f>
        <v>0</v>
      </c>
      <c r="BQ64" s="30">
        <f t="shared" si="68"/>
        <v>0</v>
      </c>
      <c r="BR64" s="30">
        <f t="shared" si="68"/>
        <v>0</v>
      </c>
      <c r="BS64" s="30">
        <f t="shared" si="68"/>
        <v>0</v>
      </c>
      <c r="BT64" s="30">
        <f t="shared" si="68"/>
        <v>0</v>
      </c>
      <c r="BU64" s="30">
        <f t="shared" si="68"/>
        <v>0</v>
      </c>
      <c r="BV64" s="30">
        <f t="shared" si="68"/>
        <v>0</v>
      </c>
      <c r="BW64" s="30">
        <f t="shared" si="68"/>
        <v>0</v>
      </c>
      <c r="BX64" s="30">
        <f t="shared" si="68"/>
        <v>0</v>
      </c>
      <c r="BY64" s="30">
        <f t="shared" si="68"/>
        <v>0</v>
      </c>
      <c r="BZ64" s="30">
        <f t="shared" si="68"/>
        <v>0</v>
      </c>
      <c r="CA64" s="30">
        <f t="shared" si="68"/>
        <v>0</v>
      </c>
      <c r="CB64" s="30">
        <f t="shared" si="68"/>
        <v>0</v>
      </c>
      <c r="CC64" s="30">
        <f t="shared" si="68"/>
        <v>0</v>
      </c>
      <c r="CD64" s="30">
        <f t="shared" si="68"/>
        <v>0</v>
      </c>
      <c r="CE64" s="30">
        <f t="shared" si="68"/>
        <v>0</v>
      </c>
      <c r="CF64" s="30">
        <f t="shared" si="68"/>
        <v>0</v>
      </c>
      <c r="CG64" s="30">
        <f t="shared" si="68"/>
        <v>0</v>
      </c>
      <c r="CH64" s="34">
        <f t="shared" si="68"/>
        <v>0</v>
      </c>
    </row>
    <row r="65" spans="1:88" ht="15.6" x14ac:dyDescent="0.3">
      <c r="A65" s="645"/>
      <c r="B65" s="14" t="str">
        <f t="shared" si="62"/>
        <v>HVAC</v>
      </c>
      <c r="C65" s="30">
        <f t="shared" si="65"/>
        <v>0</v>
      </c>
      <c r="D65" s="30">
        <f t="shared" si="66"/>
        <v>0</v>
      </c>
      <c r="E65" s="30">
        <f t="shared" ref="E65:BP68" si="69">IF(E29=0,0,((E11*0.5)+D29-E47)*E84*E99*E$2)</f>
        <v>0</v>
      </c>
      <c r="F65" s="30">
        <f t="shared" si="69"/>
        <v>0</v>
      </c>
      <c r="G65" s="30">
        <f t="shared" si="69"/>
        <v>0</v>
      </c>
      <c r="H65" s="30">
        <f t="shared" si="69"/>
        <v>0</v>
      </c>
      <c r="I65" s="30">
        <f t="shared" si="69"/>
        <v>0</v>
      </c>
      <c r="J65" s="30">
        <f t="shared" si="69"/>
        <v>0</v>
      </c>
      <c r="K65" s="30">
        <f t="shared" si="69"/>
        <v>0</v>
      </c>
      <c r="L65" s="30">
        <f t="shared" si="69"/>
        <v>0</v>
      </c>
      <c r="M65" s="30">
        <f t="shared" si="69"/>
        <v>0</v>
      </c>
      <c r="N65" s="30">
        <f t="shared" si="69"/>
        <v>0</v>
      </c>
      <c r="O65" s="30">
        <f t="shared" si="69"/>
        <v>0</v>
      </c>
      <c r="P65" s="30">
        <f t="shared" si="69"/>
        <v>0</v>
      </c>
      <c r="Q65" s="30">
        <f t="shared" si="69"/>
        <v>0</v>
      </c>
      <c r="R65" s="30">
        <f t="shared" si="69"/>
        <v>0</v>
      </c>
      <c r="S65" s="30">
        <f t="shared" si="69"/>
        <v>0</v>
      </c>
      <c r="T65" s="30">
        <f t="shared" si="69"/>
        <v>0</v>
      </c>
      <c r="U65" s="30">
        <f t="shared" si="69"/>
        <v>0</v>
      </c>
      <c r="V65" s="30">
        <f t="shared" si="69"/>
        <v>0</v>
      </c>
      <c r="W65" s="30">
        <f t="shared" si="69"/>
        <v>0</v>
      </c>
      <c r="X65" s="30">
        <f t="shared" si="69"/>
        <v>0</v>
      </c>
      <c r="Y65" s="30">
        <f t="shared" si="69"/>
        <v>0</v>
      </c>
      <c r="Z65" s="30">
        <f t="shared" si="69"/>
        <v>0</v>
      </c>
      <c r="AA65" s="30">
        <f t="shared" si="69"/>
        <v>0</v>
      </c>
      <c r="AB65" s="30">
        <f t="shared" si="69"/>
        <v>0</v>
      </c>
      <c r="AC65" s="30">
        <f t="shared" si="69"/>
        <v>0</v>
      </c>
      <c r="AD65" s="30">
        <f t="shared" si="69"/>
        <v>0</v>
      </c>
      <c r="AE65" s="30">
        <f t="shared" si="69"/>
        <v>0</v>
      </c>
      <c r="AF65" s="30">
        <f t="shared" si="69"/>
        <v>0</v>
      </c>
      <c r="AG65" s="30">
        <f t="shared" si="69"/>
        <v>0</v>
      </c>
      <c r="AH65" s="30">
        <f t="shared" si="69"/>
        <v>0</v>
      </c>
      <c r="AI65" s="30">
        <f t="shared" si="69"/>
        <v>0</v>
      </c>
      <c r="AJ65" s="30">
        <f t="shared" si="69"/>
        <v>0</v>
      </c>
      <c r="AK65" s="30">
        <f t="shared" si="69"/>
        <v>0</v>
      </c>
      <c r="AL65" s="30">
        <f t="shared" si="69"/>
        <v>0</v>
      </c>
      <c r="AM65" s="30">
        <f t="shared" si="69"/>
        <v>0</v>
      </c>
      <c r="AN65" s="30">
        <f t="shared" si="69"/>
        <v>0</v>
      </c>
      <c r="AO65" s="30">
        <f t="shared" si="69"/>
        <v>0</v>
      </c>
      <c r="AP65" s="30">
        <f t="shared" si="69"/>
        <v>0</v>
      </c>
      <c r="AQ65" s="30">
        <f t="shared" si="69"/>
        <v>0</v>
      </c>
      <c r="AR65" s="30">
        <f t="shared" si="69"/>
        <v>0</v>
      </c>
      <c r="AS65" s="30">
        <f t="shared" si="69"/>
        <v>0</v>
      </c>
      <c r="AT65" s="30">
        <f t="shared" si="69"/>
        <v>0</v>
      </c>
      <c r="AU65" s="30">
        <f t="shared" si="69"/>
        <v>0</v>
      </c>
      <c r="AV65" s="30">
        <f t="shared" si="69"/>
        <v>0</v>
      </c>
      <c r="AW65" s="30">
        <f t="shared" si="69"/>
        <v>0</v>
      </c>
      <c r="AX65" s="30">
        <f t="shared" si="69"/>
        <v>0</v>
      </c>
      <c r="AY65" s="30">
        <f t="shared" si="69"/>
        <v>0</v>
      </c>
      <c r="AZ65" s="30">
        <f t="shared" si="69"/>
        <v>0</v>
      </c>
      <c r="BA65" s="30">
        <f t="shared" si="69"/>
        <v>0</v>
      </c>
      <c r="BB65" s="30">
        <f t="shared" si="69"/>
        <v>0</v>
      </c>
      <c r="BC65" s="30">
        <f t="shared" si="69"/>
        <v>0</v>
      </c>
      <c r="BD65" s="30">
        <f t="shared" si="69"/>
        <v>0</v>
      </c>
      <c r="BE65" s="30">
        <f t="shared" si="69"/>
        <v>0</v>
      </c>
      <c r="BF65" s="30">
        <f t="shared" si="69"/>
        <v>0</v>
      </c>
      <c r="BG65" s="30">
        <f t="shared" si="69"/>
        <v>0</v>
      </c>
      <c r="BH65" s="30">
        <f t="shared" si="69"/>
        <v>0</v>
      </c>
      <c r="BI65" s="30">
        <f t="shared" si="69"/>
        <v>0</v>
      </c>
      <c r="BJ65" s="30">
        <f t="shared" si="69"/>
        <v>0</v>
      </c>
      <c r="BK65" s="30">
        <f t="shared" si="69"/>
        <v>0</v>
      </c>
      <c r="BL65" s="30">
        <f t="shared" si="69"/>
        <v>0</v>
      </c>
      <c r="BM65" s="30">
        <f t="shared" si="69"/>
        <v>0</v>
      </c>
      <c r="BN65" s="30">
        <f t="shared" si="69"/>
        <v>0</v>
      </c>
      <c r="BO65" s="30">
        <f t="shared" si="69"/>
        <v>0</v>
      </c>
      <c r="BP65" s="30">
        <f t="shared" si="69"/>
        <v>0</v>
      </c>
      <c r="BQ65" s="30">
        <f t="shared" si="68"/>
        <v>0</v>
      </c>
      <c r="BR65" s="30">
        <f t="shared" si="68"/>
        <v>0</v>
      </c>
      <c r="BS65" s="30">
        <f t="shared" si="68"/>
        <v>0</v>
      </c>
      <c r="BT65" s="30">
        <f t="shared" si="68"/>
        <v>0</v>
      </c>
      <c r="BU65" s="30">
        <f t="shared" si="68"/>
        <v>0</v>
      </c>
      <c r="BV65" s="30">
        <f t="shared" si="68"/>
        <v>0</v>
      </c>
      <c r="BW65" s="30">
        <f t="shared" si="68"/>
        <v>0</v>
      </c>
      <c r="BX65" s="30">
        <f t="shared" si="68"/>
        <v>0</v>
      </c>
      <c r="BY65" s="30">
        <f t="shared" si="68"/>
        <v>0</v>
      </c>
      <c r="BZ65" s="30">
        <f t="shared" si="68"/>
        <v>0</v>
      </c>
      <c r="CA65" s="30">
        <f t="shared" si="68"/>
        <v>0</v>
      </c>
      <c r="CB65" s="30">
        <f t="shared" si="68"/>
        <v>0</v>
      </c>
      <c r="CC65" s="30">
        <f t="shared" si="68"/>
        <v>0</v>
      </c>
      <c r="CD65" s="30">
        <f t="shared" si="68"/>
        <v>0</v>
      </c>
      <c r="CE65" s="30">
        <f t="shared" si="68"/>
        <v>0</v>
      </c>
      <c r="CF65" s="30">
        <f t="shared" si="68"/>
        <v>0</v>
      </c>
      <c r="CG65" s="30">
        <f t="shared" si="68"/>
        <v>0</v>
      </c>
      <c r="CH65" s="34">
        <f t="shared" si="68"/>
        <v>0</v>
      </c>
    </row>
    <row r="66" spans="1:88" ht="15.6" x14ac:dyDescent="0.3">
      <c r="A66" s="645"/>
      <c r="B66" s="14" t="str">
        <f t="shared" si="62"/>
        <v>Lighting</v>
      </c>
      <c r="C66" s="30">
        <f t="shared" si="65"/>
        <v>0</v>
      </c>
      <c r="D66" s="30">
        <f t="shared" si="66"/>
        <v>106.6333608432018</v>
      </c>
      <c r="E66" s="30">
        <f t="shared" si="69"/>
        <v>213.24862070593289</v>
      </c>
      <c r="F66" s="30">
        <f t="shared" si="69"/>
        <v>492.75483158138474</v>
      </c>
      <c r="G66" s="30">
        <f t="shared" si="69"/>
        <v>971.46899740760784</v>
      </c>
      <c r="H66" s="30">
        <f t="shared" si="69"/>
        <v>1464.2283014532793</v>
      </c>
      <c r="I66" s="30">
        <f t="shared" si="69"/>
        <v>1797.1205582985197</v>
      </c>
      <c r="J66" s="30">
        <f t="shared" si="69"/>
        <v>1634.5386482407755</v>
      </c>
      <c r="K66" s="30">
        <f t="shared" si="69"/>
        <v>1702.5777454910453</v>
      </c>
      <c r="L66" s="30">
        <f t="shared" si="69"/>
        <v>1042.9423709889106</v>
      </c>
      <c r="M66" s="30">
        <f t="shared" si="69"/>
        <v>838.29752171470625</v>
      </c>
      <c r="N66" s="30">
        <f t="shared" si="69"/>
        <v>840.21880108252867</v>
      </c>
      <c r="O66" s="30">
        <f t="shared" si="69"/>
        <v>940.66585156921428</v>
      </c>
      <c r="P66" s="30">
        <f t="shared" si="69"/>
        <v>733.63188103744221</v>
      </c>
      <c r="Q66" s="30">
        <f t="shared" si="69"/>
        <v>825.70578625284168</v>
      </c>
      <c r="R66" s="30">
        <f t="shared" si="69"/>
        <v>803.80760285239455</v>
      </c>
      <c r="S66" s="30">
        <f t="shared" si="69"/>
        <v>1069.7679544940413</v>
      </c>
      <c r="T66" s="30">
        <f t="shared" si="69"/>
        <v>1612.3875482778139</v>
      </c>
      <c r="U66" s="30">
        <f t="shared" si="69"/>
        <v>1978.963805083278</v>
      </c>
      <c r="V66" s="30">
        <f t="shared" si="69"/>
        <v>1634.538648240776</v>
      </c>
      <c r="W66" s="30">
        <f t="shared" si="69"/>
        <v>1627.7904502899846</v>
      </c>
      <c r="X66" s="30">
        <f t="shared" si="69"/>
        <v>1042.9423709889106</v>
      </c>
      <c r="Y66" s="30">
        <f t="shared" si="69"/>
        <v>838.29752171470625</v>
      </c>
      <c r="Z66" s="30">
        <f t="shared" si="69"/>
        <v>840.21880108252867</v>
      </c>
      <c r="AA66" s="30">
        <f t="shared" si="69"/>
        <v>940.66585156921428</v>
      </c>
      <c r="AB66" s="30">
        <f t="shared" si="69"/>
        <v>733.63188103744221</v>
      </c>
      <c r="AC66" s="30">
        <f t="shared" si="69"/>
        <v>825.70578625284168</v>
      </c>
      <c r="AD66" s="30">
        <f t="shared" si="69"/>
        <v>803.80760285239455</v>
      </c>
      <c r="AE66" s="30">
        <f t="shared" si="69"/>
        <v>1069.7679544940413</v>
      </c>
      <c r="AF66" s="30">
        <f t="shared" si="69"/>
        <v>1612.3875482778139</v>
      </c>
      <c r="AG66" s="30">
        <f t="shared" si="69"/>
        <v>1978.963805083278</v>
      </c>
      <c r="AH66" s="30">
        <f t="shared" si="69"/>
        <v>1634.538648240776</v>
      </c>
      <c r="AI66" s="30">
        <f t="shared" si="69"/>
        <v>1627.7904502899846</v>
      </c>
      <c r="AJ66" s="30">
        <f t="shared" si="69"/>
        <v>1042.9423709889106</v>
      </c>
      <c r="AK66" s="30">
        <f t="shared" si="69"/>
        <v>838.29752171470625</v>
      </c>
      <c r="AL66" s="30">
        <f t="shared" si="69"/>
        <v>840.21880108252867</v>
      </c>
      <c r="AM66" s="30">
        <f t="shared" si="69"/>
        <v>940.66585156921428</v>
      </c>
      <c r="AN66" s="30">
        <f t="shared" si="69"/>
        <v>733.63188103744221</v>
      </c>
      <c r="AO66" s="30">
        <f t="shared" si="69"/>
        <v>825.70578625284168</v>
      </c>
      <c r="AP66" s="30">
        <f t="shared" si="69"/>
        <v>803.80760285239455</v>
      </c>
      <c r="AQ66" s="30">
        <f t="shared" si="69"/>
        <v>1069.7679544940413</v>
      </c>
      <c r="AR66" s="30">
        <f t="shared" si="69"/>
        <v>1612.3875482778139</v>
      </c>
      <c r="AS66" s="30">
        <f t="shared" si="69"/>
        <v>1978.963805083278</v>
      </c>
      <c r="AT66" s="30">
        <f t="shared" si="69"/>
        <v>1634.538648240776</v>
      </c>
      <c r="AU66" s="30">
        <f t="shared" si="69"/>
        <v>1627.7904502899846</v>
      </c>
      <c r="AV66" s="30">
        <f t="shared" si="69"/>
        <v>1042.9423709889106</v>
      </c>
      <c r="AW66" s="30">
        <f t="shared" si="69"/>
        <v>838.29752171470625</v>
      </c>
      <c r="AX66" s="30">
        <f t="shared" si="69"/>
        <v>840.21880108252867</v>
      </c>
      <c r="AY66" s="30">
        <f t="shared" si="69"/>
        <v>940.66585156921428</v>
      </c>
      <c r="AZ66" s="30">
        <f t="shared" si="69"/>
        <v>733.63188103744221</v>
      </c>
      <c r="BA66" s="30">
        <f t="shared" si="69"/>
        <v>825.70578625284168</v>
      </c>
      <c r="BB66" s="30">
        <f t="shared" si="69"/>
        <v>803.80760285239455</v>
      </c>
      <c r="BC66" s="30">
        <f t="shared" si="69"/>
        <v>1069.7679544940413</v>
      </c>
      <c r="BD66" s="30">
        <f t="shared" si="69"/>
        <v>1612.3875482778139</v>
      </c>
      <c r="BE66" s="30">
        <f t="shared" si="69"/>
        <v>1978.963805083278</v>
      </c>
      <c r="BF66" s="30">
        <f t="shared" si="69"/>
        <v>1634.538648240776</v>
      </c>
      <c r="BG66" s="30">
        <f t="shared" si="69"/>
        <v>1627.7904502899846</v>
      </c>
      <c r="BH66" s="30">
        <f t="shared" si="69"/>
        <v>1042.9423709889106</v>
      </c>
      <c r="BI66" s="30">
        <f t="shared" si="69"/>
        <v>838.29752171470625</v>
      </c>
      <c r="BJ66" s="30">
        <f t="shared" si="69"/>
        <v>840.21880108252867</v>
      </c>
      <c r="BK66" s="30">
        <f t="shared" si="69"/>
        <v>940.66585156921428</v>
      </c>
      <c r="BL66" s="30">
        <f t="shared" si="69"/>
        <v>733.63188103744221</v>
      </c>
      <c r="BM66" s="30">
        <f t="shared" si="69"/>
        <v>825.70578625284168</v>
      </c>
      <c r="BN66" s="30">
        <f t="shared" si="69"/>
        <v>803.80760285239455</v>
      </c>
      <c r="BO66" s="30">
        <f t="shared" si="69"/>
        <v>1069.7679544940413</v>
      </c>
      <c r="BP66" s="30">
        <f t="shared" si="69"/>
        <v>1612.3875482778139</v>
      </c>
      <c r="BQ66" s="30">
        <f t="shared" si="68"/>
        <v>1978.963805083278</v>
      </c>
      <c r="BR66" s="30">
        <f t="shared" si="68"/>
        <v>1634.538648240776</v>
      </c>
      <c r="BS66" s="30">
        <f t="shared" si="68"/>
        <v>1627.7904502899846</v>
      </c>
      <c r="BT66" s="30">
        <f t="shared" si="68"/>
        <v>1042.9423709889106</v>
      </c>
      <c r="BU66" s="30">
        <f t="shared" si="68"/>
        <v>838.29752171470625</v>
      </c>
      <c r="BV66" s="30">
        <f t="shared" si="68"/>
        <v>840.21880108252867</v>
      </c>
      <c r="BW66" s="30">
        <f t="shared" si="68"/>
        <v>940.66585156921428</v>
      </c>
      <c r="BX66" s="30">
        <f t="shared" si="68"/>
        <v>733.63188103744221</v>
      </c>
      <c r="BY66" s="30">
        <f t="shared" si="68"/>
        <v>825.70578625284168</v>
      </c>
      <c r="BZ66" s="30">
        <f t="shared" si="68"/>
        <v>803.80760285239455</v>
      </c>
      <c r="CA66" s="30">
        <f t="shared" si="68"/>
        <v>1069.7679544940413</v>
      </c>
      <c r="CB66" s="30">
        <f t="shared" si="68"/>
        <v>1612.3875482778139</v>
      </c>
      <c r="CC66" s="30">
        <f t="shared" si="68"/>
        <v>1978.963805083278</v>
      </c>
      <c r="CD66" s="30">
        <f t="shared" si="68"/>
        <v>1634.538648240776</v>
      </c>
      <c r="CE66" s="30">
        <f t="shared" si="68"/>
        <v>1627.7904502899846</v>
      </c>
      <c r="CF66" s="30">
        <f t="shared" si="68"/>
        <v>1042.9423709889106</v>
      </c>
      <c r="CG66" s="30">
        <f t="shared" si="68"/>
        <v>838.29752171470625</v>
      </c>
      <c r="CH66" s="34">
        <f t="shared" si="68"/>
        <v>840.21880108252867</v>
      </c>
    </row>
    <row r="67" spans="1:88" ht="15.6" x14ac:dyDescent="0.3">
      <c r="A67" s="645"/>
      <c r="B67" s="14" t="str">
        <f t="shared" si="62"/>
        <v>Miscellaneous</v>
      </c>
      <c r="C67" s="30">
        <f t="shared" si="65"/>
        <v>0</v>
      </c>
      <c r="D67" s="30">
        <f t="shared" si="66"/>
        <v>0</v>
      </c>
      <c r="E67" s="30">
        <f t="shared" si="69"/>
        <v>0</v>
      </c>
      <c r="F67" s="30">
        <f t="shared" si="69"/>
        <v>0</v>
      </c>
      <c r="G67" s="30">
        <f t="shared" si="69"/>
        <v>0</v>
      </c>
      <c r="H67" s="30">
        <f t="shared" si="69"/>
        <v>0</v>
      </c>
      <c r="I67" s="30">
        <f t="shared" si="69"/>
        <v>0</v>
      </c>
      <c r="J67" s="30">
        <f t="shared" si="69"/>
        <v>0</v>
      </c>
      <c r="K67" s="30">
        <f t="shared" si="69"/>
        <v>0</v>
      </c>
      <c r="L67" s="30">
        <f t="shared" si="69"/>
        <v>0</v>
      </c>
      <c r="M67" s="30">
        <f t="shared" si="69"/>
        <v>0</v>
      </c>
      <c r="N67" s="30">
        <f t="shared" si="69"/>
        <v>0</v>
      </c>
      <c r="O67" s="30">
        <f t="shared" si="69"/>
        <v>0</v>
      </c>
      <c r="P67" s="30">
        <f t="shared" si="69"/>
        <v>0</v>
      </c>
      <c r="Q67" s="30">
        <f t="shared" si="69"/>
        <v>0</v>
      </c>
      <c r="R67" s="30">
        <f t="shared" si="69"/>
        <v>0</v>
      </c>
      <c r="S67" s="30">
        <f t="shared" si="69"/>
        <v>0</v>
      </c>
      <c r="T67" s="30">
        <f t="shared" si="69"/>
        <v>0</v>
      </c>
      <c r="U67" s="30">
        <f t="shared" si="69"/>
        <v>0</v>
      </c>
      <c r="V67" s="30">
        <f t="shared" si="69"/>
        <v>0</v>
      </c>
      <c r="W67" s="30">
        <f t="shared" si="69"/>
        <v>0</v>
      </c>
      <c r="X67" s="30">
        <f t="shared" si="69"/>
        <v>0</v>
      </c>
      <c r="Y67" s="30">
        <f t="shared" si="69"/>
        <v>0</v>
      </c>
      <c r="Z67" s="30">
        <f t="shared" si="69"/>
        <v>0</v>
      </c>
      <c r="AA67" s="30">
        <f t="shared" si="69"/>
        <v>0</v>
      </c>
      <c r="AB67" s="30">
        <f t="shared" si="69"/>
        <v>0</v>
      </c>
      <c r="AC67" s="30">
        <f t="shared" si="69"/>
        <v>0</v>
      </c>
      <c r="AD67" s="30">
        <f t="shared" si="69"/>
        <v>0</v>
      </c>
      <c r="AE67" s="30">
        <f t="shared" si="69"/>
        <v>0</v>
      </c>
      <c r="AF67" s="30">
        <f t="shared" si="69"/>
        <v>0</v>
      </c>
      <c r="AG67" s="30">
        <f t="shared" si="69"/>
        <v>0</v>
      </c>
      <c r="AH67" s="30">
        <f t="shared" si="69"/>
        <v>0</v>
      </c>
      <c r="AI67" s="30">
        <f t="shared" si="69"/>
        <v>0</v>
      </c>
      <c r="AJ67" s="30">
        <f t="shared" si="69"/>
        <v>0</v>
      </c>
      <c r="AK67" s="30">
        <f t="shared" si="69"/>
        <v>0</v>
      </c>
      <c r="AL67" s="30">
        <f t="shared" si="69"/>
        <v>0</v>
      </c>
      <c r="AM67" s="30">
        <f t="shared" si="69"/>
        <v>0</v>
      </c>
      <c r="AN67" s="30">
        <f t="shared" si="69"/>
        <v>0</v>
      </c>
      <c r="AO67" s="30">
        <f t="shared" si="69"/>
        <v>0</v>
      </c>
      <c r="AP67" s="30">
        <f t="shared" si="69"/>
        <v>0</v>
      </c>
      <c r="AQ67" s="30">
        <f t="shared" si="69"/>
        <v>0</v>
      </c>
      <c r="AR67" s="30">
        <f t="shared" si="69"/>
        <v>0</v>
      </c>
      <c r="AS67" s="30">
        <f t="shared" si="69"/>
        <v>0</v>
      </c>
      <c r="AT67" s="30">
        <f t="shared" si="69"/>
        <v>0</v>
      </c>
      <c r="AU67" s="30">
        <f t="shared" si="69"/>
        <v>0</v>
      </c>
      <c r="AV67" s="30">
        <f t="shared" si="69"/>
        <v>0</v>
      </c>
      <c r="AW67" s="30">
        <f t="shared" si="69"/>
        <v>0</v>
      </c>
      <c r="AX67" s="30">
        <f t="shared" si="69"/>
        <v>0</v>
      </c>
      <c r="AY67" s="30">
        <f t="shared" si="69"/>
        <v>0</v>
      </c>
      <c r="AZ67" s="30">
        <f t="shared" si="69"/>
        <v>0</v>
      </c>
      <c r="BA67" s="30">
        <f t="shared" si="69"/>
        <v>0</v>
      </c>
      <c r="BB67" s="30">
        <f t="shared" si="69"/>
        <v>0</v>
      </c>
      <c r="BC67" s="30">
        <f t="shared" si="69"/>
        <v>0</v>
      </c>
      <c r="BD67" s="30">
        <f t="shared" si="69"/>
        <v>0</v>
      </c>
      <c r="BE67" s="30">
        <f t="shared" si="69"/>
        <v>0</v>
      </c>
      <c r="BF67" s="30">
        <f t="shared" si="69"/>
        <v>0</v>
      </c>
      <c r="BG67" s="30">
        <f t="shared" si="69"/>
        <v>0</v>
      </c>
      <c r="BH67" s="30">
        <f t="shared" si="69"/>
        <v>0</v>
      </c>
      <c r="BI67" s="30">
        <f t="shared" si="69"/>
        <v>0</v>
      </c>
      <c r="BJ67" s="30">
        <f t="shared" si="69"/>
        <v>0</v>
      </c>
      <c r="BK67" s="30">
        <f t="shared" si="69"/>
        <v>0</v>
      </c>
      <c r="BL67" s="30">
        <f t="shared" si="69"/>
        <v>0</v>
      </c>
      <c r="BM67" s="30">
        <f t="shared" si="69"/>
        <v>0</v>
      </c>
      <c r="BN67" s="30">
        <f t="shared" si="69"/>
        <v>0</v>
      </c>
      <c r="BO67" s="30">
        <f t="shared" si="69"/>
        <v>0</v>
      </c>
      <c r="BP67" s="30">
        <f t="shared" si="69"/>
        <v>0</v>
      </c>
      <c r="BQ67" s="30">
        <f t="shared" si="68"/>
        <v>0</v>
      </c>
      <c r="BR67" s="30">
        <f t="shared" si="68"/>
        <v>0</v>
      </c>
      <c r="BS67" s="30">
        <f t="shared" si="68"/>
        <v>0</v>
      </c>
      <c r="BT67" s="30">
        <f t="shared" si="68"/>
        <v>0</v>
      </c>
      <c r="BU67" s="30">
        <f t="shared" si="68"/>
        <v>0</v>
      </c>
      <c r="BV67" s="30">
        <f t="shared" si="68"/>
        <v>0</v>
      </c>
      <c r="BW67" s="30">
        <f t="shared" si="68"/>
        <v>0</v>
      </c>
      <c r="BX67" s="30">
        <f t="shared" si="68"/>
        <v>0</v>
      </c>
      <c r="BY67" s="30">
        <f t="shared" si="68"/>
        <v>0</v>
      </c>
      <c r="BZ67" s="30">
        <f t="shared" si="68"/>
        <v>0</v>
      </c>
      <c r="CA67" s="30">
        <f t="shared" si="68"/>
        <v>0</v>
      </c>
      <c r="CB67" s="30">
        <f t="shared" si="68"/>
        <v>0</v>
      </c>
      <c r="CC67" s="30">
        <f t="shared" si="68"/>
        <v>0</v>
      </c>
      <c r="CD67" s="30">
        <f t="shared" si="68"/>
        <v>0</v>
      </c>
      <c r="CE67" s="30">
        <f t="shared" si="68"/>
        <v>0</v>
      </c>
      <c r="CF67" s="30">
        <f t="shared" si="68"/>
        <v>0</v>
      </c>
      <c r="CG67" s="30">
        <f t="shared" si="68"/>
        <v>0</v>
      </c>
      <c r="CH67" s="34">
        <f t="shared" si="68"/>
        <v>0</v>
      </c>
    </row>
    <row r="68" spans="1:88" ht="15.75" customHeight="1" x14ac:dyDescent="0.3">
      <c r="A68" s="645"/>
      <c r="B68" s="14" t="str">
        <f t="shared" si="62"/>
        <v>Motors</v>
      </c>
      <c r="C68" s="30">
        <f t="shared" si="65"/>
        <v>0</v>
      </c>
      <c r="D68" s="30">
        <f t="shared" si="66"/>
        <v>0</v>
      </c>
      <c r="E68" s="30">
        <f t="shared" si="69"/>
        <v>0</v>
      </c>
      <c r="F68" s="30">
        <f t="shared" si="69"/>
        <v>0</v>
      </c>
      <c r="G68" s="30">
        <f t="shared" si="69"/>
        <v>0</v>
      </c>
      <c r="H68" s="30">
        <f t="shared" si="69"/>
        <v>0</v>
      </c>
      <c r="I68" s="30">
        <f t="shared" si="69"/>
        <v>0</v>
      </c>
      <c r="J68" s="30">
        <f t="shared" si="69"/>
        <v>0</v>
      </c>
      <c r="K68" s="30">
        <f t="shared" si="69"/>
        <v>0</v>
      </c>
      <c r="L68" s="30">
        <f t="shared" si="69"/>
        <v>0</v>
      </c>
      <c r="M68" s="30">
        <f t="shared" si="69"/>
        <v>0</v>
      </c>
      <c r="N68" s="30">
        <f t="shared" si="69"/>
        <v>0</v>
      </c>
      <c r="O68" s="30">
        <f t="shared" si="69"/>
        <v>0</v>
      </c>
      <c r="P68" s="30">
        <f t="shared" si="69"/>
        <v>0</v>
      </c>
      <c r="Q68" s="30">
        <f t="shared" si="69"/>
        <v>0</v>
      </c>
      <c r="R68" s="30">
        <f t="shared" si="69"/>
        <v>0</v>
      </c>
      <c r="S68" s="30">
        <f t="shared" si="69"/>
        <v>0</v>
      </c>
      <c r="T68" s="30">
        <f t="shared" si="69"/>
        <v>0</v>
      </c>
      <c r="U68" s="30">
        <f t="shared" si="69"/>
        <v>0</v>
      </c>
      <c r="V68" s="30">
        <f t="shared" si="69"/>
        <v>0</v>
      </c>
      <c r="W68" s="30">
        <f t="shared" si="69"/>
        <v>0</v>
      </c>
      <c r="X68" s="30">
        <f t="shared" si="69"/>
        <v>0</v>
      </c>
      <c r="Y68" s="30">
        <f t="shared" si="69"/>
        <v>0</v>
      </c>
      <c r="Z68" s="30">
        <f t="shared" si="69"/>
        <v>0</v>
      </c>
      <c r="AA68" s="30">
        <f t="shared" si="69"/>
        <v>0</v>
      </c>
      <c r="AB68" s="30">
        <f t="shared" si="69"/>
        <v>0</v>
      </c>
      <c r="AC68" s="30">
        <f t="shared" si="69"/>
        <v>0</v>
      </c>
      <c r="AD68" s="30">
        <f t="shared" si="69"/>
        <v>0</v>
      </c>
      <c r="AE68" s="30">
        <f t="shared" si="69"/>
        <v>0</v>
      </c>
      <c r="AF68" s="30">
        <f t="shared" si="69"/>
        <v>0</v>
      </c>
      <c r="AG68" s="30">
        <f t="shared" si="69"/>
        <v>0</v>
      </c>
      <c r="AH68" s="30">
        <f t="shared" si="69"/>
        <v>0</v>
      </c>
      <c r="AI68" s="30">
        <f t="shared" si="69"/>
        <v>0</v>
      </c>
      <c r="AJ68" s="30">
        <f t="shared" si="69"/>
        <v>0</v>
      </c>
      <c r="AK68" s="30">
        <f t="shared" si="69"/>
        <v>0</v>
      </c>
      <c r="AL68" s="30">
        <f t="shared" si="69"/>
        <v>0</v>
      </c>
      <c r="AM68" s="30">
        <f t="shared" si="69"/>
        <v>0</v>
      </c>
      <c r="AN68" s="30">
        <f t="shared" si="69"/>
        <v>0</v>
      </c>
      <c r="AO68" s="30">
        <f t="shared" si="69"/>
        <v>0</v>
      </c>
      <c r="AP68" s="30">
        <f t="shared" si="69"/>
        <v>0</v>
      </c>
      <c r="AQ68" s="30">
        <f t="shared" si="69"/>
        <v>0</v>
      </c>
      <c r="AR68" s="30">
        <f t="shared" si="69"/>
        <v>0</v>
      </c>
      <c r="AS68" s="30">
        <f t="shared" si="69"/>
        <v>0</v>
      </c>
      <c r="AT68" s="30">
        <f t="shared" si="69"/>
        <v>0</v>
      </c>
      <c r="AU68" s="30">
        <f t="shared" si="69"/>
        <v>0</v>
      </c>
      <c r="AV68" s="30">
        <f t="shared" si="69"/>
        <v>0</v>
      </c>
      <c r="AW68" s="30">
        <f t="shared" si="69"/>
        <v>0</v>
      </c>
      <c r="AX68" s="30">
        <f t="shared" si="69"/>
        <v>0</v>
      </c>
      <c r="AY68" s="30">
        <f t="shared" si="69"/>
        <v>0</v>
      </c>
      <c r="AZ68" s="30">
        <f t="shared" si="69"/>
        <v>0</v>
      </c>
      <c r="BA68" s="30">
        <f t="shared" si="69"/>
        <v>0</v>
      </c>
      <c r="BB68" s="30">
        <f t="shared" si="69"/>
        <v>0</v>
      </c>
      <c r="BC68" s="30">
        <f t="shared" si="69"/>
        <v>0</v>
      </c>
      <c r="BD68" s="30">
        <f t="shared" si="69"/>
        <v>0</v>
      </c>
      <c r="BE68" s="30">
        <f t="shared" si="69"/>
        <v>0</v>
      </c>
      <c r="BF68" s="30">
        <f t="shared" si="69"/>
        <v>0</v>
      </c>
      <c r="BG68" s="30">
        <f t="shared" si="69"/>
        <v>0</v>
      </c>
      <c r="BH68" s="30">
        <f t="shared" si="69"/>
        <v>0</v>
      </c>
      <c r="BI68" s="30">
        <f t="shared" si="69"/>
        <v>0</v>
      </c>
      <c r="BJ68" s="30">
        <f t="shared" si="69"/>
        <v>0</v>
      </c>
      <c r="BK68" s="30">
        <f t="shared" si="69"/>
        <v>0</v>
      </c>
      <c r="BL68" s="30">
        <f t="shared" si="69"/>
        <v>0</v>
      </c>
      <c r="BM68" s="30">
        <f t="shared" si="69"/>
        <v>0</v>
      </c>
      <c r="BN68" s="30">
        <f t="shared" si="69"/>
        <v>0</v>
      </c>
      <c r="BO68" s="30">
        <f t="shared" si="69"/>
        <v>0</v>
      </c>
      <c r="BP68" s="30">
        <f t="shared" ref="BP68:CH71" si="70">IF(BP32=0,0,((BP14*0.5)+BO32-BP50)*BP87*BP102*BP$2)</f>
        <v>0</v>
      </c>
      <c r="BQ68" s="30">
        <f t="shared" si="70"/>
        <v>0</v>
      </c>
      <c r="BR68" s="30">
        <f t="shared" si="70"/>
        <v>0</v>
      </c>
      <c r="BS68" s="30">
        <f t="shared" si="70"/>
        <v>0</v>
      </c>
      <c r="BT68" s="30">
        <f t="shared" si="70"/>
        <v>0</v>
      </c>
      <c r="BU68" s="30">
        <f t="shared" si="70"/>
        <v>0</v>
      </c>
      <c r="BV68" s="30">
        <f t="shared" si="70"/>
        <v>0</v>
      </c>
      <c r="BW68" s="30">
        <f t="shared" si="70"/>
        <v>0</v>
      </c>
      <c r="BX68" s="30">
        <f t="shared" si="70"/>
        <v>0</v>
      </c>
      <c r="BY68" s="30">
        <f t="shared" si="70"/>
        <v>0</v>
      </c>
      <c r="BZ68" s="30">
        <f t="shared" si="70"/>
        <v>0</v>
      </c>
      <c r="CA68" s="30">
        <f t="shared" si="70"/>
        <v>0</v>
      </c>
      <c r="CB68" s="30">
        <f t="shared" si="70"/>
        <v>0</v>
      </c>
      <c r="CC68" s="30">
        <f t="shared" si="70"/>
        <v>0</v>
      </c>
      <c r="CD68" s="30">
        <f t="shared" si="70"/>
        <v>0</v>
      </c>
      <c r="CE68" s="30">
        <f t="shared" si="70"/>
        <v>0</v>
      </c>
      <c r="CF68" s="30">
        <f t="shared" si="70"/>
        <v>0</v>
      </c>
      <c r="CG68" s="30">
        <f t="shared" si="70"/>
        <v>0</v>
      </c>
      <c r="CH68" s="34">
        <f t="shared" si="70"/>
        <v>0</v>
      </c>
    </row>
    <row r="69" spans="1:88" ht="15.6" x14ac:dyDescent="0.3">
      <c r="A69" s="645"/>
      <c r="B69" s="14" t="str">
        <f t="shared" si="62"/>
        <v>Process</v>
      </c>
      <c r="C69" s="30">
        <f t="shared" si="65"/>
        <v>0</v>
      </c>
      <c r="D69" s="30">
        <f t="shared" si="66"/>
        <v>0</v>
      </c>
      <c r="E69" s="30">
        <f t="shared" ref="E69:BP71" si="71">IF(E33=0,0,((E15*0.5)+D33-E51)*E88*E103*E$2)</f>
        <v>0</v>
      </c>
      <c r="F69" s="30">
        <f t="shared" si="71"/>
        <v>0</v>
      </c>
      <c r="G69" s="30">
        <f t="shared" si="71"/>
        <v>0</v>
      </c>
      <c r="H69" s="30">
        <f t="shared" si="71"/>
        <v>0</v>
      </c>
      <c r="I69" s="30">
        <f t="shared" si="71"/>
        <v>0</v>
      </c>
      <c r="J69" s="30">
        <f t="shared" si="71"/>
        <v>0</v>
      </c>
      <c r="K69" s="30">
        <f t="shared" si="71"/>
        <v>0</v>
      </c>
      <c r="L69" s="30">
        <f t="shared" si="71"/>
        <v>0</v>
      </c>
      <c r="M69" s="30">
        <f t="shared" si="71"/>
        <v>0</v>
      </c>
      <c r="N69" s="30">
        <f t="shared" si="71"/>
        <v>0</v>
      </c>
      <c r="O69" s="30">
        <f t="shared" si="71"/>
        <v>0</v>
      </c>
      <c r="P69" s="30">
        <f t="shared" si="71"/>
        <v>0</v>
      </c>
      <c r="Q69" s="30">
        <f t="shared" si="71"/>
        <v>0</v>
      </c>
      <c r="R69" s="30">
        <f t="shared" si="71"/>
        <v>0</v>
      </c>
      <c r="S69" s="30">
        <f t="shared" si="71"/>
        <v>0</v>
      </c>
      <c r="T69" s="30">
        <f t="shared" si="71"/>
        <v>0</v>
      </c>
      <c r="U69" s="30">
        <f t="shared" si="71"/>
        <v>0</v>
      </c>
      <c r="V69" s="30">
        <f t="shared" si="71"/>
        <v>0</v>
      </c>
      <c r="W69" s="30">
        <f t="shared" si="71"/>
        <v>0</v>
      </c>
      <c r="X69" s="30">
        <f t="shared" si="71"/>
        <v>0</v>
      </c>
      <c r="Y69" s="30">
        <f t="shared" si="71"/>
        <v>0</v>
      </c>
      <c r="Z69" s="30">
        <f t="shared" si="71"/>
        <v>0</v>
      </c>
      <c r="AA69" s="30">
        <f t="shared" si="71"/>
        <v>0</v>
      </c>
      <c r="AB69" s="30">
        <f t="shared" si="71"/>
        <v>0</v>
      </c>
      <c r="AC69" s="30">
        <f t="shared" si="71"/>
        <v>0</v>
      </c>
      <c r="AD69" s="30">
        <f t="shared" si="71"/>
        <v>0</v>
      </c>
      <c r="AE69" s="30">
        <f t="shared" si="71"/>
        <v>0</v>
      </c>
      <c r="AF69" s="30">
        <f t="shared" si="71"/>
        <v>0</v>
      </c>
      <c r="AG69" s="30">
        <f t="shared" si="71"/>
        <v>0</v>
      </c>
      <c r="AH69" s="30">
        <f t="shared" si="71"/>
        <v>0</v>
      </c>
      <c r="AI69" s="30">
        <f t="shared" si="71"/>
        <v>0</v>
      </c>
      <c r="AJ69" s="30">
        <f t="shared" si="71"/>
        <v>0</v>
      </c>
      <c r="AK69" s="30">
        <f t="shared" si="71"/>
        <v>0</v>
      </c>
      <c r="AL69" s="30">
        <f t="shared" si="71"/>
        <v>0</v>
      </c>
      <c r="AM69" s="30">
        <f t="shared" si="71"/>
        <v>0</v>
      </c>
      <c r="AN69" s="30">
        <f t="shared" si="71"/>
        <v>0</v>
      </c>
      <c r="AO69" s="30">
        <f t="shared" si="71"/>
        <v>0</v>
      </c>
      <c r="AP69" s="30">
        <f t="shared" si="71"/>
        <v>0</v>
      </c>
      <c r="AQ69" s="30">
        <f t="shared" si="71"/>
        <v>0</v>
      </c>
      <c r="AR69" s="30">
        <f t="shared" si="71"/>
        <v>0</v>
      </c>
      <c r="AS69" s="30">
        <f t="shared" si="71"/>
        <v>0</v>
      </c>
      <c r="AT69" s="30">
        <f t="shared" si="71"/>
        <v>0</v>
      </c>
      <c r="AU69" s="30">
        <f t="shared" si="71"/>
        <v>0</v>
      </c>
      <c r="AV69" s="30">
        <f t="shared" si="71"/>
        <v>0</v>
      </c>
      <c r="AW69" s="30">
        <f t="shared" si="71"/>
        <v>0</v>
      </c>
      <c r="AX69" s="30">
        <f t="shared" si="71"/>
        <v>0</v>
      </c>
      <c r="AY69" s="30">
        <f t="shared" si="71"/>
        <v>0</v>
      </c>
      <c r="AZ69" s="30">
        <f t="shared" si="71"/>
        <v>0</v>
      </c>
      <c r="BA69" s="30">
        <f t="shared" si="71"/>
        <v>0</v>
      </c>
      <c r="BB69" s="30">
        <f t="shared" si="71"/>
        <v>0</v>
      </c>
      <c r="BC69" s="30">
        <f t="shared" si="71"/>
        <v>0</v>
      </c>
      <c r="BD69" s="30">
        <f t="shared" si="71"/>
        <v>0</v>
      </c>
      <c r="BE69" s="30">
        <f t="shared" si="71"/>
        <v>0</v>
      </c>
      <c r="BF69" s="30">
        <f t="shared" si="71"/>
        <v>0</v>
      </c>
      <c r="BG69" s="30">
        <f t="shared" si="71"/>
        <v>0</v>
      </c>
      <c r="BH69" s="30">
        <f t="shared" si="71"/>
        <v>0</v>
      </c>
      <c r="BI69" s="30">
        <f t="shared" si="71"/>
        <v>0</v>
      </c>
      <c r="BJ69" s="30">
        <f t="shared" si="71"/>
        <v>0</v>
      </c>
      <c r="BK69" s="30">
        <f t="shared" si="71"/>
        <v>0</v>
      </c>
      <c r="BL69" s="30">
        <f t="shared" si="71"/>
        <v>0</v>
      </c>
      <c r="BM69" s="30">
        <f t="shared" si="71"/>
        <v>0</v>
      </c>
      <c r="BN69" s="30">
        <f t="shared" si="71"/>
        <v>0</v>
      </c>
      <c r="BO69" s="30">
        <f t="shared" si="71"/>
        <v>0</v>
      </c>
      <c r="BP69" s="30">
        <f t="shared" si="71"/>
        <v>0</v>
      </c>
      <c r="BQ69" s="30">
        <f t="shared" si="70"/>
        <v>0</v>
      </c>
      <c r="BR69" s="30">
        <f t="shared" si="70"/>
        <v>0</v>
      </c>
      <c r="BS69" s="30">
        <f t="shared" si="70"/>
        <v>0</v>
      </c>
      <c r="BT69" s="30">
        <f t="shared" si="70"/>
        <v>0</v>
      </c>
      <c r="BU69" s="30">
        <f t="shared" si="70"/>
        <v>0</v>
      </c>
      <c r="BV69" s="30">
        <f t="shared" si="70"/>
        <v>0</v>
      </c>
      <c r="BW69" s="30">
        <f t="shared" si="70"/>
        <v>0</v>
      </c>
      <c r="BX69" s="30">
        <f t="shared" si="70"/>
        <v>0</v>
      </c>
      <c r="BY69" s="30">
        <f t="shared" si="70"/>
        <v>0</v>
      </c>
      <c r="BZ69" s="30">
        <f t="shared" si="70"/>
        <v>0</v>
      </c>
      <c r="CA69" s="30">
        <f t="shared" si="70"/>
        <v>0</v>
      </c>
      <c r="CB69" s="30">
        <f t="shared" si="70"/>
        <v>0</v>
      </c>
      <c r="CC69" s="30">
        <f t="shared" si="70"/>
        <v>0</v>
      </c>
      <c r="CD69" s="30">
        <f t="shared" si="70"/>
        <v>0</v>
      </c>
      <c r="CE69" s="30">
        <f t="shared" si="70"/>
        <v>0</v>
      </c>
      <c r="CF69" s="30">
        <f t="shared" si="70"/>
        <v>0</v>
      </c>
      <c r="CG69" s="30">
        <f t="shared" si="70"/>
        <v>0</v>
      </c>
      <c r="CH69" s="34">
        <f t="shared" si="70"/>
        <v>0</v>
      </c>
    </row>
    <row r="70" spans="1:88" ht="15.6" x14ac:dyDescent="0.3">
      <c r="A70" s="645"/>
      <c r="B70" s="14" t="str">
        <f t="shared" si="62"/>
        <v>Refrigeration</v>
      </c>
      <c r="C70" s="30">
        <f t="shared" si="65"/>
        <v>0</v>
      </c>
      <c r="D70" s="30">
        <f t="shared" si="66"/>
        <v>0</v>
      </c>
      <c r="E70" s="30">
        <f t="shared" si="71"/>
        <v>0</v>
      </c>
      <c r="F70" s="30">
        <f t="shared" si="71"/>
        <v>0</v>
      </c>
      <c r="G70" s="30">
        <f t="shared" si="71"/>
        <v>0</v>
      </c>
      <c r="H70" s="30">
        <f t="shared" si="71"/>
        <v>0</v>
      </c>
      <c r="I70" s="30">
        <f t="shared" si="71"/>
        <v>0</v>
      </c>
      <c r="J70" s="30">
        <f t="shared" si="71"/>
        <v>0</v>
      </c>
      <c r="K70" s="30">
        <f t="shared" si="71"/>
        <v>0</v>
      </c>
      <c r="L70" s="30">
        <f t="shared" si="71"/>
        <v>0</v>
      </c>
      <c r="M70" s="30">
        <f t="shared" si="71"/>
        <v>0</v>
      </c>
      <c r="N70" s="30">
        <f t="shared" si="71"/>
        <v>0</v>
      </c>
      <c r="O70" s="30">
        <f t="shared" si="71"/>
        <v>0</v>
      </c>
      <c r="P70" s="30">
        <f t="shared" si="71"/>
        <v>0</v>
      </c>
      <c r="Q70" s="30">
        <f t="shared" si="71"/>
        <v>0</v>
      </c>
      <c r="R70" s="30">
        <f t="shared" si="71"/>
        <v>0</v>
      </c>
      <c r="S70" s="30">
        <f t="shared" si="71"/>
        <v>0</v>
      </c>
      <c r="T70" s="30">
        <f t="shared" si="71"/>
        <v>0</v>
      </c>
      <c r="U70" s="30">
        <f t="shared" si="71"/>
        <v>0</v>
      </c>
      <c r="V70" s="30">
        <f t="shared" si="71"/>
        <v>0</v>
      </c>
      <c r="W70" s="30">
        <f t="shared" si="71"/>
        <v>0</v>
      </c>
      <c r="X70" s="30">
        <f t="shared" si="71"/>
        <v>0</v>
      </c>
      <c r="Y70" s="30">
        <f t="shared" si="71"/>
        <v>0</v>
      </c>
      <c r="Z70" s="30">
        <f t="shared" si="71"/>
        <v>0</v>
      </c>
      <c r="AA70" s="30">
        <f t="shared" si="71"/>
        <v>0</v>
      </c>
      <c r="AB70" s="30">
        <f t="shared" si="71"/>
        <v>0</v>
      </c>
      <c r="AC70" s="30">
        <f t="shared" si="71"/>
        <v>0</v>
      </c>
      <c r="AD70" s="30">
        <f t="shared" si="71"/>
        <v>0</v>
      </c>
      <c r="AE70" s="30">
        <f t="shared" si="71"/>
        <v>0</v>
      </c>
      <c r="AF70" s="30">
        <f t="shared" si="71"/>
        <v>0</v>
      </c>
      <c r="AG70" s="30">
        <f t="shared" si="71"/>
        <v>0</v>
      </c>
      <c r="AH70" s="30">
        <f t="shared" si="71"/>
        <v>0</v>
      </c>
      <c r="AI70" s="30">
        <f t="shared" si="71"/>
        <v>0</v>
      </c>
      <c r="AJ70" s="30">
        <f t="shared" si="71"/>
        <v>0</v>
      </c>
      <c r="AK70" s="30">
        <f t="shared" si="71"/>
        <v>0</v>
      </c>
      <c r="AL70" s="30">
        <f t="shared" si="71"/>
        <v>0</v>
      </c>
      <c r="AM70" s="30">
        <f t="shared" si="71"/>
        <v>0</v>
      </c>
      <c r="AN70" s="30">
        <f t="shared" si="71"/>
        <v>0</v>
      </c>
      <c r="AO70" s="30">
        <f t="shared" si="71"/>
        <v>0</v>
      </c>
      <c r="AP70" s="30">
        <f t="shared" si="71"/>
        <v>0</v>
      </c>
      <c r="AQ70" s="30">
        <f t="shared" si="71"/>
        <v>0</v>
      </c>
      <c r="AR70" s="30">
        <f t="shared" si="71"/>
        <v>0</v>
      </c>
      <c r="AS70" s="30">
        <f t="shared" si="71"/>
        <v>0</v>
      </c>
      <c r="AT70" s="30">
        <f t="shared" si="71"/>
        <v>0</v>
      </c>
      <c r="AU70" s="30">
        <f t="shared" si="71"/>
        <v>0</v>
      </c>
      <c r="AV70" s="30">
        <f t="shared" si="71"/>
        <v>0</v>
      </c>
      <c r="AW70" s="30">
        <f t="shared" si="71"/>
        <v>0</v>
      </c>
      <c r="AX70" s="30">
        <f t="shared" si="71"/>
        <v>0</v>
      </c>
      <c r="AY70" s="30">
        <f t="shared" si="71"/>
        <v>0</v>
      </c>
      <c r="AZ70" s="30">
        <f t="shared" si="71"/>
        <v>0</v>
      </c>
      <c r="BA70" s="30">
        <f t="shared" si="71"/>
        <v>0</v>
      </c>
      <c r="BB70" s="30">
        <f t="shared" si="71"/>
        <v>0</v>
      </c>
      <c r="BC70" s="30">
        <f t="shared" si="71"/>
        <v>0</v>
      </c>
      <c r="BD70" s="30">
        <f t="shared" si="71"/>
        <v>0</v>
      </c>
      <c r="BE70" s="30">
        <f t="shared" si="71"/>
        <v>0</v>
      </c>
      <c r="BF70" s="30">
        <f t="shared" si="71"/>
        <v>0</v>
      </c>
      <c r="BG70" s="30">
        <f t="shared" si="71"/>
        <v>0</v>
      </c>
      <c r="BH70" s="30">
        <f t="shared" si="71"/>
        <v>0</v>
      </c>
      <c r="BI70" s="30">
        <f t="shared" si="71"/>
        <v>0</v>
      </c>
      <c r="BJ70" s="30">
        <f t="shared" si="71"/>
        <v>0</v>
      </c>
      <c r="BK70" s="30">
        <f t="shared" si="71"/>
        <v>0</v>
      </c>
      <c r="BL70" s="30">
        <f t="shared" si="71"/>
        <v>0</v>
      </c>
      <c r="BM70" s="30">
        <f t="shared" si="71"/>
        <v>0</v>
      </c>
      <c r="BN70" s="30">
        <f t="shared" si="71"/>
        <v>0</v>
      </c>
      <c r="BO70" s="30">
        <f t="shared" si="71"/>
        <v>0</v>
      </c>
      <c r="BP70" s="30">
        <f t="shared" si="71"/>
        <v>0</v>
      </c>
      <c r="BQ70" s="30">
        <f t="shared" si="70"/>
        <v>0</v>
      </c>
      <c r="BR70" s="30">
        <f t="shared" si="70"/>
        <v>0</v>
      </c>
      <c r="BS70" s="30">
        <f t="shared" si="70"/>
        <v>0</v>
      </c>
      <c r="BT70" s="30">
        <f t="shared" si="70"/>
        <v>0</v>
      </c>
      <c r="BU70" s="30">
        <f t="shared" si="70"/>
        <v>0</v>
      </c>
      <c r="BV70" s="30">
        <f t="shared" si="70"/>
        <v>0</v>
      </c>
      <c r="BW70" s="30">
        <f t="shared" si="70"/>
        <v>0</v>
      </c>
      <c r="BX70" s="30">
        <f t="shared" si="70"/>
        <v>0</v>
      </c>
      <c r="BY70" s="30">
        <f t="shared" si="70"/>
        <v>0</v>
      </c>
      <c r="BZ70" s="30">
        <f t="shared" si="70"/>
        <v>0</v>
      </c>
      <c r="CA70" s="30">
        <f t="shared" si="70"/>
        <v>0</v>
      </c>
      <c r="CB70" s="30">
        <f t="shared" si="70"/>
        <v>0</v>
      </c>
      <c r="CC70" s="30">
        <f t="shared" si="70"/>
        <v>0</v>
      </c>
      <c r="CD70" s="30">
        <f t="shared" si="70"/>
        <v>0</v>
      </c>
      <c r="CE70" s="30">
        <f t="shared" si="70"/>
        <v>0</v>
      </c>
      <c r="CF70" s="30">
        <f t="shared" si="70"/>
        <v>0</v>
      </c>
      <c r="CG70" s="30">
        <f t="shared" si="70"/>
        <v>0</v>
      </c>
      <c r="CH70" s="34">
        <f t="shared" si="70"/>
        <v>0</v>
      </c>
    </row>
    <row r="71" spans="1:88" ht="15.6" x14ac:dyDescent="0.3">
      <c r="A71" s="645"/>
      <c r="B71" s="14" t="str">
        <f t="shared" si="62"/>
        <v>Water Heating</v>
      </c>
      <c r="C71" s="30">
        <f t="shared" si="65"/>
        <v>0</v>
      </c>
      <c r="D71" s="30">
        <f t="shared" si="66"/>
        <v>0</v>
      </c>
      <c r="E71" s="30">
        <f t="shared" si="71"/>
        <v>0</v>
      </c>
      <c r="F71" s="30">
        <f t="shared" si="71"/>
        <v>0</v>
      </c>
      <c r="G71" s="30">
        <f t="shared" si="71"/>
        <v>0</v>
      </c>
      <c r="H71" s="30">
        <f t="shared" si="71"/>
        <v>0</v>
      </c>
      <c r="I71" s="30">
        <f>IF(I35=0,0,((I17*0.5)+H35-I53)*I90*I105*I$2)</f>
        <v>0</v>
      </c>
      <c r="J71" s="30">
        <f t="shared" si="71"/>
        <v>0</v>
      </c>
      <c r="K71" s="30">
        <f t="shared" si="71"/>
        <v>0</v>
      </c>
      <c r="L71" s="30">
        <f t="shared" si="71"/>
        <v>0</v>
      </c>
      <c r="M71" s="30">
        <f t="shared" si="71"/>
        <v>0</v>
      </c>
      <c r="N71" s="30">
        <f t="shared" si="71"/>
        <v>0</v>
      </c>
      <c r="O71" s="30">
        <f t="shared" si="71"/>
        <v>0</v>
      </c>
      <c r="P71" s="30">
        <f t="shared" si="71"/>
        <v>0</v>
      </c>
      <c r="Q71" s="30">
        <f t="shared" si="71"/>
        <v>0</v>
      </c>
      <c r="R71" s="30">
        <f t="shared" si="71"/>
        <v>0</v>
      </c>
      <c r="S71" s="30">
        <f t="shared" si="71"/>
        <v>0</v>
      </c>
      <c r="T71" s="30">
        <f t="shared" si="71"/>
        <v>0</v>
      </c>
      <c r="U71" s="30">
        <f t="shared" si="71"/>
        <v>0</v>
      </c>
      <c r="V71" s="30">
        <f t="shared" si="71"/>
        <v>0</v>
      </c>
      <c r="W71" s="30">
        <f t="shared" si="71"/>
        <v>0</v>
      </c>
      <c r="X71" s="30">
        <f t="shared" si="71"/>
        <v>0</v>
      </c>
      <c r="Y71" s="30">
        <f t="shared" si="71"/>
        <v>0</v>
      </c>
      <c r="Z71" s="30">
        <f t="shared" si="71"/>
        <v>0</v>
      </c>
      <c r="AA71" s="30">
        <f t="shared" si="71"/>
        <v>0</v>
      </c>
      <c r="AB71" s="30">
        <f t="shared" si="71"/>
        <v>0</v>
      </c>
      <c r="AC71" s="30">
        <f t="shared" si="71"/>
        <v>0</v>
      </c>
      <c r="AD71" s="30">
        <f t="shared" si="71"/>
        <v>0</v>
      </c>
      <c r="AE71" s="30">
        <f t="shared" si="71"/>
        <v>0</v>
      </c>
      <c r="AF71" s="30">
        <f t="shared" si="71"/>
        <v>0</v>
      </c>
      <c r="AG71" s="30">
        <f t="shared" si="71"/>
        <v>0</v>
      </c>
      <c r="AH71" s="30">
        <f t="shared" si="71"/>
        <v>0</v>
      </c>
      <c r="AI71" s="30">
        <f t="shared" si="71"/>
        <v>0</v>
      </c>
      <c r="AJ71" s="30">
        <f t="shared" si="71"/>
        <v>0</v>
      </c>
      <c r="AK71" s="30">
        <f t="shared" si="71"/>
        <v>0</v>
      </c>
      <c r="AL71" s="30">
        <f t="shared" si="71"/>
        <v>0</v>
      </c>
      <c r="AM71" s="30">
        <f t="shared" si="71"/>
        <v>0</v>
      </c>
      <c r="AN71" s="30">
        <f t="shared" si="71"/>
        <v>0</v>
      </c>
      <c r="AO71" s="30">
        <f t="shared" si="71"/>
        <v>0</v>
      </c>
      <c r="AP71" s="30">
        <f t="shared" si="71"/>
        <v>0</v>
      </c>
      <c r="AQ71" s="30">
        <f t="shared" si="71"/>
        <v>0</v>
      </c>
      <c r="AR71" s="30">
        <f t="shared" si="71"/>
        <v>0</v>
      </c>
      <c r="AS71" s="30">
        <f t="shared" si="71"/>
        <v>0</v>
      </c>
      <c r="AT71" s="30">
        <f t="shared" si="71"/>
        <v>0</v>
      </c>
      <c r="AU71" s="30">
        <f t="shared" si="71"/>
        <v>0</v>
      </c>
      <c r="AV71" s="30">
        <f t="shared" si="71"/>
        <v>0</v>
      </c>
      <c r="AW71" s="30">
        <f t="shared" si="71"/>
        <v>0</v>
      </c>
      <c r="AX71" s="30">
        <f t="shared" si="71"/>
        <v>0</v>
      </c>
      <c r="AY71" s="30">
        <f t="shared" si="71"/>
        <v>0</v>
      </c>
      <c r="AZ71" s="30">
        <f t="shared" si="71"/>
        <v>0</v>
      </c>
      <c r="BA71" s="30">
        <f t="shared" si="71"/>
        <v>0</v>
      </c>
      <c r="BB71" s="30">
        <f t="shared" si="71"/>
        <v>0</v>
      </c>
      <c r="BC71" s="30">
        <f t="shared" si="71"/>
        <v>0</v>
      </c>
      <c r="BD71" s="30">
        <f t="shared" si="71"/>
        <v>0</v>
      </c>
      <c r="BE71" s="30">
        <f t="shared" si="71"/>
        <v>0</v>
      </c>
      <c r="BF71" s="30">
        <f t="shared" si="71"/>
        <v>0</v>
      </c>
      <c r="BG71" s="30">
        <f t="shared" si="71"/>
        <v>0</v>
      </c>
      <c r="BH71" s="30">
        <f t="shared" si="71"/>
        <v>0</v>
      </c>
      <c r="BI71" s="30">
        <f t="shared" si="71"/>
        <v>0</v>
      </c>
      <c r="BJ71" s="30">
        <f t="shared" si="71"/>
        <v>0</v>
      </c>
      <c r="BK71" s="30">
        <f t="shared" si="71"/>
        <v>0</v>
      </c>
      <c r="BL71" s="30">
        <f t="shared" si="71"/>
        <v>0</v>
      </c>
      <c r="BM71" s="30">
        <f t="shared" si="71"/>
        <v>0</v>
      </c>
      <c r="BN71" s="30">
        <f t="shared" si="71"/>
        <v>0</v>
      </c>
      <c r="BO71" s="30">
        <f t="shared" si="71"/>
        <v>0</v>
      </c>
      <c r="BP71" s="30">
        <f t="shared" si="71"/>
        <v>0</v>
      </c>
      <c r="BQ71" s="30">
        <f t="shared" si="70"/>
        <v>0</v>
      </c>
      <c r="BR71" s="30">
        <f t="shared" si="70"/>
        <v>0</v>
      </c>
      <c r="BS71" s="30">
        <f t="shared" si="70"/>
        <v>0</v>
      </c>
      <c r="BT71" s="30">
        <f t="shared" si="70"/>
        <v>0</v>
      </c>
      <c r="BU71" s="30">
        <f t="shared" si="70"/>
        <v>0</v>
      </c>
      <c r="BV71" s="30">
        <f t="shared" si="70"/>
        <v>0</v>
      </c>
      <c r="BW71" s="30">
        <f t="shared" si="70"/>
        <v>0</v>
      </c>
      <c r="BX71" s="30">
        <f t="shared" si="70"/>
        <v>0</v>
      </c>
      <c r="BY71" s="30">
        <f t="shared" si="70"/>
        <v>0</v>
      </c>
      <c r="BZ71" s="30">
        <f t="shared" si="70"/>
        <v>0</v>
      </c>
      <c r="CA71" s="30">
        <f t="shared" si="70"/>
        <v>0</v>
      </c>
      <c r="CB71" s="30">
        <f t="shared" si="70"/>
        <v>0</v>
      </c>
      <c r="CC71" s="30">
        <f t="shared" si="70"/>
        <v>0</v>
      </c>
      <c r="CD71" s="30">
        <f t="shared" si="70"/>
        <v>0</v>
      </c>
      <c r="CE71" s="30">
        <f t="shared" si="70"/>
        <v>0</v>
      </c>
      <c r="CF71" s="30">
        <f t="shared" si="70"/>
        <v>0</v>
      </c>
      <c r="CG71" s="30">
        <f t="shared" si="70"/>
        <v>0</v>
      </c>
      <c r="CH71" s="34">
        <f t="shared" si="70"/>
        <v>0</v>
      </c>
    </row>
    <row r="72" spans="1:88" ht="15.75" customHeight="1" x14ac:dyDescent="0.3">
      <c r="A72" s="645"/>
      <c r="B72" s="14" t="str">
        <f t="shared" si="6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645"/>
      <c r="B73" s="318" t="s">
        <v>237</v>
      </c>
      <c r="C73" s="30">
        <f>SUM(C59:C72)</f>
        <v>0</v>
      </c>
      <c r="D73" s="30">
        <f>SUM(D59:D72)</f>
        <v>106.6333608432018</v>
      </c>
      <c r="E73" s="30">
        <f t="shared" ref="E73:BP73" si="72">SUM(E59:E72)</f>
        <v>213.24862070593289</v>
      </c>
      <c r="F73" s="30">
        <f t="shared" si="72"/>
        <v>492.75483158138474</v>
      </c>
      <c r="G73" s="30">
        <f t="shared" si="72"/>
        <v>971.46899740760784</v>
      </c>
      <c r="H73" s="30">
        <f t="shared" si="72"/>
        <v>1464.2283014532793</v>
      </c>
      <c r="I73" s="30">
        <f t="shared" si="72"/>
        <v>1797.1205582985197</v>
      </c>
      <c r="J73" s="30">
        <f t="shared" si="72"/>
        <v>1634.5386482407755</v>
      </c>
      <c r="K73" s="30">
        <f t="shared" si="72"/>
        <v>1702.5777454910453</v>
      </c>
      <c r="L73" s="30">
        <f t="shared" si="72"/>
        <v>1042.9423709889106</v>
      </c>
      <c r="M73" s="30">
        <f t="shared" si="72"/>
        <v>838.29752171470625</v>
      </c>
      <c r="N73" s="30">
        <f t="shared" si="72"/>
        <v>840.21880108252867</v>
      </c>
      <c r="O73" s="30">
        <f t="shared" si="72"/>
        <v>940.66585156921428</v>
      </c>
      <c r="P73" s="30">
        <f t="shared" si="72"/>
        <v>733.63188103744221</v>
      </c>
      <c r="Q73" s="30">
        <f t="shared" si="72"/>
        <v>825.70578625284168</v>
      </c>
      <c r="R73" s="30">
        <f t="shared" si="72"/>
        <v>803.80760285239455</v>
      </c>
      <c r="S73" s="30">
        <f t="shared" si="72"/>
        <v>1069.7679544940413</v>
      </c>
      <c r="T73" s="30">
        <f t="shared" si="72"/>
        <v>1612.3875482778139</v>
      </c>
      <c r="U73" s="30">
        <f t="shared" si="72"/>
        <v>1978.963805083278</v>
      </c>
      <c r="V73" s="30">
        <f t="shared" si="72"/>
        <v>1634.538648240776</v>
      </c>
      <c r="W73" s="30">
        <f t="shared" si="72"/>
        <v>1627.7904502899846</v>
      </c>
      <c r="X73" s="30">
        <f t="shared" si="72"/>
        <v>1042.9423709889106</v>
      </c>
      <c r="Y73" s="30">
        <f t="shared" si="72"/>
        <v>838.29752171470625</v>
      </c>
      <c r="Z73" s="30">
        <f t="shared" si="72"/>
        <v>840.21880108252867</v>
      </c>
      <c r="AA73" s="30">
        <f t="shared" si="72"/>
        <v>940.66585156921428</v>
      </c>
      <c r="AB73" s="30">
        <f t="shared" si="72"/>
        <v>733.63188103744221</v>
      </c>
      <c r="AC73" s="30">
        <f t="shared" si="72"/>
        <v>825.70578625284168</v>
      </c>
      <c r="AD73" s="30">
        <f t="shared" si="72"/>
        <v>803.80760285239455</v>
      </c>
      <c r="AE73" s="30">
        <f t="shared" si="72"/>
        <v>1069.7679544940413</v>
      </c>
      <c r="AF73" s="30">
        <f t="shared" si="72"/>
        <v>1612.3875482778139</v>
      </c>
      <c r="AG73" s="30">
        <f t="shared" si="72"/>
        <v>1978.963805083278</v>
      </c>
      <c r="AH73" s="30">
        <f t="shared" si="72"/>
        <v>1634.538648240776</v>
      </c>
      <c r="AI73" s="30">
        <f t="shared" si="72"/>
        <v>1627.7904502899846</v>
      </c>
      <c r="AJ73" s="30">
        <f t="shared" si="72"/>
        <v>1042.9423709889106</v>
      </c>
      <c r="AK73" s="30">
        <f t="shared" si="72"/>
        <v>838.29752171470625</v>
      </c>
      <c r="AL73" s="30">
        <f t="shared" si="72"/>
        <v>840.21880108252867</v>
      </c>
      <c r="AM73" s="30">
        <f t="shared" si="72"/>
        <v>940.66585156921428</v>
      </c>
      <c r="AN73" s="30">
        <f t="shared" si="72"/>
        <v>733.63188103744221</v>
      </c>
      <c r="AO73" s="30">
        <f t="shared" si="72"/>
        <v>825.70578625284168</v>
      </c>
      <c r="AP73" s="30">
        <f t="shared" si="72"/>
        <v>803.80760285239455</v>
      </c>
      <c r="AQ73" s="30">
        <f t="shared" si="72"/>
        <v>1069.7679544940413</v>
      </c>
      <c r="AR73" s="30">
        <f t="shared" si="72"/>
        <v>1612.3875482778139</v>
      </c>
      <c r="AS73" s="30">
        <f t="shared" si="72"/>
        <v>1978.963805083278</v>
      </c>
      <c r="AT73" s="30">
        <f t="shared" si="72"/>
        <v>1634.538648240776</v>
      </c>
      <c r="AU73" s="30">
        <f t="shared" si="72"/>
        <v>1627.7904502899846</v>
      </c>
      <c r="AV73" s="30">
        <f t="shared" si="72"/>
        <v>1042.9423709889106</v>
      </c>
      <c r="AW73" s="30">
        <f t="shared" si="72"/>
        <v>838.29752171470625</v>
      </c>
      <c r="AX73" s="30">
        <f t="shared" si="72"/>
        <v>840.21880108252867</v>
      </c>
      <c r="AY73" s="30">
        <f t="shared" si="72"/>
        <v>940.66585156921428</v>
      </c>
      <c r="AZ73" s="30">
        <f t="shared" si="72"/>
        <v>733.63188103744221</v>
      </c>
      <c r="BA73" s="30">
        <f t="shared" si="72"/>
        <v>825.70578625284168</v>
      </c>
      <c r="BB73" s="30">
        <f t="shared" si="72"/>
        <v>803.80760285239455</v>
      </c>
      <c r="BC73" s="30">
        <f t="shared" si="72"/>
        <v>1069.7679544940413</v>
      </c>
      <c r="BD73" s="30">
        <f t="shared" si="72"/>
        <v>1612.3875482778139</v>
      </c>
      <c r="BE73" s="30">
        <f t="shared" si="72"/>
        <v>1978.963805083278</v>
      </c>
      <c r="BF73" s="30">
        <f t="shared" si="72"/>
        <v>1634.538648240776</v>
      </c>
      <c r="BG73" s="30">
        <f t="shared" si="72"/>
        <v>1627.7904502899846</v>
      </c>
      <c r="BH73" s="30">
        <f t="shared" si="72"/>
        <v>1042.9423709889106</v>
      </c>
      <c r="BI73" s="30">
        <f t="shared" si="72"/>
        <v>838.29752171470625</v>
      </c>
      <c r="BJ73" s="30">
        <f t="shared" si="72"/>
        <v>840.21880108252867</v>
      </c>
      <c r="BK73" s="30">
        <f t="shared" si="72"/>
        <v>940.66585156921428</v>
      </c>
      <c r="BL73" s="30">
        <f t="shared" si="72"/>
        <v>733.63188103744221</v>
      </c>
      <c r="BM73" s="30">
        <f t="shared" si="72"/>
        <v>825.70578625284168</v>
      </c>
      <c r="BN73" s="30">
        <f t="shared" si="72"/>
        <v>803.80760285239455</v>
      </c>
      <c r="BO73" s="30">
        <f t="shared" si="72"/>
        <v>1069.7679544940413</v>
      </c>
      <c r="BP73" s="30">
        <f t="shared" si="72"/>
        <v>1612.3875482778139</v>
      </c>
      <c r="BQ73" s="30">
        <f t="shared" ref="BQ73:CH73" si="73">SUM(BQ59:BQ72)</f>
        <v>1978.963805083278</v>
      </c>
      <c r="BR73" s="30">
        <f t="shared" si="73"/>
        <v>1634.538648240776</v>
      </c>
      <c r="BS73" s="30">
        <f t="shared" si="73"/>
        <v>1627.7904502899846</v>
      </c>
      <c r="BT73" s="30">
        <f t="shared" si="73"/>
        <v>1042.9423709889106</v>
      </c>
      <c r="BU73" s="30">
        <f t="shared" si="73"/>
        <v>838.29752171470625</v>
      </c>
      <c r="BV73" s="30">
        <f t="shared" si="73"/>
        <v>840.21880108252867</v>
      </c>
      <c r="BW73" s="30">
        <f t="shared" si="73"/>
        <v>940.66585156921428</v>
      </c>
      <c r="BX73" s="30">
        <f t="shared" si="73"/>
        <v>733.63188103744221</v>
      </c>
      <c r="BY73" s="30">
        <f t="shared" si="73"/>
        <v>825.70578625284168</v>
      </c>
      <c r="BZ73" s="30">
        <f t="shared" si="73"/>
        <v>803.80760285239455</v>
      </c>
      <c r="CA73" s="30">
        <f t="shared" si="73"/>
        <v>1069.7679544940413</v>
      </c>
      <c r="CB73" s="30">
        <f t="shared" si="73"/>
        <v>1612.3875482778139</v>
      </c>
      <c r="CC73" s="30">
        <f t="shared" si="73"/>
        <v>1978.963805083278</v>
      </c>
      <c r="CD73" s="30">
        <f t="shared" si="73"/>
        <v>1634.538648240776</v>
      </c>
      <c r="CE73" s="30">
        <f t="shared" si="73"/>
        <v>1627.7904502899846</v>
      </c>
      <c r="CF73" s="30">
        <f t="shared" si="73"/>
        <v>1042.9423709889106</v>
      </c>
      <c r="CG73" s="30">
        <f t="shared" si="73"/>
        <v>838.29752171470625</v>
      </c>
      <c r="CH73" s="34">
        <f t="shared" si="73"/>
        <v>840.21880108252867</v>
      </c>
    </row>
    <row r="74" spans="1:88" ht="16.5" customHeight="1" thickBot="1" x14ac:dyDescent="0.35">
      <c r="A74" s="646"/>
      <c r="B74" s="170" t="s">
        <v>238</v>
      </c>
      <c r="C74" s="31">
        <f>C73</f>
        <v>0</v>
      </c>
      <c r="D74" s="31">
        <f>C74+D73</f>
        <v>106.6333608432018</v>
      </c>
      <c r="E74" s="31">
        <f t="shared" ref="E74:BP74" si="74">D74+E73</f>
        <v>319.88198154913471</v>
      </c>
      <c r="F74" s="31">
        <f t="shared" si="74"/>
        <v>812.63681313051939</v>
      </c>
      <c r="G74" s="31">
        <f t="shared" si="74"/>
        <v>1784.1058105381271</v>
      </c>
      <c r="H74" s="31">
        <f t="shared" si="74"/>
        <v>3248.3341119914066</v>
      </c>
      <c r="I74" s="31">
        <f t="shared" si="74"/>
        <v>5045.4546702899261</v>
      </c>
      <c r="J74" s="31">
        <f t="shared" si="74"/>
        <v>6679.9933185307018</v>
      </c>
      <c r="K74" s="31">
        <f t="shared" si="74"/>
        <v>8382.5710640217476</v>
      </c>
      <c r="L74" s="31">
        <f t="shared" si="74"/>
        <v>9425.5134350106582</v>
      </c>
      <c r="M74" s="31">
        <f t="shared" si="74"/>
        <v>10263.810956725365</v>
      </c>
      <c r="N74" s="31">
        <f t="shared" si="74"/>
        <v>11104.029757807893</v>
      </c>
      <c r="O74" s="31">
        <f t="shared" si="74"/>
        <v>12044.695609377108</v>
      </c>
      <c r="P74" s="31">
        <f t="shared" si="74"/>
        <v>12778.327490414549</v>
      </c>
      <c r="Q74" s="31">
        <f t="shared" si="74"/>
        <v>13604.033276667391</v>
      </c>
      <c r="R74" s="31">
        <f t="shared" si="74"/>
        <v>14407.840879519785</v>
      </c>
      <c r="S74" s="31">
        <f t="shared" si="74"/>
        <v>15477.608834013827</v>
      </c>
      <c r="T74" s="31">
        <f t="shared" si="74"/>
        <v>17089.99638229164</v>
      </c>
      <c r="U74" s="31">
        <f t="shared" si="74"/>
        <v>19068.960187374916</v>
      </c>
      <c r="V74" s="31">
        <f t="shared" si="74"/>
        <v>20703.498835615694</v>
      </c>
      <c r="W74" s="31">
        <f t="shared" si="74"/>
        <v>22331.289285905677</v>
      </c>
      <c r="X74" s="31">
        <f t="shared" si="74"/>
        <v>23374.23165689459</v>
      </c>
      <c r="Y74" s="31">
        <f t="shared" si="74"/>
        <v>24212.529178609297</v>
      </c>
      <c r="Z74" s="31">
        <f t="shared" si="74"/>
        <v>25052.747979691827</v>
      </c>
      <c r="AA74" s="31">
        <f t="shared" si="74"/>
        <v>25993.413831261041</v>
      </c>
      <c r="AB74" s="31">
        <f t="shared" si="74"/>
        <v>26727.045712298484</v>
      </c>
      <c r="AC74" s="31">
        <f t="shared" si="74"/>
        <v>27552.751498551326</v>
      </c>
      <c r="AD74" s="31">
        <f t="shared" si="74"/>
        <v>28356.55910140372</v>
      </c>
      <c r="AE74" s="31">
        <f t="shared" si="74"/>
        <v>29426.32705589776</v>
      </c>
      <c r="AF74" s="31">
        <f t="shared" si="74"/>
        <v>31038.714604175573</v>
      </c>
      <c r="AG74" s="31">
        <f t="shared" si="74"/>
        <v>33017.67840925885</v>
      </c>
      <c r="AH74" s="31">
        <f t="shared" si="74"/>
        <v>34652.217057499627</v>
      </c>
      <c r="AI74" s="31">
        <f t="shared" si="74"/>
        <v>36280.007507789611</v>
      </c>
      <c r="AJ74" s="31">
        <f t="shared" si="74"/>
        <v>37322.94987877852</v>
      </c>
      <c r="AK74" s="31">
        <f t="shared" si="74"/>
        <v>38161.247400493223</v>
      </c>
      <c r="AL74" s="31">
        <f t="shared" si="74"/>
        <v>39001.466201575749</v>
      </c>
      <c r="AM74" s="31">
        <f t="shared" si="74"/>
        <v>39942.13205314496</v>
      </c>
      <c r="AN74" s="31">
        <f t="shared" si="74"/>
        <v>40675.763934182403</v>
      </c>
      <c r="AO74" s="31">
        <f t="shared" si="74"/>
        <v>41501.469720435241</v>
      </c>
      <c r="AP74" s="31">
        <f t="shared" si="74"/>
        <v>42305.277323287635</v>
      </c>
      <c r="AQ74" s="31">
        <f t="shared" si="74"/>
        <v>43375.045277781675</v>
      </c>
      <c r="AR74" s="31">
        <f t="shared" si="74"/>
        <v>44987.432826059492</v>
      </c>
      <c r="AS74" s="31">
        <f t="shared" si="74"/>
        <v>46966.396631142772</v>
      </c>
      <c r="AT74" s="31">
        <f t="shared" si="74"/>
        <v>48600.93527938355</v>
      </c>
      <c r="AU74" s="31">
        <f t="shared" si="74"/>
        <v>50228.725729673533</v>
      </c>
      <c r="AV74" s="31">
        <f t="shared" si="74"/>
        <v>51271.668100662442</v>
      </c>
      <c r="AW74" s="31">
        <f t="shared" si="74"/>
        <v>52109.965622377145</v>
      </c>
      <c r="AX74" s="31">
        <f t="shared" si="74"/>
        <v>52950.184423459672</v>
      </c>
      <c r="AY74" s="31">
        <f t="shared" si="74"/>
        <v>53890.85027502889</v>
      </c>
      <c r="AZ74" s="31">
        <f t="shared" si="74"/>
        <v>54624.482156066333</v>
      </c>
      <c r="BA74" s="31">
        <f t="shared" si="74"/>
        <v>55450.187942319171</v>
      </c>
      <c r="BB74" s="31">
        <f t="shared" si="74"/>
        <v>56253.995545171565</v>
      </c>
      <c r="BC74" s="31">
        <f t="shared" si="74"/>
        <v>57323.763499665605</v>
      </c>
      <c r="BD74" s="31">
        <f t="shared" si="74"/>
        <v>58936.151047943422</v>
      </c>
      <c r="BE74" s="31">
        <f t="shared" si="74"/>
        <v>60915.114853026702</v>
      </c>
      <c r="BF74" s="31">
        <f t="shared" si="74"/>
        <v>62549.653501267479</v>
      </c>
      <c r="BG74" s="31">
        <f t="shared" si="74"/>
        <v>64177.443951557463</v>
      </c>
      <c r="BH74" s="31">
        <f t="shared" si="74"/>
        <v>65220.386322546372</v>
      </c>
      <c r="BI74" s="31">
        <f t="shared" si="74"/>
        <v>66058.683844261075</v>
      </c>
      <c r="BJ74" s="31">
        <f t="shared" si="74"/>
        <v>66898.902645343609</v>
      </c>
      <c r="BK74" s="31">
        <f t="shared" si="74"/>
        <v>67839.56849691282</v>
      </c>
      <c r="BL74" s="31">
        <f t="shared" si="74"/>
        <v>68573.200377950256</v>
      </c>
      <c r="BM74" s="31">
        <f t="shared" si="74"/>
        <v>69398.906164203101</v>
      </c>
      <c r="BN74" s="31">
        <f t="shared" si="74"/>
        <v>70202.713767055495</v>
      </c>
      <c r="BO74" s="31">
        <f t="shared" si="74"/>
        <v>71272.481721549542</v>
      </c>
      <c r="BP74" s="31">
        <f t="shared" si="74"/>
        <v>72884.869269827352</v>
      </c>
      <c r="BQ74" s="31">
        <f t="shared" ref="BQ74:CH74" si="75">BP74+BQ73</f>
        <v>74863.833074910624</v>
      </c>
      <c r="BR74" s="31">
        <f t="shared" si="75"/>
        <v>76498.371723151402</v>
      </c>
      <c r="BS74" s="31">
        <f t="shared" si="75"/>
        <v>78126.162173441393</v>
      </c>
      <c r="BT74" s="31">
        <f t="shared" si="75"/>
        <v>79169.104544430302</v>
      </c>
      <c r="BU74" s="31">
        <f t="shared" si="75"/>
        <v>80007.402066145005</v>
      </c>
      <c r="BV74" s="31">
        <f t="shared" si="75"/>
        <v>80847.620867227539</v>
      </c>
      <c r="BW74" s="31">
        <f t="shared" si="75"/>
        <v>81788.286718796749</v>
      </c>
      <c r="BX74" s="31">
        <f t="shared" si="75"/>
        <v>82521.918599834185</v>
      </c>
      <c r="BY74" s="31">
        <f t="shared" si="75"/>
        <v>83347.624386087031</v>
      </c>
      <c r="BZ74" s="31">
        <f t="shared" si="75"/>
        <v>84151.431988939425</v>
      </c>
      <c r="CA74" s="31">
        <f t="shared" si="75"/>
        <v>85221.199943433472</v>
      </c>
      <c r="CB74" s="31">
        <f t="shared" si="75"/>
        <v>86833.587491711281</v>
      </c>
      <c r="CC74" s="31">
        <f t="shared" si="75"/>
        <v>88812.551296794554</v>
      </c>
      <c r="CD74" s="31">
        <f t="shared" si="75"/>
        <v>90447.089945035332</v>
      </c>
      <c r="CE74" s="31">
        <f t="shared" si="75"/>
        <v>92074.880395325323</v>
      </c>
      <c r="CF74" s="31">
        <f t="shared" si="75"/>
        <v>93117.822766314232</v>
      </c>
      <c r="CG74" s="31">
        <f t="shared" si="75"/>
        <v>93956.120288028935</v>
      </c>
      <c r="CH74" s="35">
        <f t="shared" si="75"/>
        <v>94796.339089111469</v>
      </c>
    </row>
    <row r="75" spans="1:88" x14ac:dyDescent="0.3">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57"/>
    </row>
    <row r="77" spans="1:88" ht="15.6" x14ac:dyDescent="0.3">
      <c r="A77" s="647" t="s">
        <v>222</v>
      </c>
      <c r="B77" s="18" t="s">
        <v>222</v>
      </c>
      <c r="C77" s="309">
        <v>43831</v>
      </c>
      <c r="D77" s="309">
        <v>43862</v>
      </c>
      <c r="E77" s="309">
        <v>43891</v>
      </c>
      <c r="F77" s="309">
        <v>43922</v>
      </c>
      <c r="G77" s="309">
        <v>43952</v>
      </c>
      <c r="H77" s="309">
        <v>43983</v>
      </c>
      <c r="I77" s="309">
        <v>44013</v>
      </c>
      <c r="J77" s="309">
        <v>44044</v>
      </c>
      <c r="K77" s="309">
        <v>44075</v>
      </c>
      <c r="L77" s="309">
        <v>44105</v>
      </c>
      <c r="M77" s="309">
        <v>44136</v>
      </c>
      <c r="N77" s="309">
        <v>44166</v>
      </c>
      <c r="O77" s="309">
        <v>44197</v>
      </c>
      <c r="P77" s="309">
        <v>44228</v>
      </c>
      <c r="Q77" s="309">
        <v>44256</v>
      </c>
      <c r="R77" s="309">
        <v>44287</v>
      </c>
      <c r="S77" s="309">
        <v>44317</v>
      </c>
      <c r="T77" s="309">
        <v>44348</v>
      </c>
      <c r="U77" s="309">
        <v>44378</v>
      </c>
      <c r="V77" s="309">
        <v>44409</v>
      </c>
      <c r="W77" s="309">
        <v>44440</v>
      </c>
      <c r="X77" s="309">
        <v>44470</v>
      </c>
      <c r="Y77" s="309">
        <v>44501</v>
      </c>
      <c r="Z77" s="309">
        <v>44531</v>
      </c>
      <c r="AA77" s="309">
        <v>44562</v>
      </c>
      <c r="AB77" s="309">
        <v>44593</v>
      </c>
      <c r="AC77" s="309">
        <v>44621</v>
      </c>
      <c r="AD77" s="309">
        <v>44652</v>
      </c>
      <c r="AE77" s="309">
        <v>44682</v>
      </c>
      <c r="AF77" s="309">
        <v>44713</v>
      </c>
      <c r="AG77" s="309">
        <v>44743</v>
      </c>
      <c r="AH77" s="309">
        <v>44774</v>
      </c>
      <c r="AI77" s="309">
        <v>44805</v>
      </c>
      <c r="AJ77" s="309">
        <v>44835</v>
      </c>
      <c r="AK77" s="309">
        <v>44866</v>
      </c>
      <c r="AL77" s="309">
        <v>44896</v>
      </c>
      <c r="AM77" s="309">
        <v>44927</v>
      </c>
      <c r="AN77" s="309">
        <v>44958</v>
      </c>
      <c r="AO77" s="309">
        <v>44986</v>
      </c>
      <c r="AP77" s="309">
        <v>45017</v>
      </c>
      <c r="AQ77" s="309">
        <v>45047</v>
      </c>
      <c r="AR77" s="309">
        <v>45078</v>
      </c>
      <c r="AS77" s="309">
        <v>45108</v>
      </c>
      <c r="AT77" s="309">
        <v>45139</v>
      </c>
      <c r="AU77" s="309">
        <v>45170</v>
      </c>
      <c r="AV77" s="309">
        <v>45200</v>
      </c>
      <c r="AW77" s="309">
        <v>45231</v>
      </c>
      <c r="AX77" s="309">
        <v>45261</v>
      </c>
      <c r="AY77" s="309">
        <v>45292</v>
      </c>
      <c r="AZ77" s="309">
        <v>45323</v>
      </c>
      <c r="BA77" s="309">
        <v>45352</v>
      </c>
      <c r="BB77" s="309">
        <v>45383</v>
      </c>
      <c r="BC77" s="309">
        <v>45413</v>
      </c>
      <c r="BD77" s="309">
        <v>45444</v>
      </c>
      <c r="BE77" s="309">
        <v>45474</v>
      </c>
      <c r="BF77" s="309">
        <v>45505</v>
      </c>
      <c r="BG77" s="309">
        <v>45536</v>
      </c>
      <c r="BH77" s="309">
        <v>45566</v>
      </c>
      <c r="BI77" s="309">
        <v>45597</v>
      </c>
      <c r="BJ77" s="309">
        <v>45627</v>
      </c>
      <c r="BK77" s="309">
        <v>45658</v>
      </c>
      <c r="BL77" s="309">
        <v>45689</v>
      </c>
      <c r="BM77" s="309">
        <v>45717</v>
      </c>
      <c r="BN77" s="309">
        <v>45748</v>
      </c>
      <c r="BO77" s="309">
        <v>45778</v>
      </c>
      <c r="BP77" s="309">
        <v>45809</v>
      </c>
      <c r="BQ77" s="309">
        <v>45839</v>
      </c>
      <c r="BR77" s="309">
        <v>45870</v>
      </c>
      <c r="BS77" s="309">
        <v>45901</v>
      </c>
      <c r="BT77" s="309">
        <v>45931</v>
      </c>
      <c r="BU77" s="309">
        <v>45962</v>
      </c>
      <c r="BV77" s="309">
        <v>45992</v>
      </c>
      <c r="BW77" s="309">
        <v>46023</v>
      </c>
      <c r="BX77" s="309">
        <v>46054</v>
      </c>
      <c r="BY77" s="309">
        <v>46082</v>
      </c>
      <c r="BZ77" s="309">
        <v>46113</v>
      </c>
      <c r="CA77" s="309">
        <v>46143</v>
      </c>
      <c r="CB77" s="309">
        <v>46174</v>
      </c>
      <c r="CC77" s="309">
        <v>46204</v>
      </c>
      <c r="CD77" s="309">
        <v>46235</v>
      </c>
      <c r="CE77" s="309">
        <v>46266</v>
      </c>
      <c r="CF77" s="309">
        <v>46296</v>
      </c>
      <c r="CG77" s="309">
        <v>46327</v>
      </c>
      <c r="CH77" s="310">
        <v>46357</v>
      </c>
      <c r="CJ77" s="259" t="s">
        <v>105</v>
      </c>
    </row>
    <row r="78" spans="1:88" ht="15.75" customHeight="1" x14ac:dyDescent="0.3">
      <c r="A78" s="648"/>
      <c r="B78" s="14" t="str">
        <f>B59</f>
        <v>Air Comp</v>
      </c>
      <c r="C78" s="433">
        <f>'2M - SGS'!C78</f>
        <v>8.5109000000000004E-2</v>
      </c>
      <c r="D78" s="433">
        <f>'2M - SGS'!D78</f>
        <v>7.7715000000000006E-2</v>
      </c>
      <c r="E78" s="433">
        <f>'2M - SGS'!E78</f>
        <v>8.6136000000000004E-2</v>
      </c>
      <c r="F78" s="433">
        <f>'2M - SGS'!F78</f>
        <v>7.9796000000000006E-2</v>
      </c>
      <c r="G78" s="433">
        <f>'2M - SGS'!G78</f>
        <v>8.5334999999999994E-2</v>
      </c>
      <c r="H78" s="433">
        <f>'2M - SGS'!H78</f>
        <v>8.1994999999999998E-2</v>
      </c>
      <c r="I78" s="433">
        <f>'2M - SGS'!I78</f>
        <v>8.4098999999999993E-2</v>
      </c>
      <c r="J78" s="433">
        <f>'2M - SGS'!J78</f>
        <v>8.4198999999999996E-2</v>
      </c>
      <c r="K78" s="433">
        <f>'2M - SGS'!K78</f>
        <v>8.2512000000000002E-2</v>
      </c>
      <c r="L78" s="433">
        <f>'2M - SGS'!L78</f>
        <v>8.5277000000000006E-2</v>
      </c>
      <c r="M78" s="433">
        <f>'2M - SGS'!M78</f>
        <v>8.2588999999999996E-2</v>
      </c>
      <c r="N78" s="433">
        <f>'2M - SGS'!N78</f>
        <v>8.5237999999999994E-2</v>
      </c>
      <c r="O78" s="433">
        <f>'2M - SGS'!O78</f>
        <v>8.5109000000000004E-2</v>
      </c>
      <c r="P78" s="433">
        <f>'2M - SGS'!P78</f>
        <v>7.7715000000000006E-2</v>
      </c>
      <c r="Q78" s="433">
        <f>'2M - SGS'!Q78</f>
        <v>8.6136000000000004E-2</v>
      </c>
      <c r="R78" s="433">
        <f>'2M - SGS'!R78</f>
        <v>7.9796000000000006E-2</v>
      </c>
      <c r="S78" s="433">
        <f>'2M - SGS'!S78</f>
        <v>8.5334999999999994E-2</v>
      </c>
      <c r="T78" s="433">
        <f>'2M - SGS'!T78</f>
        <v>8.1994999999999998E-2</v>
      </c>
      <c r="U78" s="433">
        <f>'2M - SGS'!U78</f>
        <v>8.4098999999999993E-2</v>
      </c>
      <c r="V78" s="433">
        <f>'2M - SGS'!V78</f>
        <v>8.4198999999999996E-2</v>
      </c>
      <c r="W78" s="433">
        <f>'2M - SGS'!W78</f>
        <v>8.2512000000000002E-2</v>
      </c>
      <c r="X78" s="433">
        <f>'2M - SGS'!X78</f>
        <v>8.5277000000000006E-2</v>
      </c>
      <c r="Y78" s="433">
        <f>'2M - SGS'!Y78</f>
        <v>8.2588999999999996E-2</v>
      </c>
      <c r="Z78" s="433">
        <f>'2M - SGS'!Z78</f>
        <v>8.5237999999999994E-2</v>
      </c>
      <c r="AA78" s="433">
        <f>'2M - SGS'!AA78</f>
        <v>8.5109000000000004E-2</v>
      </c>
      <c r="AB78" s="433">
        <f>'2M - SGS'!AB78</f>
        <v>7.7715000000000006E-2</v>
      </c>
      <c r="AC78" s="433">
        <f>'2M - SGS'!AC78</f>
        <v>8.6136000000000004E-2</v>
      </c>
      <c r="AD78" s="433">
        <f>'2M - SGS'!AD78</f>
        <v>7.9796000000000006E-2</v>
      </c>
      <c r="AE78" s="433">
        <f>'2M - SGS'!AE78</f>
        <v>8.5334999999999994E-2</v>
      </c>
      <c r="AF78" s="433">
        <f>'2M - SGS'!AF78</f>
        <v>8.1994999999999998E-2</v>
      </c>
      <c r="AG78" s="433">
        <f>'2M - SGS'!AG78</f>
        <v>8.4098999999999993E-2</v>
      </c>
      <c r="AH78" s="433">
        <f>'2M - SGS'!AH78</f>
        <v>8.4198999999999996E-2</v>
      </c>
      <c r="AI78" s="433">
        <f>'2M - SGS'!AI78</f>
        <v>8.2512000000000002E-2</v>
      </c>
      <c r="AJ78" s="433">
        <f>'2M - SGS'!AJ78</f>
        <v>8.5277000000000006E-2</v>
      </c>
      <c r="AK78" s="433">
        <f>'2M - SGS'!AK78</f>
        <v>8.2588999999999996E-2</v>
      </c>
      <c r="AL78" s="433">
        <f>'2M - SGS'!AL78</f>
        <v>8.5237999999999994E-2</v>
      </c>
      <c r="AM78" s="433">
        <f>'2M - SGS'!AM78</f>
        <v>8.5109000000000004E-2</v>
      </c>
      <c r="AN78" s="433">
        <f>'2M - SGS'!AN78</f>
        <v>7.7715000000000006E-2</v>
      </c>
      <c r="AO78" s="433">
        <f>'2M - SGS'!AO78</f>
        <v>8.6136000000000004E-2</v>
      </c>
      <c r="AP78" s="433">
        <f>'2M - SGS'!AP78</f>
        <v>7.9796000000000006E-2</v>
      </c>
      <c r="AQ78" s="433">
        <f>'2M - SGS'!AQ78</f>
        <v>8.5334999999999994E-2</v>
      </c>
      <c r="AR78" s="433">
        <f>'2M - SGS'!AR78</f>
        <v>8.1994999999999998E-2</v>
      </c>
      <c r="AS78" s="433">
        <f>'2M - SGS'!AS78</f>
        <v>8.4098999999999993E-2</v>
      </c>
      <c r="AT78" s="433">
        <f>'2M - SGS'!AT78</f>
        <v>8.4198999999999996E-2</v>
      </c>
      <c r="AU78" s="433">
        <f>'2M - SGS'!AU78</f>
        <v>8.2512000000000002E-2</v>
      </c>
      <c r="AV78" s="433">
        <f>'2M - SGS'!AV78</f>
        <v>8.5277000000000006E-2</v>
      </c>
      <c r="AW78" s="433">
        <f>'2M - SGS'!AW78</f>
        <v>8.2588999999999996E-2</v>
      </c>
      <c r="AX78" s="433">
        <f>'2M - SGS'!AX78</f>
        <v>8.5237999999999994E-2</v>
      </c>
      <c r="AY78" s="433">
        <f>'2M - SGS'!AY78</f>
        <v>8.5109000000000004E-2</v>
      </c>
      <c r="AZ78" s="433">
        <f>'2M - SGS'!AZ78</f>
        <v>7.7715000000000006E-2</v>
      </c>
      <c r="BA78" s="433">
        <f>'2M - SGS'!BA78</f>
        <v>8.6136000000000004E-2</v>
      </c>
      <c r="BB78" s="433">
        <f>'2M - SGS'!BB78</f>
        <v>7.9796000000000006E-2</v>
      </c>
      <c r="BC78" s="433">
        <f>'2M - SGS'!BC78</f>
        <v>8.5334999999999994E-2</v>
      </c>
      <c r="BD78" s="433">
        <f>'2M - SGS'!BD78</f>
        <v>8.1994999999999998E-2</v>
      </c>
      <c r="BE78" s="433">
        <f>'2M - SGS'!BE78</f>
        <v>8.4098999999999993E-2</v>
      </c>
      <c r="BF78" s="433">
        <f>'2M - SGS'!BF78</f>
        <v>8.4198999999999996E-2</v>
      </c>
      <c r="BG78" s="433">
        <f>'2M - SGS'!BG78</f>
        <v>8.2512000000000002E-2</v>
      </c>
      <c r="BH78" s="433">
        <f>'2M - SGS'!BH78</f>
        <v>8.5277000000000006E-2</v>
      </c>
      <c r="BI78" s="433">
        <f>'2M - SGS'!BI78</f>
        <v>8.2588999999999996E-2</v>
      </c>
      <c r="BJ78" s="433">
        <f>'2M - SGS'!BJ78</f>
        <v>8.5237999999999994E-2</v>
      </c>
      <c r="BK78" s="433">
        <f>'2M - SGS'!BK78</f>
        <v>8.5109000000000004E-2</v>
      </c>
      <c r="BL78" s="433">
        <f>'2M - SGS'!BL78</f>
        <v>7.7715000000000006E-2</v>
      </c>
      <c r="BM78" s="433">
        <f>'2M - SGS'!BM78</f>
        <v>8.6136000000000004E-2</v>
      </c>
      <c r="BN78" s="433">
        <f>'2M - SGS'!BN78</f>
        <v>7.9796000000000006E-2</v>
      </c>
      <c r="BO78" s="433">
        <f>'2M - SGS'!BO78</f>
        <v>8.5334999999999994E-2</v>
      </c>
      <c r="BP78" s="433">
        <f>'2M - SGS'!BP78</f>
        <v>8.1994999999999998E-2</v>
      </c>
      <c r="BQ78" s="433">
        <f>'2M - SGS'!BQ78</f>
        <v>8.4098999999999993E-2</v>
      </c>
      <c r="BR78" s="433">
        <f>'2M - SGS'!BR78</f>
        <v>8.4198999999999996E-2</v>
      </c>
      <c r="BS78" s="433">
        <f>'2M - SGS'!BS78</f>
        <v>8.2512000000000002E-2</v>
      </c>
      <c r="BT78" s="433">
        <f>'2M - SGS'!BT78</f>
        <v>8.5277000000000006E-2</v>
      </c>
      <c r="BU78" s="433">
        <f>'2M - SGS'!BU78</f>
        <v>8.2588999999999996E-2</v>
      </c>
      <c r="BV78" s="433">
        <f>'2M - SGS'!BV78</f>
        <v>8.5237999999999994E-2</v>
      </c>
      <c r="BW78" s="433">
        <f>'2M - SGS'!BW78</f>
        <v>8.5109000000000004E-2</v>
      </c>
      <c r="BX78" s="433">
        <f>'2M - SGS'!BX78</f>
        <v>7.7715000000000006E-2</v>
      </c>
      <c r="BY78" s="433">
        <f>'2M - SGS'!BY78</f>
        <v>8.6136000000000004E-2</v>
      </c>
      <c r="BZ78" s="433">
        <f>'2M - SGS'!BZ78</f>
        <v>7.9796000000000006E-2</v>
      </c>
      <c r="CA78" s="433">
        <f>'2M - SGS'!CA78</f>
        <v>8.5334999999999994E-2</v>
      </c>
      <c r="CB78" s="433">
        <f>'2M - SGS'!CB78</f>
        <v>8.1994999999999998E-2</v>
      </c>
      <c r="CC78" s="433">
        <f>'2M - SGS'!CC78</f>
        <v>8.4098999999999993E-2</v>
      </c>
      <c r="CD78" s="433">
        <f>'2M - SGS'!CD78</f>
        <v>8.4198999999999996E-2</v>
      </c>
      <c r="CE78" s="433">
        <f>'2M - SGS'!CE78</f>
        <v>8.2512000000000002E-2</v>
      </c>
      <c r="CF78" s="433">
        <f>'2M - SGS'!CF78</f>
        <v>8.5277000000000006E-2</v>
      </c>
      <c r="CG78" s="433">
        <f>'2M - SGS'!CG78</f>
        <v>8.2588999999999996E-2</v>
      </c>
      <c r="CH78" s="434">
        <f>'2M - SGS'!CH78</f>
        <v>8.5237999999999994E-2</v>
      </c>
      <c r="CJ78" s="278">
        <f>SUM(C78:N78)</f>
        <v>1.0000000000000002</v>
      </c>
    </row>
    <row r="79" spans="1:88" ht="15.6" x14ac:dyDescent="0.3">
      <c r="A79" s="648"/>
      <c r="B79" s="14" t="str">
        <f t="shared" ref="B79:B90" si="76">B60</f>
        <v>Building Shell</v>
      </c>
      <c r="C79" s="433">
        <f>'2M - SGS'!C79</f>
        <v>0.107824</v>
      </c>
      <c r="D79" s="433">
        <f>'2M - SGS'!D79</f>
        <v>9.1051999999999994E-2</v>
      </c>
      <c r="E79" s="433">
        <f>'2M - SGS'!E79</f>
        <v>7.1135000000000004E-2</v>
      </c>
      <c r="F79" s="433">
        <f>'2M - SGS'!F79</f>
        <v>4.1179E-2</v>
      </c>
      <c r="G79" s="433">
        <f>'2M - SGS'!G79</f>
        <v>4.4423999999999998E-2</v>
      </c>
      <c r="H79" s="433">
        <f>'2M - SGS'!H79</f>
        <v>0.106128</v>
      </c>
      <c r="I79" s="433">
        <f>'2M - SGS'!I79</f>
        <v>0.14288100000000001</v>
      </c>
      <c r="J79" s="433">
        <f>'2M - SGS'!J79</f>
        <v>0.133494</v>
      </c>
      <c r="K79" s="433">
        <f>'2M - SGS'!K79</f>
        <v>5.781E-2</v>
      </c>
      <c r="L79" s="433">
        <f>'2M - SGS'!L79</f>
        <v>3.8018000000000003E-2</v>
      </c>
      <c r="M79" s="433">
        <f>'2M - SGS'!M79</f>
        <v>6.2103999999999999E-2</v>
      </c>
      <c r="N79" s="433">
        <f>'2M - SGS'!N79</f>
        <v>0.10395</v>
      </c>
      <c r="O79" s="433">
        <f>'2M - SGS'!O79</f>
        <v>0.107824</v>
      </c>
      <c r="P79" s="433">
        <f>'2M - SGS'!P79</f>
        <v>9.1051999999999994E-2</v>
      </c>
      <c r="Q79" s="433">
        <f>'2M - SGS'!Q79</f>
        <v>7.1135000000000004E-2</v>
      </c>
      <c r="R79" s="433">
        <f>'2M - SGS'!R79</f>
        <v>4.1179E-2</v>
      </c>
      <c r="S79" s="433">
        <f>'2M - SGS'!S79</f>
        <v>4.4423999999999998E-2</v>
      </c>
      <c r="T79" s="433">
        <f>'2M - SGS'!T79</f>
        <v>0.106128</v>
      </c>
      <c r="U79" s="433">
        <f>'2M - SGS'!U79</f>
        <v>0.14288100000000001</v>
      </c>
      <c r="V79" s="433">
        <f>'2M - SGS'!V79</f>
        <v>0.133494</v>
      </c>
      <c r="W79" s="433">
        <f>'2M - SGS'!W79</f>
        <v>5.781E-2</v>
      </c>
      <c r="X79" s="433">
        <f>'2M - SGS'!X79</f>
        <v>3.8018000000000003E-2</v>
      </c>
      <c r="Y79" s="433">
        <f>'2M - SGS'!Y79</f>
        <v>6.2103999999999999E-2</v>
      </c>
      <c r="Z79" s="433">
        <f>'2M - SGS'!Z79</f>
        <v>0.10395</v>
      </c>
      <c r="AA79" s="433">
        <f>'2M - SGS'!AA79</f>
        <v>0.107824</v>
      </c>
      <c r="AB79" s="433">
        <f>'2M - SGS'!AB79</f>
        <v>9.1051999999999994E-2</v>
      </c>
      <c r="AC79" s="433">
        <f>'2M - SGS'!AC79</f>
        <v>7.1135000000000004E-2</v>
      </c>
      <c r="AD79" s="433">
        <f>'2M - SGS'!AD79</f>
        <v>4.1179E-2</v>
      </c>
      <c r="AE79" s="433">
        <f>'2M - SGS'!AE79</f>
        <v>4.4423999999999998E-2</v>
      </c>
      <c r="AF79" s="433">
        <f>'2M - SGS'!AF79</f>
        <v>0.106128</v>
      </c>
      <c r="AG79" s="433">
        <f>'2M - SGS'!AG79</f>
        <v>0.14288100000000001</v>
      </c>
      <c r="AH79" s="433">
        <f>'2M - SGS'!AH79</f>
        <v>0.133494</v>
      </c>
      <c r="AI79" s="433">
        <f>'2M - SGS'!AI79</f>
        <v>5.781E-2</v>
      </c>
      <c r="AJ79" s="433">
        <f>'2M - SGS'!AJ79</f>
        <v>3.8018000000000003E-2</v>
      </c>
      <c r="AK79" s="433">
        <f>'2M - SGS'!AK79</f>
        <v>6.2103999999999999E-2</v>
      </c>
      <c r="AL79" s="433">
        <f>'2M - SGS'!AL79</f>
        <v>0.10395</v>
      </c>
      <c r="AM79" s="433">
        <f>'2M - SGS'!AM79</f>
        <v>0.107824</v>
      </c>
      <c r="AN79" s="433">
        <f>'2M - SGS'!AN79</f>
        <v>9.1051999999999994E-2</v>
      </c>
      <c r="AO79" s="433">
        <f>'2M - SGS'!AO79</f>
        <v>7.1135000000000004E-2</v>
      </c>
      <c r="AP79" s="433">
        <f>'2M - SGS'!AP79</f>
        <v>4.1179E-2</v>
      </c>
      <c r="AQ79" s="433">
        <f>'2M - SGS'!AQ79</f>
        <v>4.4423999999999998E-2</v>
      </c>
      <c r="AR79" s="433">
        <f>'2M - SGS'!AR79</f>
        <v>0.106128</v>
      </c>
      <c r="AS79" s="433">
        <f>'2M - SGS'!AS79</f>
        <v>0.14288100000000001</v>
      </c>
      <c r="AT79" s="433">
        <f>'2M - SGS'!AT79</f>
        <v>0.133494</v>
      </c>
      <c r="AU79" s="433">
        <f>'2M - SGS'!AU79</f>
        <v>5.781E-2</v>
      </c>
      <c r="AV79" s="433">
        <f>'2M - SGS'!AV79</f>
        <v>3.8018000000000003E-2</v>
      </c>
      <c r="AW79" s="433">
        <f>'2M - SGS'!AW79</f>
        <v>6.2103999999999999E-2</v>
      </c>
      <c r="AX79" s="433">
        <f>'2M - SGS'!AX79</f>
        <v>0.10395</v>
      </c>
      <c r="AY79" s="433">
        <f>'2M - SGS'!AY79</f>
        <v>0.107824</v>
      </c>
      <c r="AZ79" s="433">
        <f>'2M - SGS'!AZ79</f>
        <v>9.1051999999999994E-2</v>
      </c>
      <c r="BA79" s="433">
        <f>'2M - SGS'!BA79</f>
        <v>7.1135000000000004E-2</v>
      </c>
      <c r="BB79" s="433">
        <f>'2M - SGS'!BB79</f>
        <v>4.1179E-2</v>
      </c>
      <c r="BC79" s="433">
        <f>'2M - SGS'!BC79</f>
        <v>4.4423999999999998E-2</v>
      </c>
      <c r="BD79" s="433">
        <f>'2M - SGS'!BD79</f>
        <v>0.106128</v>
      </c>
      <c r="BE79" s="433">
        <f>'2M - SGS'!BE79</f>
        <v>0.14288100000000001</v>
      </c>
      <c r="BF79" s="433">
        <f>'2M - SGS'!BF79</f>
        <v>0.133494</v>
      </c>
      <c r="BG79" s="433">
        <f>'2M - SGS'!BG79</f>
        <v>5.781E-2</v>
      </c>
      <c r="BH79" s="433">
        <f>'2M - SGS'!BH79</f>
        <v>3.8018000000000003E-2</v>
      </c>
      <c r="BI79" s="433">
        <f>'2M - SGS'!BI79</f>
        <v>6.2103999999999999E-2</v>
      </c>
      <c r="BJ79" s="433">
        <f>'2M - SGS'!BJ79</f>
        <v>0.10395</v>
      </c>
      <c r="BK79" s="433">
        <f>'2M - SGS'!BK79</f>
        <v>0.107824</v>
      </c>
      <c r="BL79" s="433">
        <f>'2M - SGS'!BL79</f>
        <v>9.1051999999999994E-2</v>
      </c>
      <c r="BM79" s="433">
        <f>'2M - SGS'!BM79</f>
        <v>7.1135000000000004E-2</v>
      </c>
      <c r="BN79" s="433">
        <f>'2M - SGS'!BN79</f>
        <v>4.1179E-2</v>
      </c>
      <c r="BO79" s="433">
        <f>'2M - SGS'!BO79</f>
        <v>4.4423999999999998E-2</v>
      </c>
      <c r="BP79" s="433">
        <f>'2M - SGS'!BP79</f>
        <v>0.106128</v>
      </c>
      <c r="BQ79" s="433">
        <f>'2M - SGS'!BQ79</f>
        <v>0.14288100000000001</v>
      </c>
      <c r="BR79" s="433">
        <f>'2M - SGS'!BR79</f>
        <v>0.133494</v>
      </c>
      <c r="BS79" s="433">
        <f>'2M - SGS'!BS79</f>
        <v>5.781E-2</v>
      </c>
      <c r="BT79" s="433">
        <f>'2M - SGS'!BT79</f>
        <v>3.8018000000000003E-2</v>
      </c>
      <c r="BU79" s="433">
        <f>'2M - SGS'!BU79</f>
        <v>6.2103999999999999E-2</v>
      </c>
      <c r="BV79" s="433">
        <f>'2M - SGS'!BV79</f>
        <v>0.10395</v>
      </c>
      <c r="BW79" s="433">
        <f>'2M - SGS'!BW79</f>
        <v>0.107824</v>
      </c>
      <c r="BX79" s="433">
        <f>'2M - SGS'!BX79</f>
        <v>9.1051999999999994E-2</v>
      </c>
      <c r="BY79" s="433">
        <f>'2M - SGS'!BY79</f>
        <v>7.1135000000000004E-2</v>
      </c>
      <c r="BZ79" s="433">
        <f>'2M - SGS'!BZ79</f>
        <v>4.1179E-2</v>
      </c>
      <c r="CA79" s="433">
        <f>'2M - SGS'!CA79</f>
        <v>4.4423999999999998E-2</v>
      </c>
      <c r="CB79" s="433">
        <f>'2M - SGS'!CB79</f>
        <v>0.106128</v>
      </c>
      <c r="CC79" s="433">
        <f>'2M - SGS'!CC79</f>
        <v>0.14288100000000001</v>
      </c>
      <c r="CD79" s="433">
        <f>'2M - SGS'!CD79</f>
        <v>0.133494</v>
      </c>
      <c r="CE79" s="433">
        <f>'2M - SGS'!CE79</f>
        <v>5.781E-2</v>
      </c>
      <c r="CF79" s="433">
        <f>'2M - SGS'!CF79</f>
        <v>3.8018000000000003E-2</v>
      </c>
      <c r="CG79" s="433">
        <f>'2M - SGS'!CG79</f>
        <v>6.2103999999999999E-2</v>
      </c>
      <c r="CH79" s="434">
        <f>'2M - SGS'!CH79</f>
        <v>0.10395</v>
      </c>
      <c r="CJ79" s="278">
        <f t="shared" ref="CJ79:CJ90" si="77">SUM(C79:N79)</f>
        <v>0.99999900000000008</v>
      </c>
    </row>
    <row r="80" spans="1:88" ht="15.6" x14ac:dyDescent="0.3">
      <c r="A80" s="648"/>
      <c r="B80" s="14" t="str">
        <f t="shared" si="76"/>
        <v>Cooking</v>
      </c>
      <c r="C80" s="433">
        <f>'2M - SGS'!C80</f>
        <v>8.6096000000000006E-2</v>
      </c>
      <c r="D80" s="433">
        <f>'2M - SGS'!D80</f>
        <v>7.8608999999999998E-2</v>
      </c>
      <c r="E80" s="433">
        <f>'2M - SGS'!E80</f>
        <v>8.1547999999999995E-2</v>
      </c>
      <c r="F80" s="433">
        <f>'2M - SGS'!F80</f>
        <v>7.2947999999999999E-2</v>
      </c>
      <c r="G80" s="433">
        <f>'2M - SGS'!G80</f>
        <v>8.6277000000000006E-2</v>
      </c>
      <c r="H80" s="433">
        <f>'2M - SGS'!H80</f>
        <v>8.3294000000000007E-2</v>
      </c>
      <c r="I80" s="433">
        <f>'2M - SGS'!I80</f>
        <v>8.5859000000000005E-2</v>
      </c>
      <c r="J80" s="433">
        <f>'2M - SGS'!J80</f>
        <v>8.5885000000000003E-2</v>
      </c>
      <c r="K80" s="433">
        <f>'2M - SGS'!K80</f>
        <v>8.3474999999999994E-2</v>
      </c>
      <c r="L80" s="433">
        <f>'2M - SGS'!L80</f>
        <v>8.6262000000000005E-2</v>
      </c>
      <c r="M80" s="433">
        <f>'2M - SGS'!M80</f>
        <v>8.3496000000000001E-2</v>
      </c>
      <c r="N80" s="433">
        <f>'2M - SGS'!N80</f>
        <v>8.6250999999999994E-2</v>
      </c>
      <c r="O80" s="433">
        <f>'2M - SGS'!O80</f>
        <v>8.6096000000000006E-2</v>
      </c>
      <c r="P80" s="433">
        <f>'2M - SGS'!P80</f>
        <v>7.8608999999999998E-2</v>
      </c>
      <c r="Q80" s="433">
        <f>'2M - SGS'!Q80</f>
        <v>8.1547999999999995E-2</v>
      </c>
      <c r="R80" s="433">
        <f>'2M - SGS'!R80</f>
        <v>7.2947999999999999E-2</v>
      </c>
      <c r="S80" s="433">
        <f>'2M - SGS'!S80</f>
        <v>8.6277000000000006E-2</v>
      </c>
      <c r="T80" s="433">
        <f>'2M - SGS'!T80</f>
        <v>8.3294000000000007E-2</v>
      </c>
      <c r="U80" s="433">
        <f>'2M - SGS'!U80</f>
        <v>8.5859000000000005E-2</v>
      </c>
      <c r="V80" s="433">
        <f>'2M - SGS'!V80</f>
        <v>8.5885000000000003E-2</v>
      </c>
      <c r="W80" s="433">
        <f>'2M - SGS'!W80</f>
        <v>8.3474999999999994E-2</v>
      </c>
      <c r="X80" s="433">
        <f>'2M - SGS'!X80</f>
        <v>8.6262000000000005E-2</v>
      </c>
      <c r="Y80" s="433">
        <f>'2M - SGS'!Y80</f>
        <v>8.3496000000000001E-2</v>
      </c>
      <c r="Z80" s="433">
        <f>'2M - SGS'!Z80</f>
        <v>8.6250999999999994E-2</v>
      </c>
      <c r="AA80" s="433">
        <f>'2M - SGS'!AA80</f>
        <v>8.6096000000000006E-2</v>
      </c>
      <c r="AB80" s="433">
        <f>'2M - SGS'!AB80</f>
        <v>7.8608999999999998E-2</v>
      </c>
      <c r="AC80" s="433">
        <f>'2M - SGS'!AC80</f>
        <v>8.1547999999999995E-2</v>
      </c>
      <c r="AD80" s="433">
        <f>'2M - SGS'!AD80</f>
        <v>7.2947999999999999E-2</v>
      </c>
      <c r="AE80" s="433">
        <f>'2M - SGS'!AE80</f>
        <v>8.6277000000000006E-2</v>
      </c>
      <c r="AF80" s="433">
        <f>'2M - SGS'!AF80</f>
        <v>8.3294000000000007E-2</v>
      </c>
      <c r="AG80" s="433">
        <f>'2M - SGS'!AG80</f>
        <v>8.5859000000000005E-2</v>
      </c>
      <c r="AH80" s="433">
        <f>'2M - SGS'!AH80</f>
        <v>8.5885000000000003E-2</v>
      </c>
      <c r="AI80" s="433">
        <f>'2M - SGS'!AI80</f>
        <v>8.3474999999999994E-2</v>
      </c>
      <c r="AJ80" s="433">
        <f>'2M - SGS'!AJ80</f>
        <v>8.6262000000000005E-2</v>
      </c>
      <c r="AK80" s="433">
        <f>'2M - SGS'!AK80</f>
        <v>8.3496000000000001E-2</v>
      </c>
      <c r="AL80" s="433">
        <f>'2M - SGS'!AL80</f>
        <v>8.6250999999999994E-2</v>
      </c>
      <c r="AM80" s="433">
        <f>'2M - SGS'!AM80</f>
        <v>8.6096000000000006E-2</v>
      </c>
      <c r="AN80" s="433">
        <f>'2M - SGS'!AN80</f>
        <v>7.8608999999999998E-2</v>
      </c>
      <c r="AO80" s="433">
        <f>'2M - SGS'!AO80</f>
        <v>8.1547999999999995E-2</v>
      </c>
      <c r="AP80" s="433">
        <f>'2M - SGS'!AP80</f>
        <v>7.2947999999999999E-2</v>
      </c>
      <c r="AQ80" s="433">
        <f>'2M - SGS'!AQ80</f>
        <v>8.6277000000000006E-2</v>
      </c>
      <c r="AR80" s="433">
        <f>'2M - SGS'!AR80</f>
        <v>8.3294000000000007E-2</v>
      </c>
      <c r="AS80" s="433">
        <f>'2M - SGS'!AS80</f>
        <v>8.5859000000000005E-2</v>
      </c>
      <c r="AT80" s="433">
        <f>'2M - SGS'!AT80</f>
        <v>8.5885000000000003E-2</v>
      </c>
      <c r="AU80" s="433">
        <f>'2M - SGS'!AU80</f>
        <v>8.3474999999999994E-2</v>
      </c>
      <c r="AV80" s="433">
        <f>'2M - SGS'!AV80</f>
        <v>8.6262000000000005E-2</v>
      </c>
      <c r="AW80" s="433">
        <f>'2M - SGS'!AW80</f>
        <v>8.3496000000000001E-2</v>
      </c>
      <c r="AX80" s="433">
        <f>'2M - SGS'!AX80</f>
        <v>8.6250999999999994E-2</v>
      </c>
      <c r="AY80" s="433">
        <f>'2M - SGS'!AY80</f>
        <v>8.6096000000000006E-2</v>
      </c>
      <c r="AZ80" s="433">
        <f>'2M - SGS'!AZ80</f>
        <v>7.8608999999999998E-2</v>
      </c>
      <c r="BA80" s="433">
        <f>'2M - SGS'!BA80</f>
        <v>8.1547999999999995E-2</v>
      </c>
      <c r="BB80" s="433">
        <f>'2M - SGS'!BB80</f>
        <v>7.2947999999999999E-2</v>
      </c>
      <c r="BC80" s="433">
        <f>'2M - SGS'!BC80</f>
        <v>8.6277000000000006E-2</v>
      </c>
      <c r="BD80" s="433">
        <f>'2M - SGS'!BD80</f>
        <v>8.3294000000000007E-2</v>
      </c>
      <c r="BE80" s="433">
        <f>'2M - SGS'!BE80</f>
        <v>8.5859000000000005E-2</v>
      </c>
      <c r="BF80" s="433">
        <f>'2M - SGS'!BF80</f>
        <v>8.5885000000000003E-2</v>
      </c>
      <c r="BG80" s="433">
        <f>'2M - SGS'!BG80</f>
        <v>8.3474999999999994E-2</v>
      </c>
      <c r="BH80" s="433">
        <f>'2M - SGS'!BH80</f>
        <v>8.6262000000000005E-2</v>
      </c>
      <c r="BI80" s="433">
        <f>'2M - SGS'!BI80</f>
        <v>8.3496000000000001E-2</v>
      </c>
      <c r="BJ80" s="433">
        <f>'2M - SGS'!BJ80</f>
        <v>8.6250999999999994E-2</v>
      </c>
      <c r="BK80" s="433">
        <f>'2M - SGS'!BK80</f>
        <v>8.6096000000000006E-2</v>
      </c>
      <c r="BL80" s="433">
        <f>'2M - SGS'!BL80</f>
        <v>7.8608999999999998E-2</v>
      </c>
      <c r="BM80" s="433">
        <f>'2M - SGS'!BM80</f>
        <v>8.1547999999999995E-2</v>
      </c>
      <c r="BN80" s="433">
        <f>'2M - SGS'!BN80</f>
        <v>7.2947999999999999E-2</v>
      </c>
      <c r="BO80" s="433">
        <f>'2M - SGS'!BO80</f>
        <v>8.6277000000000006E-2</v>
      </c>
      <c r="BP80" s="433">
        <f>'2M - SGS'!BP80</f>
        <v>8.3294000000000007E-2</v>
      </c>
      <c r="BQ80" s="433">
        <f>'2M - SGS'!BQ80</f>
        <v>8.5859000000000005E-2</v>
      </c>
      <c r="BR80" s="433">
        <f>'2M - SGS'!BR80</f>
        <v>8.5885000000000003E-2</v>
      </c>
      <c r="BS80" s="433">
        <f>'2M - SGS'!BS80</f>
        <v>8.3474999999999994E-2</v>
      </c>
      <c r="BT80" s="433">
        <f>'2M - SGS'!BT80</f>
        <v>8.6262000000000005E-2</v>
      </c>
      <c r="BU80" s="433">
        <f>'2M - SGS'!BU80</f>
        <v>8.3496000000000001E-2</v>
      </c>
      <c r="BV80" s="433">
        <f>'2M - SGS'!BV80</f>
        <v>8.6250999999999994E-2</v>
      </c>
      <c r="BW80" s="433">
        <f>'2M - SGS'!BW80</f>
        <v>8.6096000000000006E-2</v>
      </c>
      <c r="BX80" s="433">
        <f>'2M - SGS'!BX80</f>
        <v>7.8608999999999998E-2</v>
      </c>
      <c r="BY80" s="433">
        <f>'2M - SGS'!BY80</f>
        <v>8.1547999999999995E-2</v>
      </c>
      <c r="BZ80" s="433">
        <f>'2M - SGS'!BZ80</f>
        <v>7.2947999999999999E-2</v>
      </c>
      <c r="CA80" s="433">
        <f>'2M - SGS'!CA80</f>
        <v>8.6277000000000006E-2</v>
      </c>
      <c r="CB80" s="433">
        <f>'2M - SGS'!CB80</f>
        <v>8.3294000000000007E-2</v>
      </c>
      <c r="CC80" s="433">
        <f>'2M - SGS'!CC80</f>
        <v>8.5859000000000005E-2</v>
      </c>
      <c r="CD80" s="433">
        <f>'2M - SGS'!CD80</f>
        <v>8.5885000000000003E-2</v>
      </c>
      <c r="CE80" s="433">
        <f>'2M - SGS'!CE80</f>
        <v>8.3474999999999994E-2</v>
      </c>
      <c r="CF80" s="433">
        <f>'2M - SGS'!CF80</f>
        <v>8.6262000000000005E-2</v>
      </c>
      <c r="CG80" s="433">
        <f>'2M - SGS'!CG80</f>
        <v>8.3496000000000001E-2</v>
      </c>
      <c r="CH80" s="434">
        <f>'2M - SGS'!CH80</f>
        <v>8.6250999999999994E-2</v>
      </c>
      <c r="CJ80" s="278">
        <f t="shared" si="77"/>
        <v>0.99999999999999989</v>
      </c>
    </row>
    <row r="81" spans="1:88" ht="15.6" x14ac:dyDescent="0.3">
      <c r="A81" s="648"/>
      <c r="B81" s="14" t="str">
        <f t="shared" si="76"/>
        <v>Cooling</v>
      </c>
      <c r="C81" s="433">
        <f>'2M - SGS'!C81</f>
        <v>6.0000000000000002E-6</v>
      </c>
      <c r="D81" s="433">
        <f>'2M - SGS'!D81</f>
        <v>2.4699999999999999E-4</v>
      </c>
      <c r="E81" s="433">
        <f>'2M - SGS'!E81</f>
        <v>7.2360000000000002E-3</v>
      </c>
      <c r="F81" s="433">
        <f>'2M - SGS'!F81</f>
        <v>2.1690999999999998E-2</v>
      </c>
      <c r="G81" s="433">
        <f>'2M - SGS'!G81</f>
        <v>6.2979999999999994E-2</v>
      </c>
      <c r="H81" s="433">
        <f>'2M - SGS'!H81</f>
        <v>0.21317</v>
      </c>
      <c r="I81" s="433">
        <f>'2M - SGS'!I81</f>
        <v>0.29002899999999998</v>
      </c>
      <c r="J81" s="433">
        <f>'2M - SGS'!J81</f>
        <v>0.270206</v>
      </c>
      <c r="K81" s="433">
        <f>'2M - SGS'!K81</f>
        <v>0.108695</v>
      </c>
      <c r="L81" s="433">
        <f>'2M - SGS'!L81</f>
        <v>1.9643000000000001E-2</v>
      </c>
      <c r="M81" s="433">
        <f>'2M - SGS'!M81</f>
        <v>6.0299999999999998E-3</v>
      </c>
      <c r="N81" s="433">
        <f>'2M - SGS'!N81</f>
        <v>6.3999999999999997E-5</v>
      </c>
      <c r="O81" s="433">
        <f>'2M - SGS'!O81</f>
        <v>6.0000000000000002E-6</v>
      </c>
      <c r="P81" s="433">
        <f>'2M - SGS'!P81</f>
        <v>2.4699999999999999E-4</v>
      </c>
      <c r="Q81" s="433">
        <f>'2M - SGS'!Q81</f>
        <v>7.2360000000000002E-3</v>
      </c>
      <c r="R81" s="433">
        <f>'2M - SGS'!R81</f>
        <v>2.1690999999999998E-2</v>
      </c>
      <c r="S81" s="433">
        <f>'2M - SGS'!S81</f>
        <v>6.2979999999999994E-2</v>
      </c>
      <c r="T81" s="433">
        <f>'2M - SGS'!T81</f>
        <v>0.21317</v>
      </c>
      <c r="U81" s="433">
        <f>'2M - SGS'!U81</f>
        <v>0.29002899999999998</v>
      </c>
      <c r="V81" s="433">
        <f>'2M - SGS'!V81</f>
        <v>0.270206</v>
      </c>
      <c r="W81" s="433">
        <f>'2M - SGS'!W81</f>
        <v>0.108695</v>
      </c>
      <c r="X81" s="433">
        <f>'2M - SGS'!X81</f>
        <v>1.9643000000000001E-2</v>
      </c>
      <c r="Y81" s="433">
        <f>'2M - SGS'!Y81</f>
        <v>6.0299999999999998E-3</v>
      </c>
      <c r="Z81" s="433">
        <f>'2M - SGS'!Z81</f>
        <v>6.3999999999999997E-5</v>
      </c>
      <c r="AA81" s="433">
        <f>'2M - SGS'!AA81</f>
        <v>6.0000000000000002E-6</v>
      </c>
      <c r="AB81" s="433">
        <f>'2M - SGS'!AB81</f>
        <v>2.4699999999999999E-4</v>
      </c>
      <c r="AC81" s="433">
        <f>'2M - SGS'!AC81</f>
        <v>7.2360000000000002E-3</v>
      </c>
      <c r="AD81" s="433">
        <f>'2M - SGS'!AD81</f>
        <v>2.1690999999999998E-2</v>
      </c>
      <c r="AE81" s="433">
        <f>'2M - SGS'!AE81</f>
        <v>6.2979999999999994E-2</v>
      </c>
      <c r="AF81" s="433">
        <f>'2M - SGS'!AF81</f>
        <v>0.21317</v>
      </c>
      <c r="AG81" s="433">
        <f>'2M - SGS'!AG81</f>
        <v>0.29002899999999998</v>
      </c>
      <c r="AH81" s="433">
        <f>'2M - SGS'!AH81</f>
        <v>0.270206</v>
      </c>
      <c r="AI81" s="433">
        <f>'2M - SGS'!AI81</f>
        <v>0.108695</v>
      </c>
      <c r="AJ81" s="433">
        <f>'2M - SGS'!AJ81</f>
        <v>1.9643000000000001E-2</v>
      </c>
      <c r="AK81" s="433">
        <f>'2M - SGS'!AK81</f>
        <v>6.0299999999999998E-3</v>
      </c>
      <c r="AL81" s="433">
        <f>'2M - SGS'!AL81</f>
        <v>6.3999999999999997E-5</v>
      </c>
      <c r="AM81" s="433">
        <f>'2M - SGS'!AM81</f>
        <v>6.0000000000000002E-6</v>
      </c>
      <c r="AN81" s="433">
        <f>'2M - SGS'!AN81</f>
        <v>2.4699999999999999E-4</v>
      </c>
      <c r="AO81" s="433">
        <f>'2M - SGS'!AO81</f>
        <v>7.2360000000000002E-3</v>
      </c>
      <c r="AP81" s="433">
        <f>'2M - SGS'!AP81</f>
        <v>2.1690999999999998E-2</v>
      </c>
      <c r="AQ81" s="433">
        <f>'2M - SGS'!AQ81</f>
        <v>6.2979999999999994E-2</v>
      </c>
      <c r="AR81" s="433">
        <f>'2M - SGS'!AR81</f>
        <v>0.21317</v>
      </c>
      <c r="AS81" s="433">
        <f>'2M - SGS'!AS81</f>
        <v>0.29002899999999998</v>
      </c>
      <c r="AT81" s="433">
        <f>'2M - SGS'!AT81</f>
        <v>0.270206</v>
      </c>
      <c r="AU81" s="433">
        <f>'2M - SGS'!AU81</f>
        <v>0.108695</v>
      </c>
      <c r="AV81" s="433">
        <f>'2M - SGS'!AV81</f>
        <v>1.9643000000000001E-2</v>
      </c>
      <c r="AW81" s="433">
        <f>'2M - SGS'!AW81</f>
        <v>6.0299999999999998E-3</v>
      </c>
      <c r="AX81" s="433">
        <f>'2M - SGS'!AX81</f>
        <v>6.3999999999999997E-5</v>
      </c>
      <c r="AY81" s="433">
        <f>'2M - SGS'!AY81</f>
        <v>6.0000000000000002E-6</v>
      </c>
      <c r="AZ81" s="433">
        <f>'2M - SGS'!AZ81</f>
        <v>2.4699999999999999E-4</v>
      </c>
      <c r="BA81" s="433">
        <f>'2M - SGS'!BA81</f>
        <v>7.2360000000000002E-3</v>
      </c>
      <c r="BB81" s="433">
        <f>'2M - SGS'!BB81</f>
        <v>2.1690999999999998E-2</v>
      </c>
      <c r="BC81" s="433">
        <f>'2M - SGS'!BC81</f>
        <v>6.2979999999999994E-2</v>
      </c>
      <c r="BD81" s="433">
        <f>'2M - SGS'!BD81</f>
        <v>0.21317</v>
      </c>
      <c r="BE81" s="433">
        <f>'2M - SGS'!BE81</f>
        <v>0.29002899999999998</v>
      </c>
      <c r="BF81" s="433">
        <f>'2M - SGS'!BF81</f>
        <v>0.270206</v>
      </c>
      <c r="BG81" s="433">
        <f>'2M - SGS'!BG81</f>
        <v>0.108695</v>
      </c>
      <c r="BH81" s="433">
        <f>'2M - SGS'!BH81</f>
        <v>1.9643000000000001E-2</v>
      </c>
      <c r="BI81" s="433">
        <f>'2M - SGS'!BI81</f>
        <v>6.0299999999999998E-3</v>
      </c>
      <c r="BJ81" s="433">
        <f>'2M - SGS'!BJ81</f>
        <v>6.3999999999999997E-5</v>
      </c>
      <c r="BK81" s="433">
        <f>'2M - SGS'!BK81</f>
        <v>6.0000000000000002E-6</v>
      </c>
      <c r="BL81" s="433">
        <f>'2M - SGS'!BL81</f>
        <v>2.4699999999999999E-4</v>
      </c>
      <c r="BM81" s="433">
        <f>'2M - SGS'!BM81</f>
        <v>7.2360000000000002E-3</v>
      </c>
      <c r="BN81" s="433">
        <f>'2M - SGS'!BN81</f>
        <v>2.1690999999999998E-2</v>
      </c>
      <c r="BO81" s="433">
        <f>'2M - SGS'!BO81</f>
        <v>6.2979999999999994E-2</v>
      </c>
      <c r="BP81" s="433">
        <f>'2M - SGS'!BP81</f>
        <v>0.21317</v>
      </c>
      <c r="BQ81" s="433">
        <f>'2M - SGS'!BQ81</f>
        <v>0.29002899999999998</v>
      </c>
      <c r="BR81" s="433">
        <f>'2M - SGS'!BR81</f>
        <v>0.270206</v>
      </c>
      <c r="BS81" s="433">
        <f>'2M - SGS'!BS81</f>
        <v>0.108695</v>
      </c>
      <c r="BT81" s="433">
        <f>'2M - SGS'!BT81</f>
        <v>1.9643000000000001E-2</v>
      </c>
      <c r="BU81" s="433">
        <f>'2M - SGS'!BU81</f>
        <v>6.0299999999999998E-3</v>
      </c>
      <c r="BV81" s="433">
        <f>'2M - SGS'!BV81</f>
        <v>6.3999999999999997E-5</v>
      </c>
      <c r="BW81" s="433">
        <f>'2M - SGS'!BW81</f>
        <v>6.0000000000000002E-6</v>
      </c>
      <c r="BX81" s="433">
        <f>'2M - SGS'!BX81</f>
        <v>2.4699999999999999E-4</v>
      </c>
      <c r="BY81" s="433">
        <f>'2M - SGS'!BY81</f>
        <v>7.2360000000000002E-3</v>
      </c>
      <c r="BZ81" s="433">
        <f>'2M - SGS'!BZ81</f>
        <v>2.1690999999999998E-2</v>
      </c>
      <c r="CA81" s="433">
        <f>'2M - SGS'!CA81</f>
        <v>6.2979999999999994E-2</v>
      </c>
      <c r="CB81" s="433">
        <f>'2M - SGS'!CB81</f>
        <v>0.21317</v>
      </c>
      <c r="CC81" s="433">
        <f>'2M - SGS'!CC81</f>
        <v>0.29002899999999998</v>
      </c>
      <c r="CD81" s="433">
        <f>'2M - SGS'!CD81</f>
        <v>0.270206</v>
      </c>
      <c r="CE81" s="433">
        <f>'2M - SGS'!CE81</f>
        <v>0.108695</v>
      </c>
      <c r="CF81" s="433">
        <f>'2M - SGS'!CF81</f>
        <v>1.9643000000000001E-2</v>
      </c>
      <c r="CG81" s="433">
        <f>'2M - SGS'!CG81</f>
        <v>6.0299999999999998E-3</v>
      </c>
      <c r="CH81" s="434">
        <f>'2M - SGS'!CH81</f>
        <v>6.3999999999999997E-5</v>
      </c>
      <c r="CJ81" s="278">
        <f t="shared" si="77"/>
        <v>0.9999969999999998</v>
      </c>
    </row>
    <row r="82" spans="1:88" ht="15.6" x14ac:dyDescent="0.3">
      <c r="A82" s="648"/>
      <c r="B82" s="14" t="str">
        <f t="shared" si="76"/>
        <v>Ext Lighting</v>
      </c>
      <c r="C82" s="433">
        <f>'2M - SGS'!C82</f>
        <v>0.106265</v>
      </c>
      <c r="D82" s="433">
        <f>'2M - SGS'!D82</f>
        <v>8.2161999999999999E-2</v>
      </c>
      <c r="E82" s="433">
        <f>'2M - SGS'!E82</f>
        <v>7.0887000000000006E-2</v>
      </c>
      <c r="F82" s="433">
        <f>'2M - SGS'!F82</f>
        <v>6.8145999999999998E-2</v>
      </c>
      <c r="G82" s="433">
        <f>'2M - SGS'!G82</f>
        <v>8.1852999999999995E-2</v>
      </c>
      <c r="H82" s="433">
        <f>'2M - SGS'!H82</f>
        <v>6.7163E-2</v>
      </c>
      <c r="I82" s="433">
        <f>'2M - SGS'!I82</f>
        <v>8.6751999999999996E-2</v>
      </c>
      <c r="J82" s="433">
        <f>'2M - SGS'!J82</f>
        <v>6.9401000000000004E-2</v>
      </c>
      <c r="K82" s="433">
        <f>'2M - SGS'!K82</f>
        <v>8.2907999999999996E-2</v>
      </c>
      <c r="L82" s="433">
        <f>'2M - SGS'!L82</f>
        <v>0.100507</v>
      </c>
      <c r="M82" s="433">
        <f>'2M - SGS'!M82</f>
        <v>8.7251999999999996E-2</v>
      </c>
      <c r="N82" s="433">
        <f>'2M - SGS'!N82</f>
        <v>9.6703999999999998E-2</v>
      </c>
      <c r="O82" s="433">
        <f>'2M - SGS'!O82</f>
        <v>0.106265</v>
      </c>
      <c r="P82" s="433">
        <f>'2M - SGS'!P82</f>
        <v>8.2161999999999999E-2</v>
      </c>
      <c r="Q82" s="433">
        <f>'2M - SGS'!Q82</f>
        <v>7.0887000000000006E-2</v>
      </c>
      <c r="R82" s="433">
        <f>'2M - SGS'!R82</f>
        <v>6.8145999999999998E-2</v>
      </c>
      <c r="S82" s="433">
        <f>'2M - SGS'!S82</f>
        <v>8.1852999999999995E-2</v>
      </c>
      <c r="T82" s="433">
        <f>'2M - SGS'!T82</f>
        <v>6.7163E-2</v>
      </c>
      <c r="U82" s="433">
        <f>'2M - SGS'!U82</f>
        <v>8.6751999999999996E-2</v>
      </c>
      <c r="V82" s="433">
        <f>'2M - SGS'!V82</f>
        <v>6.9401000000000004E-2</v>
      </c>
      <c r="W82" s="433">
        <f>'2M - SGS'!W82</f>
        <v>8.2907999999999996E-2</v>
      </c>
      <c r="X82" s="433">
        <f>'2M - SGS'!X82</f>
        <v>0.100507</v>
      </c>
      <c r="Y82" s="433">
        <f>'2M - SGS'!Y82</f>
        <v>8.7251999999999996E-2</v>
      </c>
      <c r="Z82" s="433">
        <f>'2M - SGS'!Z82</f>
        <v>9.6703999999999998E-2</v>
      </c>
      <c r="AA82" s="433">
        <f>'2M - SGS'!AA82</f>
        <v>0.106265</v>
      </c>
      <c r="AB82" s="433">
        <f>'2M - SGS'!AB82</f>
        <v>8.2161999999999999E-2</v>
      </c>
      <c r="AC82" s="433">
        <f>'2M - SGS'!AC82</f>
        <v>7.0887000000000006E-2</v>
      </c>
      <c r="AD82" s="433">
        <f>'2M - SGS'!AD82</f>
        <v>6.8145999999999998E-2</v>
      </c>
      <c r="AE82" s="433">
        <f>'2M - SGS'!AE82</f>
        <v>8.1852999999999995E-2</v>
      </c>
      <c r="AF82" s="433">
        <f>'2M - SGS'!AF82</f>
        <v>6.7163E-2</v>
      </c>
      <c r="AG82" s="433">
        <f>'2M - SGS'!AG82</f>
        <v>8.6751999999999996E-2</v>
      </c>
      <c r="AH82" s="433">
        <f>'2M - SGS'!AH82</f>
        <v>6.9401000000000004E-2</v>
      </c>
      <c r="AI82" s="433">
        <f>'2M - SGS'!AI82</f>
        <v>8.2907999999999996E-2</v>
      </c>
      <c r="AJ82" s="433">
        <f>'2M - SGS'!AJ82</f>
        <v>0.100507</v>
      </c>
      <c r="AK82" s="433">
        <f>'2M - SGS'!AK82</f>
        <v>8.7251999999999996E-2</v>
      </c>
      <c r="AL82" s="433">
        <f>'2M - SGS'!AL82</f>
        <v>9.6703999999999998E-2</v>
      </c>
      <c r="AM82" s="433">
        <f>'2M - SGS'!AM82</f>
        <v>0.106265</v>
      </c>
      <c r="AN82" s="433">
        <f>'2M - SGS'!AN82</f>
        <v>8.2161999999999999E-2</v>
      </c>
      <c r="AO82" s="433">
        <f>'2M - SGS'!AO82</f>
        <v>7.0887000000000006E-2</v>
      </c>
      <c r="AP82" s="433">
        <f>'2M - SGS'!AP82</f>
        <v>6.8145999999999998E-2</v>
      </c>
      <c r="AQ82" s="433">
        <f>'2M - SGS'!AQ82</f>
        <v>8.1852999999999995E-2</v>
      </c>
      <c r="AR82" s="433">
        <f>'2M - SGS'!AR82</f>
        <v>6.7163E-2</v>
      </c>
      <c r="AS82" s="433">
        <f>'2M - SGS'!AS82</f>
        <v>8.6751999999999996E-2</v>
      </c>
      <c r="AT82" s="433">
        <f>'2M - SGS'!AT82</f>
        <v>6.9401000000000004E-2</v>
      </c>
      <c r="AU82" s="433">
        <f>'2M - SGS'!AU82</f>
        <v>8.2907999999999996E-2</v>
      </c>
      <c r="AV82" s="433">
        <f>'2M - SGS'!AV82</f>
        <v>0.100507</v>
      </c>
      <c r="AW82" s="433">
        <f>'2M - SGS'!AW82</f>
        <v>8.7251999999999996E-2</v>
      </c>
      <c r="AX82" s="433">
        <f>'2M - SGS'!AX82</f>
        <v>9.6703999999999998E-2</v>
      </c>
      <c r="AY82" s="433">
        <f>'2M - SGS'!AY82</f>
        <v>0.106265</v>
      </c>
      <c r="AZ82" s="433">
        <f>'2M - SGS'!AZ82</f>
        <v>8.2161999999999999E-2</v>
      </c>
      <c r="BA82" s="433">
        <f>'2M - SGS'!BA82</f>
        <v>7.0887000000000006E-2</v>
      </c>
      <c r="BB82" s="433">
        <f>'2M - SGS'!BB82</f>
        <v>6.8145999999999998E-2</v>
      </c>
      <c r="BC82" s="433">
        <f>'2M - SGS'!BC82</f>
        <v>8.1852999999999995E-2</v>
      </c>
      <c r="BD82" s="433">
        <f>'2M - SGS'!BD82</f>
        <v>6.7163E-2</v>
      </c>
      <c r="BE82" s="433">
        <f>'2M - SGS'!BE82</f>
        <v>8.6751999999999996E-2</v>
      </c>
      <c r="BF82" s="433">
        <f>'2M - SGS'!BF82</f>
        <v>6.9401000000000004E-2</v>
      </c>
      <c r="BG82" s="433">
        <f>'2M - SGS'!BG82</f>
        <v>8.2907999999999996E-2</v>
      </c>
      <c r="BH82" s="433">
        <f>'2M - SGS'!BH82</f>
        <v>0.100507</v>
      </c>
      <c r="BI82" s="433">
        <f>'2M - SGS'!BI82</f>
        <v>8.7251999999999996E-2</v>
      </c>
      <c r="BJ82" s="433">
        <f>'2M - SGS'!BJ82</f>
        <v>9.6703999999999998E-2</v>
      </c>
      <c r="BK82" s="433">
        <f>'2M - SGS'!BK82</f>
        <v>0.106265</v>
      </c>
      <c r="BL82" s="433">
        <f>'2M - SGS'!BL82</f>
        <v>8.2161999999999999E-2</v>
      </c>
      <c r="BM82" s="433">
        <f>'2M - SGS'!BM82</f>
        <v>7.0887000000000006E-2</v>
      </c>
      <c r="BN82" s="433">
        <f>'2M - SGS'!BN82</f>
        <v>6.8145999999999998E-2</v>
      </c>
      <c r="BO82" s="433">
        <f>'2M - SGS'!BO82</f>
        <v>8.1852999999999995E-2</v>
      </c>
      <c r="BP82" s="433">
        <f>'2M - SGS'!BP82</f>
        <v>6.7163E-2</v>
      </c>
      <c r="BQ82" s="433">
        <f>'2M - SGS'!BQ82</f>
        <v>8.6751999999999996E-2</v>
      </c>
      <c r="BR82" s="433">
        <f>'2M - SGS'!BR82</f>
        <v>6.9401000000000004E-2</v>
      </c>
      <c r="BS82" s="433">
        <f>'2M - SGS'!BS82</f>
        <v>8.2907999999999996E-2</v>
      </c>
      <c r="BT82" s="433">
        <f>'2M - SGS'!BT82</f>
        <v>0.100507</v>
      </c>
      <c r="BU82" s="433">
        <f>'2M - SGS'!BU82</f>
        <v>8.7251999999999996E-2</v>
      </c>
      <c r="BV82" s="433">
        <f>'2M - SGS'!BV82</f>
        <v>9.6703999999999998E-2</v>
      </c>
      <c r="BW82" s="433">
        <f>'2M - SGS'!BW82</f>
        <v>0.106265</v>
      </c>
      <c r="BX82" s="433">
        <f>'2M - SGS'!BX82</f>
        <v>8.2161999999999999E-2</v>
      </c>
      <c r="BY82" s="433">
        <f>'2M - SGS'!BY82</f>
        <v>7.0887000000000006E-2</v>
      </c>
      <c r="BZ82" s="433">
        <f>'2M - SGS'!BZ82</f>
        <v>6.8145999999999998E-2</v>
      </c>
      <c r="CA82" s="433">
        <f>'2M - SGS'!CA82</f>
        <v>8.1852999999999995E-2</v>
      </c>
      <c r="CB82" s="433">
        <f>'2M - SGS'!CB82</f>
        <v>6.7163E-2</v>
      </c>
      <c r="CC82" s="433">
        <f>'2M - SGS'!CC82</f>
        <v>8.6751999999999996E-2</v>
      </c>
      <c r="CD82" s="433">
        <f>'2M - SGS'!CD82</f>
        <v>6.9401000000000004E-2</v>
      </c>
      <c r="CE82" s="433">
        <f>'2M - SGS'!CE82</f>
        <v>8.2907999999999996E-2</v>
      </c>
      <c r="CF82" s="433">
        <f>'2M - SGS'!CF82</f>
        <v>0.100507</v>
      </c>
      <c r="CG82" s="433">
        <f>'2M - SGS'!CG82</f>
        <v>8.7251999999999996E-2</v>
      </c>
      <c r="CH82" s="434">
        <f>'2M - SGS'!CH82</f>
        <v>9.6703999999999998E-2</v>
      </c>
      <c r="CJ82" s="278">
        <f t="shared" si="77"/>
        <v>1</v>
      </c>
    </row>
    <row r="83" spans="1:88" ht="15.6" x14ac:dyDescent="0.3">
      <c r="A83" s="648"/>
      <c r="B83" s="14" t="str">
        <f t="shared" si="76"/>
        <v>Heating</v>
      </c>
      <c r="C83" s="433">
        <f>'2M - SGS'!C83</f>
        <v>0.210397</v>
      </c>
      <c r="D83" s="433">
        <f>'2M - SGS'!D83</f>
        <v>0.17743600000000001</v>
      </c>
      <c r="E83" s="433">
        <f>'2M - SGS'!E83</f>
        <v>0.13192400000000001</v>
      </c>
      <c r="F83" s="433">
        <f>'2M - SGS'!F83</f>
        <v>5.9718E-2</v>
      </c>
      <c r="G83" s="433">
        <f>'2M - SGS'!G83</f>
        <v>2.6769000000000001E-2</v>
      </c>
      <c r="H83" s="433">
        <f>'2M - SGS'!H83</f>
        <v>4.2950000000000002E-3</v>
      </c>
      <c r="I83" s="433">
        <f>'2M - SGS'!I83</f>
        <v>2.895E-3</v>
      </c>
      <c r="J83" s="433">
        <f>'2M - SGS'!J83</f>
        <v>3.4320000000000002E-3</v>
      </c>
      <c r="K83" s="433">
        <f>'2M - SGS'!K83</f>
        <v>9.4020000000000006E-3</v>
      </c>
      <c r="L83" s="433">
        <f>'2M - SGS'!L83</f>
        <v>5.5496999999999998E-2</v>
      </c>
      <c r="M83" s="433">
        <f>'2M - SGS'!M83</f>
        <v>0.115452</v>
      </c>
      <c r="N83" s="433">
        <f>'2M - SGS'!N83</f>
        <v>0.20278099999999999</v>
      </c>
      <c r="O83" s="433">
        <f>'2M - SGS'!O83</f>
        <v>0.210397</v>
      </c>
      <c r="P83" s="433">
        <f>'2M - SGS'!P83</f>
        <v>0.17743600000000001</v>
      </c>
      <c r="Q83" s="433">
        <f>'2M - SGS'!Q83</f>
        <v>0.13192400000000001</v>
      </c>
      <c r="R83" s="433">
        <f>'2M - SGS'!R83</f>
        <v>5.9718E-2</v>
      </c>
      <c r="S83" s="433">
        <f>'2M - SGS'!S83</f>
        <v>2.6769000000000001E-2</v>
      </c>
      <c r="T83" s="433">
        <f>'2M - SGS'!T83</f>
        <v>4.2950000000000002E-3</v>
      </c>
      <c r="U83" s="433">
        <f>'2M - SGS'!U83</f>
        <v>2.895E-3</v>
      </c>
      <c r="V83" s="433">
        <f>'2M - SGS'!V83</f>
        <v>3.4320000000000002E-3</v>
      </c>
      <c r="W83" s="433">
        <f>'2M - SGS'!W83</f>
        <v>9.4020000000000006E-3</v>
      </c>
      <c r="X83" s="433">
        <f>'2M - SGS'!X83</f>
        <v>5.5496999999999998E-2</v>
      </c>
      <c r="Y83" s="433">
        <f>'2M - SGS'!Y83</f>
        <v>0.115452</v>
      </c>
      <c r="Z83" s="433">
        <f>'2M - SGS'!Z83</f>
        <v>0.20278099999999999</v>
      </c>
      <c r="AA83" s="433">
        <f>'2M - SGS'!AA83</f>
        <v>0.210397</v>
      </c>
      <c r="AB83" s="433">
        <f>'2M - SGS'!AB83</f>
        <v>0.17743600000000001</v>
      </c>
      <c r="AC83" s="433">
        <f>'2M - SGS'!AC83</f>
        <v>0.13192400000000001</v>
      </c>
      <c r="AD83" s="433">
        <f>'2M - SGS'!AD83</f>
        <v>5.9718E-2</v>
      </c>
      <c r="AE83" s="433">
        <f>'2M - SGS'!AE83</f>
        <v>2.6769000000000001E-2</v>
      </c>
      <c r="AF83" s="433">
        <f>'2M - SGS'!AF83</f>
        <v>4.2950000000000002E-3</v>
      </c>
      <c r="AG83" s="433">
        <f>'2M - SGS'!AG83</f>
        <v>2.895E-3</v>
      </c>
      <c r="AH83" s="433">
        <f>'2M - SGS'!AH83</f>
        <v>3.4320000000000002E-3</v>
      </c>
      <c r="AI83" s="433">
        <f>'2M - SGS'!AI83</f>
        <v>9.4020000000000006E-3</v>
      </c>
      <c r="AJ83" s="433">
        <f>'2M - SGS'!AJ83</f>
        <v>5.5496999999999998E-2</v>
      </c>
      <c r="AK83" s="433">
        <f>'2M - SGS'!AK83</f>
        <v>0.115452</v>
      </c>
      <c r="AL83" s="433">
        <f>'2M - SGS'!AL83</f>
        <v>0.20278099999999999</v>
      </c>
      <c r="AM83" s="433">
        <f>'2M - SGS'!AM83</f>
        <v>0.210397</v>
      </c>
      <c r="AN83" s="433">
        <f>'2M - SGS'!AN83</f>
        <v>0.17743600000000001</v>
      </c>
      <c r="AO83" s="433">
        <f>'2M - SGS'!AO83</f>
        <v>0.13192400000000001</v>
      </c>
      <c r="AP83" s="433">
        <f>'2M - SGS'!AP83</f>
        <v>5.9718E-2</v>
      </c>
      <c r="AQ83" s="433">
        <f>'2M - SGS'!AQ83</f>
        <v>2.6769000000000001E-2</v>
      </c>
      <c r="AR83" s="433">
        <f>'2M - SGS'!AR83</f>
        <v>4.2950000000000002E-3</v>
      </c>
      <c r="AS83" s="433">
        <f>'2M - SGS'!AS83</f>
        <v>2.895E-3</v>
      </c>
      <c r="AT83" s="433">
        <f>'2M - SGS'!AT83</f>
        <v>3.4320000000000002E-3</v>
      </c>
      <c r="AU83" s="433">
        <f>'2M - SGS'!AU83</f>
        <v>9.4020000000000006E-3</v>
      </c>
      <c r="AV83" s="433">
        <f>'2M - SGS'!AV83</f>
        <v>5.5496999999999998E-2</v>
      </c>
      <c r="AW83" s="433">
        <f>'2M - SGS'!AW83</f>
        <v>0.115452</v>
      </c>
      <c r="AX83" s="433">
        <f>'2M - SGS'!AX83</f>
        <v>0.20278099999999999</v>
      </c>
      <c r="AY83" s="433">
        <f>'2M - SGS'!AY83</f>
        <v>0.210397</v>
      </c>
      <c r="AZ83" s="433">
        <f>'2M - SGS'!AZ83</f>
        <v>0.17743600000000001</v>
      </c>
      <c r="BA83" s="433">
        <f>'2M - SGS'!BA83</f>
        <v>0.13192400000000001</v>
      </c>
      <c r="BB83" s="433">
        <f>'2M - SGS'!BB83</f>
        <v>5.9718E-2</v>
      </c>
      <c r="BC83" s="433">
        <f>'2M - SGS'!BC83</f>
        <v>2.6769000000000001E-2</v>
      </c>
      <c r="BD83" s="433">
        <f>'2M - SGS'!BD83</f>
        <v>4.2950000000000002E-3</v>
      </c>
      <c r="BE83" s="433">
        <f>'2M - SGS'!BE83</f>
        <v>2.895E-3</v>
      </c>
      <c r="BF83" s="433">
        <f>'2M - SGS'!BF83</f>
        <v>3.4320000000000002E-3</v>
      </c>
      <c r="BG83" s="433">
        <f>'2M - SGS'!BG83</f>
        <v>9.4020000000000006E-3</v>
      </c>
      <c r="BH83" s="433">
        <f>'2M - SGS'!BH83</f>
        <v>5.5496999999999998E-2</v>
      </c>
      <c r="BI83" s="433">
        <f>'2M - SGS'!BI83</f>
        <v>0.115452</v>
      </c>
      <c r="BJ83" s="433">
        <f>'2M - SGS'!BJ83</f>
        <v>0.20278099999999999</v>
      </c>
      <c r="BK83" s="433">
        <f>'2M - SGS'!BK83</f>
        <v>0.210397</v>
      </c>
      <c r="BL83" s="433">
        <f>'2M - SGS'!BL83</f>
        <v>0.17743600000000001</v>
      </c>
      <c r="BM83" s="433">
        <f>'2M - SGS'!BM83</f>
        <v>0.13192400000000001</v>
      </c>
      <c r="BN83" s="433">
        <f>'2M - SGS'!BN83</f>
        <v>5.9718E-2</v>
      </c>
      <c r="BO83" s="433">
        <f>'2M - SGS'!BO83</f>
        <v>2.6769000000000001E-2</v>
      </c>
      <c r="BP83" s="433">
        <f>'2M - SGS'!BP83</f>
        <v>4.2950000000000002E-3</v>
      </c>
      <c r="BQ83" s="433">
        <f>'2M - SGS'!BQ83</f>
        <v>2.895E-3</v>
      </c>
      <c r="BR83" s="433">
        <f>'2M - SGS'!BR83</f>
        <v>3.4320000000000002E-3</v>
      </c>
      <c r="BS83" s="433">
        <f>'2M - SGS'!BS83</f>
        <v>9.4020000000000006E-3</v>
      </c>
      <c r="BT83" s="433">
        <f>'2M - SGS'!BT83</f>
        <v>5.5496999999999998E-2</v>
      </c>
      <c r="BU83" s="433">
        <f>'2M - SGS'!BU83</f>
        <v>0.115452</v>
      </c>
      <c r="BV83" s="433">
        <f>'2M - SGS'!BV83</f>
        <v>0.20278099999999999</v>
      </c>
      <c r="BW83" s="433">
        <f>'2M - SGS'!BW83</f>
        <v>0.210397</v>
      </c>
      <c r="BX83" s="433">
        <f>'2M - SGS'!BX83</f>
        <v>0.17743600000000001</v>
      </c>
      <c r="BY83" s="433">
        <f>'2M - SGS'!BY83</f>
        <v>0.13192400000000001</v>
      </c>
      <c r="BZ83" s="433">
        <f>'2M - SGS'!BZ83</f>
        <v>5.9718E-2</v>
      </c>
      <c r="CA83" s="433">
        <f>'2M - SGS'!CA83</f>
        <v>2.6769000000000001E-2</v>
      </c>
      <c r="CB83" s="433">
        <f>'2M - SGS'!CB83</f>
        <v>4.2950000000000002E-3</v>
      </c>
      <c r="CC83" s="433">
        <f>'2M - SGS'!CC83</f>
        <v>2.895E-3</v>
      </c>
      <c r="CD83" s="433">
        <f>'2M - SGS'!CD83</f>
        <v>3.4320000000000002E-3</v>
      </c>
      <c r="CE83" s="433">
        <f>'2M - SGS'!CE83</f>
        <v>9.4020000000000006E-3</v>
      </c>
      <c r="CF83" s="433">
        <f>'2M - SGS'!CF83</f>
        <v>5.5496999999999998E-2</v>
      </c>
      <c r="CG83" s="433">
        <f>'2M - SGS'!CG83</f>
        <v>0.115452</v>
      </c>
      <c r="CH83" s="434">
        <f>'2M - SGS'!CH83</f>
        <v>0.20278099999999999</v>
      </c>
      <c r="CJ83" s="278">
        <f t="shared" si="77"/>
        <v>0.99999800000000016</v>
      </c>
    </row>
    <row r="84" spans="1:88" ht="15.6" x14ac:dyDescent="0.3">
      <c r="A84" s="648"/>
      <c r="B84" s="14" t="str">
        <f t="shared" si="76"/>
        <v>HVAC</v>
      </c>
      <c r="C84" s="433">
        <f>'2M - SGS'!C84</f>
        <v>0.107824</v>
      </c>
      <c r="D84" s="433">
        <f>'2M - SGS'!D84</f>
        <v>9.1051999999999994E-2</v>
      </c>
      <c r="E84" s="433">
        <f>'2M - SGS'!E84</f>
        <v>7.1135000000000004E-2</v>
      </c>
      <c r="F84" s="433">
        <f>'2M - SGS'!F84</f>
        <v>4.1179E-2</v>
      </c>
      <c r="G84" s="433">
        <f>'2M - SGS'!G84</f>
        <v>4.4423999999999998E-2</v>
      </c>
      <c r="H84" s="433">
        <f>'2M - SGS'!H84</f>
        <v>0.106128</v>
      </c>
      <c r="I84" s="433">
        <f>'2M - SGS'!I84</f>
        <v>0.14288100000000001</v>
      </c>
      <c r="J84" s="433">
        <f>'2M - SGS'!J84</f>
        <v>0.133494</v>
      </c>
      <c r="K84" s="433">
        <f>'2M - SGS'!K84</f>
        <v>5.781E-2</v>
      </c>
      <c r="L84" s="433">
        <f>'2M - SGS'!L84</f>
        <v>3.8018000000000003E-2</v>
      </c>
      <c r="M84" s="433">
        <f>'2M - SGS'!M84</f>
        <v>6.2103999999999999E-2</v>
      </c>
      <c r="N84" s="433">
        <f>'2M - SGS'!N84</f>
        <v>0.10395</v>
      </c>
      <c r="O84" s="433">
        <f>'2M - SGS'!O84</f>
        <v>0.107824</v>
      </c>
      <c r="P84" s="433">
        <f>'2M - SGS'!P84</f>
        <v>9.1051999999999994E-2</v>
      </c>
      <c r="Q84" s="433">
        <f>'2M - SGS'!Q84</f>
        <v>7.1135000000000004E-2</v>
      </c>
      <c r="R84" s="433">
        <f>'2M - SGS'!R84</f>
        <v>4.1179E-2</v>
      </c>
      <c r="S84" s="433">
        <f>'2M - SGS'!S84</f>
        <v>4.4423999999999998E-2</v>
      </c>
      <c r="T84" s="433">
        <f>'2M - SGS'!T84</f>
        <v>0.106128</v>
      </c>
      <c r="U84" s="433">
        <f>'2M - SGS'!U84</f>
        <v>0.14288100000000001</v>
      </c>
      <c r="V84" s="433">
        <f>'2M - SGS'!V84</f>
        <v>0.133494</v>
      </c>
      <c r="W84" s="433">
        <f>'2M - SGS'!W84</f>
        <v>5.781E-2</v>
      </c>
      <c r="X84" s="433">
        <f>'2M - SGS'!X84</f>
        <v>3.8018000000000003E-2</v>
      </c>
      <c r="Y84" s="433">
        <f>'2M - SGS'!Y84</f>
        <v>6.2103999999999999E-2</v>
      </c>
      <c r="Z84" s="433">
        <f>'2M - SGS'!Z84</f>
        <v>0.10395</v>
      </c>
      <c r="AA84" s="433">
        <f>'2M - SGS'!AA84</f>
        <v>0.107824</v>
      </c>
      <c r="AB84" s="433">
        <f>'2M - SGS'!AB84</f>
        <v>9.1051999999999994E-2</v>
      </c>
      <c r="AC84" s="433">
        <f>'2M - SGS'!AC84</f>
        <v>7.1135000000000004E-2</v>
      </c>
      <c r="AD84" s="433">
        <f>'2M - SGS'!AD84</f>
        <v>4.1179E-2</v>
      </c>
      <c r="AE84" s="433">
        <f>'2M - SGS'!AE84</f>
        <v>4.4423999999999998E-2</v>
      </c>
      <c r="AF84" s="433">
        <f>'2M - SGS'!AF84</f>
        <v>0.106128</v>
      </c>
      <c r="AG84" s="433">
        <f>'2M - SGS'!AG84</f>
        <v>0.14288100000000001</v>
      </c>
      <c r="AH84" s="433">
        <f>'2M - SGS'!AH84</f>
        <v>0.133494</v>
      </c>
      <c r="AI84" s="433">
        <f>'2M - SGS'!AI84</f>
        <v>5.781E-2</v>
      </c>
      <c r="AJ84" s="433">
        <f>'2M - SGS'!AJ84</f>
        <v>3.8018000000000003E-2</v>
      </c>
      <c r="AK84" s="433">
        <f>'2M - SGS'!AK84</f>
        <v>6.2103999999999999E-2</v>
      </c>
      <c r="AL84" s="433">
        <f>'2M - SGS'!AL84</f>
        <v>0.10395</v>
      </c>
      <c r="AM84" s="433">
        <f>'2M - SGS'!AM84</f>
        <v>0.107824</v>
      </c>
      <c r="AN84" s="433">
        <f>'2M - SGS'!AN84</f>
        <v>9.1051999999999994E-2</v>
      </c>
      <c r="AO84" s="433">
        <f>'2M - SGS'!AO84</f>
        <v>7.1135000000000004E-2</v>
      </c>
      <c r="AP84" s="433">
        <f>'2M - SGS'!AP84</f>
        <v>4.1179E-2</v>
      </c>
      <c r="AQ84" s="433">
        <f>'2M - SGS'!AQ84</f>
        <v>4.4423999999999998E-2</v>
      </c>
      <c r="AR84" s="433">
        <f>'2M - SGS'!AR84</f>
        <v>0.106128</v>
      </c>
      <c r="AS84" s="433">
        <f>'2M - SGS'!AS84</f>
        <v>0.14288100000000001</v>
      </c>
      <c r="AT84" s="433">
        <f>'2M - SGS'!AT84</f>
        <v>0.133494</v>
      </c>
      <c r="AU84" s="433">
        <f>'2M - SGS'!AU84</f>
        <v>5.781E-2</v>
      </c>
      <c r="AV84" s="433">
        <f>'2M - SGS'!AV84</f>
        <v>3.8018000000000003E-2</v>
      </c>
      <c r="AW84" s="433">
        <f>'2M - SGS'!AW84</f>
        <v>6.2103999999999999E-2</v>
      </c>
      <c r="AX84" s="433">
        <f>'2M - SGS'!AX84</f>
        <v>0.10395</v>
      </c>
      <c r="AY84" s="433">
        <f>'2M - SGS'!AY84</f>
        <v>0.107824</v>
      </c>
      <c r="AZ84" s="433">
        <f>'2M - SGS'!AZ84</f>
        <v>9.1051999999999994E-2</v>
      </c>
      <c r="BA84" s="433">
        <f>'2M - SGS'!BA84</f>
        <v>7.1135000000000004E-2</v>
      </c>
      <c r="BB84" s="433">
        <f>'2M - SGS'!BB84</f>
        <v>4.1179E-2</v>
      </c>
      <c r="BC84" s="433">
        <f>'2M - SGS'!BC84</f>
        <v>4.4423999999999998E-2</v>
      </c>
      <c r="BD84" s="433">
        <f>'2M - SGS'!BD84</f>
        <v>0.106128</v>
      </c>
      <c r="BE84" s="433">
        <f>'2M - SGS'!BE84</f>
        <v>0.14288100000000001</v>
      </c>
      <c r="BF84" s="433">
        <f>'2M - SGS'!BF84</f>
        <v>0.133494</v>
      </c>
      <c r="BG84" s="433">
        <f>'2M - SGS'!BG84</f>
        <v>5.781E-2</v>
      </c>
      <c r="BH84" s="433">
        <f>'2M - SGS'!BH84</f>
        <v>3.8018000000000003E-2</v>
      </c>
      <c r="BI84" s="433">
        <f>'2M - SGS'!BI84</f>
        <v>6.2103999999999999E-2</v>
      </c>
      <c r="BJ84" s="433">
        <f>'2M - SGS'!BJ84</f>
        <v>0.10395</v>
      </c>
      <c r="BK84" s="433">
        <f>'2M - SGS'!BK84</f>
        <v>0.107824</v>
      </c>
      <c r="BL84" s="433">
        <f>'2M - SGS'!BL84</f>
        <v>9.1051999999999994E-2</v>
      </c>
      <c r="BM84" s="433">
        <f>'2M - SGS'!BM84</f>
        <v>7.1135000000000004E-2</v>
      </c>
      <c r="BN84" s="433">
        <f>'2M - SGS'!BN84</f>
        <v>4.1179E-2</v>
      </c>
      <c r="BO84" s="433">
        <f>'2M - SGS'!BO84</f>
        <v>4.4423999999999998E-2</v>
      </c>
      <c r="BP84" s="433">
        <f>'2M - SGS'!BP84</f>
        <v>0.106128</v>
      </c>
      <c r="BQ84" s="433">
        <f>'2M - SGS'!BQ84</f>
        <v>0.14288100000000001</v>
      </c>
      <c r="BR84" s="433">
        <f>'2M - SGS'!BR84</f>
        <v>0.133494</v>
      </c>
      <c r="BS84" s="433">
        <f>'2M - SGS'!BS84</f>
        <v>5.781E-2</v>
      </c>
      <c r="BT84" s="433">
        <f>'2M - SGS'!BT84</f>
        <v>3.8018000000000003E-2</v>
      </c>
      <c r="BU84" s="433">
        <f>'2M - SGS'!BU84</f>
        <v>6.2103999999999999E-2</v>
      </c>
      <c r="BV84" s="433">
        <f>'2M - SGS'!BV84</f>
        <v>0.10395</v>
      </c>
      <c r="BW84" s="433">
        <f>'2M - SGS'!BW84</f>
        <v>0.107824</v>
      </c>
      <c r="BX84" s="433">
        <f>'2M - SGS'!BX84</f>
        <v>9.1051999999999994E-2</v>
      </c>
      <c r="BY84" s="433">
        <f>'2M - SGS'!BY84</f>
        <v>7.1135000000000004E-2</v>
      </c>
      <c r="BZ84" s="433">
        <f>'2M - SGS'!BZ84</f>
        <v>4.1179E-2</v>
      </c>
      <c r="CA84" s="433">
        <f>'2M - SGS'!CA84</f>
        <v>4.4423999999999998E-2</v>
      </c>
      <c r="CB84" s="433">
        <f>'2M - SGS'!CB84</f>
        <v>0.106128</v>
      </c>
      <c r="CC84" s="433">
        <f>'2M - SGS'!CC84</f>
        <v>0.14288100000000001</v>
      </c>
      <c r="CD84" s="433">
        <f>'2M - SGS'!CD84</f>
        <v>0.133494</v>
      </c>
      <c r="CE84" s="433">
        <f>'2M - SGS'!CE84</f>
        <v>5.781E-2</v>
      </c>
      <c r="CF84" s="433">
        <f>'2M - SGS'!CF84</f>
        <v>3.8018000000000003E-2</v>
      </c>
      <c r="CG84" s="433">
        <f>'2M - SGS'!CG84</f>
        <v>6.2103999999999999E-2</v>
      </c>
      <c r="CH84" s="434">
        <f>'2M - SGS'!CH84</f>
        <v>0.10395</v>
      </c>
      <c r="CJ84" s="278">
        <f t="shared" si="77"/>
        <v>0.99999900000000008</v>
      </c>
    </row>
    <row r="85" spans="1:88" ht="15.6" x14ac:dyDescent="0.3">
      <c r="A85" s="648"/>
      <c r="B85" s="14" t="str">
        <f t="shared" si="76"/>
        <v>Lighting</v>
      </c>
      <c r="C85" s="433">
        <f>'2M - SGS'!C85</f>
        <v>9.3563999999999994E-2</v>
      </c>
      <c r="D85" s="433">
        <f>'2M - SGS'!D85</f>
        <v>7.2162000000000004E-2</v>
      </c>
      <c r="E85" s="433">
        <f>'2M - SGS'!E85</f>
        <v>7.8372999999999998E-2</v>
      </c>
      <c r="F85" s="433">
        <f>'2M - SGS'!F85</f>
        <v>7.6534000000000005E-2</v>
      </c>
      <c r="G85" s="433">
        <f>'2M - SGS'!G85</f>
        <v>9.4246999999999997E-2</v>
      </c>
      <c r="H85" s="433">
        <f>'2M - SGS'!H85</f>
        <v>7.5599E-2</v>
      </c>
      <c r="I85" s="433">
        <f>'2M - SGS'!I85</f>
        <v>9.6199999999999994E-2</v>
      </c>
      <c r="J85" s="433">
        <f>'2M - SGS'!J85</f>
        <v>7.7077999999999994E-2</v>
      </c>
      <c r="K85" s="433">
        <f>'2M - SGS'!K85</f>
        <v>8.1374000000000002E-2</v>
      </c>
      <c r="L85" s="433">
        <f>'2M - SGS'!L85</f>
        <v>9.4072000000000003E-2</v>
      </c>
      <c r="M85" s="433">
        <f>'2M - SGS'!M85</f>
        <v>7.6706999999999997E-2</v>
      </c>
      <c r="N85" s="433">
        <f>'2M - SGS'!N85</f>
        <v>8.4089999999999998E-2</v>
      </c>
      <c r="O85" s="433">
        <f>'2M - SGS'!O85</f>
        <v>9.3563999999999994E-2</v>
      </c>
      <c r="P85" s="433">
        <f>'2M - SGS'!P85</f>
        <v>7.2162000000000004E-2</v>
      </c>
      <c r="Q85" s="433">
        <f>'2M - SGS'!Q85</f>
        <v>7.8372999999999998E-2</v>
      </c>
      <c r="R85" s="433">
        <f>'2M - SGS'!R85</f>
        <v>7.6534000000000005E-2</v>
      </c>
      <c r="S85" s="433">
        <f>'2M - SGS'!S85</f>
        <v>9.4246999999999997E-2</v>
      </c>
      <c r="T85" s="433">
        <f>'2M - SGS'!T85</f>
        <v>7.5599E-2</v>
      </c>
      <c r="U85" s="433">
        <f>'2M - SGS'!U85</f>
        <v>9.6199999999999994E-2</v>
      </c>
      <c r="V85" s="433">
        <f>'2M - SGS'!V85</f>
        <v>7.7077999999999994E-2</v>
      </c>
      <c r="W85" s="433">
        <f>'2M - SGS'!W85</f>
        <v>8.1374000000000002E-2</v>
      </c>
      <c r="X85" s="433">
        <f>'2M - SGS'!X85</f>
        <v>9.4072000000000003E-2</v>
      </c>
      <c r="Y85" s="433">
        <f>'2M - SGS'!Y85</f>
        <v>7.6706999999999997E-2</v>
      </c>
      <c r="Z85" s="433">
        <f>'2M - SGS'!Z85</f>
        <v>8.4089999999999998E-2</v>
      </c>
      <c r="AA85" s="433">
        <f>'2M - SGS'!AA85</f>
        <v>9.3563999999999994E-2</v>
      </c>
      <c r="AB85" s="433">
        <f>'2M - SGS'!AB85</f>
        <v>7.2162000000000004E-2</v>
      </c>
      <c r="AC85" s="433">
        <f>'2M - SGS'!AC85</f>
        <v>7.8372999999999998E-2</v>
      </c>
      <c r="AD85" s="433">
        <f>'2M - SGS'!AD85</f>
        <v>7.6534000000000005E-2</v>
      </c>
      <c r="AE85" s="433">
        <f>'2M - SGS'!AE85</f>
        <v>9.4246999999999997E-2</v>
      </c>
      <c r="AF85" s="433">
        <f>'2M - SGS'!AF85</f>
        <v>7.5599E-2</v>
      </c>
      <c r="AG85" s="433">
        <f>'2M - SGS'!AG85</f>
        <v>9.6199999999999994E-2</v>
      </c>
      <c r="AH85" s="433">
        <f>'2M - SGS'!AH85</f>
        <v>7.7077999999999994E-2</v>
      </c>
      <c r="AI85" s="433">
        <f>'2M - SGS'!AI85</f>
        <v>8.1374000000000002E-2</v>
      </c>
      <c r="AJ85" s="433">
        <f>'2M - SGS'!AJ85</f>
        <v>9.4072000000000003E-2</v>
      </c>
      <c r="AK85" s="433">
        <f>'2M - SGS'!AK85</f>
        <v>7.6706999999999997E-2</v>
      </c>
      <c r="AL85" s="433">
        <f>'2M - SGS'!AL85</f>
        <v>8.4089999999999998E-2</v>
      </c>
      <c r="AM85" s="433">
        <f>'2M - SGS'!AM85</f>
        <v>9.3563999999999994E-2</v>
      </c>
      <c r="AN85" s="433">
        <f>'2M - SGS'!AN85</f>
        <v>7.2162000000000004E-2</v>
      </c>
      <c r="AO85" s="433">
        <f>'2M - SGS'!AO85</f>
        <v>7.8372999999999998E-2</v>
      </c>
      <c r="AP85" s="433">
        <f>'2M - SGS'!AP85</f>
        <v>7.6534000000000005E-2</v>
      </c>
      <c r="AQ85" s="433">
        <f>'2M - SGS'!AQ85</f>
        <v>9.4246999999999997E-2</v>
      </c>
      <c r="AR85" s="433">
        <f>'2M - SGS'!AR85</f>
        <v>7.5599E-2</v>
      </c>
      <c r="AS85" s="433">
        <f>'2M - SGS'!AS85</f>
        <v>9.6199999999999994E-2</v>
      </c>
      <c r="AT85" s="433">
        <f>'2M - SGS'!AT85</f>
        <v>7.7077999999999994E-2</v>
      </c>
      <c r="AU85" s="433">
        <f>'2M - SGS'!AU85</f>
        <v>8.1374000000000002E-2</v>
      </c>
      <c r="AV85" s="433">
        <f>'2M - SGS'!AV85</f>
        <v>9.4072000000000003E-2</v>
      </c>
      <c r="AW85" s="433">
        <f>'2M - SGS'!AW85</f>
        <v>7.6706999999999997E-2</v>
      </c>
      <c r="AX85" s="433">
        <f>'2M - SGS'!AX85</f>
        <v>8.4089999999999998E-2</v>
      </c>
      <c r="AY85" s="433">
        <f>'2M - SGS'!AY85</f>
        <v>9.3563999999999994E-2</v>
      </c>
      <c r="AZ85" s="433">
        <f>'2M - SGS'!AZ85</f>
        <v>7.2162000000000004E-2</v>
      </c>
      <c r="BA85" s="433">
        <f>'2M - SGS'!BA85</f>
        <v>7.8372999999999998E-2</v>
      </c>
      <c r="BB85" s="433">
        <f>'2M - SGS'!BB85</f>
        <v>7.6534000000000005E-2</v>
      </c>
      <c r="BC85" s="433">
        <f>'2M - SGS'!BC85</f>
        <v>9.4246999999999997E-2</v>
      </c>
      <c r="BD85" s="433">
        <f>'2M - SGS'!BD85</f>
        <v>7.5599E-2</v>
      </c>
      <c r="BE85" s="433">
        <f>'2M - SGS'!BE85</f>
        <v>9.6199999999999994E-2</v>
      </c>
      <c r="BF85" s="433">
        <f>'2M - SGS'!BF85</f>
        <v>7.7077999999999994E-2</v>
      </c>
      <c r="BG85" s="433">
        <f>'2M - SGS'!BG85</f>
        <v>8.1374000000000002E-2</v>
      </c>
      <c r="BH85" s="433">
        <f>'2M - SGS'!BH85</f>
        <v>9.4072000000000003E-2</v>
      </c>
      <c r="BI85" s="433">
        <f>'2M - SGS'!BI85</f>
        <v>7.6706999999999997E-2</v>
      </c>
      <c r="BJ85" s="433">
        <f>'2M - SGS'!BJ85</f>
        <v>8.4089999999999998E-2</v>
      </c>
      <c r="BK85" s="433">
        <f>'2M - SGS'!BK85</f>
        <v>9.3563999999999994E-2</v>
      </c>
      <c r="BL85" s="433">
        <f>'2M - SGS'!BL85</f>
        <v>7.2162000000000004E-2</v>
      </c>
      <c r="BM85" s="433">
        <f>'2M - SGS'!BM85</f>
        <v>7.8372999999999998E-2</v>
      </c>
      <c r="BN85" s="433">
        <f>'2M - SGS'!BN85</f>
        <v>7.6534000000000005E-2</v>
      </c>
      <c r="BO85" s="433">
        <f>'2M - SGS'!BO85</f>
        <v>9.4246999999999997E-2</v>
      </c>
      <c r="BP85" s="433">
        <f>'2M - SGS'!BP85</f>
        <v>7.5599E-2</v>
      </c>
      <c r="BQ85" s="433">
        <f>'2M - SGS'!BQ85</f>
        <v>9.6199999999999994E-2</v>
      </c>
      <c r="BR85" s="433">
        <f>'2M - SGS'!BR85</f>
        <v>7.7077999999999994E-2</v>
      </c>
      <c r="BS85" s="433">
        <f>'2M - SGS'!BS85</f>
        <v>8.1374000000000002E-2</v>
      </c>
      <c r="BT85" s="433">
        <f>'2M - SGS'!BT85</f>
        <v>9.4072000000000003E-2</v>
      </c>
      <c r="BU85" s="433">
        <f>'2M - SGS'!BU85</f>
        <v>7.6706999999999997E-2</v>
      </c>
      <c r="BV85" s="433">
        <f>'2M - SGS'!BV85</f>
        <v>8.4089999999999998E-2</v>
      </c>
      <c r="BW85" s="433">
        <f>'2M - SGS'!BW85</f>
        <v>9.3563999999999994E-2</v>
      </c>
      <c r="BX85" s="433">
        <f>'2M - SGS'!BX85</f>
        <v>7.2162000000000004E-2</v>
      </c>
      <c r="BY85" s="433">
        <f>'2M - SGS'!BY85</f>
        <v>7.8372999999999998E-2</v>
      </c>
      <c r="BZ85" s="433">
        <f>'2M - SGS'!BZ85</f>
        <v>7.6534000000000005E-2</v>
      </c>
      <c r="CA85" s="433">
        <f>'2M - SGS'!CA85</f>
        <v>9.4246999999999997E-2</v>
      </c>
      <c r="CB85" s="433">
        <f>'2M - SGS'!CB85</f>
        <v>7.5599E-2</v>
      </c>
      <c r="CC85" s="433">
        <f>'2M - SGS'!CC85</f>
        <v>9.6199999999999994E-2</v>
      </c>
      <c r="CD85" s="433">
        <f>'2M - SGS'!CD85</f>
        <v>7.7077999999999994E-2</v>
      </c>
      <c r="CE85" s="433">
        <f>'2M - SGS'!CE85</f>
        <v>8.1374000000000002E-2</v>
      </c>
      <c r="CF85" s="433">
        <f>'2M - SGS'!CF85</f>
        <v>9.4072000000000003E-2</v>
      </c>
      <c r="CG85" s="433">
        <f>'2M - SGS'!CG85</f>
        <v>7.6706999999999997E-2</v>
      </c>
      <c r="CH85" s="434">
        <f>'2M - SGS'!CH85</f>
        <v>8.4089999999999998E-2</v>
      </c>
      <c r="CJ85" s="278">
        <f t="shared" si="77"/>
        <v>1</v>
      </c>
    </row>
    <row r="86" spans="1:88" ht="15.6" x14ac:dyDescent="0.3">
      <c r="A86" s="648"/>
      <c r="B86" s="14" t="str">
        <f t="shared" si="76"/>
        <v>Miscellaneous</v>
      </c>
      <c r="C86" s="433">
        <f>'2M - SGS'!C86</f>
        <v>8.5109000000000004E-2</v>
      </c>
      <c r="D86" s="433">
        <f>'2M - SGS'!D86</f>
        <v>7.7715000000000006E-2</v>
      </c>
      <c r="E86" s="433">
        <f>'2M - SGS'!E86</f>
        <v>8.6136000000000004E-2</v>
      </c>
      <c r="F86" s="433">
        <f>'2M - SGS'!F86</f>
        <v>7.9796000000000006E-2</v>
      </c>
      <c r="G86" s="433">
        <f>'2M - SGS'!G86</f>
        <v>8.5334999999999994E-2</v>
      </c>
      <c r="H86" s="433">
        <f>'2M - SGS'!H86</f>
        <v>8.1994999999999998E-2</v>
      </c>
      <c r="I86" s="433">
        <f>'2M - SGS'!I86</f>
        <v>8.4098999999999993E-2</v>
      </c>
      <c r="J86" s="433">
        <f>'2M - SGS'!J86</f>
        <v>8.4198999999999996E-2</v>
      </c>
      <c r="K86" s="433">
        <f>'2M - SGS'!K86</f>
        <v>8.2512000000000002E-2</v>
      </c>
      <c r="L86" s="433">
        <f>'2M - SGS'!L86</f>
        <v>8.5277000000000006E-2</v>
      </c>
      <c r="M86" s="433">
        <f>'2M - SGS'!M86</f>
        <v>8.2588999999999996E-2</v>
      </c>
      <c r="N86" s="433">
        <f>'2M - SGS'!N86</f>
        <v>8.5237999999999994E-2</v>
      </c>
      <c r="O86" s="433">
        <f>'2M - SGS'!O86</f>
        <v>8.5109000000000004E-2</v>
      </c>
      <c r="P86" s="433">
        <f>'2M - SGS'!P86</f>
        <v>7.7715000000000006E-2</v>
      </c>
      <c r="Q86" s="433">
        <f>'2M - SGS'!Q86</f>
        <v>8.6136000000000004E-2</v>
      </c>
      <c r="R86" s="433">
        <f>'2M - SGS'!R86</f>
        <v>7.9796000000000006E-2</v>
      </c>
      <c r="S86" s="433">
        <f>'2M - SGS'!S86</f>
        <v>8.5334999999999994E-2</v>
      </c>
      <c r="T86" s="433">
        <f>'2M - SGS'!T86</f>
        <v>8.1994999999999998E-2</v>
      </c>
      <c r="U86" s="433">
        <f>'2M - SGS'!U86</f>
        <v>8.4098999999999993E-2</v>
      </c>
      <c r="V86" s="433">
        <f>'2M - SGS'!V86</f>
        <v>8.4198999999999996E-2</v>
      </c>
      <c r="W86" s="433">
        <f>'2M - SGS'!W86</f>
        <v>8.2512000000000002E-2</v>
      </c>
      <c r="X86" s="433">
        <f>'2M - SGS'!X86</f>
        <v>8.5277000000000006E-2</v>
      </c>
      <c r="Y86" s="433">
        <f>'2M - SGS'!Y86</f>
        <v>8.2588999999999996E-2</v>
      </c>
      <c r="Z86" s="433">
        <f>'2M - SGS'!Z86</f>
        <v>8.5237999999999994E-2</v>
      </c>
      <c r="AA86" s="433">
        <f>'2M - SGS'!AA86</f>
        <v>8.5109000000000004E-2</v>
      </c>
      <c r="AB86" s="433">
        <f>'2M - SGS'!AB86</f>
        <v>7.7715000000000006E-2</v>
      </c>
      <c r="AC86" s="433">
        <f>'2M - SGS'!AC86</f>
        <v>8.6136000000000004E-2</v>
      </c>
      <c r="AD86" s="433">
        <f>'2M - SGS'!AD86</f>
        <v>7.9796000000000006E-2</v>
      </c>
      <c r="AE86" s="433">
        <f>'2M - SGS'!AE86</f>
        <v>8.5334999999999994E-2</v>
      </c>
      <c r="AF86" s="433">
        <f>'2M - SGS'!AF86</f>
        <v>8.1994999999999998E-2</v>
      </c>
      <c r="AG86" s="433">
        <f>'2M - SGS'!AG86</f>
        <v>8.4098999999999993E-2</v>
      </c>
      <c r="AH86" s="433">
        <f>'2M - SGS'!AH86</f>
        <v>8.4198999999999996E-2</v>
      </c>
      <c r="AI86" s="433">
        <f>'2M - SGS'!AI86</f>
        <v>8.2512000000000002E-2</v>
      </c>
      <c r="AJ86" s="433">
        <f>'2M - SGS'!AJ86</f>
        <v>8.5277000000000006E-2</v>
      </c>
      <c r="AK86" s="433">
        <f>'2M - SGS'!AK86</f>
        <v>8.2588999999999996E-2</v>
      </c>
      <c r="AL86" s="433">
        <f>'2M - SGS'!AL86</f>
        <v>8.5237999999999994E-2</v>
      </c>
      <c r="AM86" s="433">
        <f>'2M - SGS'!AM86</f>
        <v>8.5109000000000004E-2</v>
      </c>
      <c r="AN86" s="433">
        <f>'2M - SGS'!AN86</f>
        <v>7.7715000000000006E-2</v>
      </c>
      <c r="AO86" s="433">
        <f>'2M - SGS'!AO86</f>
        <v>8.6136000000000004E-2</v>
      </c>
      <c r="AP86" s="433">
        <f>'2M - SGS'!AP86</f>
        <v>7.9796000000000006E-2</v>
      </c>
      <c r="AQ86" s="433">
        <f>'2M - SGS'!AQ86</f>
        <v>8.5334999999999994E-2</v>
      </c>
      <c r="AR86" s="433">
        <f>'2M - SGS'!AR86</f>
        <v>8.1994999999999998E-2</v>
      </c>
      <c r="AS86" s="433">
        <f>'2M - SGS'!AS86</f>
        <v>8.4098999999999993E-2</v>
      </c>
      <c r="AT86" s="433">
        <f>'2M - SGS'!AT86</f>
        <v>8.4198999999999996E-2</v>
      </c>
      <c r="AU86" s="433">
        <f>'2M - SGS'!AU86</f>
        <v>8.2512000000000002E-2</v>
      </c>
      <c r="AV86" s="433">
        <f>'2M - SGS'!AV86</f>
        <v>8.5277000000000006E-2</v>
      </c>
      <c r="AW86" s="433">
        <f>'2M - SGS'!AW86</f>
        <v>8.2588999999999996E-2</v>
      </c>
      <c r="AX86" s="433">
        <f>'2M - SGS'!AX86</f>
        <v>8.5237999999999994E-2</v>
      </c>
      <c r="AY86" s="433">
        <f>'2M - SGS'!AY86</f>
        <v>8.5109000000000004E-2</v>
      </c>
      <c r="AZ86" s="433">
        <f>'2M - SGS'!AZ86</f>
        <v>7.7715000000000006E-2</v>
      </c>
      <c r="BA86" s="433">
        <f>'2M - SGS'!BA86</f>
        <v>8.6136000000000004E-2</v>
      </c>
      <c r="BB86" s="433">
        <f>'2M - SGS'!BB86</f>
        <v>7.9796000000000006E-2</v>
      </c>
      <c r="BC86" s="433">
        <f>'2M - SGS'!BC86</f>
        <v>8.5334999999999994E-2</v>
      </c>
      <c r="BD86" s="433">
        <f>'2M - SGS'!BD86</f>
        <v>8.1994999999999998E-2</v>
      </c>
      <c r="BE86" s="433">
        <f>'2M - SGS'!BE86</f>
        <v>8.4098999999999993E-2</v>
      </c>
      <c r="BF86" s="433">
        <f>'2M - SGS'!BF86</f>
        <v>8.4198999999999996E-2</v>
      </c>
      <c r="BG86" s="433">
        <f>'2M - SGS'!BG86</f>
        <v>8.2512000000000002E-2</v>
      </c>
      <c r="BH86" s="433">
        <f>'2M - SGS'!BH86</f>
        <v>8.5277000000000006E-2</v>
      </c>
      <c r="BI86" s="433">
        <f>'2M - SGS'!BI86</f>
        <v>8.2588999999999996E-2</v>
      </c>
      <c r="BJ86" s="433">
        <f>'2M - SGS'!BJ86</f>
        <v>8.5237999999999994E-2</v>
      </c>
      <c r="BK86" s="433">
        <f>'2M - SGS'!BK86</f>
        <v>8.5109000000000004E-2</v>
      </c>
      <c r="BL86" s="433">
        <f>'2M - SGS'!BL86</f>
        <v>7.7715000000000006E-2</v>
      </c>
      <c r="BM86" s="433">
        <f>'2M - SGS'!BM86</f>
        <v>8.6136000000000004E-2</v>
      </c>
      <c r="BN86" s="433">
        <f>'2M - SGS'!BN86</f>
        <v>7.9796000000000006E-2</v>
      </c>
      <c r="BO86" s="433">
        <f>'2M - SGS'!BO86</f>
        <v>8.5334999999999994E-2</v>
      </c>
      <c r="BP86" s="433">
        <f>'2M - SGS'!BP86</f>
        <v>8.1994999999999998E-2</v>
      </c>
      <c r="BQ86" s="433">
        <f>'2M - SGS'!BQ86</f>
        <v>8.4098999999999993E-2</v>
      </c>
      <c r="BR86" s="433">
        <f>'2M - SGS'!BR86</f>
        <v>8.4198999999999996E-2</v>
      </c>
      <c r="BS86" s="433">
        <f>'2M - SGS'!BS86</f>
        <v>8.2512000000000002E-2</v>
      </c>
      <c r="BT86" s="433">
        <f>'2M - SGS'!BT86</f>
        <v>8.5277000000000006E-2</v>
      </c>
      <c r="BU86" s="433">
        <f>'2M - SGS'!BU86</f>
        <v>8.2588999999999996E-2</v>
      </c>
      <c r="BV86" s="433">
        <f>'2M - SGS'!BV86</f>
        <v>8.5237999999999994E-2</v>
      </c>
      <c r="BW86" s="433">
        <f>'2M - SGS'!BW86</f>
        <v>8.5109000000000004E-2</v>
      </c>
      <c r="BX86" s="433">
        <f>'2M - SGS'!BX86</f>
        <v>7.7715000000000006E-2</v>
      </c>
      <c r="BY86" s="433">
        <f>'2M - SGS'!BY86</f>
        <v>8.6136000000000004E-2</v>
      </c>
      <c r="BZ86" s="433">
        <f>'2M - SGS'!BZ86</f>
        <v>7.9796000000000006E-2</v>
      </c>
      <c r="CA86" s="433">
        <f>'2M - SGS'!CA86</f>
        <v>8.5334999999999994E-2</v>
      </c>
      <c r="CB86" s="433">
        <f>'2M - SGS'!CB86</f>
        <v>8.1994999999999998E-2</v>
      </c>
      <c r="CC86" s="433">
        <f>'2M - SGS'!CC86</f>
        <v>8.4098999999999993E-2</v>
      </c>
      <c r="CD86" s="433">
        <f>'2M - SGS'!CD86</f>
        <v>8.4198999999999996E-2</v>
      </c>
      <c r="CE86" s="433">
        <f>'2M - SGS'!CE86</f>
        <v>8.2512000000000002E-2</v>
      </c>
      <c r="CF86" s="433">
        <f>'2M - SGS'!CF86</f>
        <v>8.5277000000000006E-2</v>
      </c>
      <c r="CG86" s="433">
        <f>'2M - SGS'!CG86</f>
        <v>8.2588999999999996E-2</v>
      </c>
      <c r="CH86" s="434">
        <f>'2M - SGS'!CH86</f>
        <v>8.5237999999999994E-2</v>
      </c>
      <c r="CJ86" s="278">
        <f t="shared" si="77"/>
        <v>1.0000000000000002</v>
      </c>
    </row>
    <row r="87" spans="1:88" ht="15.6" x14ac:dyDescent="0.3">
      <c r="A87" s="648"/>
      <c r="B87" s="14" t="str">
        <f t="shared" si="76"/>
        <v>Motors</v>
      </c>
      <c r="C87" s="433">
        <f>'2M - SGS'!C87</f>
        <v>8.5109000000000004E-2</v>
      </c>
      <c r="D87" s="433">
        <f>'2M - SGS'!D87</f>
        <v>7.7715000000000006E-2</v>
      </c>
      <c r="E87" s="433">
        <f>'2M - SGS'!E87</f>
        <v>8.6136000000000004E-2</v>
      </c>
      <c r="F87" s="433">
        <f>'2M - SGS'!F87</f>
        <v>7.9796000000000006E-2</v>
      </c>
      <c r="G87" s="433">
        <f>'2M - SGS'!G87</f>
        <v>8.5334999999999994E-2</v>
      </c>
      <c r="H87" s="433">
        <f>'2M - SGS'!H87</f>
        <v>8.1994999999999998E-2</v>
      </c>
      <c r="I87" s="433">
        <f>'2M - SGS'!I87</f>
        <v>8.4098999999999993E-2</v>
      </c>
      <c r="J87" s="433">
        <f>'2M - SGS'!J87</f>
        <v>8.4198999999999996E-2</v>
      </c>
      <c r="K87" s="433">
        <f>'2M - SGS'!K87</f>
        <v>8.2512000000000002E-2</v>
      </c>
      <c r="L87" s="433">
        <f>'2M - SGS'!L87</f>
        <v>8.5277000000000006E-2</v>
      </c>
      <c r="M87" s="433">
        <f>'2M - SGS'!M87</f>
        <v>8.2588999999999996E-2</v>
      </c>
      <c r="N87" s="433">
        <f>'2M - SGS'!N87</f>
        <v>8.5237999999999994E-2</v>
      </c>
      <c r="O87" s="433">
        <f>'2M - SGS'!O87</f>
        <v>8.5109000000000004E-2</v>
      </c>
      <c r="P87" s="433">
        <f>'2M - SGS'!P87</f>
        <v>7.7715000000000006E-2</v>
      </c>
      <c r="Q87" s="433">
        <f>'2M - SGS'!Q87</f>
        <v>8.6136000000000004E-2</v>
      </c>
      <c r="R87" s="433">
        <f>'2M - SGS'!R87</f>
        <v>7.9796000000000006E-2</v>
      </c>
      <c r="S87" s="433">
        <f>'2M - SGS'!S87</f>
        <v>8.5334999999999994E-2</v>
      </c>
      <c r="T87" s="433">
        <f>'2M - SGS'!T87</f>
        <v>8.1994999999999998E-2</v>
      </c>
      <c r="U87" s="433">
        <f>'2M - SGS'!U87</f>
        <v>8.4098999999999993E-2</v>
      </c>
      <c r="V87" s="433">
        <f>'2M - SGS'!V87</f>
        <v>8.4198999999999996E-2</v>
      </c>
      <c r="W87" s="433">
        <f>'2M - SGS'!W87</f>
        <v>8.2512000000000002E-2</v>
      </c>
      <c r="X87" s="433">
        <f>'2M - SGS'!X87</f>
        <v>8.5277000000000006E-2</v>
      </c>
      <c r="Y87" s="433">
        <f>'2M - SGS'!Y87</f>
        <v>8.2588999999999996E-2</v>
      </c>
      <c r="Z87" s="433">
        <f>'2M - SGS'!Z87</f>
        <v>8.5237999999999994E-2</v>
      </c>
      <c r="AA87" s="433">
        <f>'2M - SGS'!AA87</f>
        <v>8.5109000000000004E-2</v>
      </c>
      <c r="AB87" s="433">
        <f>'2M - SGS'!AB87</f>
        <v>7.7715000000000006E-2</v>
      </c>
      <c r="AC87" s="433">
        <f>'2M - SGS'!AC87</f>
        <v>8.6136000000000004E-2</v>
      </c>
      <c r="AD87" s="433">
        <f>'2M - SGS'!AD87</f>
        <v>7.9796000000000006E-2</v>
      </c>
      <c r="AE87" s="433">
        <f>'2M - SGS'!AE87</f>
        <v>8.5334999999999994E-2</v>
      </c>
      <c r="AF87" s="433">
        <f>'2M - SGS'!AF87</f>
        <v>8.1994999999999998E-2</v>
      </c>
      <c r="AG87" s="433">
        <f>'2M - SGS'!AG87</f>
        <v>8.4098999999999993E-2</v>
      </c>
      <c r="AH87" s="433">
        <f>'2M - SGS'!AH87</f>
        <v>8.4198999999999996E-2</v>
      </c>
      <c r="AI87" s="433">
        <f>'2M - SGS'!AI87</f>
        <v>8.2512000000000002E-2</v>
      </c>
      <c r="AJ87" s="433">
        <f>'2M - SGS'!AJ87</f>
        <v>8.5277000000000006E-2</v>
      </c>
      <c r="AK87" s="433">
        <f>'2M - SGS'!AK87</f>
        <v>8.2588999999999996E-2</v>
      </c>
      <c r="AL87" s="433">
        <f>'2M - SGS'!AL87</f>
        <v>8.5237999999999994E-2</v>
      </c>
      <c r="AM87" s="433">
        <f>'2M - SGS'!AM87</f>
        <v>8.5109000000000004E-2</v>
      </c>
      <c r="AN87" s="433">
        <f>'2M - SGS'!AN87</f>
        <v>7.7715000000000006E-2</v>
      </c>
      <c r="AO87" s="433">
        <f>'2M - SGS'!AO87</f>
        <v>8.6136000000000004E-2</v>
      </c>
      <c r="AP87" s="433">
        <f>'2M - SGS'!AP87</f>
        <v>7.9796000000000006E-2</v>
      </c>
      <c r="AQ87" s="433">
        <f>'2M - SGS'!AQ87</f>
        <v>8.5334999999999994E-2</v>
      </c>
      <c r="AR87" s="433">
        <f>'2M - SGS'!AR87</f>
        <v>8.1994999999999998E-2</v>
      </c>
      <c r="AS87" s="433">
        <f>'2M - SGS'!AS87</f>
        <v>8.4098999999999993E-2</v>
      </c>
      <c r="AT87" s="433">
        <f>'2M - SGS'!AT87</f>
        <v>8.4198999999999996E-2</v>
      </c>
      <c r="AU87" s="433">
        <f>'2M - SGS'!AU87</f>
        <v>8.2512000000000002E-2</v>
      </c>
      <c r="AV87" s="433">
        <f>'2M - SGS'!AV87</f>
        <v>8.5277000000000006E-2</v>
      </c>
      <c r="AW87" s="433">
        <f>'2M - SGS'!AW87</f>
        <v>8.2588999999999996E-2</v>
      </c>
      <c r="AX87" s="433">
        <f>'2M - SGS'!AX87</f>
        <v>8.5237999999999994E-2</v>
      </c>
      <c r="AY87" s="433">
        <f>'2M - SGS'!AY87</f>
        <v>8.5109000000000004E-2</v>
      </c>
      <c r="AZ87" s="433">
        <f>'2M - SGS'!AZ87</f>
        <v>7.7715000000000006E-2</v>
      </c>
      <c r="BA87" s="433">
        <f>'2M - SGS'!BA87</f>
        <v>8.6136000000000004E-2</v>
      </c>
      <c r="BB87" s="433">
        <f>'2M - SGS'!BB87</f>
        <v>7.9796000000000006E-2</v>
      </c>
      <c r="BC87" s="433">
        <f>'2M - SGS'!BC87</f>
        <v>8.5334999999999994E-2</v>
      </c>
      <c r="BD87" s="433">
        <f>'2M - SGS'!BD87</f>
        <v>8.1994999999999998E-2</v>
      </c>
      <c r="BE87" s="433">
        <f>'2M - SGS'!BE87</f>
        <v>8.4098999999999993E-2</v>
      </c>
      <c r="BF87" s="433">
        <f>'2M - SGS'!BF87</f>
        <v>8.4198999999999996E-2</v>
      </c>
      <c r="BG87" s="433">
        <f>'2M - SGS'!BG87</f>
        <v>8.2512000000000002E-2</v>
      </c>
      <c r="BH87" s="433">
        <f>'2M - SGS'!BH87</f>
        <v>8.5277000000000006E-2</v>
      </c>
      <c r="BI87" s="433">
        <f>'2M - SGS'!BI87</f>
        <v>8.2588999999999996E-2</v>
      </c>
      <c r="BJ87" s="433">
        <f>'2M - SGS'!BJ87</f>
        <v>8.5237999999999994E-2</v>
      </c>
      <c r="BK87" s="433">
        <f>'2M - SGS'!BK87</f>
        <v>8.5109000000000004E-2</v>
      </c>
      <c r="BL87" s="433">
        <f>'2M - SGS'!BL87</f>
        <v>7.7715000000000006E-2</v>
      </c>
      <c r="BM87" s="433">
        <f>'2M - SGS'!BM87</f>
        <v>8.6136000000000004E-2</v>
      </c>
      <c r="BN87" s="433">
        <f>'2M - SGS'!BN87</f>
        <v>7.9796000000000006E-2</v>
      </c>
      <c r="BO87" s="433">
        <f>'2M - SGS'!BO87</f>
        <v>8.5334999999999994E-2</v>
      </c>
      <c r="BP87" s="433">
        <f>'2M - SGS'!BP87</f>
        <v>8.1994999999999998E-2</v>
      </c>
      <c r="BQ87" s="433">
        <f>'2M - SGS'!BQ87</f>
        <v>8.4098999999999993E-2</v>
      </c>
      <c r="BR87" s="433">
        <f>'2M - SGS'!BR87</f>
        <v>8.4198999999999996E-2</v>
      </c>
      <c r="BS87" s="433">
        <f>'2M - SGS'!BS87</f>
        <v>8.2512000000000002E-2</v>
      </c>
      <c r="BT87" s="433">
        <f>'2M - SGS'!BT87</f>
        <v>8.5277000000000006E-2</v>
      </c>
      <c r="BU87" s="433">
        <f>'2M - SGS'!BU87</f>
        <v>8.2588999999999996E-2</v>
      </c>
      <c r="BV87" s="433">
        <f>'2M - SGS'!BV87</f>
        <v>8.5237999999999994E-2</v>
      </c>
      <c r="BW87" s="433">
        <f>'2M - SGS'!BW87</f>
        <v>8.5109000000000004E-2</v>
      </c>
      <c r="BX87" s="433">
        <f>'2M - SGS'!BX87</f>
        <v>7.7715000000000006E-2</v>
      </c>
      <c r="BY87" s="433">
        <f>'2M - SGS'!BY87</f>
        <v>8.6136000000000004E-2</v>
      </c>
      <c r="BZ87" s="433">
        <f>'2M - SGS'!BZ87</f>
        <v>7.9796000000000006E-2</v>
      </c>
      <c r="CA87" s="433">
        <f>'2M - SGS'!CA87</f>
        <v>8.5334999999999994E-2</v>
      </c>
      <c r="CB87" s="433">
        <f>'2M - SGS'!CB87</f>
        <v>8.1994999999999998E-2</v>
      </c>
      <c r="CC87" s="433">
        <f>'2M - SGS'!CC87</f>
        <v>8.4098999999999993E-2</v>
      </c>
      <c r="CD87" s="433">
        <f>'2M - SGS'!CD87</f>
        <v>8.4198999999999996E-2</v>
      </c>
      <c r="CE87" s="433">
        <f>'2M - SGS'!CE87</f>
        <v>8.2512000000000002E-2</v>
      </c>
      <c r="CF87" s="433">
        <f>'2M - SGS'!CF87</f>
        <v>8.5277000000000006E-2</v>
      </c>
      <c r="CG87" s="433">
        <f>'2M - SGS'!CG87</f>
        <v>8.2588999999999996E-2</v>
      </c>
      <c r="CH87" s="434">
        <f>'2M - SGS'!CH87</f>
        <v>8.5237999999999994E-2</v>
      </c>
      <c r="CJ87" s="278">
        <f t="shared" si="77"/>
        <v>1.0000000000000002</v>
      </c>
    </row>
    <row r="88" spans="1:88" ht="15.6" x14ac:dyDescent="0.3">
      <c r="A88" s="648"/>
      <c r="B88" s="14" t="str">
        <f t="shared" si="76"/>
        <v>Process</v>
      </c>
      <c r="C88" s="433">
        <f>'2M - SGS'!C88</f>
        <v>8.5109000000000004E-2</v>
      </c>
      <c r="D88" s="433">
        <f>'2M - SGS'!D88</f>
        <v>7.7715000000000006E-2</v>
      </c>
      <c r="E88" s="433">
        <f>'2M - SGS'!E88</f>
        <v>8.6136000000000004E-2</v>
      </c>
      <c r="F88" s="433">
        <f>'2M - SGS'!F88</f>
        <v>7.9796000000000006E-2</v>
      </c>
      <c r="G88" s="433">
        <f>'2M - SGS'!G88</f>
        <v>8.5334999999999994E-2</v>
      </c>
      <c r="H88" s="433">
        <f>'2M - SGS'!H88</f>
        <v>8.1994999999999998E-2</v>
      </c>
      <c r="I88" s="433">
        <f>'2M - SGS'!I88</f>
        <v>8.4098999999999993E-2</v>
      </c>
      <c r="J88" s="433">
        <f>'2M - SGS'!J88</f>
        <v>8.4198999999999996E-2</v>
      </c>
      <c r="K88" s="433">
        <f>'2M - SGS'!K88</f>
        <v>8.2512000000000002E-2</v>
      </c>
      <c r="L88" s="433">
        <f>'2M - SGS'!L88</f>
        <v>8.5277000000000006E-2</v>
      </c>
      <c r="M88" s="433">
        <f>'2M - SGS'!M88</f>
        <v>8.2588999999999996E-2</v>
      </c>
      <c r="N88" s="433">
        <f>'2M - SGS'!N88</f>
        <v>8.5237999999999994E-2</v>
      </c>
      <c r="O88" s="433">
        <f>'2M - SGS'!O88</f>
        <v>8.5109000000000004E-2</v>
      </c>
      <c r="P88" s="433">
        <f>'2M - SGS'!P88</f>
        <v>7.7715000000000006E-2</v>
      </c>
      <c r="Q88" s="433">
        <f>'2M - SGS'!Q88</f>
        <v>8.6136000000000004E-2</v>
      </c>
      <c r="R88" s="433">
        <f>'2M - SGS'!R88</f>
        <v>7.9796000000000006E-2</v>
      </c>
      <c r="S88" s="433">
        <f>'2M - SGS'!S88</f>
        <v>8.5334999999999994E-2</v>
      </c>
      <c r="T88" s="433">
        <f>'2M - SGS'!T88</f>
        <v>8.1994999999999998E-2</v>
      </c>
      <c r="U88" s="433">
        <f>'2M - SGS'!U88</f>
        <v>8.4098999999999993E-2</v>
      </c>
      <c r="V88" s="433">
        <f>'2M - SGS'!V88</f>
        <v>8.4198999999999996E-2</v>
      </c>
      <c r="W88" s="433">
        <f>'2M - SGS'!W88</f>
        <v>8.2512000000000002E-2</v>
      </c>
      <c r="X88" s="433">
        <f>'2M - SGS'!X88</f>
        <v>8.5277000000000006E-2</v>
      </c>
      <c r="Y88" s="433">
        <f>'2M - SGS'!Y88</f>
        <v>8.2588999999999996E-2</v>
      </c>
      <c r="Z88" s="433">
        <f>'2M - SGS'!Z88</f>
        <v>8.5237999999999994E-2</v>
      </c>
      <c r="AA88" s="433">
        <f>'2M - SGS'!AA88</f>
        <v>8.5109000000000004E-2</v>
      </c>
      <c r="AB88" s="433">
        <f>'2M - SGS'!AB88</f>
        <v>7.7715000000000006E-2</v>
      </c>
      <c r="AC88" s="433">
        <f>'2M - SGS'!AC88</f>
        <v>8.6136000000000004E-2</v>
      </c>
      <c r="AD88" s="433">
        <f>'2M - SGS'!AD88</f>
        <v>7.9796000000000006E-2</v>
      </c>
      <c r="AE88" s="433">
        <f>'2M - SGS'!AE88</f>
        <v>8.5334999999999994E-2</v>
      </c>
      <c r="AF88" s="433">
        <f>'2M - SGS'!AF88</f>
        <v>8.1994999999999998E-2</v>
      </c>
      <c r="AG88" s="433">
        <f>'2M - SGS'!AG88</f>
        <v>8.4098999999999993E-2</v>
      </c>
      <c r="AH88" s="433">
        <f>'2M - SGS'!AH88</f>
        <v>8.4198999999999996E-2</v>
      </c>
      <c r="AI88" s="433">
        <f>'2M - SGS'!AI88</f>
        <v>8.2512000000000002E-2</v>
      </c>
      <c r="AJ88" s="433">
        <f>'2M - SGS'!AJ88</f>
        <v>8.5277000000000006E-2</v>
      </c>
      <c r="AK88" s="433">
        <f>'2M - SGS'!AK88</f>
        <v>8.2588999999999996E-2</v>
      </c>
      <c r="AL88" s="433">
        <f>'2M - SGS'!AL88</f>
        <v>8.5237999999999994E-2</v>
      </c>
      <c r="AM88" s="433">
        <f>'2M - SGS'!AM88</f>
        <v>8.5109000000000004E-2</v>
      </c>
      <c r="AN88" s="433">
        <f>'2M - SGS'!AN88</f>
        <v>7.7715000000000006E-2</v>
      </c>
      <c r="AO88" s="433">
        <f>'2M - SGS'!AO88</f>
        <v>8.6136000000000004E-2</v>
      </c>
      <c r="AP88" s="433">
        <f>'2M - SGS'!AP88</f>
        <v>7.9796000000000006E-2</v>
      </c>
      <c r="AQ88" s="433">
        <f>'2M - SGS'!AQ88</f>
        <v>8.5334999999999994E-2</v>
      </c>
      <c r="AR88" s="433">
        <f>'2M - SGS'!AR88</f>
        <v>8.1994999999999998E-2</v>
      </c>
      <c r="AS88" s="433">
        <f>'2M - SGS'!AS88</f>
        <v>8.4098999999999993E-2</v>
      </c>
      <c r="AT88" s="433">
        <f>'2M - SGS'!AT88</f>
        <v>8.4198999999999996E-2</v>
      </c>
      <c r="AU88" s="433">
        <f>'2M - SGS'!AU88</f>
        <v>8.2512000000000002E-2</v>
      </c>
      <c r="AV88" s="433">
        <f>'2M - SGS'!AV88</f>
        <v>8.5277000000000006E-2</v>
      </c>
      <c r="AW88" s="433">
        <f>'2M - SGS'!AW88</f>
        <v>8.2588999999999996E-2</v>
      </c>
      <c r="AX88" s="433">
        <f>'2M - SGS'!AX88</f>
        <v>8.5237999999999994E-2</v>
      </c>
      <c r="AY88" s="433">
        <f>'2M - SGS'!AY88</f>
        <v>8.5109000000000004E-2</v>
      </c>
      <c r="AZ88" s="433">
        <f>'2M - SGS'!AZ88</f>
        <v>7.7715000000000006E-2</v>
      </c>
      <c r="BA88" s="433">
        <f>'2M - SGS'!BA88</f>
        <v>8.6136000000000004E-2</v>
      </c>
      <c r="BB88" s="433">
        <f>'2M - SGS'!BB88</f>
        <v>7.9796000000000006E-2</v>
      </c>
      <c r="BC88" s="433">
        <f>'2M - SGS'!BC88</f>
        <v>8.5334999999999994E-2</v>
      </c>
      <c r="BD88" s="433">
        <f>'2M - SGS'!BD88</f>
        <v>8.1994999999999998E-2</v>
      </c>
      <c r="BE88" s="433">
        <f>'2M - SGS'!BE88</f>
        <v>8.4098999999999993E-2</v>
      </c>
      <c r="BF88" s="433">
        <f>'2M - SGS'!BF88</f>
        <v>8.4198999999999996E-2</v>
      </c>
      <c r="BG88" s="433">
        <f>'2M - SGS'!BG88</f>
        <v>8.2512000000000002E-2</v>
      </c>
      <c r="BH88" s="433">
        <f>'2M - SGS'!BH88</f>
        <v>8.5277000000000006E-2</v>
      </c>
      <c r="BI88" s="433">
        <f>'2M - SGS'!BI88</f>
        <v>8.2588999999999996E-2</v>
      </c>
      <c r="BJ88" s="433">
        <f>'2M - SGS'!BJ88</f>
        <v>8.5237999999999994E-2</v>
      </c>
      <c r="BK88" s="433">
        <f>'2M - SGS'!BK88</f>
        <v>8.5109000000000004E-2</v>
      </c>
      <c r="BL88" s="433">
        <f>'2M - SGS'!BL88</f>
        <v>7.7715000000000006E-2</v>
      </c>
      <c r="BM88" s="433">
        <f>'2M - SGS'!BM88</f>
        <v>8.6136000000000004E-2</v>
      </c>
      <c r="BN88" s="433">
        <f>'2M - SGS'!BN88</f>
        <v>7.9796000000000006E-2</v>
      </c>
      <c r="BO88" s="433">
        <f>'2M - SGS'!BO88</f>
        <v>8.5334999999999994E-2</v>
      </c>
      <c r="BP88" s="433">
        <f>'2M - SGS'!BP88</f>
        <v>8.1994999999999998E-2</v>
      </c>
      <c r="BQ88" s="433">
        <f>'2M - SGS'!BQ88</f>
        <v>8.4098999999999993E-2</v>
      </c>
      <c r="BR88" s="433">
        <f>'2M - SGS'!BR88</f>
        <v>8.4198999999999996E-2</v>
      </c>
      <c r="BS88" s="433">
        <f>'2M - SGS'!BS88</f>
        <v>8.2512000000000002E-2</v>
      </c>
      <c r="BT88" s="433">
        <f>'2M - SGS'!BT88</f>
        <v>8.5277000000000006E-2</v>
      </c>
      <c r="BU88" s="433">
        <f>'2M - SGS'!BU88</f>
        <v>8.2588999999999996E-2</v>
      </c>
      <c r="BV88" s="433">
        <f>'2M - SGS'!BV88</f>
        <v>8.5237999999999994E-2</v>
      </c>
      <c r="BW88" s="433">
        <f>'2M - SGS'!BW88</f>
        <v>8.5109000000000004E-2</v>
      </c>
      <c r="BX88" s="433">
        <f>'2M - SGS'!BX88</f>
        <v>7.7715000000000006E-2</v>
      </c>
      <c r="BY88" s="433">
        <f>'2M - SGS'!BY88</f>
        <v>8.6136000000000004E-2</v>
      </c>
      <c r="BZ88" s="433">
        <f>'2M - SGS'!BZ88</f>
        <v>7.9796000000000006E-2</v>
      </c>
      <c r="CA88" s="433">
        <f>'2M - SGS'!CA88</f>
        <v>8.5334999999999994E-2</v>
      </c>
      <c r="CB88" s="433">
        <f>'2M - SGS'!CB88</f>
        <v>8.1994999999999998E-2</v>
      </c>
      <c r="CC88" s="433">
        <f>'2M - SGS'!CC88</f>
        <v>8.4098999999999993E-2</v>
      </c>
      <c r="CD88" s="433">
        <f>'2M - SGS'!CD88</f>
        <v>8.4198999999999996E-2</v>
      </c>
      <c r="CE88" s="433">
        <f>'2M - SGS'!CE88</f>
        <v>8.2512000000000002E-2</v>
      </c>
      <c r="CF88" s="433">
        <f>'2M - SGS'!CF88</f>
        <v>8.5277000000000006E-2</v>
      </c>
      <c r="CG88" s="433">
        <f>'2M - SGS'!CG88</f>
        <v>8.2588999999999996E-2</v>
      </c>
      <c r="CH88" s="434">
        <f>'2M - SGS'!CH88</f>
        <v>8.5237999999999994E-2</v>
      </c>
      <c r="CJ88" s="278">
        <f t="shared" si="77"/>
        <v>1.0000000000000002</v>
      </c>
    </row>
    <row r="89" spans="1:88" ht="15.6" x14ac:dyDescent="0.3">
      <c r="A89" s="648"/>
      <c r="B89" s="14" t="str">
        <f t="shared" si="76"/>
        <v>Refrigeration</v>
      </c>
      <c r="C89" s="433">
        <f>'2M - SGS'!C89</f>
        <v>8.3486000000000005E-2</v>
      </c>
      <c r="D89" s="433">
        <f>'2M - SGS'!D89</f>
        <v>7.6158000000000003E-2</v>
      </c>
      <c r="E89" s="433">
        <f>'2M - SGS'!E89</f>
        <v>8.3346000000000003E-2</v>
      </c>
      <c r="F89" s="433">
        <f>'2M - SGS'!F89</f>
        <v>8.0782999999999994E-2</v>
      </c>
      <c r="G89" s="433">
        <f>'2M - SGS'!G89</f>
        <v>8.5133E-2</v>
      </c>
      <c r="H89" s="433">
        <f>'2M - SGS'!H89</f>
        <v>8.4294999999999995E-2</v>
      </c>
      <c r="I89" s="433">
        <f>'2M - SGS'!I89</f>
        <v>8.7456999999999993E-2</v>
      </c>
      <c r="J89" s="433">
        <f>'2M - SGS'!J89</f>
        <v>8.7230000000000002E-2</v>
      </c>
      <c r="K89" s="433">
        <f>'2M - SGS'!K89</f>
        <v>8.3319000000000004E-2</v>
      </c>
      <c r="L89" s="433">
        <f>'2M - SGS'!L89</f>
        <v>8.4562999999999999E-2</v>
      </c>
      <c r="M89" s="433">
        <f>'2M - SGS'!M89</f>
        <v>8.1112000000000004E-2</v>
      </c>
      <c r="N89" s="433">
        <f>'2M - SGS'!N89</f>
        <v>8.3118999999999998E-2</v>
      </c>
      <c r="O89" s="433">
        <f>'2M - SGS'!O89</f>
        <v>8.3486000000000005E-2</v>
      </c>
      <c r="P89" s="433">
        <f>'2M - SGS'!P89</f>
        <v>7.6158000000000003E-2</v>
      </c>
      <c r="Q89" s="433">
        <f>'2M - SGS'!Q89</f>
        <v>8.3346000000000003E-2</v>
      </c>
      <c r="R89" s="433">
        <f>'2M - SGS'!R89</f>
        <v>8.0782999999999994E-2</v>
      </c>
      <c r="S89" s="433">
        <f>'2M - SGS'!S89</f>
        <v>8.5133E-2</v>
      </c>
      <c r="T89" s="433">
        <f>'2M - SGS'!T89</f>
        <v>8.4294999999999995E-2</v>
      </c>
      <c r="U89" s="433">
        <f>'2M - SGS'!U89</f>
        <v>8.7456999999999993E-2</v>
      </c>
      <c r="V89" s="433">
        <f>'2M - SGS'!V89</f>
        <v>8.7230000000000002E-2</v>
      </c>
      <c r="W89" s="433">
        <f>'2M - SGS'!W89</f>
        <v>8.3319000000000004E-2</v>
      </c>
      <c r="X89" s="433">
        <f>'2M - SGS'!X89</f>
        <v>8.4562999999999999E-2</v>
      </c>
      <c r="Y89" s="433">
        <f>'2M - SGS'!Y89</f>
        <v>8.1112000000000004E-2</v>
      </c>
      <c r="Z89" s="433">
        <f>'2M - SGS'!Z89</f>
        <v>8.3118999999999998E-2</v>
      </c>
      <c r="AA89" s="433">
        <f>'2M - SGS'!AA89</f>
        <v>8.3486000000000005E-2</v>
      </c>
      <c r="AB89" s="433">
        <f>'2M - SGS'!AB89</f>
        <v>7.6158000000000003E-2</v>
      </c>
      <c r="AC89" s="433">
        <f>'2M - SGS'!AC89</f>
        <v>8.3346000000000003E-2</v>
      </c>
      <c r="AD89" s="433">
        <f>'2M - SGS'!AD89</f>
        <v>8.0782999999999994E-2</v>
      </c>
      <c r="AE89" s="433">
        <f>'2M - SGS'!AE89</f>
        <v>8.5133E-2</v>
      </c>
      <c r="AF89" s="433">
        <f>'2M - SGS'!AF89</f>
        <v>8.4294999999999995E-2</v>
      </c>
      <c r="AG89" s="433">
        <f>'2M - SGS'!AG89</f>
        <v>8.7456999999999993E-2</v>
      </c>
      <c r="AH89" s="433">
        <f>'2M - SGS'!AH89</f>
        <v>8.7230000000000002E-2</v>
      </c>
      <c r="AI89" s="433">
        <f>'2M - SGS'!AI89</f>
        <v>8.3319000000000004E-2</v>
      </c>
      <c r="AJ89" s="433">
        <f>'2M - SGS'!AJ89</f>
        <v>8.4562999999999999E-2</v>
      </c>
      <c r="AK89" s="433">
        <f>'2M - SGS'!AK89</f>
        <v>8.1112000000000004E-2</v>
      </c>
      <c r="AL89" s="433">
        <f>'2M - SGS'!AL89</f>
        <v>8.3118999999999998E-2</v>
      </c>
      <c r="AM89" s="433">
        <f>'2M - SGS'!AM89</f>
        <v>8.3486000000000005E-2</v>
      </c>
      <c r="AN89" s="433">
        <f>'2M - SGS'!AN89</f>
        <v>7.6158000000000003E-2</v>
      </c>
      <c r="AO89" s="433">
        <f>'2M - SGS'!AO89</f>
        <v>8.3346000000000003E-2</v>
      </c>
      <c r="AP89" s="433">
        <f>'2M - SGS'!AP89</f>
        <v>8.0782999999999994E-2</v>
      </c>
      <c r="AQ89" s="433">
        <f>'2M - SGS'!AQ89</f>
        <v>8.5133E-2</v>
      </c>
      <c r="AR89" s="433">
        <f>'2M - SGS'!AR89</f>
        <v>8.4294999999999995E-2</v>
      </c>
      <c r="AS89" s="433">
        <f>'2M - SGS'!AS89</f>
        <v>8.7456999999999993E-2</v>
      </c>
      <c r="AT89" s="433">
        <f>'2M - SGS'!AT89</f>
        <v>8.7230000000000002E-2</v>
      </c>
      <c r="AU89" s="433">
        <f>'2M - SGS'!AU89</f>
        <v>8.3319000000000004E-2</v>
      </c>
      <c r="AV89" s="433">
        <f>'2M - SGS'!AV89</f>
        <v>8.4562999999999999E-2</v>
      </c>
      <c r="AW89" s="433">
        <f>'2M - SGS'!AW89</f>
        <v>8.1112000000000004E-2</v>
      </c>
      <c r="AX89" s="433">
        <f>'2M - SGS'!AX89</f>
        <v>8.3118999999999998E-2</v>
      </c>
      <c r="AY89" s="433">
        <f>'2M - SGS'!AY89</f>
        <v>8.3486000000000005E-2</v>
      </c>
      <c r="AZ89" s="433">
        <f>'2M - SGS'!AZ89</f>
        <v>7.6158000000000003E-2</v>
      </c>
      <c r="BA89" s="433">
        <f>'2M - SGS'!BA89</f>
        <v>8.3346000000000003E-2</v>
      </c>
      <c r="BB89" s="433">
        <f>'2M - SGS'!BB89</f>
        <v>8.0782999999999994E-2</v>
      </c>
      <c r="BC89" s="433">
        <f>'2M - SGS'!BC89</f>
        <v>8.5133E-2</v>
      </c>
      <c r="BD89" s="433">
        <f>'2M - SGS'!BD89</f>
        <v>8.4294999999999995E-2</v>
      </c>
      <c r="BE89" s="433">
        <f>'2M - SGS'!BE89</f>
        <v>8.7456999999999993E-2</v>
      </c>
      <c r="BF89" s="433">
        <f>'2M - SGS'!BF89</f>
        <v>8.7230000000000002E-2</v>
      </c>
      <c r="BG89" s="433">
        <f>'2M - SGS'!BG89</f>
        <v>8.3319000000000004E-2</v>
      </c>
      <c r="BH89" s="433">
        <f>'2M - SGS'!BH89</f>
        <v>8.4562999999999999E-2</v>
      </c>
      <c r="BI89" s="433">
        <f>'2M - SGS'!BI89</f>
        <v>8.1112000000000004E-2</v>
      </c>
      <c r="BJ89" s="433">
        <f>'2M - SGS'!BJ89</f>
        <v>8.3118999999999998E-2</v>
      </c>
      <c r="BK89" s="433">
        <f>'2M - SGS'!BK89</f>
        <v>8.3486000000000005E-2</v>
      </c>
      <c r="BL89" s="433">
        <f>'2M - SGS'!BL89</f>
        <v>7.6158000000000003E-2</v>
      </c>
      <c r="BM89" s="433">
        <f>'2M - SGS'!BM89</f>
        <v>8.3346000000000003E-2</v>
      </c>
      <c r="BN89" s="433">
        <f>'2M - SGS'!BN89</f>
        <v>8.0782999999999994E-2</v>
      </c>
      <c r="BO89" s="433">
        <f>'2M - SGS'!BO89</f>
        <v>8.5133E-2</v>
      </c>
      <c r="BP89" s="433">
        <f>'2M - SGS'!BP89</f>
        <v>8.4294999999999995E-2</v>
      </c>
      <c r="BQ89" s="433">
        <f>'2M - SGS'!BQ89</f>
        <v>8.7456999999999993E-2</v>
      </c>
      <c r="BR89" s="433">
        <f>'2M - SGS'!BR89</f>
        <v>8.7230000000000002E-2</v>
      </c>
      <c r="BS89" s="433">
        <f>'2M - SGS'!BS89</f>
        <v>8.3319000000000004E-2</v>
      </c>
      <c r="BT89" s="433">
        <f>'2M - SGS'!BT89</f>
        <v>8.4562999999999999E-2</v>
      </c>
      <c r="BU89" s="433">
        <f>'2M - SGS'!BU89</f>
        <v>8.1112000000000004E-2</v>
      </c>
      <c r="BV89" s="433">
        <f>'2M - SGS'!BV89</f>
        <v>8.3118999999999998E-2</v>
      </c>
      <c r="BW89" s="433">
        <f>'2M - SGS'!BW89</f>
        <v>8.3486000000000005E-2</v>
      </c>
      <c r="BX89" s="433">
        <f>'2M - SGS'!BX89</f>
        <v>7.6158000000000003E-2</v>
      </c>
      <c r="BY89" s="433">
        <f>'2M - SGS'!BY89</f>
        <v>8.3346000000000003E-2</v>
      </c>
      <c r="BZ89" s="433">
        <f>'2M - SGS'!BZ89</f>
        <v>8.0782999999999994E-2</v>
      </c>
      <c r="CA89" s="433">
        <f>'2M - SGS'!CA89</f>
        <v>8.5133E-2</v>
      </c>
      <c r="CB89" s="433">
        <f>'2M - SGS'!CB89</f>
        <v>8.4294999999999995E-2</v>
      </c>
      <c r="CC89" s="433">
        <f>'2M - SGS'!CC89</f>
        <v>8.7456999999999993E-2</v>
      </c>
      <c r="CD89" s="433">
        <f>'2M - SGS'!CD89</f>
        <v>8.7230000000000002E-2</v>
      </c>
      <c r="CE89" s="433">
        <f>'2M - SGS'!CE89</f>
        <v>8.3319000000000004E-2</v>
      </c>
      <c r="CF89" s="433">
        <f>'2M - SGS'!CF89</f>
        <v>8.4562999999999999E-2</v>
      </c>
      <c r="CG89" s="433">
        <f>'2M - SGS'!CG89</f>
        <v>8.1112000000000004E-2</v>
      </c>
      <c r="CH89" s="434">
        <f>'2M - SGS'!CH89</f>
        <v>8.3118999999999998E-2</v>
      </c>
      <c r="CJ89" s="278">
        <f t="shared" si="77"/>
        <v>1.0000010000000001</v>
      </c>
    </row>
    <row r="90" spans="1:88" ht="16.2" thickBot="1" x14ac:dyDescent="0.35">
      <c r="A90" s="649"/>
      <c r="B90" s="15" t="str">
        <f t="shared" si="76"/>
        <v>Water Heating</v>
      </c>
      <c r="C90" s="441">
        <f>'2M - SGS'!C90</f>
        <v>0.108255</v>
      </c>
      <c r="D90" s="441">
        <f>'2M - SGS'!D90</f>
        <v>9.1078000000000006E-2</v>
      </c>
      <c r="E90" s="441">
        <f>'2M - SGS'!E90</f>
        <v>8.5239999999999996E-2</v>
      </c>
      <c r="F90" s="441">
        <f>'2M - SGS'!F90</f>
        <v>7.2980000000000003E-2</v>
      </c>
      <c r="G90" s="441">
        <f>'2M - SGS'!G90</f>
        <v>7.9849000000000003E-2</v>
      </c>
      <c r="H90" s="441">
        <f>'2M - SGS'!H90</f>
        <v>7.2720999999999994E-2</v>
      </c>
      <c r="I90" s="441">
        <f>'2M - SGS'!I90</f>
        <v>7.4929999999999997E-2</v>
      </c>
      <c r="J90" s="441">
        <f>'2M - SGS'!J90</f>
        <v>7.5861999999999999E-2</v>
      </c>
      <c r="K90" s="441">
        <f>'2M - SGS'!K90</f>
        <v>7.5733999999999996E-2</v>
      </c>
      <c r="L90" s="441">
        <f>'2M - SGS'!L90</f>
        <v>8.2808000000000007E-2</v>
      </c>
      <c r="M90" s="441">
        <f>'2M - SGS'!M90</f>
        <v>8.6345000000000005E-2</v>
      </c>
      <c r="N90" s="441">
        <f>'2M - SGS'!N90</f>
        <v>9.4200000000000006E-2</v>
      </c>
      <c r="O90" s="441">
        <f>'2M - SGS'!O90</f>
        <v>0.108255</v>
      </c>
      <c r="P90" s="441">
        <f>'2M - SGS'!P90</f>
        <v>9.1078000000000006E-2</v>
      </c>
      <c r="Q90" s="441">
        <f>'2M - SGS'!Q90</f>
        <v>8.5239999999999996E-2</v>
      </c>
      <c r="R90" s="441">
        <f>'2M - SGS'!R90</f>
        <v>7.2980000000000003E-2</v>
      </c>
      <c r="S90" s="441">
        <f>'2M - SGS'!S90</f>
        <v>7.9849000000000003E-2</v>
      </c>
      <c r="T90" s="441">
        <f>'2M - SGS'!T90</f>
        <v>7.2720999999999994E-2</v>
      </c>
      <c r="U90" s="441">
        <f>'2M - SGS'!U90</f>
        <v>7.4929999999999997E-2</v>
      </c>
      <c r="V90" s="441">
        <f>'2M - SGS'!V90</f>
        <v>7.5861999999999999E-2</v>
      </c>
      <c r="W90" s="441">
        <f>'2M - SGS'!W90</f>
        <v>7.5733999999999996E-2</v>
      </c>
      <c r="X90" s="441">
        <f>'2M - SGS'!X90</f>
        <v>8.2808000000000007E-2</v>
      </c>
      <c r="Y90" s="441">
        <f>'2M - SGS'!Y90</f>
        <v>8.6345000000000005E-2</v>
      </c>
      <c r="Z90" s="441">
        <f>'2M - SGS'!Z90</f>
        <v>9.4200000000000006E-2</v>
      </c>
      <c r="AA90" s="441">
        <f>'2M - SGS'!AA90</f>
        <v>0.108255</v>
      </c>
      <c r="AB90" s="441">
        <f>'2M - SGS'!AB90</f>
        <v>9.1078000000000006E-2</v>
      </c>
      <c r="AC90" s="441">
        <f>'2M - SGS'!AC90</f>
        <v>8.5239999999999996E-2</v>
      </c>
      <c r="AD90" s="441">
        <f>'2M - SGS'!AD90</f>
        <v>7.2980000000000003E-2</v>
      </c>
      <c r="AE90" s="441">
        <f>'2M - SGS'!AE90</f>
        <v>7.9849000000000003E-2</v>
      </c>
      <c r="AF90" s="441">
        <f>'2M - SGS'!AF90</f>
        <v>7.2720999999999994E-2</v>
      </c>
      <c r="AG90" s="441">
        <f>'2M - SGS'!AG90</f>
        <v>7.4929999999999997E-2</v>
      </c>
      <c r="AH90" s="441">
        <f>'2M - SGS'!AH90</f>
        <v>7.5861999999999999E-2</v>
      </c>
      <c r="AI90" s="441">
        <f>'2M - SGS'!AI90</f>
        <v>7.5733999999999996E-2</v>
      </c>
      <c r="AJ90" s="441">
        <f>'2M - SGS'!AJ90</f>
        <v>8.2808000000000007E-2</v>
      </c>
      <c r="AK90" s="441">
        <f>'2M - SGS'!AK90</f>
        <v>8.6345000000000005E-2</v>
      </c>
      <c r="AL90" s="441">
        <f>'2M - SGS'!AL90</f>
        <v>9.4200000000000006E-2</v>
      </c>
      <c r="AM90" s="441">
        <f>'2M - SGS'!AM90</f>
        <v>0.108255</v>
      </c>
      <c r="AN90" s="441">
        <f>'2M - SGS'!AN90</f>
        <v>9.1078000000000006E-2</v>
      </c>
      <c r="AO90" s="441">
        <f>'2M - SGS'!AO90</f>
        <v>8.5239999999999996E-2</v>
      </c>
      <c r="AP90" s="441">
        <f>'2M - SGS'!AP90</f>
        <v>7.2980000000000003E-2</v>
      </c>
      <c r="AQ90" s="441">
        <f>'2M - SGS'!AQ90</f>
        <v>7.9849000000000003E-2</v>
      </c>
      <c r="AR90" s="441">
        <f>'2M - SGS'!AR90</f>
        <v>7.2720999999999994E-2</v>
      </c>
      <c r="AS90" s="441">
        <f>'2M - SGS'!AS90</f>
        <v>7.4929999999999997E-2</v>
      </c>
      <c r="AT90" s="441">
        <f>'2M - SGS'!AT90</f>
        <v>7.5861999999999999E-2</v>
      </c>
      <c r="AU90" s="441">
        <f>'2M - SGS'!AU90</f>
        <v>7.5733999999999996E-2</v>
      </c>
      <c r="AV90" s="441">
        <f>'2M - SGS'!AV90</f>
        <v>8.2808000000000007E-2</v>
      </c>
      <c r="AW90" s="441">
        <f>'2M - SGS'!AW90</f>
        <v>8.6345000000000005E-2</v>
      </c>
      <c r="AX90" s="441">
        <f>'2M - SGS'!AX90</f>
        <v>9.4200000000000006E-2</v>
      </c>
      <c r="AY90" s="441">
        <f>'2M - SGS'!AY90</f>
        <v>0.108255</v>
      </c>
      <c r="AZ90" s="441">
        <f>'2M - SGS'!AZ90</f>
        <v>9.1078000000000006E-2</v>
      </c>
      <c r="BA90" s="441">
        <f>'2M - SGS'!BA90</f>
        <v>8.5239999999999996E-2</v>
      </c>
      <c r="BB90" s="441">
        <f>'2M - SGS'!BB90</f>
        <v>7.2980000000000003E-2</v>
      </c>
      <c r="BC90" s="441">
        <f>'2M - SGS'!BC90</f>
        <v>7.9849000000000003E-2</v>
      </c>
      <c r="BD90" s="441">
        <f>'2M - SGS'!BD90</f>
        <v>7.2720999999999994E-2</v>
      </c>
      <c r="BE90" s="441">
        <f>'2M - SGS'!BE90</f>
        <v>7.4929999999999997E-2</v>
      </c>
      <c r="BF90" s="441">
        <f>'2M - SGS'!BF90</f>
        <v>7.5861999999999999E-2</v>
      </c>
      <c r="BG90" s="441">
        <f>'2M - SGS'!BG90</f>
        <v>7.5733999999999996E-2</v>
      </c>
      <c r="BH90" s="441">
        <f>'2M - SGS'!BH90</f>
        <v>8.2808000000000007E-2</v>
      </c>
      <c r="BI90" s="441">
        <f>'2M - SGS'!BI90</f>
        <v>8.6345000000000005E-2</v>
      </c>
      <c r="BJ90" s="441">
        <f>'2M - SGS'!BJ90</f>
        <v>9.4200000000000006E-2</v>
      </c>
      <c r="BK90" s="441">
        <f>'2M - SGS'!BK90</f>
        <v>0.108255</v>
      </c>
      <c r="BL90" s="441">
        <f>'2M - SGS'!BL90</f>
        <v>9.1078000000000006E-2</v>
      </c>
      <c r="BM90" s="441">
        <f>'2M - SGS'!BM90</f>
        <v>8.5239999999999996E-2</v>
      </c>
      <c r="BN90" s="441">
        <f>'2M - SGS'!BN90</f>
        <v>7.2980000000000003E-2</v>
      </c>
      <c r="BO90" s="441">
        <f>'2M - SGS'!BO90</f>
        <v>7.9849000000000003E-2</v>
      </c>
      <c r="BP90" s="441">
        <f>'2M - SGS'!BP90</f>
        <v>7.2720999999999994E-2</v>
      </c>
      <c r="BQ90" s="441">
        <f>'2M - SGS'!BQ90</f>
        <v>7.4929999999999997E-2</v>
      </c>
      <c r="BR90" s="441">
        <f>'2M - SGS'!BR90</f>
        <v>7.5861999999999999E-2</v>
      </c>
      <c r="BS90" s="441">
        <f>'2M - SGS'!BS90</f>
        <v>7.5733999999999996E-2</v>
      </c>
      <c r="BT90" s="441">
        <f>'2M - SGS'!BT90</f>
        <v>8.2808000000000007E-2</v>
      </c>
      <c r="BU90" s="441">
        <f>'2M - SGS'!BU90</f>
        <v>8.6345000000000005E-2</v>
      </c>
      <c r="BV90" s="441">
        <f>'2M - SGS'!BV90</f>
        <v>9.4200000000000006E-2</v>
      </c>
      <c r="BW90" s="441">
        <f>'2M - SGS'!BW90</f>
        <v>0.108255</v>
      </c>
      <c r="BX90" s="441">
        <f>'2M - SGS'!BX90</f>
        <v>9.1078000000000006E-2</v>
      </c>
      <c r="BY90" s="441">
        <f>'2M - SGS'!BY90</f>
        <v>8.5239999999999996E-2</v>
      </c>
      <c r="BZ90" s="441">
        <f>'2M - SGS'!BZ90</f>
        <v>7.2980000000000003E-2</v>
      </c>
      <c r="CA90" s="441">
        <f>'2M - SGS'!CA90</f>
        <v>7.9849000000000003E-2</v>
      </c>
      <c r="CB90" s="441">
        <f>'2M - SGS'!CB90</f>
        <v>7.2720999999999994E-2</v>
      </c>
      <c r="CC90" s="441">
        <f>'2M - SGS'!CC90</f>
        <v>7.4929999999999997E-2</v>
      </c>
      <c r="CD90" s="441">
        <f>'2M - SGS'!CD90</f>
        <v>7.5861999999999999E-2</v>
      </c>
      <c r="CE90" s="441">
        <f>'2M - SGS'!CE90</f>
        <v>7.5733999999999996E-2</v>
      </c>
      <c r="CF90" s="441">
        <f>'2M - SGS'!CF90</f>
        <v>8.2808000000000007E-2</v>
      </c>
      <c r="CG90" s="441">
        <f>'2M - SGS'!CG90</f>
        <v>8.6345000000000005E-2</v>
      </c>
      <c r="CH90" s="442">
        <f>'2M - SGS'!CH90</f>
        <v>9.4200000000000006E-2</v>
      </c>
      <c r="CJ90" s="278">
        <f t="shared" si="77"/>
        <v>1.0000020000000001</v>
      </c>
    </row>
    <row r="91" spans="1:88" ht="15" thickBot="1" x14ac:dyDescent="0.35">
      <c r="CJ91" s="259" t="s">
        <v>225</v>
      </c>
    </row>
    <row r="92" spans="1:88" ht="15" customHeight="1" x14ac:dyDescent="0.3">
      <c r="A92" s="698" t="s">
        <v>241</v>
      </c>
      <c r="B92" s="359" t="s">
        <v>55</v>
      </c>
      <c r="C92" s="309">
        <v>43831</v>
      </c>
      <c r="D92" s="309">
        <v>43862</v>
      </c>
      <c r="E92" s="309">
        <v>43891</v>
      </c>
      <c r="F92" s="309">
        <v>43922</v>
      </c>
      <c r="G92" s="309">
        <v>43952</v>
      </c>
      <c r="H92" s="309">
        <v>43983</v>
      </c>
      <c r="I92" s="309">
        <v>44013</v>
      </c>
      <c r="J92" s="309">
        <v>44044</v>
      </c>
      <c r="K92" s="309">
        <v>44075</v>
      </c>
      <c r="L92" s="309">
        <v>44105</v>
      </c>
      <c r="M92" s="309">
        <v>44136</v>
      </c>
      <c r="N92" s="309">
        <v>44166</v>
      </c>
      <c r="O92" s="309">
        <v>44197</v>
      </c>
      <c r="P92" s="309">
        <v>44228</v>
      </c>
      <c r="Q92" s="309">
        <v>44256</v>
      </c>
      <c r="R92" s="309">
        <v>44287</v>
      </c>
      <c r="S92" s="309">
        <v>44317</v>
      </c>
      <c r="T92" s="309">
        <v>44348</v>
      </c>
      <c r="U92" s="309">
        <v>44378</v>
      </c>
      <c r="V92" s="309">
        <v>44409</v>
      </c>
      <c r="W92" s="309">
        <v>44440</v>
      </c>
      <c r="X92" s="309">
        <v>44470</v>
      </c>
      <c r="Y92" s="309">
        <v>44501</v>
      </c>
      <c r="Z92" s="309">
        <v>44531</v>
      </c>
      <c r="AA92" s="309">
        <v>44562</v>
      </c>
      <c r="AB92" s="309">
        <v>44593</v>
      </c>
      <c r="AC92" s="309">
        <v>44621</v>
      </c>
      <c r="AD92" s="309">
        <v>44652</v>
      </c>
      <c r="AE92" s="309">
        <v>44682</v>
      </c>
      <c r="AF92" s="309">
        <v>44713</v>
      </c>
      <c r="AG92" s="309">
        <v>44743</v>
      </c>
      <c r="AH92" s="309">
        <v>44774</v>
      </c>
      <c r="AI92" s="309">
        <v>44805</v>
      </c>
      <c r="AJ92" s="309">
        <v>44835</v>
      </c>
      <c r="AK92" s="309">
        <v>44866</v>
      </c>
      <c r="AL92" s="309">
        <v>44896</v>
      </c>
      <c r="AM92" s="309">
        <v>44927</v>
      </c>
      <c r="AN92" s="309">
        <v>44958</v>
      </c>
      <c r="AO92" s="309">
        <v>44986</v>
      </c>
      <c r="AP92" s="309">
        <v>45017</v>
      </c>
      <c r="AQ92" s="309">
        <v>45047</v>
      </c>
      <c r="AR92" s="309">
        <v>45078</v>
      </c>
      <c r="AS92" s="309">
        <v>45108</v>
      </c>
      <c r="AT92" s="309">
        <v>45139</v>
      </c>
      <c r="AU92" s="309">
        <v>45170</v>
      </c>
      <c r="AV92" s="309">
        <v>45200</v>
      </c>
      <c r="AW92" s="309">
        <v>45231</v>
      </c>
      <c r="AX92" s="309">
        <v>45261</v>
      </c>
      <c r="AY92" s="309">
        <v>45292</v>
      </c>
      <c r="AZ92" s="309">
        <v>45323</v>
      </c>
      <c r="BA92" s="309">
        <v>45352</v>
      </c>
      <c r="BB92" s="309">
        <v>45383</v>
      </c>
      <c r="BC92" s="309">
        <v>45413</v>
      </c>
      <c r="BD92" s="309">
        <v>45444</v>
      </c>
      <c r="BE92" s="309">
        <v>45474</v>
      </c>
      <c r="BF92" s="309">
        <v>45505</v>
      </c>
      <c r="BG92" s="309">
        <v>45536</v>
      </c>
      <c r="BH92" s="309">
        <v>45566</v>
      </c>
      <c r="BI92" s="309">
        <v>45597</v>
      </c>
      <c r="BJ92" s="309">
        <v>45627</v>
      </c>
      <c r="BK92" s="309">
        <v>45658</v>
      </c>
      <c r="BL92" s="309">
        <v>45689</v>
      </c>
      <c r="BM92" s="309">
        <v>45717</v>
      </c>
      <c r="BN92" s="309">
        <v>45748</v>
      </c>
      <c r="BO92" s="309">
        <v>45778</v>
      </c>
      <c r="BP92" s="309">
        <v>45809</v>
      </c>
      <c r="BQ92" s="309">
        <v>45839</v>
      </c>
      <c r="BR92" s="309">
        <v>45870</v>
      </c>
      <c r="BS92" s="309">
        <v>45901</v>
      </c>
      <c r="BT92" s="309">
        <v>45931</v>
      </c>
      <c r="BU92" s="309">
        <v>45962</v>
      </c>
      <c r="BV92" s="309">
        <v>45992</v>
      </c>
      <c r="BW92" s="309">
        <v>46023</v>
      </c>
      <c r="BX92" s="309">
        <v>46054</v>
      </c>
      <c r="BY92" s="309">
        <v>46082</v>
      </c>
      <c r="BZ92" s="309">
        <v>46113</v>
      </c>
      <c r="CA92" s="309">
        <v>46143</v>
      </c>
      <c r="CB92" s="309">
        <v>46174</v>
      </c>
      <c r="CC92" s="309">
        <v>46204</v>
      </c>
      <c r="CD92" s="309">
        <v>46235</v>
      </c>
      <c r="CE92" s="309">
        <v>46266</v>
      </c>
      <c r="CF92" s="309">
        <v>46296</v>
      </c>
      <c r="CG92" s="309">
        <v>46327</v>
      </c>
      <c r="CH92" s="310">
        <v>46357</v>
      </c>
    </row>
    <row r="93" spans="1:88" ht="15.75" customHeight="1" x14ac:dyDescent="0.3">
      <c r="A93" s="699"/>
      <c r="B93" s="11" t="s">
        <v>229</v>
      </c>
      <c r="C93" s="419">
        <f>'3M - LGS'!C93</f>
        <v>2.8837000000000002E-2</v>
      </c>
      <c r="D93" s="419">
        <f>'3M - LGS'!D93</f>
        <v>3.0424E-2</v>
      </c>
      <c r="E93" s="419">
        <f>'3M - LGS'!E93</f>
        <v>2.7962999999999998E-2</v>
      </c>
      <c r="F93" s="420">
        <f>'3M - LGS'!F93</f>
        <v>3.3774999999999999E-2</v>
      </c>
      <c r="G93" s="420">
        <f>'3M - LGS'!G93</f>
        <v>3.6714999999999998E-2</v>
      </c>
      <c r="H93" s="420">
        <f>'3M - LGS'!H93</f>
        <v>6.8380999999999997E-2</v>
      </c>
      <c r="I93" s="420">
        <f>'3M - LGS'!I93</f>
        <v>6.6040000000000001E-2</v>
      </c>
      <c r="J93" s="420">
        <f>'3M - LGS'!J93</f>
        <v>6.8090999999999999E-2</v>
      </c>
      <c r="K93" s="420">
        <f>'3M - LGS'!K93</f>
        <v>6.6092999999999999E-2</v>
      </c>
      <c r="L93" s="420">
        <f>'3M - LGS'!L93</f>
        <v>3.5712000000000001E-2</v>
      </c>
      <c r="M93" s="420">
        <f>'3M - LGS'!M93</f>
        <v>3.6135E-2</v>
      </c>
      <c r="N93" s="420">
        <f>'3M - LGS'!N93</f>
        <v>3.3574E-2</v>
      </c>
      <c r="O93" s="420">
        <f>'3M - LGS'!O93</f>
        <v>3.2899999999999999E-2</v>
      </c>
      <c r="P93" s="420">
        <f>'3M - LGS'!P93</f>
        <v>3.3628999999999999E-2</v>
      </c>
      <c r="Q93" s="420">
        <f>'3M - LGS'!Q93</f>
        <v>3.4622E-2</v>
      </c>
      <c r="R93" s="420">
        <f>'3M - LGS'!R93</f>
        <v>3.3774999999999999E-2</v>
      </c>
      <c r="S93" s="420">
        <f>'3M - LGS'!S93</f>
        <v>3.6714999999999998E-2</v>
      </c>
      <c r="T93" s="420">
        <f>'3M - LGS'!T93</f>
        <v>6.8380999999999997E-2</v>
      </c>
      <c r="U93" s="420">
        <f>'3M - LGS'!U93</f>
        <v>6.6040000000000001E-2</v>
      </c>
      <c r="V93" s="420">
        <f>'3M - LGS'!V93</f>
        <v>6.8090999999999999E-2</v>
      </c>
      <c r="W93" s="420">
        <f>'3M - LGS'!W93</f>
        <v>6.6092999999999999E-2</v>
      </c>
      <c r="X93" s="420">
        <f>'3M - LGS'!X93</f>
        <v>3.5712000000000001E-2</v>
      </c>
      <c r="Y93" s="420">
        <f>'3M - LGS'!Y93</f>
        <v>3.6135E-2</v>
      </c>
      <c r="Z93" s="420">
        <f>'3M - LGS'!Z93</f>
        <v>3.3574E-2</v>
      </c>
      <c r="AA93" s="420">
        <f>'3M - LGS'!AA93</f>
        <v>3.2899999999999999E-2</v>
      </c>
      <c r="AB93" s="420">
        <f>'3M - LGS'!AB93</f>
        <v>3.3628999999999999E-2</v>
      </c>
      <c r="AC93" s="420">
        <f>'3M - LGS'!AC93</f>
        <v>3.4622E-2</v>
      </c>
      <c r="AD93" s="420">
        <f>'3M - LGS'!AD93</f>
        <v>3.3774999999999999E-2</v>
      </c>
      <c r="AE93" s="420">
        <f>'3M - LGS'!AE93</f>
        <v>3.6714999999999998E-2</v>
      </c>
      <c r="AF93" s="420">
        <f>'3M - LGS'!AF93</f>
        <v>6.8380999999999997E-2</v>
      </c>
      <c r="AG93" s="420">
        <f>'3M - LGS'!AG93</f>
        <v>6.6040000000000001E-2</v>
      </c>
      <c r="AH93" s="420">
        <f>'3M - LGS'!AH93</f>
        <v>6.8090999999999999E-2</v>
      </c>
      <c r="AI93" s="420">
        <f>'3M - LGS'!AI93</f>
        <v>6.6092999999999999E-2</v>
      </c>
      <c r="AJ93" s="420">
        <f>'3M - LGS'!AJ93</f>
        <v>3.5712000000000001E-2</v>
      </c>
      <c r="AK93" s="420">
        <f>'3M - LGS'!AK93</f>
        <v>3.6135E-2</v>
      </c>
      <c r="AL93" s="420">
        <f>'3M - LGS'!AL93</f>
        <v>3.3574E-2</v>
      </c>
      <c r="AM93" s="420">
        <f>'3M - LGS'!AM93</f>
        <v>3.2899999999999999E-2</v>
      </c>
      <c r="AN93" s="420">
        <f>'3M - LGS'!AN93</f>
        <v>3.3628999999999999E-2</v>
      </c>
      <c r="AO93" s="420">
        <f>'3M - LGS'!AO93</f>
        <v>3.4622E-2</v>
      </c>
      <c r="AP93" s="420">
        <f>'3M - LGS'!AP93</f>
        <v>3.3774999999999999E-2</v>
      </c>
      <c r="AQ93" s="420">
        <f>'3M - LGS'!AQ93</f>
        <v>3.6714999999999998E-2</v>
      </c>
      <c r="AR93" s="420">
        <f>'3M - LGS'!AR93</f>
        <v>6.8380999999999997E-2</v>
      </c>
      <c r="AS93" s="420">
        <f>'3M - LGS'!AS93</f>
        <v>6.6040000000000001E-2</v>
      </c>
      <c r="AT93" s="420">
        <f>'3M - LGS'!AT93</f>
        <v>6.8090999999999999E-2</v>
      </c>
      <c r="AU93" s="420">
        <f>'3M - LGS'!AU93</f>
        <v>6.6092999999999999E-2</v>
      </c>
      <c r="AV93" s="420">
        <f>'3M - LGS'!AV93</f>
        <v>3.5712000000000001E-2</v>
      </c>
      <c r="AW93" s="420">
        <f>'3M - LGS'!AW93</f>
        <v>3.6135E-2</v>
      </c>
      <c r="AX93" s="420">
        <f>'3M - LGS'!AX93</f>
        <v>3.3574E-2</v>
      </c>
      <c r="AY93" s="420">
        <f>'3M - LGS'!AY93</f>
        <v>3.2899999999999999E-2</v>
      </c>
      <c r="AZ93" s="420">
        <f>'3M - LGS'!AZ93</f>
        <v>3.3628999999999999E-2</v>
      </c>
      <c r="BA93" s="420">
        <f>'3M - LGS'!BA93</f>
        <v>3.4622E-2</v>
      </c>
      <c r="BB93" s="420">
        <f>'3M - LGS'!BB93</f>
        <v>3.3774999999999999E-2</v>
      </c>
      <c r="BC93" s="420">
        <f>'3M - LGS'!BC93</f>
        <v>3.6714999999999998E-2</v>
      </c>
      <c r="BD93" s="420">
        <f>'3M - LGS'!BD93</f>
        <v>6.8380999999999997E-2</v>
      </c>
      <c r="BE93" s="420">
        <f>'3M - LGS'!BE93</f>
        <v>6.6040000000000001E-2</v>
      </c>
      <c r="BF93" s="420">
        <f>'3M - LGS'!BF93</f>
        <v>6.8090999999999999E-2</v>
      </c>
      <c r="BG93" s="420">
        <f>'3M - LGS'!BG93</f>
        <v>6.6092999999999999E-2</v>
      </c>
      <c r="BH93" s="420">
        <f>'3M - LGS'!BH93</f>
        <v>3.5712000000000001E-2</v>
      </c>
      <c r="BI93" s="420">
        <f>'3M - LGS'!BI93</f>
        <v>3.6135E-2</v>
      </c>
      <c r="BJ93" s="420">
        <f>'3M - LGS'!BJ93</f>
        <v>3.3574E-2</v>
      </c>
      <c r="BK93" s="420">
        <f>'3M - LGS'!BK93</f>
        <v>3.2899999999999999E-2</v>
      </c>
      <c r="BL93" s="420">
        <f>'3M - LGS'!BL93</f>
        <v>3.3628999999999999E-2</v>
      </c>
      <c r="BM93" s="420">
        <f>'3M - LGS'!BM93</f>
        <v>3.4622E-2</v>
      </c>
      <c r="BN93" s="420">
        <f>'3M - LGS'!BN93</f>
        <v>3.3774999999999999E-2</v>
      </c>
      <c r="BO93" s="420">
        <f>'3M - LGS'!BO93</f>
        <v>3.6714999999999998E-2</v>
      </c>
      <c r="BP93" s="420">
        <f>'3M - LGS'!BP93</f>
        <v>6.8380999999999997E-2</v>
      </c>
      <c r="BQ93" s="420">
        <f>'3M - LGS'!BQ93</f>
        <v>6.6040000000000001E-2</v>
      </c>
      <c r="BR93" s="420">
        <f>'3M - LGS'!BR93</f>
        <v>6.8090999999999999E-2</v>
      </c>
      <c r="BS93" s="420">
        <f>'3M - LGS'!BS93</f>
        <v>6.6092999999999999E-2</v>
      </c>
      <c r="BT93" s="420">
        <f>'3M - LGS'!BT93</f>
        <v>3.5712000000000001E-2</v>
      </c>
      <c r="BU93" s="420">
        <f>'3M - LGS'!BU93</f>
        <v>3.6135E-2</v>
      </c>
      <c r="BV93" s="420">
        <f>'3M - LGS'!BV93</f>
        <v>3.3574E-2</v>
      </c>
      <c r="BW93" s="420">
        <f>'3M - LGS'!BW93</f>
        <v>3.2899999999999999E-2</v>
      </c>
      <c r="BX93" s="420">
        <f>'3M - LGS'!BX93</f>
        <v>3.3628999999999999E-2</v>
      </c>
      <c r="BY93" s="420">
        <f>'3M - LGS'!BY93</f>
        <v>3.4622E-2</v>
      </c>
      <c r="BZ93" s="420">
        <f>'3M - LGS'!BZ93</f>
        <v>3.3774999999999999E-2</v>
      </c>
      <c r="CA93" s="420">
        <f>'3M - LGS'!CA93</f>
        <v>3.6714999999999998E-2</v>
      </c>
      <c r="CB93" s="420">
        <f>'3M - LGS'!CB93</f>
        <v>6.8380999999999997E-2</v>
      </c>
      <c r="CC93" s="420">
        <f>'3M - LGS'!CC93</f>
        <v>6.6040000000000001E-2</v>
      </c>
      <c r="CD93" s="420">
        <f>'3M - LGS'!CD93</f>
        <v>6.8090999999999999E-2</v>
      </c>
      <c r="CE93" s="420">
        <f>'3M - LGS'!CE93</f>
        <v>6.6092999999999999E-2</v>
      </c>
      <c r="CF93" s="420">
        <f>'3M - LGS'!CF93</f>
        <v>3.5712000000000001E-2</v>
      </c>
      <c r="CG93" s="420">
        <f>'3M - LGS'!CG93</f>
        <v>3.6135E-2</v>
      </c>
      <c r="CH93" s="421">
        <f>'3M - LGS'!CH93</f>
        <v>3.3574E-2</v>
      </c>
      <c r="CJ93" s="259" t="s">
        <v>227</v>
      </c>
    </row>
    <row r="94" spans="1:88" x14ac:dyDescent="0.3">
      <c r="A94" s="699"/>
      <c r="B94" s="11" t="s">
        <v>128</v>
      </c>
      <c r="C94" s="419">
        <f>'3M - LGS'!C94</f>
        <v>3.0917E-2</v>
      </c>
      <c r="D94" s="419">
        <f>'3M - LGS'!D94</f>
        <v>3.3917999999999997E-2</v>
      </c>
      <c r="E94" s="419">
        <f>'3M - LGS'!E94</f>
        <v>3.1923E-2</v>
      </c>
      <c r="F94" s="420">
        <f>'3M - LGS'!F94</f>
        <v>3.4112999999999997E-2</v>
      </c>
      <c r="G94" s="420">
        <f>'3M - LGS'!G94</f>
        <v>4.2518E-2</v>
      </c>
      <c r="H94" s="420">
        <f>'3M - LGS'!H94</f>
        <v>8.4876999999999994E-2</v>
      </c>
      <c r="I94" s="420">
        <f>'3M - LGS'!I94</f>
        <v>7.9538999999999999E-2</v>
      </c>
      <c r="J94" s="420">
        <f>'3M - LGS'!J94</f>
        <v>8.3308999999999994E-2</v>
      </c>
      <c r="K94" s="420">
        <f>'3M - LGS'!K94</f>
        <v>8.3042000000000005E-2</v>
      </c>
      <c r="L94" s="420">
        <f>'3M - LGS'!L94</f>
        <v>3.5901000000000002E-2</v>
      </c>
      <c r="M94" s="420">
        <f>'3M - LGS'!M94</f>
        <v>3.8133E-2</v>
      </c>
      <c r="N94" s="420">
        <f>'3M - LGS'!N94</f>
        <v>3.4439999999999998E-2</v>
      </c>
      <c r="O94" s="420">
        <f>'3M - LGS'!O94</f>
        <v>3.4639999999999997E-2</v>
      </c>
      <c r="P94" s="420">
        <f>'3M - LGS'!P94</f>
        <v>3.6375999999999999E-2</v>
      </c>
      <c r="Q94" s="420">
        <f>'3M - LGS'!Q94</f>
        <v>3.8793000000000001E-2</v>
      </c>
      <c r="R94" s="420">
        <f>'3M - LGS'!R94</f>
        <v>3.4112999999999997E-2</v>
      </c>
      <c r="S94" s="420">
        <f>'3M - LGS'!S94</f>
        <v>4.2518E-2</v>
      </c>
      <c r="T94" s="420">
        <f>'3M - LGS'!T94</f>
        <v>8.4876999999999994E-2</v>
      </c>
      <c r="U94" s="420">
        <f>'3M - LGS'!U94</f>
        <v>7.9538999999999999E-2</v>
      </c>
      <c r="V94" s="420">
        <f>'3M - LGS'!V94</f>
        <v>8.3308999999999994E-2</v>
      </c>
      <c r="W94" s="420">
        <f>'3M - LGS'!W94</f>
        <v>8.3042000000000005E-2</v>
      </c>
      <c r="X94" s="420">
        <f>'3M - LGS'!X94</f>
        <v>3.5901000000000002E-2</v>
      </c>
      <c r="Y94" s="420">
        <f>'3M - LGS'!Y94</f>
        <v>3.8133E-2</v>
      </c>
      <c r="Z94" s="420">
        <f>'3M - LGS'!Z94</f>
        <v>3.4439999999999998E-2</v>
      </c>
      <c r="AA94" s="420">
        <f>'3M - LGS'!AA94</f>
        <v>3.4639999999999997E-2</v>
      </c>
      <c r="AB94" s="420">
        <f>'3M - LGS'!AB94</f>
        <v>3.6375999999999999E-2</v>
      </c>
      <c r="AC94" s="420">
        <f>'3M - LGS'!AC94</f>
        <v>3.8793000000000001E-2</v>
      </c>
      <c r="AD94" s="420">
        <f>'3M - LGS'!AD94</f>
        <v>3.4112999999999997E-2</v>
      </c>
      <c r="AE94" s="420">
        <f>'3M - LGS'!AE94</f>
        <v>4.2518E-2</v>
      </c>
      <c r="AF94" s="420">
        <f>'3M - LGS'!AF94</f>
        <v>8.4876999999999994E-2</v>
      </c>
      <c r="AG94" s="420">
        <f>'3M - LGS'!AG94</f>
        <v>7.9538999999999999E-2</v>
      </c>
      <c r="AH94" s="420">
        <f>'3M - LGS'!AH94</f>
        <v>8.3308999999999994E-2</v>
      </c>
      <c r="AI94" s="420">
        <f>'3M - LGS'!AI94</f>
        <v>8.3042000000000005E-2</v>
      </c>
      <c r="AJ94" s="420">
        <f>'3M - LGS'!AJ94</f>
        <v>3.5901000000000002E-2</v>
      </c>
      <c r="AK94" s="420">
        <f>'3M - LGS'!AK94</f>
        <v>3.8133E-2</v>
      </c>
      <c r="AL94" s="420">
        <f>'3M - LGS'!AL94</f>
        <v>3.4439999999999998E-2</v>
      </c>
      <c r="AM94" s="420">
        <f>'3M - LGS'!AM94</f>
        <v>3.4639999999999997E-2</v>
      </c>
      <c r="AN94" s="420">
        <f>'3M - LGS'!AN94</f>
        <v>3.6375999999999999E-2</v>
      </c>
      <c r="AO94" s="420">
        <f>'3M - LGS'!AO94</f>
        <v>3.8793000000000001E-2</v>
      </c>
      <c r="AP94" s="420">
        <f>'3M - LGS'!AP94</f>
        <v>3.4112999999999997E-2</v>
      </c>
      <c r="AQ94" s="420">
        <f>'3M - LGS'!AQ94</f>
        <v>4.2518E-2</v>
      </c>
      <c r="AR94" s="420">
        <f>'3M - LGS'!AR94</f>
        <v>8.4876999999999994E-2</v>
      </c>
      <c r="AS94" s="420">
        <f>'3M - LGS'!AS94</f>
        <v>7.9538999999999999E-2</v>
      </c>
      <c r="AT94" s="420">
        <f>'3M - LGS'!AT94</f>
        <v>8.3308999999999994E-2</v>
      </c>
      <c r="AU94" s="420">
        <f>'3M - LGS'!AU94</f>
        <v>8.3042000000000005E-2</v>
      </c>
      <c r="AV94" s="420">
        <f>'3M - LGS'!AV94</f>
        <v>3.5901000000000002E-2</v>
      </c>
      <c r="AW94" s="420">
        <f>'3M - LGS'!AW94</f>
        <v>3.8133E-2</v>
      </c>
      <c r="AX94" s="420">
        <f>'3M - LGS'!AX94</f>
        <v>3.4439999999999998E-2</v>
      </c>
      <c r="AY94" s="420">
        <f>'3M - LGS'!AY94</f>
        <v>3.4639999999999997E-2</v>
      </c>
      <c r="AZ94" s="420">
        <f>'3M - LGS'!AZ94</f>
        <v>3.6375999999999999E-2</v>
      </c>
      <c r="BA94" s="420">
        <f>'3M - LGS'!BA94</f>
        <v>3.8793000000000001E-2</v>
      </c>
      <c r="BB94" s="420">
        <f>'3M - LGS'!BB94</f>
        <v>3.4112999999999997E-2</v>
      </c>
      <c r="BC94" s="420">
        <f>'3M - LGS'!BC94</f>
        <v>4.2518E-2</v>
      </c>
      <c r="BD94" s="420">
        <f>'3M - LGS'!BD94</f>
        <v>8.4876999999999994E-2</v>
      </c>
      <c r="BE94" s="420">
        <f>'3M - LGS'!BE94</f>
        <v>7.9538999999999999E-2</v>
      </c>
      <c r="BF94" s="420">
        <f>'3M - LGS'!BF94</f>
        <v>8.3308999999999994E-2</v>
      </c>
      <c r="BG94" s="420">
        <f>'3M - LGS'!BG94</f>
        <v>8.3042000000000005E-2</v>
      </c>
      <c r="BH94" s="420">
        <f>'3M - LGS'!BH94</f>
        <v>3.5901000000000002E-2</v>
      </c>
      <c r="BI94" s="420">
        <f>'3M - LGS'!BI94</f>
        <v>3.8133E-2</v>
      </c>
      <c r="BJ94" s="420">
        <f>'3M - LGS'!BJ94</f>
        <v>3.4439999999999998E-2</v>
      </c>
      <c r="BK94" s="420">
        <f>'3M - LGS'!BK94</f>
        <v>3.4639999999999997E-2</v>
      </c>
      <c r="BL94" s="420">
        <f>'3M - LGS'!BL94</f>
        <v>3.6375999999999999E-2</v>
      </c>
      <c r="BM94" s="420">
        <f>'3M - LGS'!BM94</f>
        <v>3.8793000000000001E-2</v>
      </c>
      <c r="BN94" s="420">
        <f>'3M - LGS'!BN94</f>
        <v>3.4112999999999997E-2</v>
      </c>
      <c r="BO94" s="420">
        <f>'3M - LGS'!BO94</f>
        <v>4.2518E-2</v>
      </c>
      <c r="BP94" s="420">
        <f>'3M - LGS'!BP94</f>
        <v>8.4876999999999994E-2</v>
      </c>
      <c r="BQ94" s="420">
        <f>'3M - LGS'!BQ94</f>
        <v>7.9538999999999999E-2</v>
      </c>
      <c r="BR94" s="420">
        <f>'3M - LGS'!BR94</f>
        <v>8.3308999999999994E-2</v>
      </c>
      <c r="BS94" s="420">
        <f>'3M - LGS'!BS94</f>
        <v>8.3042000000000005E-2</v>
      </c>
      <c r="BT94" s="420">
        <f>'3M - LGS'!BT94</f>
        <v>3.5901000000000002E-2</v>
      </c>
      <c r="BU94" s="420">
        <f>'3M - LGS'!BU94</f>
        <v>3.8133E-2</v>
      </c>
      <c r="BV94" s="420">
        <f>'3M - LGS'!BV94</f>
        <v>3.4439999999999998E-2</v>
      </c>
      <c r="BW94" s="420">
        <f>'3M - LGS'!BW94</f>
        <v>3.4639999999999997E-2</v>
      </c>
      <c r="BX94" s="420">
        <f>'3M - LGS'!BX94</f>
        <v>3.6375999999999999E-2</v>
      </c>
      <c r="BY94" s="420">
        <f>'3M - LGS'!BY94</f>
        <v>3.8793000000000001E-2</v>
      </c>
      <c r="BZ94" s="420">
        <f>'3M - LGS'!BZ94</f>
        <v>3.4112999999999997E-2</v>
      </c>
      <c r="CA94" s="420">
        <f>'3M - LGS'!CA94</f>
        <v>4.2518E-2</v>
      </c>
      <c r="CB94" s="420">
        <f>'3M - LGS'!CB94</f>
        <v>8.4876999999999994E-2</v>
      </c>
      <c r="CC94" s="420">
        <f>'3M - LGS'!CC94</f>
        <v>7.9538999999999999E-2</v>
      </c>
      <c r="CD94" s="420">
        <f>'3M - LGS'!CD94</f>
        <v>8.3308999999999994E-2</v>
      </c>
      <c r="CE94" s="420">
        <f>'3M - LGS'!CE94</f>
        <v>8.3042000000000005E-2</v>
      </c>
      <c r="CF94" s="420">
        <f>'3M - LGS'!CF94</f>
        <v>3.5901000000000002E-2</v>
      </c>
      <c r="CG94" s="420">
        <f>'3M - LGS'!CG94</f>
        <v>3.8133E-2</v>
      </c>
      <c r="CH94" s="421">
        <f>'3M - LGS'!CH94</f>
        <v>3.4439999999999998E-2</v>
      </c>
      <c r="CJ94" s="259" t="s">
        <v>228</v>
      </c>
    </row>
    <row r="95" spans="1:88" x14ac:dyDescent="0.3">
      <c r="A95" s="699"/>
      <c r="B95" s="11" t="s">
        <v>230</v>
      </c>
      <c r="C95" s="419">
        <f>'3M - LGS'!C95</f>
        <v>2.9335E-2</v>
      </c>
      <c r="D95" s="419">
        <f>'3M - LGS'!D95</f>
        <v>3.0443999999999999E-2</v>
      </c>
      <c r="E95" s="419">
        <f>'3M - LGS'!E95</f>
        <v>2.7954E-2</v>
      </c>
      <c r="F95" s="420">
        <f>'3M - LGS'!F95</f>
        <v>3.6261000000000002E-2</v>
      </c>
      <c r="G95" s="420">
        <f>'3M - LGS'!G95</f>
        <v>3.8356000000000001E-2</v>
      </c>
      <c r="H95" s="420">
        <f>'3M - LGS'!H95</f>
        <v>7.3451000000000002E-2</v>
      </c>
      <c r="I95" s="420">
        <f>'3M - LGS'!I95</f>
        <v>7.0691000000000004E-2</v>
      </c>
      <c r="J95" s="420">
        <f>'3M - LGS'!J95</f>
        <v>7.3116E-2</v>
      </c>
      <c r="K95" s="420">
        <f>'3M - LGS'!K95</f>
        <v>7.0167999999999994E-2</v>
      </c>
      <c r="L95" s="420">
        <f>'3M - LGS'!L95</f>
        <v>3.7338000000000003E-2</v>
      </c>
      <c r="M95" s="420">
        <f>'3M - LGS'!M95</f>
        <v>3.6955000000000002E-2</v>
      </c>
      <c r="N95" s="420">
        <f>'3M - LGS'!N95</f>
        <v>3.4236999999999997E-2</v>
      </c>
      <c r="O95" s="420">
        <f>'3M - LGS'!O95</f>
        <v>3.3316999999999999E-2</v>
      </c>
      <c r="P95" s="420">
        <f>'3M - LGS'!P95</f>
        <v>3.3644E-2</v>
      </c>
      <c r="Q95" s="420">
        <f>'3M - LGS'!Q95</f>
        <v>3.4612999999999998E-2</v>
      </c>
      <c r="R95" s="420">
        <f>'3M - LGS'!R95</f>
        <v>3.6261000000000002E-2</v>
      </c>
      <c r="S95" s="420">
        <f>'3M - LGS'!S95</f>
        <v>3.8356000000000001E-2</v>
      </c>
      <c r="T95" s="420">
        <f>'3M - LGS'!T95</f>
        <v>7.3451000000000002E-2</v>
      </c>
      <c r="U95" s="420">
        <f>'3M - LGS'!U95</f>
        <v>7.0691000000000004E-2</v>
      </c>
      <c r="V95" s="420">
        <f>'3M - LGS'!V95</f>
        <v>7.3116E-2</v>
      </c>
      <c r="W95" s="420">
        <f>'3M - LGS'!W95</f>
        <v>7.0167999999999994E-2</v>
      </c>
      <c r="X95" s="420">
        <f>'3M - LGS'!X95</f>
        <v>3.7338000000000003E-2</v>
      </c>
      <c r="Y95" s="420">
        <f>'3M - LGS'!Y95</f>
        <v>3.6955000000000002E-2</v>
      </c>
      <c r="Z95" s="420">
        <f>'3M - LGS'!Z95</f>
        <v>3.4236999999999997E-2</v>
      </c>
      <c r="AA95" s="420">
        <f>'3M - LGS'!AA95</f>
        <v>3.3316999999999999E-2</v>
      </c>
      <c r="AB95" s="420">
        <f>'3M - LGS'!AB95</f>
        <v>3.3644E-2</v>
      </c>
      <c r="AC95" s="420">
        <f>'3M - LGS'!AC95</f>
        <v>3.4612999999999998E-2</v>
      </c>
      <c r="AD95" s="420">
        <f>'3M - LGS'!AD95</f>
        <v>3.6261000000000002E-2</v>
      </c>
      <c r="AE95" s="420">
        <f>'3M - LGS'!AE95</f>
        <v>3.8356000000000001E-2</v>
      </c>
      <c r="AF95" s="420">
        <f>'3M - LGS'!AF95</f>
        <v>7.3451000000000002E-2</v>
      </c>
      <c r="AG95" s="420">
        <f>'3M - LGS'!AG95</f>
        <v>7.0691000000000004E-2</v>
      </c>
      <c r="AH95" s="420">
        <f>'3M - LGS'!AH95</f>
        <v>7.3116E-2</v>
      </c>
      <c r="AI95" s="420">
        <f>'3M - LGS'!AI95</f>
        <v>7.0167999999999994E-2</v>
      </c>
      <c r="AJ95" s="420">
        <f>'3M - LGS'!AJ95</f>
        <v>3.7338000000000003E-2</v>
      </c>
      <c r="AK95" s="420">
        <f>'3M - LGS'!AK95</f>
        <v>3.6955000000000002E-2</v>
      </c>
      <c r="AL95" s="420">
        <f>'3M - LGS'!AL95</f>
        <v>3.4236999999999997E-2</v>
      </c>
      <c r="AM95" s="420">
        <f>'3M - LGS'!AM95</f>
        <v>3.3316999999999999E-2</v>
      </c>
      <c r="AN95" s="420">
        <f>'3M - LGS'!AN95</f>
        <v>3.3644E-2</v>
      </c>
      <c r="AO95" s="420">
        <f>'3M - LGS'!AO95</f>
        <v>3.4612999999999998E-2</v>
      </c>
      <c r="AP95" s="420">
        <f>'3M - LGS'!AP95</f>
        <v>3.6261000000000002E-2</v>
      </c>
      <c r="AQ95" s="420">
        <f>'3M - LGS'!AQ95</f>
        <v>3.8356000000000001E-2</v>
      </c>
      <c r="AR95" s="420">
        <f>'3M - LGS'!AR95</f>
        <v>7.3451000000000002E-2</v>
      </c>
      <c r="AS95" s="420">
        <f>'3M - LGS'!AS95</f>
        <v>7.0691000000000004E-2</v>
      </c>
      <c r="AT95" s="420">
        <f>'3M - LGS'!AT95</f>
        <v>7.3116E-2</v>
      </c>
      <c r="AU95" s="420">
        <f>'3M - LGS'!AU95</f>
        <v>7.0167999999999994E-2</v>
      </c>
      <c r="AV95" s="420">
        <f>'3M - LGS'!AV95</f>
        <v>3.7338000000000003E-2</v>
      </c>
      <c r="AW95" s="420">
        <f>'3M - LGS'!AW95</f>
        <v>3.6955000000000002E-2</v>
      </c>
      <c r="AX95" s="420">
        <f>'3M - LGS'!AX95</f>
        <v>3.4236999999999997E-2</v>
      </c>
      <c r="AY95" s="420">
        <f>'3M - LGS'!AY95</f>
        <v>3.3316999999999999E-2</v>
      </c>
      <c r="AZ95" s="420">
        <f>'3M - LGS'!AZ95</f>
        <v>3.3644E-2</v>
      </c>
      <c r="BA95" s="420">
        <f>'3M - LGS'!BA95</f>
        <v>3.4612999999999998E-2</v>
      </c>
      <c r="BB95" s="420">
        <f>'3M - LGS'!BB95</f>
        <v>3.6261000000000002E-2</v>
      </c>
      <c r="BC95" s="420">
        <f>'3M - LGS'!BC95</f>
        <v>3.8356000000000001E-2</v>
      </c>
      <c r="BD95" s="420">
        <f>'3M - LGS'!BD95</f>
        <v>7.3451000000000002E-2</v>
      </c>
      <c r="BE95" s="420">
        <f>'3M - LGS'!BE95</f>
        <v>7.0691000000000004E-2</v>
      </c>
      <c r="BF95" s="420">
        <f>'3M - LGS'!BF95</f>
        <v>7.3116E-2</v>
      </c>
      <c r="BG95" s="420">
        <f>'3M - LGS'!BG95</f>
        <v>7.0167999999999994E-2</v>
      </c>
      <c r="BH95" s="420">
        <f>'3M - LGS'!BH95</f>
        <v>3.7338000000000003E-2</v>
      </c>
      <c r="BI95" s="420">
        <f>'3M - LGS'!BI95</f>
        <v>3.6955000000000002E-2</v>
      </c>
      <c r="BJ95" s="420">
        <f>'3M - LGS'!BJ95</f>
        <v>3.4236999999999997E-2</v>
      </c>
      <c r="BK95" s="420">
        <f>'3M - LGS'!BK95</f>
        <v>3.3316999999999999E-2</v>
      </c>
      <c r="BL95" s="420">
        <f>'3M - LGS'!BL95</f>
        <v>3.3644E-2</v>
      </c>
      <c r="BM95" s="420">
        <f>'3M - LGS'!BM95</f>
        <v>3.4612999999999998E-2</v>
      </c>
      <c r="BN95" s="420">
        <f>'3M - LGS'!BN95</f>
        <v>3.6261000000000002E-2</v>
      </c>
      <c r="BO95" s="420">
        <f>'3M - LGS'!BO95</f>
        <v>3.8356000000000001E-2</v>
      </c>
      <c r="BP95" s="420">
        <f>'3M - LGS'!BP95</f>
        <v>7.3451000000000002E-2</v>
      </c>
      <c r="BQ95" s="420">
        <f>'3M - LGS'!BQ95</f>
        <v>7.0691000000000004E-2</v>
      </c>
      <c r="BR95" s="420">
        <f>'3M - LGS'!BR95</f>
        <v>7.3116E-2</v>
      </c>
      <c r="BS95" s="420">
        <f>'3M - LGS'!BS95</f>
        <v>7.0167999999999994E-2</v>
      </c>
      <c r="BT95" s="420">
        <f>'3M - LGS'!BT95</f>
        <v>3.7338000000000003E-2</v>
      </c>
      <c r="BU95" s="420">
        <f>'3M - LGS'!BU95</f>
        <v>3.6955000000000002E-2</v>
      </c>
      <c r="BV95" s="420">
        <f>'3M - LGS'!BV95</f>
        <v>3.4236999999999997E-2</v>
      </c>
      <c r="BW95" s="420">
        <f>'3M - LGS'!BW95</f>
        <v>3.3316999999999999E-2</v>
      </c>
      <c r="BX95" s="420">
        <f>'3M - LGS'!BX95</f>
        <v>3.3644E-2</v>
      </c>
      <c r="BY95" s="420">
        <f>'3M - LGS'!BY95</f>
        <v>3.4612999999999998E-2</v>
      </c>
      <c r="BZ95" s="420">
        <f>'3M - LGS'!BZ95</f>
        <v>3.6261000000000002E-2</v>
      </c>
      <c r="CA95" s="420">
        <f>'3M - LGS'!CA95</f>
        <v>3.8356000000000001E-2</v>
      </c>
      <c r="CB95" s="420">
        <f>'3M - LGS'!CB95</f>
        <v>7.3451000000000002E-2</v>
      </c>
      <c r="CC95" s="420">
        <f>'3M - LGS'!CC95</f>
        <v>7.0691000000000004E-2</v>
      </c>
      <c r="CD95" s="420">
        <f>'3M - LGS'!CD95</f>
        <v>7.3116E-2</v>
      </c>
      <c r="CE95" s="420">
        <f>'3M - LGS'!CE95</f>
        <v>7.0167999999999994E-2</v>
      </c>
      <c r="CF95" s="420">
        <f>'3M - LGS'!CF95</f>
        <v>3.7338000000000003E-2</v>
      </c>
      <c r="CG95" s="420">
        <f>'3M - LGS'!CG95</f>
        <v>3.6955000000000002E-2</v>
      </c>
      <c r="CH95" s="421">
        <f>'3M - LGS'!CH95</f>
        <v>3.4236999999999997E-2</v>
      </c>
    </row>
    <row r="96" spans="1:88" x14ac:dyDescent="0.3">
      <c r="A96" s="699"/>
      <c r="B96" s="11" t="s">
        <v>129</v>
      </c>
      <c r="C96" s="419">
        <f>'3M - LGS'!C96</f>
        <v>2.0434000000000001E-2</v>
      </c>
      <c r="D96" s="419">
        <f>'3M - LGS'!D96</f>
        <v>2.1371000000000001E-2</v>
      </c>
      <c r="E96" s="419">
        <f>'3M - LGS'!E96</f>
        <v>2.0813999999999999E-2</v>
      </c>
      <c r="F96" s="420">
        <f>'3M - LGS'!F96</f>
        <v>3.7753000000000002E-2</v>
      </c>
      <c r="G96" s="420">
        <f>'3M - LGS'!G96</f>
        <v>4.9020000000000001E-2</v>
      </c>
      <c r="H96" s="420">
        <f>'3M - LGS'!H96</f>
        <v>8.5724999999999996E-2</v>
      </c>
      <c r="I96" s="420">
        <f>'3M - LGS'!I96</f>
        <v>7.9927999999999999E-2</v>
      </c>
      <c r="J96" s="420">
        <f>'3M - LGS'!J96</f>
        <v>8.3828E-2</v>
      </c>
      <c r="K96" s="420">
        <f>'3M - LGS'!K96</f>
        <v>8.6550000000000002E-2</v>
      </c>
      <c r="L96" s="420">
        <f>'3M - LGS'!L96</f>
        <v>3.8226999999999997E-2</v>
      </c>
      <c r="M96" s="420">
        <f>'3M - LGS'!M96</f>
        <v>2.7736E-2</v>
      </c>
      <c r="N96" s="420">
        <f>'3M - LGS'!N96</f>
        <v>2.6527999999999999E-2</v>
      </c>
      <c r="O96" s="420">
        <f>'3M - LGS'!O96</f>
        <v>2.5860999999999999E-2</v>
      </c>
      <c r="P96" s="420">
        <f>'3M - LGS'!P96</f>
        <v>2.6527999999999999E-2</v>
      </c>
      <c r="Q96" s="420">
        <f>'3M - LGS'!Q96</f>
        <v>2.7113000000000002E-2</v>
      </c>
      <c r="R96" s="420">
        <f>'3M - LGS'!R96</f>
        <v>3.7753000000000002E-2</v>
      </c>
      <c r="S96" s="420">
        <f>'3M - LGS'!S96</f>
        <v>4.9020000000000001E-2</v>
      </c>
      <c r="T96" s="420">
        <f>'3M - LGS'!T96</f>
        <v>8.5724999999999996E-2</v>
      </c>
      <c r="U96" s="420">
        <f>'3M - LGS'!U96</f>
        <v>7.9927999999999999E-2</v>
      </c>
      <c r="V96" s="420">
        <f>'3M - LGS'!V96</f>
        <v>8.3828E-2</v>
      </c>
      <c r="W96" s="420">
        <f>'3M - LGS'!W96</f>
        <v>8.6550000000000002E-2</v>
      </c>
      <c r="X96" s="420">
        <f>'3M - LGS'!X96</f>
        <v>3.8226999999999997E-2</v>
      </c>
      <c r="Y96" s="420">
        <f>'3M - LGS'!Y96</f>
        <v>2.7736E-2</v>
      </c>
      <c r="Z96" s="420">
        <f>'3M - LGS'!Z96</f>
        <v>2.6527999999999999E-2</v>
      </c>
      <c r="AA96" s="420">
        <f>'3M - LGS'!AA96</f>
        <v>2.5860999999999999E-2</v>
      </c>
      <c r="AB96" s="420">
        <f>'3M - LGS'!AB96</f>
        <v>2.6527999999999999E-2</v>
      </c>
      <c r="AC96" s="420">
        <f>'3M - LGS'!AC96</f>
        <v>2.7113000000000002E-2</v>
      </c>
      <c r="AD96" s="420">
        <f>'3M - LGS'!AD96</f>
        <v>3.7753000000000002E-2</v>
      </c>
      <c r="AE96" s="420">
        <f>'3M - LGS'!AE96</f>
        <v>4.9020000000000001E-2</v>
      </c>
      <c r="AF96" s="420">
        <f>'3M - LGS'!AF96</f>
        <v>8.5724999999999996E-2</v>
      </c>
      <c r="AG96" s="420">
        <f>'3M - LGS'!AG96</f>
        <v>7.9927999999999999E-2</v>
      </c>
      <c r="AH96" s="420">
        <f>'3M - LGS'!AH96</f>
        <v>8.3828E-2</v>
      </c>
      <c r="AI96" s="420">
        <f>'3M - LGS'!AI96</f>
        <v>8.6550000000000002E-2</v>
      </c>
      <c r="AJ96" s="420">
        <f>'3M - LGS'!AJ96</f>
        <v>3.8226999999999997E-2</v>
      </c>
      <c r="AK96" s="420">
        <f>'3M - LGS'!AK96</f>
        <v>2.7736E-2</v>
      </c>
      <c r="AL96" s="420">
        <f>'3M - LGS'!AL96</f>
        <v>2.6527999999999999E-2</v>
      </c>
      <c r="AM96" s="420">
        <f>'3M - LGS'!AM96</f>
        <v>2.5860999999999999E-2</v>
      </c>
      <c r="AN96" s="420">
        <f>'3M - LGS'!AN96</f>
        <v>2.6527999999999999E-2</v>
      </c>
      <c r="AO96" s="420">
        <f>'3M - LGS'!AO96</f>
        <v>2.7113000000000002E-2</v>
      </c>
      <c r="AP96" s="420">
        <f>'3M - LGS'!AP96</f>
        <v>3.7753000000000002E-2</v>
      </c>
      <c r="AQ96" s="420">
        <f>'3M - LGS'!AQ96</f>
        <v>4.9020000000000001E-2</v>
      </c>
      <c r="AR96" s="420">
        <f>'3M - LGS'!AR96</f>
        <v>8.5724999999999996E-2</v>
      </c>
      <c r="AS96" s="420">
        <f>'3M - LGS'!AS96</f>
        <v>7.9927999999999999E-2</v>
      </c>
      <c r="AT96" s="420">
        <f>'3M - LGS'!AT96</f>
        <v>8.3828E-2</v>
      </c>
      <c r="AU96" s="420">
        <f>'3M - LGS'!AU96</f>
        <v>8.6550000000000002E-2</v>
      </c>
      <c r="AV96" s="420">
        <f>'3M - LGS'!AV96</f>
        <v>3.8226999999999997E-2</v>
      </c>
      <c r="AW96" s="420">
        <f>'3M - LGS'!AW96</f>
        <v>2.7736E-2</v>
      </c>
      <c r="AX96" s="420">
        <f>'3M - LGS'!AX96</f>
        <v>2.6527999999999999E-2</v>
      </c>
      <c r="AY96" s="420">
        <f>'3M - LGS'!AY96</f>
        <v>2.5860999999999999E-2</v>
      </c>
      <c r="AZ96" s="420">
        <f>'3M - LGS'!AZ96</f>
        <v>2.6527999999999999E-2</v>
      </c>
      <c r="BA96" s="420">
        <f>'3M - LGS'!BA96</f>
        <v>2.7113000000000002E-2</v>
      </c>
      <c r="BB96" s="420">
        <f>'3M - LGS'!BB96</f>
        <v>3.7753000000000002E-2</v>
      </c>
      <c r="BC96" s="420">
        <f>'3M - LGS'!BC96</f>
        <v>4.9020000000000001E-2</v>
      </c>
      <c r="BD96" s="420">
        <f>'3M - LGS'!BD96</f>
        <v>8.5724999999999996E-2</v>
      </c>
      <c r="BE96" s="420">
        <f>'3M - LGS'!BE96</f>
        <v>7.9927999999999999E-2</v>
      </c>
      <c r="BF96" s="420">
        <f>'3M - LGS'!BF96</f>
        <v>8.3828E-2</v>
      </c>
      <c r="BG96" s="420">
        <f>'3M - LGS'!BG96</f>
        <v>8.6550000000000002E-2</v>
      </c>
      <c r="BH96" s="420">
        <f>'3M - LGS'!BH96</f>
        <v>3.8226999999999997E-2</v>
      </c>
      <c r="BI96" s="420">
        <f>'3M - LGS'!BI96</f>
        <v>2.7736E-2</v>
      </c>
      <c r="BJ96" s="420">
        <f>'3M - LGS'!BJ96</f>
        <v>2.6527999999999999E-2</v>
      </c>
      <c r="BK96" s="420">
        <f>'3M - LGS'!BK96</f>
        <v>2.5860999999999999E-2</v>
      </c>
      <c r="BL96" s="420">
        <f>'3M - LGS'!BL96</f>
        <v>2.6527999999999999E-2</v>
      </c>
      <c r="BM96" s="420">
        <f>'3M - LGS'!BM96</f>
        <v>2.7113000000000002E-2</v>
      </c>
      <c r="BN96" s="420">
        <f>'3M - LGS'!BN96</f>
        <v>3.7753000000000002E-2</v>
      </c>
      <c r="BO96" s="420">
        <f>'3M - LGS'!BO96</f>
        <v>4.9020000000000001E-2</v>
      </c>
      <c r="BP96" s="420">
        <f>'3M - LGS'!BP96</f>
        <v>8.5724999999999996E-2</v>
      </c>
      <c r="BQ96" s="420">
        <f>'3M - LGS'!BQ96</f>
        <v>7.9927999999999999E-2</v>
      </c>
      <c r="BR96" s="420">
        <f>'3M - LGS'!BR96</f>
        <v>8.3828E-2</v>
      </c>
      <c r="BS96" s="420">
        <f>'3M - LGS'!BS96</f>
        <v>8.6550000000000002E-2</v>
      </c>
      <c r="BT96" s="420">
        <f>'3M - LGS'!BT96</f>
        <v>3.8226999999999997E-2</v>
      </c>
      <c r="BU96" s="420">
        <f>'3M - LGS'!BU96</f>
        <v>2.7736E-2</v>
      </c>
      <c r="BV96" s="420">
        <f>'3M - LGS'!BV96</f>
        <v>2.6527999999999999E-2</v>
      </c>
      <c r="BW96" s="420">
        <f>'3M - LGS'!BW96</f>
        <v>2.5860999999999999E-2</v>
      </c>
      <c r="BX96" s="420">
        <f>'3M - LGS'!BX96</f>
        <v>2.6527999999999999E-2</v>
      </c>
      <c r="BY96" s="420">
        <f>'3M - LGS'!BY96</f>
        <v>2.7113000000000002E-2</v>
      </c>
      <c r="BZ96" s="420">
        <f>'3M - LGS'!BZ96</f>
        <v>3.7753000000000002E-2</v>
      </c>
      <c r="CA96" s="420">
        <f>'3M - LGS'!CA96</f>
        <v>4.9020000000000001E-2</v>
      </c>
      <c r="CB96" s="420">
        <f>'3M - LGS'!CB96</f>
        <v>8.5724999999999996E-2</v>
      </c>
      <c r="CC96" s="420">
        <f>'3M - LGS'!CC96</f>
        <v>7.9927999999999999E-2</v>
      </c>
      <c r="CD96" s="420">
        <f>'3M - LGS'!CD96</f>
        <v>8.3828E-2</v>
      </c>
      <c r="CE96" s="420">
        <f>'3M - LGS'!CE96</f>
        <v>8.6550000000000002E-2</v>
      </c>
      <c r="CF96" s="420">
        <f>'3M - LGS'!CF96</f>
        <v>3.8226999999999997E-2</v>
      </c>
      <c r="CG96" s="420">
        <f>'3M - LGS'!CG96</f>
        <v>2.7736E-2</v>
      </c>
      <c r="CH96" s="421">
        <f>'3M - LGS'!CH96</f>
        <v>2.6527999999999999E-2</v>
      </c>
    </row>
    <row r="97" spans="1:86" x14ac:dyDescent="0.3">
      <c r="A97" s="699"/>
      <c r="B97" s="11" t="s">
        <v>231</v>
      </c>
      <c r="C97" s="419">
        <f>'3M - LGS'!C97</f>
        <v>2.0459000000000001E-2</v>
      </c>
      <c r="D97" s="419">
        <f>'3M - LGS'!D97</f>
        <v>2.1388999999999998E-2</v>
      </c>
      <c r="E97" s="419">
        <f>'3M - LGS'!E97</f>
        <v>2.0832E-2</v>
      </c>
      <c r="F97" s="420">
        <f>'3M - LGS'!F97</f>
        <v>2.8126000000000002E-2</v>
      </c>
      <c r="G97" s="420">
        <f>'3M - LGS'!G97</f>
        <v>2.8292999999999999E-2</v>
      </c>
      <c r="H97" s="420">
        <f>'3M - LGS'!H97</f>
        <v>4.5440000000000001E-2</v>
      </c>
      <c r="I97" s="420">
        <f>'3M - LGS'!I97</f>
        <v>4.4248999999999997E-2</v>
      </c>
      <c r="J97" s="420">
        <f>'3M - LGS'!J97</f>
        <v>4.5360999999999999E-2</v>
      </c>
      <c r="K97" s="420">
        <f>'3M - LGS'!K97</f>
        <v>4.5532000000000003E-2</v>
      </c>
      <c r="L97" s="420">
        <f>'3M - LGS'!L97</f>
        <v>2.7123000000000001E-2</v>
      </c>
      <c r="M97" s="420">
        <f>'3M - LGS'!M97</f>
        <v>2.7875E-2</v>
      </c>
      <c r="N97" s="420">
        <f>'3M - LGS'!N97</f>
        <v>2.6683999999999999E-2</v>
      </c>
      <c r="O97" s="420">
        <f>'3M - LGS'!O97</f>
        <v>2.5881000000000001E-2</v>
      </c>
      <c r="P97" s="420">
        <f>'3M - LGS'!P97</f>
        <v>2.6544000000000002E-2</v>
      </c>
      <c r="Q97" s="420">
        <f>'3M - LGS'!Q97</f>
        <v>2.7130999999999999E-2</v>
      </c>
      <c r="R97" s="420">
        <f>'3M - LGS'!R97</f>
        <v>2.8126000000000002E-2</v>
      </c>
      <c r="S97" s="420">
        <f>'3M - LGS'!S97</f>
        <v>2.8292999999999999E-2</v>
      </c>
      <c r="T97" s="420">
        <f>'3M - LGS'!T97</f>
        <v>4.5440000000000001E-2</v>
      </c>
      <c r="U97" s="420">
        <f>'3M - LGS'!U97</f>
        <v>4.4248999999999997E-2</v>
      </c>
      <c r="V97" s="420">
        <f>'3M - LGS'!V97</f>
        <v>4.5360999999999999E-2</v>
      </c>
      <c r="W97" s="420">
        <f>'3M - LGS'!W97</f>
        <v>4.5532000000000003E-2</v>
      </c>
      <c r="X97" s="420">
        <f>'3M - LGS'!X97</f>
        <v>2.7123000000000001E-2</v>
      </c>
      <c r="Y97" s="420">
        <f>'3M - LGS'!Y97</f>
        <v>2.7875E-2</v>
      </c>
      <c r="Z97" s="420">
        <f>'3M - LGS'!Z97</f>
        <v>2.6683999999999999E-2</v>
      </c>
      <c r="AA97" s="420">
        <f>'3M - LGS'!AA97</f>
        <v>2.5881000000000001E-2</v>
      </c>
      <c r="AB97" s="420">
        <f>'3M - LGS'!AB97</f>
        <v>2.6544000000000002E-2</v>
      </c>
      <c r="AC97" s="420">
        <f>'3M - LGS'!AC97</f>
        <v>2.7130999999999999E-2</v>
      </c>
      <c r="AD97" s="420">
        <f>'3M - LGS'!AD97</f>
        <v>2.8126000000000002E-2</v>
      </c>
      <c r="AE97" s="420">
        <f>'3M - LGS'!AE97</f>
        <v>2.8292999999999999E-2</v>
      </c>
      <c r="AF97" s="420">
        <f>'3M - LGS'!AF97</f>
        <v>4.5440000000000001E-2</v>
      </c>
      <c r="AG97" s="420">
        <f>'3M - LGS'!AG97</f>
        <v>4.4248999999999997E-2</v>
      </c>
      <c r="AH97" s="420">
        <f>'3M - LGS'!AH97</f>
        <v>4.5360999999999999E-2</v>
      </c>
      <c r="AI97" s="420">
        <f>'3M - LGS'!AI97</f>
        <v>4.5532000000000003E-2</v>
      </c>
      <c r="AJ97" s="420">
        <f>'3M - LGS'!AJ97</f>
        <v>2.7123000000000001E-2</v>
      </c>
      <c r="AK97" s="420">
        <f>'3M - LGS'!AK97</f>
        <v>2.7875E-2</v>
      </c>
      <c r="AL97" s="420">
        <f>'3M - LGS'!AL97</f>
        <v>2.6683999999999999E-2</v>
      </c>
      <c r="AM97" s="420">
        <f>'3M - LGS'!AM97</f>
        <v>2.5881000000000001E-2</v>
      </c>
      <c r="AN97" s="420">
        <f>'3M - LGS'!AN97</f>
        <v>2.6544000000000002E-2</v>
      </c>
      <c r="AO97" s="420">
        <f>'3M - LGS'!AO97</f>
        <v>2.7130999999999999E-2</v>
      </c>
      <c r="AP97" s="420">
        <f>'3M - LGS'!AP97</f>
        <v>2.8126000000000002E-2</v>
      </c>
      <c r="AQ97" s="420">
        <f>'3M - LGS'!AQ97</f>
        <v>2.8292999999999999E-2</v>
      </c>
      <c r="AR97" s="420">
        <f>'3M - LGS'!AR97</f>
        <v>4.5440000000000001E-2</v>
      </c>
      <c r="AS97" s="420">
        <f>'3M - LGS'!AS97</f>
        <v>4.4248999999999997E-2</v>
      </c>
      <c r="AT97" s="420">
        <f>'3M - LGS'!AT97</f>
        <v>4.5360999999999999E-2</v>
      </c>
      <c r="AU97" s="420">
        <f>'3M - LGS'!AU97</f>
        <v>4.5532000000000003E-2</v>
      </c>
      <c r="AV97" s="420">
        <f>'3M - LGS'!AV97</f>
        <v>2.7123000000000001E-2</v>
      </c>
      <c r="AW97" s="420">
        <f>'3M - LGS'!AW97</f>
        <v>2.7875E-2</v>
      </c>
      <c r="AX97" s="420">
        <f>'3M - LGS'!AX97</f>
        <v>2.6683999999999999E-2</v>
      </c>
      <c r="AY97" s="420">
        <f>'3M - LGS'!AY97</f>
        <v>2.5881000000000001E-2</v>
      </c>
      <c r="AZ97" s="420">
        <f>'3M - LGS'!AZ97</f>
        <v>2.6544000000000002E-2</v>
      </c>
      <c r="BA97" s="420">
        <f>'3M - LGS'!BA97</f>
        <v>2.7130999999999999E-2</v>
      </c>
      <c r="BB97" s="420">
        <f>'3M - LGS'!BB97</f>
        <v>2.8126000000000002E-2</v>
      </c>
      <c r="BC97" s="420">
        <f>'3M - LGS'!BC97</f>
        <v>2.8292999999999999E-2</v>
      </c>
      <c r="BD97" s="420">
        <f>'3M - LGS'!BD97</f>
        <v>4.5440000000000001E-2</v>
      </c>
      <c r="BE97" s="420">
        <f>'3M - LGS'!BE97</f>
        <v>4.4248999999999997E-2</v>
      </c>
      <c r="BF97" s="420">
        <f>'3M - LGS'!BF97</f>
        <v>4.5360999999999999E-2</v>
      </c>
      <c r="BG97" s="420">
        <f>'3M - LGS'!BG97</f>
        <v>4.5532000000000003E-2</v>
      </c>
      <c r="BH97" s="420">
        <f>'3M - LGS'!BH97</f>
        <v>2.7123000000000001E-2</v>
      </c>
      <c r="BI97" s="420">
        <f>'3M - LGS'!BI97</f>
        <v>2.7875E-2</v>
      </c>
      <c r="BJ97" s="420">
        <f>'3M - LGS'!BJ97</f>
        <v>2.6683999999999999E-2</v>
      </c>
      <c r="BK97" s="420">
        <f>'3M - LGS'!BK97</f>
        <v>2.5881000000000001E-2</v>
      </c>
      <c r="BL97" s="420">
        <f>'3M - LGS'!BL97</f>
        <v>2.6544000000000002E-2</v>
      </c>
      <c r="BM97" s="420">
        <f>'3M - LGS'!BM97</f>
        <v>2.7130999999999999E-2</v>
      </c>
      <c r="BN97" s="420">
        <f>'3M - LGS'!BN97</f>
        <v>2.8126000000000002E-2</v>
      </c>
      <c r="BO97" s="420">
        <f>'3M - LGS'!BO97</f>
        <v>2.8292999999999999E-2</v>
      </c>
      <c r="BP97" s="420">
        <f>'3M - LGS'!BP97</f>
        <v>4.5440000000000001E-2</v>
      </c>
      <c r="BQ97" s="420">
        <f>'3M - LGS'!BQ97</f>
        <v>4.4248999999999997E-2</v>
      </c>
      <c r="BR97" s="420">
        <f>'3M - LGS'!BR97</f>
        <v>4.5360999999999999E-2</v>
      </c>
      <c r="BS97" s="420">
        <f>'3M - LGS'!BS97</f>
        <v>4.5532000000000003E-2</v>
      </c>
      <c r="BT97" s="420">
        <f>'3M - LGS'!BT97</f>
        <v>2.7123000000000001E-2</v>
      </c>
      <c r="BU97" s="420">
        <f>'3M - LGS'!BU97</f>
        <v>2.7875E-2</v>
      </c>
      <c r="BV97" s="420">
        <f>'3M - LGS'!BV97</f>
        <v>2.6683999999999999E-2</v>
      </c>
      <c r="BW97" s="420">
        <f>'3M - LGS'!BW97</f>
        <v>2.5881000000000001E-2</v>
      </c>
      <c r="BX97" s="420">
        <f>'3M - LGS'!BX97</f>
        <v>2.6544000000000002E-2</v>
      </c>
      <c r="BY97" s="420">
        <f>'3M - LGS'!BY97</f>
        <v>2.7130999999999999E-2</v>
      </c>
      <c r="BZ97" s="420">
        <f>'3M - LGS'!BZ97</f>
        <v>2.8126000000000002E-2</v>
      </c>
      <c r="CA97" s="420">
        <f>'3M - LGS'!CA97</f>
        <v>2.8292999999999999E-2</v>
      </c>
      <c r="CB97" s="420">
        <f>'3M - LGS'!CB97</f>
        <v>4.5440000000000001E-2</v>
      </c>
      <c r="CC97" s="420">
        <f>'3M - LGS'!CC97</f>
        <v>4.4248999999999997E-2</v>
      </c>
      <c r="CD97" s="420">
        <f>'3M - LGS'!CD97</f>
        <v>4.5360999999999999E-2</v>
      </c>
      <c r="CE97" s="420">
        <f>'3M - LGS'!CE97</f>
        <v>4.5532000000000003E-2</v>
      </c>
      <c r="CF97" s="420">
        <f>'3M - LGS'!CF97</f>
        <v>2.7123000000000001E-2</v>
      </c>
      <c r="CG97" s="420">
        <f>'3M - LGS'!CG97</f>
        <v>2.7875E-2</v>
      </c>
      <c r="CH97" s="421">
        <f>'3M - LGS'!CH97</f>
        <v>2.6683999999999999E-2</v>
      </c>
    </row>
    <row r="98" spans="1:86" x14ac:dyDescent="0.3">
      <c r="A98" s="699"/>
      <c r="B98" s="11" t="s">
        <v>131</v>
      </c>
      <c r="C98" s="419">
        <f>'3M - LGS'!C98</f>
        <v>3.0918000000000001E-2</v>
      </c>
      <c r="D98" s="419">
        <f>'3M - LGS'!D98</f>
        <v>3.3936000000000001E-2</v>
      </c>
      <c r="E98" s="419">
        <f>'3M - LGS'!E98</f>
        <v>3.2333000000000001E-2</v>
      </c>
      <c r="F98" s="420">
        <f>'3M - LGS'!F98</f>
        <v>3.6452999999999999E-2</v>
      </c>
      <c r="G98" s="420">
        <f>'3M - LGS'!G98</f>
        <v>3.5632999999999998E-2</v>
      </c>
      <c r="H98" s="420">
        <f>'3M - LGS'!H98</f>
        <v>4.5009E-2</v>
      </c>
      <c r="I98" s="420">
        <f>'3M - LGS'!I98</f>
        <v>4.3836E-2</v>
      </c>
      <c r="J98" s="420">
        <f>'3M - LGS'!J98</f>
        <v>4.4943999999999998E-2</v>
      </c>
      <c r="K98" s="420">
        <f>'3M - LGS'!K98</f>
        <v>6.8141999999999994E-2</v>
      </c>
      <c r="L98" s="420">
        <f>'3M - LGS'!L98</f>
        <v>3.7690000000000001E-2</v>
      </c>
      <c r="M98" s="420">
        <f>'3M - LGS'!M98</f>
        <v>3.8654000000000001E-2</v>
      </c>
      <c r="N98" s="420">
        <f>'3M - LGS'!N98</f>
        <v>3.4444000000000002E-2</v>
      </c>
      <c r="O98" s="420">
        <f>'3M - LGS'!O98</f>
        <v>3.4639999999999997E-2</v>
      </c>
      <c r="P98" s="420">
        <f>'3M - LGS'!P98</f>
        <v>3.6391E-2</v>
      </c>
      <c r="Q98" s="420">
        <f>'3M - LGS'!Q98</f>
        <v>3.9224000000000002E-2</v>
      </c>
      <c r="R98" s="420">
        <f>'3M - LGS'!R98</f>
        <v>3.6452999999999999E-2</v>
      </c>
      <c r="S98" s="420">
        <f>'3M - LGS'!S98</f>
        <v>3.5632999999999998E-2</v>
      </c>
      <c r="T98" s="420">
        <f>'3M - LGS'!T98</f>
        <v>4.5009E-2</v>
      </c>
      <c r="U98" s="420">
        <f>'3M - LGS'!U98</f>
        <v>4.3836E-2</v>
      </c>
      <c r="V98" s="420">
        <f>'3M - LGS'!V98</f>
        <v>4.4943999999999998E-2</v>
      </c>
      <c r="W98" s="420">
        <f>'3M - LGS'!W98</f>
        <v>6.8141999999999994E-2</v>
      </c>
      <c r="X98" s="420">
        <f>'3M - LGS'!X98</f>
        <v>3.7690000000000001E-2</v>
      </c>
      <c r="Y98" s="420">
        <f>'3M - LGS'!Y98</f>
        <v>3.8654000000000001E-2</v>
      </c>
      <c r="Z98" s="420">
        <f>'3M - LGS'!Z98</f>
        <v>3.4444000000000002E-2</v>
      </c>
      <c r="AA98" s="420">
        <f>'3M - LGS'!AA98</f>
        <v>3.4639999999999997E-2</v>
      </c>
      <c r="AB98" s="420">
        <f>'3M - LGS'!AB98</f>
        <v>3.6391E-2</v>
      </c>
      <c r="AC98" s="420">
        <f>'3M - LGS'!AC98</f>
        <v>3.9224000000000002E-2</v>
      </c>
      <c r="AD98" s="420">
        <f>'3M - LGS'!AD98</f>
        <v>3.6452999999999999E-2</v>
      </c>
      <c r="AE98" s="420">
        <f>'3M - LGS'!AE98</f>
        <v>3.5632999999999998E-2</v>
      </c>
      <c r="AF98" s="420">
        <f>'3M - LGS'!AF98</f>
        <v>4.5009E-2</v>
      </c>
      <c r="AG98" s="420">
        <f>'3M - LGS'!AG98</f>
        <v>4.3836E-2</v>
      </c>
      <c r="AH98" s="420">
        <f>'3M - LGS'!AH98</f>
        <v>4.4943999999999998E-2</v>
      </c>
      <c r="AI98" s="420">
        <f>'3M - LGS'!AI98</f>
        <v>6.8141999999999994E-2</v>
      </c>
      <c r="AJ98" s="420">
        <f>'3M - LGS'!AJ98</f>
        <v>3.7690000000000001E-2</v>
      </c>
      <c r="AK98" s="420">
        <f>'3M - LGS'!AK98</f>
        <v>3.8654000000000001E-2</v>
      </c>
      <c r="AL98" s="420">
        <f>'3M - LGS'!AL98</f>
        <v>3.4444000000000002E-2</v>
      </c>
      <c r="AM98" s="420">
        <f>'3M - LGS'!AM98</f>
        <v>3.4639999999999997E-2</v>
      </c>
      <c r="AN98" s="420">
        <f>'3M - LGS'!AN98</f>
        <v>3.6391E-2</v>
      </c>
      <c r="AO98" s="420">
        <f>'3M - LGS'!AO98</f>
        <v>3.9224000000000002E-2</v>
      </c>
      <c r="AP98" s="420">
        <f>'3M - LGS'!AP98</f>
        <v>3.6452999999999999E-2</v>
      </c>
      <c r="AQ98" s="420">
        <f>'3M - LGS'!AQ98</f>
        <v>3.5632999999999998E-2</v>
      </c>
      <c r="AR98" s="420">
        <f>'3M - LGS'!AR98</f>
        <v>4.5009E-2</v>
      </c>
      <c r="AS98" s="420">
        <f>'3M - LGS'!AS98</f>
        <v>4.3836E-2</v>
      </c>
      <c r="AT98" s="420">
        <f>'3M - LGS'!AT98</f>
        <v>4.4943999999999998E-2</v>
      </c>
      <c r="AU98" s="420">
        <f>'3M - LGS'!AU98</f>
        <v>6.8141999999999994E-2</v>
      </c>
      <c r="AV98" s="420">
        <f>'3M - LGS'!AV98</f>
        <v>3.7690000000000001E-2</v>
      </c>
      <c r="AW98" s="420">
        <f>'3M - LGS'!AW98</f>
        <v>3.8654000000000001E-2</v>
      </c>
      <c r="AX98" s="420">
        <f>'3M - LGS'!AX98</f>
        <v>3.4444000000000002E-2</v>
      </c>
      <c r="AY98" s="420">
        <f>'3M - LGS'!AY98</f>
        <v>3.4639999999999997E-2</v>
      </c>
      <c r="AZ98" s="420">
        <f>'3M - LGS'!AZ98</f>
        <v>3.6391E-2</v>
      </c>
      <c r="BA98" s="420">
        <f>'3M - LGS'!BA98</f>
        <v>3.9224000000000002E-2</v>
      </c>
      <c r="BB98" s="420">
        <f>'3M - LGS'!BB98</f>
        <v>3.6452999999999999E-2</v>
      </c>
      <c r="BC98" s="420">
        <f>'3M - LGS'!BC98</f>
        <v>3.5632999999999998E-2</v>
      </c>
      <c r="BD98" s="420">
        <f>'3M - LGS'!BD98</f>
        <v>4.5009E-2</v>
      </c>
      <c r="BE98" s="420">
        <f>'3M - LGS'!BE98</f>
        <v>4.3836E-2</v>
      </c>
      <c r="BF98" s="420">
        <f>'3M - LGS'!BF98</f>
        <v>4.4943999999999998E-2</v>
      </c>
      <c r="BG98" s="420">
        <f>'3M - LGS'!BG98</f>
        <v>6.8141999999999994E-2</v>
      </c>
      <c r="BH98" s="420">
        <f>'3M - LGS'!BH98</f>
        <v>3.7690000000000001E-2</v>
      </c>
      <c r="BI98" s="420">
        <f>'3M - LGS'!BI98</f>
        <v>3.8654000000000001E-2</v>
      </c>
      <c r="BJ98" s="420">
        <f>'3M - LGS'!BJ98</f>
        <v>3.4444000000000002E-2</v>
      </c>
      <c r="BK98" s="420">
        <f>'3M - LGS'!BK98</f>
        <v>3.4639999999999997E-2</v>
      </c>
      <c r="BL98" s="420">
        <f>'3M - LGS'!BL98</f>
        <v>3.6391E-2</v>
      </c>
      <c r="BM98" s="420">
        <f>'3M - LGS'!BM98</f>
        <v>3.9224000000000002E-2</v>
      </c>
      <c r="BN98" s="420">
        <f>'3M - LGS'!BN98</f>
        <v>3.6452999999999999E-2</v>
      </c>
      <c r="BO98" s="420">
        <f>'3M - LGS'!BO98</f>
        <v>3.5632999999999998E-2</v>
      </c>
      <c r="BP98" s="420">
        <f>'3M - LGS'!BP98</f>
        <v>4.5009E-2</v>
      </c>
      <c r="BQ98" s="420">
        <f>'3M - LGS'!BQ98</f>
        <v>4.3836E-2</v>
      </c>
      <c r="BR98" s="420">
        <f>'3M - LGS'!BR98</f>
        <v>4.4943999999999998E-2</v>
      </c>
      <c r="BS98" s="420">
        <f>'3M - LGS'!BS98</f>
        <v>6.8141999999999994E-2</v>
      </c>
      <c r="BT98" s="420">
        <f>'3M - LGS'!BT98</f>
        <v>3.7690000000000001E-2</v>
      </c>
      <c r="BU98" s="420">
        <f>'3M - LGS'!BU98</f>
        <v>3.8654000000000001E-2</v>
      </c>
      <c r="BV98" s="420">
        <f>'3M - LGS'!BV98</f>
        <v>3.4444000000000002E-2</v>
      </c>
      <c r="BW98" s="420">
        <f>'3M - LGS'!BW98</f>
        <v>3.4639999999999997E-2</v>
      </c>
      <c r="BX98" s="420">
        <f>'3M - LGS'!BX98</f>
        <v>3.6391E-2</v>
      </c>
      <c r="BY98" s="420">
        <f>'3M - LGS'!BY98</f>
        <v>3.9224000000000002E-2</v>
      </c>
      <c r="BZ98" s="420">
        <f>'3M - LGS'!BZ98</f>
        <v>3.6452999999999999E-2</v>
      </c>
      <c r="CA98" s="420">
        <f>'3M - LGS'!CA98</f>
        <v>3.5632999999999998E-2</v>
      </c>
      <c r="CB98" s="420">
        <f>'3M - LGS'!CB98</f>
        <v>4.5009E-2</v>
      </c>
      <c r="CC98" s="420">
        <f>'3M - LGS'!CC98</f>
        <v>4.3836E-2</v>
      </c>
      <c r="CD98" s="420">
        <f>'3M - LGS'!CD98</f>
        <v>4.4943999999999998E-2</v>
      </c>
      <c r="CE98" s="420">
        <f>'3M - LGS'!CE98</f>
        <v>6.8141999999999994E-2</v>
      </c>
      <c r="CF98" s="420">
        <f>'3M - LGS'!CF98</f>
        <v>3.7690000000000001E-2</v>
      </c>
      <c r="CG98" s="420">
        <f>'3M - LGS'!CG98</f>
        <v>3.8654000000000001E-2</v>
      </c>
      <c r="CH98" s="421">
        <f>'3M - LGS'!CH98</f>
        <v>3.4444000000000002E-2</v>
      </c>
    </row>
    <row r="99" spans="1:86" x14ac:dyDescent="0.3">
      <c r="A99" s="699"/>
      <c r="B99" s="11" t="s">
        <v>132</v>
      </c>
      <c r="C99" s="419">
        <f>'3M - LGS'!C99</f>
        <v>3.0917E-2</v>
      </c>
      <c r="D99" s="419">
        <f>'3M - LGS'!D99</f>
        <v>3.3917999999999997E-2</v>
      </c>
      <c r="E99" s="419">
        <f>'3M - LGS'!E99</f>
        <v>3.1923E-2</v>
      </c>
      <c r="F99" s="420">
        <f>'3M - LGS'!F99</f>
        <v>3.4112999999999997E-2</v>
      </c>
      <c r="G99" s="420">
        <f>'3M - LGS'!G99</f>
        <v>4.2518E-2</v>
      </c>
      <c r="H99" s="420">
        <f>'3M - LGS'!H99</f>
        <v>8.4876999999999994E-2</v>
      </c>
      <c r="I99" s="420">
        <f>'3M - LGS'!I99</f>
        <v>7.9538999999999999E-2</v>
      </c>
      <c r="J99" s="420">
        <f>'3M - LGS'!J99</f>
        <v>8.3308999999999994E-2</v>
      </c>
      <c r="K99" s="420">
        <f>'3M - LGS'!K99</f>
        <v>8.3042000000000005E-2</v>
      </c>
      <c r="L99" s="420">
        <f>'3M - LGS'!L99</f>
        <v>3.5901000000000002E-2</v>
      </c>
      <c r="M99" s="420">
        <f>'3M - LGS'!M99</f>
        <v>3.8133E-2</v>
      </c>
      <c r="N99" s="420">
        <f>'3M - LGS'!N99</f>
        <v>3.4439999999999998E-2</v>
      </c>
      <c r="O99" s="420">
        <f>'3M - LGS'!O99</f>
        <v>3.4639999999999997E-2</v>
      </c>
      <c r="P99" s="420">
        <f>'3M - LGS'!P99</f>
        <v>3.6375999999999999E-2</v>
      </c>
      <c r="Q99" s="420">
        <f>'3M - LGS'!Q99</f>
        <v>3.8793000000000001E-2</v>
      </c>
      <c r="R99" s="420">
        <f>'3M - LGS'!R99</f>
        <v>3.4112999999999997E-2</v>
      </c>
      <c r="S99" s="420">
        <f>'3M - LGS'!S99</f>
        <v>4.2518E-2</v>
      </c>
      <c r="T99" s="420">
        <f>'3M - LGS'!T99</f>
        <v>8.4876999999999994E-2</v>
      </c>
      <c r="U99" s="420">
        <f>'3M - LGS'!U99</f>
        <v>7.9538999999999999E-2</v>
      </c>
      <c r="V99" s="420">
        <f>'3M - LGS'!V99</f>
        <v>8.3308999999999994E-2</v>
      </c>
      <c r="W99" s="420">
        <f>'3M - LGS'!W99</f>
        <v>8.3042000000000005E-2</v>
      </c>
      <c r="X99" s="420">
        <f>'3M - LGS'!X99</f>
        <v>3.5901000000000002E-2</v>
      </c>
      <c r="Y99" s="420">
        <f>'3M - LGS'!Y99</f>
        <v>3.8133E-2</v>
      </c>
      <c r="Z99" s="420">
        <f>'3M - LGS'!Z99</f>
        <v>3.4439999999999998E-2</v>
      </c>
      <c r="AA99" s="420">
        <f>'3M - LGS'!AA99</f>
        <v>3.4639999999999997E-2</v>
      </c>
      <c r="AB99" s="420">
        <f>'3M - LGS'!AB99</f>
        <v>3.6375999999999999E-2</v>
      </c>
      <c r="AC99" s="420">
        <f>'3M - LGS'!AC99</f>
        <v>3.8793000000000001E-2</v>
      </c>
      <c r="AD99" s="420">
        <f>'3M - LGS'!AD99</f>
        <v>3.4112999999999997E-2</v>
      </c>
      <c r="AE99" s="420">
        <f>'3M - LGS'!AE99</f>
        <v>4.2518E-2</v>
      </c>
      <c r="AF99" s="420">
        <f>'3M - LGS'!AF99</f>
        <v>8.4876999999999994E-2</v>
      </c>
      <c r="AG99" s="420">
        <f>'3M - LGS'!AG99</f>
        <v>7.9538999999999999E-2</v>
      </c>
      <c r="AH99" s="420">
        <f>'3M - LGS'!AH99</f>
        <v>8.3308999999999994E-2</v>
      </c>
      <c r="AI99" s="420">
        <f>'3M - LGS'!AI99</f>
        <v>8.3042000000000005E-2</v>
      </c>
      <c r="AJ99" s="420">
        <f>'3M - LGS'!AJ99</f>
        <v>3.5901000000000002E-2</v>
      </c>
      <c r="AK99" s="420">
        <f>'3M - LGS'!AK99</f>
        <v>3.8133E-2</v>
      </c>
      <c r="AL99" s="420">
        <f>'3M - LGS'!AL99</f>
        <v>3.4439999999999998E-2</v>
      </c>
      <c r="AM99" s="420">
        <f>'3M - LGS'!AM99</f>
        <v>3.4639999999999997E-2</v>
      </c>
      <c r="AN99" s="420">
        <f>'3M - LGS'!AN99</f>
        <v>3.6375999999999999E-2</v>
      </c>
      <c r="AO99" s="420">
        <f>'3M - LGS'!AO99</f>
        <v>3.8793000000000001E-2</v>
      </c>
      <c r="AP99" s="420">
        <f>'3M - LGS'!AP99</f>
        <v>3.4112999999999997E-2</v>
      </c>
      <c r="AQ99" s="420">
        <f>'3M - LGS'!AQ99</f>
        <v>4.2518E-2</v>
      </c>
      <c r="AR99" s="420">
        <f>'3M - LGS'!AR99</f>
        <v>8.4876999999999994E-2</v>
      </c>
      <c r="AS99" s="420">
        <f>'3M - LGS'!AS99</f>
        <v>7.9538999999999999E-2</v>
      </c>
      <c r="AT99" s="420">
        <f>'3M - LGS'!AT99</f>
        <v>8.3308999999999994E-2</v>
      </c>
      <c r="AU99" s="420">
        <f>'3M - LGS'!AU99</f>
        <v>8.3042000000000005E-2</v>
      </c>
      <c r="AV99" s="420">
        <f>'3M - LGS'!AV99</f>
        <v>3.5901000000000002E-2</v>
      </c>
      <c r="AW99" s="420">
        <f>'3M - LGS'!AW99</f>
        <v>3.8133E-2</v>
      </c>
      <c r="AX99" s="420">
        <f>'3M - LGS'!AX99</f>
        <v>3.4439999999999998E-2</v>
      </c>
      <c r="AY99" s="420">
        <f>'3M - LGS'!AY99</f>
        <v>3.4639999999999997E-2</v>
      </c>
      <c r="AZ99" s="420">
        <f>'3M - LGS'!AZ99</f>
        <v>3.6375999999999999E-2</v>
      </c>
      <c r="BA99" s="420">
        <f>'3M - LGS'!BA99</f>
        <v>3.8793000000000001E-2</v>
      </c>
      <c r="BB99" s="420">
        <f>'3M - LGS'!BB99</f>
        <v>3.4112999999999997E-2</v>
      </c>
      <c r="BC99" s="420">
        <f>'3M - LGS'!BC99</f>
        <v>4.2518E-2</v>
      </c>
      <c r="BD99" s="420">
        <f>'3M - LGS'!BD99</f>
        <v>8.4876999999999994E-2</v>
      </c>
      <c r="BE99" s="420">
        <f>'3M - LGS'!BE99</f>
        <v>7.9538999999999999E-2</v>
      </c>
      <c r="BF99" s="420">
        <f>'3M - LGS'!BF99</f>
        <v>8.3308999999999994E-2</v>
      </c>
      <c r="BG99" s="420">
        <f>'3M - LGS'!BG99</f>
        <v>8.3042000000000005E-2</v>
      </c>
      <c r="BH99" s="420">
        <f>'3M - LGS'!BH99</f>
        <v>3.5901000000000002E-2</v>
      </c>
      <c r="BI99" s="420">
        <f>'3M - LGS'!BI99</f>
        <v>3.8133E-2</v>
      </c>
      <c r="BJ99" s="420">
        <f>'3M - LGS'!BJ99</f>
        <v>3.4439999999999998E-2</v>
      </c>
      <c r="BK99" s="420">
        <f>'3M - LGS'!BK99</f>
        <v>3.4639999999999997E-2</v>
      </c>
      <c r="BL99" s="420">
        <f>'3M - LGS'!BL99</f>
        <v>3.6375999999999999E-2</v>
      </c>
      <c r="BM99" s="420">
        <f>'3M - LGS'!BM99</f>
        <v>3.8793000000000001E-2</v>
      </c>
      <c r="BN99" s="420">
        <f>'3M - LGS'!BN99</f>
        <v>3.4112999999999997E-2</v>
      </c>
      <c r="BO99" s="420">
        <f>'3M - LGS'!BO99</f>
        <v>4.2518E-2</v>
      </c>
      <c r="BP99" s="420">
        <f>'3M - LGS'!BP99</f>
        <v>8.4876999999999994E-2</v>
      </c>
      <c r="BQ99" s="420">
        <f>'3M - LGS'!BQ99</f>
        <v>7.9538999999999999E-2</v>
      </c>
      <c r="BR99" s="420">
        <f>'3M - LGS'!BR99</f>
        <v>8.3308999999999994E-2</v>
      </c>
      <c r="BS99" s="420">
        <f>'3M - LGS'!BS99</f>
        <v>8.3042000000000005E-2</v>
      </c>
      <c r="BT99" s="420">
        <f>'3M - LGS'!BT99</f>
        <v>3.5901000000000002E-2</v>
      </c>
      <c r="BU99" s="420">
        <f>'3M - LGS'!BU99</f>
        <v>3.8133E-2</v>
      </c>
      <c r="BV99" s="420">
        <f>'3M - LGS'!BV99</f>
        <v>3.4439999999999998E-2</v>
      </c>
      <c r="BW99" s="420">
        <f>'3M - LGS'!BW99</f>
        <v>3.4639999999999997E-2</v>
      </c>
      <c r="BX99" s="420">
        <f>'3M - LGS'!BX99</f>
        <v>3.6375999999999999E-2</v>
      </c>
      <c r="BY99" s="420">
        <f>'3M - LGS'!BY99</f>
        <v>3.8793000000000001E-2</v>
      </c>
      <c r="BZ99" s="420">
        <f>'3M - LGS'!BZ99</f>
        <v>3.4112999999999997E-2</v>
      </c>
      <c r="CA99" s="420">
        <f>'3M - LGS'!CA99</f>
        <v>4.2518E-2</v>
      </c>
      <c r="CB99" s="420">
        <f>'3M - LGS'!CB99</f>
        <v>8.4876999999999994E-2</v>
      </c>
      <c r="CC99" s="420">
        <f>'3M - LGS'!CC99</f>
        <v>7.9538999999999999E-2</v>
      </c>
      <c r="CD99" s="420">
        <f>'3M - LGS'!CD99</f>
        <v>8.3308999999999994E-2</v>
      </c>
      <c r="CE99" s="420">
        <f>'3M - LGS'!CE99</f>
        <v>8.3042000000000005E-2</v>
      </c>
      <c r="CF99" s="420">
        <f>'3M - LGS'!CF99</f>
        <v>3.5901000000000002E-2</v>
      </c>
      <c r="CG99" s="420">
        <f>'3M - LGS'!CG99</f>
        <v>3.8133E-2</v>
      </c>
      <c r="CH99" s="421">
        <f>'3M - LGS'!CH99</f>
        <v>3.4439999999999998E-2</v>
      </c>
    </row>
    <row r="100" spans="1:86" x14ac:dyDescent="0.3">
      <c r="A100" s="699"/>
      <c r="B100" s="11" t="s">
        <v>133</v>
      </c>
      <c r="C100" s="419">
        <f>'3M - LGS'!C100</f>
        <v>3.0336999999999999E-2</v>
      </c>
      <c r="D100" s="419">
        <f>'3M - LGS'!D100</f>
        <v>3.1578000000000002E-2</v>
      </c>
      <c r="E100" s="419">
        <f>'3M - LGS'!E100</f>
        <v>2.9073000000000002E-2</v>
      </c>
      <c r="F100" s="420">
        <f>'3M - LGS'!F100</f>
        <v>3.5679000000000002E-2</v>
      </c>
      <c r="G100" s="420">
        <f>'3M - LGS'!G100</f>
        <v>3.8559999999999997E-2</v>
      </c>
      <c r="H100" s="420">
        <f>'3M - LGS'!H100</f>
        <v>7.2455000000000006E-2</v>
      </c>
      <c r="I100" s="420">
        <f>'3M - LGS'!I100</f>
        <v>6.9884000000000002E-2</v>
      </c>
      <c r="J100" s="420">
        <f>'3M - LGS'!J100</f>
        <v>7.2040999999999994E-2</v>
      </c>
      <c r="K100" s="420">
        <f>'3M - LGS'!K100</f>
        <v>6.7956000000000003E-2</v>
      </c>
      <c r="L100" s="420">
        <f>'3M - LGS'!L100</f>
        <v>3.7663000000000002E-2</v>
      </c>
      <c r="M100" s="420">
        <f>'3M - LGS'!M100</f>
        <v>3.7125999999999999E-2</v>
      </c>
      <c r="N100" s="420">
        <f>'3M - LGS'!N100</f>
        <v>3.3944000000000002E-2</v>
      </c>
      <c r="O100" s="420">
        <f>'3M - LGS'!O100</f>
        <v>3.4153999999999997E-2</v>
      </c>
      <c r="P100" s="420">
        <f>'3M - LGS'!P100</f>
        <v>3.4536999999999998E-2</v>
      </c>
      <c r="Q100" s="420">
        <f>'3M - LGS'!Q100</f>
        <v>3.5791000000000003E-2</v>
      </c>
      <c r="R100" s="420">
        <f>'3M - LGS'!R100</f>
        <v>3.5679000000000002E-2</v>
      </c>
      <c r="S100" s="420">
        <f>'3M - LGS'!S100</f>
        <v>3.8559999999999997E-2</v>
      </c>
      <c r="T100" s="420">
        <f>'3M - LGS'!T100</f>
        <v>7.2455000000000006E-2</v>
      </c>
      <c r="U100" s="420">
        <f>'3M - LGS'!U100</f>
        <v>6.9884000000000002E-2</v>
      </c>
      <c r="V100" s="420">
        <f>'3M - LGS'!V100</f>
        <v>7.2040999999999994E-2</v>
      </c>
      <c r="W100" s="420">
        <f>'3M - LGS'!W100</f>
        <v>6.7956000000000003E-2</v>
      </c>
      <c r="X100" s="420">
        <f>'3M - LGS'!X100</f>
        <v>3.7663000000000002E-2</v>
      </c>
      <c r="Y100" s="420">
        <f>'3M - LGS'!Y100</f>
        <v>3.7125999999999999E-2</v>
      </c>
      <c r="Z100" s="420">
        <f>'3M - LGS'!Z100</f>
        <v>3.3944000000000002E-2</v>
      </c>
      <c r="AA100" s="420">
        <f>'3M - LGS'!AA100</f>
        <v>3.4153999999999997E-2</v>
      </c>
      <c r="AB100" s="420">
        <f>'3M - LGS'!AB100</f>
        <v>3.4536999999999998E-2</v>
      </c>
      <c r="AC100" s="420">
        <f>'3M - LGS'!AC100</f>
        <v>3.5791000000000003E-2</v>
      </c>
      <c r="AD100" s="420">
        <f>'3M - LGS'!AD100</f>
        <v>3.5679000000000002E-2</v>
      </c>
      <c r="AE100" s="420">
        <f>'3M - LGS'!AE100</f>
        <v>3.8559999999999997E-2</v>
      </c>
      <c r="AF100" s="420">
        <f>'3M - LGS'!AF100</f>
        <v>7.2455000000000006E-2</v>
      </c>
      <c r="AG100" s="420">
        <f>'3M - LGS'!AG100</f>
        <v>6.9884000000000002E-2</v>
      </c>
      <c r="AH100" s="420">
        <f>'3M - LGS'!AH100</f>
        <v>7.2040999999999994E-2</v>
      </c>
      <c r="AI100" s="420">
        <f>'3M - LGS'!AI100</f>
        <v>6.7956000000000003E-2</v>
      </c>
      <c r="AJ100" s="420">
        <f>'3M - LGS'!AJ100</f>
        <v>3.7663000000000002E-2</v>
      </c>
      <c r="AK100" s="420">
        <f>'3M - LGS'!AK100</f>
        <v>3.7125999999999999E-2</v>
      </c>
      <c r="AL100" s="420">
        <f>'3M - LGS'!AL100</f>
        <v>3.3944000000000002E-2</v>
      </c>
      <c r="AM100" s="420">
        <f>'3M - LGS'!AM100</f>
        <v>3.4153999999999997E-2</v>
      </c>
      <c r="AN100" s="420">
        <f>'3M - LGS'!AN100</f>
        <v>3.4536999999999998E-2</v>
      </c>
      <c r="AO100" s="420">
        <f>'3M - LGS'!AO100</f>
        <v>3.5791000000000003E-2</v>
      </c>
      <c r="AP100" s="420">
        <f>'3M - LGS'!AP100</f>
        <v>3.5679000000000002E-2</v>
      </c>
      <c r="AQ100" s="420">
        <f>'3M - LGS'!AQ100</f>
        <v>3.8559999999999997E-2</v>
      </c>
      <c r="AR100" s="420">
        <f>'3M - LGS'!AR100</f>
        <v>7.2455000000000006E-2</v>
      </c>
      <c r="AS100" s="420">
        <f>'3M - LGS'!AS100</f>
        <v>6.9884000000000002E-2</v>
      </c>
      <c r="AT100" s="420">
        <f>'3M - LGS'!AT100</f>
        <v>7.2040999999999994E-2</v>
      </c>
      <c r="AU100" s="420">
        <f>'3M - LGS'!AU100</f>
        <v>6.7956000000000003E-2</v>
      </c>
      <c r="AV100" s="420">
        <f>'3M - LGS'!AV100</f>
        <v>3.7663000000000002E-2</v>
      </c>
      <c r="AW100" s="420">
        <f>'3M - LGS'!AW100</f>
        <v>3.7125999999999999E-2</v>
      </c>
      <c r="AX100" s="420">
        <f>'3M - LGS'!AX100</f>
        <v>3.3944000000000002E-2</v>
      </c>
      <c r="AY100" s="420">
        <f>'3M - LGS'!AY100</f>
        <v>3.4153999999999997E-2</v>
      </c>
      <c r="AZ100" s="420">
        <f>'3M - LGS'!AZ100</f>
        <v>3.4536999999999998E-2</v>
      </c>
      <c r="BA100" s="420">
        <f>'3M - LGS'!BA100</f>
        <v>3.5791000000000003E-2</v>
      </c>
      <c r="BB100" s="420">
        <f>'3M - LGS'!BB100</f>
        <v>3.5679000000000002E-2</v>
      </c>
      <c r="BC100" s="420">
        <f>'3M - LGS'!BC100</f>
        <v>3.8559999999999997E-2</v>
      </c>
      <c r="BD100" s="420">
        <f>'3M - LGS'!BD100</f>
        <v>7.2455000000000006E-2</v>
      </c>
      <c r="BE100" s="420">
        <f>'3M - LGS'!BE100</f>
        <v>6.9884000000000002E-2</v>
      </c>
      <c r="BF100" s="420">
        <f>'3M - LGS'!BF100</f>
        <v>7.2040999999999994E-2</v>
      </c>
      <c r="BG100" s="420">
        <f>'3M - LGS'!BG100</f>
        <v>6.7956000000000003E-2</v>
      </c>
      <c r="BH100" s="420">
        <f>'3M - LGS'!BH100</f>
        <v>3.7663000000000002E-2</v>
      </c>
      <c r="BI100" s="420">
        <f>'3M - LGS'!BI100</f>
        <v>3.7125999999999999E-2</v>
      </c>
      <c r="BJ100" s="420">
        <f>'3M - LGS'!BJ100</f>
        <v>3.3944000000000002E-2</v>
      </c>
      <c r="BK100" s="420">
        <f>'3M - LGS'!BK100</f>
        <v>3.4153999999999997E-2</v>
      </c>
      <c r="BL100" s="420">
        <f>'3M - LGS'!BL100</f>
        <v>3.4536999999999998E-2</v>
      </c>
      <c r="BM100" s="420">
        <f>'3M - LGS'!BM100</f>
        <v>3.5791000000000003E-2</v>
      </c>
      <c r="BN100" s="420">
        <f>'3M - LGS'!BN100</f>
        <v>3.5679000000000002E-2</v>
      </c>
      <c r="BO100" s="420">
        <f>'3M - LGS'!BO100</f>
        <v>3.8559999999999997E-2</v>
      </c>
      <c r="BP100" s="420">
        <f>'3M - LGS'!BP100</f>
        <v>7.2455000000000006E-2</v>
      </c>
      <c r="BQ100" s="420">
        <f>'3M - LGS'!BQ100</f>
        <v>6.9884000000000002E-2</v>
      </c>
      <c r="BR100" s="420">
        <f>'3M - LGS'!BR100</f>
        <v>7.2040999999999994E-2</v>
      </c>
      <c r="BS100" s="420">
        <f>'3M - LGS'!BS100</f>
        <v>6.7956000000000003E-2</v>
      </c>
      <c r="BT100" s="420">
        <f>'3M - LGS'!BT100</f>
        <v>3.7663000000000002E-2</v>
      </c>
      <c r="BU100" s="420">
        <f>'3M - LGS'!BU100</f>
        <v>3.7125999999999999E-2</v>
      </c>
      <c r="BV100" s="420">
        <f>'3M - LGS'!BV100</f>
        <v>3.3944000000000002E-2</v>
      </c>
      <c r="BW100" s="420">
        <f>'3M - LGS'!BW100</f>
        <v>3.4153999999999997E-2</v>
      </c>
      <c r="BX100" s="420">
        <f>'3M - LGS'!BX100</f>
        <v>3.4536999999999998E-2</v>
      </c>
      <c r="BY100" s="420">
        <f>'3M - LGS'!BY100</f>
        <v>3.5791000000000003E-2</v>
      </c>
      <c r="BZ100" s="420">
        <f>'3M - LGS'!BZ100</f>
        <v>3.5679000000000002E-2</v>
      </c>
      <c r="CA100" s="420">
        <f>'3M - LGS'!CA100</f>
        <v>3.8559999999999997E-2</v>
      </c>
      <c r="CB100" s="420">
        <f>'3M - LGS'!CB100</f>
        <v>7.2455000000000006E-2</v>
      </c>
      <c r="CC100" s="420">
        <f>'3M - LGS'!CC100</f>
        <v>6.9884000000000002E-2</v>
      </c>
      <c r="CD100" s="420">
        <f>'3M - LGS'!CD100</f>
        <v>7.2040999999999994E-2</v>
      </c>
      <c r="CE100" s="420">
        <f>'3M - LGS'!CE100</f>
        <v>6.7956000000000003E-2</v>
      </c>
      <c r="CF100" s="420">
        <f>'3M - LGS'!CF100</f>
        <v>3.7663000000000002E-2</v>
      </c>
      <c r="CG100" s="420">
        <f>'3M - LGS'!CG100</f>
        <v>3.7125999999999999E-2</v>
      </c>
      <c r="CH100" s="421">
        <f>'3M - LGS'!CH100</f>
        <v>3.3944000000000002E-2</v>
      </c>
    </row>
    <row r="101" spans="1:86" x14ac:dyDescent="0.3">
      <c r="A101" s="699"/>
      <c r="B101" s="11" t="s">
        <v>134</v>
      </c>
      <c r="C101" s="419">
        <f>'3M - LGS'!C101</f>
        <v>2.8837000000000002E-2</v>
      </c>
      <c r="D101" s="419">
        <f>'3M - LGS'!D101</f>
        <v>3.0424E-2</v>
      </c>
      <c r="E101" s="419">
        <f>'3M - LGS'!E101</f>
        <v>2.7962999999999998E-2</v>
      </c>
      <c r="F101" s="420">
        <f>'3M - LGS'!F101</f>
        <v>3.3774999999999999E-2</v>
      </c>
      <c r="G101" s="420">
        <f>'3M - LGS'!G101</f>
        <v>3.6714999999999998E-2</v>
      </c>
      <c r="H101" s="420">
        <f>'3M - LGS'!H101</f>
        <v>6.8380999999999997E-2</v>
      </c>
      <c r="I101" s="420">
        <f>'3M - LGS'!I101</f>
        <v>6.6040000000000001E-2</v>
      </c>
      <c r="J101" s="420">
        <f>'3M - LGS'!J101</f>
        <v>6.8090999999999999E-2</v>
      </c>
      <c r="K101" s="420">
        <f>'3M - LGS'!K101</f>
        <v>6.6092999999999999E-2</v>
      </c>
      <c r="L101" s="420">
        <f>'3M - LGS'!L101</f>
        <v>3.5712000000000001E-2</v>
      </c>
      <c r="M101" s="420">
        <f>'3M - LGS'!M101</f>
        <v>3.6135E-2</v>
      </c>
      <c r="N101" s="420">
        <f>'3M - LGS'!N101</f>
        <v>3.3574E-2</v>
      </c>
      <c r="O101" s="420">
        <f>'3M - LGS'!O101</f>
        <v>3.2899999999999999E-2</v>
      </c>
      <c r="P101" s="420">
        <f>'3M - LGS'!P101</f>
        <v>3.3628999999999999E-2</v>
      </c>
      <c r="Q101" s="420">
        <f>'3M - LGS'!Q101</f>
        <v>3.4622E-2</v>
      </c>
      <c r="R101" s="420">
        <f>'3M - LGS'!R101</f>
        <v>3.3774999999999999E-2</v>
      </c>
      <c r="S101" s="420">
        <f>'3M - LGS'!S101</f>
        <v>3.6714999999999998E-2</v>
      </c>
      <c r="T101" s="420">
        <f>'3M - LGS'!T101</f>
        <v>6.8380999999999997E-2</v>
      </c>
      <c r="U101" s="420">
        <f>'3M - LGS'!U101</f>
        <v>6.6040000000000001E-2</v>
      </c>
      <c r="V101" s="420">
        <f>'3M - LGS'!V101</f>
        <v>6.8090999999999999E-2</v>
      </c>
      <c r="W101" s="420">
        <f>'3M - LGS'!W101</f>
        <v>6.6092999999999999E-2</v>
      </c>
      <c r="X101" s="420">
        <f>'3M - LGS'!X101</f>
        <v>3.5712000000000001E-2</v>
      </c>
      <c r="Y101" s="420">
        <f>'3M - LGS'!Y101</f>
        <v>3.6135E-2</v>
      </c>
      <c r="Z101" s="420">
        <f>'3M - LGS'!Z101</f>
        <v>3.3574E-2</v>
      </c>
      <c r="AA101" s="420">
        <f>'3M - LGS'!AA101</f>
        <v>3.2899999999999999E-2</v>
      </c>
      <c r="AB101" s="420">
        <f>'3M - LGS'!AB101</f>
        <v>3.3628999999999999E-2</v>
      </c>
      <c r="AC101" s="420">
        <f>'3M - LGS'!AC101</f>
        <v>3.4622E-2</v>
      </c>
      <c r="AD101" s="420">
        <f>'3M - LGS'!AD101</f>
        <v>3.3774999999999999E-2</v>
      </c>
      <c r="AE101" s="420">
        <f>'3M - LGS'!AE101</f>
        <v>3.6714999999999998E-2</v>
      </c>
      <c r="AF101" s="420">
        <f>'3M - LGS'!AF101</f>
        <v>6.8380999999999997E-2</v>
      </c>
      <c r="AG101" s="420">
        <f>'3M - LGS'!AG101</f>
        <v>6.6040000000000001E-2</v>
      </c>
      <c r="AH101" s="420">
        <f>'3M - LGS'!AH101</f>
        <v>6.8090999999999999E-2</v>
      </c>
      <c r="AI101" s="420">
        <f>'3M - LGS'!AI101</f>
        <v>6.6092999999999999E-2</v>
      </c>
      <c r="AJ101" s="420">
        <f>'3M - LGS'!AJ101</f>
        <v>3.5712000000000001E-2</v>
      </c>
      <c r="AK101" s="420">
        <f>'3M - LGS'!AK101</f>
        <v>3.6135E-2</v>
      </c>
      <c r="AL101" s="420">
        <f>'3M - LGS'!AL101</f>
        <v>3.3574E-2</v>
      </c>
      <c r="AM101" s="420">
        <f>'3M - LGS'!AM101</f>
        <v>3.2899999999999999E-2</v>
      </c>
      <c r="AN101" s="420">
        <f>'3M - LGS'!AN101</f>
        <v>3.3628999999999999E-2</v>
      </c>
      <c r="AO101" s="420">
        <f>'3M - LGS'!AO101</f>
        <v>3.4622E-2</v>
      </c>
      <c r="AP101" s="420">
        <f>'3M - LGS'!AP101</f>
        <v>3.3774999999999999E-2</v>
      </c>
      <c r="AQ101" s="420">
        <f>'3M - LGS'!AQ101</f>
        <v>3.6714999999999998E-2</v>
      </c>
      <c r="AR101" s="420">
        <f>'3M - LGS'!AR101</f>
        <v>6.8380999999999997E-2</v>
      </c>
      <c r="AS101" s="420">
        <f>'3M - LGS'!AS101</f>
        <v>6.6040000000000001E-2</v>
      </c>
      <c r="AT101" s="420">
        <f>'3M - LGS'!AT101</f>
        <v>6.8090999999999999E-2</v>
      </c>
      <c r="AU101" s="420">
        <f>'3M - LGS'!AU101</f>
        <v>6.6092999999999999E-2</v>
      </c>
      <c r="AV101" s="420">
        <f>'3M - LGS'!AV101</f>
        <v>3.5712000000000001E-2</v>
      </c>
      <c r="AW101" s="420">
        <f>'3M - LGS'!AW101</f>
        <v>3.6135E-2</v>
      </c>
      <c r="AX101" s="420">
        <f>'3M - LGS'!AX101</f>
        <v>3.3574E-2</v>
      </c>
      <c r="AY101" s="420">
        <f>'3M - LGS'!AY101</f>
        <v>3.2899999999999999E-2</v>
      </c>
      <c r="AZ101" s="420">
        <f>'3M - LGS'!AZ101</f>
        <v>3.3628999999999999E-2</v>
      </c>
      <c r="BA101" s="420">
        <f>'3M - LGS'!BA101</f>
        <v>3.4622E-2</v>
      </c>
      <c r="BB101" s="420">
        <f>'3M - LGS'!BB101</f>
        <v>3.3774999999999999E-2</v>
      </c>
      <c r="BC101" s="420">
        <f>'3M - LGS'!BC101</f>
        <v>3.6714999999999998E-2</v>
      </c>
      <c r="BD101" s="420">
        <f>'3M - LGS'!BD101</f>
        <v>6.8380999999999997E-2</v>
      </c>
      <c r="BE101" s="420">
        <f>'3M - LGS'!BE101</f>
        <v>6.6040000000000001E-2</v>
      </c>
      <c r="BF101" s="420">
        <f>'3M - LGS'!BF101</f>
        <v>6.8090999999999999E-2</v>
      </c>
      <c r="BG101" s="420">
        <f>'3M - LGS'!BG101</f>
        <v>6.6092999999999999E-2</v>
      </c>
      <c r="BH101" s="420">
        <f>'3M - LGS'!BH101</f>
        <v>3.5712000000000001E-2</v>
      </c>
      <c r="BI101" s="420">
        <f>'3M - LGS'!BI101</f>
        <v>3.6135E-2</v>
      </c>
      <c r="BJ101" s="420">
        <f>'3M - LGS'!BJ101</f>
        <v>3.3574E-2</v>
      </c>
      <c r="BK101" s="420">
        <f>'3M - LGS'!BK101</f>
        <v>3.2899999999999999E-2</v>
      </c>
      <c r="BL101" s="420">
        <f>'3M - LGS'!BL101</f>
        <v>3.3628999999999999E-2</v>
      </c>
      <c r="BM101" s="420">
        <f>'3M - LGS'!BM101</f>
        <v>3.4622E-2</v>
      </c>
      <c r="BN101" s="420">
        <f>'3M - LGS'!BN101</f>
        <v>3.3774999999999999E-2</v>
      </c>
      <c r="BO101" s="420">
        <f>'3M - LGS'!BO101</f>
        <v>3.6714999999999998E-2</v>
      </c>
      <c r="BP101" s="420">
        <f>'3M - LGS'!BP101</f>
        <v>6.8380999999999997E-2</v>
      </c>
      <c r="BQ101" s="420">
        <f>'3M - LGS'!BQ101</f>
        <v>6.6040000000000001E-2</v>
      </c>
      <c r="BR101" s="420">
        <f>'3M - LGS'!BR101</f>
        <v>6.8090999999999999E-2</v>
      </c>
      <c r="BS101" s="420">
        <f>'3M - LGS'!BS101</f>
        <v>6.6092999999999999E-2</v>
      </c>
      <c r="BT101" s="420">
        <f>'3M - LGS'!BT101</f>
        <v>3.5712000000000001E-2</v>
      </c>
      <c r="BU101" s="420">
        <f>'3M - LGS'!BU101</f>
        <v>3.6135E-2</v>
      </c>
      <c r="BV101" s="420">
        <f>'3M - LGS'!BV101</f>
        <v>3.3574E-2</v>
      </c>
      <c r="BW101" s="420">
        <f>'3M - LGS'!BW101</f>
        <v>3.2899999999999999E-2</v>
      </c>
      <c r="BX101" s="420">
        <f>'3M - LGS'!BX101</f>
        <v>3.3628999999999999E-2</v>
      </c>
      <c r="BY101" s="420">
        <f>'3M - LGS'!BY101</f>
        <v>3.4622E-2</v>
      </c>
      <c r="BZ101" s="420">
        <f>'3M - LGS'!BZ101</f>
        <v>3.3774999999999999E-2</v>
      </c>
      <c r="CA101" s="420">
        <f>'3M - LGS'!CA101</f>
        <v>3.6714999999999998E-2</v>
      </c>
      <c r="CB101" s="420">
        <f>'3M - LGS'!CB101</f>
        <v>6.8380999999999997E-2</v>
      </c>
      <c r="CC101" s="420">
        <f>'3M - LGS'!CC101</f>
        <v>6.6040000000000001E-2</v>
      </c>
      <c r="CD101" s="420">
        <f>'3M - LGS'!CD101</f>
        <v>6.8090999999999999E-2</v>
      </c>
      <c r="CE101" s="420">
        <f>'3M - LGS'!CE101</f>
        <v>6.6092999999999999E-2</v>
      </c>
      <c r="CF101" s="420">
        <f>'3M - LGS'!CF101</f>
        <v>3.5712000000000001E-2</v>
      </c>
      <c r="CG101" s="420">
        <f>'3M - LGS'!CG101</f>
        <v>3.6135E-2</v>
      </c>
      <c r="CH101" s="421">
        <f>'3M - LGS'!CH101</f>
        <v>3.3574E-2</v>
      </c>
    </row>
    <row r="102" spans="1:86" x14ac:dyDescent="0.3">
      <c r="A102" s="699"/>
      <c r="B102" s="11" t="s">
        <v>232</v>
      </c>
      <c r="C102" s="419">
        <f>'3M - LGS'!C102</f>
        <v>2.8837000000000002E-2</v>
      </c>
      <c r="D102" s="419">
        <f>'3M - LGS'!D102</f>
        <v>3.0424E-2</v>
      </c>
      <c r="E102" s="419">
        <f>'3M - LGS'!E102</f>
        <v>2.7962999999999998E-2</v>
      </c>
      <c r="F102" s="420">
        <f>'3M - LGS'!F102</f>
        <v>3.3774999999999999E-2</v>
      </c>
      <c r="G102" s="420">
        <f>'3M - LGS'!G102</f>
        <v>3.6714999999999998E-2</v>
      </c>
      <c r="H102" s="420">
        <f>'3M - LGS'!H102</f>
        <v>6.8380999999999997E-2</v>
      </c>
      <c r="I102" s="420">
        <f>'3M - LGS'!I102</f>
        <v>6.6040000000000001E-2</v>
      </c>
      <c r="J102" s="420">
        <f>'3M - LGS'!J102</f>
        <v>6.8090999999999999E-2</v>
      </c>
      <c r="K102" s="420">
        <f>'3M - LGS'!K102</f>
        <v>6.6092999999999999E-2</v>
      </c>
      <c r="L102" s="420">
        <f>'3M - LGS'!L102</f>
        <v>3.5712000000000001E-2</v>
      </c>
      <c r="M102" s="420">
        <f>'3M - LGS'!M102</f>
        <v>3.6135E-2</v>
      </c>
      <c r="N102" s="420">
        <f>'3M - LGS'!N102</f>
        <v>3.3574E-2</v>
      </c>
      <c r="O102" s="420">
        <f>'3M - LGS'!O102</f>
        <v>3.2899999999999999E-2</v>
      </c>
      <c r="P102" s="420">
        <f>'3M - LGS'!P102</f>
        <v>3.3628999999999999E-2</v>
      </c>
      <c r="Q102" s="420">
        <f>'3M - LGS'!Q102</f>
        <v>3.4622E-2</v>
      </c>
      <c r="R102" s="420">
        <f>'3M - LGS'!R102</f>
        <v>3.3774999999999999E-2</v>
      </c>
      <c r="S102" s="420">
        <f>'3M - LGS'!S102</f>
        <v>3.6714999999999998E-2</v>
      </c>
      <c r="T102" s="420">
        <f>'3M - LGS'!T102</f>
        <v>6.8380999999999997E-2</v>
      </c>
      <c r="U102" s="420">
        <f>'3M - LGS'!U102</f>
        <v>6.6040000000000001E-2</v>
      </c>
      <c r="V102" s="420">
        <f>'3M - LGS'!V102</f>
        <v>6.8090999999999999E-2</v>
      </c>
      <c r="W102" s="420">
        <f>'3M - LGS'!W102</f>
        <v>6.6092999999999999E-2</v>
      </c>
      <c r="X102" s="420">
        <f>'3M - LGS'!X102</f>
        <v>3.5712000000000001E-2</v>
      </c>
      <c r="Y102" s="420">
        <f>'3M - LGS'!Y102</f>
        <v>3.6135E-2</v>
      </c>
      <c r="Z102" s="420">
        <f>'3M - LGS'!Z102</f>
        <v>3.3574E-2</v>
      </c>
      <c r="AA102" s="420">
        <f>'3M - LGS'!AA102</f>
        <v>3.2899999999999999E-2</v>
      </c>
      <c r="AB102" s="420">
        <f>'3M - LGS'!AB102</f>
        <v>3.3628999999999999E-2</v>
      </c>
      <c r="AC102" s="420">
        <f>'3M - LGS'!AC102</f>
        <v>3.4622E-2</v>
      </c>
      <c r="AD102" s="420">
        <f>'3M - LGS'!AD102</f>
        <v>3.3774999999999999E-2</v>
      </c>
      <c r="AE102" s="420">
        <f>'3M - LGS'!AE102</f>
        <v>3.6714999999999998E-2</v>
      </c>
      <c r="AF102" s="420">
        <f>'3M - LGS'!AF102</f>
        <v>6.8380999999999997E-2</v>
      </c>
      <c r="AG102" s="420">
        <f>'3M - LGS'!AG102</f>
        <v>6.6040000000000001E-2</v>
      </c>
      <c r="AH102" s="420">
        <f>'3M - LGS'!AH102</f>
        <v>6.8090999999999999E-2</v>
      </c>
      <c r="AI102" s="420">
        <f>'3M - LGS'!AI102</f>
        <v>6.6092999999999999E-2</v>
      </c>
      <c r="AJ102" s="420">
        <f>'3M - LGS'!AJ102</f>
        <v>3.5712000000000001E-2</v>
      </c>
      <c r="AK102" s="420">
        <f>'3M - LGS'!AK102</f>
        <v>3.6135E-2</v>
      </c>
      <c r="AL102" s="420">
        <f>'3M - LGS'!AL102</f>
        <v>3.3574E-2</v>
      </c>
      <c r="AM102" s="420">
        <f>'3M - LGS'!AM102</f>
        <v>3.2899999999999999E-2</v>
      </c>
      <c r="AN102" s="420">
        <f>'3M - LGS'!AN102</f>
        <v>3.3628999999999999E-2</v>
      </c>
      <c r="AO102" s="420">
        <f>'3M - LGS'!AO102</f>
        <v>3.4622E-2</v>
      </c>
      <c r="AP102" s="420">
        <f>'3M - LGS'!AP102</f>
        <v>3.3774999999999999E-2</v>
      </c>
      <c r="AQ102" s="420">
        <f>'3M - LGS'!AQ102</f>
        <v>3.6714999999999998E-2</v>
      </c>
      <c r="AR102" s="420">
        <f>'3M - LGS'!AR102</f>
        <v>6.8380999999999997E-2</v>
      </c>
      <c r="AS102" s="420">
        <f>'3M - LGS'!AS102</f>
        <v>6.6040000000000001E-2</v>
      </c>
      <c r="AT102" s="420">
        <f>'3M - LGS'!AT102</f>
        <v>6.8090999999999999E-2</v>
      </c>
      <c r="AU102" s="420">
        <f>'3M - LGS'!AU102</f>
        <v>6.6092999999999999E-2</v>
      </c>
      <c r="AV102" s="420">
        <f>'3M - LGS'!AV102</f>
        <v>3.5712000000000001E-2</v>
      </c>
      <c r="AW102" s="420">
        <f>'3M - LGS'!AW102</f>
        <v>3.6135E-2</v>
      </c>
      <c r="AX102" s="420">
        <f>'3M - LGS'!AX102</f>
        <v>3.3574E-2</v>
      </c>
      <c r="AY102" s="420">
        <f>'3M - LGS'!AY102</f>
        <v>3.2899999999999999E-2</v>
      </c>
      <c r="AZ102" s="420">
        <f>'3M - LGS'!AZ102</f>
        <v>3.3628999999999999E-2</v>
      </c>
      <c r="BA102" s="420">
        <f>'3M - LGS'!BA102</f>
        <v>3.4622E-2</v>
      </c>
      <c r="BB102" s="420">
        <f>'3M - LGS'!BB102</f>
        <v>3.3774999999999999E-2</v>
      </c>
      <c r="BC102" s="420">
        <f>'3M - LGS'!BC102</f>
        <v>3.6714999999999998E-2</v>
      </c>
      <c r="BD102" s="420">
        <f>'3M - LGS'!BD102</f>
        <v>6.8380999999999997E-2</v>
      </c>
      <c r="BE102" s="420">
        <f>'3M - LGS'!BE102</f>
        <v>6.6040000000000001E-2</v>
      </c>
      <c r="BF102" s="420">
        <f>'3M - LGS'!BF102</f>
        <v>6.8090999999999999E-2</v>
      </c>
      <c r="BG102" s="420">
        <f>'3M - LGS'!BG102</f>
        <v>6.6092999999999999E-2</v>
      </c>
      <c r="BH102" s="420">
        <f>'3M - LGS'!BH102</f>
        <v>3.5712000000000001E-2</v>
      </c>
      <c r="BI102" s="420">
        <f>'3M - LGS'!BI102</f>
        <v>3.6135E-2</v>
      </c>
      <c r="BJ102" s="420">
        <f>'3M - LGS'!BJ102</f>
        <v>3.3574E-2</v>
      </c>
      <c r="BK102" s="420">
        <f>'3M - LGS'!BK102</f>
        <v>3.2899999999999999E-2</v>
      </c>
      <c r="BL102" s="420">
        <f>'3M - LGS'!BL102</f>
        <v>3.3628999999999999E-2</v>
      </c>
      <c r="BM102" s="420">
        <f>'3M - LGS'!BM102</f>
        <v>3.4622E-2</v>
      </c>
      <c r="BN102" s="420">
        <f>'3M - LGS'!BN102</f>
        <v>3.3774999999999999E-2</v>
      </c>
      <c r="BO102" s="420">
        <f>'3M - LGS'!BO102</f>
        <v>3.6714999999999998E-2</v>
      </c>
      <c r="BP102" s="420">
        <f>'3M - LGS'!BP102</f>
        <v>6.8380999999999997E-2</v>
      </c>
      <c r="BQ102" s="420">
        <f>'3M - LGS'!BQ102</f>
        <v>6.6040000000000001E-2</v>
      </c>
      <c r="BR102" s="420">
        <f>'3M - LGS'!BR102</f>
        <v>6.8090999999999999E-2</v>
      </c>
      <c r="BS102" s="420">
        <f>'3M - LGS'!BS102</f>
        <v>6.6092999999999999E-2</v>
      </c>
      <c r="BT102" s="420">
        <f>'3M - LGS'!BT102</f>
        <v>3.5712000000000001E-2</v>
      </c>
      <c r="BU102" s="420">
        <f>'3M - LGS'!BU102</f>
        <v>3.6135E-2</v>
      </c>
      <c r="BV102" s="420">
        <f>'3M - LGS'!BV102</f>
        <v>3.3574E-2</v>
      </c>
      <c r="BW102" s="420">
        <f>'3M - LGS'!BW102</f>
        <v>3.2899999999999999E-2</v>
      </c>
      <c r="BX102" s="420">
        <f>'3M - LGS'!BX102</f>
        <v>3.3628999999999999E-2</v>
      </c>
      <c r="BY102" s="420">
        <f>'3M - LGS'!BY102</f>
        <v>3.4622E-2</v>
      </c>
      <c r="BZ102" s="420">
        <f>'3M - LGS'!BZ102</f>
        <v>3.3774999999999999E-2</v>
      </c>
      <c r="CA102" s="420">
        <f>'3M - LGS'!CA102</f>
        <v>3.6714999999999998E-2</v>
      </c>
      <c r="CB102" s="420">
        <f>'3M - LGS'!CB102</f>
        <v>6.8380999999999997E-2</v>
      </c>
      <c r="CC102" s="420">
        <f>'3M - LGS'!CC102</f>
        <v>6.6040000000000001E-2</v>
      </c>
      <c r="CD102" s="420">
        <f>'3M - LGS'!CD102</f>
        <v>6.8090999999999999E-2</v>
      </c>
      <c r="CE102" s="420">
        <f>'3M - LGS'!CE102</f>
        <v>6.6092999999999999E-2</v>
      </c>
      <c r="CF102" s="420">
        <f>'3M - LGS'!CF102</f>
        <v>3.5712000000000001E-2</v>
      </c>
      <c r="CG102" s="420">
        <f>'3M - LGS'!CG102</f>
        <v>3.6135E-2</v>
      </c>
      <c r="CH102" s="421">
        <f>'3M - LGS'!CH102</f>
        <v>3.3574E-2</v>
      </c>
    </row>
    <row r="103" spans="1:86" x14ac:dyDescent="0.3">
      <c r="A103" s="699"/>
      <c r="B103" s="11" t="s">
        <v>233</v>
      </c>
      <c r="C103" s="419">
        <f>'3M - LGS'!C103</f>
        <v>2.8837000000000002E-2</v>
      </c>
      <c r="D103" s="419">
        <f>'3M - LGS'!D103</f>
        <v>3.0424E-2</v>
      </c>
      <c r="E103" s="419">
        <f>'3M - LGS'!E103</f>
        <v>2.7962999999999998E-2</v>
      </c>
      <c r="F103" s="420">
        <f>'3M - LGS'!F103</f>
        <v>3.3774999999999999E-2</v>
      </c>
      <c r="G103" s="420">
        <f>'3M - LGS'!G103</f>
        <v>3.6714999999999998E-2</v>
      </c>
      <c r="H103" s="420">
        <f>'3M - LGS'!H103</f>
        <v>6.8380999999999997E-2</v>
      </c>
      <c r="I103" s="420">
        <f>'3M - LGS'!I103</f>
        <v>6.6040000000000001E-2</v>
      </c>
      <c r="J103" s="420">
        <f>'3M - LGS'!J103</f>
        <v>6.8090999999999999E-2</v>
      </c>
      <c r="K103" s="420">
        <f>'3M - LGS'!K103</f>
        <v>6.6092999999999999E-2</v>
      </c>
      <c r="L103" s="420">
        <f>'3M - LGS'!L103</f>
        <v>3.5712000000000001E-2</v>
      </c>
      <c r="M103" s="420">
        <f>'3M - LGS'!M103</f>
        <v>3.6135E-2</v>
      </c>
      <c r="N103" s="420">
        <f>'3M - LGS'!N103</f>
        <v>3.3574E-2</v>
      </c>
      <c r="O103" s="420">
        <f>'3M - LGS'!O103</f>
        <v>3.2899999999999999E-2</v>
      </c>
      <c r="P103" s="420">
        <f>'3M - LGS'!P103</f>
        <v>3.3628999999999999E-2</v>
      </c>
      <c r="Q103" s="420">
        <f>'3M - LGS'!Q103</f>
        <v>3.4622E-2</v>
      </c>
      <c r="R103" s="420">
        <f>'3M - LGS'!R103</f>
        <v>3.3774999999999999E-2</v>
      </c>
      <c r="S103" s="420">
        <f>'3M - LGS'!S103</f>
        <v>3.6714999999999998E-2</v>
      </c>
      <c r="T103" s="420">
        <f>'3M - LGS'!T103</f>
        <v>6.8380999999999997E-2</v>
      </c>
      <c r="U103" s="420">
        <f>'3M - LGS'!U103</f>
        <v>6.6040000000000001E-2</v>
      </c>
      <c r="V103" s="420">
        <f>'3M - LGS'!V103</f>
        <v>6.8090999999999999E-2</v>
      </c>
      <c r="W103" s="420">
        <f>'3M - LGS'!W103</f>
        <v>6.6092999999999999E-2</v>
      </c>
      <c r="X103" s="420">
        <f>'3M - LGS'!X103</f>
        <v>3.5712000000000001E-2</v>
      </c>
      <c r="Y103" s="420">
        <f>'3M - LGS'!Y103</f>
        <v>3.6135E-2</v>
      </c>
      <c r="Z103" s="420">
        <f>'3M - LGS'!Z103</f>
        <v>3.3574E-2</v>
      </c>
      <c r="AA103" s="420">
        <f>'3M - LGS'!AA103</f>
        <v>3.2899999999999999E-2</v>
      </c>
      <c r="AB103" s="420">
        <f>'3M - LGS'!AB103</f>
        <v>3.3628999999999999E-2</v>
      </c>
      <c r="AC103" s="420">
        <f>'3M - LGS'!AC103</f>
        <v>3.4622E-2</v>
      </c>
      <c r="AD103" s="420">
        <f>'3M - LGS'!AD103</f>
        <v>3.3774999999999999E-2</v>
      </c>
      <c r="AE103" s="420">
        <f>'3M - LGS'!AE103</f>
        <v>3.6714999999999998E-2</v>
      </c>
      <c r="AF103" s="420">
        <f>'3M - LGS'!AF103</f>
        <v>6.8380999999999997E-2</v>
      </c>
      <c r="AG103" s="420">
        <f>'3M - LGS'!AG103</f>
        <v>6.6040000000000001E-2</v>
      </c>
      <c r="AH103" s="420">
        <f>'3M - LGS'!AH103</f>
        <v>6.8090999999999999E-2</v>
      </c>
      <c r="AI103" s="420">
        <f>'3M - LGS'!AI103</f>
        <v>6.6092999999999999E-2</v>
      </c>
      <c r="AJ103" s="420">
        <f>'3M - LGS'!AJ103</f>
        <v>3.5712000000000001E-2</v>
      </c>
      <c r="AK103" s="420">
        <f>'3M - LGS'!AK103</f>
        <v>3.6135E-2</v>
      </c>
      <c r="AL103" s="420">
        <f>'3M - LGS'!AL103</f>
        <v>3.3574E-2</v>
      </c>
      <c r="AM103" s="420">
        <f>'3M - LGS'!AM103</f>
        <v>3.2899999999999999E-2</v>
      </c>
      <c r="AN103" s="420">
        <f>'3M - LGS'!AN103</f>
        <v>3.3628999999999999E-2</v>
      </c>
      <c r="AO103" s="420">
        <f>'3M - LGS'!AO103</f>
        <v>3.4622E-2</v>
      </c>
      <c r="AP103" s="420">
        <f>'3M - LGS'!AP103</f>
        <v>3.3774999999999999E-2</v>
      </c>
      <c r="AQ103" s="420">
        <f>'3M - LGS'!AQ103</f>
        <v>3.6714999999999998E-2</v>
      </c>
      <c r="AR103" s="420">
        <f>'3M - LGS'!AR103</f>
        <v>6.8380999999999997E-2</v>
      </c>
      <c r="AS103" s="420">
        <f>'3M - LGS'!AS103</f>
        <v>6.6040000000000001E-2</v>
      </c>
      <c r="AT103" s="420">
        <f>'3M - LGS'!AT103</f>
        <v>6.8090999999999999E-2</v>
      </c>
      <c r="AU103" s="420">
        <f>'3M - LGS'!AU103</f>
        <v>6.6092999999999999E-2</v>
      </c>
      <c r="AV103" s="420">
        <f>'3M - LGS'!AV103</f>
        <v>3.5712000000000001E-2</v>
      </c>
      <c r="AW103" s="420">
        <f>'3M - LGS'!AW103</f>
        <v>3.6135E-2</v>
      </c>
      <c r="AX103" s="420">
        <f>'3M - LGS'!AX103</f>
        <v>3.3574E-2</v>
      </c>
      <c r="AY103" s="420">
        <f>'3M - LGS'!AY103</f>
        <v>3.2899999999999999E-2</v>
      </c>
      <c r="AZ103" s="420">
        <f>'3M - LGS'!AZ103</f>
        <v>3.3628999999999999E-2</v>
      </c>
      <c r="BA103" s="420">
        <f>'3M - LGS'!BA103</f>
        <v>3.4622E-2</v>
      </c>
      <c r="BB103" s="420">
        <f>'3M - LGS'!BB103</f>
        <v>3.3774999999999999E-2</v>
      </c>
      <c r="BC103" s="420">
        <f>'3M - LGS'!BC103</f>
        <v>3.6714999999999998E-2</v>
      </c>
      <c r="BD103" s="420">
        <f>'3M - LGS'!BD103</f>
        <v>6.8380999999999997E-2</v>
      </c>
      <c r="BE103" s="420">
        <f>'3M - LGS'!BE103</f>
        <v>6.6040000000000001E-2</v>
      </c>
      <c r="BF103" s="420">
        <f>'3M - LGS'!BF103</f>
        <v>6.8090999999999999E-2</v>
      </c>
      <c r="BG103" s="420">
        <f>'3M - LGS'!BG103</f>
        <v>6.6092999999999999E-2</v>
      </c>
      <c r="BH103" s="420">
        <f>'3M - LGS'!BH103</f>
        <v>3.5712000000000001E-2</v>
      </c>
      <c r="BI103" s="420">
        <f>'3M - LGS'!BI103</f>
        <v>3.6135E-2</v>
      </c>
      <c r="BJ103" s="420">
        <f>'3M - LGS'!BJ103</f>
        <v>3.3574E-2</v>
      </c>
      <c r="BK103" s="420">
        <f>'3M - LGS'!BK103</f>
        <v>3.2899999999999999E-2</v>
      </c>
      <c r="BL103" s="420">
        <f>'3M - LGS'!BL103</f>
        <v>3.3628999999999999E-2</v>
      </c>
      <c r="BM103" s="420">
        <f>'3M - LGS'!BM103</f>
        <v>3.4622E-2</v>
      </c>
      <c r="BN103" s="420">
        <f>'3M - LGS'!BN103</f>
        <v>3.3774999999999999E-2</v>
      </c>
      <c r="BO103" s="420">
        <f>'3M - LGS'!BO103</f>
        <v>3.6714999999999998E-2</v>
      </c>
      <c r="BP103" s="420">
        <f>'3M - LGS'!BP103</f>
        <v>6.8380999999999997E-2</v>
      </c>
      <c r="BQ103" s="420">
        <f>'3M - LGS'!BQ103</f>
        <v>6.6040000000000001E-2</v>
      </c>
      <c r="BR103" s="420">
        <f>'3M - LGS'!BR103</f>
        <v>6.8090999999999999E-2</v>
      </c>
      <c r="BS103" s="420">
        <f>'3M - LGS'!BS103</f>
        <v>6.6092999999999999E-2</v>
      </c>
      <c r="BT103" s="420">
        <f>'3M - LGS'!BT103</f>
        <v>3.5712000000000001E-2</v>
      </c>
      <c r="BU103" s="420">
        <f>'3M - LGS'!BU103</f>
        <v>3.6135E-2</v>
      </c>
      <c r="BV103" s="420">
        <f>'3M - LGS'!BV103</f>
        <v>3.3574E-2</v>
      </c>
      <c r="BW103" s="420">
        <f>'3M - LGS'!BW103</f>
        <v>3.2899999999999999E-2</v>
      </c>
      <c r="BX103" s="420">
        <f>'3M - LGS'!BX103</f>
        <v>3.3628999999999999E-2</v>
      </c>
      <c r="BY103" s="420">
        <f>'3M - LGS'!BY103</f>
        <v>3.4622E-2</v>
      </c>
      <c r="BZ103" s="420">
        <f>'3M - LGS'!BZ103</f>
        <v>3.3774999999999999E-2</v>
      </c>
      <c r="CA103" s="420">
        <f>'3M - LGS'!CA103</f>
        <v>3.6714999999999998E-2</v>
      </c>
      <c r="CB103" s="420">
        <f>'3M - LGS'!CB103</f>
        <v>6.8380999999999997E-2</v>
      </c>
      <c r="CC103" s="420">
        <f>'3M - LGS'!CC103</f>
        <v>6.6040000000000001E-2</v>
      </c>
      <c r="CD103" s="420">
        <f>'3M - LGS'!CD103</f>
        <v>6.8090999999999999E-2</v>
      </c>
      <c r="CE103" s="420">
        <f>'3M - LGS'!CE103</f>
        <v>6.6092999999999999E-2</v>
      </c>
      <c r="CF103" s="420">
        <f>'3M - LGS'!CF103</f>
        <v>3.5712000000000001E-2</v>
      </c>
      <c r="CG103" s="420">
        <f>'3M - LGS'!CG103</f>
        <v>3.6135E-2</v>
      </c>
      <c r="CH103" s="421">
        <f>'3M - LGS'!CH103</f>
        <v>3.3574E-2</v>
      </c>
    </row>
    <row r="104" spans="1:86" x14ac:dyDescent="0.3">
      <c r="A104" s="699"/>
      <c r="B104" s="11" t="s">
        <v>136</v>
      </c>
      <c r="C104" s="419">
        <f>'3M - LGS'!C104</f>
        <v>2.7470999999999999E-2</v>
      </c>
      <c r="D104" s="419">
        <f>'3M - LGS'!D104</f>
        <v>2.8761999999999999E-2</v>
      </c>
      <c r="E104" s="419">
        <f>'3M - LGS'!E104</f>
        <v>2.6634999999999999E-2</v>
      </c>
      <c r="F104" s="420">
        <f>'3M - LGS'!F104</f>
        <v>3.3493000000000002E-2</v>
      </c>
      <c r="G104" s="420">
        <f>'3M - LGS'!G104</f>
        <v>3.5507999999999998E-2</v>
      </c>
      <c r="H104" s="420">
        <f>'3M - LGS'!H104</f>
        <v>6.5448999999999993E-2</v>
      </c>
      <c r="I104" s="420">
        <f>'3M - LGS'!I104</f>
        <v>6.3149999999999998E-2</v>
      </c>
      <c r="J104" s="420">
        <f>'3M - LGS'!J104</f>
        <v>6.5251000000000003E-2</v>
      </c>
      <c r="K104" s="420">
        <f>'3M - LGS'!K104</f>
        <v>6.3331999999999999E-2</v>
      </c>
      <c r="L104" s="420">
        <f>'3M - LGS'!L104</f>
        <v>3.4426999999999999E-2</v>
      </c>
      <c r="M104" s="420">
        <f>'3M - LGS'!M104</f>
        <v>3.4855999999999998E-2</v>
      </c>
      <c r="N104" s="420">
        <f>'3M - LGS'!N104</f>
        <v>3.2490999999999999E-2</v>
      </c>
      <c r="O104" s="420">
        <f>'3M - LGS'!O104</f>
        <v>3.1757000000000001E-2</v>
      </c>
      <c r="P104" s="420">
        <f>'3M - LGS'!P104</f>
        <v>3.2323999999999999E-2</v>
      </c>
      <c r="Q104" s="420">
        <f>'3M - LGS'!Q104</f>
        <v>3.3225999999999999E-2</v>
      </c>
      <c r="R104" s="420">
        <f>'3M - LGS'!R104</f>
        <v>3.3493000000000002E-2</v>
      </c>
      <c r="S104" s="420">
        <f>'3M - LGS'!S104</f>
        <v>3.5507999999999998E-2</v>
      </c>
      <c r="T104" s="420">
        <f>'3M - LGS'!T104</f>
        <v>6.5448999999999993E-2</v>
      </c>
      <c r="U104" s="420">
        <f>'3M - LGS'!U104</f>
        <v>6.3149999999999998E-2</v>
      </c>
      <c r="V104" s="420">
        <f>'3M - LGS'!V104</f>
        <v>6.5251000000000003E-2</v>
      </c>
      <c r="W104" s="420">
        <f>'3M - LGS'!W104</f>
        <v>6.3331999999999999E-2</v>
      </c>
      <c r="X104" s="420">
        <f>'3M - LGS'!X104</f>
        <v>3.4426999999999999E-2</v>
      </c>
      <c r="Y104" s="420">
        <f>'3M - LGS'!Y104</f>
        <v>3.4855999999999998E-2</v>
      </c>
      <c r="Z104" s="420">
        <f>'3M - LGS'!Z104</f>
        <v>3.2490999999999999E-2</v>
      </c>
      <c r="AA104" s="420">
        <f>'3M - LGS'!AA104</f>
        <v>3.1757000000000001E-2</v>
      </c>
      <c r="AB104" s="420">
        <f>'3M - LGS'!AB104</f>
        <v>3.2323999999999999E-2</v>
      </c>
      <c r="AC104" s="420">
        <f>'3M - LGS'!AC104</f>
        <v>3.3225999999999999E-2</v>
      </c>
      <c r="AD104" s="420">
        <f>'3M - LGS'!AD104</f>
        <v>3.3493000000000002E-2</v>
      </c>
      <c r="AE104" s="420">
        <f>'3M - LGS'!AE104</f>
        <v>3.5507999999999998E-2</v>
      </c>
      <c r="AF104" s="420">
        <f>'3M - LGS'!AF104</f>
        <v>6.5448999999999993E-2</v>
      </c>
      <c r="AG104" s="420">
        <f>'3M - LGS'!AG104</f>
        <v>6.3149999999999998E-2</v>
      </c>
      <c r="AH104" s="420">
        <f>'3M - LGS'!AH104</f>
        <v>6.5251000000000003E-2</v>
      </c>
      <c r="AI104" s="420">
        <f>'3M - LGS'!AI104</f>
        <v>6.3331999999999999E-2</v>
      </c>
      <c r="AJ104" s="420">
        <f>'3M - LGS'!AJ104</f>
        <v>3.4426999999999999E-2</v>
      </c>
      <c r="AK104" s="420">
        <f>'3M - LGS'!AK104</f>
        <v>3.4855999999999998E-2</v>
      </c>
      <c r="AL104" s="420">
        <f>'3M - LGS'!AL104</f>
        <v>3.2490999999999999E-2</v>
      </c>
      <c r="AM104" s="420">
        <f>'3M - LGS'!AM104</f>
        <v>3.1757000000000001E-2</v>
      </c>
      <c r="AN104" s="420">
        <f>'3M - LGS'!AN104</f>
        <v>3.2323999999999999E-2</v>
      </c>
      <c r="AO104" s="420">
        <f>'3M - LGS'!AO104</f>
        <v>3.3225999999999999E-2</v>
      </c>
      <c r="AP104" s="420">
        <f>'3M - LGS'!AP104</f>
        <v>3.3493000000000002E-2</v>
      </c>
      <c r="AQ104" s="420">
        <f>'3M - LGS'!AQ104</f>
        <v>3.5507999999999998E-2</v>
      </c>
      <c r="AR104" s="420">
        <f>'3M - LGS'!AR104</f>
        <v>6.5448999999999993E-2</v>
      </c>
      <c r="AS104" s="420">
        <f>'3M - LGS'!AS104</f>
        <v>6.3149999999999998E-2</v>
      </c>
      <c r="AT104" s="420">
        <f>'3M - LGS'!AT104</f>
        <v>6.5251000000000003E-2</v>
      </c>
      <c r="AU104" s="420">
        <f>'3M - LGS'!AU104</f>
        <v>6.3331999999999999E-2</v>
      </c>
      <c r="AV104" s="420">
        <f>'3M - LGS'!AV104</f>
        <v>3.4426999999999999E-2</v>
      </c>
      <c r="AW104" s="420">
        <f>'3M - LGS'!AW104</f>
        <v>3.4855999999999998E-2</v>
      </c>
      <c r="AX104" s="420">
        <f>'3M - LGS'!AX104</f>
        <v>3.2490999999999999E-2</v>
      </c>
      <c r="AY104" s="420">
        <f>'3M - LGS'!AY104</f>
        <v>3.1757000000000001E-2</v>
      </c>
      <c r="AZ104" s="420">
        <f>'3M - LGS'!AZ104</f>
        <v>3.2323999999999999E-2</v>
      </c>
      <c r="BA104" s="420">
        <f>'3M - LGS'!BA104</f>
        <v>3.3225999999999999E-2</v>
      </c>
      <c r="BB104" s="420">
        <f>'3M - LGS'!BB104</f>
        <v>3.3493000000000002E-2</v>
      </c>
      <c r="BC104" s="420">
        <f>'3M - LGS'!BC104</f>
        <v>3.5507999999999998E-2</v>
      </c>
      <c r="BD104" s="420">
        <f>'3M - LGS'!BD104</f>
        <v>6.5448999999999993E-2</v>
      </c>
      <c r="BE104" s="420">
        <f>'3M - LGS'!BE104</f>
        <v>6.3149999999999998E-2</v>
      </c>
      <c r="BF104" s="420">
        <f>'3M - LGS'!BF104</f>
        <v>6.5251000000000003E-2</v>
      </c>
      <c r="BG104" s="420">
        <f>'3M - LGS'!BG104</f>
        <v>6.3331999999999999E-2</v>
      </c>
      <c r="BH104" s="420">
        <f>'3M - LGS'!BH104</f>
        <v>3.4426999999999999E-2</v>
      </c>
      <c r="BI104" s="420">
        <f>'3M - LGS'!BI104</f>
        <v>3.4855999999999998E-2</v>
      </c>
      <c r="BJ104" s="420">
        <f>'3M - LGS'!BJ104</f>
        <v>3.2490999999999999E-2</v>
      </c>
      <c r="BK104" s="420">
        <f>'3M - LGS'!BK104</f>
        <v>3.1757000000000001E-2</v>
      </c>
      <c r="BL104" s="420">
        <f>'3M - LGS'!BL104</f>
        <v>3.2323999999999999E-2</v>
      </c>
      <c r="BM104" s="420">
        <f>'3M - LGS'!BM104</f>
        <v>3.3225999999999999E-2</v>
      </c>
      <c r="BN104" s="420">
        <f>'3M - LGS'!BN104</f>
        <v>3.3493000000000002E-2</v>
      </c>
      <c r="BO104" s="420">
        <f>'3M - LGS'!BO104</f>
        <v>3.5507999999999998E-2</v>
      </c>
      <c r="BP104" s="420">
        <f>'3M - LGS'!BP104</f>
        <v>6.5448999999999993E-2</v>
      </c>
      <c r="BQ104" s="420">
        <f>'3M - LGS'!BQ104</f>
        <v>6.3149999999999998E-2</v>
      </c>
      <c r="BR104" s="420">
        <f>'3M - LGS'!BR104</f>
        <v>6.5251000000000003E-2</v>
      </c>
      <c r="BS104" s="420">
        <f>'3M - LGS'!BS104</f>
        <v>6.3331999999999999E-2</v>
      </c>
      <c r="BT104" s="420">
        <f>'3M - LGS'!BT104</f>
        <v>3.4426999999999999E-2</v>
      </c>
      <c r="BU104" s="420">
        <f>'3M - LGS'!BU104</f>
        <v>3.4855999999999998E-2</v>
      </c>
      <c r="BV104" s="420">
        <f>'3M - LGS'!BV104</f>
        <v>3.2490999999999999E-2</v>
      </c>
      <c r="BW104" s="420">
        <f>'3M - LGS'!BW104</f>
        <v>3.1757000000000001E-2</v>
      </c>
      <c r="BX104" s="420">
        <f>'3M - LGS'!BX104</f>
        <v>3.2323999999999999E-2</v>
      </c>
      <c r="BY104" s="420">
        <f>'3M - LGS'!BY104</f>
        <v>3.3225999999999999E-2</v>
      </c>
      <c r="BZ104" s="420">
        <f>'3M - LGS'!BZ104</f>
        <v>3.3493000000000002E-2</v>
      </c>
      <c r="CA104" s="420">
        <f>'3M - LGS'!CA104</f>
        <v>3.5507999999999998E-2</v>
      </c>
      <c r="CB104" s="420">
        <f>'3M - LGS'!CB104</f>
        <v>6.5448999999999993E-2</v>
      </c>
      <c r="CC104" s="420">
        <f>'3M - LGS'!CC104</f>
        <v>6.3149999999999998E-2</v>
      </c>
      <c r="CD104" s="420">
        <f>'3M - LGS'!CD104</f>
        <v>6.5251000000000003E-2</v>
      </c>
      <c r="CE104" s="420">
        <f>'3M - LGS'!CE104</f>
        <v>6.3331999999999999E-2</v>
      </c>
      <c r="CF104" s="420">
        <f>'3M - LGS'!CF104</f>
        <v>3.4426999999999999E-2</v>
      </c>
      <c r="CG104" s="420">
        <f>'3M - LGS'!CG104</f>
        <v>3.4855999999999998E-2</v>
      </c>
      <c r="CH104" s="421">
        <f>'3M - LGS'!CH104</f>
        <v>3.2490999999999999E-2</v>
      </c>
    </row>
    <row r="105" spans="1:86" ht="15" thickBot="1" x14ac:dyDescent="0.35">
      <c r="A105" s="700"/>
      <c r="B105" s="16" t="s">
        <v>137</v>
      </c>
      <c r="C105" s="417">
        <f>'3M - LGS'!C105</f>
        <v>2.8913999999999999E-2</v>
      </c>
      <c r="D105" s="417">
        <f>'3M - LGS'!D105</f>
        <v>2.9624000000000001E-2</v>
      </c>
      <c r="E105" s="417">
        <f>'3M - LGS'!E105</f>
        <v>2.69E-2</v>
      </c>
      <c r="F105" s="418">
        <f>'3M - LGS'!F105</f>
        <v>3.6944999999999999E-2</v>
      </c>
      <c r="G105" s="418">
        <f>'3M - LGS'!G105</f>
        <v>3.9467000000000002E-2</v>
      </c>
      <c r="H105" s="418">
        <f>'3M - LGS'!H105</f>
        <v>7.3371000000000006E-2</v>
      </c>
      <c r="I105" s="418">
        <f>'3M - LGS'!I105</f>
        <v>7.0692000000000005E-2</v>
      </c>
      <c r="J105" s="418">
        <f>'3M - LGS'!J105</f>
        <v>7.3050000000000004E-2</v>
      </c>
      <c r="K105" s="418">
        <f>'3M - LGS'!K105</f>
        <v>6.9253999999999996E-2</v>
      </c>
      <c r="L105" s="418">
        <f>'3M - LGS'!L105</f>
        <v>3.8316000000000003E-2</v>
      </c>
      <c r="M105" s="418">
        <f>'3M - LGS'!M105</f>
        <v>3.8210000000000001E-2</v>
      </c>
      <c r="N105" s="418">
        <f>'3M - LGS'!N105</f>
        <v>3.5223999999999998E-2</v>
      </c>
      <c r="O105" s="418">
        <f>'3M - LGS'!O105</f>
        <v>3.3896000000000003E-2</v>
      </c>
      <c r="P105" s="418">
        <f>'3M - LGS'!P105</f>
        <v>3.3889000000000002E-2</v>
      </c>
      <c r="Q105" s="418">
        <f>'3M - LGS'!Q105</f>
        <v>3.4446999999999998E-2</v>
      </c>
      <c r="R105" s="418">
        <f>'3M - LGS'!R105</f>
        <v>3.6944999999999999E-2</v>
      </c>
      <c r="S105" s="418">
        <f>'3M - LGS'!S105</f>
        <v>3.9467000000000002E-2</v>
      </c>
      <c r="T105" s="418">
        <f>'3M - LGS'!T105</f>
        <v>7.3371000000000006E-2</v>
      </c>
      <c r="U105" s="418">
        <f>'3M - LGS'!U105</f>
        <v>7.0692000000000005E-2</v>
      </c>
      <c r="V105" s="418">
        <f>'3M - LGS'!V105</f>
        <v>7.3050000000000004E-2</v>
      </c>
      <c r="W105" s="418">
        <f>'3M - LGS'!W105</f>
        <v>6.9253999999999996E-2</v>
      </c>
      <c r="X105" s="418">
        <f>'3M - LGS'!X105</f>
        <v>3.8316000000000003E-2</v>
      </c>
      <c r="Y105" s="418">
        <f>'3M - LGS'!Y105</f>
        <v>3.8210000000000001E-2</v>
      </c>
      <c r="Z105" s="418">
        <f>'3M - LGS'!Z105</f>
        <v>3.5223999999999998E-2</v>
      </c>
      <c r="AA105" s="418">
        <f>'3M - LGS'!AA105</f>
        <v>3.3896000000000003E-2</v>
      </c>
      <c r="AB105" s="418">
        <f>'3M - LGS'!AB105</f>
        <v>3.3889000000000002E-2</v>
      </c>
      <c r="AC105" s="418">
        <f>'3M - LGS'!AC105</f>
        <v>3.4446999999999998E-2</v>
      </c>
      <c r="AD105" s="418">
        <f>'3M - LGS'!AD105</f>
        <v>3.6944999999999999E-2</v>
      </c>
      <c r="AE105" s="418">
        <f>'3M - LGS'!AE105</f>
        <v>3.9467000000000002E-2</v>
      </c>
      <c r="AF105" s="418">
        <f>'3M - LGS'!AF105</f>
        <v>7.3371000000000006E-2</v>
      </c>
      <c r="AG105" s="418">
        <f>'3M - LGS'!AG105</f>
        <v>7.0692000000000005E-2</v>
      </c>
      <c r="AH105" s="418">
        <f>'3M - LGS'!AH105</f>
        <v>7.3050000000000004E-2</v>
      </c>
      <c r="AI105" s="418">
        <f>'3M - LGS'!AI105</f>
        <v>6.9253999999999996E-2</v>
      </c>
      <c r="AJ105" s="418">
        <f>'3M - LGS'!AJ105</f>
        <v>3.8316000000000003E-2</v>
      </c>
      <c r="AK105" s="418">
        <f>'3M - LGS'!AK105</f>
        <v>3.8210000000000001E-2</v>
      </c>
      <c r="AL105" s="418">
        <f>'3M - LGS'!AL105</f>
        <v>3.5223999999999998E-2</v>
      </c>
      <c r="AM105" s="418">
        <f>'3M - LGS'!AM105</f>
        <v>3.3896000000000003E-2</v>
      </c>
      <c r="AN105" s="418">
        <f>'3M - LGS'!AN105</f>
        <v>3.3889000000000002E-2</v>
      </c>
      <c r="AO105" s="418">
        <f>'3M - LGS'!AO105</f>
        <v>3.4446999999999998E-2</v>
      </c>
      <c r="AP105" s="418">
        <f>'3M - LGS'!AP105</f>
        <v>3.6944999999999999E-2</v>
      </c>
      <c r="AQ105" s="418">
        <f>'3M - LGS'!AQ105</f>
        <v>3.9467000000000002E-2</v>
      </c>
      <c r="AR105" s="418">
        <f>'3M - LGS'!AR105</f>
        <v>7.3371000000000006E-2</v>
      </c>
      <c r="AS105" s="418">
        <f>'3M - LGS'!AS105</f>
        <v>7.0692000000000005E-2</v>
      </c>
      <c r="AT105" s="418">
        <f>'3M - LGS'!AT105</f>
        <v>7.3050000000000004E-2</v>
      </c>
      <c r="AU105" s="418">
        <f>'3M - LGS'!AU105</f>
        <v>6.9253999999999996E-2</v>
      </c>
      <c r="AV105" s="418">
        <f>'3M - LGS'!AV105</f>
        <v>3.8316000000000003E-2</v>
      </c>
      <c r="AW105" s="418">
        <f>'3M - LGS'!AW105</f>
        <v>3.8210000000000001E-2</v>
      </c>
      <c r="AX105" s="418">
        <f>'3M - LGS'!AX105</f>
        <v>3.5223999999999998E-2</v>
      </c>
      <c r="AY105" s="418">
        <f>'3M - LGS'!AY105</f>
        <v>3.3896000000000003E-2</v>
      </c>
      <c r="AZ105" s="418">
        <f>'3M - LGS'!AZ105</f>
        <v>3.3889000000000002E-2</v>
      </c>
      <c r="BA105" s="418">
        <f>'3M - LGS'!BA105</f>
        <v>3.4446999999999998E-2</v>
      </c>
      <c r="BB105" s="418">
        <f>'3M - LGS'!BB105</f>
        <v>3.6944999999999999E-2</v>
      </c>
      <c r="BC105" s="418">
        <f>'3M - LGS'!BC105</f>
        <v>3.9467000000000002E-2</v>
      </c>
      <c r="BD105" s="418">
        <f>'3M - LGS'!BD105</f>
        <v>7.3371000000000006E-2</v>
      </c>
      <c r="BE105" s="418">
        <f>'3M - LGS'!BE105</f>
        <v>7.0692000000000005E-2</v>
      </c>
      <c r="BF105" s="418">
        <f>'3M - LGS'!BF105</f>
        <v>7.3050000000000004E-2</v>
      </c>
      <c r="BG105" s="418">
        <f>'3M - LGS'!BG105</f>
        <v>6.9253999999999996E-2</v>
      </c>
      <c r="BH105" s="418">
        <f>'3M - LGS'!BH105</f>
        <v>3.8316000000000003E-2</v>
      </c>
      <c r="BI105" s="418">
        <f>'3M - LGS'!BI105</f>
        <v>3.8210000000000001E-2</v>
      </c>
      <c r="BJ105" s="418">
        <f>'3M - LGS'!BJ105</f>
        <v>3.5223999999999998E-2</v>
      </c>
      <c r="BK105" s="418">
        <f>'3M - LGS'!BK105</f>
        <v>3.3896000000000003E-2</v>
      </c>
      <c r="BL105" s="418">
        <f>'3M - LGS'!BL105</f>
        <v>3.3889000000000002E-2</v>
      </c>
      <c r="BM105" s="418">
        <f>'3M - LGS'!BM105</f>
        <v>3.4446999999999998E-2</v>
      </c>
      <c r="BN105" s="418">
        <f>'3M - LGS'!BN105</f>
        <v>3.6944999999999999E-2</v>
      </c>
      <c r="BO105" s="418">
        <f>'3M - LGS'!BO105</f>
        <v>3.9467000000000002E-2</v>
      </c>
      <c r="BP105" s="418">
        <f>'3M - LGS'!BP105</f>
        <v>7.3371000000000006E-2</v>
      </c>
      <c r="BQ105" s="418">
        <f>'3M - LGS'!BQ105</f>
        <v>7.0692000000000005E-2</v>
      </c>
      <c r="BR105" s="418">
        <f>'3M - LGS'!BR105</f>
        <v>7.3050000000000004E-2</v>
      </c>
      <c r="BS105" s="418">
        <f>'3M - LGS'!BS105</f>
        <v>6.9253999999999996E-2</v>
      </c>
      <c r="BT105" s="418">
        <f>'3M - LGS'!BT105</f>
        <v>3.8316000000000003E-2</v>
      </c>
      <c r="BU105" s="418">
        <f>'3M - LGS'!BU105</f>
        <v>3.8210000000000001E-2</v>
      </c>
      <c r="BV105" s="418">
        <f>'3M - LGS'!BV105</f>
        <v>3.5223999999999998E-2</v>
      </c>
      <c r="BW105" s="418">
        <f>'3M - LGS'!BW105</f>
        <v>3.3896000000000003E-2</v>
      </c>
      <c r="BX105" s="418">
        <f>'3M - LGS'!BX105</f>
        <v>3.3889000000000002E-2</v>
      </c>
      <c r="BY105" s="418">
        <f>'3M - LGS'!BY105</f>
        <v>3.4446999999999998E-2</v>
      </c>
      <c r="BZ105" s="418">
        <f>'3M - LGS'!BZ105</f>
        <v>3.6944999999999999E-2</v>
      </c>
      <c r="CA105" s="418">
        <f>'3M - LGS'!CA105</f>
        <v>3.9467000000000002E-2</v>
      </c>
      <c r="CB105" s="418">
        <f>'3M - LGS'!CB105</f>
        <v>7.3371000000000006E-2</v>
      </c>
      <c r="CC105" s="418">
        <f>'3M - LGS'!CC105</f>
        <v>7.0692000000000005E-2</v>
      </c>
      <c r="CD105" s="418">
        <f>'3M - LGS'!CD105</f>
        <v>7.3050000000000004E-2</v>
      </c>
      <c r="CE105" s="418">
        <f>'3M - LGS'!CE105</f>
        <v>6.9253999999999996E-2</v>
      </c>
      <c r="CF105" s="418">
        <f>'3M - LGS'!CF105</f>
        <v>3.8316000000000003E-2</v>
      </c>
      <c r="CG105" s="418">
        <f>'3M - LGS'!CG105</f>
        <v>3.8210000000000001E-2</v>
      </c>
      <c r="CH105" s="422">
        <f>'3M - LGS'!CH105</f>
        <v>3.5223999999999998E-2</v>
      </c>
    </row>
    <row r="106" spans="1:86" ht="15" thickBot="1" x14ac:dyDescent="0.35"/>
    <row r="107" spans="1:86" ht="15" customHeight="1" x14ac:dyDescent="0.3">
      <c r="A107" s="658" t="s">
        <v>242</v>
      </c>
      <c r="B107" s="529" t="s">
        <v>243</v>
      </c>
      <c r="C107" s="530"/>
      <c r="D107" s="530"/>
      <c r="E107" s="530"/>
      <c r="F107" s="530"/>
      <c r="G107" s="530"/>
      <c r="H107" s="530"/>
      <c r="I107" s="530"/>
      <c r="J107" s="530"/>
      <c r="K107" s="530"/>
      <c r="L107" s="530"/>
      <c r="M107" s="530"/>
      <c r="N107" s="530"/>
      <c r="O107" s="533" t="s">
        <v>243</v>
      </c>
      <c r="P107" s="531"/>
      <c r="Q107" s="531"/>
      <c r="R107" s="531"/>
      <c r="S107" s="531"/>
      <c r="T107" s="531"/>
      <c r="U107" s="531"/>
      <c r="V107" s="531"/>
      <c r="W107" s="531"/>
      <c r="X107" s="531"/>
      <c r="Y107" s="531"/>
      <c r="Z107" s="534"/>
      <c r="AA107" s="531" t="s">
        <v>243</v>
      </c>
      <c r="AB107" s="531"/>
      <c r="AC107" s="531"/>
      <c r="AD107" s="531"/>
      <c r="AE107" s="531"/>
      <c r="AF107" s="531"/>
      <c r="AG107" s="531"/>
      <c r="AH107" s="531"/>
      <c r="AI107" s="531"/>
      <c r="AJ107" s="531"/>
      <c r="AK107" s="531"/>
      <c r="AL107" s="531"/>
      <c r="AM107" s="533" t="s">
        <v>243</v>
      </c>
      <c r="AN107" s="531"/>
      <c r="AO107" s="531"/>
      <c r="AP107" s="531"/>
      <c r="AQ107" s="531"/>
      <c r="AR107" s="531"/>
      <c r="AS107" s="531"/>
      <c r="AT107" s="531"/>
      <c r="AU107" s="531"/>
      <c r="AV107" s="531"/>
      <c r="AW107" s="531"/>
      <c r="AX107" s="534"/>
      <c r="AY107" s="531" t="s">
        <v>243</v>
      </c>
      <c r="AZ107" s="531"/>
      <c r="BA107" s="531"/>
      <c r="BB107" s="531"/>
      <c r="BC107" s="531"/>
      <c r="BD107" s="531"/>
      <c r="BE107" s="531"/>
      <c r="BF107" s="531"/>
      <c r="BG107" s="531"/>
      <c r="BH107" s="531"/>
      <c r="BI107" s="531"/>
      <c r="BJ107" s="531"/>
      <c r="BK107" s="533" t="s">
        <v>243</v>
      </c>
      <c r="BL107" s="531"/>
      <c r="BM107" s="531"/>
      <c r="BN107" s="531"/>
      <c r="BO107" s="531"/>
      <c r="BP107" s="531"/>
      <c r="BQ107" s="531"/>
      <c r="BR107" s="531"/>
      <c r="BS107" s="531"/>
      <c r="BT107" s="531"/>
      <c r="BU107" s="531"/>
      <c r="BV107" s="534"/>
      <c r="BW107" s="531" t="s">
        <v>243</v>
      </c>
      <c r="BX107" s="531"/>
      <c r="BY107" s="531"/>
      <c r="BZ107" s="531"/>
      <c r="CA107" s="531"/>
      <c r="CB107" s="531"/>
      <c r="CC107" s="531"/>
      <c r="CD107" s="531"/>
      <c r="CE107" s="531"/>
      <c r="CF107" s="531"/>
      <c r="CG107" s="531"/>
      <c r="CH107" s="532"/>
    </row>
    <row r="108" spans="1:86" ht="15" thickBot="1" x14ac:dyDescent="0.35">
      <c r="A108" s="659"/>
      <c r="B108" s="691" t="s">
        <v>244</v>
      </c>
      <c r="C108" s="692"/>
      <c r="D108" s="692"/>
      <c r="E108" s="692"/>
      <c r="F108" s="692"/>
      <c r="G108" s="692"/>
      <c r="H108" s="692"/>
      <c r="I108" s="692"/>
      <c r="J108" s="692"/>
      <c r="K108" s="692"/>
      <c r="L108" s="692"/>
      <c r="M108" s="692"/>
      <c r="N108" s="693"/>
      <c r="O108" s="694" t="s">
        <v>244</v>
      </c>
      <c r="P108" s="695"/>
      <c r="Q108" s="695"/>
      <c r="R108" s="695"/>
      <c r="S108" s="695"/>
      <c r="T108" s="695"/>
      <c r="U108" s="695"/>
      <c r="V108" s="695"/>
      <c r="W108" s="695"/>
      <c r="X108" s="695"/>
      <c r="Y108" s="695"/>
      <c r="Z108" s="696"/>
      <c r="AA108" s="694" t="s">
        <v>244</v>
      </c>
      <c r="AB108" s="695"/>
      <c r="AC108" s="695"/>
      <c r="AD108" s="695"/>
      <c r="AE108" s="695"/>
      <c r="AF108" s="695"/>
      <c r="AG108" s="695"/>
      <c r="AH108" s="695"/>
      <c r="AI108" s="695"/>
      <c r="AJ108" s="695"/>
      <c r="AK108" s="695"/>
      <c r="AL108" s="696"/>
      <c r="AM108" s="694" t="s">
        <v>244</v>
      </c>
      <c r="AN108" s="695"/>
      <c r="AO108" s="695"/>
      <c r="AP108" s="695"/>
      <c r="AQ108" s="695"/>
      <c r="AR108" s="695"/>
      <c r="AS108" s="695"/>
      <c r="AT108" s="695"/>
      <c r="AU108" s="695"/>
      <c r="AV108" s="695"/>
      <c r="AW108" s="695"/>
      <c r="AX108" s="696"/>
      <c r="AY108" s="694" t="s">
        <v>244</v>
      </c>
      <c r="AZ108" s="695"/>
      <c r="BA108" s="695"/>
      <c r="BB108" s="695"/>
      <c r="BC108" s="695"/>
      <c r="BD108" s="695"/>
      <c r="BE108" s="695"/>
      <c r="BF108" s="695"/>
      <c r="BG108" s="695"/>
      <c r="BH108" s="695"/>
      <c r="BI108" s="695"/>
      <c r="BJ108" s="696"/>
      <c r="BK108" s="694" t="s">
        <v>244</v>
      </c>
      <c r="BL108" s="695"/>
      <c r="BM108" s="695"/>
      <c r="BN108" s="695"/>
      <c r="BO108" s="695"/>
      <c r="BP108" s="695"/>
      <c r="BQ108" s="695"/>
      <c r="BR108" s="695"/>
      <c r="BS108" s="695"/>
      <c r="BT108" s="695"/>
      <c r="BU108" s="695"/>
      <c r="BV108" s="696"/>
      <c r="BW108" s="694" t="s">
        <v>244</v>
      </c>
      <c r="BX108" s="695"/>
      <c r="BY108" s="695"/>
      <c r="BZ108" s="695"/>
      <c r="CA108" s="695"/>
      <c r="CB108" s="695"/>
      <c r="CC108" s="695"/>
      <c r="CD108" s="695"/>
      <c r="CE108" s="695"/>
      <c r="CF108" s="695"/>
      <c r="CG108" s="695"/>
      <c r="CH108" s="697"/>
    </row>
    <row r="109" spans="1:86" x14ac:dyDescent="0.3">
      <c r="A109" s="655"/>
      <c r="B109" s="360" t="s">
        <v>245</v>
      </c>
      <c r="C109" s="323">
        <f t="shared" ref="C109:AH109" si="78">C92</f>
        <v>43831</v>
      </c>
      <c r="D109" s="323">
        <f t="shared" si="78"/>
        <v>43862</v>
      </c>
      <c r="E109" s="323">
        <f t="shared" si="78"/>
        <v>43891</v>
      </c>
      <c r="F109" s="323">
        <f t="shared" si="78"/>
        <v>43922</v>
      </c>
      <c r="G109" s="323">
        <f t="shared" si="78"/>
        <v>43952</v>
      </c>
      <c r="H109" s="323">
        <f t="shared" si="78"/>
        <v>43983</v>
      </c>
      <c r="I109" s="323">
        <f t="shared" si="78"/>
        <v>44013</v>
      </c>
      <c r="J109" s="323">
        <f t="shared" si="78"/>
        <v>44044</v>
      </c>
      <c r="K109" s="323">
        <f t="shared" si="78"/>
        <v>44075</v>
      </c>
      <c r="L109" s="323">
        <f t="shared" si="78"/>
        <v>44105</v>
      </c>
      <c r="M109" s="323">
        <f t="shared" si="78"/>
        <v>44136</v>
      </c>
      <c r="N109" s="323">
        <f t="shared" si="78"/>
        <v>44166</v>
      </c>
      <c r="O109" s="323">
        <f t="shared" si="78"/>
        <v>44197</v>
      </c>
      <c r="P109" s="323">
        <f t="shared" si="78"/>
        <v>44228</v>
      </c>
      <c r="Q109" s="323">
        <f t="shared" si="78"/>
        <v>44256</v>
      </c>
      <c r="R109" s="323">
        <f t="shared" si="78"/>
        <v>44287</v>
      </c>
      <c r="S109" s="323">
        <f t="shared" si="78"/>
        <v>44317</v>
      </c>
      <c r="T109" s="323">
        <f t="shared" si="78"/>
        <v>44348</v>
      </c>
      <c r="U109" s="323">
        <f t="shared" si="78"/>
        <v>44378</v>
      </c>
      <c r="V109" s="323">
        <f t="shared" si="78"/>
        <v>44409</v>
      </c>
      <c r="W109" s="323">
        <f t="shared" si="78"/>
        <v>44440</v>
      </c>
      <c r="X109" s="323">
        <f t="shared" si="78"/>
        <v>44470</v>
      </c>
      <c r="Y109" s="323">
        <f t="shared" si="78"/>
        <v>44501</v>
      </c>
      <c r="Z109" s="323">
        <f t="shared" si="78"/>
        <v>44531</v>
      </c>
      <c r="AA109" s="323">
        <f t="shared" si="78"/>
        <v>44562</v>
      </c>
      <c r="AB109" s="323">
        <f t="shared" si="78"/>
        <v>44593</v>
      </c>
      <c r="AC109" s="323">
        <f t="shared" si="78"/>
        <v>44621</v>
      </c>
      <c r="AD109" s="323">
        <f t="shared" si="78"/>
        <v>44652</v>
      </c>
      <c r="AE109" s="323">
        <f t="shared" si="78"/>
        <v>44682</v>
      </c>
      <c r="AF109" s="323">
        <f t="shared" si="78"/>
        <v>44713</v>
      </c>
      <c r="AG109" s="323">
        <f t="shared" si="78"/>
        <v>44743</v>
      </c>
      <c r="AH109" s="323">
        <f t="shared" si="78"/>
        <v>44774</v>
      </c>
      <c r="AI109" s="323">
        <f t="shared" ref="AI109:BN109" si="79">AI92</f>
        <v>44805</v>
      </c>
      <c r="AJ109" s="323">
        <f t="shared" si="79"/>
        <v>44835</v>
      </c>
      <c r="AK109" s="323">
        <f t="shared" si="79"/>
        <v>44866</v>
      </c>
      <c r="AL109" s="323">
        <f t="shared" si="79"/>
        <v>44896</v>
      </c>
      <c r="AM109" s="323">
        <f t="shared" si="79"/>
        <v>44927</v>
      </c>
      <c r="AN109" s="323">
        <f t="shared" si="79"/>
        <v>44958</v>
      </c>
      <c r="AO109" s="323">
        <f t="shared" si="79"/>
        <v>44986</v>
      </c>
      <c r="AP109" s="323">
        <f t="shared" si="79"/>
        <v>45017</v>
      </c>
      <c r="AQ109" s="323">
        <f t="shared" si="79"/>
        <v>45047</v>
      </c>
      <c r="AR109" s="323">
        <f t="shared" si="79"/>
        <v>45078</v>
      </c>
      <c r="AS109" s="323">
        <f t="shared" si="79"/>
        <v>45108</v>
      </c>
      <c r="AT109" s="323">
        <f t="shared" si="79"/>
        <v>45139</v>
      </c>
      <c r="AU109" s="323">
        <f t="shared" si="79"/>
        <v>45170</v>
      </c>
      <c r="AV109" s="323">
        <f t="shared" si="79"/>
        <v>45200</v>
      </c>
      <c r="AW109" s="323">
        <f t="shared" si="79"/>
        <v>45231</v>
      </c>
      <c r="AX109" s="323">
        <f t="shared" si="79"/>
        <v>45261</v>
      </c>
      <c r="AY109" s="323">
        <f t="shared" si="79"/>
        <v>45292</v>
      </c>
      <c r="AZ109" s="323">
        <f t="shared" si="79"/>
        <v>45323</v>
      </c>
      <c r="BA109" s="323">
        <f t="shared" si="79"/>
        <v>45352</v>
      </c>
      <c r="BB109" s="323">
        <f t="shared" si="79"/>
        <v>45383</v>
      </c>
      <c r="BC109" s="323">
        <f t="shared" si="79"/>
        <v>45413</v>
      </c>
      <c r="BD109" s="323">
        <f t="shared" si="79"/>
        <v>45444</v>
      </c>
      <c r="BE109" s="323">
        <f t="shared" si="79"/>
        <v>45474</v>
      </c>
      <c r="BF109" s="323">
        <f t="shared" si="79"/>
        <v>45505</v>
      </c>
      <c r="BG109" s="323">
        <f t="shared" si="79"/>
        <v>45536</v>
      </c>
      <c r="BH109" s="323">
        <f t="shared" si="79"/>
        <v>45566</v>
      </c>
      <c r="BI109" s="323">
        <f t="shared" si="79"/>
        <v>45597</v>
      </c>
      <c r="BJ109" s="323">
        <f t="shared" si="79"/>
        <v>45627</v>
      </c>
      <c r="BK109" s="323">
        <f t="shared" si="79"/>
        <v>45658</v>
      </c>
      <c r="BL109" s="323">
        <f t="shared" si="79"/>
        <v>45689</v>
      </c>
      <c r="BM109" s="323">
        <f t="shared" si="79"/>
        <v>45717</v>
      </c>
      <c r="BN109" s="323">
        <f t="shared" si="79"/>
        <v>45748</v>
      </c>
      <c r="BO109" s="323">
        <f t="shared" ref="BO109:CH109" si="80">BO92</f>
        <v>45778</v>
      </c>
      <c r="BP109" s="323">
        <f t="shared" si="80"/>
        <v>45809</v>
      </c>
      <c r="BQ109" s="323">
        <f t="shared" si="80"/>
        <v>45839</v>
      </c>
      <c r="BR109" s="323">
        <f t="shared" si="80"/>
        <v>45870</v>
      </c>
      <c r="BS109" s="323">
        <f t="shared" si="80"/>
        <v>45901</v>
      </c>
      <c r="BT109" s="323">
        <f t="shared" si="80"/>
        <v>45931</v>
      </c>
      <c r="BU109" s="323">
        <f t="shared" si="80"/>
        <v>45962</v>
      </c>
      <c r="BV109" s="323">
        <f t="shared" si="80"/>
        <v>45992</v>
      </c>
      <c r="BW109" s="323">
        <f t="shared" si="80"/>
        <v>46023</v>
      </c>
      <c r="BX109" s="323">
        <f t="shared" si="80"/>
        <v>46054</v>
      </c>
      <c r="BY109" s="323">
        <f t="shared" si="80"/>
        <v>46082</v>
      </c>
      <c r="BZ109" s="323">
        <f t="shared" si="80"/>
        <v>46113</v>
      </c>
      <c r="CA109" s="323">
        <f t="shared" si="80"/>
        <v>46143</v>
      </c>
      <c r="CB109" s="323">
        <f t="shared" si="80"/>
        <v>46174</v>
      </c>
      <c r="CC109" s="323">
        <f t="shared" si="80"/>
        <v>46204</v>
      </c>
      <c r="CD109" s="323">
        <f t="shared" si="80"/>
        <v>46235</v>
      </c>
      <c r="CE109" s="323">
        <f t="shared" si="80"/>
        <v>46266</v>
      </c>
      <c r="CF109" s="323">
        <f t="shared" si="80"/>
        <v>46296</v>
      </c>
      <c r="CG109" s="323">
        <f t="shared" si="80"/>
        <v>46327</v>
      </c>
      <c r="CH109" s="324">
        <f t="shared" si="80"/>
        <v>46357</v>
      </c>
    </row>
    <row r="110" spans="1:86" x14ac:dyDescent="0.3">
      <c r="A110" s="655"/>
      <c r="B110" s="325" t="s">
        <v>229</v>
      </c>
      <c r="C110" s="125">
        <v>2.6199E-2</v>
      </c>
      <c r="D110" s="125">
        <v>2.7446999999999999E-2</v>
      </c>
      <c r="E110" s="125">
        <v>2.5529999999999997E-2</v>
      </c>
      <c r="F110" s="425">
        <v>3.1083464351229287E-2</v>
      </c>
      <c r="G110" s="425">
        <v>3.30671550853395E-2</v>
      </c>
      <c r="H110" s="425">
        <v>5.898198580192094E-2</v>
      </c>
      <c r="I110" s="425">
        <v>5.7406322354516301E-2</v>
      </c>
      <c r="J110" s="425">
        <v>5.8854176634972645E-2</v>
      </c>
      <c r="K110" s="425">
        <v>5.7598349214851484E-2</v>
      </c>
      <c r="L110" s="425">
        <v>3.2066354392640169E-2</v>
      </c>
      <c r="M110" s="425">
        <v>3.2516302023050919E-2</v>
      </c>
      <c r="N110" s="425">
        <v>3.0728329424068494E-2</v>
      </c>
      <c r="O110" s="425">
        <v>3.0047435906328628E-2</v>
      </c>
      <c r="P110" s="425">
        <v>3.0682951773254422E-2</v>
      </c>
      <c r="Q110" s="425">
        <v>3.1521241016378376E-2</v>
      </c>
      <c r="R110" s="425">
        <v>3.1083464351229287E-2</v>
      </c>
      <c r="S110" s="425">
        <v>3.30671550853395E-2</v>
      </c>
      <c r="T110" s="425">
        <v>5.898198580192094E-2</v>
      </c>
      <c r="U110" s="425">
        <v>5.7406322354516301E-2</v>
      </c>
      <c r="V110" s="425">
        <v>5.8854176634972645E-2</v>
      </c>
      <c r="W110" s="425">
        <v>5.7598349214851484E-2</v>
      </c>
      <c r="X110" s="425">
        <v>3.2066354392640169E-2</v>
      </c>
      <c r="Y110" s="425">
        <v>3.2516302023050919E-2</v>
      </c>
      <c r="Z110" s="425">
        <v>3.0728329424068494E-2</v>
      </c>
      <c r="AA110" s="425">
        <v>3.0047435906328628E-2</v>
      </c>
      <c r="AB110" s="425">
        <v>3.0682951773254422E-2</v>
      </c>
      <c r="AC110" s="425">
        <v>3.1521241016378376E-2</v>
      </c>
      <c r="AD110" s="425">
        <v>3.1083464351229287E-2</v>
      </c>
      <c r="AE110" s="425">
        <v>3.30671550853395E-2</v>
      </c>
      <c r="AF110" s="425">
        <v>5.898198580192094E-2</v>
      </c>
      <c r="AG110" s="425">
        <v>5.7406322354516301E-2</v>
      </c>
      <c r="AH110" s="425">
        <v>5.8854176634972645E-2</v>
      </c>
      <c r="AI110" s="425">
        <v>5.7598349214851484E-2</v>
      </c>
      <c r="AJ110" s="425">
        <v>3.2066354392640169E-2</v>
      </c>
      <c r="AK110" s="425">
        <v>3.2516302023050919E-2</v>
      </c>
      <c r="AL110" s="425">
        <v>3.0728329424068494E-2</v>
      </c>
      <c r="AM110" s="425">
        <v>3.0047435906328628E-2</v>
      </c>
      <c r="AN110" s="425">
        <v>3.0682951773254422E-2</v>
      </c>
      <c r="AO110" s="425">
        <v>3.1521241016378376E-2</v>
      </c>
      <c r="AP110" s="425">
        <v>3.1083464351229287E-2</v>
      </c>
      <c r="AQ110" s="425">
        <v>3.30671550853395E-2</v>
      </c>
      <c r="AR110" s="425">
        <v>5.898198580192094E-2</v>
      </c>
      <c r="AS110" s="425">
        <v>5.7406322354516301E-2</v>
      </c>
      <c r="AT110" s="425">
        <v>5.8854176634972645E-2</v>
      </c>
      <c r="AU110" s="425">
        <v>5.7598349214851484E-2</v>
      </c>
      <c r="AV110" s="425">
        <v>3.2066354392640169E-2</v>
      </c>
      <c r="AW110" s="425">
        <v>3.2516302023050919E-2</v>
      </c>
      <c r="AX110" s="425">
        <v>3.0728329424068494E-2</v>
      </c>
      <c r="AY110" s="425">
        <v>3.0047435906328628E-2</v>
      </c>
      <c r="AZ110" s="425">
        <v>3.0682951773254422E-2</v>
      </c>
      <c r="BA110" s="425">
        <v>3.1521241016378376E-2</v>
      </c>
      <c r="BB110" s="425">
        <v>3.1083464351229287E-2</v>
      </c>
      <c r="BC110" s="425">
        <v>3.30671550853395E-2</v>
      </c>
      <c r="BD110" s="425">
        <v>5.898198580192094E-2</v>
      </c>
      <c r="BE110" s="425">
        <v>5.7406322354516301E-2</v>
      </c>
      <c r="BF110" s="425">
        <v>5.8854176634972645E-2</v>
      </c>
      <c r="BG110" s="425">
        <v>5.7598349214851484E-2</v>
      </c>
      <c r="BH110" s="425">
        <v>3.2066354392640169E-2</v>
      </c>
      <c r="BI110" s="425">
        <v>3.2516302023050919E-2</v>
      </c>
      <c r="BJ110" s="425">
        <v>3.0728329424068494E-2</v>
      </c>
      <c r="BK110" s="425">
        <v>3.0047435906328628E-2</v>
      </c>
      <c r="BL110" s="425">
        <v>3.0682951773254422E-2</v>
      </c>
      <c r="BM110" s="425">
        <v>3.1521241016378376E-2</v>
      </c>
      <c r="BN110" s="425">
        <v>3.1083464351229287E-2</v>
      </c>
      <c r="BO110" s="425">
        <v>3.30671550853395E-2</v>
      </c>
      <c r="BP110" s="425">
        <v>5.898198580192094E-2</v>
      </c>
      <c r="BQ110" s="425">
        <v>5.7406322354516301E-2</v>
      </c>
      <c r="BR110" s="425">
        <v>5.8854176634972645E-2</v>
      </c>
      <c r="BS110" s="425">
        <v>5.7598349214851484E-2</v>
      </c>
      <c r="BT110" s="425">
        <v>3.2066354392640169E-2</v>
      </c>
      <c r="BU110" s="425">
        <v>3.2516302023050919E-2</v>
      </c>
      <c r="BV110" s="425">
        <v>3.0728329424068494E-2</v>
      </c>
      <c r="BW110" s="425">
        <v>3.0047435906328628E-2</v>
      </c>
      <c r="BX110" s="425">
        <v>3.0682951773254422E-2</v>
      </c>
      <c r="BY110" s="425">
        <v>3.1521241016378376E-2</v>
      </c>
      <c r="BZ110" s="425">
        <v>3.1083464351229287E-2</v>
      </c>
      <c r="CA110" s="425">
        <v>3.30671550853395E-2</v>
      </c>
      <c r="CB110" s="425">
        <v>5.898198580192094E-2</v>
      </c>
      <c r="CC110" s="425">
        <v>5.7406322354516301E-2</v>
      </c>
      <c r="CD110" s="425">
        <v>5.8854176634972645E-2</v>
      </c>
      <c r="CE110" s="425">
        <v>5.7598349214851484E-2</v>
      </c>
      <c r="CF110" s="425">
        <v>3.2066354392640169E-2</v>
      </c>
      <c r="CG110" s="425">
        <v>3.2516302023050919E-2</v>
      </c>
      <c r="CH110" s="425">
        <v>3.0728329424068494E-2</v>
      </c>
    </row>
    <row r="111" spans="1:86" x14ac:dyDescent="0.3">
      <c r="A111" s="655"/>
      <c r="B111" s="325" t="s">
        <v>128</v>
      </c>
      <c r="C111" s="125">
        <v>2.7577000000000001E-2</v>
      </c>
      <c r="D111" s="125">
        <v>2.9746000000000002E-2</v>
      </c>
      <c r="E111" s="125">
        <v>2.7931999999999998E-2</v>
      </c>
      <c r="F111" s="425">
        <v>3.1287121412679954E-2</v>
      </c>
      <c r="G111" s="425">
        <v>3.6500600077863397E-2</v>
      </c>
      <c r="H111" s="425">
        <v>6.9150929119490973E-2</v>
      </c>
      <c r="I111" s="425">
        <v>6.5867332180788413E-2</v>
      </c>
      <c r="J111" s="425">
        <v>6.8271763685987169E-2</v>
      </c>
      <c r="K111" s="425">
        <v>6.7981341517486346E-2</v>
      </c>
      <c r="L111" s="425">
        <v>3.2177869568350823E-2</v>
      </c>
      <c r="M111" s="425">
        <v>3.3675250196518916E-2</v>
      </c>
      <c r="N111" s="425">
        <v>3.1249280141862588E-2</v>
      </c>
      <c r="O111" s="425">
        <v>3.1088718298159661E-2</v>
      </c>
      <c r="P111" s="425">
        <v>3.2310141385779451E-2</v>
      </c>
      <c r="Q111" s="425">
        <v>3.4009812477182967E-2</v>
      </c>
      <c r="R111" s="425">
        <v>3.1287121412679954E-2</v>
      </c>
      <c r="S111" s="425">
        <v>3.6500600077863397E-2</v>
      </c>
      <c r="T111" s="425">
        <v>6.9150929119490973E-2</v>
      </c>
      <c r="U111" s="425">
        <v>6.5867332180788413E-2</v>
      </c>
      <c r="V111" s="425">
        <v>6.8271763685987169E-2</v>
      </c>
      <c r="W111" s="425">
        <v>6.7981341517486346E-2</v>
      </c>
      <c r="X111" s="425">
        <v>3.2177869568350823E-2</v>
      </c>
      <c r="Y111" s="425">
        <v>3.3675250196518916E-2</v>
      </c>
      <c r="Z111" s="425">
        <v>3.1249280141862588E-2</v>
      </c>
      <c r="AA111" s="425">
        <v>3.1088718298159661E-2</v>
      </c>
      <c r="AB111" s="425">
        <v>3.2310141385779451E-2</v>
      </c>
      <c r="AC111" s="425">
        <v>3.4009812477182967E-2</v>
      </c>
      <c r="AD111" s="425">
        <v>3.1287121412679954E-2</v>
      </c>
      <c r="AE111" s="425">
        <v>3.6500600077863397E-2</v>
      </c>
      <c r="AF111" s="425">
        <v>6.9150929119490973E-2</v>
      </c>
      <c r="AG111" s="425">
        <v>6.5867332180788413E-2</v>
      </c>
      <c r="AH111" s="425">
        <v>6.8271763685987169E-2</v>
      </c>
      <c r="AI111" s="425">
        <v>6.7981341517486346E-2</v>
      </c>
      <c r="AJ111" s="425">
        <v>3.2177869568350823E-2</v>
      </c>
      <c r="AK111" s="425">
        <v>3.3675250196518916E-2</v>
      </c>
      <c r="AL111" s="425">
        <v>3.1249280141862588E-2</v>
      </c>
      <c r="AM111" s="425">
        <v>3.1088718298159661E-2</v>
      </c>
      <c r="AN111" s="425">
        <v>3.2310141385779451E-2</v>
      </c>
      <c r="AO111" s="425">
        <v>3.4009812477182967E-2</v>
      </c>
      <c r="AP111" s="425">
        <v>3.1287121412679954E-2</v>
      </c>
      <c r="AQ111" s="425">
        <v>3.6500600077863397E-2</v>
      </c>
      <c r="AR111" s="425">
        <v>6.9150929119490973E-2</v>
      </c>
      <c r="AS111" s="425">
        <v>6.5867332180788413E-2</v>
      </c>
      <c r="AT111" s="425">
        <v>6.8271763685987169E-2</v>
      </c>
      <c r="AU111" s="425">
        <v>6.7981341517486346E-2</v>
      </c>
      <c r="AV111" s="425">
        <v>3.2177869568350823E-2</v>
      </c>
      <c r="AW111" s="425">
        <v>3.3675250196518916E-2</v>
      </c>
      <c r="AX111" s="425">
        <v>3.1249280141862588E-2</v>
      </c>
      <c r="AY111" s="425">
        <v>3.1088718298159661E-2</v>
      </c>
      <c r="AZ111" s="425">
        <v>3.2310141385779451E-2</v>
      </c>
      <c r="BA111" s="425">
        <v>3.4009812477182967E-2</v>
      </c>
      <c r="BB111" s="425">
        <v>3.1287121412679954E-2</v>
      </c>
      <c r="BC111" s="425">
        <v>3.6500600077863397E-2</v>
      </c>
      <c r="BD111" s="425">
        <v>6.9150929119490973E-2</v>
      </c>
      <c r="BE111" s="425">
        <v>6.5867332180788413E-2</v>
      </c>
      <c r="BF111" s="425">
        <v>6.8271763685987169E-2</v>
      </c>
      <c r="BG111" s="425">
        <v>6.7981341517486346E-2</v>
      </c>
      <c r="BH111" s="425">
        <v>3.2177869568350823E-2</v>
      </c>
      <c r="BI111" s="425">
        <v>3.3675250196518916E-2</v>
      </c>
      <c r="BJ111" s="425">
        <v>3.1249280141862588E-2</v>
      </c>
      <c r="BK111" s="425">
        <v>3.1088718298159661E-2</v>
      </c>
      <c r="BL111" s="425">
        <v>3.2310141385779451E-2</v>
      </c>
      <c r="BM111" s="425">
        <v>3.4009812477182967E-2</v>
      </c>
      <c r="BN111" s="425">
        <v>3.1287121412679954E-2</v>
      </c>
      <c r="BO111" s="425">
        <v>3.6500600077863397E-2</v>
      </c>
      <c r="BP111" s="425">
        <v>6.9150929119490973E-2</v>
      </c>
      <c r="BQ111" s="425">
        <v>6.5867332180788413E-2</v>
      </c>
      <c r="BR111" s="425">
        <v>6.8271763685987169E-2</v>
      </c>
      <c r="BS111" s="425">
        <v>6.7981341517486346E-2</v>
      </c>
      <c r="BT111" s="425">
        <v>3.2177869568350823E-2</v>
      </c>
      <c r="BU111" s="425">
        <v>3.3675250196518916E-2</v>
      </c>
      <c r="BV111" s="425">
        <v>3.1249280141862588E-2</v>
      </c>
      <c r="BW111" s="425">
        <v>3.1088718298159661E-2</v>
      </c>
      <c r="BX111" s="425">
        <v>3.2310141385779451E-2</v>
      </c>
      <c r="BY111" s="425">
        <v>3.4009812477182967E-2</v>
      </c>
      <c r="BZ111" s="425">
        <v>3.1287121412679954E-2</v>
      </c>
      <c r="CA111" s="425">
        <v>3.6500600077863397E-2</v>
      </c>
      <c r="CB111" s="425">
        <v>6.9150929119490973E-2</v>
      </c>
      <c r="CC111" s="425">
        <v>6.5867332180788413E-2</v>
      </c>
      <c r="CD111" s="425">
        <v>6.8271763685987169E-2</v>
      </c>
      <c r="CE111" s="425">
        <v>6.7981341517486346E-2</v>
      </c>
      <c r="CF111" s="425">
        <v>3.2177869568350823E-2</v>
      </c>
      <c r="CG111" s="425">
        <v>3.3675250196518916E-2</v>
      </c>
      <c r="CH111" s="425">
        <v>3.1249280141862588E-2</v>
      </c>
    </row>
    <row r="112" spans="1:86" x14ac:dyDescent="0.3">
      <c r="A112" s="655"/>
      <c r="B112" s="325" t="s">
        <v>230</v>
      </c>
      <c r="C112" s="125">
        <v>2.6529E-2</v>
      </c>
      <c r="D112" s="125">
        <v>2.7459999999999998E-2</v>
      </c>
      <c r="E112" s="125">
        <v>2.5524000000000002E-2</v>
      </c>
      <c r="F112" s="425">
        <v>3.2581147788740064E-2</v>
      </c>
      <c r="G112" s="425">
        <v>3.4030484753869335E-2</v>
      </c>
      <c r="H112" s="425">
        <v>6.2083116741552077E-2</v>
      </c>
      <c r="I112" s="425">
        <v>6.0306053609823676E-2</v>
      </c>
      <c r="J112" s="425">
        <v>6.1941044573503183E-2</v>
      </c>
      <c r="K112" s="425">
        <v>6.0070705003849423E-2</v>
      </c>
      <c r="L112" s="425">
        <v>3.3029966213668778E-2</v>
      </c>
      <c r="M112" s="425">
        <v>3.2990619582801396E-2</v>
      </c>
      <c r="N112" s="425">
        <v>3.1126386353450688E-2</v>
      </c>
      <c r="O112" s="425">
        <v>3.029705946816429E-2</v>
      </c>
      <c r="P112" s="425">
        <v>3.0692206516073458E-2</v>
      </c>
      <c r="Q112" s="425">
        <v>3.1515990769204173E-2</v>
      </c>
      <c r="R112" s="425">
        <v>3.2581147788740064E-2</v>
      </c>
      <c r="S112" s="425">
        <v>3.4030484753869335E-2</v>
      </c>
      <c r="T112" s="425">
        <v>6.2083116741552077E-2</v>
      </c>
      <c r="U112" s="425">
        <v>6.0306053609823676E-2</v>
      </c>
      <c r="V112" s="425">
        <v>6.1941044573503183E-2</v>
      </c>
      <c r="W112" s="425">
        <v>6.0070705003849423E-2</v>
      </c>
      <c r="X112" s="425">
        <v>3.3029966213668778E-2</v>
      </c>
      <c r="Y112" s="425">
        <v>3.2990619582801396E-2</v>
      </c>
      <c r="Z112" s="425">
        <v>3.1126386353450688E-2</v>
      </c>
      <c r="AA112" s="425">
        <v>3.029705946816429E-2</v>
      </c>
      <c r="AB112" s="425">
        <v>3.0692206516073458E-2</v>
      </c>
      <c r="AC112" s="425">
        <v>3.1515990769204173E-2</v>
      </c>
      <c r="AD112" s="425">
        <v>3.2581147788740064E-2</v>
      </c>
      <c r="AE112" s="425">
        <v>3.4030484753869335E-2</v>
      </c>
      <c r="AF112" s="425">
        <v>6.2083116741552077E-2</v>
      </c>
      <c r="AG112" s="425">
        <v>6.0306053609823676E-2</v>
      </c>
      <c r="AH112" s="425">
        <v>6.1941044573503183E-2</v>
      </c>
      <c r="AI112" s="425">
        <v>6.0070705003849423E-2</v>
      </c>
      <c r="AJ112" s="425">
        <v>3.3029966213668778E-2</v>
      </c>
      <c r="AK112" s="425">
        <v>3.2990619582801396E-2</v>
      </c>
      <c r="AL112" s="425">
        <v>3.1126386353450688E-2</v>
      </c>
      <c r="AM112" s="425">
        <v>3.029705946816429E-2</v>
      </c>
      <c r="AN112" s="425">
        <v>3.0692206516073458E-2</v>
      </c>
      <c r="AO112" s="425">
        <v>3.1515990769204173E-2</v>
      </c>
      <c r="AP112" s="425">
        <v>3.2581147788740064E-2</v>
      </c>
      <c r="AQ112" s="425">
        <v>3.4030484753869335E-2</v>
      </c>
      <c r="AR112" s="425">
        <v>6.2083116741552077E-2</v>
      </c>
      <c r="AS112" s="425">
        <v>6.0306053609823676E-2</v>
      </c>
      <c r="AT112" s="425">
        <v>6.1941044573503183E-2</v>
      </c>
      <c r="AU112" s="425">
        <v>6.0070705003849423E-2</v>
      </c>
      <c r="AV112" s="425">
        <v>3.3029966213668778E-2</v>
      </c>
      <c r="AW112" s="425">
        <v>3.2990619582801396E-2</v>
      </c>
      <c r="AX112" s="425">
        <v>3.1126386353450688E-2</v>
      </c>
      <c r="AY112" s="425">
        <v>3.029705946816429E-2</v>
      </c>
      <c r="AZ112" s="425">
        <v>3.0692206516073458E-2</v>
      </c>
      <c r="BA112" s="425">
        <v>3.1515990769204173E-2</v>
      </c>
      <c r="BB112" s="425">
        <v>3.2581147788740064E-2</v>
      </c>
      <c r="BC112" s="425">
        <v>3.4030484753869335E-2</v>
      </c>
      <c r="BD112" s="425">
        <v>6.2083116741552077E-2</v>
      </c>
      <c r="BE112" s="425">
        <v>6.0306053609823676E-2</v>
      </c>
      <c r="BF112" s="425">
        <v>6.1941044573503183E-2</v>
      </c>
      <c r="BG112" s="425">
        <v>6.0070705003849423E-2</v>
      </c>
      <c r="BH112" s="425">
        <v>3.3029966213668778E-2</v>
      </c>
      <c r="BI112" s="425">
        <v>3.2990619582801396E-2</v>
      </c>
      <c r="BJ112" s="425">
        <v>3.1126386353450688E-2</v>
      </c>
      <c r="BK112" s="425">
        <v>3.029705946816429E-2</v>
      </c>
      <c r="BL112" s="425">
        <v>3.0692206516073458E-2</v>
      </c>
      <c r="BM112" s="425">
        <v>3.1515990769204173E-2</v>
      </c>
      <c r="BN112" s="425">
        <v>3.2581147788740064E-2</v>
      </c>
      <c r="BO112" s="425">
        <v>3.4030484753869335E-2</v>
      </c>
      <c r="BP112" s="425">
        <v>6.2083116741552077E-2</v>
      </c>
      <c r="BQ112" s="425">
        <v>6.0306053609823676E-2</v>
      </c>
      <c r="BR112" s="425">
        <v>6.1941044573503183E-2</v>
      </c>
      <c r="BS112" s="425">
        <v>6.0070705003849423E-2</v>
      </c>
      <c r="BT112" s="425">
        <v>3.3029966213668778E-2</v>
      </c>
      <c r="BU112" s="425">
        <v>3.2990619582801396E-2</v>
      </c>
      <c r="BV112" s="425">
        <v>3.1126386353450688E-2</v>
      </c>
      <c r="BW112" s="425">
        <v>3.029705946816429E-2</v>
      </c>
      <c r="BX112" s="425">
        <v>3.0692206516073458E-2</v>
      </c>
      <c r="BY112" s="425">
        <v>3.1515990769204173E-2</v>
      </c>
      <c r="BZ112" s="425">
        <v>3.2581147788740064E-2</v>
      </c>
      <c r="CA112" s="425">
        <v>3.4030484753869335E-2</v>
      </c>
      <c r="CB112" s="425">
        <v>6.2083116741552077E-2</v>
      </c>
      <c r="CC112" s="425">
        <v>6.0306053609823676E-2</v>
      </c>
      <c r="CD112" s="425">
        <v>6.1941044573503183E-2</v>
      </c>
      <c r="CE112" s="425">
        <v>6.0070705003849423E-2</v>
      </c>
      <c r="CF112" s="425">
        <v>3.3029966213668778E-2</v>
      </c>
      <c r="CG112" s="425">
        <v>3.2990619582801396E-2</v>
      </c>
      <c r="CH112" s="425">
        <v>3.1126386353450688E-2</v>
      </c>
    </row>
    <row r="113" spans="1:86" x14ac:dyDescent="0.3">
      <c r="A113" s="655"/>
      <c r="B113" s="325" t="s">
        <v>129</v>
      </c>
      <c r="C113" s="125">
        <v>2.0434000000000001E-2</v>
      </c>
      <c r="D113" s="125">
        <v>2.1371000000000001E-2</v>
      </c>
      <c r="E113" s="125">
        <v>2.0813999999999999E-2</v>
      </c>
      <c r="F113" s="425">
        <v>3.3484101029381416E-2</v>
      </c>
      <c r="G113" s="425">
        <v>4.0432631701588333E-2</v>
      </c>
      <c r="H113" s="425">
        <v>6.9679419701354439E-2</v>
      </c>
      <c r="I113" s="425">
        <v>6.6112062017944839E-2</v>
      </c>
      <c r="J113" s="425">
        <v>6.8596251305118663E-2</v>
      </c>
      <c r="K113" s="425">
        <v>7.0159702602657775E-2</v>
      </c>
      <c r="L113" s="425">
        <v>3.3559498265374979E-2</v>
      </c>
      <c r="M113" s="425">
        <v>2.7735911412729124E-2</v>
      </c>
      <c r="N113" s="425">
        <v>2.652823729934119E-2</v>
      </c>
      <c r="O113" s="425">
        <v>2.5860572795162531E-2</v>
      </c>
      <c r="P113" s="425">
        <v>2.652833230827558E-2</v>
      </c>
      <c r="Q113" s="425">
        <v>2.7112651173639406E-2</v>
      </c>
      <c r="R113" s="425">
        <v>3.3484101029381416E-2</v>
      </c>
      <c r="S113" s="425">
        <v>4.0432631701588333E-2</v>
      </c>
      <c r="T113" s="425">
        <v>6.9679419701354439E-2</v>
      </c>
      <c r="U113" s="425">
        <v>6.6112062017944839E-2</v>
      </c>
      <c r="V113" s="425">
        <v>6.8596251305118663E-2</v>
      </c>
      <c r="W113" s="425">
        <v>7.0159702602657775E-2</v>
      </c>
      <c r="X113" s="425">
        <v>3.3559498265374979E-2</v>
      </c>
      <c r="Y113" s="425">
        <v>2.7735911412729124E-2</v>
      </c>
      <c r="Z113" s="425">
        <v>2.652823729934119E-2</v>
      </c>
      <c r="AA113" s="425">
        <v>2.5860572795162531E-2</v>
      </c>
      <c r="AB113" s="425">
        <v>2.652833230827558E-2</v>
      </c>
      <c r="AC113" s="425">
        <v>2.7112651173639406E-2</v>
      </c>
      <c r="AD113" s="425">
        <v>3.3484101029381416E-2</v>
      </c>
      <c r="AE113" s="425">
        <v>4.0432631701588333E-2</v>
      </c>
      <c r="AF113" s="425">
        <v>6.9679419701354439E-2</v>
      </c>
      <c r="AG113" s="425">
        <v>6.6112062017944839E-2</v>
      </c>
      <c r="AH113" s="425">
        <v>6.8596251305118663E-2</v>
      </c>
      <c r="AI113" s="425">
        <v>7.0159702602657775E-2</v>
      </c>
      <c r="AJ113" s="425">
        <v>3.3559498265374979E-2</v>
      </c>
      <c r="AK113" s="425">
        <v>2.7735911412729124E-2</v>
      </c>
      <c r="AL113" s="425">
        <v>2.652823729934119E-2</v>
      </c>
      <c r="AM113" s="425">
        <v>2.5860572795162531E-2</v>
      </c>
      <c r="AN113" s="425">
        <v>2.652833230827558E-2</v>
      </c>
      <c r="AO113" s="425">
        <v>2.7112651173639406E-2</v>
      </c>
      <c r="AP113" s="425">
        <v>3.3484101029381416E-2</v>
      </c>
      <c r="AQ113" s="425">
        <v>4.0432631701588333E-2</v>
      </c>
      <c r="AR113" s="425">
        <v>6.9679419701354439E-2</v>
      </c>
      <c r="AS113" s="425">
        <v>6.6112062017944839E-2</v>
      </c>
      <c r="AT113" s="425">
        <v>6.8596251305118663E-2</v>
      </c>
      <c r="AU113" s="425">
        <v>7.0159702602657775E-2</v>
      </c>
      <c r="AV113" s="425">
        <v>3.3559498265374979E-2</v>
      </c>
      <c r="AW113" s="425">
        <v>2.7735911412729124E-2</v>
      </c>
      <c r="AX113" s="425">
        <v>2.652823729934119E-2</v>
      </c>
      <c r="AY113" s="425">
        <v>2.5860572795162531E-2</v>
      </c>
      <c r="AZ113" s="425">
        <v>2.652833230827558E-2</v>
      </c>
      <c r="BA113" s="425">
        <v>2.7112651173639406E-2</v>
      </c>
      <c r="BB113" s="425">
        <v>3.3484101029381416E-2</v>
      </c>
      <c r="BC113" s="425">
        <v>4.0432631701588333E-2</v>
      </c>
      <c r="BD113" s="425">
        <v>6.9679419701354439E-2</v>
      </c>
      <c r="BE113" s="425">
        <v>6.6112062017944839E-2</v>
      </c>
      <c r="BF113" s="425">
        <v>6.8596251305118663E-2</v>
      </c>
      <c r="BG113" s="425">
        <v>7.0159702602657775E-2</v>
      </c>
      <c r="BH113" s="425">
        <v>3.3559498265374979E-2</v>
      </c>
      <c r="BI113" s="425">
        <v>2.7735911412729124E-2</v>
      </c>
      <c r="BJ113" s="425">
        <v>2.652823729934119E-2</v>
      </c>
      <c r="BK113" s="425">
        <v>2.5860572795162531E-2</v>
      </c>
      <c r="BL113" s="425">
        <v>2.652833230827558E-2</v>
      </c>
      <c r="BM113" s="425">
        <v>2.7112651173639406E-2</v>
      </c>
      <c r="BN113" s="425">
        <v>3.3484101029381416E-2</v>
      </c>
      <c r="BO113" s="425">
        <v>4.0432631701588333E-2</v>
      </c>
      <c r="BP113" s="425">
        <v>6.9679419701354439E-2</v>
      </c>
      <c r="BQ113" s="425">
        <v>6.6112062017944839E-2</v>
      </c>
      <c r="BR113" s="425">
        <v>6.8596251305118663E-2</v>
      </c>
      <c r="BS113" s="425">
        <v>7.0159702602657775E-2</v>
      </c>
      <c r="BT113" s="425">
        <v>3.3559498265374979E-2</v>
      </c>
      <c r="BU113" s="425">
        <v>2.7735911412729124E-2</v>
      </c>
      <c r="BV113" s="425">
        <v>2.652823729934119E-2</v>
      </c>
      <c r="BW113" s="425">
        <v>2.5860572795162531E-2</v>
      </c>
      <c r="BX113" s="425">
        <v>2.652833230827558E-2</v>
      </c>
      <c r="BY113" s="425">
        <v>2.7112651173639406E-2</v>
      </c>
      <c r="BZ113" s="425">
        <v>3.3484101029381416E-2</v>
      </c>
      <c r="CA113" s="425">
        <v>4.0432631701588333E-2</v>
      </c>
      <c r="CB113" s="425">
        <v>6.9679419701354439E-2</v>
      </c>
      <c r="CC113" s="425">
        <v>6.6112062017944839E-2</v>
      </c>
      <c r="CD113" s="425">
        <v>6.8596251305118663E-2</v>
      </c>
      <c r="CE113" s="425">
        <v>7.0159702602657775E-2</v>
      </c>
      <c r="CF113" s="425">
        <v>3.3559498265374979E-2</v>
      </c>
      <c r="CG113" s="425">
        <v>2.7735911412729124E-2</v>
      </c>
      <c r="CH113" s="425">
        <v>2.652823729934119E-2</v>
      </c>
    </row>
    <row r="114" spans="1:86" x14ac:dyDescent="0.3">
      <c r="A114" s="655"/>
      <c r="B114" s="325" t="s">
        <v>231</v>
      </c>
      <c r="C114" s="125">
        <v>2.0459000000000001E-2</v>
      </c>
      <c r="D114" s="125">
        <v>2.1388999999999998E-2</v>
      </c>
      <c r="E114" s="125">
        <v>2.0832E-2</v>
      </c>
      <c r="F114" s="425">
        <v>2.7725410801511231E-2</v>
      </c>
      <c r="G114" s="425">
        <v>2.8220949986221516E-2</v>
      </c>
      <c r="H114" s="425">
        <v>4.5273461784829723E-2</v>
      </c>
      <c r="I114" s="425">
        <v>4.4087893556852581E-2</v>
      </c>
      <c r="J114" s="425">
        <v>4.5194738620845686E-2</v>
      </c>
      <c r="K114" s="425">
        <v>4.5363470113842473E-2</v>
      </c>
      <c r="L114" s="425">
        <v>2.7061998455206474E-2</v>
      </c>
      <c r="M114" s="425">
        <v>2.7817778730303621E-2</v>
      </c>
      <c r="N114" s="425">
        <v>2.6627275382035749E-2</v>
      </c>
      <c r="O114" s="425">
        <v>2.5875926900525859E-2</v>
      </c>
      <c r="P114" s="425">
        <v>2.6540537748047474E-2</v>
      </c>
      <c r="Q114" s="425">
        <v>2.7127079018739036E-2</v>
      </c>
      <c r="R114" s="425">
        <v>2.7725410801511231E-2</v>
      </c>
      <c r="S114" s="425">
        <v>2.8220949986221516E-2</v>
      </c>
      <c r="T114" s="425">
        <v>4.5273461784829723E-2</v>
      </c>
      <c r="U114" s="425">
        <v>4.4087893556852581E-2</v>
      </c>
      <c r="V114" s="425">
        <v>4.5194738620845686E-2</v>
      </c>
      <c r="W114" s="425">
        <v>4.5363470113842473E-2</v>
      </c>
      <c r="X114" s="425">
        <v>2.7061998455206474E-2</v>
      </c>
      <c r="Y114" s="425">
        <v>2.7817778730303621E-2</v>
      </c>
      <c r="Z114" s="425">
        <v>2.6627275382035749E-2</v>
      </c>
      <c r="AA114" s="425">
        <v>2.5875926900525859E-2</v>
      </c>
      <c r="AB114" s="425">
        <v>2.6540537748047474E-2</v>
      </c>
      <c r="AC114" s="425">
        <v>2.7127079018739036E-2</v>
      </c>
      <c r="AD114" s="425">
        <v>2.7725410801511231E-2</v>
      </c>
      <c r="AE114" s="425">
        <v>2.8220949986221516E-2</v>
      </c>
      <c r="AF114" s="425">
        <v>4.5273461784829723E-2</v>
      </c>
      <c r="AG114" s="425">
        <v>4.4087893556852581E-2</v>
      </c>
      <c r="AH114" s="425">
        <v>4.5194738620845686E-2</v>
      </c>
      <c r="AI114" s="425">
        <v>4.5363470113842473E-2</v>
      </c>
      <c r="AJ114" s="425">
        <v>2.7061998455206474E-2</v>
      </c>
      <c r="AK114" s="425">
        <v>2.7817778730303621E-2</v>
      </c>
      <c r="AL114" s="425">
        <v>2.6627275382035749E-2</v>
      </c>
      <c r="AM114" s="425">
        <v>2.5875926900525859E-2</v>
      </c>
      <c r="AN114" s="425">
        <v>2.6540537748047474E-2</v>
      </c>
      <c r="AO114" s="425">
        <v>2.7127079018739036E-2</v>
      </c>
      <c r="AP114" s="425">
        <v>2.7725410801511231E-2</v>
      </c>
      <c r="AQ114" s="425">
        <v>2.8220949986221516E-2</v>
      </c>
      <c r="AR114" s="425">
        <v>4.5273461784829723E-2</v>
      </c>
      <c r="AS114" s="425">
        <v>4.4087893556852581E-2</v>
      </c>
      <c r="AT114" s="425">
        <v>4.5194738620845686E-2</v>
      </c>
      <c r="AU114" s="425">
        <v>4.5363470113842473E-2</v>
      </c>
      <c r="AV114" s="425">
        <v>2.7061998455206474E-2</v>
      </c>
      <c r="AW114" s="425">
        <v>2.7817778730303621E-2</v>
      </c>
      <c r="AX114" s="425">
        <v>2.6627275382035749E-2</v>
      </c>
      <c r="AY114" s="425">
        <v>2.5875926900525859E-2</v>
      </c>
      <c r="AZ114" s="425">
        <v>2.6540537748047474E-2</v>
      </c>
      <c r="BA114" s="425">
        <v>2.7127079018739036E-2</v>
      </c>
      <c r="BB114" s="425">
        <v>2.7725410801511231E-2</v>
      </c>
      <c r="BC114" s="425">
        <v>2.8220949986221516E-2</v>
      </c>
      <c r="BD114" s="425">
        <v>4.5273461784829723E-2</v>
      </c>
      <c r="BE114" s="425">
        <v>4.4087893556852581E-2</v>
      </c>
      <c r="BF114" s="425">
        <v>4.5194738620845686E-2</v>
      </c>
      <c r="BG114" s="425">
        <v>4.5363470113842473E-2</v>
      </c>
      <c r="BH114" s="425">
        <v>2.7061998455206474E-2</v>
      </c>
      <c r="BI114" s="425">
        <v>2.7817778730303621E-2</v>
      </c>
      <c r="BJ114" s="425">
        <v>2.6627275382035749E-2</v>
      </c>
      <c r="BK114" s="425">
        <v>2.5875926900525859E-2</v>
      </c>
      <c r="BL114" s="425">
        <v>2.6540537748047474E-2</v>
      </c>
      <c r="BM114" s="425">
        <v>2.7127079018739036E-2</v>
      </c>
      <c r="BN114" s="425">
        <v>2.7725410801511231E-2</v>
      </c>
      <c r="BO114" s="425">
        <v>2.8220949986221516E-2</v>
      </c>
      <c r="BP114" s="425">
        <v>4.5273461784829723E-2</v>
      </c>
      <c r="BQ114" s="425">
        <v>4.4087893556852581E-2</v>
      </c>
      <c r="BR114" s="425">
        <v>4.5194738620845686E-2</v>
      </c>
      <c r="BS114" s="425">
        <v>4.5363470113842473E-2</v>
      </c>
      <c r="BT114" s="425">
        <v>2.7061998455206474E-2</v>
      </c>
      <c r="BU114" s="425">
        <v>2.7817778730303621E-2</v>
      </c>
      <c r="BV114" s="425">
        <v>2.6627275382035749E-2</v>
      </c>
      <c r="BW114" s="425">
        <v>2.5875926900525859E-2</v>
      </c>
      <c r="BX114" s="425">
        <v>2.6540537748047474E-2</v>
      </c>
      <c r="BY114" s="425">
        <v>2.7127079018739036E-2</v>
      </c>
      <c r="BZ114" s="425">
        <v>2.7725410801511231E-2</v>
      </c>
      <c r="CA114" s="425">
        <v>2.8220949986221516E-2</v>
      </c>
      <c r="CB114" s="425">
        <v>4.5273461784829723E-2</v>
      </c>
      <c r="CC114" s="425">
        <v>4.4087893556852581E-2</v>
      </c>
      <c r="CD114" s="425">
        <v>4.5194738620845686E-2</v>
      </c>
      <c r="CE114" s="425">
        <v>4.5363470113842473E-2</v>
      </c>
      <c r="CF114" s="425">
        <v>2.7061998455206474E-2</v>
      </c>
      <c r="CG114" s="425">
        <v>2.7817778730303621E-2</v>
      </c>
      <c r="CH114" s="425">
        <v>2.6627275382035749E-2</v>
      </c>
    </row>
    <row r="115" spans="1:86" x14ac:dyDescent="0.3">
      <c r="A115" s="655"/>
      <c r="B115" s="326" t="s">
        <v>131</v>
      </c>
      <c r="C115" s="125">
        <v>2.7577999999999998E-2</v>
      </c>
      <c r="D115" s="125">
        <v>2.9758E-2</v>
      </c>
      <c r="E115" s="125">
        <v>2.8181999999999999E-2</v>
      </c>
      <c r="F115" s="425">
        <v>3.2696885174976473E-2</v>
      </c>
      <c r="G115" s="425">
        <v>3.2435026940329049E-2</v>
      </c>
      <c r="H115" s="425">
        <v>4.500936747919055E-2</v>
      </c>
      <c r="I115" s="425">
        <v>4.3836302091463192E-2</v>
      </c>
      <c r="J115" s="425">
        <v>4.4944202522712556E-2</v>
      </c>
      <c r="K115" s="425">
        <v>5.8840155056961316E-2</v>
      </c>
      <c r="L115" s="425">
        <v>3.3240009191326289E-2</v>
      </c>
      <c r="M115" s="425">
        <v>3.3978256055586256E-2</v>
      </c>
      <c r="N115" s="425">
        <v>3.1251062077392665E-2</v>
      </c>
      <c r="O115" s="425">
        <v>3.108900830684997E-2</v>
      </c>
      <c r="P115" s="425">
        <v>3.2318880451583896E-2</v>
      </c>
      <c r="Q115" s="425">
        <v>3.4268850536707036E-2</v>
      </c>
      <c r="R115" s="425">
        <v>3.2696885174976473E-2</v>
      </c>
      <c r="S115" s="425">
        <v>3.2435026940329049E-2</v>
      </c>
      <c r="T115" s="425">
        <v>4.500936747919055E-2</v>
      </c>
      <c r="U115" s="425">
        <v>4.3836302091463192E-2</v>
      </c>
      <c r="V115" s="425">
        <v>4.4944202522712556E-2</v>
      </c>
      <c r="W115" s="425">
        <v>5.8840155056961316E-2</v>
      </c>
      <c r="X115" s="425">
        <v>3.3240009191326289E-2</v>
      </c>
      <c r="Y115" s="425">
        <v>3.3978256055586256E-2</v>
      </c>
      <c r="Z115" s="425">
        <v>3.1251062077392665E-2</v>
      </c>
      <c r="AA115" s="425">
        <v>3.108900830684997E-2</v>
      </c>
      <c r="AB115" s="425">
        <v>3.2318880451583896E-2</v>
      </c>
      <c r="AC115" s="425">
        <v>3.4268850536707036E-2</v>
      </c>
      <c r="AD115" s="425">
        <v>3.2696885174976473E-2</v>
      </c>
      <c r="AE115" s="425">
        <v>3.2435026940329049E-2</v>
      </c>
      <c r="AF115" s="425">
        <v>4.500936747919055E-2</v>
      </c>
      <c r="AG115" s="425">
        <v>4.3836302091463192E-2</v>
      </c>
      <c r="AH115" s="425">
        <v>4.4944202522712556E-2</v>
      </c>
      <c r="AI115" s="425">
        <v>5.8840155056961316E-2</v>
      </c>
      <c r="AJ115" s="425">
        <v>3.3240009191326289E-2</v>
      </c>
      <c r="AK115" s="425">
        <v>3.3978256055586256E-2</v>
      </c>
      <c r="AL115" s="425">
        <v>3.1251062077392665E-2</v>
      </c>
      <c r="AM115" s="425">
        <v>3.108900830684997E-2</v>
      </c>
      <c r="AN115" s="425">
        <v>3.2318880451583896E-2</v>
      </c>
      <c r="AO115" s="425">
        <v>3.4268850536707036E-2</v>
      </c>
      <c r="AP115" s="425">
        <v>3.2696885174976473E-2</v>
      </c>
      <c r="AQ115" s="425">
        <v>3.2435026940329049E-2</v>
      </c>
      <c r="AR115" s="425">
        <v>4.500936747919055E-2</v>
      </c>
      <c r="AS115" s="425">
        <v>4.3836302091463192E-2</v>
      </c>
      <c r="AT115" s="425">
        <v>4.4944202522712556E-2</v>
      </c>
      <c r="AU115" s="425">
        <v>5.8840155056961316E-2</v>
      </c>
      <c r="AV115" s="425">
        <v>3.3240009191326289E-2</v>
      </c>
      <c r="AW115" s="425">
        <v>3.3978256055586256E-2</v>
      </c>
      <c r="AX115" s="425">
        <v>3.1251062077392665E-2</v>
      </c>
      <c r="AY115" s="425">
        <v>3.108900830684997E-2</v>
      </c>
      <c r="AZ115" s="425">
        <v>3.2318880451583896E-2</v>
      </c>
      <c r="BA115" s="425">
        <v>3.4268850536707036E-2</v>
      </c>
      <c r="BB115" s="425">
        <v>3.2696885174976473E-2</v>
      </c>
      <c r="BC115" s="425">
        <v>3.2435026940329049E-2</v>
      </c>
      <c r="BD115" s="425">
        <v>4.500936747919055E-2</v>
      </c>
      <c r="BE115" s="425">
        <v>4.3836302091463192E-2</v>
      </c>
      <c r="BF115" s="425">
        <v>4.4944202522712556E-2</v>
      </c>
      <c r="BG115" s="425">
        <v>5.8840155056961316E-2</v>
      </c>
      <c r="BH115" s="425">
        <v>3.3240009191326289E-2</v>
      </c>
      <c r="BI115" s="425">
        <v>3.3978256055586256E-2</v>
      </c>
      <c r="BJ115" s="425">
        <v>3.1251062077392665E-2</v>
      </c>
      <c r="BK115" s="425">
        <v>3.108900830684997E-2</v>
      </c>
      <c r="BL115" s="425">
        <v>3.2318880451583896E-2</v>
      </c>
      <c r="BM115" s="425">
        <v>3.4268850536707036E-2</v>
      </c>
      <c r="BN115" s="425">
        <v>3.2696885174976473E-2</v>
      </c>
      <c r="BO115" s="425">
        <v>3.2435026940329049E-2</v>
      </c>
      <c r="BP115" s="425">
        <v>4.500936747919055E-2</v>
      </c>
      <c r="BQ115" s="425">
        <v>4.3836302091463192E-2</v>
      </c>
      <c r="BR115" s="425">
        <v>4.4944202522712556E-2</v>
      </c>
      <c r="BS115" s="425">
        <v>5.8840155056961316E-2</v>
      </c>
      <c r="BT115" s="425">
        <v>3.3240009191326289E-2</v>
      </c>
      <c r="BU115" s="425">
        <v>3.3978256055586256E-2</v>
      </c>
      <c r="BV115" s="425">
        <v>3.1251062077392665E-2</v>
      </c>
      <c r="BW115" s="425">
        <v>3.108900830684997E-2</v>
      </c>
      <c r="BX115" s="425">
        <v>3.2318880451583896E-2</v>
      </c>
      <c r="BY115" s="425">
        <v>3.4268850536707036E-2</v>
      </c>
      <c r="BZ115" s="425">
        <v>3.2696885174976473E-2</v>
      </c>
      <c r="CA115" s="425">
        <v>3.2435026940329049E-2</v>
      </c>
      <c r="CB115" s="425">
        <v>4.500936747919055E-2</v>
      </c>
      <c r="CC115" s="425">
        <v>4.3836302091463192E-2</v>
      </c>
      <c r="CD115" s="425">
        <v>4.4944202522712556E-2</v>
      </c>
      <c r="CE115" s="425">
        <v>5.8840155056961316E-2</v>
      </c>
      <c r="CF115" s="425">
        <v>3.3240009191326289E-2</v>
      </c>
      <c r="CG115" s="425">
        <v>3.3978256055586256E-2</v>
      </c>
      <c r="CH115" s="425">
        <v>3.1251062077392665E-2</v>
      </c>
    </row>
    <row r="116" spans="1:86" x14ac:dyDescent="0.3">
      <c r="A116" s="655"/>
      <c r="B116" s="326" t="s">
        <v>132</v>
      </c>
      <c r="C116" s="125">
        <v>2.7577000000000001E-2</v>
      </c>
      <c r="D116" s="125">
        <v>2.9746000000000002E-2</v>
      </c>
      <c r="E116" s="125">
        <v>2.7931999999999998E-2</v>
      </c>
      <c r="F116" s="425">
        <v>3.1287121412679954E-2</v>
      </c>
      <c r="G116" s="425">
        <v>3.6500600077863397E-2</v>
      </c>
      <c r="H116" s="425">
        <v>6.9150929119490973E-2</v>
      </c>
      <c r="I116" s="425">
        <v>6.5867332180788413E-2</v>
      </c>
      <c r="J116" s="425">
        <v>6.8271763685987169E-2</v>
      </c>
      <c r="K116" s="425">
        <v>6.7981341517486346E-2</v>
      </c>
      <c r="L116" s="425">
        <v>3.2177869568350823E-2</v>
      </c>
      <c r="M116" s="425">
        <v>3.3675250196518916E-2</v>
      </c>
      <c r="N116" s="425">
        <v>3.1249280141862588E-2</v>
      </c>
      <c r="O116" s="425">
        <v>3.1088718298159661E-2</v>
      </c>
      <c r="P116" s="425">
        <v>3.2310141385779451E-2</v>
      </c>
      <c r="Q116" s="425">
        <v>3.4009812477182967E-2</v>
      </c>
      <c r="R116" s="425">
        <v>3.1287121412679954E-2</v>
      </c>
      <c r="S116" s="425">
        <v>3.6500600077863397E-2</v>
      </c>
      <c r="T116" s="425">
        <v>6.9150929119490973E-2</v>
      </c>
      <c r="U116" s="425">
        <v>6.5867332180788413E-2</v>
      </c>
      <c r="V116" s="425">
        <v>6.8271763685987169E-2</v>
      </c>
      <c r="W116" s="425">
        <v>6.7981341517486346E-2</v>
      </c>
      <c r="X116" s="425">
        <v>3.2177869568350823E-2</v>
      </c>
      <c r="Y116" s="425">
        <v>3.3675250196518916E-2</v>
      </c>
      <c r="Z116" s="425">
        <v>3.1249280141862588E-2</v>
      </c>
      <c r="AA116" s="425">
        <v>3.1088718298159661E-2</v>
      </c>
      <c r="AB116" s="425">
        <v>3.2310141385779451E-2</v>
      </c>
      <c r="AC116" s="425">
        <v>3.4009812477182967E-2</v>
      </c>
      <c r="AD116" s="425">
        <v>3.1287121412679954E-2</v>
      </c>
      <c r="AE116" s="425">
        <v>3.6500600077863397E-2</v>
      </c>
      <c r="AF116" s="425">
        <v>6.9150929119490973E-2</v>
      </c>
      <c r="AG116" s="425">
        <v>6.5867332180788413E-2</v>
      </c>
      <c r="AH116" s="425">
        <v>6.8271763685987169E-2</v>
      </c>
      <c r="AI116" s="425">
        <v>6.7981341517486346E-2</v>
      </c>
      <c r="AJ116" s="425">
        <v>3.2177869568350823E-2</v>
      </c>
      <c r="AK116" s="425">
        <v>3.3675250196518916E-2</v>
      </c>
      <c r="AL116" s="425">
        <v>3.1249280141862588E-2</v>
      </c>
      <c r="AM116" s="425">
        <v>3.1088718298159661E-2</v>
      </c>
      <c r="AN116" s="425">
        <v>3.2310141385779451E-2</v>
      </c>
      <c r="AO116" s="425">
        <v>3.4009812477182967E-2</v>
      </c>
      <c r="AP116" s="425">
        <v>3.1287121412679954E-2</v>
      </c>
      <c r="AQ116" s="425">
        <v>3.6500600077863397E-2</v>
      </c>
      <c r="AR116" s="425">
        <v>6.9150929119490973E-2</v>
      </c>
      <c r="AS116" s="425">
        <v>6.5867332180788413E-2</v>
      </c>
      <c r="AT116" s="425">
        <v>6.8271763685987169E-2</v>
      </c>
      <c r="AU116" s="425">
        <v>6.7981341517486346E-2</v>
      </c>
      <c r="AV116" s="425">
        <v>3.2177869568350823E-2</v>
      </c>
      <c r="AW116" s="425">
        <v>3.3675250196518916E-2</v>
      </c>
      <c r="AX116" s="425">
        <v>3.1249280141862588E-2</v>
      </c>
      <c r="AY116" s="425">
        <v>3.1088718298159661E-2</v>
      </c>
      <c r="AZ116" s="425">
        <v>3.2310141385779451E-2</v>
      </c>
      <c r="BA116" s="425">
        <v>3.4009812477182967E-2</v>
      </c>
      <c r="BB116" s="425">
        <v>3.1287121412679954E-2</v>
      </c>
      <c r="BC116" s="425">
        <v>3.6500600077863397E-2</v>
      </c>
      <c r="BD116" s="425">
        <v>6.9150929119490973E-2</v>
      </c>
      <c r="BE116" s="425">
        <v>6.5867332180788413E-2</v>
      </c>
      <c r="BF116" s="425">
        <v>6.8271763685987169E-2</v>
      </c>
      <c r="BG116" s="425">
        <v>6.7981341517486346E-2</v>
      </c>
      <c r="BH116" s="425">
        <v>3.2177869568350823E-2</v>
      </c>
      <c r="BI116" s="425">
        <v>3.3675250196518916E-2</v>
      </c>
      <c r="BJ116" s="425">
        <v>3.1249280141862588E-2</v>
      </c>
      <c r="BK116" s="425">
        <v>3.1088718298159661E-2</v>
      </c>
      <c r="BL116" s="425">
        <v>3.2310141385779451E-2</v>
      </c>
      <c r="BM116" s="425">
        <v>3.4009812477182967E-2</v>
      </c>
      <c r="BN116" s="425">
        <v>3.1287121412679954E-2</v>
      </c>
      <c r="BO116" s="425">
        <v>3.6500600077863397E-2</v>
      </c>
      <c r="BP116" s="425">
        <v>6.9150929119490973E-2</v>
      </c>
      <c r="BQ116" s="425">
        <v>6.5867332180788413E-2</v>
      </c>
      <c r="BR116" s="425">
        <v>6.8271763685987169E-2</v>
      </c>
      <c r="BS116" s="425">
        <v>6.7981341517486346E-2</v>
      </c>
      <c r="BT116" s="425">
        <v>3.2177869568350823E-2</v>
      </c>
      <c r="BU116" s="425">
        <v>3.3675250196518916E-2</v>
      </c>
      <c r="BV116" s="425">
        <v>3.1249280141862588E-2</v>
      </c>
      <c r="BW116" s="425">
        <v>3.1088718298159661E-2</v>
      </c>
      <c r="BX116" s="425">
        <v>3.2310141385779451E-2</v>
      </c>
      <c r="BY116" s="425">
        <v>3.4009812477182967E-2</v>
      </c>
      <c r="BZ116" s="425">
        <v>3.1287121412679954E-2</v>
      </c>
      <c r="CA116" s="425">
        <v>3.6500600077863397E-2</v>
      </c>
      <c r="CB116" s="425">
        <v>6.9150929119490973E-2</v>
      </c>
      <c r="CC116" s="425">
        <v>6.5867332180788413E-2</v>
      </c>
      <c r="CD116" s="425">
        <v>6.8271763685987169E-2</v>
      </c>
      <c r="CE116" s="425">
        <v>6.7981341517486346E-2</v>
      </c>
      <c r="CF116" s="425">
        <v>3.2177869568350823E-2</v>
      </c>
      <c r="CG116" s="425">
        <v>3.3675250196518916E-2</v>
      </c>
      <c r="CH116" s="425">
        <v>3.1249280141862588E-2</v>
      </c>
    </row>
    <row r="117" spans="1:86" x14ac:dyDescent="0.3">
      <c r="A117" s="655"/>
      <c r="B117" s="326" t="s">
        <v>133</v>
      </c>
      <c r="C117" s="125">
        <v>2.7192999999999998E-2</v>
      </c>
      <c r="D117" s="125">
        <v>2.8205000000000001E-2</v>
      </c>
      <c r="E117" s="125">
        <v>2.6200999999999999E-2</v>
      </c>
      <c r="F117" s="425">
        <v>3.2229392176094822E-2</v>
      </c>
      <c r="G117" s="425">
        <v>3.4150535545563028E-2</v>
      </c>
      <c r="H117" s="425">
        <v>6.1472124203911391E-2</v>
      </c>
      <c r="I117" s="425">
        <v>5.980062225002921E-2</v>
      </c>
      <c r="J117" s="425">
        <v>6.127920395300715E-2</v>
      </c>
      <c r="K117" s="425">
        <v>5.8726988781891254E-2</v>
      </c>
      <c r="L117" s="425">
        <v>3.3224194412387956E-2</v>
      </c>
      <c r="M117" s="425">
        <v>3.3089948772374186E-2</v>
      </c>
      <c r="N117" s="425">
        <v>3.0950461741892941E-2</v>
      </c>
      <c r="O117" s="425">
        <v>3.0797422272452961E-2</v>
      </c>
      <c r="P117" s="425">
        <v>3.1219753394793454E-2</v>
      </c>
      <c r="Q117" s="425">
        <v>3.2215924669279007E-2</v>
      </c>
      <c r="R117" s="425">
        <v>3.2229392176094822E-2</v>
      </c>
      <c r="S117" s="425">
        <v>3.4150535545563028E-2</v>
      </c>
      <c r="T117" s="425">
        <v>6.1472124203911391E-2</v>
      </c>
      <c r="U117" s="425">
        <v>5.980062225002921E-2</v>
      </c>
      <c r="V117" s="425">
        <v>6.127920395300715E-2</v>
      </c>
      <c r="W117" s="425">
        <v>5.8726988781891254E-2</v>
      </c>
      <c r="X117" s="425">
        <v>3.3224194412387956E-2</v>
      </c>
      <c r="Y117" s="425">
        <v>3.3089948772374186E-2</v>
      </c>
      <c r="Z117" s="425">
        <v>3.0950461741892941E-2</v>
      </c>
      <c r="AA117" s="425">
        <v>3.0797422272452961E-2</v>
      </c>
      <c r="AB117" s="425">
        <v>3.1219753394793454E-2</v>
      </c>
      <c r="AC117" s="425">
        <v>3.2215924669279007E-2</v>
      </c>
      <c r="AD117" s="425">
        <v>3.2229392176094822E-2</v>
      </c>
      <c r="AE117" s="425">
        <v>3.4150535545563028E-2</v>
      </c>
      <c r="AF117" s="425">
        <v>6.1472124203911391E-2</v>
      </c>
      <c r="AG117" s="425">
        <v>5.980062225002921E-2</v>
      </c>
      <c r="AH117" s="425">
        <v>6.127920395300715E-2</v>
      </c>
      <c r="AI117" s="425">
        <v>5.8726988781891254E-2</v>
      </c>
      <c r="AJ117" s="425">
        <v>3.3224194412387956E-2</v>
      </c>
      <c r="AK117" s="425">
        <v>3.3089948772374186E-2</v>
      </c>
      <c r="AL117" s="425">
        <v>3.0950461741892941E-2</v>
      </c>
      <c r="AM117" s="425">
        <v>3.0797422272452961E-2</v>
      </c>
      <c r="AN117" s="425">
        <v>3.1219753394793454E-2</v>
      </c>
      <c r="AO117" s="425">
        <v>3.2215924669279007E-2</v>
      </c>
      <c r="AP117" s="425">
        <v>3.2229392176094822E-2</v>
      </c>
      <c r="AQ117" s="425">
        <v>3.4150535545563028E-2</v>
      </c>
      <c r="AR117" s="425">
        <v>6.1472124203911391E-2</v>
      </c>
      <c r="AS117" s="425">
        <v>5.980062225002921E-2</v>
      </c>
      <c r="AT117" s="425">
        <v>6.127920395300715E-2</v>
      </c>
      <c r="AU117" s="425">
        <v>5.8726988781891254E-2</v>
      </c>
      <c r="AV117" s="425">
        <v>3.3224194412387956E-2</v>
      </c>
      <c r="AW117" s="425">
        <v>3.3089948772374186E-2</v>
      </c>
      <c r="AX117" s="425">
        <v>3.0950461741892941E-2</v>
      </c>
      <c r="AY117" s="425">
        <v>3.0797422272452961E-2</v>
      </c>
      <c r="AZ117" s="425">
        <v>3.1219753394793454E-2</v>
      </c>
      <c r="BA117" s="425">
        <v>3.2215924669279007E-2</v>
      </c>
      <c r="BB117" s="425">
        <v>3.2229392176094822E-2</v>
      </c>
      <c r="BC117" s="425">
        <v>3.4150535545563028E-2</v>
      </c>
      <c r="BD117" s="425">
        <v>6.1472124203911391E-2</v>
      </c>
      <c r="BE117" s="425">
        <v>5.980062225002921E-2</v>
      </c>
      <c r="BF117" s="425">
        <v>6.127920395300715E-2</v>
      </c>
      <c r="BG117" s="425">
        <v>5.8726988781891254E-2</v>
      </c>
      <c r="BH117" s="425">
        <v>3.3224194412387956E-2</v>
      </c>
      <c r="BI117" s="425">
        <v>3.3089948772374186E-2</v>
      </c>
      <c r="BJ117" s="425">
        <v>3.0950461741892941E-2</v>
      </c>
      <c r="BK117" s="425">
        <v>3.0797422272452961E-2</v>
      </c>
      <c r="BL117" s="425">
        <v>3.1219753394793454E-2</v>
      </c>
      <c r="BM117" s="425">
        <v>3.2215924669279007E-2</v>
      </c>
      <c r="BN117" s="425">
        <v>3.2229392176094822E-2</v>
      </c>
      <c r="BO117" s="425">
        <v>3.4150535545563028E-2</v>
      </c>
      <c r="BP117" s="425">
        <v>6.1472124203911391E-2</v>
      </c>
      <c r="BQ117" s="425">
        <v>5.980062225002921E-2</v>
      </c>
      <c r="BR117" s="425">
        <v>6.127920395300715E-2</v>
      </c>
      <c r="BS117" s="425">
        <v>5.8726988781891254E-2</v>
      </c>
      <c r="BT117" s="425">
        <v>3.3224194412387956E-2</v>
      </c>
      <c r="BU117" s="425">
        <v>3.3089948772374186E-2</v>
      </c>
      <c r="BV117" s="425">
        <v>3.0950461741892941E-2</v>
      </c>
      <c r="BW117" s="425">
        <v>3.0797422272452961E-2</v>
      </c>
      <c r="BX117" s="425">
        <v>3.1219753394793454E-2</v>
      </c>
      <c r="BY117" s="425">
        <v>3.2215924669279007E-2</v>
      </c>
      <c r="BZ117" s="425">
        <v>3.2229392176094822E-2</v>
      </c>
      <c r="CA117" s="425">
        <v>3.4150535545563028E-2</v>
      </c>
      <c r="CB117" s="425">
        <v>6.1472124203911391E-2</v>
      </c>
      <c r="CC117" s="425">
        <v>5.980062225002921E-2</v>
      </c>
      <c r="CD117" s="425">
        <v>6.127920395300715E-2</v>
      </c>
      <c r="CE117" s="425">
        <v>5.8726988781891254E-2</v>
      </c>
      <c r="CF117" s="425">
        <v>3.3224194412387956E-2</v>
      </c>
      <c r="CG117" s="425">
        <v>3.3089948772374186E-2</v>
      </c>
      <c r="CH117" s="425">
        <v>3.0950461741892941E-2</v>
      </c>
    </row>
    <row r="118" spans="1:86" x14ac:dyDescent="0.3">
      <c r="A118" s="655"/>
      <c r="B118" s="326" t="s">
        <v>134</v>
      </c>
      <c r="C118" s="125">
        <v>2.6199E-2</v>
      </c>
      <c r="D118" s="125">
        <v>2.7446999999999999E-2</v>
      </c>
      <c r="E118" s="125">
        <v>2.5529999999999997E-2</v>
      </c>
      <c r="F118" s="425">
        <v>3.1083464351229287E-2</v>
      </c>
      <c r="G118" s="425">
        <v>3.30671550853395E-2</v>
      </c>
      <c r="H118" s="425">
        <v>5.898198580192094E-2</v>
      </c>
      <c r="I118" s="425">
        <v>5.7406322354516301E-2</v>
      </c>
      <c r="J118" s="425">
        <v>5.8854176634972645E-2</v>
      </c>
      <c r="K118" s="425">
        <v>5.7598349214851484E-2</v>
      </c>
      <c r="L118" s="425">
        <v>3.2066354392640169E-2</v>
      </c>
      <c r="M118" s="425">
        <v>3.2516302023050919E-2</v>
      </c>
      <c r="N118" s="425">
        <v>3.0728329424068494E-2</v>
      </c>
      <c r="O118" s="425">
        <v>3.0047435906328628E-2</v>
      </c>
      <c r="P118" s="425">
        <v>3.0682951773254422E-2</v>
      </c>
      <c r="Q118" s="425">
        <v>3.1521241016378376E-2</v>
      </c>
      <c r="R118" s="425">
        <v>3.1083464351229287E-2</v>
      </c>
      <c r="S118" s="425">
        <v>3.30671550853395E-2</v>
      </c>
      <c r="T118" s="425">
        <v>5.898198580192094E-2</v>
      </c>
      <c r="U118" s="425">
        <v>5.7406322354516301E-2</v>
      </c>
      <c r="V118" s="425">
        <v>5.8854176634972645E-2</v>
      </c>
      <c r="W118" s="425">
        <v>5.7598349214851484E-2</v>
      </c>
      <c r="X118" s="425">
        <v>3.2066354392640169E-2</v>
      </c>
      <c r="Y118" s="425">
        <v>3.2516302023050919E-2</v>
      </c>
      <c r="Z118" s="425">
        <v>3.0728329424068494E-2</v>
      </c>
      <c r="AA118" s="425">
        <v>3.0047435906328628E-2</v>
      </c>
      <c r="AB118" s="425">
        <v>3.0682951773254422E-2</v>
      </c>
      <c r="AC118" s="425">
        <v>3.1521241016378376E-2</v>
      </c>
      <c r="AD118" s="425">
        <v>3.1083464351229287E-2</v>
      </c>
      <c r="AE118" s="425">
        <v>3.30671550853395E-2</v>
      </c>
      <c r="AF118" s="425">
        <v>5.898198580192094E-2</v>
      </c>
      <c r="AG118" s="425">
        <v>5.7406322354516301E-2</v>
      </c>
      <c r="AH118" s="425">
        <v>5.8854176634972645E-2</v>
      </c>
      <c r="AI118" s="425">
        <v>5.7598349214851484E-2</v>
      </c>
      <c r="AJ118" s="425">
        <v>3.2066354392640169E-2</v>
      </c>
      <c r="AK118" s="425">
        <v>3.2516302023050919E-2</v>
      </c>
      <c r="AL118" s="425">
        <v>3.0728329424068494E-2</v>
      </c>
      <c r="AM118" s="425">
        <v>3.0047435906328628E-2</v>
      </c>
      <c r="AN118" s="425">
        <v>3.0682951773254422E-2</v>
      </c>
      <c r="AO118" s="425">
        <v>3.1521241016378376E-2</v>
      </c>
      <c r="AP118" s="425">
        <v>3.1083464351229287E-2</v>
      </c>
      <c r="AQ118" s="425">
        <v>3.30671550853395E-2</v>
      </c>
      <c r="AR118" s="425">
        <v>5.898198580192094E-2</v>
      </c>
      <c r="AS118" s="425">
        <v>5.7406322354516301E-2</v>
      </c>
      <c r="AT118" s="425">
        <v>5.8854176634972645E-2</v>
      </c>
      <c r="AU118" s="425">
        <v>5.7598349214851484E-2</v>
      </c>
      <c r="AV118" s="425">
        <v>3.2066354392640169E-2</v>
      </c>
      <c r="AW118" s="425">
        <v>3.2516302023050919E-2</v>
      </c>
      <c r="AX118" s="425">
        <v>3.0728329424068494E-2</v>
      </c>
      <c r="AY118" s="425">
        <v>3.0047435906328628E-2</v>
      </c>
      <c r="AZ118" s="425">
        <v>3.0682951773254422E-2</v>
      </c>
      <c r="BA118" s="425">
        <v>3.1521241016378376E-2</v>
      </c>
      <c r="BB118" s="425">
        <v>3.1083464351229287E-2</v>
      </c>
      <c r="BC118" s="425">
        <v>3.30671550853395E-2</v>
      </c>
      <c r="BD118" s="425">
        <v>5.898198580192094E-2</v>
      </c>
      <c r="BE118" s="425">
        <v>5.7406322354516301E-2</v>
      </c>
      <c r="BF118" s="425">
        <v>5.8854176634972645E-2</v>
      </c>
      <c r="BG118" s="425">
        <v>5.7598349214851484E-2</v>
      </c>
      <c r="BH118" s="425">
        <v>3.2066354392640169E-2</v>
      </c>
      <c r="BI118" s="425">
        <v>3.2516302023050919E-2</v>
      </c>
      <c r="BJ118" s="425">
        <v>3.0728329424068494E-2</v>
      </c>
      <c r="BK118" s="425">
        <v>3.0047435906328628E-2</v>
      </c>
      <c r="BL118" s="425">
        <v>3.0682951773254422E-2</v>
      </c>
      <c r="BM118" s="425">
        <v>3.1521241016378376E-2</v>
      </c>
      <c r="BN118" s="425">
        <v>3.1083464351229287E-2</v>
      </c>
      <c r="BO118" s="425">
        <v>3.30671550853395E-2</v>
      </c>
      <c r="BP118" s="425">
        <v>5.898198580192094E-2</v>
      </c>
      <c r="BQ118" s="425">
        <v>5.7406322354516301E-2</v>
      </c>
      <c r="BR118" s="425">
        <v>5.8854176634972645E-2</v>
      </c>
      <c r="BS118" s="425">
        <v>5.7598349214851484E-2</v>
      </c>
      <c r="BT118" s="425">
        <v>3.2066354392640169E-2</v>
      </c>
      <c r="BU118" s="425">
        <v>3.2516302023050919E-2</v>
      </c>
      <c r="BV118" s="425">
        <v>3.0728329424068494E-2</v>
      </c>
      <c r="BW118" s="425">
        <v>3.0047435906328628E-2</v>
      </c>
      <c r="BX118" s="425">
        <v>3.0682951773254422E-2</v>
      </c>
      <c r="BY118" s="425">
        <v>3.1521241016378376E-2</v>
      </c>
      <c r="BZ118" s="425">
        <v>3.1083464351229287E-2</v>
      </c>
      <c r="CA118" s="425">
        <v>3.30671550853395E-2</v>
      </c>
      <c r="CB118" s="425">
        <v>5.898198580192094E-2</v>
      </c>
      <c r="CC118" s="425">
        <v>5.7406322354516301E-2</v>
      </c>
      <c r="CD118" s="425">
        <v>5.8854176634972645E-2</v>
      </c>
      <c r="CE118" s="425">
        <v>5.7598349214851484E-2</v>
      </c>
      <c r="CF118" s="425">
        <v>3.2066354392640169E-2</v>
      </c>
      <c r="CG118" s="425">
        <v>3.2516302023050919E-2</v>
      </c>
      <c r="CH118" s="425">
        <v>3.0728329424068494E-2</v>
      </c>
    </row>
    <row r="119" spans="1:86" x14ac:dyDescent="0.3">
      <c r="A119" s="655"/>
      <c r="B119" s="326" t="s">
        <v>232</v>
      </c>
      <c r="C119" s="125">
        <v>2.6199E-2</v>
      </c>
      <c r="D119" s="125">
        <v>2.7446999999999999E-2</v>
      </c>
      <c r="E119" s="125">
        <v>2.5529999999999997E-2</v>
      </c>
      <c r="F119" s="425">
        <v>3.1083464351229287E-2</v>
      </c>
      <c r="G119" s="425">
        <v>3.30671550853395E-2</v>
      </c>
      <c r="H119" s="425">
        <v>5.898198580192094E-2</v>
      </c>
      <c r="I119" s="425">
        <v>5.7406322354516301E-2</v>
      </c>
      <c r="J119" s="425">
        <v>5.8854176634972645E-2</v>
      </c>
      <c r="K119" s="425">
        <v>5.7598349214851484E-2</v>
      </c>
      <c r="L119" s="425">
        <v>3.2066354392640169E-2</v>
      </c>
      <c r="M119" s="425">
        <v>3.2516302023050919E-2</v>
      </c>
      <c r="N119" s="425">
        <v>3.0728329424068494E-2</v>
      </c>
      <c r="O119" s="425">
        <v>3.0047435906328628E-2</v>
      </c>
      <c r="P119" s="425">
        <v>3.0682951773254422E-2</v>
      </c>
      <c r="Q119" s="425">
        <v>3.1521241016378376E-2</v>
      </c>
      <c r="R119" s="425">
        <v>3.1083464351229287E-2</v>
      </c>
      <c r="S119" s="425">
        <v>3.30671550853395E-2</v>
      </c>
      <c r="T119" s="425">
        <v>5.898198580192094E-2</v>
      </c>
      <c r="U119" s="425">
        <v>5.7406322354516301E-2</v>
      </c>
      <c r="V119" s="425">
        <v>5.8854176634972645E-2</v>
      </c>
      <c r="W119" s="425">
        <v>5.7598349214851484E-2</v>
      </c>
      <c r="X119" s="425">
        <v>3.2066354392640169E-2</v>
      </c>
      <c r="Y119" s="425">
        <v>3.2516302023050919E-2</v>
      </c>
      <c r="Z119" s="425">
        <v>3.0728329424068494E-2</v>
      </c>
      <c r="AA119" s="425">
        <v>3.0047435906328628E-2</v>
      </c>
      <c r="AB119" s="425">
        <v>3.0682951773254422E-2</v>
      </c>
      <c r="AC119" s="425">
        <v>3.1521241016378376E-2</v>
      </c>
      <c r="AD119" s="425">
        <v>3.1083464351229287E-2</v>
      </c>
      <c r="AE119" s="425">
        <v>3.30671550853395E-2</v>
      </c>
      <c r="AF119" s="425">
        <v>5.898198580192094E-2</v>
      </c>
      <c r="AG119" s="425">
        <v>5.7406322354516301E-2</v>
      </c>
      <c r="AH119" s="425">
        <v>5.8854176634972645E-2</v>
      </c>
      <c r="AI119" s="425">
        <v>5.7598349214851484E-2</v>
      </c>
      <c r="AJ119" s="425">
        <v>3.2066354392640169E-2</v>
      </c>
      <c r="AK119" s="425">
        <v>3.2516302023050919E-2</v>
      </c>
      <c r="AL119" s="425">
        <v>3.0728329424068494E-2</v>
      </c>
      <c r="AM119" s="425">
        <v>3.0047435906328628E-2</v>
      </c>
      <c r="AN119" s="425">
        <v>3.0682951773254422E-2</v>
      </c>
      <c r="AO119" s="425">
        <v>3.1521241016378376E-2</v>
      </c>
      <c r="AP119" s="425">
        <v>3.1083464351229287E-2</v>
      </c>
      <c r="AQ119" s="425">
        <v>3.30671550853395E-2</v>
      </c>
      <c r="AR119" s="425">
        <v>5.898198580192094E-2</v>
      </c>
      <c r="AS119" s="425">
        <v>5.7406322354516301E-2</v>
      </c>
      <c r="AT119" s="425">
        <v>5.8854176634972645E-2</v>
      </c>
      <c r="AU119" s="425">
        <v>5.7598349214851484E-2</v>
      </c>
      <c r="AV119" s="425">
        <v>3.2066354392640169E-2</v>
      </c>
      <c r="AW119" s="425">
        <v>3.2516302023050919E-2</v>
      </c>
      <c r="AX119" s="425">
        <v>3.0728329424068494E-2</v>
      </c>
      <c r="AY119" s="425">
        <v>3.0047435906328628E-2</v>
      </c>
      <c r="AZ119" s="425">
        <v>3.0682951773254422E-2</v>
      </c>
      <c r="BA119" s="425">
        <v>3.1521241016378376E-2</v>
      </c>
      <c r="BB119" s="425">
        <v>3.1083464351229287E-2</v>
      </c>
      <c r="BC119" s="425">
        <v>3.30671550853395E-2</v>
      </c>
      <c r="BD119" s="425">
        <v>5.898198580192094E-2</v>
      </c>
      <c r="BE119" s="425">
        <v>5.7406322354516301E-2</v>
      </c>
      <c r="BF119" s="425">
        <v>5.8854176634972645E-2</v>
      </c>
      <c r="BG119" s="425">
        <v>5.7598349214851484E-2</v>
      </c>
      <c r="BH119" s="425">
        <v>3.2066354392640169E-2</v>
      </c>
      <c r="BI119" s="425">
        <v>3.2516302023050919E-2</v>
      </c>
      <c r="BJ119" s="425">
        <v>3.0728329424068494E-2</v>
      </c>
      <c r="BK119" s="425">
        <v>3.0047435906328628E-2</v>
      </c>
      <c r="BL119" s="425">
        <v>3.0682951773254422E-2</v>
      </c>
      <c r="BM119" s="425">
        <v>3.1521241016378376E-2</v>
      </c>
      <c r="BN119" s="425">
        <v>3.1083464351229287E-2</v>
      </c>
      <c r="BO119" s="425">
        <v>3.30671550853395E-2</v>
      </c>
      <c r="BP119" s="425">
        <v>5.898198580192094E-2</v>
      </c>
      <c r="BQ119" s="425">
        <v>5.7406322354516301E-2</v>
      </c>
      <c r="BR119" s="425">
        <v>5.8854176634972645E-2</v>
      </c>
      <c r="BS119" s="425">
        <v>5.7598349214851484E-2</v>
      </c>
      <c r="BT119" s="425">
        <v>3.2066354392640169E-2</v>
      </c>
      <c r="BU119" s="425">
        <v>3.2516302023050919E-2</v>
      </c>
      <c r="BV119" s="425">
        <v>3.0728329424068494E-2</v>
      </c>
      <c r="BW119" s="425">
        <v>3.0047435906328628E-2</v>
      </c>
      <c r="BX119" s="425">
        <v>3.0682951773254422E-2</v>
      </c>
      <c r="BY119" s="425">
        <v>3.1521241016378376E-2</v>
      </c>
      <c r="BZ119" s="425">
        <v>3.1083464351229287E-2</v>
      </c>
      <c r="CA119" s="425">
        <v>3.30671550853395E-2</v>
      </c>
      <c r="CB119" s="425">
        <v>5.898198580192094E-2</v>
      </c>
      <c r="CC119" s="425">
        <v>5.7406322354516301E-2</v>
      </c>
      <c r="CD119" s="425">
        <v>5.8854176634972645E-2</v>
      </c>
      <c r="CE119" s="425">
        <v>5.7598349214851484E-2</v>
      </c>
      <c r="CF119" s="425">
        <v>3.2066354392640169E-2</v>
      </c>
      <c r="CG119" s="425">
        <v>3.2516302023050919E-2</v>
      </c>
      <c r="CH119" s="425">
        <v>3.0728329424068494E-2</v>
      </c>
    </row>
    <row r="120" spans="1:86" x14ac:dyDescent="0.3">
      <c r="A120" s="655"/>
      <c r="B120" s="326" t="s">
        <v>233</v>
      </c>
      <c r="C120" s="125">
        <v>2.6199E-2</v>
      </c>
      <c r="D120" s="125">
        <v>2.7446999999999999E-2</v>
      </c>
      <c r="E120" s="125">
        <v>2.5529999999999997E-2</v>
      </c>
      <c r="F120" s="425">
        <v>3.1083464351229287E-2</v>
      </c>
      <c r="G120" s="425">
        <v>3.30671550853395E-2</v>
      </c>
      <c r="H120" s="425">
        <v>5.898198580192094E-2</v>
      </c>
      <c r="I120" s="425">
        <v>5.7406322354516301E-2</v>
      </c>
      <c r="J120" s="425">
        <v>5.8854176634972645E-2</v>
      </c>
      <c r="K120" s="425">
        <v>5.7598349214851484E-2</v>
      </c>
      <c r="L120" s="425">
        <v>3.2066354392640169E-2</v>
      </c>
      <c r="M120" s="425">
        <v>3.2516302023050919E-2</v>
      </c>
      <c r="N120" s="425">
        <v>3.0728329424068494E-2</v>
      </c>
      <c r="O120" s="425">
        <v>3.0047435906328628E-2</v>
      </c>
      <c r="P120" s="425">
        <v>3.0682951773254422E-2</v>
      </c>
      <c r="Q120" s="425">
        <v>3.1521241016378376E-2</v>
      </c>
      <c r="R120" s="425">
        <v>3.1083464351229287E-2</v>
      </c>
      <c r="S120" s="425">
        <v>3.30671550853395E-2</v>
      </c>
      <c r="T120" s="425">
        <v>5.898198580192094E-2</v>
      </c>
      <c r="U120" s="425">
        <v>5.7406322354516301E-2</v>
      </c>
      <c r="V120" s="425">
        <v>5.8854176634972645E-2</v>
      </c>
      <c r="W120" s="425">
        <v>5.7598349214851484E-2</v>
      </c>
      <c r="X120" s="425">
        <v>3.2066354392640169E-2</v>
      </c>
      <c r="Y120" s="425">
        <v>3.2516302023050919E-2</v>
      </c>
      <c r="Z120" s="425">
        <v>3.0728329424068494E-2</v>
      </c>
      <c r="AA120" s="425">
        <v>3.0047435906328628E-2</v>
      </c>
      <c r="AB120" s="425">
        <v>3.0682951773254422E-2</v>
      </c>
      <c r="AC120" s="425">
        <v>3.1521241016378376E-2</v>
      </c>
      <c r="AD120" s="425">
        <v>3.1083464351229287E-2</v>
      </c>
      <c r="AE120" s="425">
        <v>3.30671550853395E-2</v>
      </c>
      <c r="AF120" s="425">
        <v>5.898198580192094E-2</v>
      </c>
      <c r="AG120" s="425">
        <v>5.7406322354516301E-2</v>
      </c>
      <c r="AH120" s="425">
        <v>5.8854176634972645E-2</v>
      </c>
      <c r="AI120" s="425">
        <v>5.7598349214851484E-2</v>
      </c>
      <c r="AJ120" s="425">
        <v>3.2066354392640169E-2</v>
      </c>
      <c r="AK120" s="425">
        <v>3.2516302023050919E-2</v>
      </c>
      <c r="AL120" s="425">
        <v>3.0728329424068494E-2</v>
      </c>
      <c r="AM120" s="425">
        <v>3.0047435906328628E-2</v>
      </c>
      <c r="AN120" s="425">
        <v>3.0682951773254422E-2</v>
      </c>
      <c r="AO120" s="425">
        <v>3.1521241016378376E-2</v>
      </c>
      <c r="AP120" s="425">
        <v>3.1083464351229287E-2</v>
      </c>
      <c r="AQ120" s="425">
        <v>3.30671550853395E-2</v>
      </c>
      <c r="AR120" s="425">
        <v>5.898198580192094E-2</v>
      </c>
      <c r="AS120" s="425">
        <v>5.7406322354516301E-2</v>
      </c>
      <c r="AT120" s="425">
        <v>5.8854176634972645E-2</v>
      </c>
      <c r="AU120" s="425">
        <v>5.7598349214851484E-2</v>
      </c>
      <c r="AV120" s="425">
        <v>3.2066354392640169E-2</v>
      </c>
      <c r="AW120" s="425">
        <v>3.2516302023050919E-2</v>
      </c>
      <c r="AX120" s="425">
        <v>3.0728329424068494E-2</v>
      </c>
      <c r="AY120" s="425">
        <v>3.0047435906328628E-2</v>
      </c>
      <c r="AZ120" s="425">
        <v>3.0682951773254422E-2</v>
      </c>
      <c r="BA120" s="425">
        <v>3.1521241016378376E-2</v>
      </c>
      <c r="BB120" s="425">
        <v>3.1083464351229287E-2</v>
      </c>
      <c r="BC120" s="425">
        <v>3.30671550853395E-2</v>
      </c>
      <c r="BD120" s="425">
        <v>5.898198580192094E-2</v>
      </c>
      <c r="BE120" s="425">
        <v>5.7406322354516301E-2</v>
      </c>
      <c r="BF120" s="425">
        <v>5.8854176634972645E-2</v>
      </c>
      <c r="BG120" s="425">
        <v>5.7598349214851484E-2</v>
      </c>
      <c r="BH120" s="425">
        <v>3.2066354392640169E-2</v>
      </c>
      <c r="BI120" s="425">
        <v>3.2516302023050919E-2</v>
      </c>
      <c r="BJ120" s="425">
        <v>3.0728329424068494E-2</v>
      </c>
      <c r="BK120" s="425">
        <v>3.0047435906328628E-2</v>
      </c>
      <c r="BL120" s="425">
        <v>3.0682951773254422E-2</v>
      </c>
      <c r="BM120" s="425">
        <v>3.1521241016378376E-2</v>
      </c>
      <c r="BN120" s="425">
        <v>3.1083464351229287E-2</v>
      </c>
      <c r="BO120" s="425">
        <v>3.30671550853395E-2</v>
      </c>
      <c r="BP120" s="425">
        <v>5.898198580192094E-2</v>
      </c>
      <c r="BQ120" s="425">
        <v>5.7406322354516301E-2</v>
      </c>
      <c r="BR120" s="425">
        <v>5.8854176634972645E-2</v>
      </c>
      <c r="BS120" s="425">
        <v>5.7598349214851484E-2</v>
      </c>
      <c r="BT120" s="425">
        <v>3.2066354392640169E-2</v>
      </c>
      <c r="BU120" s="425">
        <v>3.2516302023050919E-2</v>
      </c>
      <c r="BV120" s="425">
        <v>3.0728329424068494E-2</v>
      </c>
      <c r="BW120" s="425">
        <v>3.0047435906328628E-2</v>
      </c>
      <c r="BX120" s="425">
        <v>3.0682951773254422E-2</v>
      </c>
      <c r="BY120" s="425">
        <v>3.1521241016378376E-2</v>
      </c>
      <c r="BZ120" s="425">
        <v>3.1083464351229287E-2</v>
      </c>
      <c r="CA120" s="425">
        <v>3.30671550853395E-2</v>
      </c>
      <c r="CB120" s="425">
        <v>5.898198580192094E-2</v>
      </c>
      <c r="CC120" s="425">
        <v>5.7406322354516301E-2</v>
      </c>
      <c r="CD120" s="425">
        <v>5.8854176634972645E-2</v>
      </c>
      <c r="CE120" s="425">
        <v>5.7598349214851484E-2</v>
      </c>
      <c r="CF120" s="425">
        <v>3.2066354392640169E-2</v>
      </c>
      <c r="CG120" s="425">
        <v>3.2516302023050919E-2</v>
      </c>
      <c r="CH120" s="425">
        <v>3.0728329424068494E-2</v>
      </c>
    </row>
    <row r="121" spans="1:86" x14ac:dyDescent="0.3">
      <c r="A121" s="655"/>
      <c r="B121" s="326" t="s">
        <v>136</v>
      </c>
      <c r="C121" s="125">
        <v>2.5294999999999998E-2</v>
      </c>
      <c r="D121" s="125">
        <v>2.6356999999999998E-2</v>
      </c>
      <c r="E121" s="125">
        <v>2.4728E-2</v>
      </c>
      <c r="F121" s="425">
        <v>3.0913889558165635E-2</v>
      </c>
      <c r="G121" s="425">
        <v>3.2361737819521917E-2</v>
      </c>
      <c r="H121" s="425">
        <v>5.7200797399378348E-2</v>
      </c>
      <c r="I121" s="425">
        <v>5.561483381777961E-2</v>
      </c>
      <c r="J121" s="425">
        <v>5.7118172868544495E-2</v>
      </c>
      <c r="K121" s="425">
        <v>5.5929828386218315E-2</v>
      </c>
      <c r="L121" s="425">
        <v>3.1307587547243554E-2</v>
      </c>
      <c r="M121" s="425">
        <v>3.1778355335990688E-2</v>
      </c>
      <c r="N121" s="425">
        <v>3.0077842757225165E-2</v>
      </c>
      <c r="O121" s="425">
        <v>2.9364297074451706E-2</v>
      </c>
      <c r="P121" s="425">
        <v>2.9913555412812067E-2</v>
      </c>
      <c r="Q121" s="425">
        <v>3.0693897157094273E-2</v>
      </c>
      <c r="R121" s="425">
        <v>3.0913889558165635E-2</v>
      </c>
      <c r="S121" s="425">
        <v>3.2361737819521917E-2</v>
      </c>
      <c r="T121" s="425">
        <v>5.7200797399378348E-2</v>
      </c>
      <c r="U121" s="425">
        <v>5.561483381777961E-2</v>
      </c>
      <c r="V121" s="425">
        <v>5.7118172868544495E-2</v>
      </c>
      <c r="W121" s="425">
        <v>5.5929828386218315E-2</v>
      </c>
      <c r="X121" s="425">
        <v>3.1307587547243554E-2</v>
      </c>
      <c r="Y121" s="425">
        <v>3.1778355335990688E-2</v>
      </c>
      <c r="Z121" s="425">
        <v>3.0077842757225165E-2</v>
      </c>
      <c r="AA121" s="425">
        <v>2.9364297074451706E-2</v>
      </c>
      <c r="AB121" s="425">
        <v>2.9913555412812067E-2</v>
      </c>
      <c r="AC121" s="425">
        <v>3.0693897157094273E-2</v>
      </c>
      <c r="AD121" s="425">
        <v>3.0913889558165635E-2</v>
      </c>
      <c r="AE121" s="425">
        <v>3.2361737819521917E-2</v>
      </c>
      <c r="AF121" s="425">
        <v>5.7200797399378348E-2</v>
      </c>
      <c r="AG121" s="425">
        <v>5.561483381777961E-2</v>
      </c>
      <c r="AH121" s="425">
        <v>5.7118172868544495E-2</v>
      </c>
      <c r="AI121" s="425">
        <v>5.5929828386218315E-2</v>
      </c>
      <c r="AJ121" s="425">
        <v>3.1307587547243554E-2</v>
      </c>
      <c r="AK121" s="425">
        <v>3.1778355335990688E-2</v>
      </c>
      <c r="AL121" s="425">
        <v>3.0077842757225165E-2</v>
      </c>
      <c r="AM121" s="425">
        <v>2.9364297074451706E-2</v>
      </c>
      <c r="AN121" s="425">
        <v>2.9913555412812067E-2</v>
      </c>
      <c r="AO121" s="425">
        <v>3.0693897157094273E-2</v>
      </c>
      <c r="AP121" s="425">
        <v>3.0913889558165635E-2</v>
      </c>
      <c r="AQ121" s="425">
        <v>3.2361737819521917E-2</v>
      </c>
      <c r="AR121" s="425">
        <v>5.7200797399378348E-2</v>
      </c>
      <c r="AS121" s="425">
        <v>5.561483381777961E-2</v>
      </c>
      <c r="AT121" s="425">
        <v>5.7118172868544495E-2</v>
      </c>
      <c r="AU121" s="425">
        <v>5.5929828386218315E-2</v>
      </c>
      <c r="AV121" s="425">
        <v>3.1307587547243554E-2</v>
      </c>
      <c r="AW121" s="425">
        <v>3.1778355335990688E-2</v>
      </c>
      <c r="AX121" s="425">
        <v>3.0077842757225165E-2</v>
      </c>
      <c r="AY121" s="425">
        <v>2.9364297074451706E-2</v>
      </c>
      <c r="AZ121" s="425">
        <v>2.9913555412812067E-2</v>
      </c>
      <c r="BA121" s="425">
        <v>3.0693897157094273E-2</v>
      </c>
      <c r="BB121" s="425">
        <v>3.0913889558165635E-2</v>
      </c>
      <c r="BC121" s="425">
        <v>3.2361737819521917E-2</v>
      </c>
      <c r="BD121" s="425">
        <v>5.7200797399378348E-2</v>
      </c>
      <c r="BE121" s="425">
        <v>5.561483381777961E-2</v>
      </c>
      <c r="BF121" s="425">
        <v>5.7118172868544495E-2</v>
      </c>
      <c r="BG121" s="425">
        <v>5.5929828386218315E-2</v>
      </c>
      <c r="BH121" s="425">
        <v>3.1307587547243554E-2</v>
      </c>
      <c r="BI121" s="425">
        <v>3.1778355335990688E-2</v>
      </c>
      <c r="BJ121" s="425">
        <v>3.0077842757225165E-2</v>
      </c>
      <c r="BK121" s="425">
        <v>2.9364297074451706E-2</v>
      </c>
      <c r="BL121" s="425">
        <v>2.9913555412812067E-2</v>
      </c>
      <c r="BM121" s="425">
        <v>3.0693897157094273E-2</v>
      </c>
      <c r="BN121" s="425">
        <v>3.0913889558165635E-2</v>
      </c>
      <c r="BO121" s="425">
        <v>3.2361737819521917E-2</v>
      </c>
      <c r="BP121" s="425">
        <v>5.7200797399378348E-2</v>
      </c>
      <c r="BQ121" s="425">
        <v>5.561483381777961E-2</v>
      </c>
      <c r="BR121" s="425">
        <v>5.7118172868544495E-2</v>
      </c>
      <c r="BS121" s="425">
        <v>5.5929828386218315E-2</v>
      </c>
      <c r="BT121" s="425">
        <v>3.1307587547243554E-2</v>
      </c>
      <c r="BU121" s="425">
        <v>3.1778355335990688E-2</v>
      </c>
      <c r="BV121" s="425">
        <v>3.0077842757225165E-2</v>
      </c>
      <c r="BW121" s="425">
        <v>2.9364297074451706E-2</v>
      </c>
      <c r="BX121" s="425">
        <v>2.9913555412812067E-2</v>
      </c>
      <c r="BY121" s="425">
        <v>3.0693897157094273E-2</v>
      </c>
      <c r="BZ121" s="425">
        <v>3.0913889558165635E-2</v>
      </c>
      <c r="CA121" s="425">
        <v>3.2361737819521917E-2</v>
      </c>
      <c r="CB121" s="425">
        <v>5.7200797399378348E-2</v>
      </c>
      <c r="CC121" s="425">
        <v>5.561483381777961E-2</v>
      </c>
      <c r="CD121" s="425">
        <v>5.7118172868544495E-2</v>
      </c>
      <c r="CE121" s="425">
        <v>5.5929828386218315E-2</v>
      </c>
      <c r="CF121" s="425">
        <v>3.1307587547243554E-2</v>
      </c>
      <c r="CG121" s="425">
        <v>3.1778355335990688E-2</v>
      </c>
      <c r="CH121" s="425">
        <v>3.0077842757225165E-2</v>
      </c>
    </row>
    <row r="122" spans="1:86" ht="15" thickBot="1" x14ac:dyDescent="0.35">
      <c r="A122" s="656"/>
      <c r="B122" s="327" t="s">
        <v>137</v>
      </c>
      <c r="C122" s="126">
        <v>2.6249999999999999E-2</v>
      </c>
      <c r="D122" s="126">
        <v>2.6922000000000001E-2</v>
      </c>
      <c r="E122" s="126">
        <v>2.4888E-2</v>
      </c>
      <c r="F122" s="425">
        <v>3.349236331787657E-2</v>
      </c>
      <c r="G122" s="425">
        <v>3.5292013748440362E-2</v>
      </c>
      <c r="H122" s="425">
        <v>6.2033911329458021E-2</v>
      </c>
      <c r="I122" s="425">
        <v>6.0306201724596678E-2</v>
      </c>
      <c r="J122" s="425">
        <v>6.1900404553814445E-2</v>
      </c>
      <c r="K122" s="425">
        <v>5.9514655708048605E-2</v>
      </c>
      <c r="L122" s="425">
        <v>3.4153693100780286E-2</v>
      </c>
      <c r="M122" s="425">
        <v>3.4295547748655897E-2</v>
      </c>
      <c r="N122" s="425">
        <v>3.2150655678149544E-2</v>
      </c>
      <c r="O122" s="425">
        <v>3.1017221923380616E-2</v>
      </c>
      <c r="P122" s="425">
        <v>3.1200685692449472E-2</v>
      </c>
      <c r="Q122" s="425">
        <v>3.1801403442750183E-2</v>
      </c>
      <c r="R122" s="425">
        <v>3.349236331787657E-2</v>
      </c>
      <c r="S122" s="425">
        <v>3.5292013748440362E-2</v>
      </c>
      <c r="T122" s="425">
        <v>6.2033911329458021E-2</v>
      </c>
      <c r="U122" s="425">
        <v>6.0306201724596678E-2</v>
      </c>
      <c r="V122" s="425">
        <v>6.1900404553814445E-2</v>
      </c>
      <c r="W122" s="425">
        <v>5.9514655708048605E-2</v>
      </c>
      <c r="X122" s="425">
        <v>3.4153693100780286E-2</v>
      </c>
      <c r="Y122" s="425">
        <v>3.4295547748655897E-2</v>
      </c>
      <c r="Z122" s="425">
        <v>3.2150655678149544E-2</v>
      </c>
      <c r="AA122" s="425">
        <v>3.1017221923380616E-2</v>
      </c>
      <c r="AB122" s="425">
        <v>3.1200685692449472E-2</v>
      </c>
      <c r="AC122" s="425">
        <v>3.1801403442750183E-2</v>
      </c>
      <c r="AD122" s="425">
        <v>3.349236331787657E-2</v>
      </c>
      <c r="AE122" s="425">
        <v>3.5292013748440362E-2</v>
      </c>
      <c r="AF122" s="425">
        <v>6.2033911329458021E-2</v>
      </c>
      <c r="AG122" s="425">
        <v>6.0306201724596678E-2</v>
      </c>
      <c r="AH122" s="425">
        <v>6.1900404553814445E-2</v>
      </c>
      <c r="AI122" s="425">
        <v>5.9514655708048605E-2</v>
      </c>
      <c r="AJ122" s="425">
        <v>3.4153693100780286E-2</v>
      </c>
      <c r="AK122" s="425">
        <v>3.4295547748655897E-2</v>
      </c>
      <c r="AL122" s="425">
        <v>3.2150655678149544E-2</v>
      </c>
      <c r="AM122" s="425">
        <v>3.1017221923380616E-2</v>
      </c>
      <c r="AN122" s="425">
        <v>3.1200685692449472E-2</v>
      </c>
      <c r="AO122" s="425">
        <v>3.1801403442750183E-2</v>
      </c>
      <c r="AP122" s="425">
        <v>3.349236331787657E-2</v>
      </c>
      <c r="AQ122" s="425">
        <v>3.5292013748440362E-2</v>
      </c>
      <c r="AR122" s="425">
        <v>6.2033911329458021E-2</v>
      </c>
      <c r="AS122" s="425">
        <v>6.0306201724596678E-2</v>
      </c>
      <c r="AT122" s="425">
        <v>6.1900404553814445E-2</v>
      </c>
      <c r="AU122" s="425">
        <v>5.9514655708048605E-2</v>
      </c>
      <c r="AV122" s="425">
        <v>3.4153693100780286E-2</v>
      </c>
      <c r="AW122" s="425">
        <v>3.4295547748655897E-2</v>
      </c>
      <c r="AX122" s="425">
        <v>3.2150655678149544E-2</v>
      </c>
      <c r="AY122" s="425">
        <v>3.1017221923380616E-2</v>
      </c>
      <c r="AZ122" s="425">
        <v>3.1200685692449472E-2</v>
      </c>
      <c r="BA122" s="425">
        <v>3.1801403442750183E-2</v>
      </c>
      <c r="BB122" s="425">
        <v>3.349236331787657E-2</v>
      </c>
      <c r="BC122" s="425">
        <v>3.5292013748440362E-2</v>
      </c>
      <c r="BD122" s="425">
        <v>6.2033911329458021E-2</v>
      </c>
      <c r="BE122" s="425">
        <v>6.0306201724596678E-2</v>
      </c>
      <c r="BF122" s="425">
        <v>6.1900404553814445E-2</v>
      </c>
      <c r="BG122" s="425">
        <v>5.9514655708048605E-2</v>
      </c>
      <c r="BH122" s="425">
        <v>3.4153693100780286E-2</v>
      </c>
      <c r="BI122" s="425">
        <v>3.4295547748655897E-2</v>
      </c>
      <c r="BJ122" s="425">
        <v>3.2150655678149544E-2</v>
      </c>
      <c r="BK122" s="425">
        <v>3.1017221923380616E-2</v>
      </c>
      <c r="BL122" s="425">
        <v>3.1200685692449472E-2</v>
      </c>
      <c r="BM122" s="425">
        <v>3.1801403442750183E-2</v>
      </c>
      <c r="BN122" s="425">
        <v>3.349236331787657E-2</v>
      </c>
      <c r="BO122" s="425">
        <v>3.5292013748440362E-2</v>
      </c>
      <c r="BP122" s="425">
        <v>6.2033911329458021E-2</v>
      </c>
      <c r="BQ122" s="425">
        <v>6.0306201724596678E-2</v>
      </c>
      <c r="BR122" s="425">
        <v>6.1900404553814445E-2</v>
      </c>
      <c r="BS122" s="425">
        <v>5.9514655708048605E-2</v>
      </c>
      <c r="BT122" s="425">
        <v>3.4153693100780286E-2</v>
      </c>
      <c r="BU122" s="425">
        <v>3.4295547748655897E-2</v>
      </c>
      <c r="BV122" s="425">
        <v>3.2150655678149544E-2</v>
      </c>
      <c r="BW122" s="425">
        <v>3.1017221923380616E-2</v>
      </c>
      <c r="BX122" s="425">
        <v>3.1200685692449472E-2</v>
      </c>
      <c r="BY122" s="425">
        <v>3.1801403442750183E-2</v>
      </c>
      <c r="BZ122" s="425">
        <v>3.349236331787657E-2</v>
      </c>
      <c r="CA122" s="425">
        <v>3.5292013748440362E-2</v>
      </c>
      <c r="CB122" s="425">
        <v>6.2033911329458021E-2</v>
      </c>
      <c r="CC122" s="425">
        <v>6.0306201724596678E-2</v>
      </c>
      <c r="CD122" s="425">
        <v>6.1900404553814445E-2</v>
      </c>
      <c r="CE122" s="425">
        <v>5.9514655708048605E-2</v>
      </c>
      <c r="CF122" s="425">
        <v>3.4153693100780286E-2</v>
      </c>
      <c r="CG122" s="425">
        <v>3.4295547748655897E-2</v>
      </c>
      <c r="CH122" s="425">
        <v>3.2150655678149544E-2</v>
      </c>
    </row>
    <row r="123" spans="1:86" x14ac:dyDescent="0.3">
      <c r="A123" s="127"/>
      <c r="B123" s="127"/>
      <c r="C123" s="128"/>
      <c r="D123" s="128"/>
      <c r="E123" s="128"/>
      <c r="F123" s="128"/>
      <c r="G123" s="128"/>
      <c r="H123" s="128"/>
      <c r="I123" s="128"/>
      <c r="J123" s="128"/>
      <c r="K123" s="128"/>
      <c r="L123" s="128"/>
      <c r="M123" s="128"/>
      <c r="N123" s="128"/>
      <c r="O123" s="129"/>
    </row>
    <row r="124" spans="1:86" ht="15" thickBot="1" x14ac:dyDescent="0.35"/>
    <row r="125" spans="1:86" ht="15" thickBot="1" x14ac:dyDescent="0.35">
      <c r="C125" s="657" t="s">
        <v>246</v>
      </c>
      <c r="D125" s="651"/>
      <c r="E125" s="651"/>
      <c r="F125" s="651"/>
      <c r="G125" s="651"/>
      <c r="H125" s="651"/>
      <c r="I125" s="651"/>
      <c r="J125" s="651"/>
      <c r="K125" s="651"/>
      <c r="L125" s="651"/>
      <c r="M125" s="651"/>
      <c r="N125" s="652"/>
      <c r="O125" s="650" t="s">
        <v>246</v>
      </c>
      <c r="P125" s="651"/>
      <c r="Q125" s="651"/>
      <c r="R125" s="651"/>
      <c r="S125" s="651"/>
      <c r="T125" s="651"/>
      <c r="U125" s="651"/>
      <c r="V125" s="651"/>
      <c r="W125" s="651"/>
      <c r="X125" s="651"/>
      <c r="Y125" s="651"/>
      <c r="Z125" s="652"/>
      <c r="AA125" s="650" t="s">
        <v>246</v>
      </c>
      <c r="AB125" s="651"/>
      <c r="AC125" s="651"/>
      <c r="AD125" s="651"/>
      <c r="AE125" s="651"/>
      <c r="AF125" s="651"/>
      <c r="AG125" s="651"/>
      <c r="AH125" s="651"/>
      <c r="AI125" s="651"/>
      <c r="AJ125" s="651"/>
      <c r="AK125" s="651"/>
      <c r="AL125" s="652"/>
      <c r="AM125" s="650" t="s">
        <v>246</v>
      </c>
      <c r="AN125" s="651"/>
      <c r="AO125" s="651"/>
      <c r="AP125" s="651"/>
      <c r="AQ125" s="651"/>
      <c r="AR125" s="651"/>
      <c r="AS125" s="651"/>
      <c r="AT125" s="651"/>
      <c r="AU125" s="651"/>
      <c r="AV125" s="651"/>
      <c r="AW125" s="651"/>
      <c r="AX125" s="652"/>
      <c r="AY125" s="650" t="s">
        <v>246</v>
      </c>
      <c r="AZ125" s="651"/>
      <c r="BA125" s="651"/>
      <c r="BB125" s="651"/>
      <c r="BC125" s="651"/>
      <c r="BD125" s="651"/>
      <c r="BE125" s="651"/>
      <c r="BF125" s="651"/>
      <c r="BG125" s="651"/>
      <c r="BH125" s="651"/>
      <c r="BI125" s="651"/>
      <c r="BJ125" s="652"/>
      <c r="BK125" s="650" t="s">
        <v>246</v>
      </c>
      <c r="BL125" s="651"/>
      <c r="BM125" s="651"/>
      <c r="BN125" s="651"/>
      <c r="BO125" s="651"/>
      <c r="BP125" s="651"/>
      <c r="BQ125" s="651"/>
      <c r="BR125" s="651"/>
      <c r="BS125" s="651"/>
      <c r="BT125" s="651"/>
      <c r="BU125" s="651"/>
      <c r="BV125" s="652"/>
      <c r="BW125" s="650" t="s">
        <v>246</v>
      </c>
      <c r="BX125" s="651"/>
      <c r="BY125" s="651"/>
      <c r="BZ125" s="651"/>
      <c r="CA125" s="651"/>
      <c r="CB125" s="651"/>
      <c r="CC125" s="651"/>
      <c r="CD125" s="651"/>
      <c r="CE125" s="651"/>
      <c r="CF125" s="651"/>
      <c r="CG125" s="651"/>
      <c r="CH125" s="653"/>
    </row>
    <row r="126" spans="1:86" ht="15" customHeight="1" x14ac:dyDescent="0.3">
      <c r="A126" s="654" t="s">
        <v>247</v>
      </c>
      <c r="B126" s="360" t="s">
        <v>245</v>
      </c>
      <c r="C126" s="323">
        <f t="shared" ref="C126:AH126" si="81">C92</f>
        <v>43831</v>
      </c>
      <c r="D126" s="323">
        <f t="shared" si="81"/>
        <v>43862</v>
      </c>
      <c r="E126" s="323">
        <f t="shared" si="81"/>
        <v>43891</v>
      </c>
      <c r="F126" s="323">
        <f t="shared" si="81"/>
        <v>43922</v>
      </c>
      <c r="G126" s="323">
        <f t="shared" si="81"/>
        <v>43952</v>
      </c>
      <c r="H126" s="323">
        <f t="shared" si="81"/>
        <v>43983</v>
      </c>
      <c r="I126" s="323">
        <f t="shared" si="81"/>
        <v>44013</v>
      </c>
      <c r="J126" s="323">
        <f t="shared" si="81"/>
        <v>44044</v>
      </c>
      <c r="K126" s="323">
        <f t="shared" si="81"/>
        <v>44075</v>
      </c>
      <c r="L126" s="323">
        <f t="shared" si="81"/>
        <v>44105</v>
      </c>
      <c r="M126" s="323">
        <f t="shared" si="81"/>
        <v>44136</v>
      </c>
      <c r="N126" s="323">
        <f t="shared" si="81"/>
        <v>44166</v>
      </c>
      <c r="O126" s="323">
        <f t="shared" si="81"/>
        <v>44197</v>
      </c>
      <c r="P126" s="323">
        <f t="shared" si="81"/>
        <v>44228</v>
      </c>
      <c r="Q126" s="323">
        <f t="shared" si="81"/>
        <v>44256</v>
      </c>
      <c r="R126" s="323">
        <f t="shared" si="81"/>
        <v>44287</v>
      </c>
      <c r="S126" s="323">
        <f t="shared" si="81"/>
        <v>44317</v>
      </c>
      <c r="T126" s="323">
        <f t="shared" si="81"/>
        <v>44348</v>
      </c>
      <c r="U126" s="323">
        <f t="shared" si="81"/>
        <v>44378</v>
      </c>
      <c r="V126" s="323">
        <f t="shared" si="81"/>
        <v>44409</v>
      </c>
      <c r="W126" s="323">
        <f t="shared" si="81"/>
        <v>44440</v>
      </c>
      <c r="X126" s="323">
        <f t="shared" si="81"/>
        <v>44470</v>
      </c>
      <c r="Y126" s="323">
        <f t="shared" si="81"/>
        <v>44501</v>
      </c>
      <c r="Z126" s="323">
        <f t="shared" si="81"/>
        <v>44531</v>
      </c>
      <c r="AA126" s="323">
        <f t="shared" si="81"/>
        <v>44562</v>
      </c>
      <c r="AB126" s="323">
        <f t="shared" si="81"/>
        <v>44593</v>
      </c>
      <c r="AC126" s="323">
        <f t="shared" si="81"/>
        <v>44621</v>
      </c>
      <c r="AD126" s="323">
        <f t="shared" si="81"/>
        <v>44652</v>
      </c>
      <c r="AE126" s="323">
        <f t="shared" si="81"/>
        <v>44682</v>
      </c>
      <c r="AF126" s="323">
        <f t="shared" si="81"/>
        <v>44713</v>
      </c>
      <c r="AG126" s="323">
        <f t="shared" si="81"/>
        <v>44743</v>
      </c>
      <c r="AH126" s="323">
        <f t="shared" si="81"/>
        <v>44774</v>
      </c>
      <c r="AI126" s="323">
        <f t="shared" ref="AI126:BN126" si="82">AI92</f>
        <v>44805</v>
      </c>
      <c r="AJ126" s="323">
        <f t="shared" si="82"/>
        <v>44835</v>
      </c>
      <c r="AK126" s="323">
        <f t="shared" si="82"/>
        <v>44866</v>
      </c>
      <c r="AL126" s="323">
        <f t="shared" si="82"/>
        <v>44896</v>
      </c>
      <c r="AM126" s="323">
        <f t="shared" si="82"/>
        <v>44927</v>
      </c>
      <c r="AN126" s="323">
        <f t="shared" si="82"/>
        <v>44958</v>
      </c>
      <c r="AO126" s="323">
        <f t="shared" si="82"/>
        <v>44986</v>
      </c>
      <c r="AP126" s="323">
        <f t="shared" si="82"/>
        <v>45017</v>
      </c>
      <c r="AQ126" s="323">
        <f t="shared" si="82"/>
        <v>45047</v>
      </c>
      <c r="AR126" s="323">
        <f t="shared" si="82"/>
        <v>45078</v>
      </c>
      <c r="AS126" s="323">
        <f t="shared" si="82"/>
        <v>45108</v>
      </c>
      <c r="AT126" s="323">
        <f t="shared" si="82"/>
        <v>45139</v>
      </c>
      <c r="AU126" s="323">
        <f t="shared" si="82"/>
        <v>45170</v>
      </c>
      <c r="AV126" s="323">
        <f t="shared" si="82"/>
        <v>45200</v>
      </c>
      <c r="AW126" s="323">
        <f t="shared" si="82"/>
        <v>45231</v>
      </c>
      <c r="AX126" s="323">
        <f t="shared" si="82"/>
        <v>45261</v>
      </c>
      <c r="AY126" s="323">
        <f t="shared" si="82"/>
        <v>45292</v>
      </c>
      <c r="AZ126" s="323">
        <f t="shared" si="82"/>
        <v>45323</v>
      </c>
      <c r="BA126" s="323">
        <f t="shared" si="82"/>
        <v>45352</v>
      </c>
      <c r="BB126" s="323">
        <f t="shared" si="82"/>
        <v>45383</v>
      </c>
      <c r="BC126" s="323">
        <f t="shared" si="82"/>
        <v>45413</v>
      </c>
      <c r="BD126" s="323">
        <f t="shared" si="82"/>
        <v>45444</v>
      </c>
      <c r="BE126" s="323">
        <f t="shared" si="82"/>
        <v>45474</v>
      </c>
      <c r="BF126" s="323">
        <f t="shared" si="82"/>
        <v>45505</v>
      </c>
      <c r="BG126" s="323">
        <f t="shared" si="82"/>
        <v>45536</v>
      </c>
      <c r="BH126" s="323">
        <f t="shared" si="82"/>
        <v>45566</v>
      </c>
      <c r="BI126" s="323">
        <f t="shared" si="82"/>
        <v>45597</v>
      </c>
      <c r="BJ126" s="323">
        <f t="shared" si="82"/>
        <v>45627</v>
      </c>
      <c r="BK126" s="323">
        <f t="shared" si="82"/>
        <v>45658</v>
      </c>
      <c r="BL126" s="323">
        <f t="shared" si="82"/>
        <v>45689</v>
      </c>
      <c r="BM126" s="323">
        <f t="shared" si="82"/>
        <v>45717</v>
      </c>
      <c r="BN126" s="323">
        <f t="shared" si="82"/>
        <v>45748</v>
      </c>
      <c r="BO126" s="323">
        <f t="shared" ref="BO126:CH126" si="83">BO92</f>
        <v>45778</v>
      </c>
      <c r="BP126" s="323">
        <f t="shared" si="83"/>
        <v>45809</v>
      </c>
      <c r="BQ126" s="323">
        <f t="shared" si="83"/>
        <v>45839</v>
      </c>
      <c r="BR126" s="323">
        <f t="shared" si="83"/>
        <v>45870</v>
      </c>
      <c r="BS126" s="323">
        <f t="shared" si="83"/>
        <v>45901</v>
      </c>
      <c r="BT126" s="323">
        <f t="shared" si="83"/>
        <v>45931</v>
      </c>
      <c r="BU126" s="323">
        <f t="shared" si="83"/>
        <v>45962</v>
      </c>
      <c r="BV126" s="323">
        <f t="shared" si="83"/>
        <v>45992</v>
      </c>
      <c r="BW126" s="323">
        <f t="shared" si="83"/>
        <v>46023</v>
      </c>
      <c r="BX126" s="323">
        <f t="shared" si="83"/>
        <v>46054</v>
      </c>
      <c r="BY126" s="323">
        <f t="shared" si="83"/>
        <v>46082</v>
      </c>
      <c r="BZ126" s="323">
        <f t="shared" si="83"/>
        <v>46113</v>
      </c>
      <c r="CA126" s="323">
        <f t="shared" si="83"/>
        <v>46143</v>
      </c>
      <c r="CB126" s="323">
        <f t="shared" si="83"/>
        <v>46174</v>
      </c>
      <c r="CC126" s="323">
        <f t="shared" si="83"/>
        <v>46204</v>
      </c>
      <c r="CD126" s="323">
        <f t="shared" si="83"/>
        <v>46235</v>
      </c>
      <c r="CE126" s="323">
        <f t="shared" si="83"/>
        <v>46266</v>
      </c>
      <c r="CF126" s="323">
        <f t="shared" si="83"/>
        <v>46296</v>
      </c>
      <c r="CG126" s="323">
        <f t="shared" si="83"/>
        <v>46327</v>
      </c>
      <c r="CH126" s="324">
        <f t="shared" si="83"/>
        <v>46357</v>
      </c>
    </row>
    <row r="127" spans="1:86" ht="15" customHeight="1" x14ac:dyDescent="0.3">
      <c r="A127" s="655"/>
      <c r="B127" s="325" t="s">
        <v>229</v>
      </c>
      <c r="C127" s="130">
        <v>2.6380000000000002E-3</v>
      </c>
      <c r="D127" s="130">
        <v>2.977E-3</v>
      </c>
      <c r="E127" s="130">
        <v>2.4329999999999998E-3</v>
      </c>
      <c r="F127" s="426">
        <v>2.6919999999999999E-3</v>
      </c>
      <c r="G127" s="426">
        <v>3.6480000000000002E-3</v>
      </c>
      <c r="H127" s="426">
        <v>9.3989999999999994E-3</v>
      </c>
      <c r="I127" s="426">
        <v>8.6339999999999993E-3</v>
      </c>
      <c r="J127" s="426">
        <v>9.2370000000000004E-3</v>
      </c>
      <c r="K127" s="426">
        <v>8.4950000000000008E-3</v>
      </c>
      <c r="L127" s="426">
        <v>3.6459999999999999E-3</v>
      </c>
      <c r="M127" s="426">
        <v>3.6189999999999998E-3</v>
      </c>
      <c r="N127" s="426">
        <v>2.846E-3</v>
      </c>
      <c r="O127" s="426">
        <v>2.8530000000000001E-3</v>
      </c>
      <c r="P127" s="426">
        <v>2.9459999999999998E-3</v>
      </c>
      <c r="Q127" s="426">
        <v>3.101E-3</v>
      </c>
      <c r="R127" s="426">
        <v>2.6919999999999999E-3</v>
      </c>
      <c r="S127" s="426">
        <v>3.6480000000000002E-3</v>
      </c>
      <c r="T127" s="426">
        <v>9.3989999999999994E-3</v>
      </c>
      <c r="U127" s="426">
        <v>8.6339999999999993E-3</v>
      </c>
      <c r="V127" s="426">
        <v>9.2370000000000004E-3</v>
      </c>
      <c r="W127" s="426">
        <v>8.4950000000000008E-3</v>
      </c>
      <c r="X127" s="426">
        <v>3.6459999999999999E-3</v>
      </c>
      <c r="Y127" s="426">
        <v>3.6189999999999998E-3</v>
      </c>
      <c r="Z127" s="426">
        <v>2.846E-3</v>
      </c>
      <c r="AA127" s="426">
        <v>2.8530000000000001E-3</v>
      </c>
      <c r="AB127" s="426">
        <v>2.9459999999999998E-3</v>
      </c>
      <c r="AC127" s="426">
        <v>3.101E-3</v>
      </c>
      <c r="AD127" s="426">
        <v>2.6919999999999999E-3</v>
      </c>
      <c r="AE127" s="426">
        <v>3.6480000000000002E-3</v>
      </c>
      <c r="AF127" s="426">
        <v>9.3989999999999994E-3</v>
      </c>
      <c r="AG127" s="426">
        <v>8.6339999999999993E-3</v>
      </c>
      <c r="AH127" s="426">
        <v>9.2370000000000004E-3</v>
      </c>
      <c r="AI127" s="426">
        <v>8.4950000000000008E-3</v>
      </c>
      <c r="AJ127" s="426">
        <v>3.6459999999999999E-3</v>
      </c>
      <c r="AK127" s="426">
        <v>3.6189999999999998E-3</v>
      </c>
      <c r="AL127" s="426">
        <v>2.846E-3</v>
      </c>
      <c r="AM127" s="426">
        <v>2.8530000000000001E-3</v>
      </c>
      <c r="AN127" s="426">
        <v>2.9459999999999998E-3</v>
      </c>
      <c r="AO127" s="426">
        <v>3.101E-3</v>
      </c>
      <c r="AP127" s="426">
        <v>2.6919999999999999E-3</v>
      </c>
      <c r="AQ127" s="426">
        <v>3.6480000000000002E-3</v>
      </c>
      <c r="AR127" s="426">
        <v>9.3989999999999994E-3</v>
      </c>
      <c r="AS127" s="426">
        <v>8.6339999999999993E-3</v>
      </c>
      <c r="AT127" s="426">
        <v>9.2370000000000004E-3</v>
      </c>
      <c r="AU127" s="426">
        <v>8.4950000000000008E-3</v>
      </c>
      <c r="AV127" s="426">
        <v>3.6459999999999999E-3</v>
      </c>
      <c r="AW127" s="426">
        <v>3.6189999999999998E-3</v>
      </c>
      <c r="AX127" s="426">
        <v>2.846E-3</v>
      </c>
      <c r="AY127" s="426">
        <v>2.8530000000000001E-3</v>
      </c>
      <c r="AZ127" s="426">
        <v>2.9459999999999998E-3</v>
      </c>
      <c r="BA127" s="426">
        <v>3.101E-3</v>
      </c>
      <c r="BB127" s="426">
        <v>2.6919999999999999E-3</v>
      </c>
      <c r="BC127" s="426">
        <v>3.6480000000000002E-3</v>
      </c>
      <c r="BD127" s="426">
        <v>9.3989999999999994E-3</v>
      </c>
      <c r="BE127" s="426">
        <v>8.6339999999999993E-3</v>
      </c>
      <c r="BF127" s="426">
        <v>9.2370000000000004E-3</v>
      </c>
      <c r="BG127" s="426">
        <v>8.4950000000000008E-3</v>
      </c>
      <c r="BH127" s="426">
        <v>3.6459999999999999E-3</v>
      </c>
      <c r="BI127" s="426">
        <v>3.6189999999999998E-3</v>
      </c>
      <c r="BJ127" s="426">
        <v>2.846E-3</v>
      </c>
      <c r="BK127" s="426">
        <v>2.8530000000000001E-3</v>
      </c>
      <c r="BL127" s="426">
        <v>2.9459999999999998E-3</v>
      </c>
      <c r="BM127" s="426">
        <v>3.101E-3</v>
      </c>
      <c r="BN127" s="426">
        <v>2.6919999999999999E-3</v>
      </c>
      <c r="BO127" s="426">
        <v>3.6480000000000002E-3</v>
      </c>
      <c r="BP127" s="426">
        <v>9.3989999999999994E-3</v>
      </c>
      <c r="BQ127" s="426">
        <v>8.6339999999999993E-3</v>
      </c>
      <c r="BR127" s="426">
        <v>9.2370000000000004E-3</v>
      </c>
      <c r="BS127" s="426">
        <v>8.4950000000000008E-3</v>
      </c>
      <c r="BT127" s="426">
        <v>3.6459999999999999E-3</v>
      </c>
      <c r="BU127" s="426">
        <v>3.6189999999999998E-3</v>
      </c>
      <c r="BV127" s="426">
        <v>2.846E-3</v>
      </c>
      <c r="BW127" s="426">
        <v>2.8530000000000001E-3</v>
      </c>
      <c r="BX127" s="426">
        <v>2.9459999999999998E-3</v>
      </c>
      <c r="BY127" s="426">
        <v>3.101E-3</v>
      </c>
      <c r="BZ127" s="426">
        <v>2.6919999999999999E-3</v>
      </c>
      <c r="CA127" s="426">
        <v>3.6480000000000002E-3</v>
      </c>
      <c r="CB127" s="426">
        <v>9.3989999999999994E-3</v>
      </c>
      <c r="CC127" s="426">
        <v>8.6339999999999993E-3</v>
      </c>
      <c r="CD127" s="426">
        <v>9.2370000000000004E-3</v>
      </c>
      <c r="CE127" s="426">
        <v>8.4950000000000008E-3</v>
      </c>
      <c r="CF127" s="426">
        <v>3.6459999999999999E-3</v>
      </c>
      <c r="CG127" s="426">
        <v>3.6189999999999998E-3</v>
      </c>
      <c r="CH127" s="426">
        <v>2.846E-3</v>
      </c>
    </row>
    <row r="128" spans="1:86" x14ac:dyDescent="0.3">
      <c r="A128" s="655"/>
      <c r="B128" s="325" t="s">
        <v>128</v>
      </c>
      <c r="C128" s="130">
        <v>3.3400000000000001E-3</v>
      </c>
      <c r="D128" s="130">
        <v>4.1720000000000004E-3</v>
      </c>
      <c r="E128" s="130">
        <v>3.9909999999999998E-3</v>
      </c>
      <c r="F128" s="426">
        <v>2.826E-3</v>
      </c>
      <c r="G128" s="426">
        <v>6.0169999999999998E-3</v>
      </c>
      <c r="H128" s="426">
        <v>1.5726E-2</v>
      </c>
      <c r="I128" s="426">
        <v>1.3672E-2</v>
      </c>
      <c r="J128" s="426">
        <v>1.5037E-2</v>
      </c>
      <c r="K128" s="426">
        <v>1.5061E-2</v>
      </c>
      <c r="L128" s="426">
        <v>3.7230000000000002E-3</v>
      </c>
      <c r="M128" s="426">
        <v>4.4580000000000002E-3</v>
      </c>
      <c r="N128" s="426">
        <v>3.1909999999999998E-3</v>
      </c>
      <c r="O128" s="426">
        <v>3.5509999999999999E-3</v>
      </c>
      <c r="P128" s="426">
        <v>4.0660000000000002E-3</v>
      </c>
      <c r="Q128" s="426">
        <v>4.7829999999999999E-3</v>
      </c>
      <c r="R128" s="426">
        <v>2.826E-3</v>
      </c>
      <c r="S128" s="426">
        <v>6.0169999999999998E-3</v>
      </c>
      <c r="T128" s="426">
        <v>1.5726E-2</v>
      </c>
      <c r="U128" s="426">
        <v>1.3672E-2</v>
      </c>
      <c r="V128" s="426">
        <v>1.5037E-2</v>
      </c>
      <c r="W128" s="426">
        <v>1.5061E-2</v>
      </c>
      <c r="X128" s="426">
        <v>3.7230000000000002E-3</v>
      </c>
      <c r="Y128" s="426">
        <v>4.4580000000000002E-3</v>
      </c>
      <c r="Z128" s="426">
        <v>3.1909999999999998E-3</v>
      </c>
      <c r="AA128" s="426">
        <v>3.5509999999999999E-3</v>
      </c>
      <c r="AB128" s="426">
        <v>4.0660000000000002E-3</v>
      </c>
      <c r="AC128" s="426">
        <v>4.7829999999999999E-3</v>
      </c>
      <c r="AD128" s="426">
        <v>2.826E-3</v>
      </c>
      <c r="AE128" s="426">
        <v>6.0169999999999998E-3</v>
      </c>
      <c r="AF128" s="426">
        <v>1.5726E-2</v>
      </c>
      <c r="AG128" s="426">
        <v>1.3672E-2</v>
      </c>
      <c r="AH128" s="426">
        <v>1.5037E-2</v>
      </c>
      <c r="AI128" s="426">
        <v>1.5061E-2</v>
      </c>
      <c r="AJ128" s="426">
        <v>3.7230000000000002E-3</v>
      </c>
      <c r="AK128" s="426">
        <v>4.4580000000000002E-3</v>
      </c>
      <c r="AL128" s="426">
        <v>3.1909999999999998E-3</v>
      </c>
      <c r="AM128" s="426">
        <v>3.5509999999999999E-3</v>
      </c>
      <c r="AN128" s="426">
        <v>4.0660000000000002E-3</v>
      </c>
      <c r="AO128" s="426">
        <v>4.7829999999999999E-3</v>
      </c>
      <c r="AP128" s="426">
        <v>2.826E-3</v>
      </c>
      <c r="AQ128" s="426">
        <v>6.0169999999999998E-3</v>
      </c>
      <c r="AR128" s="426">
        <v>1.5726E-2</v>
      </c>
      <c r="AS128" s="426">
        <v>1.3672E-2</v>
      </c>
      <c r="AT128" s="426">
        <v>1.5037E-2</v>
      </c>
      <c r="AU128" s="426">
        <v>1.5061E-2</v>
      </c>
      <c r="AV128" s="426">
        <v>3.7230000000000002E-3</v>
      </c>
      <c r="AW128" s="426">
        <v>4.4580000000000002E-3</v>
      </c>
      <c r="AX128" s="426">
        <v>3.1909999999999998E-3</v>
      </c>
      <c r="AY128" s="426">
        <v>3.5509999999999999E-3</v>
      </c>
      <c r="AZ128" s="426">
        <v>4.0660000000000002E-3</v>
      </c>
      <c r="BA128" s="426">
        <v>4.7829999999999999E-3</v>
      </c>
      <c r="BB128" s="426">
        <v>2.826E-3</v>
      </c>
      <c r="BC128" s="426">
        <v>6.0169999999999998E-3</v>
      </c>
      <c r="BD128" s="426">
        <v>1.5726E-2</v>
      </c>
      <c r="BE128" s="426">
        <v>1.3672E-2</v>
      </c>
      <c r="BF128" s="426">
        <v>1.5037E-2</v>
      </c>
      <c r="BG128" s="426">
        <v>1.5061E-2</v>
      </c>
      <c r="BH128" s="426">
        <v>3.7230000000000002E-3</v>
      </c>
      <c r="BI128" s="426">
        <v>4.4580000000000002E-3</v>
      </c>
      <c r="BJ128" s="426">
        <v>3.1909999999999998E-3</v>
      </c>
      <c r="BK128" s="426">
        <v>3.5509999999999999E-3</v>
      </c>
      <c r="BL128" s="426">
        <v>4.0660000000000002E-3</v>
      </c>
      <c r="BM128" s="426">
        <v>4.7829999999999999E-3</v>
      </c>
      <c r="BN128" s="426">
        <v>2.826E-3</v>
      </c>
      <c r="BO128" s="426">
        <v>6.0169999999999998E-3</v>
      </c>
      <c r="BP128" s="426">
        <v>1.5726E-2</v>
      </c>
      <c r="BQ128" s="426">
        <v>1.3672E-2</v>
      </c>
      <c r="BR128" s="426">
        <v>1.5037E-2</v>
      </c>
      <c r="BS128" s="426">
        <v>1.5061E-2</v>
      </c>
      <c r="BT128" s="426">
        <v>3.7230000000000002E-3</v>
      </c>
      <c r="BU128" s="426">
        <v>4.4580000000000002E-3</v>
      </c>
      <c r="BV128" s="426">
        <v>3.1909999999999998E-3</v>
      </c>
      <c r="BW128" s="426">
        <v>3.5509999999999999E-3</v>
      </c>
      <c r="BX128" s="426">
        <v>4.0660000000000002E-3</v>
      </c>
      <c r="BY128" s="426">
        <v>4.7829999999999999E-3</v>
      </c>
      <c r="BZ128" s="426">
        <v>2.826E-3</v>
      </c>
      <c r="CA128" s="426">
        <v>6.0169999999999998E-3</v>
      </c>
      <c r="CB128" s="426">
        <v>1.5726E-2</v>
      </c>
      <c r="CC128" s="426">
        <v>1.3672E-2</v>
      </c>
      <c r="CD128" s="426">
        <v>1.5037E-2</v>
      </c>
      <c r="CE128" s="426">
        <v>1.5061E-2</v>
      </c>
      <c r="CF128" s="426">
        <v>3.7230000000000002E-3</v>
      </c>
      <c r="CG128" s="426">
        <v>4.4580000000000002E-3</v>
      </c>
      <c r="CH128" s="426">
        <v>3.1909999999999998E-3</v>
      </c>
    </row>
    <row r="129" spans="1:86" x14ac:dyDescent="0.3">
      <c r="A129" s="655"/>
      <c r="B129" s="325" t="s">
        <v>230</v>
      </c>
      <c r="C129" s="130">
        <v>2.8059999999999999E-3</v>
      </c>
      <c r="D129" s="130">
        <v>2.9840000000000001E-3</v>
      </c>
      <c r="E129" s="130">
        <v>2.4299999999999999E-3</v>
      </c>
      <c r="F129" s="426">
        <v>3.6800000000000001E-3</v>
      </c>
      <c r="G129" s="426">
        <v>4.326E-3</v>
      </c>
      <c r="H129" s="426">
        <v>1.1368E-2</v>
      </c>
      <c r="I129" s="426">
        <v>1.0385E-2</v>
      </c>
      <c r="J129" s="426">
        <v>1.1174999999999999E-2</v>
      </c>
      <c r="K129" s="426">
        <v>1.0097E-2</v>
      </c>
      <c r="L129" s="426">
        <v>4.3080000000000002E-3</v>
      </c>
      <c r="M129" s="426">
        <v>3.9639999999999996E-3</v>
      </c>
      <c r="N129" s="426">
        <v>3.1110000000000001E-3</v>
      </c>
      <c r="O129" s="426">
        <v>3.0200000000000001E-3</v>
      </c>
      <c r="P129" s="426">
        <v>2.9520000000000002E-3</v>
      </c>
      <c r="Q129" s="426">
        <v>3.0969999999999999E-3</v>
      </c>
      <c r="R129" s="426">
        <v>3.6800000000000001E-3</v>
      </c>
      <c r="S129" s="426">
        <v>4.326E-3</v>
      </c>
      <c r="T129" s="426">
        <v>1.1368E-2</v>
      </c>
      <c r="U129" s="426">
        <v>1.0385E-2</v>
      </c>
      <c r="V129" s="426">
        <v>1.1174999999999999E-2</v>
      </c>
      <c r="W129" s="426">
        <v>1.0097E-2</v>
      </c>
      <c r="X129" s="426">
        <v>4.3080000000000002E-3</v>
      </c>
      <c r="Y129" s="426">
        <v>3.9639999999999996E-3</v>
      </c>
      <c r="Z129" s="426">
        <v>3.1110000000000001E-3</v>
      </c>
      <c r="AA129" s="426">
        <v>3.0200000000000001E-3</v>
      </c>
      <c r="AB129" s="426">
        <v>2.9520000000000002E-3</v>
      </c>
      <c r="AC129" s="426">
        <v>3.0969999999999999E-3</v>
      </c>
      <c r="AD129" s="426">
        <v>3.6800000000000001E-3</v>
      </c>
      <c r="AE129" s="426">
        <v>4.326E-3</v>
      </c>
      <c r="AF129" s="426">
        <v>1.1368E-2</v>
      </c>
      <c r="AG129" s="426">
        <v>1.0385E-2</v>
      </c>
      <c r="AH129" s="426">
        <v>1.1174999999999999E-2</v>
      </c>
      <c r="AI129" s="426">
        <v>1.0097E-2</v>
      </c>
      <c r="AJ129" s="426">
        <v>4.3080000000000002E-3</v>
      </c>
      <c r="AK129" s="426">
        <v>3.9639999999999996E-3</v>
      </c>
      <c r="AL129" s="426">
        <v>3.1110000000000001E-3</v>
      </c>
      <c r="AM129" s="426">
        <v>3.0200000000000001E-3</v>
      </c>
      <c r="AN129" s="426">
        <v>2.9520000000000002E-3</v>
      </c>
      <c r="AO129" s="426">
        <v>3.0969999999999999E-3</v>
      </c>
      <c r="AP129" s="426">
        <v>3.6800000000000001E-3</v>
      </c>
      <c r="AQ129" s="426">
        <v>4.326E-3</v>
      </c>
      <c r="AR129" s="426">
        <v>1.1368E-2</v>
      </c>
      <c r="AS129" s="426">
        <v>1.0385E-2</v>
      </c>
      <c r="AT129" s="426">
        <v>1.1174999999999999E-2</v>
      </c>
      <c r="AU129" s="426">
        <v>1.0097E-2</v>
      </c>
      <c r="AV129" s="426">
        <v>4.3080000000000002E-3</v>
      </c>
      <c r="AW129" s="426">
        <v>3.9639999999999996E-3</v>
      </c>
      <c r="AX129" s="426">
        <v>3.1110000000000001E-3</v>
      </c>
      <c r="AY129" s="426">
        <v>3.0200000000000001E-3</v>
      </c>
      <c r="AZ129" s="426">
        <v>2.9520000000000002E-3</v>
      </c>
      <c r="BA129" s="426">
        <v>3.0969999999999999E-3</v>
      </c>
      <c r="BB129" s="426">
        <v>3.6800000000000001E-3</v>
      </c>
      <c r="BC129" s="426">
        <v>4.326E-3</v>
      </c>
      <c r="BD129" s="426">
        <v>1.1368E-2</v>
      </c>
      <c r="BE129" s="426">
        <v>1.0385E-2</v>
      </c>
      <c r="BF129" s="426">
        <v>1.1174999999999999E-2</v>
      </c>
      <c r="BG129" s="426">
        <v>1.0097E-2</v>
      </c>
      <c r="BH129" s="426">
        <v>4.3080000000000002E-3</v>
      </c>
      <c r="BI129" s="426">
        <v>3.9639999999999996E-3</v>
      </c>
      <c r="BJ129" s="426">
        <v>3.1110000000000001E-3</v>
      </c>
      <c r="BK129" s="426">
        <v>3.0200000000000001E-3</v>
      </c>
      <c r="BL129" s="426">
        <v>2.9520000000000002E-3</v>
      </c>
      <c r="BM129" s="426">
        <v>3.0969999999999999E-3</v>
      </c>
      <c r="BN129" s="426">
        <v>3.6800000000000001E-3</v>
      </c>
      <c r="BO129" s="426">
        <v>4.326E-3</v>
      </c>
      <c r="BP129" s="426">
        <v>1.1368E-2</v>
      </c>
      <c r="BQ129" s="426">
        <v>1.0385E-2</v>
      </c>
      <c r="BR129" s="426">
        <v>1.1174999999999999E-2</v>
      </c>
      <c r="BS129" s="426">
        <v>1.0097E-2</v>
      </c>
      <c r="BT129" s="426">
        <v>4.3080000000000002E-3</v>
      </c>
      <c r="BU129" s="426">
        <v>3.9639999999999996E-3</v>
      </c>
      <c r="BV129" s="426">
        <v>3.1110000000000001E-3</v>
      </c>
      <c r="BW129" s="426">
        <v>3.0200000000000001E-3</v>
      </c>
      <c r="BX129" s="426">
        <v>2.9520000000000002E-3</v>
      </c>
      <c r="BY129" s="426">
        <v>3.0969999999999999E-3</v>
      </c>
      <c r="BZ129" s="426">
        <v>3.6800000000000001E-3</v>
      </c>
      <c r="CA129" s="426">
        <v>4.326E-3</v>
      </c>
      <c r="CB129" s="426">
        <v>1.1368E-2</v>
      </c>
      <c r="CC129" s="426">
        <v>1.0385E-2</v>
      </c>
      <c r="CD129" s="426">
        <v>1.1174999999999999E-2</v>
      </c>
      <c r="CE129" s="426">
        <v>1.0097E-2</v>
      </c>
      <c r="CF129" s="426">
        <v>4.3080000000000002E-3</v>
      </c>
      <c r="CG129" s="426">
        <v>3.9639999999999996E-3</v>
      </c>
      <c r="CH129" s="426">
        <v>3.1110000000000001E-3</v>
      </c>
    </row>
    <row r="130" spans="1:86" x14ac:dyDescent="0.3">
      <c r="A130" s="655"/>
      <c r="B130" s="325" t="s">
        <v>129</v>
      </c>
      <c r="C130" s="130">
        <v>0</v>
      </c>
      <c r="D130" s="130">
        <v>0</v>
      </c>
      <c r="E130" s="130">
        <v>0</v>
      </c>
      <c r="F130" s="426">
        <v>4.2690000000000002E-3</v>
      </c>
      <c r="G130" s="426">
        <v>8.5869999999999991E-3</v>
      </c>
      <c r="H130" s="426">
        <v>1.6046000000000001E-2</v>
      </c>
      <c r="I130" s="426">
        <v>1.3816E-2</v>
      </c>
      <c r="J130" s="426">
        <v>1.5232000000000001E-2</v>
      </c>
      <c r="K130" s="426">
        <v>1.6389999999999998E-2</v>
      </c>
      <c r="L130" s="426">
        <v>4.6680000000000003E-3</v>
      </c>
      <c r="M130" s="426">
        <v>0</v>
      </c>
      <c r="N130" s="426">
        <v>0</v>
      </c>
      <c r="O130" s="426">
        <v>0</v>
      </c>
      <c r="P130" s="426">
        <v>0</v>
      </c>
      <c r="Q130" s="426">
        <v>0</v>
      </c>
      <c r="R130" s="426">
        <v>4.2690000000000002E-3</v>
      </c>
      <c r="S130" s="426">
        <v>8.5869999999999991E-3</v>
      </c>
      <c r="T130" s="426">
        <v>1.6046000000000001E-2</v>
      </c>
      <c r="U130" s="426">
        <v>1.3816E-2</v>
      </c>
      <c r="V130" s="426">
        <v>1.5232000000000001E-2</v>
      </c>
      <c r="W130" s="426">
        <v>1.6389999999999998E-2</v>
      </c>
      <c r="X130" s="426">
        <v>4.6680000000000003E-3</v>
      </c>
      <c r="Y130" s="426">
        <v>0</v>
      </c>
      <c r="Z130" s="426">
        <v>0</v>
      </c>
      <c r="AA130" s="426">
        <v>0</v>
      </c>
      <c r="AB130" s="426">
        <v>0</v>
      </c>
      <c r="AC130" s="426">
        <v>0</v>
      </c>
      <c r="AD130" s="426">
        <v>4.2690000000000002E-3</v>
      </c>
      <c r="AE130" s="426">
        <v>8.5869999999999991E-3</v>
      </c>
      <c r="AF130" s="426">
        <v>1.6046000000000001E-2</v>
      </c>
      <c r="AG130" s="426">
        <v>1.3816E-2</v>
      </c>
      <c r="AH130" s="426">
        <v>1.5232000000000001E-2</v>
      </c>
      <c r="AI130" s="426">
        <v>1.6389999999999998E-2</v>
      </c>
      <c r="AJ130" s="426">
        <v>4.6680000000000003E-3</v>
      </c>
      <c r="AK130" s="426">
        <v>0</v>
      </c>
      <c r="AL130" s="426">
        <v>0</v>
      </c>
      <c r="AM130" s="426">
        <v>0</v>
      </c>
      <c r="AN130" s="426">
        <v>0</v>
      </c>
      <c r="AO130" s="426">
        <v>0</v>
      </c>
      <c r="AP130" s="426">
        <v>4.2690000000000002E-3</v>
      </c>
      <c r="AQ130" s="426">
        <v>8.5869999999999991E-3</v>
      </c>
      <c r="AR130" s="426">
        <v>1.6046000000000001E-2</v>
      </c>
      <c r="AS130" s="426">
        <v>1.3816E-2</v>
      </c>
      <c r="AT130" s="426">
        <v>1.5232000000000001E-2</v>
      </c>
      <c r="AU130" s="426">
        <v>1.6389999999999998E-2</v>
      </c>
      <c r="AV130" s="426">
        <v>4.6680000000000003E-3</v>
      </c>
      <c r="AW130" s="426">
        <v>0</v>
      </c>
      <c r="AX130" s="426">
        <v>0</v>
      </c>
      <c r="AY130" s="426">
        <v>0</v>
      </c>
      <c r="AZ130" s="426">
        <v>0</v>
      </c>
      <c r="BA130" s="426">
        <v>0</v>
      </c>
      <c r="BB130" s="426">
        <v>4.2690000000000002E-3</v>
      </c>
      <c r="BC130" s="426">
        <v>8.5869999999999991E-3</v>
      </c>
      <c r="BD130" s="426">
        <v>1.6046000000000001E-2</v>
      </c>
      <c r="BE130" s="426">
        <v>1.3816E-2</v>
      </c>
      <c r="BF130" s="426">
        <v>1.5232000000000001E-2</v>
      </c>
      <c r="BG130" s="426">
        <v>1.6389999999999998E-2</v>
      </c>
      <c r="BH130" s="426">
        <v>4.6680000000000003E-3</v>
      </c>
      <c r="BI130" s="426">
        <v>0</v>
      </c>
      <c r="BJ130" s="426">
        <v>0</v>
      </c>
      <c r="BK130" s="426">
        <v>0</v>
      </c>
      <c r="BL130" s="426">
        <v>0</v>
      </c>
      <c r="BM130" s="426">
        <v>0</v>
      </c>
      <c r="BN130" s="426">
        <v>4.2690000000000002E-3</v>
      </c>
      <c r="BO130" s="426">
        <v>8.5869999999999991E-3</v>
      </c>
      <c r="BP130" s="426">
        <v>1.6046000000000001E-2</v>
      </c>
      <c r="BQ130" s="426">
        <v>1.3816E-2</v>
      </c>
      <c r="BR130" s="426">
        <v>1.5232000000000001E-2</v>
      </c>
      <c r="BS130" s="426">
        <v>1.6389999999999998E-2</v>
      </c>
      <c r="BT130" s="426">
        <v>4.6680000000000003E-3</v>
      </c>
      <c r="BU130" s="426">
        <v>0</v>
      </c>
      <c r="BV130" s="426">
        <v>0</v>
      </c>
      <c r="BW130" s="426">
        <v>0</v>
      </c>
      <c r="BX130" s="426">
        <v>0</v>
      </c>
      <c r="BY130" s="426">
        <v>0</v>
      </c>
      <c r="BZ130" s="426">
        <v>4.2690000000000002E-3</v>
      </c>
      <c r="CA130" s="426">
        <v>8.5869999999999991E-3</v>
      </c>
      <c r="CB130" s="426">
        <v>1.6046000000000001E-2</v>
      </c>
      <c r="CC130" s="426">
        <v>1.3816E-2</v>
      </c>
      <c r="CD130" s="426">
        <v>1.5232000000000001E-2</v>
      </c>
      <c r="CE130" s="426">
        <v>1.6389999999999998E-2</v>
      </c>
      <c r="CF130" s="426">
        <v>4.6680000000000003E-3</v>
      </c>
      <c r="CG130" s="426">
        <v>0</v>
      </c>
      <c r="CH130" s="426">
        <v>0</v>
      </c>
    </row>
    <row r="131" spans="1:86" x14ac:dyDescent="0.3">
      <c r="A131" s="655"/>
      <c r="B131" s="325" t="s">
        <v>231</v>
      </c>
      <c r="C131" s="130">
        <v>0</v>
      </c>
      <c r="D131" s="130">
        <v>0</v>
      </c>
      <c r="E131" s="130">
        <v>0</v>
      </c>
      <c r="F131" s="426">
        <v>4.0099999999999999E-4</v>
      </c>
      <c r="G131" s="426">
        <v>7.2000000000000002E-5</v>
      </c>
      <c r="H131" s="426">
        <v>1.6699999999999999E-4</v>
      </c>
      <c r="I131" s="426">
        <v>1.6100000000000001E-4</v>
      </c>
      <c r="J131" s="426">
        <v>1.66E-4</v>
      </c>
      <c r="K131" s="426">
        <v>1.6899999999999999E-4</v>
      </c>
      <c r="L131" s="426">
        <v>6.0999999999999999E-5</v>
      </c>
      <c r="M131" s="426">
        <v>5.7000000000000003E-5</v>
      </c>
      <c r="N131" s="426">
        <v>5.7000000000000003E-5</v>
      </c>
      <c r="O131" s="426">
        <v>5.0000000000000004E-6</v>
      </c>
      <c r="P131" s="426">
        <v>3.0000000000000001E-6</v>
      </c>
      <c r="Q131" s="426">
        <v>3.9999999999999998E-6</v>
      </c>
      <c r="R131" s="426">
        <v>4.0099999999999999E-4</v>
      </c>
      <c r="S131" s="426">
        <v>7.2000000000000002E-5</v>
      </c>
      <c r="T131" s="426">
        <v>1.6699999999999999E-4</v>
      </c>
      <c r="U131" s="426">
        <v>1.6100000000000001E-4</v>
      </c>
      <c r="V131" s="426">
        <v>1.66E-4</v>
      </c>
      <c r="W131" s="426">
        <v>1.6899999999999999E-4</v>
      </c>
      <c r="X131" s="426">
        <v>6.0999999999999999E-5</v>
      </c>
      <c r="Y131" s="426">
        <v>5.7000000000000003E-5</v>
      </c>
      <c r="Z131" s="426">
        <v>5.7000000000000003E-5</v>
      </c>
      <c r="AA131" s="426">
        <v>5.0000000000000004E-6</v>
      </c>
      <c r="AB131" s="426">
        <v>3.0000000000000001E-6</v>
      </c>
      <c r="AC131" s="426">
        <v>3.9999999999999998E-6</v>
      </c>
      <c r="AD131" s="426">
        <v>4.0099999999999999E-4</v>
      </c>
      <c r="AE131" s="426">
        <v>7.2000000000000002E-5</v>
      </c>
      <c r="AF131" s="426">
        <v>1.6699999999999999E-4</v>
      </c>
      <c r="AG131" s="426">
        <v>1.6100000000000001E-4</v>
      </c>
      <c r="AH131" s="426">
        <v>1.66E-4</v>
      </c>
      <c r="AI131" s="426">
        <v>1.6899999999999999E-4</v>
      </c>
      <c r="AJ131" s="426">
        <v>6.0999999999999999E-5</v>
      </c>
      <c r="AK131" s="426">
        <v>5.7000000000000003E-5</v>
      </c>
      <c r="AL131" s="426">
        <v>5.7000000000000003E-5</v>
      </c>
      <c r="AM131" s="426">
        <v>5.0000000000000004E-6</v>
      </c>
      <c r="AN131" s="426">
        <v>3.0000000000000001E-6</v>
      </c>
      <c r="AO131" s="426">
        <v>3.9999999999999998E-6</v>
      </c>
      <c r="AP131" s="426">
        <v>4.0099999999999999E-4</v>
      </c>
      <c r="AQ131" s="426">
        <v>7.2000000000000002E-5</v>
      </c>
      <c r="AR131" s="426">
        <v>1.6699999999999999E-4</v>
      </c>
      <c r="AS131" s="426">
        <v>1.6100000000000001E-4</v>
      </c>
      <c r="AT131" s="426">
        <v>1.66E-4</v>
      </c>
      <c r="AU131" s="426">
        <v>1.6899999999999999E-4</v>
      </c>
      <c r="AV131" s="426">
        <v>6.0999999999999999E-5</v>
      </c>
      <c r="AW131" s="426">
        <v>5.7000000000000003E-5</v>
      </c>
      <c r="AX131" s="426">
        <v>5.7000000000000003E-5</v>
      </c>
      <c r="AY131" s="426">
        <v>5.0000000000000004E-6</v>
      </c>
      <c r="AZ131" s="426">
        <v>3.0000000000000001E-6</v>
      </c>
      <c r="BA131" s="426">
        <v>3.9999999999999998E-6</v>
      </c>
      <c r="BB131" s="426">
        <v>4.0099999999999999E-4</v>
      </c>
      <c r="BC131" s="426">
        <v>7.2000000000000002E-5</v>
      </c>
      <c r="BD131" s="426">
        <v>1.6699999999999999E-4</v>
      </c>
      <c r="BE131" s="426">
        <v>1.6100000000000001E-4</v>
      </c>
      <c r="BF131" s="426">
        <v>1.66E-4</v>
      </c>
      <c r="BG131" s="426">
        <v>1.6899999999999999E-4</v>
      </c>
      <c r="BH131" s="426">
        <v>6.0999999999999999E-5</v>
      </c>
      <c r="BI131" s="426">
        <v>5.7000000000000003E-5</v>
      </c>
      <c r="BJ131" s="426">
        <v>5.7000000000000003E-5</v>
      </c>
      <c r="BK131" s="426">
        <v>5.0000000000000004E-6</v>
      </c>
      <c r="BL131" s="426">
        <v>3.0000000000000001E-6</v>
      </c>
      <c r="BM131" s="426">
        <v>3.9999999999999998E-6</v>
      </c>
      <c r="BN131" s="426">
        <v>4.0099999999999999E-4</v>
      </c>
      <c r="BO131" s="426">
        <v>7.2000000000000002E-5</v>
      </c>
      <c r="BP131" s="426">
        <v>1.6699999999999999E-4</v>
      </c>
      <c r="BQ131" s="426">
        <v>1.6100000000000001E-4</v>
      </c>
      <c r="BR131" s="426">
        <v>1.66E-4</v>
      </c>
      <c r="BS131" s="426">
        <v>1.6899999999999999E-4</v>
      </c>
      <c r="BT131" s="426">
        <v>6.0999999999999999E-5</v>
      </c>
      <c r="BU131" s="426">
        <v>5.7000000000000003E-5</v>
      </c>
      <c r="BV131" s="426">
        <v>5.7000000000000003E-5</v>
      </c>
      <c r="BW131" s="426">
        <v>5.0000000000000004E-6</v>
      </c>
      <c r="BX131" s="426">
        <v>3.0000000000000001E-6</v>
      </c>
      <c r="BY131" s="426">
        <v>3.9999999999999998E-6</v>
      </c>
      <c r="BZ131" s="426">
        <v>4.0099999999999999E-4</v>
      </c>
      <c r="CA131" s="426">
        <v>7.2000000000000002E-5</v>
      </c>
      <c r="CB131" s="426">
        <v>1.6699999999999999E-4</v>
      </c>
      <c r="CC131" s="426">
        <v>1.6100000000000001E-4</v>
      </c>
      <c r="CD131" s="426">
        <v>1.66E-4</v>
      </c>
      <c r="CE131" s="426">
        <v>1.6899999999999999E-4</v>
      </c>
      <c r="CF131" s="426">
        <v>6.0999999999999999E-5</v>
      </c>
      <c r="CG131" s="426">
        <v>5.7000000000000003E-5</v>
      </c>
      <c r="CH131" s="426">
        <v>5.7000000000000003E-5</v>
      </c>
    </row>
    <row r="132" spans="1:86" x14ac:dyDescent="0.3">
      <c r="A132" s="655"/>
      <c r="B132" s="326" t="s">
        <v>131</v>
      </c>
      <c r="C132" s="130">
        <v>3.3400000000000001E-3</v>
      </c>
      <c r="D132" s="130">
        <v>4.1780000000000003E-3</v>
      </c>
      <c r="E132" s="130">
        <v>4.1510000000000002E-3</v>
      </c>
      <c r="F132" s="426">
        <v>3.7559999999999998E-3</v>
      </c>
      <c r="G132" s="426">
        <v>3.1979999999999999E-3</v>
      </c>
      <c r="H132" s="426">
        <v>0</v>
      </c>
      <c r="I132" s="426">
        <v>0</v>
      </c>
      <c r="J132" s="426">
        <v>0</v>
      </c>
      <c r="K132" s="426">
        <v>9.3019999999999995E-3</v>
      </c>
      <c r="L132" s="426">
        <v>4.45E-3</v>
      </c>
      <c r="M132" s="426">
        <v>4.6759999999999996E-3</v>
      </c>
      <c r="N132" s="426">
        <v>3.1930000000000001E-3</v>
      </c>
      <c r="O132" s="426">
        <v>3.5509999999999999E-3</v>
      </c>
      <c r="P132" s="426">
        <v>4.0720000000000001E-3</v>
      </c>
      <c r="Q132" s="426">
        <v>4.9550000000000002E-3</v>
      </c>
      <c r="R132" s="426">
        <v>3.7559999999999998E-3</v>
      </c>
      <c r="S132" s="426">
        <v>3.1979999999999999E-3</v>
      </c>
      <c r="T132" s="426">
        <v>0</v>
      </c>
      <c r="U132" s="426">
        <v>0</v>
      </c>
      <c r="V132" s="426">
        <v>0</v>
      </c>
      <c r="W132" s="426">
        <v>9.3019999999999995E-3</v>
      </c>
      <c r="X132" s="426">
        <v>4.45E-3</v>
      </c>
      <c r="Y132" s="426">
        <v>4.6759999999999996E-3</v>
      </c>
      <c r="Z132" s="426">
        <v>3.1930000000000001E-3</v>
      </c>
      <c r="AA132" s="426">
        <v>3.5509999999999999E-3</v>
      </c>
      <c r="AB132" s="426">
        <v>4.0720000000000001E-3</v>
      </c>
      <c r="AC132" s="426">
        <v>4.9550000000000002E-3</v>
      </c>
      <c r="AD132" s="426">
        <v>3.7559999999999998E-3</v>
      </c>
      <c r="AE132" s="426">
        <v>3.1979999999999999E-3</v>
      </c>
      <c r="AF132" s="426">
        <v>0</v>
      </c>
      <c r="AG132" s="426">
        <v>0</v>
      </c>
      <c r="AH132" s="426">
        <v>0</v>
      </c>
      <c r="AI132" s="426">
        <v>9.3019999999999995E-3</v>
      </c>
      <c r="AJ132" s="426">
        <v>4.45E-3</v>
      </c>
      <c r="AK132" s="426">
        <v>4.6759999999999996E-3</v>
      </c>
      <c r="AL132" s="426">
        <v>3.1930000000000001E-3</v>
      </c>
      <c r="AM132" s="426">
        <v>3.5509999999999999E-3</v>
      </c>
      <c r="AN132" s="426">
        <v>4.0720000000000001E-3</v>
      </c>
      <c r="AO132" s="426">
        <v>4.9550000000000002E-3</v>
      </c>
      <c r="AP132" s="426">
        <v>3.7559999999999998E-3</v>
      </c>
      <c r="AQ132" s="426">
        <v>3.1979999999999999E-3</v>
      </c>
      <c r="AR132" s="426">
        <v>0</v>
      </c>
      <c r="AS132" s="426">
        <v>0</v>
      </c>
      <c r="AT132" s="426">
        <v>0</v>
      </c>
      <c r="AU132" s="426">
        <v>9.3019999999999995E-3</v>
      </c>
      <c r="AV132" s="426">
        <v>4.45E-3</v>
      </c>
      <c r="AW132" s="426">
        <v>4.6759999999999996E-3</v>
      </c>
      <c r="AX132" s="426">
        <v>3.1930000000000001E-3</v>
      </c>
      <c r="AY132" s="426">
        <v>3.5509999999999999E-3</v>
      </c>
      <c r="AZ132" s="426">
        <v>4.0720000000000001E-3</v>
      </c>
      <c r="BA132" s="426">
        <v>4.9550000000000002E-3</v>
      </c>
      <c r="BB132" s="426">
        <v>3.7559999999999998E-3</v>
      </c>
      <c r="BC132" s="426">
        <v>3.1979999999999999E-3</v>
      </c>
      <c r="BD132" s="426">
        <v>0</v>
      </c>
      <c r="BE132" s="426">
        <v>0</v>
      </c>
      <c r="BF132" s="426">
        <v>0</v>
      </c>
      <c r="BG132" s="426">
        <v>9.3019999999999995E-3</v>
      </c>
      <c r="BH132" s="426">
        <v>4.45E-3</v>
      </c>
      <c r="BI132" s="426">
        <v>4.6759999999999996E-3</v>
      </c>
      <c r="BJ132" s="426">
        <v>3.1930000000000001E-3</v>
      </c>
      <c r="BK132" s="426">
        <v>3.5509999999999999E-3</v>
      </c>
      <c r="BL132" s="426">
        <v>4.0720000000000001E-3</v>
      </c>
      <c r="BM132" s="426">
        <v>4.9550000000000002E-3</v>
      </c>
      <c r="BN132" s="426">
        <v>3.7559999999999998E-3</v>
      </c>
      <c r="BO132" s="426">
        <v>3.1979999999999999E-3</v>
      </c>
      <c r="BP132" s="426">
        <v>0</v>
      </c>
      <c r="BQ132" s="426">
        <v>0</v>
      </c>
      <c r="BR132" s="426">
        <v>0</v>
      </c>
      <c r="BS132" s="426">
        <v>9.3019999999999995E-3</v>
      </c>
      <c r="BT132" s="426">
        <v>4.45E-3</v>
      </c>
      <c r="BU132" s="426">
        <v>4.6759999999999996E-3</v>
      </c>
      <c r="BV132" s="426">
        <v>3.1930000000000001E-3</v>
      </c>
      <c r="BW132" s="426">
        <v>3.5509999999999999E-3</v>
      </c>
      <c r="BX132" s="426">
        <v>4.0720000000000001E-3</v>
      </c>
      <c r="BY132" s="426">
        <v>4.9550000000000002E-3</v>
      </c>
      <c r="BZ132" s="426">
        <v>3.7559999999999998E-3</v>
      </c>
      <c r="CA132" s="426">
        <v>3.1979999999999999E-3</v>
      </c>
      <c r="CB132" s="426">
        <v>0</v>
      </c>
      <c r="CC132" s="426">
        <v>0</v>
      </c>
      <c r="CD132" s="426">
        <v>0</v>
      </c>
      <c r="CE132" s="426">
        <v>9.3019999999999995E-3</v>
      </c>
      <c r="CF132" s="426">
        <v>4.45E-3</v>
      </c>
      <c r="CG132" s="426">
        <v>4.6759999999999996E-3</v>
      </c>
      <c r="CH132" s="426">
        <v>3.1930000000000001E-3</v>
      </c>
    </row>
    <row r="133" spans="1:86" x14ac:dyDescent="0.3">
      <c r="A133" s="655"/>
      <c r="B133" s="326" t="s">
        <v>132</v>
      </c>
      <c r="C133" s="130">
        <v>3.3400000000000001E-3</v>
      </c>
      <c r="D133" s="130">
        <v>4.1720000000000004E-3</v>
      </c>
      <c r="E133" s="130">
        <v>3.9909999999999998E-3</v>
      </c>
      <c r="F133" s="426">
        <v>2.826E-3</v>
      </c>
      <c r="G133" s="426">
        <v>6.0169999999999998E-3</v>
      </c>
      <c r="H133" s="426">
        <v>1.5726E-2</v>
      </c>
      <c r="I133" s="426">
        <v>1.3672E-2</v>
      </c>
      <c r="J133" s="426">
        <v>1.5037E-2</v>
      </c>
      <c r="K133" s="426">
        <v>1.5061E-2</v>
      </c>
      <c r="L133" s="426">
        <v>3.7230000000000002E-3</v>
      </c>
      <c r="M133" s="426">
        <v>4.4580000000000002E-3</v>
      </c>
      <c r="N133" s="426">
        <v>3.1909999999999998E-3</v>
      </c>
      <c r="O133" s="426">
        <v>3.5509999999999999E-3</v>
      </c>
      <c r="P133" s="426">
        <v>4.0660000000000002E-3</v>
      </c>
      <c r="Q133" s="426">
        <v>4.7829999999999999E-3</v>
      </c>
      <c r="R133" s="426">
        <v>2.826E-3</v>
      </c>
      <c r="S133" s="426">
        <v>6.0169999999999998E-3</v>
      </c>
      <c r="T133" s="426">
        <v>1.5726E-2</v>
      </c>
      <c r="U133" s="426">
        <v>1.3672E-2</v>
      </c>
      <c r="V133" s="426">
        <v>1.5037E-2</v>
      </c>
      <c r="W133" s="426">
        <v>1.5061E-2</v>
      </c>
      <c r="X133" s="426">
        <v>3.7230000000000002E-3</v>
      </c>
      <c r="Y133" s="426">
        <v>4.4580000000000002E-3</v>
      </c>
      <c r="Z133" s="426">
        <v>3.1909999999999998E-3</v>
      </c>
      <c r="AA133" s="426">
        <v>3.5509999999999999E-3</v>
      </c>
      <c r="AB133" s="426">
        <v>4.0660000000000002E-3</v>
      </c>
      <c r="AC133" s="426">
        <v>4.7829999999999999E-3</v>
      </c>
      <c r="AD133" s="426">
        <v>2.826E-3</v>
      </c>
      <c r="AE133" s="426">
        <v>6.0169999999999998E-3</v>
      </c>
      <c r="AF133" s="426">
        <v>1.5726E-2</v>
      </c>
      <c r="AG133" s="426">
        <v>1.3672E-2</v>
      </c>
      <c r="AH133" s="426">
        <v>1.5037E-2</v>
      </c>
      <c r="AI133" s="426">
        <v>1.5061E-2</v>
      </c>
      <c r="AJ133" s="426">
        <v>3.7230000000000002E-3</v>
      </c>
      <c r="AK133" s="426">
        <v>4.4580000000000002E-3</v>
      </c>
      <c r="AL133" s="426">
        <v>3.1909999999999998E-3</v>
      </c>
      <c r="AM133" s="426">
        <v>3.5509999999999999E-3</v>
      </c>
      <c r="AN133" s="426">
        <v>4.0660000000000002E-3</v>
      </c>
      <c r="AO133" s="426">
        <v>4.7829999999999999E-3</v>
      </c>
      <c r="AP133" s="426">
        <v>2.826E-3</v>
      </c>
      <c r="AQ133" s="426">
        <v>6.0169999999999998E-3</v>
      </c>
      <c r="AR133" s="426">
        <v>1.5726E-2</v>
      </c>
      <c r="AS133" s="426">
        <v>1.3672E-2</v>
      </c>
      <c r="AT133" s="426">
        <v>1.5037E-2</v>
      </c>
      <c r="AU133" s="426">
        <v>1.5061E-2</v>
      </c>
      <c r="AV133" s="426">
        <v>3.7230000000000002E-3</v>
      </c>
      <c r="AW133" s="426">
        <v>4.4580000000000002E-3</v>
      </c>
      <c r="AX133" s="426">
        <v>3.1909999999999998E-3</v>
      </c>
      <c r="AY133" s="426">
        <v>3.5509999999999999E-3</v>
      </c>
      <c r="AZ133" s="426">
        <v>4.0660000000000002E-3</v>
      </c>
      <c r="BA133" s="426">
        <v>4.7829999999999999E-3</v>
      </c>
      <c r="BB133" s="426">
        <v>2.826E-3</v>
      </c>
      <c r="BC133" s="426">
        <v>6.0169999999999998E-3</v>
      </c>
      <c r="BD133" s="426">
        <v>1.5726E-2</v>
      </c>
      <c r="BE133" s="426">
        <v>1.3672E-2</v>
      </c>
      <c r="BF133" s="426">
        <v>1.5037E-2</v>
      </c>
      <c r="BG133" s="426">
        <v>1.5061E-2</v>
      </c>
      <c r="BH133" s="426">
        <v>3.7230000000000002E-3</v>
      </c>
      <c r="BI133" s="426">
        <v>4.4580000000000002E-3</v>
      </c>
      <c r="BJ133" s="426">
        <v>3.1909999999999998E-3</v>
      </c>
      <c r="BK133" s="426">
        <v>3.5509999999999999E-3</v>
      </c>
      <c r="BL133" s="426">
        <v>4.0660000000000002E-3</v>
      </c>
      <c r="BM133" s="426">
        <v>4.7829999999999999E-3</v>
      </c>
      <c r="BN133" s="426">
        <v>2.826E-3</v>
      </c>
      <c r="BO133" s="426">
        <v>6.0169999999999998E-3</v>
      </c>
      <c r="BP133" s="426">
        <v>1.5726E-2</v>
      </c>
      <c r="BQ133" s="426">
        <v>1.3672E-2</v>
      </c>
      <c r="BR133" s="426">
        <v>1.5037E-2</v>
      </c>
      <c r="BS133" s="426">
        <v>1.5061E-2</v>
      </c>
      <c r="BT133" s="426">
        <v>3.7230000000000002E-3</v>
      </c>
      <c r="BU133" s="426">
        <v>4.4580000000000002E-3</v>
      </c>
      <c r="BV133" s="426">
        <v>3.1909999999999998E-3</v>
      </c>
      <c r="BW133" s="426">
        <v>3.5509999999999999E-3</v>
      </c>
      <c r="BX133" s="426">
        <v>4.0660000000000002E-3</v>
      </c>
      <c r="BY133" s="426">
        <v>4.7829999999999999E-3</v>
      </c>
      <c r="BZ133" s="426">
        <v>2.826E-3</v>
      </c>
      <c r="CA133" s="426">
        <v>6.0169999999999998E-3</v>
      </c>
      <c r="CB133" s="426">
        <v>1.5726E-2</v>
      </c>
      <c r="CC133" s="426">
        <v>1.3672E-2</v>
      </c>
      <c r="CD133" s="426">
        <v>1.5037E-2</v>
      </c>
      <c r="CE133" s="426">
        <v>1.5061E-2</v>
      </c>
      <c r="CF133" s="426">
        <v>3.7230000000000002E-3</v>
      </c>
      <c r="CG133" s="426">
        <v>4.4580000000000002E-3</v>
      </c>
      <c r="CH133" s="426">
        <v>3.1909999999999998E-3</v>
      </c>
    </row>
    <row r="134" spans="1:86" x14ac:dyDescent="0.3">
      <c r="A134" s="655"/>
      <c r="B134" s="326" t="s">
        <v>133</v>
      </c>
      <c r="C134" s="130">
        <v>3.1440000000000001E-3</v>
      </c>
      <c r="D134" s="130">
        <v>3.3730000000000001E-3</v>
      </c>
      <c r="E134" s="130">
        <v>2.872E-3</v>
      </c>
      <c r="F134" s="426">
        <v>3.4499999999999999E-3</v>
      </c>
      <c r="G134" s="426">
        <v>4.4089999999999997E-3</v>
      </c>
      <c r="H134" s="426">
        <v>1.0983E-2</v>
      </c>
      <c r="I134" s="426">
        <v>1.0083E-2</v>
      </c>
      <c r="J134" s="426">
        <v>1.0762000000000001E-2</v>
      </c>
      <c r="K134" s="426">
        <v>9.2289999999999994E-3</v>
      </c>
      <c r="L134" s="426">
        <v>4.4390000000000002E-3</v>
      </c>
      <c r="M134" s="426">
        <v>4.0359999999999997E-3</v>
      </c>
      <c r="N134" s="426">
        <v>2.9940000000000001E-3</v>
      </c>
      <c r="O134" s="426">
        <v>3.3570000000000002E-3</v>
      </c>
      <c r="P134" s="426">
        <v>3.3170000000000001E-3</v>
      </c>
      <c r="Q134" s="426">
        <v>3.5750000000000001E-3</v>
      </c>
      <c r="R134" s="426">
        <v>3.4499999999999999E-3</v>
      </c>
      <c r="S134" s="426">
        <v>4.4089999999999997E-3</v>
      </c>
      <c r="T134" s="426">
        <v>1.0983E-2</v>
      </c>
      <c r="U134" s="426">
        <v>1.0083E-2</v>
      </c>
      <c r="V134" s="426">
        <v>1.0762000000000001E-2</v>
      </c>
      <c r="W134" s="426">
        <v>9.2289999999999994E-3</v>
      </c>
      <c r="X134" s="426">
        <v>4.4390000000000002E-3</v>
      </c>
      <c r="Y134" s="426">
        <v>4.0359999999999997E-3</v>
      </c>
      <c r="Z134" s="426">
        <v>2.9940000000000001E-3</v>
      </c>
      <c r="AA134" s="426">
        <v>3.3570000000000002E-3</v>
      </c>
      <c r="AB134" s="426">
        <v>3.3170000000000001E-3</v>
      </c>
      <c r="AC134" s="426">
        <v>3.5750000000000001E-3</v>
      </c>
      <c r="AD134" s="426">
        <v>3.4499999999999999E-3</v>
      </c>
      <c r="AE134" s="426">
        <v>4.4089999999999997E-3</v>
      </c>
      <c r="AF134" s="426">
        <v>1.0983E-2</v>
      </c>
      <c r="AG134" s="426">
        <v>1.0083E-2</v>
      </c>
      <c r="AH134" s="426">
        <v>1.0762000000000001E-2</v>
      </c>
      <c r="AI134" s="426">
        <v>9.2289999999999994E-3</v>
      </c>
      <c r="AJ134" s="426">
        <v>4.4390000000000002E-3</v>
      </c>
      <c r="AK134" s="426">
        <v>4.0359999999999997E-3</v>
      </c>
      <c r="AL134" s="426">
        <v>2.9940000000000001E-3</v>
      </c>
      <c r="AM134" s="426">
        <v>3.3570000000000002E-3</v>
      </c>
      <c r="AN134" s="426">
        <v>3.3170000000000001E-3</v>
      </c>
      <c r="AO134" s="426">
        <v>3.5750000000000001E-3</v>
      </c>
      <c r="AP134" s="426">
        <v>3.4499999999999999E-3</v>
      </c>
      <c r="AQ134" s="426">
        <v>4.4089999999999997E-3</v>
      </c>
      <c r="AR134" s="426">
        <v>1.0983E-2</v>
      </c>
      <c r="AS134" s="426">
        <v>1.0083E-2</v>
      </c>
      <c r="AT134" s="426">
        <v>1.0762000000000001E-2</v>
      </c>
      <c r="AU134" s="426">
        <v>9.2289999999999994E-3</v>
      </c>
      <c r="AV134" s="426">
        <v>4.4390000000000002E-3</v>
      </c>
      <c r="AW134" s="426">
        <v>4.0359999999999997E-3</v>
      </c>
      <c r="AX134" s="426">
        <v>2.9940000000000001E-3</v>
      </c>
      <c r="AY134" s="426">
        <v>3.3570000000000002E-3</v>
      </c>
      <c r="AZ134" s="426">
        <v>3.3170000000000001E-3</v>
      </c>
      <c r="BA134" s="426">
        <v>3.5750000000000001E-3</v>
      </c>
      <c r="BB134" s="426">
        <v>3.4499999999999999E-3</v>
      </c>
      <c r="BC134" s="426">
        <v>4.4089999999999997E-3</v>
      </c>
      <c r="BD134" s="426">
        <v>1.0983E-2</v>
      </c>
      <c r="BE134" s="426">
        <v>1.0083E-2</v>
      </c>
      <c r="BF134" s="426">
        <v>1.0762000000000001E-2</v>
      </c>
      <c r="BG134" s="426">
        <v>9.2289999999999994E-3</v>
      </c>
      <c r="BH134" s="426">
        <v>4.4390000000000002E-3</v>
      </c>
      <c r="BI134" s="426">
        <v>4.0359999999999997E-3</v>
      </c>
      <c r="BJ134" s="426">
        <v>2.9940000000000001E-3</v>
      </c>
      <c r="BK134" s="426">
        <v>3.3570000000000002E-3</v>
      </c>
      <c r="BL134" s="426">
        <v>3.3170000000000001E-3</v>
      </c>
      <c r="BM134" s="426">
        <v>3.5750000000000001E-3</v>
      </c>
      <c r="BN134" s="426">
        <v>3.4499999999999999E-3</v>
      </c>
      <c r="BO134" s="426">
        <v>4.4089999999999997E-3</v>
      </c>
      <c r="BP134" s="426">
        <v>1.0983E-2</v>
      </c>
      <c r="BQ134" s="426">
        <v>1.0083E-2</v>
      </c>
      <c r="BR134" s="426">
        <v>1.0762000000000001E-2</v>
      </c>
      <c r="BS134" s="426">
        <v>9.2289999999999994E-3</v>
      </c>
      <c r="BT134" s="426">
        <v>4.4390000000000002E-3</v>
      </c>
      <c r="BU134" s="426">
        <v>4.0359999999999997E-3</v>
      </c>
      <c r="BV134" s="426">
        <v>2.9940000000000001E-3</v>
      </c>
      <c r="BW134" s="426">
        <v>3.3570000000000002E-3</v>
      </c>
      <c r="BX134" s="426">
        <v>3.3170000000000001E-3</v>
      </c>
      <c r="BY134" s="426">
        <v>3.5750000000000001E-3</v>
      </c>
      <c r="BZ134" s="426">
        <v>3.4499999999999999E-3</v>
      </c>
      <c r="CA134" s="426">
        <v>4.4089999999999997E-3</v>
      </c>
      <c r="CB134" s="426">
        <v>1.0983E-2</v>
      </c>
      <c r="CC134" s="426">
        <v>1.0083E-2</v>
      </c>
      <c r="CD134" s="426">
        <v>1.0762000000000001E-2</v>
      </c>
      <c r="CE134" s="426">
        <v>9.2289999999999994E-3</v>
      </c>
      <c r="CF134" s="426">
        <v>4.4390000000000002E-3</v>
      </c>
      <c r="CG134" s="426">
        <v>4.0359999999999997E-3</v>
      </c>
      <c r="CH134" s="426">
        <v>2.9940000000000001E-3</v>
      </c>
    </row>
    <row r="135" spans="1:86" x14ac:dyDescent="0.3">
      <c r="A135" s="655"/>
      <c r="B135" s="326" t="s">
        <v>134</v>
      </c>
      <c r="C135" s="130">
        <v>2.6380000000000002E-3</v>
      </c>
      <c r="D135" s="130">
        <v>2.977E-3</v>
      </c>
      <c r="E135" s="130">
        <v>2.4329999999999998E-3</v>
      </c>
      <c r="F135" s="426">
        <v>2.6919999999999999E-3</v>
      </c>
      <c r="G135" s="426">
        <v>3.6480000000000002E-3</v>
      </c>
      <c r="H135" s="426">
        <v>9.3989999999999994E-3</v>
      </c>
      <c r="I135" s="426">
        <v>8.6339999999999993E-3</v>
      </c>
      <c r="J135" s="426">
        <v>9.2370000000000004E-3</v>
      </c>
      <c r="K135" s="426">
        <v>8.4950000000000008E-3</v>
      </c>
      <c r="L135" s="426">
        <v>3.6459999999999999E-3</v>
      </c>
      <c r="M135" s="426">
        <v>3.6189999999999998E-3</v>
      </c>
      <c r="N135" s="426">
        <v>2.846E-3</v>
      </c>
      <c r="O135" s="426">
        <v>2.8530000000000001E-3</v>
      </c>
      <c r="P135" s="426">
        <v>2.9459999999999998E-3</v>
      </c>
      <c r="Q135" s="426">
        <v>3.101E-3</v>
      </c>
      <c r="R135" s="426">
        <v>2.6919999999999999E-3</v>
      </c>
      <c r="S135" s="426">
        <v>3.6480000000000002E-3</v>
      </c>
      <c r="T135" s="426">
        <v>9.3989999999999994E-3</v>
      </c>
      <c r="U135" s="426">
        <v>8.6339999999999993E-3</v>
      </c>
      <c r="V135" s="426">
        <v>9.2370000000000004E-3</v>
      </c>
      <c r="W135" s="426">
        <v>8.4950000000000008E-3</v>
      </c>
      <c r="X135" s="426">
        <v>3.6459999999999999E-3</v>
      </c>
      <c r="Y135" s="426">
        <v>3.6189999999999998E-3</v>
      </c>
      <c r="Z135" s="426">
        <v>2.846E-3</v>
      </c>
      <c r="AA135" s="426">
        <v>2.8530000000000001E-3</v>
      </c>
      <c r="AB135" s="426">
        <v>2.9459999999999998E-3</v>
      </c>
      <c r="AC135" s="426">
        <v>3.101E-3</v>
      </c>
      <c r="AD135" s="426">
        <v>2.6919999999999999E-3</v>
      </c>
      <c r="AE135" s="426">
        <v>3.6480000000000002E-3</v>
      </c>
      <c r="AF135" s="426">
        <v>9.3989999999999994E-3</v>
      </c>
      <c r="AG135" s="426">
        <v>8.6339999999999993E-3</v>
      </c>
      <c r="AH135" s="426">
        <v>9.2370000000000004E-3</v>
      </c>
      <c r="AI135" s="426">
        <v>8.4950000000000008E-3</v>
      </c>
      <c r="AJ135" s="426">
        <v>3.6459999999999999E-3</v>
      </c>
      <c r="AK135" s="426">
        <v>3.6189999999999998E-3</v>
      </c>
      <c r="AL135" s="426">
        <v>2.846E-3</v>
      </c>
      <c r="AM135" s="426">
        <v>2.8530000000000001E-3</v>
      </c>
      <c r="AN135" s="426">
        <v>2.9459999999999998E-3</v>
      </c>
      <c r="AO135" s="426">
        <v>3.101E-3</v>
      </c>
      <c r="AP135" s="426">
        <v>2.6919999999999999E-3</v>
      </c>
      <c r="AQ135" s="426">
        <v>3.6480000000000002E-3</v>
      </c>
      <c r="AR135" s="426">
        <v>9.3989999999999994E-3</v>
      </c>
      <c r="AS135" s="426">
        <v>8.6339999999999993E-3</v>
      </c>
      <c r="AT135" s="426">
        <v>9.2370000000000004E-3</v>
      </c>
      <c r="AU135" s="426">
        <v>8.4950000000000008E-3</v>
      </c>
      <c r="AV135" s="426">
        <v>3.6459999999999999E-3</v>
      </c>
      <c r="AW135" s="426">
        <v>3.6189999999999998E-3</v>
      </c>
      <c r="AX135" s="426">
        <v>2.846E-3</v>
      </c>
      <c r="AY135" s="426">
        <v>2.8530000000000001E-3</v>
      </c>
      <c r="AZ135" s="426">
        <v>2.9459999999999998E-3</v>
      </c>
      <c r="BA135" s="426">
        <v>3.101E-3</v>
      </c>
      <c r="BB135" s="426">
        <v>2.6919999999999999E-3</v>
      </c>
      <c r="BC135" s="426">
        <v>3.6480000000000002E-3</v>
      </c>
      <c r="BD135" s="426">
        <v>9.3989999999999994E-3</v>
      </c>
      <c r="BE135" s="426">
        <v>8.6339999999999993E-3</v>
      </c>
      <c r="BF135" s="426">
        <v>9.2370000000000004E-3</v>
      </c>
      <c r="BG135" s="426">
        <v>8.4950000000000008E-3</v>
      </c>
      <c r="BH135" s="426">
        <v>3.6459999999999999E-3</v>
      </c>
      <c r="BI135" s="426">
        <v>3.6189999999999998E-3</v>
      </c>
      <c r="BJ135" s="426">
        <v>2.846E-3</v>
      </c>
      <c r="BK135" s="426">
        <v>2.8530000000000001E-3</v>
      </c>
      <c r="BL135" s="426">
        <v>2.9459999999999998E-3</v>
      </c>
      <c r="BM135" s="426">
        <v>3.101E-3</v>
      </c>
      <c r="BN135" s="426">
        <v>2.6919999999999999E-3</v>
      </c>
      <c r="BO135" s="426">
        <v>3.6480000000000002E-3</v>
      </c>
      <c r="BP135" s="426">
        <v>9.3989999999999994E-3</v>
      </c>
      <c r="BQ135" s="426">
        <v>8.6339999999999993E-3</v>
      </c>
      <c r="BR135" s="426">
        <v>9.2370000000000004E-3</v>
      </c>
      <c r="BS135" s="426">
        <v>8.4950000000000008E-3</v>
      </c>
      <c r="BT135" s="426">
        <v>3.6459999999999999E-3</v>
      </c>
      <c r="BU135" s="426">
        <v>3.6189999999999998E-3</v>
      </c>
      <c r="BV135" s="426">
        <v>2.846E-3</v>
      </c>
      <c r="BW135" s="426">
        <v>2.8530000000000001E-3</v>
      </c>
      <c r="BX135" s="426">
        <v>2.9459999999999998E-3</v>
      </c>
      <c r="BY135" s="426">
        <v>3.101E-3</v>
      </c>
      <c r="BZ135" s="426">
        <v>2.6919999999999999E-3</v>
      </c>
      <c r="CA135" s="426">
        <v>3.6480000000000002E-3</v>
      </c>
      <c r="CB135" s="426">
        <v>9.3989999999999994E-3</v>
      </c>
      <c r="CC135" s="426">
        <v>8.6339999999999993E-3</v>
      </c>
      <c r="CD135" s="426">
        <v>9.2370000000000004E-3</v>
      </c>
      <c r="CE135" s="426">
        <v>8.4950000000000008E-3</v>
      </c>
      <c r="CF135" s="426">
        <v>3.6459999999999999E-3</v>
      </c>
      <c r="CG135" s="426">
        <v>3.6189999999999998E-3</v>
      </c>
      <c r="CH135" s="426">
        <v>2.846E-3</v>
      </c>
    </row>
    <row r="136" spans="1:86" x14ac:dyDescent="0.3">
      <c r="A136" s="655"/>
      <c r="B136" s="326" t="s">
        <v>232</v>
      </c>
      <c r="C136" s="130">
        <v>2.6380000000000002E-3</v>
      </c>
      <c r="D136" s="130">
        <v>2.977E-3</v>
      </c>
      <c r="E136" s="130">
        <v>2.4329999999999998E-3</v>
      </c>
      <c r="F136" s="426">
        <v>2.6919999999999999E-3</v>
      </c>
      <c r="G136" s="426">
        <v>3.6480000000000002E-3</v>
      </c>
      <c r="H136" s="426">
        <v>9.3989999999999994E-3</v>
      </c>
      <c r="I136" s="426">
        <v>8.6339999999999993E-3</v>
      </c>
      <c r="J136" s="426">
        <v>9.2370000000000004E-3</v>
      </c>
      <c r="K136" s="426">
        <v>8.4950000000000008E-3</v>
      </c>
      <c r="L136" s="426">
        <v>3.6459999999999999E-3</v>
      </c>
      <c r="M136" s="426">
        <v>3.6189999999999998E-3</v>
      </c>
      <c r="N136" s="426">
        <v>2.846E-3</v>
      </c>
      <c r="O136" s="426">
        <v>2.8530000000000001E-3</v>
      </c>
      <c r="P136" s="426">
        <v>2.9459999999999998E-3</v>
      </c>
      <c r="Q136" s="426">
        <v>3.101E-3</v>
      </c>
      <c r="R136" s="426">
        <v>2.6919999999999999E-3</v>
      </c>
      <c r="S136" s="426">
        <v>3.6480000000000002E-3</v>
      </c>
      <c r="T136" s="426">
        <v>9.3989999999999994E-3</v>
      </c>
      <c r="U136" s="426">
        <v>8.6339999999999993E-3</v>
      </c>
      <c r="V136" s="426">
        <v>9.2370000000000004E-3</v>
      </c>
      <c r="W136" s="426">
        <v>8.4950000000000008E-3</v>
      </c>
      <c r="X136" s="426">
        <v>3.6459999999999999E-3</v>
      </c>
      <c r="Y136" s="426">
        <v>3.6189999999999998E-3</v>
      </c>
      <c r="Z136" s="426">
        <v>2.846E-3</v>
      </c>
      <c r="AA136" s="426">
        <v>2.8530000000000001E-3</v>
      </c>
      <c r="AB136" s="426">
        <v>2.9459999999999998E-3</v>
      </c>
      <c r="AC136" s="426">
        <v>3.101E-3</v>
      </c>
      <c r="AD136" s="426">
        <v>2.6919999999999999E-3</v>
      </c>
      <c r="AE136" s="426">
        <v>3.6480000000000002E-3</v>
      </c>
      <c r="AF136" s="426">
        <v>9.3989999999999994E-3</v>
      </c>
      <c r="AG136" s="426">
        <v>8.6339999999999993E-3</v>
      </c>
      <c r="AH136" s="426">
        <v>9.2370000000000004E-3</v>
      </c>
      <c r="AI136" s="426">
        <v>8.4950000000000008E-3</v>
      </c>
      <c r="AJ136" s="426">
        <v>3.6459999999999999E-3</v>
      </c>
      <c r="AK136" s="426">
        <v>3.6189999999999998E-3</v>
      </c>
      <c r="AL136" s="426">
        <v>2.846E-3</v>
      </c>
      <c r="AM136" s="426">
        <v>2.8530000000000001E-3</v>
      </c>
      <c r="AN136" s="426">
        <v>2.9459999999999998E-3</v>
      </c>
      <c r="AO136" s="426">
        <v>3.101E-3</v>
      </c>
      <c r="AP136" s="426">
        <v>2.6919999999999999E-3</v>
      </c>
      <c r="AQ136" s="426">
        <v>3.6480000000000002E-3</v>
      </c>
      <c r="AR136" s="426">
        <v>9.3989999999999994E-3</v>
      </c>
      <c r="AS136" s="426">
        <v>8.6339999999999993E-3</v>
      </c>
      <c r="AT136" s="426">
        <v>9.2370000000000004E-3</v>
      </c>
      <c r="AU136" s="426">
        <v>8.4950000000000008E-3</v>
      </c>
      <c r="AV136" s="426">
        <v>3.6459999999999999E-3</v>
      </c>
      <c r="AW136" s="426">
        <v>3.6189999999999998E-3</v>
      </c>
      <c r="AX136" s="426">
        <v>2.846E-3</v>
      </c>
      <c r="AY136" s="426">
        <v>2.8530000000000001E-3</v>
      </c>
      <c r="AZ136" s="426">
        <v>2.9459999999999998E-3</v>
      </c>
      <c r="BA136" s="426">
        <v>3.101E-3</v>
      </c>
      <c r="BB136" s="426">
        <v>2.6919999999999999E-3</v>
      </c>
      <c r="BC136" s="426">
        <v>3.6480000000000002E-3</v>
      </c>
      <c r="BD136" s="426">
        <v>9.3989999999999994E-3</v>
      </c>
      <c r="BE136" s="426">
        <v>8.6339999999999993E-3</v>
      </c>
      <c r="BF136" s="426">
        <v>9.2370000000000004E-3</v>
      </c>
      <c r="BG136" s="426">
        <v>8.4950000000000008E-3</v>
      </c>
      <c r="BH136" s="426">
        <v>3.6459999999999999E-3</v>
      </c>
      <c r="BI136" s="426">
        <v>3.6189999999999998E-3</v>
      </c>
      <c r="BJ136" s="426">
        <v>2.846E-3</v>
      </c>
      <c r="BK136" s="426">
        <v>2.8530000000000001E-3</v>
      </c>
      <c r="BL136" s="426">
        <v>2.9459999999999998E-3</v>
      </c>
      <c r="BM136" s="426">
        <v>3.101E-3</v>
      </c>
      <c r="BN136" s="426">
        <v>2.6919999999999999E-3</v>
      </c>
      <c r="BO136" s="426">
        <v>3.6480000000000002E-3</v>
      </c>
      <c r="BP136" s="426">
        <v>9.3989999999999994E-3</v>
      </c>
      <c r="BQ136" s="426">
        <v>8.6339999999999993E-3</v>
      </c>
      <c r="BR136" s="426">
        <v>9.2370000000000004E-3</v>
      </c>
      <c r="BS136" s="426">
        <v>8.4950000000000008E-3</v>
      </c>
      <c r="BT136" s="426">
        <v>3.6459999999999999E-3</v>
      </c>
      <c r="BU136" s="426">
        <v>3.6189999999999998E-3</v>
      </c>
      <c r="BV136" s="426">
        <v>2.846E-3</v>
      </c>
      <c r="BW136" s="426">
        <v>2.8530000000000001E-3</v>
      </c>
      <c r="BX136" s="426">
        <v>2.9459999999999998E-3</v>
      </c>
      <c r="BY136" s="426">
        <v>3.101E-3</v>
      </c>
      <c r="BZ136" s="426">
        <v>2.6919999999999999E-3</v>
      </c>
      <c r="CA136" s="426">
        <v>3.6480000000000002E-3</v>
      </c>
      <c r="CB136" s="426">
        <v>9.3989999999999994E-3</v>
      </c>
      <c r="CC136" s="426">
        <v>8.6339999999999993E-3</v>
      </c>
      <c r="CD136" s="426">
        <v>9.2370000000000004E-3</v>
      </c>
      <c r="CE136" s="426">
        <v>8.4950000000000008E-3</v>
      </c>
      <c r="CF136" s="426">
        <v>3.6459999999999999E-3</v>
      </c>
      <c r="CG136" s="426">
        <v>3.6189999999999998E-3</v>
      </c>
      <c r="CH136" s="426">
        <v>2.846E-3</v>
      </c>
    </row>
    <row r="137" spans="1:86" x14ac:dyDescent="0.3">
      <c r="A137" s="655"/>
      <c r="B137" s="326" t="s">
        <v>233</v>
      </c>
      <c r="C137" s="130">
        <v>2.6380000000000002E-3</v>
      </c>
      <c r="D137" s="130">
        <v>2.977E-3</v>
      </c>
      <c r="E137" s="130">
        <v>2.4329999999999998E-3</v>
      </c>
      <c r="F137" s="426">
        <v>2.6919999999999999E-3</v>
      </c>
      <c r="G137" s="426">
        <v>3.6480000000000002E-3</v>
      </c>
      <c r="H137" s="426">
        <v>9.3989999999999994E-3</v>
      </c>
      <c r="I137" s="426">
        <v>8.6339999999999993E-3</v>
      </c>
      <c r="J137" s="426">
        <v>9.2370000000000004E-3</v>
      </c>
      <c r="K137" s="426">
        <v>8.4950000000000008E-3</v>
      </c>
      <c r="L137" s="426">
        <v>3.6459999999999999E-3</v>
      </c>
      <c r="M137" s="426">
        <v>3.6189999999999998E-3</v>
      </c>
      <c r="N137" s="426">
        <v>2.846E-3</v>
      </c>
      <c r="O137" s="426">
        <v>2.8530000000000001E-3</v>
      </c>
      <c r="P137" s="426">
        <v>2.9459999999999998E-3</v>
      </c>
      <c r="Q137" s="426">
        <v>3.101E-3</v>
      </c>
      <c r="R137" s="426">
        <v>2.6919999999999999E-3</v>
      </c>
      <c r="S137" s="426">
        <v>3.6480000000000002E-3</v>
      </c>
      <c r="T137" s="426">
        <v>9.3989999999999994E-3</v>
      </c>
      <c r="U137" s="426">
        <v>8.6339999999999993E-3</v>
      </c>
      <c r="V137" s="426">
        <v>9.2370000000000004E-3</v>
      </c>
      <c r="W137" s="426">
        <v>8.4950000000000008E-3</v>
      </c>
      <c r="X137" s="426">
        <v>3.6459999999999999E-3</v>
      </c>
      <c r="Y137" s="426">
        <v>3.6189999999999998E-3</v>
      </c>
      <c r="Z137" s="426">
        <v>2.846E-3</v>
      </c>
      <c r="AA137" s="426">
        <v>2.8530000000000001E-3</v>
      </c>
      <c r="AB137" s="426">
        <v>2.9459999999999998E-3</v>
      </c>
      <c r="AC137" s="426">
        <v>3.101E-3</v>
      </c>
      <c r="AD137" s="426">
        <v>2.6919999999999999E-3</v>
      </c>
      <c r="AE137" s="426">
        <v>3.6480000000000002E-3</v>
      </c>
      <c r="AF137" s="426">
        <v>9.3989999999999994E-3</v>
      </c>
      <c r="AG137" s="426">
        <v>8.6339999999999993E-3</v>
      </c>
      <c r="AH137" s="426">
        <v>9.2370000000000004E-3</v>
      </c>
      <c r="AI137" s="426">
        <v>8.4950000000000008E-3</v>
      </c>
      <c r="AJ137" s="426">
        <v>3.6459999999999999E-3</v>
      </c>
      <c r="AK137" s="426">
        <v>3.6189999999999998E-3</v>
      </c>
      <c r="AL137" s="426">
        <v>2.846E-3</v>
      </c>
      <c r="AM137" s="426">
        <v>2.8530000000000001E-3</v>
      </c>
      <c r="AN137" s="426">
        <v>2.9459999999999998E-3</v>
      </c>
      <c r="AO137" s="426">
        <v>3.101E-3</v>
      </c>
      <c r="AP137" s="426">
        <v>2.6919999999999999E-3</v>
      </c>
      <c r="AQ137" s="426">
        <v>3.6480000000000002E-3</v>
      </c>
      <c r="AR137" s="426">
        <v>9.3989999999999994E-3</v>
      </c>
      <c r="AS137" s="426">
        <v>8.6339999999999993E-3</v>
      </c>
      <c r="AT137" s="426">
        <v>9.2370000000000004E-3</v>
      </c>
      <c r="AU137" s="426">
        <v>8.4950000000000008E-3</v>
      </c>
      <c r="AV137" s="426">
        <v>3.6459999999999999E-3</v>
      </c>
      <c r="AW137" s="426">
        <v>3.6189999999999998E-3</v>
      </c>
      <c r="AX137" s="426">
        <v>2.846E-3</v>
      </c>
      <c r="AY137" s="426">
        <v>2.8530000000000001E-3</v>
      </c>
      <c r="AZ137" s="426">
        <v>2.9459999999999998E-3</v>
      </c>
      <c r="BA137" s="426">
        <v>3.101E-3</v>
      </c>
      <c r="BB137" s="426">
        <v>2.6919999999999999E-3</v>
      </c>
      <c r="BC137" s="426">
        <v>3.6480000000000002E-3</v>
      </c>
      <c r="BD137" s="426">
        <v>9.3989999999999994E-3</v>
      </c>
      <c r="BE137" s="426">
        <v>8.6339999999999993E-3</v>
      </c>
      <c r="BF137" s="426">
        <v>9.2370000000000004E-3</v>
      </c>
      <c r="BG137" s="426">
        <v>8.4950000000000008E-3</v>
      </c>
      <c r="BH137" s="426">
        <v>3.6459999999999999E-3</v>
      </c>
      <c r="BI137" s="426">
        <v>3.6189999999999998E-3</v>
      </c>
      <c r="BJ137" s="426">
        <v>2.846E-3</v>
      </c>
      <c r="BK137" s="426">
        <v>2.8530000000000001E-3</v>
      </c>
      <c r="BL137" s="426">
        <v>2.9459999999999998E-3</v>
      </c>
      <c r="BM137" s="426">
        <v>3.101E-3</v>
      </c>
      <c r="BN137" s="426">
        <v>2.6919999999999999E-3</v>
      </c>
      <c r="BO137" s="426">
        <v>3.6480000000000002E-3</v>
      </c>
      <c r="BP137" s="426">
        <v>9.3989999999999994E-3</v>
      </c>
      <c r="BQ137" s="426">
        <v>8.6339999999999993E-3</v>
      </c>
      <c r="BR137" s="426">
        <v>9.2370000000000004E-3</v>
      </c>
      <c r="BS137" s="426">
        <v>8.4950000000000008E-3</v>
      </c>
      <c r="BT137" s="426">
        <v>3.6459999999999999E-3</v>
      </c>
      <c r="BU137" s="426">
        <v>3.6189999999999998E-3</v>
      </c>
      <c r="BV137" s="426">
        <v>2.846E-3</v>
      </c>
      <c r="BW137" s="426">
        <v>2.8530000000000001E-3</v>
      </c>
      <c r="BX137" s="426">
        <v>2.9459999999999998E-3</v>
      </c>
      <c r="BY137" s="426">
        <v>3.101E-3</v>
      </c>
      <c r="BZ137" s="426">
        <v>2.6919999999999999E-3</v>
      </c>
      <c r="CA137" s="426">
        <v>3.6480000000000002E-3</v>
      </c>
      <c r="CB137" s="426">
        <v>9.3989999999999994E-3</v>
      </c>
      <c r="CC137" s="426">
        <v>8.6339999999999993E-3</v>
      </c>
      <c r="CD137" s="426">
        <v>9.2370000000000004E-3</v>
      </c>
      <c r="CE137" s="426">
        <v>8.4950000000000008E-3</v>
      </c>
      <c r="CF137" s="426">
        <v>3.6459999999999999E-3</v>
      </c>
      <c r="CG137" s="426">
        <v>3.6189999999999998E-3</v>
      </c>
      <c r="CH137" s="426">
        <v>2.846E-3</v>
      </c>
    </row>
    <row r="138" spans="1:86" x14ac:dyDescent="0.3">
      <c r="A138" s="655"/>
      <c r="B138" s="326" t="s">
        <v>136</v>
      </c>
      <c r="C138" s="130">
        <v>2.176E-3</v>
      </c>
      <c r="D138" s="130">
        <v>2.405E-3</v>
      </c>
      <c r="E138" s="130">
        <v>1.9070000000000001E-3</v>
      </c>
      <c r="F138" s="426">
        <v>2.5790000000000001E-3</v>
      </c>
      <c r="G138" s="426">
        <v>3.1459999999999999E-3</v>
      </c>
      <c r="H138" s="426">
        <v>8.2480000000000001E-3</v>
      </c>
      <c r="I138" s="426">
        <v>7.535E-3</v>
      </c>
      <c r="J138" s="426">
        <v>8.1329999999999996E-3</v>
      </c>
      <c r="K138" s="426">
        <v>7.4019999999999997E-3</v>
      </c>
      <c r="L138" s="426">
        <v>3.1189999999999998E-3</v>
      </c>
      <c r="M138" s="426">
        <v>3.078E-3</v>
      </c>
      <c r="N138" s="426">
        <v>2.4130000000000002E-3</v>
      </c>
      <c r="O138" s="426">
        <v>2.3930000000000002E-3</v>
      </c>
      <c r="P138" s="426">
        <v>2.4099999999999998E-3</v>
      </c>
      <c r="Q138" s="426">
        <v>2.532E-3</v>
      </c>
      <c r="R138" s="426">
        <v>2.5790000000000001E-3</v>
      </c>
      <c r="S138" s="426">
        <v>3.1459999999999999E-3</v>
      </c>
      <c r="T138" s="426">
        <v>8.2480000000000001E-3</v>
      </c>
      <c r="U138" s="426">
        <v>7.535E-3</v>
      </c>
      <c r="V138" s="426">
        <v>8.1329999999999996E-3</v>
      </c>
      <c r="W138" s="426">
        <v>7.4019999999999997E-3</v>
      </c>
      <c r="X138" s="426">
        <v>3.1189999999999998E-3</v>
      </c>
      <c r="Y138" s="426">
        <v>3.078E-3</v>
      </c>
      <c r="Z138" s="426">
        <v>2.4130000000000002E-3</v>
      </c>
      <c r="AA138" s="426">
        <v>2.3930000000000002E-3</v>
      </c>
      <c r="AB138" s="426">
        <v>2.4099999999999998E-3</v>
      </c>
      <c r="AC138" s="426">
        <v>2.532E-3</v>
      </c>
      <c r="AD138" s="426">
        <v>2.5790000000000001E-3</v>
      </c>
      <c r="AE138" s="426">
        <v>3.1459999999999999E-3</v>
      </c>
      <c r="AF138" s="426">
        <v>8.2480000000000001E-3</v>
      </c>
      <c r="AG138" s="426">
        <v>7.535E-3</v>
      </c>
      <c r="AH138" s="426">
        <v>8.1329999999999996E-3</v>
      </c>
      <c r="AI138" s="426">
        <v>7.4019999999999997E-3</v>
      </c>
      <c r="AJ138" s="426">
        <v>3.1189999999999998E-3</v>
      </c>
      <c r="AK138" s="426">
        <v>3.078E-3</v>
      </c>
      <c r="AL138" s="426">
        <v>2.4130000000000002E-3</v>
      </c>
      <c r="AM138" s="426">
        <v>2.3930000000000002E-3</v>
      </c>
      <c r="AN138" s="426">
        <v>2.4099999999999998E-3</v>
      </c>
      <c r="AO138" s="426">
        <v>2.532E-3</v>
      </c>
      <c r="AP138" s="426">
        <v>2.5790000000000001E-3</v>
      </c>
      <c r="AQ138" s="426">
        <v>3.1459999999999999E-3</v>
      </c>
      <c r="AR138" s="426">
        <v>8.2480000000000001E-3</v>
      </c>
      <c r="AS138" s="426">
        <v>7.535E-3</v>
      </c>
      <c r="AT138" s="426">
        <v>8.1329999999999996E-3</v>
      </c>
      <c r="AU138" s="426">
        <v>7.4019999999999997E-3</v>
      </c>
      <c r="AV138" s="426">
        <v>3.1189999999999998E-3</v>
      </c>
      <c r="AW138" s="426">
        <v>3.078E-3</v>
      </c>
      <c r="AX138" s="426">
        <v>2.4130000000000002E-3</v>
      </c>
      <c r="AY138" s="426">
        <v>2.3930000000000002E-3</v>
      </c>
      <c r="AZ138" s="426">
        <v>2.4099999999999998E-3</v>
      </c>
      <c r="BA138" s="426">
        <v>2.532E-3</v>
      </c>
      <c r="BB138" s="426">
        <v>2.5790000000000001E-3</v>
      </c>
      <c r="BC138" s="426">
        <v>3.1459999999999999E-3</v>
      </c>
      <c r="BD138" s="426">
        <v>8.2480000000000001E-3</v>
      </c>
      <c r="BE138" s="426">
        <v>7.535E-3</v>
      </c>
      <c r="BF138" s="426">
        <v>8.1329999999999996E-3</v>
      </c>
      <c r="BG138" s="426">
        <v>7.4019999999999997E-3</v>
      </c>
      <c r="BH138" s="426">
        <v>3.1189999999999998E-3</v>
      </c>
      <c r="BI138" s="426">
        <v>3.078E-3</v>
      </c>
      <c r="BJ138" s="426">
        <v>2.4130000000000002E-3</v>
      </c>
      <c r="BK138" s="426">
        <v>2.3930000000000002E-3</v>
      </c>
      <c r="BL138" s="426">
        <v>2.4099999999999998E-3</v>
      </c>
      <c r="BM138" s="426">
        <v>2.532E-3</v>
      </c>
      <c r="BN138" s="426">
        <v>2.5790000000000001E-3</v>
      </c>
      <c r="BO138" s="426">
        <v>3.1459999999999999E-3</v>
      </c>
      <c r="BP138" s="426">
        <v>8.2480000000000001E-3</v>
      </c>
      <c r="BQ138" s="426">
        <v>7.535E-3</v>
      </c>
      <c r="BR138" s="426">
        <v>8.1329999999999996E-3</v>
      </c>
      <c r="BS138" s="426">
        <v>7.4019999999999997E-3</v>
      </c>
      <c r="BT138" s="426">
        <v>3.1189999999999998E-3</v>
      </c>
      <c r="BU138" s="426">
        <v>3.078E-3</v>
      </c>
      <c r="BV138" s="426">
        <v>2.4130000000000002E-3</v>
      </c>
      <c r="BW138" s="426">
        <v>2.3930000000000002E-3</v>
      </c>
      <c r="BX138" s="426">
        <v>2.4099999999999998E-3</v>
      </c>
      <c r="BY138" s="426">
        <v>2.532E-3</v>
      </c>
      <c r="BZ138" s="426">
        <v>2.5790000000000001E-3</v>
      </c>
      <c r="CA138" s="426">
        <v>3.1459999999999999E-3</v>
      </c>
      <c r="CB138" s="426">
        <v>8.2480000000000001E-3</v>
      </c>
      <c r="CC138" s="426">
        <v>7.535E-3</v>
      </c>
      <c r="CD138" s="426">
        <v>8.1329999999999996E-3</v>
      </c>
      <c r="CE138" s="426">
        <v>7.4019999999999997E-3</v>
      </c>
      <c r="CF138" s="426">
        <v>3.1189999999999998E-3</v>
      </c>
      <c r="CG138" s="426">
        <v>3.078E-3</v>
      </c>
      <c r="CH138" s="426">
        <v>2.4130000000000002E-3</v>
      </c>
    </row>
    <row r="139" spans="1:86" ht="15" thickBot="1" x14ac:dyDescent="0.35">
      <c r="A139" s="656"/>
      <c r="B139" s="327" t="s">
        <v>137</v>
      </c>
      <c r="C139" s="131">
        <v>2.6640000000000001E-3</v>
      </c>
      <c r="D139" s="131">
        <v>2.702E-3</v>
      </c>
      <c r="E139" s="131">
        <v>2.0119999999999999E-3</v>
      </c>
      <c r="F139" s="427">
        <v>3.4529999999999999E-3</v>
      </c>
      <c r="G139" s="427">
        <v>4.1749999999999999E-3</v>
      </c>
      <c r="H139" s="427">
        <v>1.1337E-2</v>
      </c>
      <c r="I139" s="427">
        <v>1.0385999999999999E-2</v>
      </c>
      <c r="J139" s="427">
        <v>1.115E-2</v>
      </c>
      <c r="K139" s="427">
        <v>9.7389999999999994E-3</v>
      </c>
      <c r="L139" s="427">
        <v>4.1619999999999999E-3</v>
      </c>
      <c r="M139" s="427">
        <v>3.9139999999999999E-3</v>
      </c>
      <c r="N139" s="427">
        <v>3.0730000000000002E-3</v>
      </c>
      <c r="O139" s="427">
        <v>2.879E-3</v>
      </c>
      <c r="P139" s="427">
        <v>2.6879999999999999E-3</v>
      </c>
      <c r="Q139" s="427">
        <v>2.6459999999999999E-3</v>
      </c>
      <c r="R139" s="427">
        <v>3.4529999999999999E-3</v>
      </c>
      <c r="S139" s="427">
        <v>4.1749999999999999E-3</v>
      </c>
      <c r="T139" s="427">
        <v>1.1337E-2</v>
      </c>
      <c r="U139" s="427">
        <v>1.0385999999999999E-2</v>
      </c>
      <c r="V139" s="427">
        <v>1.115E-2</v>
      </c>
      <c r="W139" s="427">
        <v>9.7389999999999994E-3</v>
      </c>
      <c r="X139" s="427">
        <v>4.1619999999999999E-3</v>
      </c>
      <c r="Y139" s="427">
        <v>3.9139999999999999E-3</v>
      </c>
      <c r="Z139" s="427">
        <v>3.0730000000000002E-3</v>
      </c>
      <c r="AA139" s="427">
        <v>2.879E-3</v>
      </c>
      <c r="AB139" s="427">
        <v>2.6879999999999999E-3</v>
      </c>
      <c r="AC139" s="427">
        <v>2.6459999999999999E-3</v>
      </c>
      <c r="AD139" s="427">
        <v>3.4529999999999999E-3</v>
      </c>
      <c r="AE139" s="427">
        <v>4.1749999999999999E-3</v>
      </c>
      <c r="AF139" s="427">
        <v>1.1337E-2</v>
      </c>
      <c r="AG139" s="427">
        <v>1.0385999999999999E-2</v>
      </c>
      <c r="AH139" s="427">
        <v>1.115E-2</v>
      </c>
      <c r="AI139" s="427">
        <v>9.7389999999999994E-3</v>
      </c>
      <c r="AJ139" s="427">
        <v>4.1619999999999999E-3</v>
      </c>
      <c r="AK139" s="427">
        <v>3.9139999999999999E-3</v>
      </c>
      <c r="AL139" s="427">
        <v>3.0730000000000002E-3</v>
      </c>
      <c r="AM139" s="427">
        <v>2.879E-3</v>
      </c>
      <c r="AN139" s="427">
        <v>2.6879999999999999E-3</v>
      </c>
      <c r="AO139" s="427">
        <v>2.6459999999999999E-3</v>
      </c>
      <c r="AP139" s="427">
        <v>3.4529999999999999E-3</v>
      </c>
      <c r="AQ139" s="427">
        <v>4.1749999999999999E-3</v>
      </c>
      <c r="AR139" s="427">
        <v>1.1337E-2</v>
      </c>
      <c r="AS139" s="427">
        <v>1.0385999999999999E-2</v>
      </c>
      <c r="AT139" s="427">
        <v>1.115E-2</v>
      </c>
      <c r="AU139" s="427">
        <v>9.7389999999999994E-3</v>
      </c>
      <c r="AV139" s="427">
        <v>4.1619999999999999E-3</v>
      </c>
      <c r="AW139" s="427">
        <v>3.9139999999999999E-3</v>
      </c>
      <c r="AX139" s="427">
        <v>3.0730000000000002E-3</v>
      </c>
      <c r="AY139" s="427">
        <v>2.879E-3</v>
      </c>
      <c r="AZ139" s="427">
        <v>2.6879999999999999E-3</v>
      </c>
      <c r="BA139" s="427">
        <v>2.6459999999999999E-3</v>
      </c>
      <c r="BB139" s="427">
        <v>3.4529999999999999E-3</v>
      </c>
      <c r="BC139" s="427">
        <v>4.1749999999999999E-3</v>
      </c>
      <c r="BD139" s="427">
        <v>1.1337E-2</v>
      </c>
      <c r="BE139" s="427">
        <v>1.0385999999999999E-2</v>
      </c>
      <c r="BF139" s="427">
        <v>1.115E-2</v>
      </c>
      <c r="BG139" s="427">
        <v>9.7389999999999994E-3</v>
      </c>
      <c r="BH139" s="427">
        <v>4.1619999999999999E-3</v>
      </c>
      <c r="BI139" s="427">
        <v>3.9139999999999999E-3</v>
      </c>
      <c r="BJ139" s="427">
        <v>3.0730000000000002E-3</v>
      </c>
      <c r="BK139" s="427">
        <v>2.879E-3</v>
      </c>
      <c r="BL139" s="427">
        <v>2.6879999999999999E-3</v>
      </c>
      <c r="BM139" s="427">
        <v>2.6459999999999999E-3</v>
      </c>
      <c r="BN139" s="427">
        <v>3.4529999999999999E-3</v>
      </c>
      <c r="BO139" s="427">
        <v>4.1749999999999999E-3</v>
      </c>
      <c r="BP139" s="427">
        <v>1.1337E-2</v>
      </c>
      <c r="BQ139" s="427">
        <v>1.0385999999999999E-2</v>
      </c>
      <c r="BR139" s="427">
        <v>1.115E-2</v>
      </c>
      <c r="BS139" s="427">
        <v>9.7389999999999994E-3</v>
      </c>
      <c r="BT139" s="427">
        <v>4.1619999999999999E-3</v>
      </c>
      <c r="BU139" s="427">
        <v>3.9139999999999999E-3</v>
      </c>
      <c r="BV139" s="427">
        <v>3.0730000000000002E-3</v>
      </c>
      <c r="BW139" s="427">
        <v>2.879E-3</v>
      </c>
      <c r="BX139" s="427">
        <v>2.6879999999999999E-3</v>
      </c>
      <c r="BY139" s="427">
        <v>2.6459999999999999E-3</v>
      </c>
      <c r="BZ139" s="427">
        <v>3.4529999999999999E-3</v>
      </c>
      <c r="CA139" s="427">
        <v>4.1749999999999999E-3</v>
      </c>
      <c r="CB139" s="427">
        <v>1.1337E-2</v>
      </c>
      <c r="CC139" s="427">
        <v>1.0385999999999999E-2</v>
      </c>
      <c r="CD139" s="427">
        <v>1.115E-2</v>
      </c>
      <c r="CE139" s="427">
        <v>9.7389999999999994E-3</v>
      </c>
      <c r="CF139" s="427">
        <v>4.1619999999999999E-3</v>
      </c>
      <c r="CG139" s="427">
        <v>3.9139999999999999E-3</v>
      </c>
      <c r="CH139" s="427">
        <v>3.0730000000000002E-3</v>
      </c>
    </row>
    <row r="140" spans="1:86" ht="15" thickBot="1" x14ac:dyDescent="0.35">
      <c r="A140" s="127"/>
      <c r="B140" s="127"/>
      <c r="C140" s="132"/>
      <c r="D140" s="132"/>
      <c r="E140" s="132"/>
      <c r="F140" s="132"/>
      <c r="G140" s="132"/>
      <c r="H140" s="132"/>
      <c r="I140" s="132"/>
      <c r="J140" s="132"/>
      <c r="K140" s="132"/>
      <c r="L140" s="132"/>
      <c r="M140" s="132"/>
      <c r="N140" s="132"/>
    </row>
    <row r="141" spans="1:86" ht="15.75" customHeight="1" x14ac:dyDescent="0.3">
      <c r="A141" s="644" t="s">
        <v>248</v>
      </c>
      <c r="B141" s="361" t="s">
        <v>245</v>
      </c>
      <c r="C141" s="323">
        <v>43831</v>
      </c>
      <c r="D141" s="323">
        <v>43862</v>
      </c>
      <c r="E141" s="323">
        <v>43891</v>
      </c>
      <c r="F141" s="323">
        <v>43922</v>
      </c>
      <c r="G141" s="323">
        <v>43952</v>
      </c>
      <c r="H141" s="323">
        <v>43983</v>
      </c>
      <c r="I141" s="323">
        <v>44013</v>
      </c>
      <c r="J141" s="323">
        <v>44044</v>
      </c>
      <c r="K141" s="323">
        <v>44075</v>
      </c>
      <c r="L141" s="323">
        <v>44105</v>
      </c>
      <c r="M141" s="323">
        <v>44136</v>
      </c>
      <c r="N141" s="323">
        <v>44166</v>
      </c>
      <c r="O141" s="323">
        <v>44197</v>
      </c>
      <c r="P141" s="323">
        <v>44228</v>
      </c>
      <c r="Q141" s="323">
        <v>44256</v>
      </c>
      <c r="R141" s="323">
        <v>44287</v>
      </c>
      <c r="S141" s="323">
        <v>44317</v>
      </c>
      <c r="T141" s="323">
        <v>44348</v>
      </c>
      <c r="U141" s="323">
        <v>44378</v>
      </c>
      <c r="V141" s="323">
        <v>44409</v>
      </c>
      <c r="W141" s="323">
        <v>44440</v>
      </c>
      <c r="X141" s="323">
        <v>44470</v>
      </c>
      <c r="Y141" s="323">
        <v>44501</v>
      </c>
      <c r="Z141" s="323">
        <v>44531</v>
      </c>
      <c r="AA141" s="323">
        <v>44562</v>
      </c>
      <c r="AB141" s="323">
        <v>44593</v>
      </c>
      <c r="AC141" s="323">
        <v>44621</v>
      </c>
      <c r="AD141" s="323">
        <v>44652</v>
      </c>
      <c r="AE141" s="323">
        <v>44682</v>
      </c>
      <c r="AF141" s="323">
        <v>44713</v>
      </c>
      <c r="AG141" s="323">
        <v>44743</v>
      </c>
      <c r="AH141" s="323">
        <v>44774</v>
      </c>
      <c r="AI141" s="323">
        <v>44805</v>
      </c>
      <c r="AJ141" s="323">
        <v>44835</v>
      </c>
      <c r="AK141" s="323">
        <v>44866</v>
      </c>
      <c r="AL141" s="323">
        <v>44896</v>
      </c>
      <c r="AM141" s="323">
        <v>44927</v>
      </c>
      <c r="AN141" s="323">
        <v>44958</v>
      </c>
      <c r="AO141" s="323">
        <v>44986</v>
      </c>
      <c r="AP141" s="323">
        <v>45017</v>
      </c>
      <c r="AQ141" s="323">
        <v>45047</v>
      </c>
      <c r="AR141" s="323">
        <v>45078</v>
      </c>
      <c r="AS141" s="323">
        <v>45108</v>
      </c>
      <c r="AT141" s="323">
        <v>45139</v>
      </c>
      <c r="AU141" s="323">
        <v>45170</v>
      </c>
      <c r="AV141" s="323">
        <v>45200</v>
      </c>
      <c r="AW141" s="323">
        <v>45231</v>
      </c>
      <c r="AX141" s="323">
        <v>45261</v>
      </c>
      <c r="AY141" s="323">
        <v>45292</v>
      </c>
      <c r="AZ141" s="323">
        <v>45323</v>
      </c>
      <c r="BA141" s="323">
        <v>45352</v>
      </c>
      <c r="BB141" s="323">
        <v>45383</v>
      </c>
      <c r="BC141" s="323">
        <v>45413</v>
      </c>
      <c r="BD141" s="323">
        <v>45444</v>
      </c>
      <c r="BE141" s="323">
        <v>45474</v>
      </c>
      <c r="BF141" s="323">
        <v>45505</v>
      </c>
      <c r="BG141" s="323">
        <v>45536</v>
      </c>
      <c r="BH141" s="323">
        <v>45566</v>
      </c>
      <c r="BI141" s="323">
        <v>45597</v>
      </c>
      <c r="BJ141" s="323">
        <v>45627</v>
      </c>
      <c r="BK141" s="323">
        <v>45658</v>
      </c>
      <c r="BL141" s="323">
        <v>45689</v>
      </c>
      <c r="BM141" s="323">
        <v>45717</v>
      </c>
      <c r="BN141" s="323">
        <v>45748</v>
      </c>
      <c r="BO141" s="323">
        <v>45778</v>
      </c>
      <c r="BP141" s="323">
        <v>45809</v>
      </c>
      <c r="BQ141" s="323">
        <v>45839</v>
      </c>
      <c r="BR141" s="323">
        <v>45870</v>
      </c>
      <c r="BS141" s="323">
        <v>45901</v>
      </c>
      <c r="BT141" s="323">
        <v>45931</v>
      </c>
      <c r="BU141" s="323">
        <v>45962</v>
      </c>
      <c r="BV141" s="323">
        <v>45992</v>
      </c>
      <c r="BW141" s="323">
        <v>46023</v>
      </c>
      <c r="BX141" s="323">
        <v>46054</v>
      </c>
      <c r="BY141" s="323">
        <v>46082</v>
      </c>
      <c r="BZ141" s="323">
        <v>46113</v>
      </c>
      <c r="CA141" s="323">
        <v>46143</v>
      </c>
      <c r="CB141" s="323">
        <v>46174</v>
      </c>
      <c r="CC141" s="323">
        <v>46204</v>
      </c>
      <c r="CD141" s="323">
        <v>46235</v>
      </c>
      <c r="CE141" s="323">
        <v>46266</v>
      </c>
      <c r="CF141" s="323">
        <v>46296</v>
      </c>
      <c r="CG141" s="323">
        <v>46327</v>
      </c>
      <c r="CH141" s="324">
        <v>46357</v>
      </c>
    </row>
    <row r="142" spans="1:86" x14ac:dyDescent="0.3">
      <c r="A142" s="645"/>
      <c r="B142" s="325" t="s">
        <v>229</v>
      </c>
      <c r="C142" s="30">
        <f>IF(C23=0,0,((C5*0.5)-C41)*C78*C110*C$2)</f>
        <v>0</v>
      </c>
      <c r="D142" s="30">
        <f>IF(D23=0,0,((D5*0.5)+C23-D41)*D78*D110*D$2)</f>
        <v>0</v>
      </c>
      <c r="E142" s="30">
        <f t="shared" ref="E142:BP143" si="84">IF(E23=0,0,((E5*0.5)+D23-E41)*E78*E110*E$2)</f>
        <v>0</v>
      </c>
      <c r="F142" s="30">
        <f t="shared" si="84"/>
        <v>0</v>
      </c>
      <c r="G142" s="30">
        <f t="shared" si="84"/>
        <v>0</v>
      </c>
      <c r="H142" s="30">
        <f t="shared" si="84"/>
        <v>0</v>
      </c>
      <c r="I142" s="30">
        <f t="shared" si="84"/>
        <v>0</v>
      </c>
      <c r="J142" s="30">
        <f t="shared" si="84"/>
        <v>0</v>
      </c>
      <c r="K142" s="30">
        <f t="shared" si="84"/>
        <v>0</v>
      </c>
      <c r="L142" s="30">
        <f t="shared" si="84"/>
        <v>0</v>
      </c>
      <c r="M142" s="30">
        <f t="shared" si="84"/>
        <v>0</v>
      </c>
      <c r="N142" s="30">
        <f t="shared" si="84"/>
        <v>0</v>
      </c>
      <c r="O142" s="30">
        <f t="shared" si="84"/>
        <v>0</v>
      </c>
      <c r="P142" s="30">
        <f t="shared" si="84"/>
        <v>0</v>
      </c>
      <c r="Q142" s="30">
        <f t="shared" si="84"/>
        <v>0</v>
      </c>
      <c r="R142" s="30">
        <f t="shared" si="84"/>
        <v>0</v>
      </c>
      <c r="S142" s="30">
        <f t="shared" si="84"/>
        <v>0</v>
      </c>
      <c r="T142" s="30">
        <f t="shared" si="84"/>
        <v>0</v>
      </c>
      <c r="U142" s="30">
        <f t="shared" si="84"/>
        <v>0</v>
      </c>
      <c r="V142" s="30">
        <f t="shared" si="84"/>
        <v>0</v>
      </c>
      <c r="W142" s="30">
        <f t="shared" si="84"/>
        <v>0</v>
      </c>
      <c r="X142" s="30">
        <f t="shared" si="84"/>
        <v>0</v>
      </c>
      <c r="Y142" s="30">
        <f t="shared" si="84"/>
        <v>0</v>
      </c>
      <c r="Z142" s="30">
        <f t="shared" si="84"/>
        <v>0</v>
      </c>
      <c r="AA142" s="30">
        <f t="shared" si="84"/>
        <v>0</v>
      </c>
      <c r="AB142" s="30">
        <f t="shared" si="84"/>
        <v>0</v>
      </c>
      <c r="AC142" s="30">
        <f t="shared" si="84"/>
        <v>0</v>
      </c>
      <c r="AD142" s="30">
        <f t="shared" si="84"/>
        <v>0</v>
      </c>
      <c r="AE142" s="30">
        <f t="shared" si="84"/>
        <v>0</v>
      </c>
      <c r="AF142" s="30">
        <f t="shared" si="84"/>
        <v>0</v>
      </c>
      <c r="AG142" s="30">
        <f t="shared" si="84"/>
        <v>0</v>
      </c>
      <c r="AH142" s="30">
        <f t="shared" si="84"/>
        <v>0</v>
      </c>
      <c r="AI142" s="30">
        <f t="shared" si="84"/>
        <v>0</v>
      </c>
      <c r="AJ142" s="30">
        <f t="shared" si="84"/>
        <v>0</v>
      </c>
      <c r="AK142" s="30">
        <f t="shared" si="84"/>
        <v>0</v>
      </c>
      <c r="AL142" s="30">
        <f t="shared" si="84"/>
        <v>0</v>
      </c>
      <c r="AM142" s="30">
        <f t="shared" si="84"/>
        <v>0</v>
      </c>
      <c r="AN142" s="30">
        <f t="shared" si="84"/>
        <v>0</v>
      </c>
      <c r="AO142" s="30">
        <f t="shared" si="84"/>
        <v>0</v>
      </c>
      <c r="AP142" s="30">
        <f t="shared" si="84"/>
        <v>0</v>
      </c>
      <c r="AQ142" s="30">
        <f t="shared" si="84"/>
        <v>0</v>
      </c>
      <c r="AR142" s="30">
        <f t="shared" si="84"/>
        <v>0</v>
      </c>
      <c r="AS142" s="30">
        <f t="shared" si="84"/>
        <v>0</v>
      </c>
      <c r="AT142" s="30">
        <f t="shared" si="84"/>
        <v>0</v>
      </c>
      <c r="AU142" s="30">
        <f t="shared" si="84"/>
        <v>0</v>
      </c>
      <c r="AV142" s="30">
        <f t="shared" si="84"/>
        <v>0</v>
      </c>
      <c r="AW142" s="30">
        <f t="shared" si="84"/>
        <v>0</v>
      </c>
      <c r="AX142" s="30">
        <f t="shared" si="84"/>
        <v>0</v>
      </c>
      <c r="AY142" s="30">
        <f t="shared" si="84"/>
        <v>0</v>
      </c>
      <c r="AZ142" s="30">
        <f t="shared" si="84"/>
        <v>0</v>
      </c>
      <c r="BA142" s="30">
        <f t="shared" si="84"/>
        <v>0</v>
      </c>
      <c r="BB142" s="30">
        <f t="shared" si="84"/>
        <v>0</v>
      </c>
      <c r="BC142" s="30">
        <f t="shared" si="84"/>
        <v>0</v>
      </c>
      <c r="BD142" s="30">
        <f t="shared" si="84"/>
        <v>0</v>
      </c>
      <c r="BE142" s="30">
        <f t="shared" si="84"/>
        <v>0</v>
      </c>
      <c r="BF142" s="30">
        <f t="shared" si="84"/>
        <v>0</v>
      </c>
      <c r="BG142" s="30">
        <f t="shared" si="84"/>
        <v>0</v>
      </c>
      <c r="BH142" s="30">
        <f t="shared" si="84"/>
        <v>0</v>
      </c>
      <c r="BI142" s="30">
        <f t="shared" si="84"/>
        <v>0</v>
      </c>
      <c r="BJ142" s="30">
        <f t="shared" si="84"/>
        <v>0</v>
      </c>
      <c r="BK142" s="30">
        <f t="shared" si="84"/>
        <v>0</v>
      </c>
      <c r="BL142" s="30">
        <f t="shared" si="84"/>
        <v>0</v>
      </c>
      <c r="BM142" s="30">
        <f t="shared" si="84"/>
        <v>0</v>
      </c>
      <c r="BN142" s="30">
        <f t="shared" si="84"/>
        <v>0</v>
      </c>
      <c r="BO142" s="30">
        <f t="shared" si="84"/>
        <v>0</v>
      </c>
      <c r="BP142" s="30">
        <f t="shared" si="84"/>
        <v>0</v>
      </c>
      <c r="BQ142" s="30">
        <f t="shared" ref="BQ142:CH146" si="85">IF(BQ23=0,0,((BQ5*0.5)+BP23-BQ41)*BQ78*BQ110*BQ$2)</f>
        <v>0</v>
      </c>
      <c r="BR142" s="30">
        <f t="shared" si="85"/>
        <v>0</v>
      </c>
      <c r="BS142" s="30">
        <f t="shared" si="85"/>
        <v>0</v>
      </c>
      <c r="BT142" s="30">
        <f t="shared" si="85"/>
        <v>0</v>
      </c>
      <c r="BU142" s="30">
        <f t="shared" si="85"/>
        <v>0</v>
      </c>
      <c r="BV142" s="30">
        <f t="shared" si="85"/>
        <v>0</v>
      </c>
      <c r="BW142" s="30">
        <f t="shared" si="85"/>
        <v>0</v>
      </c>
      <c r="BX142" s="30">
        <f t="shared" si="85"/>
        <v>0</v>
      </c>
      <c r="BY142" s="30">
        <f t="shared" si="85"/>
        <v>0</v>
      </c>
      <c r="BZ142" s="30">
        <f t="shared" si="85"/>
        <v>0</v>
      </c>
      <c r="CA142" s="30">
        <f t="shared" si="85"/>
        <v>0</v>
      </c>
      <c r="CB142" s="30">
        <f t="shared" si="85"/>
        <v>0</v>
      </c>
      <c r="CC142" s="30">
        <f t="shared" si="85"/>
        <v>0</v>
      </c>
      <c r="CD142" s="30">
        <f t="shared" si="85"/>
        <v>0</v>
      </c>
      <c r="CE142" s="30">
        <f t="shared" si="85"/>
        <v>0</v>
      </c>
      <c r="CF142" s="30">
        <f t="shared" si="85"/>
        <v>0</v>
      </c>
      <c r="CG142" s="30">
        <f t="shared" si="85"/>
        <v>0</v>
      </c>
      <c r="CH142" s="34">
        <f t="shared" si="85"/>
        <v>0</v>
      </c>
    </row>
    <row r="143" spans="1:86" x14ac:dyDescent="0.3">
      <c r="A143" s="645"/>
      <c r="B143" s="325" t="s">
        <v>128</v>
      </c>
      <c r="C143" s="30">
        <f t="shared" ref="C143:C154" si="86">IF(C24=0,0,((C6*0.5)-C42)*C79*C111*C$2)</f>
        <v>0</v>
      </c>
      <c r="D143" s="30">
        <f t="shared" ref="D143:S154" si="87">IF(D24=0,0,((D6*0.5)+C24-D42)*D79*D111*D$2)</f>
        <v>0</v>
      </c>
      <c r="E143" s="30">
        <f t="shared" si="87"/>
        <v>0</v>
      </c>
      <c r="F143" s="30">
        <f t="shared" si="87"/>
        <v>0</v>
      </c>
      <c r="G143" s="30">
        <f t="shared" si="87"/>
        <v>0</v>
      </c>
      <c r="H143" s="30">
        <f t="shared" si="87"/>
        <v>0</v>
      </c>
      <c r="I143" s="30">
        <f t="shared" si="87"/>
        <v>0</v>
      </c>
      <c r="J143" s="30">
        <f t="shared" si="87"/>
        <v>0</v>
      </c>
      <c r="K143" s="30">
        <f t="shared" si="87"/>
        <v>0</v>
      </c>
      <c r="L143" s="30">
        <f t="shared" si="87"/>
        <v>0</v>
      </c>
      <c r="M143" s="30">
        <f t="shared" si="87"/>
        <v>0</v>
      </c>
      <c r="N143" s="30">
        <f t="shared" si="87"/>
        <v>0</v>
      </c>
      <c r="O143" s="30">
        <f t="shared" si="87"/>
        <v>0</v>
      </c>
      <c r="P143" s="30">
        <f t="shared" si="87"/>
        <v>0</v>
      </c>
      <c r="Q143" s="30">
        <f t="shared" si="87"/>
        <v>0</v>
      </c>
      <c r="R143" s="30">
        <f t="shared" si="87"/>
        <v>0</v>
      </c>
      <c r="S143" s="30">
        <f t="shared" si="87"/>
        <v>0</v>
      </c>
      <c r="T143" s="30">
        <f t="shared" si="84"/>
        <v>0</v>
      </c>
      <c r="U143" s="30">
        <f t="shared" si="84"/>
        <v>0</v>
      </c>
      <c r="V143" s="30">
        <f t="shared" si="84"/>
        <v>0</v>
      </c>
      <c r="W143" s="30">
        <f t="shared" si="84"/>
        <v>0</v>
      </c>
      <c r="X143" s="30">
        <f t="shared" si="84"/>
        <v>0</v>
      </c>
      <c r="Y143" s="30">
        <f t="shared" si="84"/>
        <v>0</v>
      </c>
      <c r="Z143" s="30">
        <f t="shared" si="84"/>
        <v>0</v>
      </c>
      <c r="AA143" s="30">
        <f t="shared" si="84"/>
        <v>0</v>
      </c>
      <c r="AB143" s="30">
        <f t="shared" si="84"/>
        <v>0</v>
      </c>
      <c r="AC143" s="30">
        <f t="shared" si="84"/>
        <v>0</v>
      </c>
      <c r="AD143" s="30">
        <f t="shared" si="84"/>
        <v>0</v>
      </c>
      <c r="AE143" s="30">
        <f t="shared" si="84"/>
        <v>0</v>
      </c>
      <c r="AF143" s="30">
        <f t="shared" si="84"/>
        <v>0</v>
      </c>
      <c r="AG143" s="30">
        <f t="shared" si="84"/>
        <v>0</v>
      </c>
      <c r="AH143" s="30">
        <f t="shared" si="84"/>
        <v>0</v>
      </c>
      <c r="AI143" s="30">
        <f t="shared" si="84"/>
        <v>0</v>
      </c>
      <c r="AJ143" s="30">
        <f t="shared" si="84"/>
        <v>0</v>
      </c>
      <c r="AK143" s="30">
        <f t="shared" si="84"/>
        <v>0</v>
      </c>
      <c r="AL143" s="30">
        <f t="shared" si="84"/>
        <v>0</v>
      </c>
      <c r="AM143" s="30">
        <f t="shared" si="84"/>
        <v>0</v>
      </c>
      <c r="AN143" s="30">
        <f t="shared" si="84"/>
        <v>0</v>
      </c>
      <c r="AO143" s="30">
        <f t="shared" si="84"/>
        <v>0</v>
      </c>
      <c r="AP143" s="30">
        <f t="shared" si="84"/>
        <v>0</v>
      </c>
      <c r="AQ143" s="30">
        <f t="shared" si="84"/>
        <v>0</v>
      </c>
      <c r="AR143" s="30">
        <f t="shared" si="84"/>
        <v>0</v>
      </c>
      <c r="AS143" s="30">
        <f t="shared" si="84"/>
        <v>0</v>
      </c>
      <c r="AT143" s="30">
        <f t="shared" si="84"/>
        <v>0</v>
      </c>
      <c r="AU143" s="30">
        <f t="shared" si="84"/>
        <v>0</v>
      </c>
      <c r="AV143" s="30">
        <f t="shared" si="84"/>
        <v>0</v>
      </c>
      <c r="AW143" s="30">
        <f t="shared" si="84"/>
        <v>0</v>
      </c>
      <c r="AX143" s="30">
        <f t="shared" si="84"/>
        <v>0</v>
      </c>
      <c r="AY143" s="30">
        <f t="shared" si="84"/>
        <v>0</v>
      </c>
      <c r="AZ143" s="30">
        <f t="shared" si="84"/>
        <v>0</v>
      </c>
      <c r="BA143" s="30">
        <f t="shared" si="84"/>
        <v>0</v>
      </c>
      <c r="BB143" s="30">
        <f t="shared" si="84"/>
        <v>0</v>
      </c>
      <c r="BC143" s="30">
        <f t="shared" si="84"/>
        <v>0</v>
      </c>
      <c r="BD143" s="30">
        <f t="shared" si="84"/>
        <v>0</v>
      </c>
      <c r="BE143" s="30">
        <f t="shared" si="84"/>
        <v>0</v>
      </c>
      <c r="BF143" s="30">
        <f t="shared" si="84"/>
        <v>0</v>
      </c>
      <c r="BG143" s="30">
        <f t="shared" si="84"/>
        <v>0</v>
      </c>
      <c r="BH143" s="30">
        <f t="shared" si="84"/>
        <v>0</v>
      </c>
      <c r="BI143" s="30">
        <f t="shared" si="84"/>
        <v>0</v>
      </c>
      <c r="BJ143" s="30">
        <f t="shared" si="84"/>
        <v>0</v>
      </c>
      <c r="BK143" s="30">
        <f t="shared" si="84"/>
        <v>0</v>
      </c>
      <c r="BL143" s="30">
        <f t="shared" si="84"/>
        <v>0</v>
      </c>
      <c r="BM143" s="30">
        <f t="shared" si="84"/>
        <v>0</v>
      </c>
      <c r="BN143" s="30">
        <f t="shared" si="84"/>
        <v>0</v>
      </c>
      <c r="BO143" s="30">
        <f t="shared" si="84"/>
        <v>0</v>
      </c>
      <c r="BP143" s="30">
        <f t="shared" si="84"/>
        <v>0</v>
      </c>
      <c r="BQ143" s="30">
        <f t="shared" si="85"/>
        <v>0</v>
      </c>
      <c r="BR143" s="30">
        <f t="shared" si="85"/>
        <v>0</v>
      </c>
      <c r="BS143" s="30">
        <f t="shared" si="85"/>
        <v>0</v>
      </c>
      <c r="BT143" s="30">
        <f t="shared" si="85"/>
        <v>0</v>
      </c>
      <c r="BU143" s="30">
        <f t="shared" si="85"/>
        <v>0</v>
      </c>
      <c r="BV143" s="30">
        <f t="shared" si="85"/>
        <v>0</v>
      </c>
      <c r="BW143" s="30">
        <f t="shared" si="85"/>
        <v>0</v>
      </c>
      <c r="BX143" s="30">
        <f t="shared" si="85"/>
        <v>0</v>
      </c>
      <c r="BY143" s="30">
        <f t="shared" si="85"/>
        <v>0</v>
      </c>
      <c r="BZ143" s="30">
        <f t="shared" si="85"/>
        <v>0</v>
      </c>
      <c r="CA143" s="30">
        <f t="shared" si="85"/>
        <v>0</v>
      </c>
      <c r="CB143" s="30">
        <f t="shared" si="85"/>
        <v>0</v>
      </c>
      <c r="CC143" s="30">
        <f t="shared" si="85"/>
        <v>0</v>
      </c>
      <c r="CD143" s="30">
        <f t="shared" si="85"/>
        <v>0</v>
      </c>
      <c r="CE143" s="30">
        <f t="shared" si="85"/>
        <v>0</v>
      </c>
      <c r="CF143" s="30">
        <f t="shared" si="85"/>
        <v>0</v>
      </c>
      <c r="CG143" s="30">
        <f t="shared" si="85"/>
        <v>0</v>
      </c>
      <c r="CH143" s="34">
        <f t="shared" si="85"/>
        <v>0</v>
      </c>
    </row>
    <row r="144" spans="1:86" x14ac:dyDescent="0.3">
      <c r="A144" s="645"/>
      <c r="B144" s="325" t="s">
        <v>230</v>
      </c>
      <c r="C144" s="30">
        <f t="shared" si="86"/>
        <v>0</v>
      </c>
      <c r="D144" s="30">
        <f t="shared" si="87"/>
        <v>0</v>
      </c>
      <c r="E144" s="30">
        <f t="shared" ref="E144:BP147" si="88">IF(E25=0,0,((E7*0.5)+D25-E43)*E80*E112*E$2)</f>
        <v>0</v>
      </c>
      <c r="F144" s="30">
        <f t="shared" si="88"/>
        <v>0</v>
      </c>
      <c r="G144" s="30">
        <f t="shared" si="88"/>
        <v>0</v>
      </c>
      <c r="H144" s="30">
        <f t="shared" si="88"/>
        <v>0</v>
      </c>
      <c r="I144" s="30">
        <f t="shared" si="88"/>
        <v>0</v>
      </c>
      <c r="J144" s="30">
        <f t="shared" si="88"/>
        <v>0</v>
      </c>
      <c r="K144" s="30">
        <f t="shared" si="88"/>
        <v>0</v>
      </c>
      <c r="L144" s="30">
        <f t="shared" si="88"/>
        <v>0</v>
      </c>
      <c r="M144" s="30">
        <f t="shared" si="88"/>
        <v>0</v>
      </c>
      <c r="N144" s="30">
        <f t="shared" si="88"/>
        <v>0</v>
      </c>
      <c r="O144" s="30">
        <f t="shared" si="88"/>
        <v>0</v>
      </c>
      <c r="P144" s="30">
        <f t="shared" si="88"/>
        <v>0</v>
      </c>
      <c r="Q144" s="30">
        <f t="shared" si="88"/>
        <v>0</v>
      </c>
      <c r="R144" s="30">
        <f t="shared" si="88"/>
        <v>0</v>
      </c>
      <c r="S144" s="30">
        <f t="shared" si="88"/>
        <v>0</v>
      </c>
      <c r="T144" s="30">
        <f t="shared" si="88"/>
        <v>0</v>
      </c>
      <c r="U144" s="30">
        <f t="shared" si="88"/>
        <v>0</v>
      </c>
      <c r="V144" s="30">
        <f t="shared" si="88"/>
        <v>0</v>
      </c>
      <c r="W144" s="30">
        <f t="shared" si="88"/>
        <v>0</v>
      </c>
      <c r="X144" s="30">
        <f t="shared" si="88"/>
        <v>0</v>
      </c>
      <c r="Y144" s="30">
        <f t="shared" si="88"/>
        <v>0</v>
      </c>
      <c r="Z144" s="30">
        <f t="shared" si="88"/>
        <v>0</v>
      </c>
      <c r="AA144" s="30">
        <f t="shared" si="88"/>
        <v>0</v>
      </c>
      <c r="AB144" s="30">
        <f t="shared" si="88"/>
        <v>0</v>
      </c>
      <c r="AC144" s="30">
        <f t="shared" si="88"/>
        <v>0</v>
      </c>
      <c r="AD144" s="30">
        <f t="shared" si="88"/>
        <v>0</v>
      </c>
      <c r="AE144" s="30">
        <f t="shared" si="88"/>
        <v>0</v>
      </c>
      <c r="AF144" s="30">
        <f t="shared" si="88"/>
        <v>0</v>
      </c>
      <c r="AG144" s="30">
        <f t="shared" si="88"/>
        <v>0</v>
      </c>
      <c r="AH144" s="30">
        <f t="shared" si="88"/>
        <v>0</v>
      </c>
      <c r="AI144" s="30">
        <f t="shared" si="88"/>
        <v>0</v>
      </c>
      <c r="AJ144" s="30">
        <f t="shared" si="88"/>
        <v>0</v>
      </c>
      <c r="AK144" s="30">
        <f t="shared" si="88"/>
        <v>0</v>
      </c>
      <c r="AL144" s="30">
        <f t="shared" si="88"/>
        <v>0</v>
      </c>
      <c r="AM144" s="30">
        <f t="shared" si="88"/>
        <v>0</v>
      </c>
      <c r="AN144" s="30">
        <f t="shared" si="88"/>
        <v>0</v>
      </c>
      <c r="AO144" s="30">
        <f t="shared" si="88"/>
        <v>0</v>
      </c>
      <c r="AP144" s="30">
        <f t="shared" si="88"/>
        <v>0</v>
      </c>
      <c r="AQ144" s="30">
        <f t="shared" si="88"/>
        <v>0</v>
      </c>
      <c r="AR144" s="30">
        <f t="shared" si="88"/>
        <v>0</v>
      </c>
      <c r="AS144" s="30">
        <f t="shared" si="88"/>
        <v>0</v>
      </c>
      <c r="AT144" s="30">
        <f t="shared" si="88"/>
        <v>0</v>
      </c>
      <c r="AU144" s="30">
        <f t="shared" si="88"/>
        <v>0</v>
      </c>
      <c r="AV144" s="30">
        <f t="shared" si="88"/>
        <v>0</v>
      </c>
      <c r="AW144" s="30">
        <f t="shared" si="88"/>
        <v>0</v>
      </c>
      <c r="AX144" s="30">
        <f t="shared" si="88"/>
        <v>0</v>
      </c>
      <c r="AY144" s="30">
        <f t="shared" si="88"/>
        <v>0</v>
      </c>
      <c r="AZ144" s="30">
        <f t="shared" si="88"/>
        <v>0</v>
      </c>
      <c r="BA144" s="30">
        <f t="shared" si="88"/>
        <v>0</v>
      </c>
      <c r="BB144" s="30">
        <f t="shared" si="88"/>
        <v>0</v>
      </c>
      <c r="BC144" s="30">
        <f t="shared" si="88"/>
        <v>0</v>
      </c>
      <c r="BD144" s="30">
        <f t="shared" si="88"/>
        <v>0</v>
      </c>
      <c r="BE144" s="30">
        <f t="shared" si="88"/>
        <v>0</v>
      </c>
      <c r="BF144" s="30">
        <f t="shared" si="88"/>
        <v>0</v>
      </c>
      <c r="BG144" s="30">
        <f t="shared" si="88"/>
        <v>0</v>
      </c>
      <c r="BH144" s="30">
        <f t="shared" si="88"/>
        <v>0</v>
      </c>
      <c r="BI144" s="30">
        <f t="shared" si="88"/>
        <v>0</v>
      </c>
      <c r="BJ144" s="30">
        <f t="shared" si="88"/>
        <v>0</v>
      </c>
      <c r="BK144" s="30">
        <f t="shared" si="88"/>
        <v>0</v>
      </c>
      <c r="BL144" s="30">
        <f t="shared" si="88"/>
        <v>0</v>
      </c>
      <c r="BM144" s="30">
        <f t="shared" si="88"/>
        <v>0</v>
      </c>
      <c r="BN144" s="30">
        <f t="shared" si="88"/>
        <v>0</v>
      </c>
      <c r="BO144" s="30">
        <f t="shared" si="88"/>
        <v>0</v>
      </c>
      <c r="BP144" s="30">
        <f t="shared" si="88"/>
        <v>0</v>
      </c>
      <c r="BQ144" s="30">
        <f t="shared" si="85"/>
        <v>0</v>
      </c>
      <c r="BR144" s="30">
        <f t="shared" si="85"/>
        <v>0</v>
      </c>
      <c r="BS144" s="30">
        <f t="shared" si="85"/>
        <v>0</v>
      </c>
      <c r="BT144" s="30">
        <f t="shared" si="85"/>
        <v>0</v>
      </c>
      <c r="BU144" s="30">
        <f t="shared" si="85"/>
        <v>0</v>
      </c>
      <c r="BV144" s="30">
        <f t="shared" si="85"/>
        <v>0</v>
      </c>
      <c r="BW144" s="30">
        <f t="shared" si="85"/>
        <v>0</v>
      </c>
      <c r="BX144" s="30">
        <f t="shared" si="85"/>
        <v>0</v>
      </c>
      <c r="BY144" s="30">
        <f t="shared" si="85"/>
        <v>0</v>
      </c>
      <c r="BZ144" s="30">
        <f t="shared" si="85"/>
        <v>0</v>
      </c>
      <c r="CA144" s="30">
        <f t="shared" si="85"/>
        <v>0</v>
      </c>
      <c r="CB144" s="30">
        <f t="shared" si="85"/>
        <v>0</v>
      </c>
      <c r="CC144" s="30">
        <f t="shared" si="85"/>
        <v>0</v>
      </c>
      <c r="CD144" s="30">
        <f t="shared" si="85"/>
        <v>0</v>
      </c>
      <c r="CE144" s="30">
        <f t="shared" si="85"/>
        <v>0</v>
      </c>
      <c r="CF144" s="30">
        <f t="shared" si="85"/>
        <v>0</v>
      </c>
      <c r="CG144" s="30">
        <f t="shared" si="85"/>
        <v>0</v>
      </c>
      <c r="CH144" s="34">
        <f t="shared" si="85"/>
        <v>0</v>
      </c>
    </row>
    <row r="145" spans="1:86" x14ac:dyDescent="0.3">
      <c r="A145" s="645"/>
      <c r="B145" s="325" t="s">
        <v>129</v>
      </c>
      <c r="C145" s="30">
        <f t="shared" si="86"/>
        <v>0</v>
      </c>
      <c r="D145" s="30">
        <f t="shared" si="87"/>
        <v>0</v>
      </c>
      <c r="E145" s="30">
        <f t="shared" si="88"/>
        <v>0</v>
      </c>
      <c r="F145" s="30">
        <f t="shared" si="88"/>
        <v>0</v>
      </c>
      <c r="G145" s="30">
        <f t="shared" si="88"/>
        <v>0</v>
      </c>
      <c r="H145" s="30">
        <f t="shared" si="88"/>
        <v>0</v>
      </c>
      <c r="I145" s="30">
        <f t="shared" si="88"/>
        <v>0</v>
      </c>
      <c r="J145" s="30">
        <f t="shared" si="88"/>
        <v>0</v>
      </c>
      <c r="K145" s="30">
        <f t="shared" si="88"/>
        <v>0</v>
      </c>
      <c r="L145" s="30">
        <f t="shared" si="88"/>
        <v>0</v>
      </c>
      <c r="M145" s="30">
        <f t="shared" si="88"/>
        <v>0</v>
      </c>
      <c r="N145" s="30">
        <f t="shared" si="88"/>
        <v>0</v>
      </c>
      <c r="O145" s="30">
        <f t="shared" si="88"/>
        <v>0</v>
      </c>
      <c r="P145" s="30">
        <f t="shared" si="88"/>
        <v>0</v>
      </c>
      <c r="Q145" s="30">
        <f t="shared" si="88"/>
        <v>0</v>
      </c>
      <c r="R145" s="30">
        <f t="shared" si="88"/>
        <v>0</v>
      </c>
      <c r="S145" s="30">
        <f t="shared" si="88"/>
        <v>0</v>
      </c>
      <c r="T145" s="30">
        <f t="shared" si="88"/>
        <v>0</v>
      </c>
      <c r="U145" s="30">
        <f t="shared" si="88"/>
        <v>0</v>
      </c>
      <c r="V145" s="30">
        <f t="shared" si="88"/>
        <v>0</v>
      </c>
      <c r="W145" s="30">
        <f t="shared" si="88"/>
        <v>0</v>
      </c>
      <c r="X145" s="30">
        <f t="shared" si="88"/>
        <v>0</v>
      </c>
      <c r="Y145" s="30">
        <f t="shared" si="88"/>
        <v>0</v>
      </c>
      <c r="Z145" s="30">
        <f t="shared" si="88"/>
        <v>0</v>
      </c>
      <c r="AA145" s="30">
        <f t="shared" si="88"/>
        <v>0</v>
      </c>
      <c r="AB145" s="30">
        <f t="shared" si="88"/>
        <v>0</v>
      </c>
      <c r="AC145" s="30">
        <f t="shared" si="88"/>
        <v>0</v>
      </c>
      <c r="AD145" s="30">
        <f t="shared" si="88"/>
        <v>0</v>
      </c>
      <c r="AE145" s="30">
        <f t="shared" si="88"/>
        <v>0</v>
      </c>
      <c r="AF145" s="30">
        <f t="shared" si="88"/>
        <v>0</v>
      </c>
      <c r="AG145" s="30">
        <f t="shared" si="88"/>
        <v>0</v>
      </c>
      <c r="AH145" s="30">
        <f t="shared" si="88"/>
        <v>0</v>
      </c>
      <c r="AI145" s="30">
        <f t="shared" si="88"/>
        <v>0</v>
      </c>
      <c r="AJ145" s="30">
        <f t="shared" si="88"/>
        <v>0</v>
      </c>
      <c r="AK145" s="30">
        <f t="shared" si="88"/>
        <v>0</v>
      </c>
      <c r="AL145" s="30">
        <f t="shared" si="88"/>
        <v>0</v>
      </c>
      <c r="AM145" s="30">
        <f t="shared" si="88"/>
        <v>0</v>
      </c>
      <c r="AN145" s="30">
        <f t="shared" si="88"/>
        <v>0</v>
      </c>
      <c r="AO145" s="30">
        <f t="shared" si="88"/>
        <v>0</v>
      </c>
      <c r="AP145" s="30">
        <f t="shared" si="88"/>
        <v>0</v>
      </c>
      <c r="AQ145" s="30">
        <f t="shared" si="88"/>
        <v>0</v>
      </c>
      <c r="AR145" s="30">
        <f t="shared" si="88"/>
        <v>0</v>
      </c>
      <c r="AS145" s="30">
        <f t="shared" si="88"/>
        <v>0</v>
      </c>
      <c r="AT145" s="30">
        <f t="shared" si="88"/>
        <v>0</v>
      </c>
      <c r="AU145" s="30">
        <f t="shared" si="88"/>
        <v>0</v>
      </c>
      <c r="AV145" s="30">
        <f t="shared" si="88"/>
        <v>0</v>
      </c>
      <c r="AW145" s="30">
        <f t="shared" si="88"/>
        <v>0</v>
      </c>
      <c r="AX145" s="30">
        <f t="shared" si="88"/>
        <v>0</v>
      </c>
      <c r="AY145" s="30">
        <f t="shared" si="88"/>
        <v>0</v>
      </c>
      <c r="AZ145" s="30">
        <f t="shared" si="88"/>
        <v>0</v>
      </c>
      <c r="BA145" s="30">
        <f t="shared" si="88"/>
        <v>0</v>
      </c>
      <c r="BB145" s="30">
        <f t="shared" si="88"/>
        <v>0</v>
      </c>
      <c r="BC145" s="30">
        <f t="shared" si="88"/>
        <v>0</v>
      </c>
      <c r="BD145" s="30">
        <f t="shared" si="88"/>
        <v>0</v>
      </c>
      <c r="BE145" s="30">
        <f t="shared" si="88"/>
        <v>0</v>
      </c>
      <c r="BF145" s="30">
        <f t="shared" si="88"/>
        <v>0</v>
      </c>
      <c r="BG145" s="30">
        <f t="shared" si="88"/>
        <v>0</v>
      </c>
      <c r="BH145" s="30">
        <f t="shared" si="88"/>
        <v>0</v>
      </c>
      <c r="BI145" s="30">
        <f t="shared" si="88"/>
        <v>0</v>
      </c>
      <c r="BJ145" s="30">
        <f t="shared" si="88"/>
        <v>0</v>
      </c>
      <c r="BK145" s="30">
        <f t="shared" si="88"/>
        <v>0</v>
      </c>
      <c r="BL145" s="30">
        <f t="shared" si="88"/>
        <v>0</v>
      </c>
      <c r="BM145" s="30">
        <f t="shared" si="88"/>
        <v>0</v>
      </c>
      <c r="BN145" s="30">
        <f t="shared" si="88"/>
        <v>0</v>
      </c>
      <c r="BO145" s="30">
        <f t="shared" si="88"/>
        <v>0</v>
      </c>
      <c r="BP145" s="30">
        <f t="shared" si="88"/>
        <v>0</v>
      </c>
      <c r="BQ145" s="30">
        <f t="shared" si="85"/>
        <v>0</v>
      </c>
      <c r="BR145" s="30">
        <f t="shared" si="85"/>
        <v>0</v>
      </c>
      <c r="BS145" s="30">
        <f t="shared" si="85"/>
        <v>0</v>
      </c>
      <c r="BT145" s="30">
        <f t="shared" si="85"/>
        <v>0</v>
      </c>
      <c r="BU145" s="30">
        <f t="shared" si="85"/>
        <v>0</v>
      </c>
      <c r="BV145" s="30">
        <f t="shared" si="85"/>
        <v>0</v>
      </c>
      <c r="BW145" s="30">
        <f t="shared" si="85"/>
        <v>0</v>
      </c>
      <c r="BX145" s="30">
        <f t="shared" si="85"/>
        <v>0</v>
      </c>
      <c r="BY145" s="30">
        <f t="shared" si="85"/>
        <v>0</v>
      </c>
      <c r="BZ145" s="30">
        <f t="shared" si="85"/>
        <v>0</v>
      </c>
      <c r="CA145" s="30">
        <f t="shared" si="85"/>
        <v>0</v>
      </c>
      <c r="CB145" s="30">
        <f t="shared" si="85"/>
        <v>0</v>
      </c>
      <c r="CC145" s="30">
        <f t="shared" si="85"/>
        <v>0</v>
      </c>
      <c r="CD145" s="30">
        <f t="shared" si="85"/>
        <v>0</v>
      </c>
      <c r="CE145" s="30">
        <f t="shared" si="85"/>
        <v>0</v>
      </c>
      <c r="CF145" s="30">
        <f t="shared" si="85"/>
        <v>0</v>
      </c>
      <c r="CG145" s="30">
        <f t="shared" si="85"/>
        <v>0</v>
      </c>
      <c r="CH145" s="34">
        <f t="shared" si="85"/>
        <v>0</v>
      </c>
    </row>
    <row r="146" spans="1:86" x14ac:dyDescent="0.3">
      <c r="A146" s="645"/>
      <c r="B146" s="325" t="s">
        <v>231</v>
      </c>
      <c r="C146" s="30">
        <f t="shared" si="86"/>
        <v>0</v>
      </c>
      <c r="D146" s="30">
        <f t="shared" si="87"/>
        <v>0</v>
      </c>
      <c r="E146" s="30">
        <f t="shared" si="88"/>
        <v>0</v>
      </c>
      <c r="F146" s="30">
        <f t="shared" si="88"/>
        <v>0</v>
      </c>
      <c r="G146" s="30">
        <f t="shared" si="88"/>
        <v>0</v>
      </c>
      <c r="H146" s="30">
        <f t="shared" si="88"/>
        <v>0</v>
      </c>
      <c r="I146" s="30">
        <f t="shared" si="88"/>
        <v>0</v>
      </c>
      <c r="J146" s="30">
        <f t="shared" si="88"/>
        <v>0</v>
      </c>
      <c r="K146" s="30">
        <f t="shared" si="88"/>
        <v>0</v>
      </c>
      <c r="L146" s="30">
        <f t="shared" si="88"/>
        <v>0</v>
      </c>
      <c r="M146" s="30">
        <f t="shared" si="88"/>
        <v>0</v>
      </c>
      <c r="N146" s="30">
        <f t="shared" si="88"/>
        <v>0</v>
      </c>
      <c r="O146" s="30">
        <f t="shared" si="88"/>
        <v>0</v>
      </c>
      <c r="P146" s="30">
        <f t="shared" si="88"/>
        <v>0</v>
      </c>
      <c r="Q146" s="30">
        <f t="shared" si="88"/>
        <v>0</v>
      </c>
      <c r="R146" s="30">
        <f t="shared" si="88"/>
        <v>0</v>
      </c>
      <c r="S146" s="30">
        <f t="shared" si="88"/>
        <v>0</v>
      </c>
      <c r="T146" s="30">
        <f t="shared" si="88"/>
        <v>0</v>
      </c>
      <c r="U146" s="30">
        <f t="shared" si="88"/>
        <v>0</v>
      </c>
      <c r="V146" s="30">
        <f t="shared" si="88"/>
        <v>0</v>
      </c>
      <c r="W146" s="30">
        <f t="shared" si="88"/>
        <v>0</v>
      </c>
      <c r="X146" s="30">
        <f t="shared" si="88"/>
        <v>0</v>
      </c>
      <c r="Y146" s="30">
        <f t="shared" si="88"/>
        <v>0</v>
      </c>
      <c r="Z146" s="30">
        <f t="shared" si="88"/>
        <v>0</v>
      </c>
      <c r="AA146" s="30">
        <f t="shared" si="88"/>
        <v>0</v>
      </c>
      <c r="AB146" s="30">
        <f t="shared" si="88"/>
        <v>0</v>
      </c>
      <c r="AC146" s="30">
        <f t="shared" si="88"/>
        <v>0</v>
      </c>
      <c r="AD146" s="30">
        <f t="shared" si="88"/>
        <v>0</v>
      </c>
      <c r="AE146" s="30">
        <f t="shared" si="88"/>
        <v>0</v>
      </c>
      <c r="AF146" s="30">
        <f t="shared" si="88"/>
        <v>0</v>
      </c>
      <c r="AG146" s="30">
        <f t="shared" si="88"/>
        <v>0</v>
      </c>
      <c r="AH146" s="30">
        <f t="shared" si="88"/>
        <v>0</v>
      </c>
      <c r="AI146" s="30">
        <f t="shared" si="88"/>
        <v>0</v>
      </c>
      <c r="AJ146" s="30">
        <f t="shared" si="88"/>
        <v>0</v>
      </c>
      <c r="AK146" s="30">
        <f t="shared" si="88"/>
        <v>0</v>
      </c>
      <c r="AL146" s="30">
        <f t="shared" si="88"/>
        <v>0</v>
      </c>
      <c r="AM146" s="30">
        <f t="shared" si="88"/>
        <v>0</v>
      </c>
      <c r="AN146" s="30">
        <f t="shared" si="88"/>
        <v>0</v>
      </c>
      <c r="AO146" s="30">
        <f t="shared" si="88"/>
        <v>0</v>
      </c>
      <c r="AP146" s="30">
        <f t="shared" si="88"/>
        <v>0</v>
      </c>
      <c r="AQ146" s="30">
        <f t="shared" si="88"/>
        <v>0</v>
      </c>
      <c r="AR146" s="30">
        <f t="shared" si="88"/>
        <v>0</v>
      </c>
      <c r="AS146" s="30">
        <f t="shared" si="88"/>
        <v>0</v>
      </c>
      <c r="AT146" s="30">
        <f t="shared" si="88"/>
        <v>0</v>
      </c>
      <c r="AU146" s="30">
        <f t="shared" si="88"/>
        <v>0</v>
      </c>
      <c r="AV146" s="30">
        <f t="shared" si="88"/>
        <v>0</v>
      </c>
      <c r="AW146" s="30">
        <f t="shared" si="88"/>
        <v>0</v>
      </c>
      <c r="AX146" s="30">
        <f t="shared" si="88"/>
        <v>0</v>
      </c>
      <c r="AY146" s="30">
        <f t="shared" si="88"/>
        <v>0</v>
      </c>
      <c r="AZ146" s="30">
        <f t="shared" si="88"/>
        <v>0</v>
      </c>
      <c r="BA146" s="30">
        <f t="shared" si="88"/>
        <v>0</v>
      </c>
      <c r="BB146" s="30">
        <f t="shared" si="88"/>
        <v>0</v>
      </c>
      <c r="BC146" s="30">
        <f t="shared" si="88"/>
        <v>0</v>
      </c>
      <c r="BD146" s="30">
        <f t="shared" si="88"/>
        <v>0</v>
      </c>
      <c r="BE146" s="30">
        <f t="shared" si="88"/>
        <v>0</v>
      </c>
      <c r="BF146" s="30">
        <f t="shared" si="88"/>
        <v>0</v>
      </c>
      <c r="BG146" s="30">
        <f t="shared" si="88"/>
        <v>0</v>
      </c>
      <c r="BH146" s="30">
        <f t="shared" si="88"/>
        <v>0</v>
      </c>
      <c r="BI146" s="30">
        <f t="shared" si="88"/>
        <v>0</v>
      </c>
      <c r="BJ146" s="30">
        <f t="shared" si="88"/>
        <v>0</v>
      </c>
      <c r="BK146" s="30">
        <f t="shared" si="88"/>
        <v>0</v>
      </c>
      <c r="BL146" s="30">
        <f t="shared" si="88"/>
        <v>0</v>
      </c>
      <c r="BM146" s="30">
        <f t="shared" si="88"/>
        <v>0</v>
      </c>
      <c r="BN146" s="30">
        <f t="shared" si="88"/>
        <v>0</v>
      </c>
      <c r="BO146" s="30">
        <f t="shared" si="88"/>
        <v>0</v>
      </c>
      <c r="BP146" s="30">
        <f t="shared" si="88"/>
        <v>0</v>
      </c>
      <c r="BQ146" s="30">
        <f t="shared" si="85"/>
        <v>0</v>
      </c>
      <c r="BR146" s="30">
        <f t="shared" si="85"/>
        <v>0</v>
      </c>
      <c r="BS146" s="30">
        <f t="shared" si="85"/>
        <v>0</v>
      </c>
      <c r="BT146" s="30">
        <f t="shared" si="85"/>
        <v>0</v>
      </c>
      <c r="BU146" s="30">
        <f t="shared" si="85"/>
        <v>0</v>
      </c>
      <c r="BV146" s="30">
        <f t="shared" si="85"/>
        <v>0</v>
      </c>
      <c r="BW146" s="30">
        <f t="shared" si="85"/>
        <v>0</v>
      </c>
      <c r="BX146" s="30">
        <f t="shared" si="85"/>
        <v>0</v>
      </c>
      <c r="BY146" s="30">
        <f t="shared" si="85"/>
        <v>0</v>
      </c>
      <c r="BZ146" s="30">
        <f t="shared" si="85"/>
        <v>0</v>
      </c>
      <c r="CA146" s="30">
        <f t="shared" si="85"/>
        <v>0</v>
      </c>
      <c r="CB146" s="30">
        <f t="shared" si="85"/>
        <v>0</v>
      </c>
      <c r="CC146" s="30">
        <f t="shared" si="85"/>
        <v>0</v>
      </c>
      <c r="CD146" s="30">
        <f t="shared" si="85"/>
        <v>0</v>
      </c>
      <c r="CE146" s="30">
        <f t="shared" si="85"/>
        <v>0</v>
      </c>
      <c r="CF146" s="30">
        <f t="shared" si="85"/>
        <v>0</v>
      </c>
      <c r="CG146" s="30">
        <f t="shared" si="85"/>
        <v>0</v>
      </c>
      <c r="CH146" s="34">
        <f t="shared" si="85"/>
        <v>0</v>
      </c>
    </row>
    <row r="147" spans="1:86" x14ac:dyDescent="0.3">
      <c r="A147" s="645"/>
      <c r="B147" s="326" t="s">
        <v>131</v>
      </c>
      <c r="C147" s="30">
        <f t="shared" si="86"/>
        <v>0</v>
      </c>
      <c r="D147" s="30">
        <f t="shared" si="87"/>
        <v>0</v>
      </c>
      <c r="E147" s="30">
        <f t="shared" si="88"/>
        <v>0</v>
      </c>
      <c r="F147" s="30">
        <f t="shared" si="88"/>
        <v>0</v>
      </c>
      <c r="G147" s="30">
        <f t="shared" si="88"/>
        <v>0</v>
      </c>
      <c r="H147" s="30">
        <f t="shared" si="88"/>
        <v>0</v>
      </c>
      <c r="I147" s="30">
        <f t="shared" si="88"/>
        <v>0</v>
      </c>
      <c r="J147" s="30">
        <f t="shared" si="88"/>
        <v>0</v>
      </c>
      <c r="K147" s="30">
        <f t="shared" si="88"/>
        <v>0</v>
      </c>
      <c r="L147" s="30">
        <f t="shared" si="88"/>
        <v>0</v>
      </c>
      <c r="M147" s="30">
        <f t="shared" si="88"/>
        <v>0</v>
      </c>
      <c r="N147" s="30">
        <f t="shared" si="88"/>
        <v>0</v>
      </c>
      <c r="O147" s="30">
        <f t="shared" si="88"/>
        <v>0</v>
      </c>
      <c r="P147" s="30">
        <f t="shared" si="88"/>
        <v>0</v>
      </c>
      <c r="Q147" s="30">
        <f t="shared" si="88"/>
        <v>0</v>
      </c>
      <c r="R147" s="30">
        <f t="shared" si="88"/>
        <v>0</v>
      </c>
      <c r="S147" s="30">
        <f t="shared" si="88"/>
        <v>0</v>
      </c>
      <c r="T147" s="30">
        <f t="shared" si="88"/>
        <v>0</v>
      </c>
      <c r="U147" s="30">
        <f t="shared" si="88"/>
        <v>0</v>
      </c>
      <c r="V147" s="30">
        <f t="shared" si="88"/>
        <v>0</v>
      </c>
      <c r="W147" s="30">
        <f t="shared" si="88"/>
        <v>0</v>
      </c>
      <c r="X147" s="30">
        <f t="shared" si="88"/>
        <v>0</v>
      </c>
      <c r="Y147" s="30">
        <f t="shared" si="88"/>
        <v>0</v>
      </c>
      <c r="Z147" s="30">
        <f t="shared" si="88"/>
        <v>0</v>
      </c>
      <c r="AA147" s="30">
        <f t="shared" si="88"/>
        <v>0</v>
      </c>
      <c r="AB147" s="30">
        <f t="shared" si="88"/>
        <v>0</v>
      </c>
      <c r="AC147" s="30">
        <f t="shared" si="88"/>
        <v>0</v>
      </c>
      <c r="AD147" s="30">
        <f t="shared" si="88"/>
        <v>0</v>
      </c>
      <c r="AE147" s="30">
        <f t="shared" si="88"/>
        <v>0</v>
      </c>
      <c r="AF147" s="30">
        <f t="shared" si="88"/>
        <v>0</v>
      </c>
      <c r="AG147" s="30">
        <f t="shared" si="88"/>
        <v>0</v>
      </c>
      <c r="AH147" s="30">
        <f t="shared" si="88"/>
        <v>0</v>
      </c>
      <c r="AI147" s="30">
        <f t="shared" si="88"/>
        <v>0</v>
      </c>
      <c r="AJ147" s="30">
        <f t="shared" si="88"/>
        <v>0</v>
      </c>
      <c r="AK147" s="30">
        <f t="shared" si="88"/>
        <v>0</v>
      </c>
      <c r="AL147" s="30">
        <f t="shared" si="88"/>
        <v>0</v>
      </c>
      <c r="AM147" s="30">
        <f t="shared" si="88"/>
        <v>0</v>
      </c>
      <c r="AN147" s="30">
        <f t="shared" si="88"/>
        <v>0</v>
      </c>
      <c r="AO147" s="30">
        <f t="shared" si="88"/>
        <v>0</v>
      </c>
      <c r="AP147" s="30">
        <f t="shared" si="88"/>
        <v>0</v>
      </c>
      <c r="AQ147" s="30">
        <f t="shared" si="88"/>
        <v>0</v>
      </c>
      <c r="AR147" s="30">
        <f t="shared" si="88"/>
        <v>0</v>
      </c>
      <c r="AS147" s="30">
        <f t="shared" si="88"/>
        <v>0</v>
      </c>
      <c r="AT147" s="30">
        <f t="shared" si="88"/>
        <v>0</v>
      </c>
      <c r="AU147" s="30">
        <f t="shared" si="88"/>
        <v>0</v>
      </c>
      <c r="AV147" s="30">
        <f t="shared" si="88"/>
        <v>0</v>
      </c>
      <c r="AW147" s="30">
        <f t="shared" si="88"/>
        <v>0</v>
      </c>
      <c r="AX147" s="30">
        <f t="shared" si="88"/>
        <v>0</v>
      </c>
      <c r="AY147" s="30">
        <f t="shared" si="88"/>
        <v>0</v>
      </c>
      <c r="AZ147" s="30">
        <f t="shared" si="88"/>
        <v>0</v>
      </c>
      <c r="BA147" s="30">
        <f t="shared" si="88"/>
        <v>0</v>
      </c>
      <c r="BB147" s="30">
        <f t="shared" si="88"/>
        <v>0</v>
      </c>
      <c r="BC147" s="30">
        <f t="shared" si="88"/>
        <v>0</v>
      </c>
      <c r="BD147" s="30">
        <f t="shared" si="88"/>
        <v>0</v>
      </c>
      <c r="BE147" s="30">
        <f t="shared" si="88"/>
        <v>0</v>
      </c>
      <c r="BF147" s="30">
        <f t="shared" si="88"/>
        <v>0</v>
      </c>
      <c r="BG147" s="30">
        <f t="shared" si="88"/>
        <v>0</v>
      </c>
      <c r="BH147" s="30">
        <f t="shared" si="88"/>
        <v>0</v>
      </c>
      <c r="BI147" s="30">
        <f t="shared" si="88"/>
        <v>0</v>
      </c>
      <c r="BJ147" s="30">
        <f t="shared" si="88"/>
        <v>0</v>
      </c>
      <c r="BK147" s="30">
        <f t="shared" si="88"/>
        <v>0</v>
      </c>
      <c r="BL147" s="30">
        <f t="shared" si="88"/>
        <v>0</v>
      </c>
      <c r="BM147" s="30">
        <f t="shared" si="88"/>
        <v>0</v>
      </c>
      <c r="BN147" s="30">
        <f t="shared" si="88"/>
        <v>0</v>
      </c>
      <c r="BO147" s="30">
        <f t="shared" si="88"/>
        <v>0</v>
      </c>
      <c r="BP147" s="30">
        <f t="shared" ref="BP147:CH150" si="89">IF(BP28=0,0,((BP10*0.5)+BO28-BP46)*BP83*BP115*BP$2)</f>
        <v>0</v>
      </c>
      <c r="BQ147" s="30">
        <f t="shared" si="89"/>
        <v>0</v>
      </c>
      <c r="BR147" s="30">
        <f t="shared" si="89"/>
        <v>0</v>
      </c>
      <c r="BS147" s="30">
        <f t="shared" si="89"/>
        <v>0</v>
      </c>
      <c r="BT147" s="30">
        <f t="shared" si="89"/>
        <v>0</v>
      </c>
      <c r="BU147" s="30">
        <f t="shared" si="89"/>
        <v>0</v>
      </c>
      <c r="BV147" s="30">
        <f t="shared" si="89"/>
        <v>0</v>
      </c>
      <c r="BW147" s="30">
        <f t="shared" si="89"/>
        <v>0</v>
      </c>
      <c r="BX147" s="30">
        <f t="shared" si="89"/>
        <v>0</v>
      </c>
      <c r="BY147" s="30">
        <f t="shared" si="89"/>
        <v>0</v>
      </c>
      <c r="BZ147" s="30">
        <f t="shared" si="89"/>
        <v>0</v>
      </c>
      <c r="CA147" s="30">
        <f t="shared" si="89"/>
        <v>0</v>
      </c>
      <c r="CB147" s="30">
        <f t="shared" si="89"/>
        <v>0</v>
      </c>
      <c r="CC147" s="30">
        <f t="shared" si="89"/>
        <v>0</v>
      </c>
      <c r="CD147" s="30">
        <f t="shared" si="89"/>
        <v>0</v>
      </c>
      <c r="CE147" s="30">
        <f t="shared" si="89"/>
        <v>0</v>
      </c>
      <c r="CF147" s="30">
        <f t="shared" si="89"/>
        <v>0</v>
      </c>
      <c r="CG147" s="30">
        <f t="shared" si="89"/>
        <v>0</v>
      </c>
      <c r="CH147" s="34">
        <f t="shared" si="89"/>
        <v>0</v>
      </c>
    </row>
    <row r="148" spans="1:86" x14ac:dyDescent="0.3">
      <c r="A148" s="645"/>
      <c r="B148" s="326" t="s">
        <v>132</v>
      </c>
      <c r="C148" s="30">
        <f t="shared" si="86"/>
        <v>0</v>
      </c>
      <c r="D148" s="30">
        <f t="shared" si="87"/>
        <v>0</v>
      </c>
      <c r="E148" s="30">
        <f t="shared" ref="E148:BP151" si="90">IF(E29=0,0,((E11*0.5)+D29-E47)*E84*E116*E$2)</f>
        <v>0</v>
      </c>
      <c r="F148" s="30">
        <f t="shared" si="90"/>
        <v>0</v>
      </c>
      <c r="G148" s="30">
        <f t="shared" si="90"/>
        <v>0</v>
      </c>
      <c r="H148" s="30">
        <f t="shared" si="90"/>
        <v>0</v>
      </c>
      <c r="I148" s="30">
        <f t="shared" si="90"/>
        <v>0</v>
      </c>
      <c r="J148" s="30">
        <f t="shared" si="90"/>
        <v>0</v>
      </c>
      <c r="K148" s="30">
        <f t="shared" si="90"/>
        <v>0</v>
      </c>
      <c r="L148" s="30">
        <f t="shared" si="90"/>
        <v>0</v>
      </c>
      <c r="M148" s="30">
        <f t="shared" si="90"/>
        <v>0</v>
      </c>
      <c r="N148" s="30">
        <f t="shared" si="90"/>
        <v>0</v>
      </c>
      <c r="O148" s="30">
        <f t="shared" si="90"/>
        <v>0</v>
      </c>
      <c r="P148" s="30">
        <f t="shared" si="90"/>
        <v>0</v>
      </c>
      <c r="Q148" s="30">
        <f t="shared" si="90"/>
        <v>0</v>
      </c>
      <c r="R148" s="30">
        <f t="shared" si="90"/>
        <v>0</v>
      </c>
      <c r="S148" s="30">
        <f t="shared" si="90"/>
        <v>0</v>
      </c>
      <c r="T148" s="30">
        <f t="shared" si="90"/>
        <v>0</v>
      </c>
      <c r="U148" s="30">
        <f t="shared" si="90"/>
        <v>0</v>
      </c>
      <c r="V148" s="30">
        <f t="shared" si="90"/>
        <v>0</v>
      </c>
      <c r="W148" s="30">
        <f t="shared" si="90"/>
        <v>0</v>
      </c>
      <c r="X148" s="30">
        <f t="shared" si="90"/>
        <v>0</v>
      </c>
      <c r="Y148" s="30">
        <f t="shared" si="90"/>
        <v>0</v>
      </c>
      <c r="Z148" s="30">
        <f t="shared" si="90"/>
        <v>0</v>
      </c>
      <c r="AA148" s="30">
        <f t="shared" si="90"/>
        <v>0</v>
      </c>
      <c r="AB148" s="30">
        <f t="shared" si="90"/>
        <v>0</v>
      </c>
      <c r="AC148" s="30">
        <f t="shared" si="90"/>
        <v>0</v>
      </c>
      <c r="AD148" s="30">
        <f t="shared" si="90"/>
        <v>0</v>
      </c>
      <c r="AE148" s="30">
        <f t="shared" si="90"/>
        <v>0</v>
      </c>
      <c r="AF148" s="30">
        <f t="shared" si="90"/>
        <v>0</v>
      </c>
      <c r="AG148" s="30">
        <f t="shared" si="90"/>
        <v>0</v>
      </c>
      <c r="AH148" s="30">
        <f t="shared" si="90"/>
        <v>0</v>
      </c>
      <c r="AI148" s="30">
        <f t="shared" si="90"/>
        <v>0</v>
      </c>
      <c r="AJ148" s="30">
        <f t="shared" si="90"/>
        <v>0</v>
      </c>
      <c r="AK148" s="30">
        <f t="shared" si="90"/>
        <v>0</v>
      </c>
      <c r="AL148" s="30">
        <f t="shared" si="90"/>
        <v>0</v>
      </c>
      <c r="AM148" s="30">
        <f t="shared" si="90"/>
        <v>0</v>
      </c>
      <c r="AN148" s="30">
        <f t="shared" si="90"/>
        <v>0</v>
      </c>
      <c r="AO148" s="30">
        <f t="shared" si="90"/>
        <v>0</v>
      </c>
      <c r="AP148" s="30">
        <f t="shared" si="90"/>
        <v>0</v>
      </c>
      <c r="AQ148" s="30">
        <f t="shared" si="90"/>
        <v>0</v>
      </c>
      <c r="AR148" s="30">
        <f t="shared" si="90"/>
        <v>0</v>
      </c>
      <c r="AS148" s="30">
        <f t="shared" si="90"/>
        <v>0</v>
      </c>
      <c r="AT148" s="30">
        <f t="shared" si="90"/>
        <v>0</v>
      </c>
      <c r="AU148" s="30">
        <f t="shared" si="90"/>
        <v>0</v>
      </c>
      <c r="AV148" s="30">
        <f t="shared" si="90"/>
        <v>0</v>
      </c>
      <c r="AW148" s="30">
        <f t="shared" si="90"/>
        <v>0</v>
      </c>
      <c r="AX148" s="30">
        <f t="shared" si="90"/>
        <v>0</v>
      </c>
      <c r="AY148" s="30">
        <f t="shared" si="90"/>
        <v>0</v>
      </c>
      <c r="AZ148" s="30">
        <f t="shared" si="90"/>
        <v>0</v>
      </c>
      <c r="BA148" s="30">
        <f t="shared" si="90"/>
        <v>0</v>
      </c>
      <c r="BB148" s="30">
        <f t="shared" si="90"/>
        <v>0</v>
      </c>
      <c r="BC148" s="30">
        <f t="shared" si="90"/>
        <v>0</v>
      </c>
      <c r="BD148" s="30">
        <f t="shared" si="90"/>
        <v>0</v>
      </c>
      <c r="BE148" s="30">
        <f t="shared" si="90"/>
        <v>0</v>
      </c>
      <c r="BF148" s="30">
        <f t="shared" si="90"/>
        <v>0</v>
      </c>
      <c r="BG148" s="30">
        <f t="shared" si="90"/>
        <v>0</v>
      </c>
      <c r="BH148" s="30">
        <f t="shared" si="90"/>
        <v>0</v>
      </c>
      <c r="BI148" s="30">
        <f t="shared" si="90"/>
        <v>0</v>
      </c>
      <c r="BJ148" s="30">
        <f t="shared" si="90"/>
        <v>0</v>
      </c>
      <c r="BK148" s="30">
        <f t="shared" si="90"/>
        <v>0</v>
      </c>
      <c r="BL148" s="30">
        <f t="shared" si="90"/>
        <v>0</v>
      </c>
      <c r="BM148" s="30">
        <f t="shared" si="90"/>
        <v>0</v>
      </c>
      <c r="BN148" s="30">
        <f t="shared" si="90"/>
        <v>0</v>
      </c>
      <c r="BO148" s="30">
        <f t="shared" si="90"/>
        <v>0</v>
      </c>
      <c r="BP148" s="30">
        <f t="shared" si="90"/>
        <v>0</v>
      </c>
      <c r="BQ148" s="30">
        <f t="shared" si="89"/>
        <v>0</v>
      </c>
      <c r="BR148" s="30">
        <f t="shared" si="89"/>
        <v>0</v>
      </c>
      <c r="BS148" s="30">
        <f t="shared" si="89"/>
        <v>0</v>
      </c>
      <c r="BT148" s="30">
        <f t="shared" si="89"/>
        <v>0</v>
      </c>
      <c r="BU148" s="30">
        <f t="shared" si="89"/>
        <v>0</v>
      </c>
      <c r="BV148" s="30">
        <f t="shared" si="89"/>
        <v>0</v>
      </c>
      <c r="BW148" s="30">
        <f t="shared" si="89"/>
        <v>0</v>
      </c>
      <c r="BX148" s="30">
        <f t="shared" si="89"/>
        <v>0</v>
      </c>
      <c r="BY148" s="30">
        <f t="shared" si="89"/>
        <v>0</v>
      </c>
      <c r="BZ148" s="30">
        <f t="shared" si="89"/>
        <v>0</v>
      </c>
      <c r="CA148" s="30">
        <f t="shared" si="89"/>
        <v>0</v>
      </c>
      <c r="CB148" s="30">
        <f t="shared" si="89"/>
        <v>0</v>
      </c>
      <c r="CC148" s="30">
        <f t="shared" si="89"/>
        <v>0</v>
      </c>
      <c r="CD148" s="30">
        <f t="shared" si="89"/>
        <v>0</v>
      </c>
      <c r="CE148" s="30">
        <f t="shared" si="89"/>
        <v>0</v>
      </c>
      <c r="CF148" s="30">
        <f t="shared" si="89"/>
        <v>0</v>
      </c>
      <c r="CG148" s="30">
        <f t="shared" si="89"/>
        <v>0</v>
      </c>
      <c r="CH148" s="34">
        <f t="shared" si="89"/>
        <v>0</v>
      </c>
    </row>
    <row r="149" spans="1:86" ht="15.75" customHeight="1" x14ac:dyDescent="0.3">
      <c r="A149" s="645"/>
      <c r="B149" s="326" t="s">
        <v>133</v>
      </c>
      <c r="C149" s="30">
        <f t="shared" si="86"/>
        <v>0</v>
      </c>
      <c r="D149" s="30">
        <f t="shared" si="87"/>
        <v>95.243332148410502</v>
      </c>
      <c r="E149" s="30">
        <f t="shared" si="90"/>
        <v>192.1826819081673</v>
      </c>
      <c r="F149" s="30">
        <f t="shared" si="90"/>
        <v>445.11305568267056</v>
      </c>
      <c r="G149" s="30">
        <f t="shared" si="90"/>
        <v>860.37828131174774</v>
      </c>
      <c r="H149" s="30">
        <f t="shared" si="90"/>
        <v>1242.2776069259289</v>
      </c>
      <c r="I149" s="30">
        <f t="shared" si="90"/>
        <v>1537.8187803298522</v>
      </c>
      <c r="J149" s="30">
        <f t="shared" si="90"/>
        <v>1390.3641980902419</v>
      </c>
      <c r="K149" s="30">
        <f t="shared" si="90"/>
        <v>1471.3529954639812</v>
      </c>
      <c r="L149" s="30">
        <f t="shared" si="90"/>
        <v>920.02549172005422</v>
      </c>
      <c r="M149" s="30">
        <f t="shared" si="90"/>
        <v>747.16430667316342</v>
      </c>
      <c r="N149" s="30">
        <f t="shared" si="90"/>
        <v>766.1194867347383</v>
      </c>
      <c r="O149" s="30">
        <f t="shared" si="90"/>
        <v>848.21934321173671</v>
      </c>
      <c r="P149" s="30">
        <f t="shared" si="90"/>
        <v>663.16722380482952</v>
      </c>
      <c r="Q149" s="30">
        <f t="shared" si="90"/>
        <v>743.22805758177583</v>
      </c>
      <c r="R149" s="30">
        <f t="shared" si="90"/>
        <v>726.09183179059107</v>
      </c>
      <c r="S149" s="30">
        <f t="shared" si="90"/>
        <v>947.43642519328341</v>
      </c>
      <c r="T149" s="30">
        <f t="shared" si="90"/>
        <v>1367.9785747370636</v>
      </c>
      <c r="U149" s="30">
        <f t="shared" si="90"/>
        <v>1693.4243454047501</v>
      </c>
      <c r="V149" s="30">
        <f t="shared" si="90"/>
        <v>1390.3641980902421</v>
      </c>
      <c r="W149" s="30">
        <f t="shared" si="90"/>
        <v>1406.7224603191719</v>
      </c>
      <c r="X149" s="30">
        <f t="shared" si="90"/>
        <v>920.02549172005422</v>
      </c>
      <c r="Y149" s="30">
        <f t="shared" si="90"/>
        <v>747.16430667316342</v>
      </c>
      <c r="Z149" s="30">
        <f t="shared" si="90"/>
        <v>766.1194867347383</v>
      </c>
      <c r="AA149" s="30">
        <f t="shared" si="90"/>
        <v>848.21934321173671</v>
      </c>
      <c r="AB149" s="30">
        <f t="shared" si="90"/>
        <v>663.16722380482952</v>
      </c>
      <c r="AC149" s="30">
        <f t="shared" si="90"/>
        <v>743.22805758177583</v>
      </c>
      <c r="AD149" s="30">
        <f t="shared" si="90"/>
        <v>726.09183179059107</v>
      </c>
      <c r="AE149" s="30">
        <f t="shared" si="90"/>
        <v>947.43642519328341</v>
      </c>
      <c r="AF149" s="30">
        <f t="shared" si="90"/>
        <v>1367.9785747370636</v>
      </c>
      <c r="AG149" s="30">
        <f t="shared" si="90"/>
        <v>1693.4243454047501</v>
      </c>
      <c r="AH149" s="30">
        <f t="shared" si="90"/>
        <v>1390.3641980902421</v>
      </c>
      <c r="AI149" s="30">
        <f t="shared" si="90"/>
        <v>1406.7224603191719</v>
      </c>
      <c r="AJ149" s="30">
        <f t="shared" si="90"/>
        <v>920.02549172005422</v>
      </c>
      <c r="AK149" s="30">
        <f t="shared" si="90"/>
        <v>747.16430667316342</v>
      </c>
      <c r="AL149" s="30">
        <f t="shared" si="90"/>
        <v>766.1194867347383</v>
      </c>
      <c r="AM149" s="30">
        <f t="shared" si="90"/>
        <v>848.21934321173671</v>
      </c>
      <c r="AN149" s="30">
        <f t="shared" si="90"/>
        <v>663.16722380482952</v>
      </c>
      <c r="AO149" s="30">
        <f t="shared" si="90"/>
        <v>743.22805758177583</v>
      </c>
      <c r="AP149" s="30">
        <f t="shared" si="90"/>
        <v>726.09183179059107</v>
      </c>
      <c r="AQ149" s="30">
        <f t="shared" si="90"/>
        <v>947.43642519328341</v>
      </c>
      <c r="AR149" s="30">
        <f t="shared" si="90"/>
        <v>1367.9785747370636</v>
      </c>
      <c r="AS149" s="30">
        <f t="shared" si="90"/>
        <v>1693.4243454047501</v>
      </c>
      <c r="AT149" s="30">
        <f t="shared" si="90"/>
        <v>1390.3641980902421</v>
      </c>
      <c r="AU149" s="30">
        <f t="shared" si="90"/>
        <v>1406.7224603191719</v>
      </c>
      <c r="AV149" s="30">
        <f t="shared" si="90"/>
        <v>920.02549172005422</v>
      </c>
      <c r="AW149" s="30">
        <f t="shared" si="90"/>
        <v>747.16430667316342</v>
      </c>
      <c r="AX149" s="30">
        <f t="shared" si="90"/>
        <v>766.1194867347383</v>
      </c>
      <c r="AY149" s="30">
        <f t="shared" si="90"/>
        <v>848.21934321173671</v>
      </c>
      <c r="AZ149" s="30">
        <f t="shared" si="90"/>
        <v>663.16722380482952</v>
      </c>
      <c r="BA149" s="30">
        <f t="shared" si="90"/>
        <v>743.22805758177583</v>
      </c>
      <c r="BB149" s="30">
        <f t="shared" si="90"/>
        <v>726.09183179059107</v>
      </c>
      <c r="BC149" s="30">
        <f t="shared" si="90"/>
        <v>947.43642519328341</v>
      </c>
      <c r="BD149" s="30">
        <f t="shared" si="90"/>
        <v>1367.9785747370636</v>
      </c>
      <c r="BE149" s="30">
        <f t="shared" si="90"/>
        <v>1693.4243454047501</v>
      </c>
      <c r="BF149" s="30">
        <f t="shared" si="90"/>
        <v>1390.3641980902421</v>
      </c>
      <c r="BG149" s="30">
        <f t="shared" si="90"/>
        <v>1406.7224603191719</v>
      </c>
      <c r="BH149" s="30">
        <f t="shared" si="90"/>
        <v>920.02549172005422</v>
      </c>
      <c r="BI149" s="30">
        <f t="shared" si="90"/>
        <v>747.16430667316342</v>
      </c>
      <c r="BJ149" s="30">
        <f t="shared" si="90"/>
        <v>766.1194867347383</v>
      </c>
      <c r="BK149" s="30">
        <f t="shared" si="90"/>
        <v>848.21934321173671</v>
      </c>
      <c r="BL149" s="30">
        <f t="shared" si="90"/>
        <v>663.16722380482952</v>
      </c>
      <c r="BM149" s="30">
        <f t="shared" si="90"/>
        <v>743.22805758177583</v>
      </c>
      <c r="BN149" s="30">
        <f t="shared" si="90"/>
        <v>726.09183179059107</v>
      </c>
      <c r="BO149" s="30">
        <f t="shared" si="90"/>
        <v>947.43642519328341</v>
      </c>
      <c r="BP149" s="30">
        <f t="shared" si="90"/>
        <v>1367.9785747370636</v>
      </c>
      <c r="BQ149" s="30">
        <f t="shared" si="89"/>
        <v>1693.4243454047501</v>
      </c>
      <c r="BR149" s="30">
        <f t="shared" si="89"/>
        <v>1390.3641980902421</v>
      </c>
      <c r="BS149" s="30">
        <f t="shared" si="89"/>
        <v>1406.7224603191719</v>
      </c>
      <c r="BT149" s="30">
        <f t="shared" si="89"/>
        <v>920.02549172005422</v>
      </c>
      <c r="BU149" s="30">
        <f t="shared" si="89"/>
        <v>747.16430667316342</v>
      </c>
      <c r="BV149" s="30">
        <f t="shared" si="89"/>
        <v>766.1194867347383</v>
      </c>
      <c r="BW149" s="30">
        <f t="shared" si="89"/>
        <v>848.21934321173671</v>
      </c>
      <c r="BX149" s="30">
        <f t="shared" si="89"/>
        <v>663.16722380482952</v>
      </c>
      <c r="BY149" s="30">
        <f t="shared" si="89"/>
        <v>743.22805758177583</v>
      </c>
      <c r="BZ149" s="30">
        <f t="shared" si="89"/>
        <v>726.09183179059107</v>
      </c>
      <c r="CA149" s="30">
        <f t="shared" si="89"/>
        <v>947.43642519328341</v>
      </c>
      <c r="CB149" s="30">
        <f t="shared" si="89"/>
        <v>1367.9785747370636</v>
      </c>
      <c r="CC149" s="30">
        <f t="shared" si="89"/>
        <v>1693.4243454047501</v>
      </c>
      <c r="CD149" s="30">
        <f t="shared" si="89"/>
        <v>1390.3641980902421</v>
      </c>
      <c r="CE149" s="30">
        <f t="shared" si="89"/>
        <v>1406.7224603191719</v>
      </c>
      <c r="CF149" s="30">
        <f t="shared" si="89"/>
        <v>920.02549172005422</v>
      </c>
      <c r="CG149" s="30">
        <f t="shared" si="89"/>
        <v>747.16430667316342</v>
      </c>
      <c r="CH149" s="34">
        <f t="shared" si="89"/>
        <v>766.1194867347383</v>
      </c>
    </row>
    <row r="150" spans="1:86" x14ac:dyDescent="0.3">
      <c r="A150" s="645"/>
      <c r="B150" s="326" t="s">
        <v>134</v>
      </c>
      <c r="C150" s="30">
        <f t="shared" si="86"/>
        <v>0</v>
      </c>
      <c r="D150" s="30">
        <f t="shared" si="87"/>
        <v>0</v>
      </c>
      <c r="E150" s="30">
        <f t="shared" si="90"/>
        <v>0</v>
      </c>
      <c r="F150" s="30">
        <f t="shared" si="90"/>
        <v>0</v>
      </c>
      <c r="G150" s="30">
        <f t="shared" si="90"/>
        <v>0</v>
      </c>
      <c r="H150" s="30">
        <f t="shared" si="90"/>
        <v>0</v>
      </c>
      <c r="I150" s="30">
        <f t="shared" si="90"/>
        <v>0</v>
      </c>
      <c r="J150" s="30">
        <f t="shared" si="90"/>
        <v>0</v>
      </c>
      <c r="K150" s="30">
        <f t="shared" si="90"/>
        <v>0</v>
      </c>
      <c r="L150" s="30">
        <f t="shared" si="90"/>
        <v>0</v>
      </c>
      <c r="M150" s="30">
        <f t="shared" si="90"/>
        <v>0</v>
      </c>
      <c r="N150" s="30">
        <f t="shared" si="90"/>
        <v>0</v>
      </c>
      <c r="O150" s="30">
        <f t="shared" si="90"/>
        <v>0</v>
      </c>
      <c r="P150" s="30">
        <f t="shared" si="90"/>
        <v>0</v>
      </c>
      <c r="Q150" s="30">
        <f t="shared" si="90"/>
        <v>0</v>
      </c>
      <c r="R150" s="30">
        <f t="shared" si="90"/>
        <v>0</v>
      </c>
      <c r="S150" s="30">
        <f t="shared" si="90"/>
        <v>0</v>
      </c>
      <c r="T150" s="30">
        <f t="shared" si="90"/>
        <v>0</v>
      </c>
      <c r="U150" s="30">
        <f t="shared" si="90"/>
        <v>0</v>
      </c>
      <c r="V150" s="30">
        <f t="shared" si="90"/>
        <v>0</v>
      </c>
      <c r="W150" s="30">
        <f t="shared" si="90"/>
        <v>0</v>
      </c>
      <c r="X150" s="30">
        <f t="shared" si="90"/>
        <v>0</v>
      </c>
      <c r="Y150" s="30">
        <f t="shared" si="90"/>
        <v>0</v>
      </c>
      <c r="Z150" s="30">
        <f t="shared" si="90"/>
        <v>0</v>
      </c>
      <c r="AA150" s="30">
        <f t="shared" si="90"/>
        <v>0</v>
      </c>
      <c r="AB150" s="30">
        <f t="shared" si="90"/>
        <v>0</v>
      </c>
      <c r="AC150" s="30">
        <f t="shared" si="90"/>
        <v>0</v>
      </c>
      <c r="AD150" s="30">
        <f t="shared" si="90"/>
        <v>0</v>
      </c>
      <c r="AE150" s="30">
        <f t="shared" si="90"/>
        <v>0</v>
      </c>
      <c r="AF150" s="30">
        <f t="shared" si="90"/>
        <v>0</v>
      </c>
      <c r="AG150" s="30">
        <f t="shared" si="90"/>
        <v>0</v>
      </c>
      <c r="AH150" s="30">
        <f t="shared" si="90"/>
        <v>0</v>
      </c>
      <c r="AI150" s="30">
        <f t="shared" si="90"/>
        <v>0</v>
      </c>
      <c r="AJ150" s="30">
        <f t="shared" si="90"/>
        <v>0</v>
      </c>
      <c r="AK150" s="30">
        <f t="shared" si="90"/>
        <v>0</v>
      </c>
      <c r="AL150" s="30">
        <f t="shared" si="90"/>
        <v>0</v>
      </c>
      <c r="AM150" s="30">
        <f t="shared" si="90"/>
        <v>0</v>
      </c>
      <c r="AN150" s="30">
        <f t="shared" si="90"/>
        <v>0</v>
      </c>
      <c r="AO150" s="30">
        <f t="shared" si="90"/>
        <v>0</v>
      </c>
      <c r="AP150" s="30">
        <f t="shared" si="90"/>
        <v>0</v>
      </c>
      <c r="AQ150" s="30">
        <f t="shared" si="90"/>
        <v>0</v>
      </c>
      <c r="AR150" s="30">
        <f t="shared" si="90"/>
        <v>0</v>
      </c>
      <c r="AS150" s="30">
        <f t="shared" si="90"/>
        <v>0</v>
      </c>
      <c r="AT150" s="30">
        <f t="shared" si="90"/>
        <v>0</v>
      </c>
      <c r="AU150" s="30">
        <f t="shared" si="90"/>
        <v>0</v>
      </c>
      <c r="AV150" s="30">
        <f t="shared" si="90"/>
        <v>0</v>
      </c>
      <c r="AW150" s="30">
        <f t="shared" si="90"/>
        <v>0</v>
      </c>
      <c r="AX150" s="30">
        <f t="shared" si="90"/>
        <v>0</v>
      </c>
      <c r="AY150" s="30">
        <f t="shared" si="90"/>
        <v>0</v>
      </c>
      <c r="AZ150" s="30">
        <f t="shared" si="90"/>
        <v>0</v>
      </c>
      <c r="BA150" s="30">
        <f t="shared" si="90"/>
        <v>0</v>
      </c>
      <c r="BB150" s="30">
        <f t="shared" si="90"/>
        <v>0</v>
      </c>
      <c r="BC150" s="30">
        <f t="shared" si="90"/>
        <v>0</v>
      </c>
      <c r="BD150" s="30">
        <f t="shared" si="90"/>
        <v>0</v>
      </c>
      <c r="BE150" s="30">
        <f t="shared" si="90"/>
        <v>0</v>
      </c>
      <c r="BF150" s="30">
        <f t="shared" si="90"/>
        <v>0</v>
      </c>
      <c r="BG150" s="30">
        <f t="shared" si="90"/>
        <v>0</v>
      </c>
      <c r="BH150" s="30">
        <f t="shared" si="90"/>
        <v>0</v>
      </c>
      <c r="BI150" s="30">
        <f t="shared" si="90"/>
        <v>0</v>
      </c>
      <c r="BJ150" s="30">
        <f t="shared" si="90"/>
        <v>0</v>
      </c>
      <c r="BK150" s="30">
        <f t="shared" si="90"/>
        <v>0</v>
      </c>
      <c r="BL150" s="30">
        <f t="shared" si="90"/>
        <v>0</v>
      </c>
      <c r="BM150" s="30">
        <f t="shared" si="90"/>
        <v>0</v>
      </c>
      <c r="BN150" s="30">
        <f t="shared" si="90"/>
        <v>0</v>
      </c>
      <c r="BO150" s="30">
        <f t="shared" si="90"/>
        <v>0</v>
      </c>
      <c r="BP150" s="30">
        <f t="shared" si="90"/>
        <v>0</v>
      </c>
      <c r="BQ150" s="30">
        <f t="shared" si="89"/>
        <v>0</v>
      </c>
      <c r="BR150" s="30">
        <f t="shared" si="89"/>
        <v>0</v>
      </c>
      <c r="BS150" s="30">
        <f t="shared" si="89"/>
        <v>0</v>
      </c>
      <c r="BT150" s="30">
        <f t="shared" si="89"/>
        <v>0</v>
      </c>
      <c r="BU150" s="30">
        <f t="shared" si="89"/>
        <v>0</v>
      </c>
      <c r="BV150" s="30">
        <f t="shared" si="89"/>
        <v>0</v>
      </c>
      <c r="BW150" s="30">
        <f t="shared" si="89"/>
        <v>0</v>
      </c>
      <c r="BX150" s="30">
        <f t="shared" si="89"/>
        <v>0</v>
      </c>
      <c r="BY150" s="30">
        <f t="shared" si="89"/>
        <v>0</v>
      </c>
      <c r="BZ150" s="30">
        <f t="shared" si="89"/>
        <v>0</v>
      </c>
      <c r="CA150" s="30">
        <f t="shared" si="89"/>
        <v>0</v>
      </c>
      <c r="CB150" s="30">
        <f t="shared" si="89"/>
        <v>0</v>
      </c>
      <c r="CC150" s="30">
        <f t="shared" si="89"/>
        <v>0</v>
      </c>
      <c r="CD150" s="30">
        <f t="shared" si="89"/>
        <v>0</v>
      </c>
      <c r="CE150" s="30">
        <f t="shared" si="89"/>
        <v>0</v>
      </c>
      <c r="CF150" s="30">
        <f t="shared" si="89"/>
        <v>0</v>
      </c>
      <c r="CG150" s="30">
        <f t="shared" si="89"/>
        <v>0</v>
      </c>
      <c r="CH150" s="34">
        <f t="shared" si="89"/>
        <v>0</v>
      </c>
    </row>
    <row r="151" spans="1:86" x14ac:dyDescent="0.3">
      <c r="A151" s="645"/>
      <c r="B151" s="326" t="s">
        <v>232</v>
      </c>
      <c r="C151" s="30">
        <f t="shared" si="86"/>
        <v>0</v>
      </c>
      <c r="D151" s="30">
        <f t="shared" si="87"/>
        <v>0</v>
      </c>
      <c r="E151" s="30">
        <f t="shared" si="90"/>
        <v>0</v>
      </c>
      <c r="F151" s="30">
        <f t="shared" si="90"/>
        <v>0</v>
      </c>
      <c r="G151" s="30">
        <f t="shared" si="90"/>
        <v>0</v>
      </c>
      <c r="H151" s="30">
        <f t="shared" si="90"/>
        <v>0</v>
      </c>
      <c r="I151" s="30">
        <f t="shared" si="90"/>
        <v>0</v>
      </c>
      <c r="J151" s="30">
        <f t="shared" si="90"/>
        <v>0</v>
      </c>
      <c r="K151" s="30">
        <f t="shared" si="90"/>
        <v>0</v>
      </c>
      <c r="L151" s="30">
        <f t="shared" si="90"/>
        <v>0</v>
      </c>
      <c r="M151" s="30">
        <f t="shared" si="90"/>
        <v>0</v>
      </c>
      <c r="N151" s="30">
        <f t="shared" si="90"/>
        <v>0</v>
      </c>
      <c r="O151" s="30">
        <f t="shared" si="90"/>
        <v>0</v>
      </c>
      <c r="P151" s="30">
        <f t="shared" si="90"/>
        <v>0</v>
      </c>
      <c r="Q151" s="30">
        <f t="shared" si="90"/>
        <v>0</v>
      </c>
      <c r="R151" s="30">
        <f t="shared" si="90"/>
        <v>0</v>
      </c>
      <c r="S151" s="30">
        <f t="shared" si="90"/>
        <v>0</v>
      </c>
      <c r="T151" s="30">
        <f t="shared" si="90"/>
        <v>0</v>
      </c>
      <c r="U151" s="30">
        <f t="shared" si="90"/>
        <v>0</v>
      </c>
      <c r="V151" s="30">
        <f t="shared" si="90"/>
        <v>0</v>
      </c>
      <c r="W151" s="30">
        <f t="shared" si="90"/>
        <v>0</v>
      </c>
      <c r="X151" s="30">
        <f t="shared" si="90"/>
        <v>0</v>
      </c>
      <c r="Y151" s="30">
        <f t="shared" si="90"/>
        <v>0</v>
      </c>
      <c r="Z151" s="30">
        <f t="shared" si="90"/>
        <v>0</v>
      </c>
      <c r="AA151" s="30">
        <f t="shared" si="90"/>
        <v>0</v>
      </c>
      <c r="AB151" s="30">
        <f t="shared" si="90"/>
        <v>0</v>
      </c>
      <c r="AC151" s="30">
        <f t="shared" si="90"/>
        <v>0</v>
      </c>
      <c r="AD151" s="30">
        <f t="shared" si="90"/>
        <v>0</v>
      </c>
      <c r="AE151" s="30">
        <f t="shared" si="90"/>
        <v>0</v>
      </c>
      <c r="AF151" s="30">
        <f t="shared" si="90"/>
        <v>0</v>
      </c>
      <c r="AG151" s="30">
        <f t="shared" si="90"/>
        <v>0</v>
      </c>
      <c r="AH151" s="30">
        <f t="shared" si="90"/>
        <v>0</v>
      </c>
      <c r="AI151" s="30">
        <f t="shared" si="90"/>
        <v>0</v>
      </c>
      <c r="AJ151" s="30">
        <f t="shared" si="90"/>
        <v>0</v>
      </c>
      <c r="AK151" s="30">
        <f t="shared" si="90"/>
        <v>0</v>
      </c>
      <c r="AL151" s="30">
        <f t="shared" si="90"/>
        <v>0</v>
      </c>
      <c r="AM151" s="30">
        <f t="shared" si="90"/>
        <v>0</v>
      </c>
      <c r="AN151" s="30">
        <f t="shared" si="90"/>
        <v>0</v>
      </c>
      <c r="AO151" s="30">
        <f t="shared" si="90"/>
        <v>0</v>
      </c>
      <c r="AP151" s="30">
        <f t="shared" si="90"/>
        <v>0</v>
      </c>
      <c r="AQ151" s="30">
        <f t="shared" si="90"/>
        <v>0</v>
      </c>
      <c r="AR151" s="30">
        <f t="shared" si="90"/>
        <v>0</v>
      </c>
      <c r="AS151" s="30">
        <f t="shared" si="90"/>
        <v>0</v>
      </c>
      <c r="AT151" s="30">
        <f t="shared" si="90"/>
        <v>0</v>
      </c>
      <c r="AU151" s="30">
        <f t="shared" si="90"/>
        <v>0</v>
      </c>
      <c r="AV151" s="30">
        <f t="shared" si="90"/>
        <v>0</v>
      </c>
      <c r="AW151" s="30">
        <f t="shared" si="90"/>
        <v>0</v>
      </c>
      <c r="AX151" s="30">
        <f t="shared" si="90"/>
        <v>0</v>
      </c>
      <c r="AY151" s="30">
        <f t="shared" si="90"/>
        <v>0</v>
      </c>
      <c r="AZ151" s="30">
        <f t="shared" si="90"/>
        <v>0</v>
      </c>
      <c r="BA151" s="30">
        <f t="shared" si="90"/>
        <v>0</v>
      </c>
      <c r="BB151" s="30">
        <f t="shared" si="90"/>
        <v>0</v>
      </c>
      <c r="BC151" s="30">
        <f t="shared" si="90"/>
        <v>0</v>
      </c>
      <c r="BD151" s="30">
        <f t="shared" si="90"/>
        <v>0</v>
      </c>
      <c r="BE151" s="30">
        <f t="shared" si="90"/>
        <v>0</v>
      </c>
      <c r="BF151" s="30">
        <f t="shared" si="90"/>
        <v>0</v>
      </c>
      <c r="BG151" s="30">
        <f t="shared" si="90"/>
        <v>0</v>
      </c>
      <c r="BH151" s="30">
        <f t="shared" si="90"/>
        <v>0</v>
      </c>
      <c r="BI151" s="30">
        <f t="shared" si="90"/>
        <v>0</v>
      </c>
      <c r="BJ151" s="30">
        <f t="shared" si="90"/>
        <v>0</v>
      </c>
      <c r="BK151" s="30">
        <f t="shared" si="90"/>
        <v>0</v>
      </c>
      <c r="BL151" s="30">
        <f t="shared" si="90"/>
        <v>0</v>
      </c>
      <c r="BM151" s="30">
        <f t="shared" si="90"/>
        <v>0</v>
      </c>
      <c r="BN151" s="30">
        <f t="shared" si="90"/>
        <v>0</v>
      </c>
      <c r="BO151" s="30">
        <f t="shared" si="90"/>
        <v>0</v>
      </c>
      <c r="BP151" s="30">
        <f t="shared" ref="BP151:CH154" si="91">IF(BP32=0,0,((BP14*0.5)+BO32-BP50)*BP87*BP119*BP$2)</f>
        <v>0</v>
      </c>
      <c r="BQ151" s="30">
        <f t="shared" si="91"/>
        <v>0</v>
      </c>
      <c r="BR151" s="30">
        <f t="shared" si="91"/>
        <v>0</v>
      </c>
      <c r="BS151" s="30">
        <f t="shared" si="91"/>
        <v>0</v>
      </c>
      <c r="BT151" s="30">
        <f t="shared" si="91"/>
        <v>0</v>
      </c>
      <c r="BU151" s="30">
        <f t="shared" si="91"/>
        <v>0</v>
      </c>
      <c r="BV151" s="30">
        <f t="shared" si="91"/>
        <v>0</v>
      </c>
      <c r="BW151" s="30">
        <f t="shared" si="91"/>
        <v>0</v>
      </c>
      <c r="BX151" s="30">
        <f t="shared" si="91"/>
        <v>0</v>
      </c>
      <c r="BY151" s="30">
        <f t="shared" si="91"/>
        <v>0</v>
      </c>
      <c r="BZ151" s="30">
        <f t="shared" si="91"/>
        <v>0</v>
      </c>
      <c r="CA151" s="30">
        <f t="shared" si="91"/>
        <v>0</v>
      </c>
      <c r="CB151" s="30">
        <f t="shared" si="91"/>
        <v>0</v>
      </c>
      <c r="CC151" s="30">
        <f t="shared" si="91"/>
        <v>0</v>
      </c>
      <c r="CD151" s="30">
        <f t="shared" si="91"/>
        <v>0</v>
      </c>
      <c r="CE151" s="30">
        <f t="shared" si="91"/>
        <v>0</v>
      </c>
      <c r="CF151" s="30">
        <f t="shared" si="91"/>
        <v>0</v>
      </c>
      <c r="CG151" s="30">
        <f t="shared" si="91"/>
        <v>0</v>
      </c>
      <c r="CH151" s="34">
        <f t="shared" si="91"/>
        <v>0</v>
      </c>
    </row>
    <row r="152" spans="1:86" x14ac:dyDescent="0.3">
      <c r="A152" s="645"/>
      <c r="B152" s="326" t="s">
        <v>233</v>
      </c>
      <c r="C152" s="30">
        <f t="shared" si="86"/>
        <v>0</v>
      </c>
      <c r="D152" s="30">
        <f t="shared" si="87"/>
        <v>0</v>
      </c>
      <c r="E152" s="30">
        <f t="shared" ref="E152:BP154" si="92">IF(E33=0,0,((E15*0.5)+D33-E51)*E88*E120*E$2)</f>
        <v>0</v>
      </c>
      <c r="F152" s="30">
        <f t="shared" si="92"/>
        <v>0</v>
      </c>
      <c r="G152" s="30">
        <f t="shared" si="92"/>
        <v>0</v>
      </c>
      <c r="H152" s="30">
        <f t="shared" si="92"/>
        <v>0</v>
      </c>
      <c r="I152" s="30">
        <f t="shared" si="92"/>
        <v>0</v>
      </c>
      <c r="J152" s="30">
        <f t="shared" si="92"/>
        <v>0</v>
      </c>
      <c r="K152" s="30">
        <f t="shared" si="92"/>
        <v>0</v>
      </c>
      <c r="L152" s="30">
        <f t="shared" si="92"/>
        <v>0</v>
      </c>
      <c r="M152" s="30">
        <f t="shared" si="92"/>
        <v>0</v>
      </c>
      <c r="N152" s="30">
        <f t="shared" si="92"/>
        <v>0</v>
      </c>
      <c r="O152" s="30">
        <f t="shared" si="92"/>
        <v>0</v>
      </c>
      <c r="P152" s="30">
        <f t="shared" si="92"/>
        <v>0</v>
      </c>
      <c r="Q152" s="30">
        <f t="shared" si="92"/>
        <v>0</v>
      </c>
      <c r="R152" s="30">
        <f t="shared" si="92"/>
        <v>0</v>
      </c>
      <c r="S152" s="30">
        <f t="shared" si="92"/>
        <v>0</v>
      </c>
      <c r="T152" s="30">
        <f t="shared" si="92"/>
        <v>0</v>
      </c>
      <c r="U152" s="30">
        <f t="shared" si="92"/>
        <v>0</v>
      </c>
      <c r="V152" s="30">
        <f t="shared" si="92"/>
        <v>0</v>
      </c>
      <c r="W152" s="30">
        <f t="shared" si="92"/>
        <v>0</v>
      </c>
      <c r="X152" s="30">
        <f t="shared" si="92"/>
        <v>0</v>
      </c>
      <c r="Y152" s="30">
        <f t="shared" si="92"/>
        <v>0</v>
      </c>
      <c r="Z152" s="30">
        <f t="shared" si="92"/>
        <v>0</v>
      </c>
      <c r="AA152" s="30">
        <f t="shared" si="92"/>
        <v>0</v>
      </c>
      <c r="AB152" s="30">
        <f t="shared" si="92"/>
        <v>0</v>
      </c>
      <c r="AC152" s="30">
        <f t="shared" si="92"/>
        <v>0</v>
      </c>
      <c r="AD152" s="30">
        <f t="shared" si="92"/>
        <v>0</v>
      </c>
      <c r="AE152" s="30">
        <f t="shared" si="92"/>
        <v>0</v>
      </c>
      <c r="AF152" s="30">
        <f t="shared" si="92"/>
        <v>0</v>
      </c>
      <c r="AG152" s="30">
        <f t="shared" si="92"/>
        <v>0</v>
      </c>
      <c r="AH152" s="30">
        <f t="shared" si="92"/>
        <v>0</v>
      </c>
      <c r="AI152" s="30">
        <f t="shared" si="92"/>
        <v>0</v>
      </c>
      <c r="AJ152" s="30">
        <f t="shared" si="92"/>
        <v>0</v>
      </c>
      <c r="AK152" s="30">
        <f t="shared" si="92"/>
        <v>0</v>
      </c>
      <c r="AL152" s="30">
        <f t="shared" si="92"/>
        <v>0</v>
      </c>
      <c r="AM152" s="30">
        <f t="shared" si="92"/>
        <v>0</v>
      </c>
      <c r="AN152" s="30">
        <f t="shared" si="92"/>
        <v>0</v>
      </c>
      <c r="AO152" s="30">
        <f t="shared" si="92"/>
        <v>0</v>
      </c>
      <c r="AP152" s="30">
        <f t="shared" si="92"/>
        <v>0</v>
      </c>
      <c r="AQ152" s="30">
        <f t="shared" si="92"/>
        <v>0</v>
      </c>
      <c r="AR152" s="30">
        <f t="shared" si="92"/>
        <v>0</v>
      </c>
      <c r="AS152" s="30">
        <f t="shared" si="92"/>
        <v>0</v>
      </c>
      <c r="AT152" s="30">
        <f t="shared" si="92"/>
        <v>0</v>
      </c>
      <c r="AU152" s="30">
        <f t="shared" si="92"/>
        <v>0</v>
      </c>
      <c r="AV152" s="30">
        <f t="shared" si="92"/>
        <v>0</v>
      </c>
      <c r="AW152" s="30">
        <f t="shared" si="92"/>
        <v>0</v>
      </c>
      <c r="AX152" s="30">
        <f t="shared" si="92"/>
        <v>0</v>
      </c>
      <c r="AY152" s="30">
        <f t="shared" si="92"/>
        <v>0</v>
      </c>
      <c r="AZ152" s="30">
        <f t="shared" si="92"/>
        <v>0</v>
      </c>
      <c r="BA152" s="30">
        <f t="shared" si="92"/>
        <v>0</v>
      </c>
      <c r="BB152" s="30">
        <f t="shared" si="92"/>
        <v>0</v>
      </c>
      <c r="BC152" s="30">
        <f t="shared" si="92"/>
        <v>0</v>
      </c>
      <c r="BD152" s="30">
        <f t="shared" si="92"/>
        <v>0</v>
      </c>
      <c r="BE152" s="30">
        <f t="shared" si="92"/>
        <v>0</v>
      </c>
      <c r="BF152" s="30">
        <f t="shared" si="92"/>
        <v>0</v>
      </c>
      <c r="BG152" s="30">
        <f t="shared" si="92"/>
        <v>0</v>
      </c>
      <c r="BH152" s="30">
        <f t="shared" si="92"/>
        <v>0</v>
      </c>
      <c r="BI152" s="30">
        <f t="shared" si="92"/>
        <v>0</v>
      </c>
      <c r="BJ152" s="30">
        <f t="shared" si="92"/>
        <v>0</v>
      </c>
      <c r="BK152" s="30">
        <f t="shared" si="92"/>
        <v>0</v>
      </c>
      <c r="BL152" s="30">
        <f t="shared" si="92"/>
        <v>0</v>
      </c>
      <c r="BM152" s="30">
        <f t="shared" si="92"/>
        <v>0</v>
      </c>
      <c r="BN152" s="30">
        <f t="shared" si="92"/>
        <v>0</v>
      </c>
      <c r="BO152" s="30">
        <f t="shared" si="92"/>
        <v>0</v>
      </c>
      <c r="BP152" s="30">
        <f t="shared" si="92"/>
        <v>0</v>
      </c>
      <c r="BQ152" s="30">
        <f t="shared" si="91"/>
        <v>0</v>
      </c>
      <c r="BR152" s="30">
        <f t="shared" si="91"/>
        <v>0</v>
      </c>
      <c r="BS152" s="30">
        <f t="shared" si="91"/>
        <v>0</v>
      </c>
      <c r="BT152" s="30">
        <f t="shared" si="91"/>
        <v>0</v>
      </c>
      <c r="BU152" s="30">
        <f t="shared" si="91"/>
        <v>0</v>
      </c>
      <c r="BV152" s="30">
        <f t="shared" si="91"/>
        <v>0</v>
      </c>
      <c r="BW152" s="30">
        <f t="shared" si="91"/>
        <v>0</v>
      </c>
      <c r="BX152" s="30">
        <f t="shared" si="91"/>
        <v>0</v>
      </c>
      <c r="BY152" s="30">
        <f t="shared" si="91"/>
        <v>0</v>
      </c>
      <c r="BZ152" s="30">
        <f t="shared" si="91"/>
        <v>0</v>
      </c>
      <c r="CA152" s="30">
        <f t="shared" si="91"/>
        <v>0</v>
      </c>
      <c r="CB152" s="30">
        <f t="shared" si="91"/>
        <v>0</v>
      </c>
      <c r="CC152" s="30">
        <f t="shared" si="91"/>
        <v>0</v>
      </c>
      <c r="CD152" s="30">
        <f t="shared" si="91"/>
        <v>0</v>
      </c>
      <c r="CE152" s="30">
        <f t="shared" si="91"/>
        <v>0</v>
      </c>
      <c r="CF152" s="30">
        <f t="shared" si="91"/>
        <v>0</v>
      </c>
      <c r="CG152" s="30">
        <f t="shared" si="91"/>
        <v>0</v>
      </c>
      <c r="CH152" s="34">
        <f t="shared" si="91"/>
        <v>0</v>
      </c>
    </row>
    <row r="153" spans="1:86" ht="15.75" customHeight="1" x14ac:dyDescent="0.3">
      <c r="A153" s="645"/>
      <c r="B153" s="326" t="s">
        <v>136</v>
      </c>
      <c r="C153" s="30">
        <f t="shared" si="86"/>
        <v>0</v>
      </c>
      <c r="D153" s="30">
        <f t="shared" si="87"/>
        <v>0</v>
      </c>
      <c r="E153" s="30">
        <f t="shared" si="92"/>
        <v>0</v>
      </c>
      <c r="F153" s="30">
        <f t="shared" si="92"/>
        <v>0</v>
      </c>
      <c r="G153" s="30">
        <f t="shared" si="92"/>
        <v>0</v>
      </c>
      <c r="H153" s="30">
        <f t="shared" si="92"/>
        <v>0</v>
      </c>
      <c r="I153" s="30">
        <f t="shared" si="92"/>
        <v>0</v>
      </c>
      <c r="J153" s="30">
        <f t="shared" si="92"/>
        <v>0</v>
      </c>
      <c r="K153" s="30">
        <f t="shared" si="92"/>
        <v>0</v>
      </c>
      <c r="L153" s="30">
        <f t="shared" si="92"/>
        <v>0</v>
      </c>
      <c r="M153" s="30">
        <f t="shared" si="92"/>
        <v>0</v>
      </c>
      <c r="N153" s="30">
        <f t="shared" si="92"/>
        <v>0</v>
      </c>
      <c r="O153" s="30">
        <f t="shared" si="92"/>
        <v>0</v>
      </c>
      <c r="P153" s="30">
        <f t="shared" si="92"/>
        <v>0</v>
      </c>
      <c r="Q153" s="30">
        <f t="shared" si="92"/>
        <v>0</v>
      </c>
      <c r="R153" s="30">
        <f t="shared" si="92"/>
        <v>0</v>
      </c>
      <c r="S153" s="30">
        <f t="shared" si="92"/>
        <v>0</v>
      </c>
      <c r="T153" s="30">
        <f t="shared" si="92"/>
        <v>0</v>
      </c>
      <c r="U153" s="30">
        <f t="shared" si="92"/>
        <v>0</v>
      </c>
      <c r="V153" s="30">
        <f t="shared" si="92"/>
        <v>0</v>
      </c>
      <c r="W153" s="30">
        <f t="shared" si="92"/>
        <v>0</v>
      </c>
      <c r="X153" s="30">
        <f t="shared" si="92"/>
        <v>0</v>
      </c>
      <c r="Y153" s="30">
        <f t="shared" si="92"/>
        <v>0</v>
      </c>
      <c r="Z153" s="30">
        <f t="shared" si="92"/>
        <v>0</v>
      </c>
      <c r="AA153" s="30">
        <f t="shared" si="92"/>
        <v>0</v>
      </c>
      <c r="AB153" s="30">
        <f t="shared" si="92"/>
        <v>0</v>
      </c>
      <c r="AC153" s="30">
        <f t="shared" si="92"/>
        <v>0</v>
      </c>
      <c r="AD153" s="30">
        <f t="shared" si="92"/>
        <v>0</v>
      </c>
      <c r="AE153" s="30">
        <f t="shared" si="92"/>
        <v>0</v>
      </c>
      <c r="AF153" s="30">
        <f t="shared" si="92"/>
        <v>0</v>
      </c>
      <c r="AG153" s="30">
        <f t="shared" si="92"/>
        <v>0</v>
      </c>
      <c r="AH153" s="30">
        <f t="shared" si="92"/>
        <v>0</v>
      </c>
      <c r="AI153" s="30">
        <f t="shared" si="92"/>
        <v>0</v>
      </c>
      <c r="AJ153" s="30">
        <f t="shared" si="92"/>
        <v>0</v>
      </c>
      <c r="AK153" s="30">
        <f t="shared" si="92"/>
        <v>0</v>
      </c>
      <c r="AL153" s="30">
        <f t="shared" si="92"/>
        <v>0</v>
      </c>
      <c r="AM153" s="30">
        <f t="shared" si="92"/>
        <v>0</v>
      </c>
      <c r="AN153" s="30">
        <f t="shared" si="92"/>
        <v>0</v>
      </c>
      <c r="AO153" s="30">
        <f t="shared" si="92"/>
        <v>0</v>
      </c>
      <c r="AP153" s="30">
        <f t="shared" si="92"/>
        <v>0</v>
      </c>
      <c r="AQ153" s="30">
        <f t="shared" si="92"/>
        <v>0</v>
      </c>
      <c r="AR153" s="30">
        <f t="shared" si="92"/>
        <v>0</v>
      </c>
      <c r="AS153" s="30">
        <f t="shared" si="92"/>
        <v>0</v>
      </c>
      <c r="AT153" s="30">
        <f t="shared" si="92"/>
        <v>0</v>
      </c>
      <c r="AU153" s="30">
        <f t="shared" si="92"/>
        <v>0</v>
      </c>
      <c r="AV153" s="30">
        <f t="shared" si="92"/>
        <v>0</v>
      </c>
      <c r="AW153" s="30">
        <f t="shared" si="92"/>
        <v>0</v>
      </c>
      <c r="AX153" s="30">
        <f t="shared" si="92"/>
        <v>0</v>
      </c>
      <c r="AY153" s="30">
        <f t="shared" si="92"/>
        <v>0</v>
      </c>
      <c r="AZ153" s="30">
        <f t="shared" si="92"/>
        <v>0</v>
      </c>
      <c r="BA153" s="30">
        <f t="shared" si="92"/>
        <v>0</v>
      </c>
      <c r="BB153" s="30">
        <f t="shared" si="92"/>
        <v>0</v>
      </c>
      <c r="BC153" s="30">
        <f t="shared" si="92"/>
        <v>0</v>
      </c>
      <c r="BD153" s="30">
        <f t="shared" si="92"/>
        <v>0</v>
      </c>
      <c r="BE153" s="30">
        <f t="shared" si="92"/>
        <v>0</v>
      </c>
      <c r="BF153" s="30">
        <f t="shared" si="92"/>
        <v>0</v>
      </c>
      <c r="BG153" s="30">
        <f t="shared" si="92"/>
        <v>0</v>
      </c>
      <c r="BH153" s="30">
        <f t="shared" si="92"/>
        <v>0</v>
      </c>
      <c r="BI153" s="30">
        <f t="shared" si="92"/>
        <v>0</v>
      </c>
      <c r="BJ153" s="30">
        <f t="shared" si="92"/>
        <v>0</v>
      </c>
      <c r="BK153" s="30">
        <f t="shared" si="92"/>
        <v>0</v>
      </c>
      <c r="BL153" s="30">
        <f t="shared" si="92"/>
        <v>0</v>
      </c>
      <c r="BM153" s="30">
        <f t="shared" si="92"/>
        <v>0</v>
      </c>
      <c r="BN153" s="30">
        <f t="shared" si="92"/>
        <v>0</v>
      </c>
      <c r="BO153" s="30">
        <f t="shared" si="92"/>
        <v>0</v>
      </c>
      <c r="BP153" s="30">
        <f t="shared" si="92"/>
        <v>0</v>
      </c>
      <c r="BQ153" s="30">
        <f t="shared" si="91"/>
        <v>0</v>
      </c>
      <c r="BR153" s="30">
        <f t="shared" si="91"/>
        <v>0</v>
      </c>
      <c r="BS153" s="30">
        <f t="shared" si="91"/>
        <v>0</v>
      </c>
      <c r="BT153" s="30">
        <f t="shared" si="91"/>
        <v>0</v>
      </c>
      <c r="BU153" s="30">
        <f t="shared" si="91"/>
        <v>0</v>
      </c>
      <c r="BV153" s="30">
        <f t="shared" si="91"/>
        <v>0</v>
      </c>
      <c r="BW153" s="30">
        <f t="shared" si="91"/>
        <v>0</v>
      </c>
      <c r="BX153" s="30">
        <f t="shared" si="91"/>
        <v>0</v>
      </c>
      <c r="BY153" s="30">
        <f t="shared" si="91"/>
        <v>0</v>
      </c>
      <c r="BZ153" s="30">
        <f t="shared" si="91"/>
        <v>0</v>
      </c>
      <c r="CA153" s="30">
        <f t="shared" si="91"/>
        <v>0</v>
      </c>
      <c r="CB153" s="30">
        <f t="shared" si="91"/>
        <v>0</v>
      </c>
      <c r="CC153" s="30">
        <f t="shared" si="91"/>
        <v>0</v>
      </c>
      <c r="CD153" s="30">
        <f t="shared" si="91"/>
        <v>0</v>
      </c>
      <c r="CE153" s="30">
        <f t="shared" si="91"/>
        <v>0</v>
      </c>
      <c r="CF153" s="30">
        <f t="shared" si="91"/>
        <v>0</v>
      </c>
      <c r="CG153" s="30">
        <f t="shared" si="91"/>
        <v>0</v>
      </c>
      <c r="CH153" s="34">
        <f t="shared" si="91"/>
        <v>0</v>
      </c>
    </row>
    <row r="154" spans="1:86" ht="15.75" customHeight="1" x14ac:dyDescent="0.3">
      <c r="A154" s="645"/>
      <c r="B154" s="326" t="s">
        <v>137</v>
      </c>
      <c r="C154" s="30">
        <f t="shared" si="86"/>
        <v>0</v>
      </c>
      <c r="D154" s="30">
        <f t="shared" si="87"/>
        <v>0</v>
      </c>
      <c r="E154" s="30">
        <f t="shared" si="92"/>
        <v>0</v>
      </c>
      <c r="F154" s="30">
        <f t="shared" si="92"/>
        <v>0</v>
      </c>
      <c r="G154" s="30">
        <f t="shared" si="92"/>
        <v>0</v>
      </c>
      <c r="H154" s="30">
        <f t="shared" si="92"/>
        <v>0</v>
      </c>
      <c r="I154" s="30">
        <f t="shared" si="92"/>
        <v>0</v>
      </c>
      <c r="J154" s="30">
        <f t="shared" si="92"/>
        <v>0</v>
      </c>
      <c r="K154" s="30">
        <f t="shared" si="92"/>
        <v>0</v>
      </c>
      <c r="L154" s="30">
        <f t="shared" si="92"/>
        <v>0</v>
      </c>
      <c r="M154" s="30">
        <f t="shared" si="92"/>
        <v>0</v>
      </c>
      <c r="N154" s="30">
        <f t="shared" si="92"/>
        <v>0</v>
      </c>
      <c r="O154" s="30">
        <f t="shared" si="92"/>
        <v>0</v>
      </c>
      <c r="P154" s="30">
        <f t="shared" si="92"/>
        <v>0</v>
      </c>
      <c r="Q154" s="30">
        <f t="shared" si="92"/>
        <v>0</v>
      </c>
      <c r="R154" s="30">
        <f t="shared" si="92"/>
        <v>0</v>
      </c>
      <c r="S154" s="30">
        <f t="shared" si="92"/>
        <v>0</v>
      </c>
      <c r="T154" s="30">
        <f t="shared" si="92"/>
        <v>0</v>
      </c>
      <c r="U154" s="30">
        <f t="shared" si="92"/>
        <v>0</v>
      </c>
      <c r="V154" s="30">
        <f t="shared" si="92"/>
        <v>0</v>
      </c>
      <c r="W154" s="30">
        <f t="shared" si="92"/>
        <v>0</v>
      </c>
      <c r="X154" s="30">
        <f t="shared" si="92"/>
        <v>0</v>
      </c>
      <c r="Y154" s="30">
        <f t="shared" si="92"/>
        <v>0</v>
      </c>
      <c r="Z154" s="30">
        <f t="shared" si="92"/>
        <v>0</v>
      </c>
      <c r="AA154" s="30">
        <f t="shared" si="92"/>
        <v>0</v>
      </c>
      <c r="AB154" s="30">
        <f t="shared" si="92"/>
        <v>0</v>
      </c>
      <c r="AC154" s="30">
        <f t="shared" si="92"/>
        <v>0</v>
      </c>
      <c r="AD154" s="30">
        <f t="shared" si="92"/>
        <v>0</v>
      </c>
      <c r="AE154" s="30">
        <f t="shared" si="92"/>
        <v>0</v>
      </c>
      <c r="AF154" s="30">
        <f t="shared" si="92"/>
        <v>0</v>
      </c>
      <c r="AG154" s="30">
        <f t="shared" si="92"/>
        <v>0</v>
      </c>
      <c r="AH154" s="30">
        <f t="shared" si="92"/>
        <v>0</v>
      </c>
      <c r="AI154" s="30">
        <f t="shared" si="92"/>
        <v>0</v>
      </c>
      <c r="AJ154" s="30">
        <f t="shared" si="92"/>
        <v>0</v>
      </c>
      <c r="AK154" s="30">
        <f t="shared" si="92"/>
        <v>0</v>
      </c>
      <c r="AL154" s="30">
        <f t="shared" si="92"/>
        <v>0</v>
      </c>
      <c r="AM154" s="30">
        <f t="shared" si="92"/>
        <v>0</v>
      </c>
      <c r="AN154" s="30">
        <f t="shared" si="92"/>
        <v>0</v>
      </c>
      <c r="AO154" s="30">
        <f t="shared" si="92"/>
        <v>0</v>
      </c>
      <c r="AP154" s="30">
        <f t="shared" si="92"/>
        <v>0</v>
      </c>
      <c r="AQ154" s="30">
        <f t="shared" si="92"/>
        <v>0</v>
      </c>
      <c r="AR154" s="30">
        <f t="shared" si="92"/>
        <v>0</v>
      </c>
      <c r="AS154" s="30">
        <f t="shared" si="92"/>
        <v>0</v>
      </c>
      <c r="AT154" s="30">
        <f t="shared" si="92"/>
        <v>0</v>
      </c>
      <c r="AU154" s="30">
        <f t="shared" si="92"/>
        <v>0</v>
      </c>
      <c r="AV154" s="30">
        <f t="shared" si="92"/>
        <v>0</v>
      </c>
      <c r="AW154" s="30">
        <f t="shared" si="92"/>
        <v>0</v>
      </c>
      <c r="AX154" s="30">
        <f t="shared" si="92"/>
        <v>0</v>
      </c>
      <c r="AY154" s="30">
        <f t="shared" si="92"/>
        <v>0</v>
      </c>
      <c r="AZ154" s="30">
        <f t="shared" si="92"/>
        <v>0</v>
      </c>
      <c r="BA154" s="30">
        <f t="shared" si="92"/>
        <v>0</v>
      </c>
      <c r="BB154" s="30">
        <f t="shared" si="92"/>
        <v>0</v>
      </c>
      <c r="BC154" s="30">
        <f t="shared" si="92"/>
        <v>0</v>
      </c>
      <c r="BD154" s="30">
        <f t="shared" si="92"/>
        <v>0</v>
      </c>
      <c r="BE154" s="30">
        <f t="shared" si="92"/>
        <v>0</v>
      </c>
      <c r="BF154" s="30">
        <f t="shared" si="92"/>
        <v>0</v>
      </c>
      <c r="BG154" s="30">
        <f t="shared" si="92"/>
        <v>0</v>
      </c>
      <c r="BH154" s="30">
        <f t="shared" si="92"/>
        <v>0</v>
      </c>
      <c r="BI154" s="30">
        <f t="shared" si="92"/>
        <v>0</v>
      </c>
      <c r="BJ154" s="30">
        <f t="shared" si="92"/>
        <v>0</v>
      </c>
      <c r="BK154" s="30">
        <f t="shared" si="92"/>
        <v>0</v>
      </c>
      <c r="BL154" s="30">
        <f t="shared" si="92"/>
        <v>0</v>
      </c>
      <c r="BM154" s="30">
        <f t="shared" si="92"/>
        <v>0</v>
      </c>
      <c r="BN154" s="30">
        <f t="shared" si="92"/>
        <v>0</v>
      </c>
      <c r="BO154" s="30">
        <f t="shared" si="92"/>
        <v>0</v>
      </c>
      <c r="BP154" s="30">
        <f t="shared" si="92"/>
        <v>0</v>
      </c>
      <c r="BQ154" s="30">
        <f t="shared" si="91"/>
        <v>0</v>
      </c>
      <c r="BR154" s="30">
        <f t="shared" si="91"/>
        <v>0</v>
      </c>
      <c r="BS154" s="30">
        <f t="shared" si="91"/>
        <v>0</v>
      </c>
      <c r="BT154" s="30">
        <f t="shared" si="91"/>
        <v>0</v>
      </c>
      <c r="BU154" s="30">
        <f t="shared" si="91"/>
        <v>0</v>
      </c>
      <c r="BV154" s="30">
        <f t="shared" si="91"/>
        <v>0</v>
      </c>
      <c r="BW154" s="30">
        <f t="shared" si="91"/>
        <v>0</v>
      </c>
      <c r="BX154" s="30">
        <f t="shared" si="91"/>
        <v>0</v>
      </c>
      <c r="BY154" s="30">
        <f t="shared" si="91"/>
        <v>0</v>
      </c>
      <c r="BZ154" s="30">
        <f t="shared" si="91"/>
        <v>0</v>
      </c>
      <c r="CA154" s="30">
        <f t="shared" si="91"/>
        <v>0</v>
      </c>
      <c r="CB154" s="30">
        <f t="shared" si="91"/>
        <v>0</v>
      </c>
      <c r="CC154" s="30">
        <f t="shared" si="91"/>
        <v>0</v>
      </c>
      <c r="CD154" s="30">
        <f t="shared" si="91"/>
        <v>0</v>
      </c>
      <c r="CE154" s="30">
        <f t="shared" si="91"/>
        <v>0</v>
      </c>
      <c r="CF154" s="30">
        <f t="shared" si="91"/>
        <v>0</v>
      </c>
      <c r="CG154" s="30">
        <f t="shared" si="91"/>
        <v>0</v>
      </c>
      <c r="CH154" s="34">
        <f t="shared" si="91"/>
        <v>0</v>
      </c>
    </row>
    <row r="155" spans="1:86" ht="15.75" customHeight="1" x14ac:dyDescent="0.3">
      <c r="A155" s="645"/>
      <c r="B155" s="14"/>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12"/>
    </row>
    <row r="156" spans="1:86" ht="15.75" customHeight="1" x14ac:dyDescent="0.3">
      <c r="A156" s="645"/>
      <c r="B156" s="318" t="s">
        <v>237</v>
      </c>
      <c r="C156" s="30">
        <f>SUM(C142:C155)</f>
        <v>0</v>
      </c>
      <c r="D156" s="30">
        <f>SUM(D142:D155)</f>
        <v>95.243332148410502</v>
      </c>
      <c r="E156" s="30">
        <f t="shared" ref="E156:BP156" si="93">SUM(E142:E155)</f>
        <v>192.1826819081673</v>
      </c>
      <c r="F156" s="30">
        <f t="shared" si="93"/>
        <v>445.11305568267056</v>
      </c>
      <c r="G156" s="30">
        <f t="shared" si="93"/>
        <v>860.37828131174774</v>
      </c>
      <c r="H156" s="30">
        <f t="shared" si="93"/>
        <v>1242.2776069259289</v>
      </c>
      <c r="I156" s="30">
        <f t="shared" si="93"/>
        <v>1537.8187803298522</v>
      </c>
      <c r="J156" s="30">
        <f t="shared" si="93"/>
        <v>1390.3641980902419</v>
      </c>
      <c r="K156" s="30">
        <f t="shared" si="93"/>
        <v>1471.3529954639812</v>
      </c>
      <c r="L156" s="134">
        <f t="shared" si="93"/>
        <v>920.02549172005422</v>
      </c>
      <c r="M156" s="30">
        <f t="shared" si="93"/>
        <v>747.16430667316342</v>
      </c>
      <c r="N156" s="30">
        <f t="shared" si="93"/>
        <v>766.1194867347383</v>
      </c>
      <c r="O156" s="30">
        <f t="shared" si="93"/>
        <v>848.21934321173671</v>
      </c>
      <c r="P156" s="30">
        <f t="shared" si="93"/>
        <v>663.16722380482952</v>
      </c>
      <c r="Q156" s="30">
        <f t="shared" si="93"/>
        <v>743.22805758177583</v>
      </c>
      <c r="R156" s="30">
        <f t="shared" si="93"/>
        <v>726.09183179059107</v>
      </c>
      <c r="S156" s="30">
        <f t="shared" si="93"/>
        <v>947.43642519328341</v>
      </c>
      <c r="T156" s="30">
        <f t="shared" si="93"/>
        <v>1367.9785747370636</v>
      </c>
      <c r="U156" s="30">
        <f t="shared" si="93"/>
        <v>1693.4243454047501</v>
      </c>
      <c r="V156" s="30">
        <f t="shared" si="93"/>
        <v>1390.3641980902421</v>
      </c>
      <c r="W156" s="30">
        <f t="shared" si="93"/>
        <v>1406.7224603191719</v>
      </c>
      <c r="X156" s="30">
        <f t="shared" si="93"/>
        <v>920.02549172005422</v>
      </c>
      <c r="Y156" s="30">
        <f t="shared" si="93"/>
        <v>747.16430667316342</v>
      </c>
      <c r="Z156" s="30">
        <f t="shared" si="93"/>
        <v>766.1194867347383</v>
      </c>
      <c r="AA156" s="30">
        <f t="shared" si="93"/>
        <v>848.21934321173671</v>
      </c>
      <c r="AB156" s="30">
        <f t="shared" si="93"/>
        <v>663.16722380482952</v>
      </c>
      <c r="AC156" s="30">
        <f t="shared" si="93"/>
        <v>743.22805758177583</v>
      </c>
      <c r="AD156" s="30">
        <f t="shared" si="93"/>
        <v>726.09183179059107</v>
      </c>
      <c r="AE156" s="30">
        <f t="shared" si="93"/>
        <v>947.43642519328341</v>
      </c>
      <c r="AF156" s="30">
        <f t="shared" si="93"/>
        <v>1367.9785747370636</v>
      </c>
      <c r="AG156" s="30">
        <f t="shared" si="93"/>
        <v>1693.4243454047501</v>
      </c>
      <c r="AH156" s="30">
        <f t="shared" si="93"/>
        <v>1390.3641980902421</v>
      </c>
      <c r="AI156" s="30">
        <f t="shared" si="93"/>
        <v>1406.7224603191719</v>
      </c>
      <c r="AJ156" s="30">
        <f t="shared" si="93"/>
        <v>920.02549172005422</v>
      </c>
      <c r="AK156" s="30">
        <f t="shared" si="93"/>
        <v>747.16430667316342</v>
      </c>
      <c r="AL156" s="30">
        <f t="shared" si="93"/>
        <v>766.1194867347383</v>
      </c>
      <c r="AM156" s="30">
        <f t="shared" si="93"/>
        <v>848.21934321173671</v>
      </c>
      <c r="AN156" s="30">
        <f t="shared" si="93"/>
        <v>663.16722380482952</v>
      </c>
      <c r="AO156" s="30">
        <f t="shared" si="93"/>
        <v>743.22805758177583</v>
      </c>
      <c r="AP156" s="30">
        <f t="shared" si="93"/>
        <v>726.09183179059107</v>
      </c>
      <c r="AQ156" s="30">
        <f t="shared" si="93"/>
        <v>947.43642519328341</v>
      </c>
      <c r="AR156" s="30">
        <f t="shared" si="93"/>
        <v>1367.9785747370636</v>
      </c>
      <c r="AS156" s="30">
        <f t="shared" si="93"/>
        <v>1693.4243454047501</v>
      </c>
      <c r="AT156" s="30">
        <f t="shared" si="93"/>
        <v>1390.3641980902421</v>
      </c>
      <c r="AU156" s="30">
        <f t="shared" si="93"/>
        <v>1406.7224603191719</v>
      </c>
      <c r="AV156" s="30">
        <f t="shared" si="93"/>
        <v>920.02549172005422</v>
      </c>
      <c r="AW156" s="30">
        <f t="shared" si="93"/>
        <v>747.16430667316342</v>
      </c>
      <c r="AX156" s="30">
        <f t="shared" si="93"/>
        <v>766.1194867347383</v>
      </c>
      <c r="AY156" s="30">
        <f t="shared" si="93"/>
        <v>848.21934321173671</v>
      </c>
      <c r="AZ156" s="30">
        <f t="shared" si="93"/>
        <v>663.16722380482952</v>
      </c>
      <c r="BA156" s="30">
        <f t="shared" si="93"/>
        <v>743.22805758177583</v>
      </c>
      <c r="BB156" s="30">
        <f t="shared" si="93"/>
        <v>726.09183179059107</v>
      </c>
      <c r="BC156" s="30">
        <f t="shared" si="93"/>
        <v>947.43642519328341</v>
      </c>
      <c r="BD156" s="30">
        <f t="shared" si="93"/>
        <v>1367.9785747370636</v>
      </c>
      <c r="BE156" s="30">
        <f t="shared" si="93"/>
        <v>1693.4243454047501</v>
      </c>
      <c r="BF156" s="30">
        <f t="shared" si="93"/>
        <v>1390.3641980902421</v>
      </c>
      <c r="BG156" s="30">
        <f t="shared" si="93"/>
        <v>1406.7224603191719</v>
      </c>
      <c r="BH156" s="30">
        <f t="shared" si="93"/>
        <v>920.02549172005422</v>
      </c>
      <c r="BI156" s="30">
        <f t="shared" si="93"/>
        <v>747.16430667316342</v>
      </c>
      <c r="BJ156" s="30">
        <f t="shared" si="93"/>
        <v>766.1194867347383</v>
      </c>
      <c r="BK156" s="30">
        <f t="shared" si="93"/>
        <v>848.21934321173671</v>
      </c>
      <c r="BL156" s="30">
        <f t="shared" si="93"/>
        <v>663.16722380482952</v>
      </c>
      <c r="BM156" s="30">
        <f t="shared" si="93"/>
        <v>743.22805758177583</v>
      </c>
      <c r="BN156" s="30">
        <f t="shared" si="93"/>
        <v>726.09183179059107</v>
      </c>
      <c r="BO156" s="30">
        <f t="shared" si="93"/>
        <v>947.43642519328341</v>
      </c>
      <c r="BP156" s="30">
        <f t="shared" si="93"/>
        <v>1367.9785747370636</v>
      </c>
      <c r="BQ156" s="30">
        <f t="shared" ref="BQ156:CH156" si="94">SUM(BQ142:BQ155)</f>
        <v>1693.4243454047501</v>
      </c>
      <c r="BR156" s="30">
        <f t="shared" si="94"/>
        <v>1390.3641980902421</v>
      </c>
      <c r="BS156" s="30">
        <f t="shared" si="94"/>
        <v>1406.7224603191719</v>
      </c>
      <c r="BT156" s="30">
        <f t="shared" si="94"/>
        <v>920.02549172005422</v>
      </c>
      <c r="BU156" s="30">
        <f t="shared" si="94"/>
        <v>747.16430667316342</v>
      </c>
      <c r="BV156" s="30">
        <f t="shared" si="94"/>
        <v>766.1194867347383</v>
      </c>
      <c r="BW156" s="30">
        <f t="shared" si="94"/>
        <v>848.21934321173671</v>
      </c>
      <c r="BX156" s="30">
        <f t="shared" si="94"/>
        <v>663.16722380482952</v>
      </c>
      <c r="BY156" s="30">
        <f t="shared" si="94"/>
        <v>743.22805758177583</v>
      </c>
      <c r="BZ156" s="30">
        <f t="shared" si="94"/>
        <v>726.09183179059107</v>
      </c>
      <c r="CA156" s="30">
        <f t="shared" si="94"/>
        <v>947.43642519328341</v>
      </c>
      <c r="CB156" s="30">
        <f t="shared" si="94"/>
        <v>1367.9785747370636</v>
      </c>
      <c r="CC156" s="30">
        <f t="shared" si="94"/>
        <v>1693.4243454047501</v>
      </c>
      <c r="CD156" s="30">
        <f t="shared" si="94"/>
        <v>1390.3641980902421</v>
      </c>
      <c r="CE156" s="30">
        <f t="shared" si="94"/>
        <v>1406.7224603191719</v>
      </c>
      <c r="CF156" s="30">
        <f t="shared" si="94"/>
        <v>920.02549172005422</v>
      </c>
      <c r="CG156" s="30">
        <f t="shared" si="94"/>
        <v>747.16430667316342</v>
      </c>
      <c r="CH156" s="34">
        <f t="shared" si="94"/>
        <v>766.1194867347383</v>
      </c>
    </row>
    <row r="157" spans="1:86" ht="16.5" customHeight="1" thickBot="1" x14ac:dyDescent="0.35">
      <c r="A157" s="646"/>
      <c r="B157" s="170" t="s">
        <v>238</v>
      </c>
      <c r="C157" s="31">
        <f>C156</f>
        <v>0</v>
      </c>
      <c r="D157" s="31">
        <f>C157+D156</f>
        <v>95.243332148410502</v>
      </c>
      <c r="E157" s="31">
        <f t="shared" ref="E157:BP157" si="95">D157+E156</f>
        <v>287.4260140565778</v>
      </c>
      <c r="F157" s="31">
        <f t="shared" si="95"/>
        <v>732.53906973924836</v>
      </c>
      <c r="G157" s="31">
        <f t="shared" si="95"/>
        <v>1592.9173510509961</v>
      </c>
      <c r="H157" s="31">
        <f t="shared" si="95"/>
        <v>2835.1949579769253</v>
      </c>
      <c r="I157" s="31">
        <f t="shared" si="95"/>
        <v>4373.0137383067777</v>
      </c>
      <c r="J157" s="31">
        <f t="shared" si="95"/>
        <v>5763.3779363970198</v>
      </c>
      <c r="K157" s="31">
        <f t="shared" si="95"/>
        <v>7234.7309318610005</v>
      </c>
      <c r="L157" s="31">
        <f t="shared" si="95"/>
        <v>8154.7564235810551</v>
      </c>
      <c r="M157" s="31">
        <f t="shared" si="95"/>
        <v>8901.9207302542181</v>
      </c>
      <c r="N157" s="31">
        <f t="shared" si="95"/>
        <v>9668.0402169889567</v>
      </c>
      <c r="O157" s="31">
        <f t="shared" si="95"/>
        <v>10516.259560200693</v>
      </c>
      <c r="P157" s="31">
        <f t="shared" si="95"/>
        <v>11179.426784005522</v>
      </c>
      <c r="Q157" s="31">
        <f t="shared" si="95"/>
        <v>11922.654841587297</v>
      </c>
      <c r="R157" s="31">
        <f t="shared" si="95"/>
        <v>12648.746673377887</v>
      </c>
      <c r="S157" s="31">
        <f t="shared" si="95"/>
        <v>13596.183098571171</v>
      </c>
      <c r="T157" s="31">
        <f t="shared" si="95"/>
        <v>14964.161673308236</v>
      </c>
      <c r="U157" s="31">
        <f t="shared" si="95"/>
        <v>16657.586018712987</v>
      </c>
      <c r="V157" s="31">
        <f t="shared" si="95"/>
        <v>18047.95021680323</v>
      </c>
      <c r="W157" s="31">
        <f t="shared" si="95"/>
        <v>19454.672677122402</v>
      </c>
      <c r="X157" s="31">
        <f t="shared" si="95"/>
        <v>20374.698168842457</v>
      </c>
      <c r="Y157" s="31">
        <f t="shared" si="95"/>
        <v>21121.86247551562</v>
      </c>
      <c r="Z157" s="31">
        <f t="shared" si="95"/>
        <v>21887.981962250356</v>
      </c>
      <c r="AA157" s="31">
        <f t="shared" si="95"/>
        <v>22736.201305462095</v>
      </c>
      <c r="AB157" s="31">
        <f t="shared" si="95"/>
        <v>23399.368529266925</v>
      </c>
      <c r="AC157" s="31">
        <f t="shared" si="95"/>
        <v>24142.5965868487</v>
      </c>
      <c r="AD157" s="31">
        <f t="shared" si="95"/>
        <v>24868.688418639293</v>
      </c>
      <c r="AE157" s="31">
        <f t="shared" si="95"/>
        <v>25816.124843832575</v>
      </c>
      <c r="AF157" s="31">
        <f t="shared" si="95"/>
        <v>27184.103418569637</v>
      </c>
      <c r="AG157" s="31">
        <f t="shared" si="95"/>
        <v>28877.527763974387</v>
      </c>
      <c r="AH157" s="31">
        <f t="shared" si="95"/>
        <v>30267.89196206463</v>
      </c>
      <c r="AI157" s="31">
        <f t="shared" si="95"/>
        <v>31674.614422383802</v>
      </c>
      <c r="AJ157" s="31">
        <f t="shared" si="95"/>
        <v>32594.639914103856</v>
      </c>
      <c r="AK157" s="31">
        <f t="shared" si="95"/>
        <v>33341.80422077702</v>
      </c>
      <c r="AL157" s="31">
        <f t="shared" si="95"/>
        <v>34107.923707511756</v>
      </c>
      <c r="AM157" s="31">
        <f t="shared" si="95"/>
        <v>34956.143050723491</v>
      </c>
      <c r="AN157" s="31">
        <f t="shared" si="95"/>
        <v>35619.310274528318</v>
      </c>
      <c r="AO157" s="31">
        <f t="shared" si="95"/>
        <v>36362.538332110096</v>
      </c>
      <c r="AP157" s="31">
        <f t="shared" si="95"/>
        <v>37088.630163900685</v>
      </c>
      <c r="AQ157" s="31">
        <f t="shared" si="95"/>
        <v>38036.066589093971</v>
      </c>
      <c r="AR157" s="31">
        <f t="shared" si="95"/>
        <v>39404.045163831033</v>
      </c>
      <c r="AS157" s="31">
        <f t="shared" si="95"/>
        <v>41097.469509235787</v>
      </c>
      <c r="AT157" s="31">
        <f t="shared" si="95"/>
        <v>42487.833707326026</v>
      </c>
      <c r="AU157" s="31">
        <f t="shared" si="95"/>
        <v>43894.556167645198</v>
      </c>
      <c r="AV157" s="31">
        <f t="shared" si="95"/>
        <v>44814.581659365249</v>
      </c>
      <c r="AW157" s="31">
        <f t="shared" si="95"/>
        <v>45561.745966038412</v>
      </c>
      <c r="AX157" s="31">
        <f t="shared" si="95"/>
        <v>46327.865452773149</v>
      </c>
      <c r="AY157" s="31">
        <f t="shared" si="95"/>
        <v>47176.084795984883</v>
      </c>
      <c r="AZ157" s="31">
        <f t="shared" si="95"/>
        <v>47839.25201978971</v>
      </c>
      <c r="BA157" s="31">
        <f t="shared" si="95"/>
        <v>48582.480077371489</v>
      </c>
      <c r="BB157" s="31">
        <f t="shared" si="95"/>
        <v>49308.571909162078</v>
      </c>
      <c r="BC157" s="31">
        <f t="shared" si="95"/>
        <v>50256.008334355363</v>
      </c>
      <c r="BD157" s="31">
        <f t="shared" si="95"/>
        <v>51623.986909092426</v>
      </c>
      <c r="BE157" s="31">
        <f t="shared" si="95"/>
        <v>53317.411254497172</v>
      </c>
      <c r="BF157" s="31">
        <f t="shared" si="95"/>
        <v>54707.775452587412</v>
      </c>
      <c r="BG157" s="31">
        <f t="shared" si="95"/>
        <v>56114.497912906583</v>
      </c>
      <c r="BH157" s="31">
        <f t="shared" si="95"/>
        <v>57034.523404626634</v>
      </c>
      <c r="BI157" s="31">
        <f t="shared" si="95"/>
        <v>57781.687711299797</v>
      </c>
      <c r="BJ157" s="31">
        <f t="shared" si="95"/>
        <v>58547.807198034534</v>
      </c>
      <c r="BK157" s="31">
        <f t="shared" si="95"/>
        <v>59396.026541246269</v>
      </c>
      <c r="BL157" s="31">
        <f t="shared" si="95"/>
        <v>60059.193765051095</v>
      </c>
      <c r="BM157" s="31">
        <f t="shared" si="95"/>
        <v>60802.421822632874</v>
      </c>
      <c r="BN157" s="31">
        <f t="shared" si="95"/>
        <v>61528.513654423463</v>
      </c>
      <c r="BO157" s="31">
        <f t="shared" si="95"/>
        <v>62475.950079616749</v>
      </c>
      <c r="BP157" s="31">
        <f t="shared" si="95"/>
        <v>63843.928654353811</v>
      </c>
      <c r="BQ157" s="31">
        <f t="shared" ref="BQ157:CH157" si="96">BP157+BQ156</f>
        <v>65537.352999758557</v>
      </c>
      <c r="BR157" s="31">
        <f t="shared" si="96"/>
        <v>66927.717197848804</v>
      </c>
      <c r="BS157" s="31">
        <f t="shared" si="96"/>
        <v>68334.439658167976</v>
      </c>
      <c r="BT157" s="31">
        <f t="shared" si="96"/>
        <v>69254.465149888027</v>
      </c>
      <c r="BU157" s="31">
        <f t="shared" si="96"/>
        <v>70001.62945656119</v>
      </c>
      <c r="BV157" s="31">
        <f t="shared" si="96"/>
        <v>70767.748943295926</v>
      </c>
      <c r="BW157" s="31">
        <f t="shared" si="96"/>
        <v>71615.968286507661</v>
      </c>
      <c r="BX157" s="31">
        <f t="shared" si="96"/>
        <v>72279.135510312495</v>
      </c>
      <c r="BY157" s="31">
        <f t="shared" si="96"/>
        <v>73022.363567894266</v>
      </c>
      <c r="BZ157" s="31">
        <f t="shared" si="96"/>
        <v>73748.455399684855</v>
      </c>
      <c r="CA157" s="31">
        <f t="shared" si="96"/>
        <v>74695.891824878141</v>
      </c>
      <c r="CB157" s="31">
        <f t="shared" si="96"/>
        <v>76063.870399615203</v>
      </c>
      <c r="CC157" s="31">
        <f t="shared" si="96"/>
        <v>77757.294745019957</v>
      </c>
      <c r="CD157" s="31">
        <f t="shared" si="96"/>
        <v>79147.658943110204</v>
      </c>
      <c r="CE157" s="31">
        <f t="shared" si="96"/>
        <v>80554.381403429375</v>
      </c>
      <c r="CF157" s="31">
        <f t="shared" si="96"/>
        <v>81474.406895149426</v>
      </c>
      <c r="CG157" s="31">
        <f t="shared" si="96"/>
        <v>82221.57120182259</v>
      </c>
      <c r="CH157" s="35">
        <f t="shared" si="96"/>
        <v>82987.690688557326</v>
      </c>
    </row>
    <row r="158" spans="1:86" x14ac:dyDescent="0.3">
      <c r="A158" s="127"/>
      <c r="B158" s="127"/>
      <c r="C158" s="132"/>
      <c r="D158" s="132"/>
      <c r="E158" s="132"/>
      <c r="F158" s="132"/>
      <c r="G158" s="132"/>
      <c r="H158" s="132"/>
      <c r="I158" s="132"/>
      <c r="J158" s="132"/>
      <c r="K158" s="132"/>
      <c r="L158" s="132"/>
      <c r="M158" s="132"/>
      <c r="N158" s="132"/>
    </row>
    <row r="159" spans="1:86" ht="15" thickBot="1" x14ac:dyDescent="0.35">
      <c r="A159" s="127"/>
      <c r="B159" s="127"/>
      <c r="C159" s="132"/>
      <c r="D159" s="132"/>
      <c r="E159" s="132"/>
      <c r="F159" s="132"/>
      <c r="G159" s="132"/>
      <c r="H159" s="132"/>
      <c r="I159" s="132"/>
      <c r="J159" s="132"/>
      <c r="K159" s="132"/>
      <c r="L159" s="132"/>
      <c r="M159" s="132"/>
      <c r="N159" s="132"/>
    </row>
    <row r="160" spans="1:86" ht="15.75" customHeight="1" x14ac:dyDescent="0.3">
      <c r="A160" s="644" t="s">
        <v>249</v>
      </c>
      <c r="B160" s="361" t="s">
        <v>245</v>
      </c>
      <c r="C160" s="323">
        <v>43831</v>
      </c>
      <c r="D160" s="323">
        <v>43862</v>
      </c>
      <c r="E160" s="323">
        <v>43891</v>
      </c>
      <c r="F160" s="323">
        <v>43922</v>
      </c>
      <c r="G160" s="323">
        <v>43952</v>
      </c>
      <c r="H160" s="323">
        <v>43983</v>
      </c>
      <c r="I160" s="323">
        <v>44013</v>
      </c>
      <c r="J160" s="323">
        <v>44044</v>
      </c>
      <c r="K160" s="323">
        <v>44075</v>
      </c>
      <c r="L160" s="323">
        <v>44105</v>
      </c>
      <c r="M160" s="323">
        <v>44136</v>
      </c>
      <c r="N160" s="323">
        <v>44166</v>
      </c>
      <c r="O160" s="323">
        <v>44197</v>
      </c>
      <c r="P160" s="323">
        <v>44228</v>
      </c>
      <c r="Q160" s="323">
        <v>44256</v>
      </c>
      <c r="R160" s="323">
        <v>44287</v>
      </c>
      <c r="S160" s="323">
        <v>44317</v>
      </c>
      <c r="T160" s="323">
        <v>44348</v>
      </c>
      <c r="U160" s="323">
        <v>44378</v>
      </c>
      <c r="V160" s="323">
        <v>44409</v>
      </c>
      <c r="W160" s="323">
        <v>44440</v>
      </c>
      <c r="X160" s="323">
        <v>44470</v>
      </c>
      <c r="Y160" s="323">
        <v>44501</v>
      </c>
      <c r="Z160" s="323">
        <v>44531</v>
      </c>
      <c r="AA160" s="323">
        <v>44562</v>
      </c>
      <c r="AB160" s="323">
        <v>44593</v>
      </c>
      <c r="AC160" s="323">
        <v>44621</v>
      </c>
      <c r="AD160" s="323">
        <v>44652</v>
      </c>
      <c r="AE160" s="323">
        <v>44682</v>
      </c>
      <c r="AF160" s="323">
        <v>44713</v>
      </c>
      <c r="AG160" s="323">
        <v>44743</v>
      </c>
      <c r="AH160" s="323">
        <v>44774</v>
      </c>
      <c r="AI160" s="323">
        <v>44805</v>
      </c>
      <c r="AJ160" s="323">
        <v>44835</v>
      </c>
      <c r="AK160" s="323">
        <v>44866</v>
      </c>
      <c r="AL160" s="323">
        <v>44896</v>
      </c>
      <c r="AM160" s="323">
        <v>44927</v>
      </c>
      <c r="AN160" s="323">
        <v>44958</v>
      </c>
      <c r="AO160" s="323">
        <v>44986</v>
      </c>
      <c r="AP160" s="323">
        <v>45017</v>
      </c>
      <c r="AQ160" s="323">
        <v>45047</v>
      </c>
      <c r="AR160" s="323">
        <v>45078</v>
      </c>
      <c r="AS160" s="323">
        <v>45108</v>
      </c>
      <c r="AT160" s="323">
        <v>45139</v>
      </c>
      <c r="AU160" s="323">
        <v>45170</v>
      </c>
      <c r="AV160" s="323">
        <v>45200</v>
      </c>
      <c r="AW160" s="323">
        <v>45231</v>
      </c>
      <c r="AX160" s="323">
        <v>45261</v>
      </c>
      <c r="AY160" s="323">
        <v>45292</v>
      </c>
      <c r="AZ160" s="323">
        <v>45323</v>
      </c>
      <c r="BA160" s="323">
        <v>45352</v>
      </c>
      <c r="BB160" s="323">
        <v>45383</v>
      </c>
      <c r="BC160" s="323">
        <v>45413</v>
      </c>
      <c r="BD160" s="323">
        <v>45444</v>
      </c>
      <c r="BE160" s="323">
        <v>45474</v>
      </c>
      <c r="BF160" s="323">
        <v>45505</v>
      </c>
      <c r="BG160" s="323">
        <v>45536</v>
      </c>
      <c r="BH160" s="323">
        <v>45566</v>
      </c>
      <c r="BI160" s="323">
        <v>45597</v>
      </c>
      <c r="BJ160" s="323">
        <v>45627</v>
      </c>
      <c r="BK160" s="323">
        <v>45658</v>
      </c>
      <c r="BL160" s="323">
        <v>45689</v>
      </c>
      <c r="BM160" s="323">
        <v>45717</v>
      </c>
      <c r="BN160" s="323">
        <v>45748</v>
      </c>
      <c r="BO160" s="323">
        <v>45778</v>
      </c>
      <c r="BP160" s="323">
        <v>45809</v>
      </c>
      <c r="BQ160" s="323">
        <v>45839</v>
      </c>
      <c r="BR160" s="323">
        <v>45870</v>
      </c>
      <c r="BS160" s="323">
        <v>45901</v>
      </c>
      <c r="BT160" s="323">
        <v>45931</v>
      </c>
      <c r="BU160" s="323">
        <v>45962</v>
      </c>
      <c r="BV160" s="323">
        <v>45992</v>
      </c>
      <c r="BW160" s="323">
        <v>46023</v>
      </c>
      <c r="BX160" s="323">
        <v>46054</v>
      </c>
      <c r="BY160" s="323">
        <v>46082</v>
      </c>
      <c r="BZ160" s="323">
        <v>46113</v>
      </c>
      <c r="CA160" s="323">
        <v>46143</v>
      </c>
      <c r="CB160" s="323">
        <v>46174</v>
      </c>
      <c r="CC160" s="323">
        <v>46204</v>
      </c>
      <c r="CD160" s="323">
        <v>46235</v>
      </c>
      <c r="CE160" s="323">
        <v>46266</v>
      </c>
      <c r="CF160" s="323">
        <v>46296</v>
      </c>
      <c r="CG160" s="323">
        <v>46327</v>
      </c>
      <c r="CH160" s="324">
        <v>46357</v>
      </c>
    </row>
    <row r="161" spans="1:86" x14ac:dyDescent="0.3">
      <c r="A161" s="645"/>
      <c r="B161" s="325" t="s">
        <v>229</v>
      </c>
      <c r="C161" s="30">
        <f>IF(C23=0,0,((C5*0.5)-C41)*C78*C127*C$2)</f>
        <v>0</v>
      </c>
      <c r="D161" s="30">
        <f>IF(D23=0,0,((D5*0.5)+C23-D41)*D78*D127*D$2)</f>
        <v>0</v>
      </c>
      <c r="E161" s="30">
        <f t="shared" ref="E161:BP162" si="97">IF(E23=0,0,((E5*0.5)+D23-E41)*E78*E127*E$2)</f>
        <v>0</v>
      </c>
      <c r="F161" s="30">
        <f t="shared" si="97"/>
        <v>0</v>
      </c>
      <c r="G161" s="30">
        <f t="shared" si="97"/>
        <v>0</v>
      </c>
      <c r="H161" s="30">
        <f t="shared" si="97"/>
        <v>0</v>
      </c>
      <c r="I161" s="30">
        <f t="shared" si="97"/>
        <v>0</v>
      </c>
      <c r="J161" s="30">
        <f t="shared" si="97"/>
        <v>0</v>
      </c>
      <c r="K161" s="30">
        <f t="shared" si="97"/>
        <v>0</v>
      </c>
      <c r="L161" s="30">
        <f t="shared" si="97"/>
        <v>0</v>
      </c>
      <c r="M161" s="30">
        <f t="shared" si="97"/>
        <v>0</v>
      </c>
      <c r="N161" s="30">
        <f t="shared" si="97"/>
        <v>0</v>
      </c>
      <c r="O161" s="30">
        <f t="shared" si="97"/>
        <v>0</v>
      </c>
      <c r="P161" s="30">
        <f t="shared" si="97"/>
        <v>0</v>
      </c>
      <c r="Q161" s="30">
        <f t="shared" si="97"/>
        <v>0</v>
      </c>
      <c r="R161" s="30">
        <f t="shared" si="97"/>
        <v>0</v>
      </c>
      <c r="S161" s="30">
        <f t="shared" si="97"/>
        <v>0</v>
      </c>
      <c r="T161" s="30">
        <f t="shared" si="97"/>
        <v>0</v>
      </c>
      <c r="U161" s="30">
        <f t="shared" si="97"/>
        <v>0</v>
      </c>
      <c r="V161" s="30">
        <f t="shared" si="97"/>
        <v>0</v>
      </c>
      <c r="W161" s="30">
        <f t="shared" si="97"/>
        <v>0</v>
      </c>
      <c r="X161" s="30">
        <f t="shared" si="97"/>
        <v>0</v>
      </c>
      <c r="Y161" s="30">
        <f t="shared" si="97"/>
        <v>0</v>
      </c>
      <c r="Z161" s="30">
        <f t="shared" si="97"/>
        <v>0</v>
      </c>
      <c r="AA161" s="30">
        <f t="shared" si="97"/>
        <v>0</v>
      </c>
      <c r="AB161" s="30">
        <f t="shared" si="97"/>
        <v>0</v>
      </c>
      <c r="AC161" s="30">
        <f t="shared" si="97"/>
        <v>0</v>
      </c>
      <c r="AD161" s="30">
        <f t="shared" si="97"/>
        <v>0</v>
      </c>
      <c r="AE161" s="30">
        <f t="shared" si="97"/>
        <v>0</v>
      </c>
      <c r="AF161" s="30">
        <f t="shared" si="97"/>
        <v>0</v>
      </c>
      <c r="AG161" s="30">
        <f t="shared" si="97"/>
        <v>0</v>
      </c>
      <c r="AH161" s="30">
        <f t="shared" si="97"/>
        <v>0</v>
      </c>
      <c r="AI161" s="30">
        <f t="shared" si="97"/>
        <v>0</v>
      </c>
      <c r="AJ161" s="30">
        <f t="shared" si="97"/>
        <v>0</v>
      </c>
      <c r="AK161" s="30">
        <f t="shared" si="97"/>
        <v>0</v>
      </c>
      <c r="AL161" s="30">
        <f t="shared" si="97"/>
        <v>0</v>
      </c>
      <c r="AM161" s="30">
        <f t="shared" si="97"/>
        <v>0</v>
      </c>
      <c r="AN161" s="30">
        <f t="shared" si="97"/>
        <v>0</v>
      </c>
      <c r="AO161" s="30">
        <f t="shared" si="97"/>
        <v>0</v>
      </c>
      <c r="AP161" s="30">
        <f t="shared" si="97"/>
        <v>0</v>
      </c>
      <c r="AQ161" s="30">
        <f t="shared" si="97"/>
        <v>0</v>
      </c>
      <c r="AR161" s="30">
        <f t="shared" si="97"/>
        <v>0</v>
      </c>
      <c r="AS161" s="30">
        <f t="shared" si="97"/>
        <v>0</v>
      </c>
      <c r="AT161" s="30">
        <f t="shared" si="97"/>
        <v>0</v>
      </c>
      <c r="AU161" s="30">
        <f t="shared" si="97"/>
        <v>0</v>
      </c>
      <c r="AV161" s="30">
        <f t="shared" si="97"/>
        <v>0</v>
      </c>
      <c r="AW161" s="30">
        <f t="shared" si="97"/>
        <v>0</v>
      </c>
      <c r="AX161" s="30">
        <f t="shared" si="97"/>
        <v>0</v>
      </c>
      <c r="AY161" s="30">
        <f t="shared" si="97"/>
        <v>0</v>
      </c>
      <c r="AZ161" s="30">
        <f t="shared" si="97"/>
        <v>0</v>
      </c>
      <c r="BA161" s="30">
        <f t="shared" si="97"/>
        <v>0</v>
      </c>
      <c r="BB161" s="30">
        <f t="shared" si="97"/>
        <v>0</v>
      </c>
      <c r="BC161" s="30">
        <f t="shared" si="97"/>
        <v>0</v>
      </c>
      <c r="BD161" s="30">
        <f t="shared" si="97"/>
        <v>0</v>
      </c>
      <c r="BE161" s="30">
        <f t="shared" si="97"/>
        <v>0</v>
      </c>
      <c r="BF161" s="30">
        <f t="shared" si="97"/>
        <v>0</v>
      </c>
      <c r="BG161" s="30">
        <f t="shared" si="97"/>
        <v>0</v>
      </c>
      <c r="BH161" s="30">
        <f t="shared" si="97"/>
        <v>0</v>
      </c>
      <c r="BI161" s="30">
        <f t="shared" si="97"/>
        <v>0</v>
      </c>
      <c r="BJ161" s="30">
        <f t="shared" si="97"/>
        <v>0</v>
      </c>
      <c r="BK161" s="30">
        <f t="shared" si="97"/>
        <v>0</v>
      </c>
      <c r="BL161" s="30">
        <f t="shared" si="97"/>
        <v>0</v>
      </c>
      <c r="BM161" s="30">
        <f t="shared" si="97"/>
        <v>0</v>
      </c>
      <c r="BN161" s="30">
        <f t="shared" si="97"/>
        <v>0</v>
      </c>
      <c r="BO161" s="30">
        <f t="shared" si="97"/>
        <v>0</v>
      </c>
      <c r="BP161" s="30">
        <f t="shared" si="97"/>
        <v>0</v>
      </c>
      <c r="BQ161" s="30">
        <f t="shared" ref="BQ161:CH165" si="98">IF(BQ23=0,0,((BQ5*0.5)+BP23-BQ41)*BQ78*BQ127*BQ$2)</f>
        <v>0</v>
      </c>
      <c r="BR161" s="30">
        <f t="shared" si="98"/>
        <v>0</v>
      </c>
      <c r="BS161" s="30">
        <f t="shared" si="98"/>
        <v>0</v>
      </c>
      <c r="BT161" s="30">
        <f t="shared" si="98"/>
        <v>0</v>
      </c>
      <c r="BU161" s="30">
        <f t="shared" si="98"/>
        <v>0</v>
      </c>
      <c r="BV161" s="30">
        <f t="shared" si="98"/>
        <v>0</v>
      </c>
      <c r="BW161" s="30">
        <f t="shared" si="98"/>
        <v>0</v>
      </c>
      <c r="BX161" s="30">
        <f t="shared" si="98"/>
        <v>0</v>
      </c>
      <c r="BY161" s="30">
        <f t="shared" si="98"/>
        <v>0</v>
      </c>
      <c r="BZ161" s="30">
        <f t="shared" si="98"/>
        <v>0</v>
      </c>
      <c r="CA161" s="30">
        <f t="shared" si="98"/>
        <v>0</v>
      </c>
      <c r="CB161" s="30">
        <f t="shared" si="98"/>
        <v>0</v>
      </c>
      <c r="CC161" s="30">
        <f t="shared" si="98"/>
        <v>0</v>
      </c>
      <c r="CD161" s="30">
        <f t="shared" si="98"/>
        <v>0</v>
      </c>
      <c r="CE161" s="30">
        <f t="shared" si="98"/>
        <v>0</v>
      </c>
      <c r="CF161" s="30">
        <f t="shared" si="98"/>
        <v>0</v>
      </c>
      <c r="CG161" s="30">
        <f t="shared" si="98"/>
        <v>0</v>
      </c>
      <c r="CH161" s="34">
        <f t="shared" si="98"/>
        <v>0</v>
      </c>
    </row>
    <row r="162" spans="1:86" x14ac:dyDescent="0.3">
      <c r="A162" s="645"/>
      <c r="B162" s="325" t="s">
        <v>128</v>
      </c>
      <c r="C162" s="30">
        <f t="shared" ref="C162:C173" si="99">IF(C24=0,0,((C6*0.5)-C42)*C79*C128*C$2)</f>
        <v>0</v>
      </c>
      <c r="D162" s="30">
        <f t="shared" ref="D162:S173" si="100">IF(D24=0,0,((D6*0.5)+C24-D42)*D79*D128*D$2)</f>
        <v>0</v>
      </c>
      <c r="E162" s="30">
        <f t="shared" si="100"/>
        <v>0</v>
      </c>
      <c r="F162" s="30">
        <f t="shared" si="100"/>
        <v>0</v>
      </c>
      <c r="G162" s="30">
        <f t="shared" si="100"/>
        <v>0</v>
      </c>
      <c r="H162" s="30">
        <f t="shared" si="100"/>
        <v>0</v>
      </c>
      <c r="I162" s="30">
        <f t="shared" si="100"/>
        <v>0</v>
      </c>
      <c r="J162" s="30">
        <f t="shared" si="100"/>
        <v>0</v>
      </c>
      <c r="K162" s="30">
        <f t="shared" si="100"/>
        <v>0</v>
      </c>
      <c r="L162" s="30">
        <f t="shared" si="100"/>
        <v>0</v>
      </c>
      <c r="M162" s="30">
        <f t="shared" si="100"/>
        <v>0</v>
      </c>
      <c r="N162" s="30">
        <f t="shared" si="100"/>
        <v>0</v>
      </c>
      <c r="O162" s="30">
        <f t="shared" si="100"/>
        <v>0</v>
      </c>
      <c r="P162" s="30">
        <f t="shared" si="100"/>
        <v>0</v>
      </c>
      <c r="Q162" s="30">
        <f t="shared" si="100"/>
        <v>0</v>
      </c>
      <c r="R162" s="30">
        <f t="shared" si="100"/>
        <v>0</v>
      </c>
      <c r="S162" s="30">
        <f t="shared" si="100"/>
        <v>0</v>
      </c>
      <c r="T162" s="30">
        <f t="shared" si="97"/>
        <v>0</v>
      </c>
      <c r="U162" s="30">
        <f t="shared" si="97"/>
        <v>0</v>
      </c>
      <c r="V162" s="30">
        <f t="shared" si="97"/>
        <v>0</v>
      </c>
      <c r="W162" s="30">
        <f t="shared" si="97"/>
        <v>0</v>
      </c>
      <c r="X162" s="30">
        <f t="shared" si="97"/>
        <v>0</v>
      </c>
      <c r="Y162" s="30">
        <f t="shared" si="97"/>
        <v>0</v>
      </c>
      <c r="Z162" s="30">
        <f t="shared" si="97"/>
        <v>0</v>
      </c>
      <c r="AA162" s="30">
        <f t="shared" si="97"/>
        <v>0</v>
      </c>
      <c r="AB162" s="30">
        <f t="shared" si="97"/>
        <v>0</v>
      </c>
      <c r="AC162" s="30">
        <f t="shared" si="97"/>
        <v>0</v>
      </c>
      <c r="AD162" s="30">
        <f t="shared" si="97"/>
        <v>0</v>
      </c>
      <c r="AE162" s="30">
        <f t="shared" si="97"/>
        <v>0</v>
      </c>
      <c r="AF162" s="30">
        <f t="shared" si="97"/>
        <v>0</v>
      </c>
      <c r="AG162" s="30">
        <f t="shared" si="97"/>
        <v>0</v>
      </c>
      <c r="AH162" s="30">
        <f t="shared" si="97"/>
        <v>0</v>
      </c>
      <c r="AI162" s="30">
        <f t="shared" si="97"/>
        <v>0</v>
      </c>
      <c r="AJ162" s="30">
        <f t="shared" si="97"/>
        <v>0</v>
      </c>
      <c r="AK162" s="30">
        <f t="shared" si="97"/>
        <v>0</v>
      </c>
      <c r="AL162" s="30">
        <f t="shared" si="97"/>
        <v>0</v>
      </c>
      <c r="AM162" s="30">
        <f t="shared" si="97"/>
        <v>0</v>
      </c>
      <c r="AN162" s="30">
        <f t="shared" si="97"/>
        <v>0</v>
      </c>
      <c r="AO162" s="30">
        <f t="shared" si="97"/>
        <v>0</v>
      </c>
      <c r="AP162" s="30">
        <f t="shared" si="97"/>
        <v>0</v>
      </c>
      <c r="AQ162" s="30">
        <f t="shared" si="97"/>
        <v>0</v>
      </c>
      <c r="AR162" s="30">
        <f t="shared" si="97"/>
        <v>0</v>
      </c>
      <c r="AS162" s="30">
        <f t="shared" si="97"/>
        <v>0</v>
      </c>
      <c r="AT162" s="30">
        <f t="shared" si="97"/>
        <v>0</v>
      </c>
      <c r="AU162" s="30">
        <f t="shared" si="97"/>
        <v>0</v>
      </c>
      <c r="AV162" s="30">
        <f t="shared" si="97"/>
        <v>0</v>
      </c>
      <c r="AW162" s="30">
        <f t="shared" si="97"/>
        <v>0</v>
      </c>
      <c r="AX162" s="30">
        <f t="shared" si="97"/>
        <v>0</v>
      </c>
      <c r="AY162" s="30">
        <f t="shared" si="97"/>
        <v>0</v>
      </c>
      <c r="AZ162" s="30">
        <f t="shared" si="97"/>
        <v>0</v>
      </c>
      <c r="BA162" s="30">
        <f t="shared" si="97"/>
        <v>0</v>
      </c>
      <c r="BB162" s="30">
        <f t="shared" si="97"/>
        <v>0</v>
      </c>
      <c r="BC162" s="30">
        <f t="shared" si="97"/>
        <v>0</v>
      </c>
      <c r="BD162" s="30">
        <f t="shared" si="97"/>
        <v>0</v>
      </c>
      <c r="BE162" s="30">
        <f t="shared" si="97"/>
        <v>0</v>
      </c>
      <c r="BF162" s="30">
        <f t="shared" si="97"/>
        <v>0</v>
      </c>
      <c r="BG162" s="30">
        <f t="shared" si="97"/>
        <v>0</v>
      </c>
      <c r="BH162" s="30">
        <f t="shared" si="97"/>
        <v>0</v>
      </c>
      <c r="BI162" s="30">
        <f t="shared" si="97"/>
        <v>0</v>
      </c>
      <c r="BJ162" s="30">
        <f t="shared" si="97"/>
        <v>0</v>
      </c>
      <c r="BK162" s="30">
        <f t="shared" si="97"/>
        <v>0</v>
      </c>
      <c r="BL162" s="30">
        <f t="shared" si="97"/>
        <v>0</v>
      </c>
      <c r="BM162" s="30">
        <f t="shared" si="97"/>
        <v>0</v>
      </c>
      <c r="BN162" s="30">
        <f t="shared" si="97"/>
        <v>0</v>
      </c>
      <c r="BO162" s="30">
        <f t="shared" si="97"/>
        <v>0</v>
      </c>
      <c r="BP162" s="30">
        <f t="shared" si="97"/>
        <v>0</v>
      </c>
      <c r="BQ162" s="30">
        <f t="shared" si="98"/>
        <v>0</v>
      </c>
      <c r="BR162" s="30">
        <f t="shared" si="98"/>
        <v>0</v>
      </c>
      <c r="BS162" s="30">
        <f t="shared" si="98"/>
        <v>0</v>
      </c>
      <c r="BT162" s="30">
        <f t="shared" si="98"/>
        <v>0</v>
      </c>
      <c r="BU162" s="30">
        <f t="shared" si="98"/>
        <v>0</v>
      </c>
      <c r="BV162" s="30">
        <f t="shared" si="98"/>
        <v>0</v>
      </c>
      <c r="BW162" s="30">
        <f t="shared" si="98"/>
        <v>0</v>
      </c>
      <c r="BX162" s="30">
        <f t="shared" si="98"/>
        <v>0</v>
      </c>
      <c r="BY162" s="30">
        <f t="shared" si="98"/>
        <v>0</v>
      </c>
      <c r="BZ162" s="30">
        <f t="shared" si="98"/>
        <v>0</v>
      </c>
      <c r="CA162" s="30">
        <f t="shared" si="98"/>
        <v>0</v>
      </c>
      <c r="CB162" s="30">
        <f t="shared" si="98"/>
        <v>0</v>
      </c>
      <c r="CC162" s="30">
        <f t="shared" si="98"/>
        <v>0</v>
      </c>
      <c r="CD162" s="30">
        <f t="shared" si="98"/>
        <v>0</v>
      </c>
      <c r="CE162" s="30">
        <f t="shared" si="98"/>
        <v>0</v>
      </c>
      <c r="CF162" s="30">
        <f t="shared" si="98"/>
        <v>0</v>
      </c>
      <c r="CG162" s="30">
        <f t="shared" si="98"/>
        <v>0</v>
      </c>
      <c r="CH162" s="34">
        <f t="shared" si="98"/>
        <v>0</v>
      </c>
    </row>
    <row r="163" spans="1:86" x14ac:dyDescent="0.3">
      <c r="A163" s="645"/>
      <c r="B163" s="325" t="s">
        <v>230</v>
      </c>
      <c r="C163" s="30">
        <f t="shared" si="99"/>
        <v>0</v>
      </c>
      <c r="D163" s="30">
        <f t="shared" si="100"/>
        <v>0</v>
      </c>
      <c r="E163" s="30">
        <f t="shared" ref="E163:BP166" si="101">IF(E25=0,0,((E7*0.5)+D25-E43)*E80*E129*E$2)</f>
        <v>0</v>
      </c>
      <c r="F163" s="30">
        <f t="shared" si="101"/>
        <v>0</v>
      </c>
      <c r="G163" s="30">
        <f t="shared" si="101"/>
        <v>0</v>
      </c>
      <c r="H163" s="30">
        <f t="shared" si="101"/>
        <v>0</v>
      </c>
      <c r="I163" s="30">
        <f t="shared" si="101"/>
        <v>0</v>
      </c>
      <c r="J163" s="30">
        <f t="shared" si="101"/>
        <v>0</v>
      </c>
      <c r="K163" s="30">
        <f t="shared" si="101"/>
        <v>0</v>
      </c>
      <c r="L163" s="30">
        <f t="shared" si="101"/>
        <v>0</v>
      </c>
      <c r="M163" s="30">
        <f t="shared" si="101"/>
        <v>0</v>
      </c>
      <c r="N163" s="30">
        <f t="shared" si="101"/>
        <v>0</v>
      </c>
      <c r="O163" s="30">
        <f t="shared" si="101"/>
        <v>0</v>
      </c>
      <c r="P163" s="30">
        <f t="shared" si="101"/>
        <v>0</v>
      </c>
      <c r="Q163" s="30">
        <f t="shared" si="101"/>
        <v>0</v>
      </c>
      <c r="R163" s="30">
        <f t="shared" si="101"/>
        <v>0</v>
      </c>
      <c r="S163" s="30">
        <f t="shared" si="101"/>
        <v>0</v>
      </c>
      <c r="T163" s="30">
        <f t="shared" si="101"/>
        <v>0</v>
      </c>
      <c r="U163" s="30">
        <f t="shared" si="101"/>
        <v>0</v>
      </c>
      <c r="V163" s="30">
        <f t="shared" si="101"/>
        <v>0</v>
      </c>
      <c r="W163" s="30">
        <f t="shared" si="101"/>
        <v>0</v>
      </c>
      <c r="X163" s="30">
        <f t="shared" si="101"/>
        <v>0</v>
      </c>
      <c r="Y163" s="30">
        <f t="shared" si="101"/>
        <v>0</v>
      </c>
      <c r="Z163" s="30">
        <f t="shared" si="101"/>
        <v>0</v>
      </c>
      <c r="AA163" s="30">
        <f t="shared" si="101"/>
        <v>0</v>
      </c>
      <c r="AB163" s="30">
        <f t="shared" si="101"/>
        <v>0</v>
      </c>
      <c r="AC163" s="30">
        <f t="shared" si="101"/>
        <v>0</v>
      </c>
      <c r="AD163" s="30">
        <f t="shared" si="101"/>
        <v>0</v>
      </c>
      <c r="AE163" s="30">
        <f t="shared" si="101"/>
        <v>0</v>
      </c>
      <c r="AF163" s="30">
        <f t="shared" si="101"/>
        <v>0</v>
      </c>
      <c r="AG163" s="30">
        <f t="shared" si="101"/>
        <v>0</v>
      </c>
      <c r="AH163" s="30">
        <f t="shared" si="101"/>
        <v>0</v>
      </c>
      <c r="AI163" s="30">
        <f t="shared" si="101"/>
        <v>0</v>
      </c>
      <c r="AJ163" s="30">
        <f t="shared" si="101"/>
        <v>0</v>
      </c>
      <c r="AK163" s="30">
        <f t="shared" si="101"/>
        <v>0</v>
      </c>
      <c r="AL163" s="30">
        <f t="shared" si="101"/>
        <v>0</v>
      </c>
      <c r="AM163" s="30">
        <f t="shared" si="101"/>
        <v>0</v>
      </c>
      <c r="AN163" s="30">
        <f t="shared" si="101"/>
        <v>0</v>
      </c>
      <c r="AO163" s="30">
        <f t="shared" si="101"/>
        <v>0</v>
      </c>
      <c r="AP163" s="30">
        <f t="shared" si="101"/>
        <v>0</v>
      </c>
      <c r="AQ163" s="30">
        <f t="shared" si="101"/>
        <v>0</v>
      </c>
      <c r="AR163" s="30">
        <f t="shared" si="101"/>
        <v>0</v>
      </c>
      <c r="AS163" s="30">
        <f t="shared" si="101"/>
        <v>0</v>
      </c>
      <c r="AT163" s="30">
        <f t="shared" si="101"/>
        <v>0</v>
      </c>
      <c r="AU163" s="30">
        <f t="shared" si="101"/>
        <v>0</v>
      </c>
      <c r="AV163" s="30">
        <f t="shared" si="101"/>
        <v>0</v>
      </c>
      <c r="AW163" s="30">
        <f t="shared" si="101"/>
        <v>0</v>
      </c>
      <c r="AX163" s="30">
        <f t="shared" si="101"/>
        <v>0</v>
      </c>
      <c r="AY163" s="30">
        <f t="shared" si="101"/>
        <v>0</v>
      </c>
      <c r="AZ163" s="30">
        <f t="shared" si="101"/>
        <v>0</v>
      </c>
      <c r="BA163" s="30">
        <f t="shared" si="101"/>
        <v>0</v>
      </c>
      <c r="BB163" s="30">
        <f t="shared" si="101"/>
        <v>0</v>
      </c>
      <c r="BC163" s="30">
        <f t="shared" si="101"/>
        <v>0</v>
      </c>
      <c r="BD163" s="30">
        <f t="shared" si="101"/>
        <v>0</v>
      </c>
      <c r="BE163" s="30">
        <f t="shared" si="101"/>
        <v>0</v>
      </c>
      <c r="BF163" s="30">
        <f t="shared" si="101"/>
        <v>0</v>
      </c>
      <c r="BG163" s="30">
        <f t="shared" si="101"/>
        <v>0</v>
      </c>
      <c r="BH163" s="30">
        <f t="shared" si="101"/>
        <v>0</v>
      </c>
      <c r="BI163" s="30">
        <f t="shared" si="101"/>
        <v>0</v>
      </c>
      <c r="BJ163" s="30">
        <f t="shared" si="101"/>
        <v>0</v>
      </c>
      <c r="BK163" s="30">
        <f t="shared" si="101"/>
        <v>0</v>
      </c>
      <c r="BL163" s="30">
        <f t="shared" si="101"/>
        <v>0</v>
      </c>
      <c r="BM163" s="30">
        <f t="shared" si="101"/>
        <v>0</v>
      </c>
      <c r="BN163" s="30">
        <f t="shared" si="101"/>
        <v>0</v>
      </c>
      <c r="BO163" s="30">
        <f t="shared" si="101"/>
        <v>0</v>
      </c>
      <c r="BP163" s="30">
        <f t="shared" si="101"/>
        <v>0</v>
      </c>
      <c r="BQ163" s="30">
        <f t="shared" si="98"/>
        <v>0</v>
      </c>
      <c r="BR163" s="30">
        <f t="shared" si="98"/>
        <v>0</v>
      </c>
      <c r="BS163" s="30">
        <f t="shared" si="98"/>
        <v>0</v>
      </c>
      <c r="BT163" s="30">
        <f t="shared" si="98"/>
        <v>0</v>
      </c>
      <c r="BU163" s="30">
        <f t="shared" si="98"/>
        <v>0</v>
      </c>
      <c r="BV163" s="30">
        <f t="shared" si="98"/>
        <v>0</v>
      </c>
      <c r="BW163" s="30">
        <f t="shared" si="98"/>
        <v>0</v>
      </c>
      <c r="BX163" s="30">
        <f t="shared" si="98"/>
        <v>0</v>
      </c>
      <c r="BY163" s="30">
        <f t="shared" si="98"/>
        <v>0</v>
      </c>
      <c r="BZ163" s="30">
        <f t="shared" si="98"/>
        <v>0</v>
      </c>
      <c r="CA163" s="30">
        <f t="shared" si="98"/>
        <v>0</v>
      </c>
      <c r="CB163" s="30">
        <f t="shared" si="98"/>
        <v>0</v>
      </c>
      <c r="CC163" s="30">
        <f t="shared" si="98"/>
        <v>0</v>
      </c>
      <c r="CD163" s="30">
        <f t="shared" si="98"/>
        <v>0</v>
      </c>
      <c r="CE163" s="30">
        <f t="shared" si="98"/>
        <v>0</v>
      </c>
      <c r="CF163" s="30">
        <f t="shared" si="98"/>
        <v>0</v>
      </c>
      <c r="CG163" s="30">
        <f t="shared" si="98"/>
        <v>0</v>
      </c>
      <c r="CH163" s="34">
        <f t="shared" si="98"/>
        <v>0</v>
      </c>
    </row>
    <row r="164" spans="1:86" x14ac:dyDescent="0.3">
      <c r="A164" s="645"/>
      <c r="B164" s="325" t="s">
        <v>129</v>
      </c>
      <c r="C164" s="30">
        <f t="shared" si="99"/>
        <v>0</v>
      </c>
      <c r="D164" s="30">
        <f t="shared" si="100"/>
        <v>0</v>
      </c>
      <c r="E164" s="30">
        <f t="shared" si="101"/>
        <v>0</v>
      </c>
      <c r="F164" s="30">
        <f t="shared" si="101"/>
        <v>0</v>
      </c>
      <c r="G164" s="30">
        <f t="shared" si="101"/>
        <v>0</v>
      </c>
      <c r="H164" s="30">
        <f t="shared" si="101"/>
        <v>0</v>
      </c>
      <c r="I164" s="30">
        <f t="shared" si="101"/>
        <v>0</v>
      </c>
      <c r="J164" s="30">
        <f t="shared" si="101"/>
        <v>0</v>
      </c>
      <c r="K164" s="30">
        <f t="shared" si="101"/>
        <v>0</v>
      </c>
      <c r="L164" s="30">
        <f t="shared" si="101"/>
        <v>0</v>
      </c>
      <c r="M164" s="30">
        <f t="shared" si="101"/>
        <v>0</v>
      </c>
      <c r="N164" s="30">
        <f t="shared" si="101"/>
        <v>0</v>
      </c>
      <c r="O164" s="30">
        <f t="shared" si="101"/>
        <v>0</v>
      </c>
      <c r="P164" s="30">
        <f t="shared" si="101"/>
        <v>0</v>
      </c>
      <c r="Q164" s="30">
        <f t="shared" si="101"/>
        <v>0</v>
      </c>
      <c r="R164" s="30">
        <f t="shared" si="101"/>
        <v>0</v>
      </c>
      <c r="S164" s="30">
        <f t="shared" si="101"/>
        <v>0</v>
      </c>
      <c r="T164" s="30">
        <f t="shared" si="101"/>
        <v>0</v>
      </c>
      <c r="U164" s="30">
        <f t="shared" si="101"/>
        <v>0</v>
      </c>
      <c r="V164" s="30">
        <f t="shared" si="101"/>
        <v>0</v>
      </c>
      <c r="W164" s="30">
        <f t="shared" si="101"/>
        <v>0</v>
      </c>
      <c r="X164" s="30">
        <f t="shared" si="101"/>
        <v>0</v>
      </c>
      <c r="Y164" s="30">
        <f t="shared" si="101"/>
        <v>0</v>
      </c>
      <c r="Z164" s="30">
        <f t="shared" si="101"/>
        <v>0</v>
      </c>
      <c r="AA164" s="30">
        <f t="shared" si="101"/>
        <v>0</v>
      </c>
      <c r="AB164" s="30">
        <f t="shared" si="101"/>
        <v>0</v>
      </c>
      <c r="AC164" s="30">
        <f t="shared" si="101"/>
        <v>0</v>
      </c>
      <c r="AD164" s="30">
        <f t="shared" si="101"/>
        <v>0</v>
      </c>
      <c r="AE164" s="30">
        <f t="shared" si="101"/>
        <v>0</v>
      </c>
      <c r="AF164" s="30">
        <f t="shared" si="101"/>
        <v>0</v>
      </c>
      <c r="AG164" s="30">
        <f t="shared" si="101"/>
        <v>0</v>
      </c>
      <c r="AH164" s="30">
        <f t="shared" si="101"/>
        <v>0</v>
      </c>
      <c r="AI164" s="30">
        <f t="shared" si="101"/>
        <v>0</v>
      </c>
      <c r="AJ164" s="30">
        <f t="shared" si="101"/>
        <v>0</v>
      </c>
      <c r="AK164" s="30">
        <f t="shared" si="101"/>
        <v>0</v>
      </c>
      <c r="AL164" s="30">
        <f t="shared" si="101"/>
        <v>0</v>
      </c>
      <c r="AM164" s="30">
        <f t="shared" si="101"/>
        <v>0</v>
      </c>
      <c r="AN164" s="30">
        <f t="shared" si="101"/>
        <v>0</v>
      </c>
      <c r="AO164" s="30">
        <f t="shared" si="101"/>
        <v>0</v>
      </c>
      <c r="AP164" s="30">
        <f t="shared" si="101"/>
        <v>0</v>
      </c>
      <c r="AQ164" s="30">
        <f t="shared" si="101"/>
        <v>0</v>
      </c>
      <c r="AR164" s="30">
        <f t="shared" si="101"/>
        <v>0</v>
      </c>
      <c r="AS164" s="30">
        <f t="shared" si="101"/>
        <v>0</v>
      </c>
      <c r="AT164" s="30">
        <f t="shared" si="101"/>
        <v>0</v>
      </c>
      <c r="AU164" s="30">
        <f t="shared" si="101"/>
        <v>0</v>
      </c>
      <c r="AV164" s="30">
        <f t="shared" si="101"/>
        <v>0</v>
      </c>
      <c r="AW164" s="30">
        <f t="shared" si="101"/>
        <v>0</v>
      </c>
      <c r="AX164" s="30">
        <f t="shared" si="101"/>
        <v>0</v>
      </c>
      <c r="AY164" s="30">
        <f t="shared" si="101"/>
        <v>0</v>
      </c>
      <c r="AZ164" s="30">
        <f t="shared" si="101"/>
        <v>0</v>
      </c>
      <c r="BA164" s="30">
        <f t="shared" si="101"/>
        <v>0</v>
      </c>
      <c r="BB164" s="30">
        <f t="shared" si="101"/>
        <v>0</v>
      </c>
      <c r="BC164" s="30">
        <f t="shared" si="101"/>
        <v>0</v>
      </c>
      <c r="BD164" s="30">
        <f t="shared" si="101"/>
        <v>0</v>
      </c>
      <c r="BE164" s="30">
        <f t="shared" si="101"/>
        <v>0</v>
      </c>
      <c r="BF164" s="30">
        <f t="shared" si="101"/>
        <v>0</v>
      </c>
      <c r="BG164" s="30">
        <f t="shared" si="101"/>
        <v>0</v>
      </c>
      <c r="BH164" s="30">
        <f t="shared" si="101"/>
        <v>0</v>
      </c>
      <c r="BI164" s="30">
        <f t="shared" si="101"/>
        <v>0</v>
      </c>
      <c r="BJ164" s="30">
        <f t="shared" si="101"/>
        <v>0</v>
      </c>
      <c r="BK164" s="30">
        <f t="shared" si="101"/>
        <v>0</v>
      </c>
      <c r="BL164" s="30">
        <f t="shared" si="101"/>
        <v>0</v>
      </c>
      <c r="BM164" s="30">
        <f t="shared" si="101"/>
        <v>0</v>
      </c>
      <c r="BN164" s="30">
        <f t="shared" si="101"/>
        <v>0</v>
      </c>
      <c r="BO164" s="30">
        <f t="shared" si="101"/>
        <v>0</v>
      </c>
      <c r="BP164" s="30">
        <f t="shared" si="101"/>
        <v>0</v>
      </c>
      <c r="BQ164" s="30">
        <f t="shared" si="98"/>
        <v>0</v>
      </c>
      <c r="BR164" s="30">
        <f t="shared" si="98"/>
        <v>0</v>
      </c>
      <c r="BS164" s="30">
        <f t="shared" si="98"/>
        <v>0</v>
      </c>
      <c r="BT164" s="30">
        <f t="shared" si="98"/>
        <v>0</v>
      </c>
      <c r="BU164" s="30">
        <f t="shared" si="98"/>
        <v>0</v>
      </c>
      <c r="BV164" s="30">
        <f t="shared" si="98"/>
        <v>0</v>
      </c>
      <c r="BW164" s="30">
        <f t="shared" si="98"/>
        <v>0</v>
      </c>
      <c r="BX164" s="30">
        <f t="shared" si="98"/>
        <v>0</v>
      </c>
      <c r="BY164" s="30">
        <f t="shared" si="98"/>
        <v>0</v>
      </c>
      <c r="BZ164" s="30">
        <f t="shared" si="98"/>
        <v>0</v>
      </c>
      <c r="CA164" s="30">
        <f t="shared" si="98"/>
        <v>0</v>
      </c>
      <c r="CB164" s="30">
        <f t="shared" si="98"/>
        <v>0</v>
      </c>
      <c r="CC164" s="30">
        <f t="shared" si="98"/>
        <v>0</v>
      </c>
      <c r="CD164" s="30">
        <f t="shared" si="98"/>
        <v>0</v>
      </c>
      <c r="CE164" s="30">
        <f t="shared" si="98"/>
        <v>0</v>
      </c>
      <c r="CF164" s="30">
        <f t="shared" si="98"/>
        <v>0</v>
      </c>
      <c r="CG164" s="30">
        <f t="shared" si="98"/>
        <v>0</v>
      </c>
      <c r="CH164" s="34">
        <f t="shared" si="98"/>
        <v>0</v>
      </c>
    </row>
    <row r="165" spans="1:86" x14ac:dyDescent="0.3">
      <c r="A165" s="645"/>
      <c r="B165" s="325" t="s">
        <v>231</v>
      </c>
      <c r="C165" s="30">
        <f t="shared" si="99"/>
        <v>0</v>
      </c>
      <c r="D165" s="30">
        <f t="shared" si="100"/>
        <v>0</v>
      </c>
      <c r="E165" s="30">
        <f t="shared" si="101"/>
        <v>0</v>
      </c>
      <c r="F165" s="30">
        <f t="shared" si="101"/>
        <v>0</v>
      </c>
      <c r="G165" s="30">
        <f t="shared" si="101"/>
        <v>0</v>
      </c>
      <c r="H165" s="30">
        <f t="shared" si="101"/>
        <v>0</v>
      </c>
      <c r="I165" s="30">
        <f t="shared" si="101"/>
        <v>0</v>
      </c>
      <c r="J165" s="30">
        <f t="shared" si="101"/>
        <v>0</v>
      </c>
      <c r="K165" s="30">
        <f t="shared" si="101"/>
        <v>0</v>
      </c>
      <c r="L165" s="30">
        <f t="shared" si="101"/>
        <v>0</v>
      </c>
      <c r="M165" s="30">
        <f t="shared" si="101"/>
        <v>0</v>
      </c>
      <c r="N165" s="30">
        <f t="shared" si="101"/>
        <v>0</v>
      </c>
      <c r="O165" s="30">
        <f t="shared" si="101"/>
        <v>0</v>
      </c>
      <c r="P165" s="30">
        <f t="shared" si="101"/>
        <v>0</v>
      </c>
      <c r="Q165" s="30">
        <f t="shared" si="101"/>
        <v>0</v>
      </c>
      <c r="R165" s="30">
        <f t="shared" si="101"/>
        <v>0</v>
      </c>
      <c r="S165" s="30">
        <f t="shared" si="101"/>
        <v>0</v>
      </c>
      <c r="T165" s="30">
        <f t="shared" si="101"/>
        <v>0</v>
      </c>
      <c r="U165" s="30">
        <f t="shared" si="101"/>
        <v>0</v>
      </c>
      <c r="V165" s="30">
        <f t="shared" si="101"/>
        <v>0</v>
      </c>
      <c r="W165" s="30">
        <f t="shared" si="101"/>
        <v>0</v>
      </c>
      <c r="X165" s="30">
        <f t="shared" si="101"/>
        <v>0</v>
      </c>
      <c r="Y165" s="30">
        <f t="shared" si="101"/>
        <v>0</v>
      </c>
      <c r="Z165" s="30">
        <f t="shared" si="101"/>
        <v>0</v>
      </c>
      <c r="AA165" s="30">
        <f t="shared" si="101"/>
        <v>0</v>
      </c>
      <c r="AB165" s="30">
        <f t="shared" si="101"/>
        <v>0</v>
      </c>
      <c r="AC165" s="30">
        <f t="shared" si="101"/>
        <v>0</v>
      </c>
      <c r="AD165" s="30">
        <f t="shared" si="101"/>
        <v>0</v>
      </c>
      <c r="AE165" s="30">
        <f t="shared" si="101"/>
        <v>0</v>
      </c>
      <c r="AF165" s="30">
        <f t="shared" si="101"/>
        <v>0</v>
      </c>
      <c r="AG165" s="30">
        <f t="shared" si="101"/>
        <v>0</v>
      </c>
      <c r="AH165" s="30">
        <f t="shared" si="101"/>
        <v>0</v>
      </c>
      <c r="AI165" s="30">
        <f t="shared" si="101"/>
        <v>0</v>
      </c>
      <c r="AJ165" s="30">
        <f t="shared" si="101"/>
        <v>0</v>
      </c>
      <c r="AK165" s="30">
        <f t="shared" si="101"/>
        <v>0</v>
      </c>
      <c r="AL165" s="30">
        <f t="shared" si="101"/>
        <v>0</v>
      </c>
      <c r="AM165" s="30">
        <f t="shared" si="101"/>
        <v>0</v>
      </c>
      <c r="AN165" s="30">
        <f t="shared" si="101"/>
        <v>0</v>
      </c>
      <c r="AO165" s="30">
        <f t="shared" si="101"/>
        <v>0</v>
      </c>
      <c r="AP165" s="30">
        <f t="shared" si="101"/>
        <v>0</v>
      </c>
      <c r="AQ165" s="30">
        <f t="shared" si="101"/>
        <v>0</v>
      </c>
      <c r="AR165" s="30">
        <f t="shared" si="101"/>
        <v>0</v>
      </c>
      <c r="AS165" s="30">
        <f t="shared" si="101"/>
        <v>0</v>
      </c>
      <c r="AT165" s="30">
        <f t="shared" si="101"/>
        <v>0</v>
      </c>
      <c r="AU165" s="30">
        <f t="shared" si="101"/>
        <v>0</v>
      </c>
      <c r="AV165" s="30">
        <f t="shared" si="101"/>
        <v>0</v>
      </c>
      <c r="AW165" s="30">
        <f t="shared" si="101"/>
        <v>0</v>
      </c>
      <c r="AX165" s="30">
        <f t="shared" si="101"/>
        <v>0</v>
      </c>
      <c r="AY165" s="30">
        <f t="shared" si="101"/>
        <v>0</v>
      </c>
      <c r="AZ165" s="30">
        <f t="shared" si="101"/>
        <v>0</v>
      </c>
      <c r="BA165" s="30">
        <f t="shared" si="101"/>
        <v>0</v>
      </c>
      <c r="BB165" s="30">
        <f t="shared" si="101"/>
        <v>0</v>
      </c>
      <c r="BC165" s="30">
        <f t="shared" si="101"/>
        <v>0</v>
      </c>
      <c r="BD165" s="30">
        <f t="shared" si="101"/>
        <v>0</v>
      </c>
      <c r="BE165" s="30">
        <f t="shared" si="101"/>
        <v>0</v>
      </c>
      <c r="BF165" s="30">
        <f t="shared" si="101"/>
        <v>0</v>
      </c>
      <c r="BG165" s="30">
        <f t="shared" si="101"/>
        <v>0</v>
      </c>
      <c r="BH165" s="30">
        <f t="shared" si="101"/>
        <v>0</v>
      </c>
      <c r="BI165" s="30">
        <f t="shared" si="101"/>
        <v>0</v>
      </c>
      <c r="BJ165" s="30">
        <f t="shared" si="101"/>
        <v>0</v>
      </c>
      <c r="BK165" s="30">
        <f t="shared" si="101"/>
        <v>0</v>
      </c>
      <c r="BL165" s="30">
        <f t="shared" si="101"/>
        <v>0</v>
      </c>
      <c r="BM165" s="30">
        <f t="shared" si="101"/>
        <v>0</v>
      </c>
      <c r="BN165" s="30">
        <f t="shared" si="101"/>
        <v>0</v>
      </c>
      <c r="BO165" s="30">
        <f t="shared" si="101"/>
        <v>0</v>
      </c>
      <c r="BP165" s="30">
        <f t="shared" si="101"/>
        <v>0</v>
      </c>
      <c r="BQ165" s="30">
        <f t="shared" si="98"/>
        <v>0</v>
      </c>
      <c r="BR165" s="30">
        <f t="shared" si="98"/>
        <v>0</v>
      </c>
      <c r="BS165" s="30">
        <f t="shared" si="98"/>
        <v>0</v>
      </c>
      <c r="BT165" s="30">
        <f t="shared" si="98"/>
        <v>0</v>
      </c>
      <c r="BU165" s="30">
        <f t="shared" si="98"/>
        <v>0</v>
      </c>
      <c r="BV165" s="30">
        <f t="shared" si="98"/>
        <v>0</v>
      </c>
      <c r="BW165" s="30">
        <f t="shared" si="98"/>
        <v>0</v>
      </c>
      <c r="BX165" s="30">
        <f t="shared" si="98"/>
        <v>0</v>
      </c>
      <c r="BY165" s="30">
        <f t="shared" si="98"/>
        <v>0</v>
      </c>
      <c r="BZ165" s="30">
        <f t="shared" si="98"/>
        <v>0</v>
      </c>
      <c r="CA165" s="30">
        <f t="shared" si="98"/>
        <v>0</v>
      </c>
      <c r="CB165" s="30">
        <f t="shared" si="98"/>
        <v>0</v>
      </c>
      <c r="CC165" s="30">
        <f t="shared" si="98"/>
        <v>0</v>
      </c>
      <c r="CD165" s="30">
        <f t="shared" si="98"/>
        <v>0</v>
      </c>
      <c r="CE165" s="30">
        <f t="shared" si="98"/>
        <v>0</v>
      </c>
      <c r="CF165" s="30">
        <f t="shared" si="98"/>
        <v>0</v>
      </c>
      <c r="CG165" s="30">
        <f t="shared" si="98"/>
        <v>0</v>
      </c>
      <c r="CH165" s="34">
        <f t="shared" si="98"/>
        <v>0</v>
      </c>
    </row>
    <row r="166" spans="1:86" x14ac:dyDescent="0.3">
      <c r="A166" s="645"/>
      <c r="B166" s="326" t="s">
        <v>131</v>
      </c>
      <c r="C166" s="30">
        <f t="shared" si="99"/>
        <v>0</v>
      </c>
      <c r="D166" s="30">
        <f t="shared" si="100"/>
        <v>0</v>
      </c>
      <c r="E166" s="30">
        <f t="shared" si="101"/>
        <v>0</v>
      </c>
      <c r="F166" s="30">
        <f t="shared" si="101"/>
        <v>0</v>
      </c>
      <c r="G166" s="30">
        <f t="shared" si="101"/>
        <v>0</v>
      </c>
      <c r="H166" s="30">
        <f t="shared" si="101"/>
        <v>0</v>
      </c>
      <c r="I166" s="30">
        <f t="shared" si="101"/>
        <v>0</v>
      </c>
      <c r="J166" s="30">
        <f t="shared" si="101"/>
        <v>0</v>
      </c>
      <c r="K166" s="30">
        <f t="shared" si="101"/>
        <v>0</v>
      </c>
      <c r="L166" s="30">
        <f t="shared" si="101"/>
        <v>0</v>
      </c>
      <c r="M166" s="30">
        <f t="shared" si="101"/>
        <v>0</v>
      </c>
      <c r="N166" s="30">
        <f t="shared" si="101"/>
        <v>0</v>
      </c>
      <c r="O166" s="30">
        <f t="shared" si="101"/>
        <v>0</v>
      </c>
      <c r="P166" s="30">
        <f t="shared" si="101"/>
        <v>0</v>
      </c>
      <c r="Q166" s="30">
        <f t="shared" si="101"/>
        <v>0</v>
      </c>
      <c r="R166" s="30">
        <f t="shared" si="101"/>
        <v>0</v>
      </c>
      <c r="S166" s="30">
        <f t="shared" si="101"/>
        <v>0</v>
      </c>
      <c r="T166" s="30">
        <f t="shared" si="101"/>
        <v>0</v>
      </c>
      <c r="U166" s="30">
        <f t="shared" si="101"/>
        <v>0</v>
      </c>
      <c r="V166" s="30">
        <f t="shared" si="101"/>
        <v>0</v>
      </c>
      <c r="W166" s="30">
        <f t="shared" si="101"/>
        <v>0</v>
      </c>
      <c r="X166" s="30">
        <f t="shared" si="101"/>
        <v>0</v>
      </c>
      <c r="Y166" s="30">
        <f t="shared" si="101"/>
        <v>0</v>
      </c>
      <c r="Z166" s="30">
        <f t="shared" si="101"/>
        <v>0</v>
      </c>
      <c r="AA166" s="30">
        <f t="shared" si="101"/>
        <v>0</v>
      </c>
      <c r="AB166" s="30">
        <f t="shared" si="101"/>
        <v>0</v>
      </c>
      <c r="AC166" s="30">
        <f t="shared" si="101"/>
        <v>0</v>
      </c>
      <c r="AD166" s="30">
        <f t="shared" si="101"/>
        <v>0</v>
      </c>
      <c r="AE166" s="30">
        <f t="shared" si="101"/>
        <v>0</v>
      </c>
      <c r="AF166" s="30">
        <f t="shared" si="101"/>
        <v>0</v>
      </c>
      <c r="AG166" s="30">
        <f t="shared" si="101"/>
        <v>0</v>
      </c>
      <c r="AH166" s="30">
        <f t="shared" si="101"/>
        <v>0</v>
      </c>
      <c r="AI166" s="30">
        <f t="shared" si="101"/>
        <v>0</v>
      </c>
      <c r="AJ166" s="30">
        <f t="shared" si="101"/>
        <v>0</v>
      </c>
      <c r="AK166" s="30">
        <f t="shared" si="101"/>
        <v>0</v>
      </c>
      <c r="AL166" s="30">
        <f t="shared" si="101"/>
        <v>0</v>
      </c>
      <c r="AM166" s="30">
        <f t="shared" si="101"/>
        <v>0</v>
      </c>
      <c r="AN166" s="30">
        <f t="shared" si="101"/>
        <v>0</v>
      </c>
      <c r="AO166" s="30">
        <f t="shared" si="101"/>
        <v>0</v>
      </c>
      <c r="AP166" s="30">
        <f t="shared" si="101"/>
        <v>0</v>
      </c>
      <c r="AQ166" s="30">
        <f t="shared" si="101"/>
        <v>0</v>
      </c>
      <c r="AR166" s="30">
        <f t="shared" si="101"/>
        <v>0</v>
      </c>
      <c r="AS166" s="30">
        <f t="shared" si="101"/>
        <v>0</v>
      </c>
      <c r="AT166" s="30">
        <f t="shared" si="101"/>
        <v>0</v>
      </c>
      <c r="AU166" s="30">
        <f t="shared" si="101"/>
        <v>0</v>
      </c>
      <c r="AV166" s="30">
        <f t="shared" si="101"/>
        <v>0</v>
      </c>
      <c r="AW166" s="30">
        <f t="shared" si="101"/>
        <v>0</v>
      </c>
      <c r="AX166" s="30">
        <f t="shared" si="101"/>
        <v>0</v>
      </c>
      <c r="AY166" s="30">
        <f t="shared" si="101"/>
        <v>0</v>
      </c>
      <c r="AZ166" s="30">
        <f t="shared" si="101"/>
        <v>0</v>
      </c>
      <c r="BA166" s="30">
        <f t="shared" si="101"/>
        <v>0</v>
      </c>
      <c r="BB166" s="30">
        <f t="shared" si="101"/>
        <v>0</v>
      </c>
      <c r="BC166" s="30">
        <f t="shared" si="101"/>
        <v>0</v>
      </c>
      <c r="BD166" s="30">
        <f t="shared" si="101"/>
        <v>0</v>
      </c>
      <c r="BE166" s="30">
        <f t="shared" si="101"/>
        <v>0</v>
      </c>
      <c r="BF166" s="30">
        <f t="shared" si="101"/>
        <v>0</v>
      </c>
      <c r="BG166" s="30">
        <f t="shared" si="101"/>
        <v>0</v>
      </c>
      <c r="BH166" s="30">
        <f t="shared" si="101"/>
        <v>0</v>
      </c>
      <c r="BI166" s="30">
        <f t="shared" si="101"/>
        <v>0</v>
      </c>
      <c r="BJ166" s="30">
        <f t="shared" si="101"/>
        <v>0</v>
      </c>
      <c r="BK166" s="30">
        <f t="shared" si="101"/>
        <v>0</v>
      </c>
      <c r="BL166" s="30">
        <f t="shared" si="101"/>
        <v>0</v>
      </c>
      <c r="BM166" s="30">
        <f t="shared" si="101"/>
        <v>0</v>
      </c>
      <c r="BN166" s="30">
        <f t="shared" si="101"/>
        <v>0</v>
      </c>
      <c r="BO166" s="30">
        <f t="shared" si="101"/>
        <v>0</v>
      </c>
      <c r="BP166" s="30">
        <f t="shared" ref="BP166:CH169" si="102">IF(BP28=0,0,((BP10*0.5)+BO28-BP46)*BP83*BP132*BP$2)</f>
        <v>0</v>
      </c>
      <c r="BQ166" s="30">
        <f t="shared" si="102"/>
        <v>0</v>
      </c>
      <c r="BR166" s="30">
        <f t="shared" si="102"/>
        <v>0</v>
      </c>
      <c r="BS166" s="30">
        <f t="shared" si="102"/>
        <v>0</v>
      </c>
      <c r="BT166" s="30">
        <f t="shared" si="102"/>
        <v>0</v>
      </c>
      <c r="BU166" s="30">
        <f t="shared" si="102"/>
        <v>0</v>
      </c>
      <c r="BV166" s="30">
        <f t="shared" si="102"/>
        <v>0</v>
      </c>
      <c r="BW166" s="30">
        <f t="shared" si="102"/>
        <v>0</v>
      </c>
      <c r="BX166" s="30">
        <f t="shared" si="102"/>
        <v>0</v>
      </c>
      <c r="BY166" s="30">
        <f t="shared" si="102"/>
        <v>0</v>
      </c>
      <c r="BZ166" s="30">
        <f t="shared" si="102"/>
        <v>0</v>
      </c>
      <c r="CA166" s="30">
        <f t="shared" si="102"/>
        <v>0</v>
      </c>
      <c r="CB166" s="30">
        <f t="shared" si="102"/>
        <v>0</v>
      </c>
      <c r="CC166" s="30">
        <f t="shared" si="102"/>
        <v>0</v>
      </c>
      <c r="CD166" s="30">
        <f t="shared" si="102"/>
        <v>0</v>
      </c>
      <c r="CE166" s="30">
        <f t="shared" si="102"/>
        <v>0</v>
      </c>
      <c r="CF166" s="30">
        <f t="shared" si="102"/>
        <v>0</v>
      </c>
      <c r="CG166" s="30">
        <f t="shared" si="102"/>
        <v>0</v>
      </c>
      <c r="CH166" s="34">
        <f t="shared" si="102"/>
        <v>0</v>
      </c>
    </row>
    <row r="167" spans="1:86" x14ac:dyDescent="0.3">
      <c r="A167" s="645"/>
      <c r="B167" s="326" t="s">
        <v>132</v>
      </c>
      <c r="C167" s="30">
        <f t="shared" si="99"/>
        <v>0</v>
      </c>
      <c r="D167" s="30">
        <f t="shared" si="100"/>
        <v>0</v>
      </c>
      <c r="E167" s="30">
        <f t="shared" ref="E167:BP170" si="103">IF(E29=0,0,((E11*0.5)+D29-E47)*E84*E133*E$2)</f>
        <v>0</v>
      </c>
      <c r="F167" s="30">
        <f t="shared" si="103"/>
        <v>0</v>
      </c>
      <c r="G167" s="30">
        <f t="shared" si="103"/>
        <v>0</v>
      </c>
      <c r="H167" s="30">
        <f t="shared" si="103"/>
        <v>0</v>
      </c>
      <c r="I167" s="30">
        <f t="shared" si="103"/>
        <v>0</v>
      </c>
      <c r="J167" s="30">
        <f t="shared" si="103"/>
        <v>0</v>
      </c>
      <c r="K167" s="30">
        <f t="shared" si="103"/>
        <v>0</v>
      </c>
      <c r="L167" s="30">
        <f t="shared" si="103"/>
        <v>0</v>
      </c>
      <c r="M167" s="30">
        <f t="shared" si="103"/>
        <v>0</v>
      </c>
      <c r="N167" s="30">
        <f t="shared" si="103"/>
        <v>0</v>
      </c>
      <c r="O167" s="30">
        <f t="shared" si="103"/>
        <v>0</v>
      </c>
      <c r="P167" s="30">
        <f t="shared" si="103"/>
        <v>0</v>
      </c>
      <c r="Q167" s="30">
        <f t="shared" si="103"/>
        <v>0</v>
      </c>
      <c r="R167" s="30">
        <f t="shared" si="103"/>
        <v>0</v>
      </c>
      <c r="S167" s="30">
        <f t="shared" si="103"/>
        <v>0</v>
      </c>
      <c r="T167" s="30">
        <f t="shared" si="103"/>
        <v>0</v>
      </c>
      <c r="U167" s="30">
        <f t="shared" si="103"/>
        <v>0</v>
      </c>
      <c r="V167" s="30">
        <f t="shared" si="103"/>
        <v>0</v>
      </c>
      <c r="W167" s="30">
        <f t="shared" si="103"/>
        <v>0</v>
      </c>
      <c r="X167" s="30">
        <f t="shared" si="103"/>
        <v>0</v>
      </c>
      <c r="Y167" s="30">
        <f t="shared" si="103"/>
        <v>0</v>
      </c>
      <c r="Z167" s="30">
        <f t="shared" si="103"/>
        <v>0</v>
      </c>
      <c r="AA167" s="30">
        <f t="shared" si="103"/>
        <v>0</v>
      </c>
      <c r="AB167" s="30">
        <f t="shared" si="103"/>
        <v>0</v>
      </c>
      <c r="AC167" s="30">
        <f t="shared" si="103"/>
        <v>0</v>
      </c>
      <c r="AD167" s="30">
        <f t="shared" si="103"/>
        <v>0</v>
      </c>
      <c r="AE167" s="30">
        <f t="shared" si="103"/>
        <v>0</v>
      </c>
      <c r="AF167" s="30">
        <f t="shared" si="103"/>
        <v>0</v>
      </c>
      <c r="AG167" s="30">
        <f t="shared" si="103"/>
        <v>0</v>
      </c>
      <c r="AH167" s="30">
        <f t="shared" si="103"/>
        <v>0</v>
      </c>
      <c r="AI167" s="30">
        <f t="shared" si="103"/>
        <v>0</v>
      </c>
      <c r="AJ167" s="30">
        <f t="shared" si="103"/>
        <v>0</v>
      </c>
      <c r="AK167" s="30">
        <f t="shared" si="103"/>
        <v>0</v>
      </c>
      <c r="AL167" s="30">
        <f t="shared" si="103"/>
        <v>0</v>
      </c>
      <c r="AM167" s="30">
        <f t="shared" si="103"/>
        <v>0</v>
      </c>
      <c r="AN167" s="30">
        <f t="shared" si="103"/>
        <v>0</v>
      </c>
      <c r="AO167" s="30">
        <f t="shared" si="103"/>
        <v>0</v>
      </c>
      <c r="AP167" s="30">
        <f t="shared" si="103"/>
        <v>0</v>
      </c>
      <c r="AQ167" s="30">
        <f t="shared" si="103"/>
        <v>0</v>
      </c>
      <c r="AR167" s="30">
        <f t="shared" si="103"/>
        <v>0</v>
      </c>
      <c r="AS167" s="30">
        <f t="shared" si="103"/>
        <v>0</v>
      </c>
      <c r="AT167" s="30">
        <f t="shared" si="103"/>
        <v>0</v>
      </c>
      <c r="AU167" s="30">
        <f t="shared" si="103"/>
        <v>0</v>
      </c>
      <c r="AV167" s="30">
        <f t="shared" si="103"/>
        <v>0</v>
      </c>
      <c r="AW167" s="30">
        <f t="shared" si="103"/>
        <v>0</v>
      </c>
      <c r="AX167" s="30">
        <f t="shared" si="103"/>
        <v>0</v>
      </c>
      <c r="AY167" s="30">
        <f t="shared" si="103"/>
        <v>0</v>
      </c>
      <c r="AZ167" s="30">
        <f t="shared" si="103"/>
        <v>0</v>
      </c>
      <c r="BA167" s="30">
        <f t="shared" si="103"/>
        <v>0</v>
      </c>
      <c r="BB167" s="30">
        <f t="shared" si="103"/>
        <v>0</v>
      </c>
      <c r="BC167" s="30">
        <f t="shared" si="103"/>
        <v>0</v>
      </c>
      <c r="BD167" s="30">
        <f t="shared" si="103"/>
        <v>0</v>
      </c>
      <c r="BE167" s="30">
        <f t="shared" si="103"/>
        <v>0</v>
      </c>
      <c r="BF167" s="30">
        <f t="shared" si="103"/>
        <v>0</v>
      </c>
      <c r="BG167" s="30">
        <f t="shared" si="103"/>
        <v>0</v>
      </c>
      <c r="BH167" s="30">
        <f t="shared" si="103"/>
        <v>0</v>
      </c>
      <c r="BI167" s="30">
        <f t="shared" si="103"/>
        <v>0</v>
      </c>
      <c r="BJ167" s="30">
        <f t="shared" si="103"/>
        <v>0</v>
      </c>
      <c r="BK167" s="30">
        <f t="shared" si="103"/>
        <v>0</v>
      </c>
      <c r="BL167" s="30">
        <f t="shared" si="103"/>
        <v>0</v>
      </c>
      <c r="BM167" s="30">
        <f t="shared" si="103"/>
        <v>0</v>
      </c>
      <c r="BN167" s="30">
        <f t="shared" si="103"/>
        <v>0</v>
      </c>
      <c r="BO167" s="30">
        <f t="shared" si="103"/>
        <v>0</v>
      </c>
      <c r="BP167" s="30">
        <f t="shared" si="103"/>
        <v>0</v>
      </c>
      <c r="BQ167" s="30">
        <f t="shared" si="102"/>
        <v>0</v>
      </c>
      <c r="BR167" s="30">
        <f t="shared" si="102"/>
        <v>0</v>
      </c>
      <c r="BS167" s="30">
        <f t="shared" si="102"/>
        <v>0</v>
      </c>
      <c r="BT167" s="30">
        <f t="shared" si="102"/>
        <v>0</v>
      </c>
      <c r="BU167" s="30">
        <f t="shared" si="102"/>
        <v>0</v>
      </c>
      <c r="BV167" s="30">
        <f t="shared" si="102"/>
        <v>0</v>
      </c>
      <c r="BW167" s="30">
        <f t="shared" si="102"/>
        <v>0</v>
      </c>
      <c r="BX167" s="30">
        <f t="shared" si="102"/>
        <v>0</v>
      </c>
      <c r="BY167" s="30">
        <f t="shared" si="102"/>
        <v>0</v>
      </c>
      <c r="BZ167" s="30">
        <f t="shared" si="102"/>
        <v>0</v>
      </c>
      <c r="CA167" s="30">
        <f t="shared" si="102"/>
        <v>0</v>
      </c>
      <c r="CB167" s="30">
        <f t="shared" si="102"/>
        <v>0</v>
      </c>
      <c r="CC167" s="30">
        <f t="shared" si="102"/>
        <v>0</v>
      </c>
      <c r="CD167" s="30">
        <f t="shared" si="102"/>
        <v>0</v>
      </c>
      <c r="CE167" s="30">
        <f t="shared" si="102"/>
        <v>0</v>
      </c>
      <c r="CF167" s="30">
        <f t="shared" si="102"/>
        <v>0</v>
      </c>
      <c r="CG167" s="30">
        <f t="shared" si="102"/>
        <v>0</v>
      </c>
      <c r="CH167" s="34">
        <f t="shared" si="102"/>
        <v>0</v>
      </c>
    </row>
    <row r="168" spans="1:86" ht="15.75" customHeight="1" x14ac:dyDescent="0.3">
      <c r="A168" s="645"/>
      <c r="B168" s="326" t="s">
        <v>133</v>
      </c>
      <c r="C168" s="30">
        <f t="shared" si="99"/>
        <v>0</v>
      </c>
      <c r="D168" s="30">
        <f t="shared" si="100"/>
        <v>11.390028694791301</v>
      </c>
      <c r="E168" s="30">
        <f t="shared" si="103"/>
        <v>21.065938797765597</v>
      </c>
      <c r="F168" s="30">
        <f t="shared" si="103"/>
        <v>47.647192156612498</v>
      </c>
      <c r="G168" s="30">
        <f t="shared" si="103"/>
        <v>111.07901477100992</v>
      </c>
      <c r="H168" s="30">
        <f t="shared" si="103"/>
        <v>221.95320453883605</v>
      </c>
      <c r="I168" s="30">
        <f t="shared" si="103"/>
        <v>259.29206383898998</v>
      </c>
      <c r="J168" s="30">
        <f t="shared" si="103"/>
        <v>244.17907764144346</v>
      </c>
      <c r="K168" s="30">
        <f t="shared" si="103"/>
        <v>231.22446896722664</v>
      </c>
      <c r="L168" s="30">
        <f t="shared" si="103"/>
        <v>122.9222628261098</v>
      </c>
      <c r="M168" s="30">
        <f t="shared" si="103"/>
        <v>91.13205833218106</v>
      </c>
      <c r="N168" s="30">
        <f t="shared" si="103"/>
        <v>74.110743885254863</v>
      </c>
      <c r="O168" s="30">
        <f t="shared" si="103"/>
        <v>92.458138540664422</v>
      </c>
      <c r="P168" s="30">
        <f t="shared" si="103"/>
        <v>70.459418866757275</v>
      </c>
      <c r="Q168" s="30">
        <f t="shared" si="103"/>
        <v>82.47599077572319</v>
      </c>
      <c r="R168" s="30">
        <f t="shared" si="103"/>
        <v>77.724606346611765</v>
      </c>
      <c r="S168" s="30">
        <f t="shared" si="103"/>
        <v>122.31864396691462</v>
      </c>
      <c r="T168" s="30">
        <f t="shared" si="103"/>
        <v>244.41173752998728</v>
      </c>
      <c r="U168" s="30">
        <f t="shared" si="103"/>
        <v>285.52876261597351</v>
      </c>
      <c r="V168" s="30">
        <f t="shared" si="103"/>
        <v>244.17907764144354</v>
      </c>
      <c r="W168" s="30">
        <f t="shared" si="103"/>
        <v>221.06772125678773</v>
      </c>
      <c r="X168" s="30">
        <f t="shared" si="103"/>
        <v>122.9222628261098</v>
      </c>
      <c r="Y168" s="30">
        <f t="shared" si="103"/>
        <v>91.13205833218106</v>
      </c>
      <c r="Z168" s="30">
        <f t="shared" si="103"/>
        <v>74.110743885254863</v>
      </c>
      <c r="AA168" s="30">
        <f t="shared" si="103"/>
        <v>92.458138540664422</v>
      </c>
      <c r="AB168" s="30">
        <f t="shared" si="103"/>
        <v>70.459418866757275</v>
      </c>
      <c r="AC168" s="30">
        <f t="shared" si="103"/>
        <v>82.47599077572319</v>
      </c>
      <c r="AD168" s="30">
        <f t="shared" si="103"/>
        <v>77.724606346611765</v>
      </c>
      <c r="AE168" s="30">
        <f t="shared" si="103"/>
        <v>122.31864396691462</v>
      </c>
      <c r="AF168" s="30">
        <f t="shared" si="103"/>
        <v>244.41173752998728</v>
      </c>
      <c r="AG168" s="30">
        <f t="shared" si="103"/>
        <v>285.52876261597351</v>
      </c>
      <c r="AH168" s="30">
        <f t="shared" si="103"/>
        <v>244.17907764144354</v>
      </c>
      <c r="AI168" s="30">
        <f t="shared" si="103"/>
        <v>221.06772125678773</v>
      </c>
      <c r="AJ168" s="30">
        <f t="shared" si="103"/>
        <v>122.9222628261098</v>
      </c>
      <c r="AK168" s="30">
        <f t="shared" si="103"/>
        <v>91.13205833218106</v>
      </c>
      <c r="AL168" s="30">
        <f t="shared" si="103"/>
        <v>74.110743885254863</v>
      </c>
      <c r="AM168" s="30">
        <f t="shared" si="103"/>
        <v>92.458138540664422</v>
      </c>
      <c r="AN168" s="30">
        <f t="shared" si="103"/>
        <v>70.459418866757275</v>
      </c>
      <c r="AO168" s="30">
        <f t="shared" si="103"/>
        <v>82.47599077572319</v>
      </c>
      <c r="AP168" s="30">
        <f t="shared" si="103"/>
        <v>77.724606346611765</v>
      </c>
      <c r="AQ168" s="30">
        <f t="shared" si="103"/>
        <v>122.31864396691462</v>
      </c>
      <c r="AR168" s="30">
        <f t="shared" si="103"/>
        <v>244.41173752998728</v>
      </c>
      <c r="AS168" s="30">
        <f t="shared" si="103"/>
        <v>285.52876261597351</v>
      </c>
      <c r="AT168" s="30">
        <f t="shared" si="103"/>
        <v>244.17907764144354</v>
      </c>
      <c r="AU168" s="30">
        <f t="shared" si="103"/>
        <v>221.06772125678773</v>
      </c>
      <c r="AV168" s="30">
        <f t="shared" si="103"/>
        <v>122.9222628261098</v>
      </c>
      <c r="AW168" s="30">
        <f t="shared" si="103"/>
        <v>91.13205833218106</v>
      </c>
      <c r="AX168" s="30">
        <f t="shared" si="103"/>
        <v>74.110743885254863</v>
      </c>
      <c r="AY168" s="30">
        <f t="shared" si="103"/>
        <v>92.458138540664422</v>
      </c>
      <c r="AZ168" s="30">
        <f t="shared" si="103"/>
        <v>70.459418866757275</v>
      </c>
      <c r="BA168" s="30">
        <f t="shared" si="103"/>
        <v>82.47599077572319</v>
      </c>
      <c r="BB168" s="30">
        <f t="shared" si="103"/>
        <v>77.724606346611765</v>
      </c>
      <c r="BC168" s="30">
        <f t="shared" si="103"/>
        <v>122.31864396691462</v>
      </c>
      <c r="BD168" s="30">
        <f t="shared" si="103"/>
        <v>244.41173752998728</v>
      </c>
      <c r="BE168" s="30">
        <f t="shared" si="103"/>
        <v>285.52876261597351</v>
      </c>
      <c r="BF168" s="30">
        <f t="shared" si="103"/>
        <v>244.17907764144354</v>
      </c>
      <c r="BG168" s="30">
        <f t="shared" si="103"/>
        <v>221.06772125678773</v>
      </c>
      <c r="BH168" s="30">
        <f t="shared" si="103"/>
        <v>122.9222628261098</v>
      </c>
      <c r="BI168" s="30">
        <f t="shared" si="103"/>
        <v>91.13205833218106</v>
      </c>
      <c r="BJ168" s="30">
        <f t="shared" si="103"/>
        <v>74.110743885254863</v>
      </c>
      <c r="BK168" s="30">
        <f t="shared" si="103"/>
        <v>92.458138540664422</v>
      </c>
      <c r="BL168" s="30">
        <f t="shared" si="103"/>
        <v>70.459418866757275</v>
      </c>
      <c r="BM168" s="30">
        <f t="shared" si="103"/>
        <v>82.47599077572319</v>
      </c>
      <c r="BN168" s="30">
        <f t="shared" si="103"/>
        <v>77.724606346611765</v>
      </c>
      <c r="BO168" s="30">
        <f t="shared" si="103"/>
        <v>122.31864396691462</v>
      </c>
      <c r="BP168" s="30">
        <f t="shared" si="103"/>
        <v>244.41173752998728</v>
      </c>
      <c r="BQ168" s="30">
        <f t="shared" si="102"/>
        <v>285.52876261597351</v>
      </c>
      <c r="BR168" s="30">
        <f t="shared" si="102"/>
        <v>244.17907764144354</v>
      </c>
      <c r="BS168" s="30">
        <f t="shared" si="102"/>
        <v>221.06772125678773</v>
      </c>
      <c r="BT168" s="30">
        <f t="shared" si="102"/>
        <v>122.9222628261098</v>
      </c>
      <c r="BU168" s="30">
        <f t="shared" si="102"/>
        <v>91.13205833218106</v>
      </c>
      <c r="BV168" s="30">
        <f t="shared" si="102"/>
        <v>74.110743885254863</v>
      </c>
      <c r="BW168" s="30">
        <f t="shared" si="102"/>
        <v>92.458138540664422</v>
      </c>
      <c r="BX168" s="30">
        <f t="shared" si="102"/>
        <v>70.459418866757275</v>
      </c>
      <c r="BY168" s="30">
        <f t="shared" si="102"/>
        <v>82.47599077572319</v>
      </c>
      <c r="BZ168" s="30">
        <f t="shared" si="102"/>
        <v>77.724606346611765</v>
      </c>
      <c r="CA168" s="30">
        <f t="shared" si="102"/>
        <v>122.31864396691462</v>
      </c>
      <c r="CB168" s="30">
        <f t="shared" si="102"/>
        <v>244.41173752998728</v>
      </c>
      <c r="CC168" s="30">
        <f t="shared" si="102"/>
        <v>285.52876261597351</v>
      </c>
      <c r="CD168" s="30">
        <f t="shared" si="102"/>
        <v>244.17907764144354</v>
      </c>
      <c r="CE168" s="30">
        <f t="shared" si="102"/>
        <v>221.06772125678773</v>
      </c>
      <c r="CF168" s="30">
        <f t="shared" si="102"/>
        <v>122.9222628261098</v>
      </c>
      <c r="CG168" s="30">
        <f t="shared" si="102"/>
        <v>91.13205833218106</v>
      </c>
      <c r="CH168" s="34">
        <f t="shared" si="102"/>
        <v>74.110743885254863</v>
      </c>
    </row>
    <row r="169" spans="1:86" x14ac:dyDescent="0.3">
      <c r="A169" s="645"/>
      <c r="B169" s="326" t="s">
        <v>134</v>
      </c>
      <c r="C169" s="30">
        <f t="shared" si="99"/>
        <v>0</v>
      </c>
      <c r="D169" s="30">
        <f t="shared" si="100"/>
        <v>0</v>
      </c>
      <c r="E169" s="30">
        <f t="shared" si="103"/>
        <v>0</v>
      </c>
      <c r="F169" s="30">
        <f t="shared" si="103"/>
        <v>0</v>
      </c>
      <c r="G169" s="30">
        <f t="shared" si="103"/>
        <v>0</v>
      </c>
      <c r="H169" s="30">
        <f t="shared" si="103"/>
        <v>0</v>
      </c>
      <c r="I169" s="30">
        <f t="shared" si="103"/>
        <v>0</v>
      </c>
      <c r="J169" s="30">
        <f t="shared" si="103"/>
        <v>0</v>
      </c>
      <c r="K169" s="30">
        <f t="shared" si="103"/>
        <v>0</v>
      </c>
      <c r="L169" s="30">
        <f t="shared" si="103"/>
        <v>0</v>
      </c>
      <c r="M169" s="30">
        <f t="shared" si="103"/>
        <v>0</v>
      </c>
      <c r="N169" s="30">
        <f t="shared" si="103"/>
        <v>0</v>
      </c>
      <c r="O169" s="30">
        <f t="shared" si="103"/>
        <v>0</v>
      </c>
      <c r="P169" s="30">
        <f t="shared" si="103"/>
        <v>0</v>
      </c>
      <c r="Q169" s="30">
        <f t="shared" si="103"/>
        <v>0</v>
      </c>
      <c r="R169" s="30">
        <f t="shared" si="103"/>
        <v>0</v>
      </c>
      <c r="S169" s="30">
        <f t="shared" si="103"/>
        <v>0</v>
      </c>
      <c r="T169" s="30">
        <f t="shared" si="103"/>
        <v>0</v>
      </c>
      <c r="U169" s="30">
        <f t="shared" si="103"/>
        <v>0</v>
      </c>
      <c r="V169" s="30">
        <f t="shared" si="103"/>
        <v>0</v>
      </c>
      <c r="W169" s="30">
        <f t="shared" si="103"/>
        <v>0</v>
      </c>
      <c r="X169" s="30">
        <f t="shared" si="103"/>
        <v>0</v>
      </c>
      <c r="Y169" s="30">
        <f t="shared" si="103"/>
        <v>0</v>
      </c>
      <c r="Z169" s="30">
        <f t="shared" si="103"/>
        <v>0</v>
      </c>
      <c r="AA169" s="30">
        <f t="shared" si="103"/>
        <v>0</v>
      </c>
      <c r="AB169" s="30">
        <f t="shared" si="103"/>
        <v>0</v>
      </c>
      <c r="AC169" s="30">
        <f t="shared" si="103"/>
        <v>0</v>
      </c>
      <c r="AD169" s="30">
        <f t="shared" si="103"/>
        <v>0</v>
      </c>
      <c r="AE169" s="30">
        <f t="shared" si="103"/>
        <v>0</v>
      </c>
      <c r="AF169" s="30">
        <f t="shared" si="103"/>
        <v>0</v>
      </c>
      <c r="AG169" s="30">
        <f t="shared" si="103"/>
        <v>0</v>
      </c>
      <c r="AH169" s="30">
        <f t="shared" si="103"/>
        <v>0</v>
      </c>
      <c r="AI169" s="30">
        <f t="shared" si="103"/>
        <v>0</v>
      </c>
      <c r="AJ169" s="30">
        <f t="shared" si="103"/>
        <v>0</v>
      </c>
      <c r="AK169" s="30">
        <f t="shared" si="103"/>
        <v>0</v>
      </c>
      <c r="AL169" s="30">
        <f t="shared" si="103"/>
        <v>0</v>
      </c>
      <c r="AM169" s="30">
        <f t="shared" si="103"/>
        <v>0</v>
      </c>
      <c r="AN169" s="30">
        <f t="shared" si="103"/>
        <v>0</v>
      </c>
      <c r="AO169" s="30">
        <f t="shared" si="103"/>
        <v>0</v>
      </c>
      <c r="AP169" s="30">
        <f t="shared" si="103"/>
        <v>0</v>
      </c>
      <c r="AQ169" s="30">
        <f t="shared" si="103"/>
        <v>0</v>
      </c>
      <c r="AR169" s="30">
        <f t="shared" si="103"/>
        <v>0</v>
      </c>
      <c r="AS169" s="30">
        <f t="shared" si="103"/>
        <v>0</v>
      </c>
      <c r="AT169" s="30">
        <f t="shared" si="103"/>
        <v>0</v>
      </c>
      <c r="AU169" s="30">
        <f t="shared" si="103"/>
        <v>0</v>
      </c>
      <c r="AV169" s="30">
        <f t="shared" si="103"/>
        <v>0</v>
      </c>
      <c r="AW169" s="30">
        <f t="shared" si="103"/>
        <v>0</v>
      </c>
      <c r="AX169" s="30">
        <f t="shared" si="103"/>
        <v>0</v>
      </c>
      <c r="AY169" s="30">
        <f t="shared" si="103"/>
        <v>0</v>
      </c>
      <c r="AZ169" s="30">
        <f t="shared" si="103"/>
        <v>0</v>
      </c>
      <c r="BA169" s="30">
        <f t="shared" si="103"/>
        <v>0</v>
      </c>
      <c r="BB169" s="30">
        <f t="shared" si="103"/>
        <v>0</v>
      </c>
      <c r="BC169" s="30">
        <f t="shared" si="103"/>
        <v>0</v>
      </c>
      <c r="BD169" s="30">
        <f t="shared" si="103"/>
        <v>0</v>
      </c>
      <c r="BE169" s="30">
        <f t="shared" si="103"/>
        <v>0</v>
      </c>
      <c r="BF169" s="30">
        <f t="shared" si="103"/>
        <v>0</v>
      </c>
      <c r="BG169" s="30">
        <f t="shared" si="103"/>
        <v>0</v>
      </c>
      <c r="BH169" s="30">
        <f t="shared" si="103"/>
        <v>0</v>
      </c>
      <c r="BI169" s="30">
        <f t="shared" si="103"/>
        <v>0</v>
      </c>
      <c r="BJ169" s="30">
        <f t="shared" si="103"/>
        <v>0</v>
      </c>
      <c r="BK169" s="30">
        <f t="shared" si="103"/>
        <v>0</v>
      </c>
      <c r="BL169" s="30">
        <f t="shared" si="103"/>
        <v>0</v>
      </c>
      <c r="BM169" s="30">
        <f t="shared" si="103"/>
        <v>0</v>
      </c>
      <c r="BN169" s="30">
        <f t="shared" si="103"/>
        <v>0</v>
      </c>
      <c r="BO169" s="30">
        <f t="shared" si="103"/>
        <v>0</v>
      </c>
      <c r="BP169" s="30">
        <f t="shared" si="103"/>
        <v>0</v>
      </c>
      <c r="BQ169" s="30">
        <f t="shared" si="102"/>
        <v>0</v>
      </c>
      <c r="BR169" s="30">
        <f t="shared" si="102"/>
        <v>0</v>
      </c>
      <c r="BS169" s="30">
        <f t="shared" si="102"/>
        <v>0</v>
      </c>
      <c r="BT169" s="30">
        <f t="shared" si="102"/>
        <v>0</v>
      </c>
      <c r="BU169" s="30">
        <f t="shared" si="102"/>
        <v>0</v>
      </c>
      <c r="BV169" s="30">
        <f t="shared" si="102"/>
        <v>0</v>
      </c>
      <c r="BW169" s="30">
        <f t="shared" si="102"/>
        <v>0</v>
      </c>
      <c r="BX169" s="30">
        <f t="shared" si="102"/>
        <v>0</v>
      </c>
      <c r="BY169" s="30">
        <f t="shared" si="102"/>
        <v>0</v>
      </c>
      <c r="BZ169" s="30">
        <f t="shared" si="102"/>
        <v>0</v>
      </c>
      <c r="CA169" s="30">
        <f t="shared" si="102"/>
        <v>0</v>
      </c>
      <c r="CB169" s="30">
        <f t="shared" si="102"/>
        <v>0</v>
      </c>
      <c r="CC169" s="30">
        <f t="shared" si="102"/>
        <v>0</v>
      </c>
      <c r="CD169" s="30">
        <f t="shared" si="102"/>
        <v>0</v>
      </c>
      <c r="CE169" s="30">
        <f t="shared" si="102"/>
        <v>0</v>
      </c>
      <c r="CF169" s="30">
        <f t="shared" si="102"/>
        <v>0</v>
      </c>
      <c r="CG169" s="30">
        <f t="shared" si="102"/>
        <v>0</v>
      </c>
      <c r="CH169" s="34">
        <f t="shared" si="102"/>
        <v>0</v>
      </c>
    </row>
    <row r="170" spans="1:86" x14ac:dyDescent="0.3">
      <c r="A170" s="645"/>
      <c r="B170" s="326" t="s">
        <v>232</v>
      </c>
      <c r="C170" s="30">
        <f t="shared" si="99"/>
        <v>0</v>
      </c>
      <c r="D170" s="30">
        <f t="shared" si="100"/>
        <v>0</v>
      </c>
      <c r="E170" s="30">
        <f t="shared" si="103"/>
        <v>0</v>
      </c>
      <c r="F170" s="30">
        <f t="shared" si="103"/>
        <v>0</v>
      </c>
      <c r="G170" s="30">
        <f t="shared" si="103"/>
        <v>0</v>
      </c>
      <c r="H170" s="30">
        <f t="shared" si="103"/>
        <v>0</v>
      </c>
      <c r="I170" s="30">
        <f t="shared" si="103"/>
        <v>0</v>
      </c>
      <c r="J170" s="30">
        <f t="shared" si="103"/>
        <v>0</v>
      </c>
      <c r="K170" s="30">
        <f t="shared" si="103"/>
        <v>0</v>
      </c>
      <c r="L170" s="30">
        <f t="shared" si="103"/>
        <v>0</v>
      </c>
      <c r="M170" s="30">
        <f t="shared" si="103"/>
        <v>0</v>
      </c>
      <c r="N170" s="30">
        <f t="shared" si="103"/>
        <v>0</v>
      </c>
      <c r="O170" s="30">
        <f t="shared" si="103"/>
        <v>0</v>
      </c>
      <c r="P170" s="30">
        <f t="shared" si="103"/>
        <v>0</v>
      </c>
      <c r="Q170" s="30">
        <f t="shared" si="103"/>
        <v>0</v>
      </c>
      <c r="R170" s="30">
        <f t="shared" si="103"/>
        <v>0</v>
      </c>
      <c r="S170" s="30">
        <f t="shared" si="103"/>
        <v>0</v>
      </c>
      <c r="T170" s="30">
        <f t="shared" si="103"/>
        <v>0</v>
      </c>
      <c r="U170" s="30">
        <f t="shared" si="103"/>
        <v>0</v>
      </c>
      <c r="V170" s="30">
        <f t="shared" si="103"/>
        <v>0</v>
      </c>
      <c r="W170" s="30">
        <f t="shared" si="103"/>
        <v>0</v>
      </c>
      <c r="X170" s="30">
        <f t="shared" si="103"/>
        <v>0</v>
      </c>
      <c r="Y170" s="30">
        <f t="shared" si="103"/>
        <v>0</v>
      </c>
      <c r="Z170" s="30">
        <f t="shared" si="103"/>
        <v>0</v>
      </c>
      <c r="AA170" s="30">
        <f t="shared" si="103"/>
        <v>0</v>
      </c>
      <c r="AB170" s="30">
        <f t="shared" si="103"/>
        <v>0</v>
      </c>
      <c r="AC170" s="30">
        <f t="shared" si="103"/>
        <v>0</v>
      </c>
      <c r="AD170" s="30">
        <f t="shared" si="103"/>
        <v>0</v>
      </c>
      <c r="AE170" s="30">
        <f t="shared" si="103"/>
        <v>0</v>
      </c>
      <c r="AF170" s="30">
        <f t="shared" si="103"/>
        <v>0</v>
      </c>
      <c r="AG170" s="30">
        <f t="shared" si="103"/>
        <v>0</v>
      </c>
      <c r="AH170" s="30">
        <f t="shared" si="103"/>
        <v>0</v>
      </c>
      <c r="AI170" s="30">
        <f t="shared" si="103"/>
        <v>0</v>
      </c>
      <c r="AJ170" s="30">
        <f t="shared" si="103"/>
        <v>0</v>
      </c>
      <c r="AK170" s="30">
        <f t="shared" si="103"/>
        <v>0</v>
      </c>
      <c r="AL170" s="30">
        <f t="shared" si="103"/>
        <v>0</v>
      </c>
      <c r="AM170" s="30">
        <f t="shared" si="103"/>
        <v>0</v>
      </c>
      <c r="AN170" s="30">
        <f t="shared" si="103"/>
        <v>0</v>
      </c>
      <c r="AO170" s="30">
        <f t="shared" si="103"/>
        <v>0</v>
      </c>
      <c r="AP170" s="30">
        <f t="shared" si="103"/>
        <v>0</v>
      </c>
      <c r="AQ170" s="30">
        <f t="shared" si="103"/>
        <v>0</v>
      </c>
      <c r="AR170" s="30">
        <f t="shared" si="103"/>
        <v>0</v>
      </c>
      <c r="AS170" s="30">
        <f t="shared" si="103"/>
        <v>0</v>
      </c>
      <c r="AT170" s="30">
        <f t="shared" si="103"/>
        <v>0</v>
      </c>
      <c r="AU170" s="30">
        <f t="shared" si="103"/>
        <v>0</v>
      </c>
      <c r="AV170" s="30">
        <f t="shared" si="103"/>
        <v>0</v>
      </c>
      <c r="AW170" s="30">
        <f t="shared" si="103"/>
        <v>0</v>
      </c>
      <c r="AX170" s="30">
        <f t="shared" si="103"/>
        <v>0</v>
      </c>
      <c r="AY170" s="30">
        <f t="shared" si="103"/>
        <v>0</v>
      </c>
      <c r="AZ170" s="30">
        <f t="shared" si="103"/>
        <v>0</v>
      </c>
      <c r="BA170" s="30">
        <f t="shared" si="103"/>
        <v>0</v>
      </c>
      <c r="BB170" s="30">
        <f t="shared" si="103"/>
        <v>0</v>
      </c>
      <c r="BC170" s="30">
        <f t="shared" si="103"/>
        <v>0</v>
      </c>
      <c r="BD170" s="30">
        <f t="shared" si="103"/>
        <v>0</v>
      </c>
      <c r="BE170" s="30">
        <f t="shared" si="103"/>
        <v>0</v>
      </c>
      <c r="BF170" s="30">
        <f t="shared" si="103"/>
        <v>0</v>
      </c>
      <c r="BG170" s="30">
        <f t="shared" si="103"/>
        <v>0</v>
      </c>
      <c r="BH170" s="30">
        <f t="shared" si="103"/>
        <v>0</v>
      </c>
      <c r="BI170" s="30">
        <f t="shared" si="103"/>
        <v>0</v>
      </c>
      <c r="BJ170" s="30">
        <f t="shared" si="103"/>
        <v>0</v>
      </c>
      <c r="BK170" s="30">
        <f t="shared" si="103"/>
        <v>0</v>
      </c>
      <c r="BL170" s="30">
        <f t="shared" si="103"/>
        <v>0</v>
      </c>
      <c r="BM170" s="30">
        <f t="shared" si="103"/>
        <v>0</v>
      </c>
      <c r="BN170" s="30">
        <f t="shared" si="103"/>
        <v>0</v>
      </c>
      <c r="BO170" s="30">
        <f t="shared" si="103"/>
        <v>0</v>
      </c>
      <c r="BP170" s="30">
        <f t="shared" ref="BP170:CH173" si="104">IF(BP32=0,0,((BP14*0.5)+BO32-BP50)*BP87*BP136*BP$2)</f>
        <v>0</v>
      </c>
      <c r="BQ170" s="30">
        <f t="shared" si="104"/>
        <v>0</v>
      </c>
      <c r="BR170" s="30">
        <f t="shared" si="104"/>
        <v>0</v>
      </c>
      <c r="BS170" s="30">
        <f t="shared" si="104"/>
        <v>0</v>
      </c>
      <c r="BT170" s="30">
        <f t="shared" si="104"/>
        <v>0</v>
      </c>
      <c r="BU170" s="30">
        <f t="shared" si="104"/>
        <v>0</v>
      </c>
      <c r="BV170" s="30">
        <f t="shared" si="104"/>
        <v>0</v>
      </c>
      <c r="BW170" s="30">
        <f t="shared" si="104"/>
        <v>0</v>
      </c>
      <c r="BX170" s="30">
        <f t="shared" si="104"/>
        <v>0</v>
      </c>
      <c r="BY170" s="30">
        <f t="shared" si="104"/>
        <v>0</v>
      </c>
      <c r="BZ170" s="30">
        <f t="shared" si="104"/>
        <v>0</v>
      </c>
      <c r="CA170" s="30">
        <f t="shared" si="104"/>
        <v>0</v>
      </c>
      <c r="CB170" s="30">
        <f t="shared" si="104"/>
        <v>0</v>
      </c>
      <c r="CC170" s="30">
        <f t="shared" si="104"/>
        <v>0</v>
      </c>
      <c r="CD170" s="30">
        <f t="shared" si="104"/>
        <v>0</v>
      </c>
      <c r="CE170" s="30">
        <f t="shared" si="104"/>
        <v>0</v>
      </c>
      <c r="CF170" s="30">
        <f t="shared" si="104"/>
        <v>0</v>
      </c>
      <c r="CG170" s="30">
        <f t="shared" si="104"/>
        <v>0</v>
      </c>
      <c r="CH170" s="34">
        <f t="shared" si="104"/>
        <v>0</v>
      </c>
    </row>
    <row r="171" spans="1:86" x14ac:dyDescent="0.3">
      <c r="A171" s="645"/>
      <c r="B171" s="326" t="s">
        <v>233</v>
      </c>
      <c r="C171" s="30">
        <f t="shared" si="99"/>
        <v>0</v>
      </c>
      <c r="D171" s="30">
        <f t="shared" si="100"/>
        <v>0</v>
      </c>
      <c r="E171" s="30">
        <f t="shared" ref="E171:BP173" si="105">IF(E33=0,0,((E15*0.5)+D33-E51)*E88*E137*E$2)</f>
        <v>0</v>
      </c>
      <c r="F171" s="30">
        <f t="shared" si="105"/>
        <v>0</v>
      </c>
      <c r="G171" s="30">
        <f t="shared" si="105"/>
        <v>0</v>
      </c>
      <c r="H171" s="30">
        <f t="shared" si="105"/>
        <v>0</v>
      </c>
      <c r="I171" s="30">
        <f t="shared" si="105"/>
        <v>0</v>
      </c>
      <c r="J171" s="30">
        <f t="shared" si="105"/>
        <v>0</v>
      </c>
      <c r="K171" s="30">
        <f t="shared" si="105"/>
        <v>0</v>
      </c>
      <c r="L171" s="30">
        <f t="shared" si="105"/>
        <v>0</v>
      </c>
      <c r="M171" s="30">
        <f t="shared" si="105"/>
        <v>0</v>
      </c>
      <c r="N171" s="30">
        <f t="shared" si="105"/>
        <v>0</v>
      </c>
      <c r="O171" s="30">
        <f t="shared" si="105"/>
        <v>0</v>
      </c>
      <c r="P171" s="30">
        <f t="shared" si="105"/>
        <v>0</v>
      </c>
      <c r="Q171" s="30">
        <f t="shared" si="105"/>
        <v>0</v>
      </c>
      <c r="R171" s="30">
        <f t="shared" si="105"/>
        <v>0</v>
      </c>
      <c r="S171" s="30">
        <f t="shared" si="105"/>
        <v>0</v>
      </c>
      <c r="T171" s="30">
        <f t="shared" si="105"/>
        <v>0</v>
      </c>
      <c r="U171" s="30">
        <f t="shared" si="105"/>
        <v>0</v>
      </c>
      <c r="V171" s="30">
        <f t="shared" si="105"/>
        <v>0</v>
      </c>
      <c r="W171" s="30">
        <f t="shared" si="105"/>
        <v>0</v>
      </c>
      <c r="X171" s="30">
        <f t="shared" si="105"/>
        <v>0</v>
      </c>
      <c r="Y171" s="30">
        <f t="shared" si="105"/>
        <v>0</v>
      </c>
      <c r="Z171" s="30">
        <f t="shared" si="105"/>
        <v>0</v>
      </c>
      <c r="AA171" s="30">
        <f t="shared" si="105"/>
        <v>0</v>
      </c>
      <c r="AB171" s="30">
        <f t="shared" si="105"/>
        <v>0</v>
      </c>
      <c r="AC171" s="30">
        <f t="shared" si="105"/>
        <v>0</v>
      </c>
      <c r="AD171" s="30">
        <f t="shared" si="105"/>
        <v>0</v>
      </c>
      <c r="AE171" s="30">
        <f t="shared" si="105"/>
        <v>0</v>
      </c>
      <c r="AF171" s="30">
        <f t="shared" si="105"/>
        <v>0</v>
      </c>
      <c r="AG171" s="30">
        <f t="shared" si="105"/>
        <v>0</v>
      </c>
      <c r="AH171" s="30">
        <f t="shared" si="105"/>
        <v>0</v>
      </c>
      <c r="AI171" s="30">
        <f t="shared" si="105"/>
        <v>0</v>
      </c>
      <c r="AJ171" s="30">
        <f t="shared" si="105"/>
        <v>0</v>
      </c>
      <c r="AK171" s="30">
        <f t="shared" si="105"/>
        <v>0</v>
      </c>
      <c r="AL171" s="30">
        <f t="shared" si="105"/>
        <v>0</v>
      </c>
      <c r="AM171" s="30">
        <f t="shared" si="105"/>
        <v>0</v>
      </c>
      <c r="AN171" s="30">
        <f t="shared" si="105"/>
        <v>0</v>
      </c>
      <c r="AO171" s="30">
        <f t="shared" si="105"/>
        <v>0</v>
      </c>
      <c r="AP171" s="30">
        <f t="shared" si="105"/>
        <v>0</v>
      </c>
      <c r="AQ171" s="30">
        <f t="shared" si="105"/>
        <v>0</v>
      </c>
      <c r="AR171" s="30">
        <f t="shared" si="105"/>
        <v>0</v>
      </c>
      <c r="AS171" s="30">
        <f t="shared" si="105"/>
        <v>0</v>
      </c>
      <c r="AT171" s="30">
        <f t="shared" si="105"/>
        <v>0</v>
      </c>
      <c r="AU171" s="30">
        <f t="shared" si="105"/>
        <v>0</v>
      </c>
      <c r="AV171" s="30">
        <f t="shared" si="105"/>
        <v>0</v>
      </c>
      <c r="AW171" s="30">
        <f t="shared" si="105"/>
        <v>0</v>
      </c>
      <c r="AX171" s="30">
        <f t="shared" si="105"/>
        <v>0</v>
      </c>
      <c r="AY171" s="30">
        <f t="shared" si="105"/>
        <v>0</v>
      </c>
      <c r="AZ171" s="30">
        <f t="shared" si="105"/>
        <v>0</v>
      </c>
      <c r="BA171" s="30">
        <f t="shared" si="105"/>
        <v>0</v>
      </c>
      <c r="BB171" s="30">
        <f t="shared" si="105"/>
        <v>0</v>
      </c>
      <c r="BC171" s="30">
        <f t="shared" si="105"/>
        <v>0</v>
      </c>
      <c r="BD171" s="30">
        <f t="shared" si="105"/>
        <v>0</v>
      </c>
      <c r="BE171" s="30">
        <f t="shared" si="105"/>
        <v>0</v>
      </c>
      <c r="BF171" s="30">
        <f t="shared" si="105"/>
        <v>0</v>
      </c>
      <c r="BG171" s="30">
        <f t="shared" si="105"/>
        <v>0</v>
      </c>
      <c r="BH171" s="30">
        <f t="shared" si="105"/>
        <v>0</v>
      </c>
      <c r="BI171" s="30">
        <f t="shared" si="105"/>
        <v>0</v>
      </c>
      <c r="BJ171" s="30">
        <f t="shared" si="105"/>
        <v>0</v>
      </c>
      <c r="BK171" s="30">
        <f t="shared" si="105"/>
        <v>0</v>
      </c>
      <c r="BL171" s="30">
        <f t="shared" si="105"/>
        <v>0</v>
      </c>
      <c r="BM171" s="30">
        <f t="shared" si="105"/>
        <v>0</v>
      </c>
      <c r="BN171" s="30">
        <f t="shared" si="105"/>
        <v>0</v>
      </c>
      <c r="BO171" s="30">
        <f t="shared" si="105"/>
        <v>0</v>
      </c>
      <c r="BP171" s="30">
        <f t="shared" si="105"/>
        <v>0</v>
      </c>
      <c r="BQ171" s="30">
        <f t="shared" si="104"/>
        <v>0</v>
      </c>
      <c r="BR171" s="30">
        <f t="shared" si="104"/>
        <v>0</v>
      </c>
      <c r="BS171" s="30">
        <f t="shared" si="104"/>
        <v>0</v>
      </c>
      <c r="BT171" s="30">
        <f t="shared" si="104"/>
        <v>0</v>
      </c>
      <c r="BU171" s="30">
        <f t="shared" si="104"/>
        <v>0</v>
      </c>
      <c r="BV171" s="30">
        <f t="shared" si="104"/>
        <v>0</v>
      </c>
      <c r="BW171" s="30">
        <f t="shared" si="104"/>
        <v>0</v>
      </c>
      <c r="BX171" s="30">
        <f t="shared" si="104"/>
        <v>0</v>
      </c>
      <c r="BY171" s="30">
        <f t="shared" si="104"/>
        <v>0</v>
      </c>
      <c r="BZ171" s="30">
        <f t="shared" si="104"/>
        <v>0</v>
      </c>
      <c r="CA171" s="30">
        <f t="shared" si="104"/>
        <v>0</v>
      </c>
      <c r="CB171" s="30">
        <f t="shared" si="104"/>
        <v>0</v>
      </c>
      <c r="CC171" s="30">
        <f t="shared" si="104"/>
        <v>0</v>
      </c>
      <c r="CD171" s="30">
        <f t="shared" si="104"/>
        <v>0</v>
      </c>
      <c r="CE171" s="30">
        <f t="shared" si="104"/>
        <v>0</v>
      </c>
      <c r="CF171" s="30">
        <f t="shared" si="104"/>
        <v>0</v>
      </c>
      <c r="CG171" s="30">
        <f t="shared" si="104"/>
        <v>0</v>
      </c>
      <c r="CH171" s="34">
        <f t="shared" si="104"/>
        <v>0</v>
      </c>
    </row>
    <row r="172" spans="1:86" ht="15.75" customHeight="1" x14ac:dyDescent="0.3">
      <c r="A172" s="645"/>
      <c r="B172" s="326" t="s">
        <v>136</v>
      </c>
      <c r="C172" s="30">
        <f t="shared" si="99"/>
        <v>0</v>
      </c>
      <c r="D172" s="30">
        <f t="shared" si="100"/>
        <v>0</v>
      </c>
      <c r="E172" s="30">
        <f t="shared" si="105"/>
        <v>0</v>
      </c>
      <c r="F172" s="30">
        <f t="shared" si="105"/>
        <v>0</v>
      </c>
      <c r="G172" s="30">
        <f t="shared" si="105"/>
        <v>0</v>
      </c>
      <c r="H172" s="30">
        <f t="shared" si="105"/>
        <v>0</v>
      </c>
      <c r="I172" s="30">
        <f t="shared" si="105"/>
        <v>0</v>
      </c>
      <c r="J172" s="30">
        <f t="shared" si="105"/>
        <v>0</v>
      </c>
      <c r="K172" s="30">
        <f t="shared" si="105"/>
        <v>0</v>
      </c>
      <c r="L172" s="30">
        <f t="shared" si="105"/>
        <v>0</v>
      </c>
      <c r="M172" s="30">
        <f t="shared" si="105"/>
        <v>0</v>
      </c>
      <c r="N172" s="30">
        <f t="shared" si="105"/>
        <v>0</v>
      </c>
      <c r="O172" s="30">
        <f t="shared" si="105"/>
        <v>0</v>
      </c>
      <c r="P172" s="30">
        <f t="shared" si="105"/>
        <v>0</v>
      </c>
      <c r="Q172" s="30">
        <f t="shared" si="105"/>
        <v>0</v>
      </c>
      <c r="R172" s="30">
        <f t="shared" si="105"/>
        <v>0</v>
      </c>
      <c r="S172" s="30">
        <f t="shared" si="105"/>
        <v>0</v>
      </c>
      <c r="T172" s="30">
        <f t="shared" si="105"/>
        <v>0</v>
      </c>
      <c r="U172" s="30">
        <f t="shared" si="105"/>
        <v>0</v>
      </c>
      <c r="V172" s="30">
        <f t="shared" si="105"/>
        <v>0</v>
      </c>
      <c r="W172" s="30">
        <f t="shared" si="105"/>
        <v>0</v>
      </c>
      <c r="X172" s="30">
        <f t="shared" si="105"/>
        <v>0</v>
      </c>
      <c r="Y172" s="30">
        <f t="shared" si="105"/>
        <v>0</v>
      </c>
      <c r="Z172" s="30">
        <f t="shared" si="105"/>
        <v>0</v>
      </c>
      <c r="AA172" s="30">
        <f t="shared" si="105"/>
        <v>0</v>
      </c>
      <c r="AB172" s="30">
        <f t="shared" si="105"/>
        <v>0</v>
      </c>
      <c r="AC172" s="30">
        <f t="shared" si="105"/>
        <v>0</v>
      </c>
      <c r="AD172" s="30">
        <f t="shared" si="105"/>
        <v>0</v>
      </c>
      <c r="AE172" s="30">
        <f t="shared" si="105"/>
        <v>0</v>
      </c>
      <c r="AF172" s="30">
        <f t="shared" si="105"/>
        <v>0</v>
      </c>
      <c r="AG172" s="30">
        <f t="shared" si="105"/>
        <v>0</v>
      </c>
      <c r="AH172" s="30">
        <f t="shared" si="105"/>
        <v>0</v>
      </c>
      <c r="AI172" s="30">
        <f t="shared" si="105"/>
        <v>0</v>
      </c>
      <c r="AJ172" s="30">
        <f t="shared" si="105"/>
        <v>0</v>
      </c>
      <c r="AK172" s="30">
        <f t="shared" si="105"/>
        <v>0</v>
      </c>
      <c r="AL172" s="30">
        <f t="shared" si="105"/>
        <v>0</v>
      </c>
      <c r="AM172" s="30">
        <f t="shared" si="105"/>
        <v>0</v>
      </c>
      <c r="AN172" s="30">
        <f t="shared" si="105"/>
        <v>0</v>
      </c>
      <c r="AO172" s="30">
        <f t="shared" si="105"/>
        <v>0</v>
      </c>
      <c r="AP172" s="30">
        <f t="shared" si="105"/>
        <v>0</v>
      </c>
      <c r="AQ172" s="30">
        <f t="shared" si="105"/>
        <v>0</v>
      </c>
      <c r="AR172" s="30">
        <f t="shared" si="105"/>
        <v>0</v>
      </c>
      <c r="AS172" s="30">
        <f t="shared" si="105"/>
        <v>0</v>
      </c>
      <c r="AT172" s="30">
        <f t="shared" si="105"/>
        <v>0</v>
      </c>
      <c r="AU172" s="30">
        <f t="shared" si="105"/>
        <v>0</v>
      </c>
      <c r="AV172" s="30">
        <f t="shared" si="105"/>
        <v>0</v>
      </c>
      <c r="AW172" s="30">
        <f t="shared" si="105"/>
        <v>0</v>
      </c>
      <c r="AX172" s="30">
        <f t="shared" si="105"/>
        <v>0</v>
      </c>
      <c r="AY172" s="30">
        <f t="shared" si="105"/>
        <v>0</v>
      </c>
      <c r="AZ172" s="30">
        <f t="shared" si="105"/>
        <v>0</v>
      </c>
      <c r="BA172" s="30">
        <f t="shared" si="105"/>
        <v>0</v>
      </c>
      <c r="BB172" s="30">
        <f t="shared" si="105"/>
        <v>0</v>
      </c>
      <c r="BC172" s="30">
        <f t="shared" si="105"/>
        <v>0</v>
      </c>
      <c r="BD172" s="30">
        <f t="shared" si="105"/>
        <v>0</v>
      </c>
      <c r="BE172" s="30">
        <f t="shared" si="105"/>
        <v>0</v>
      </c>
      <c r="BF172" s="30">
        <f t="shared" si="105"/>
        <v>0</v>
      </c>
      <c r="BG172" s="30">
        <f t="shared" si="105"/>
        <v>0</v>
      </c>
      <c r="BH172" s="30">
        <f t="shared" si="105"/>
        <v>0</v>
      </c>
      <c r="BI172" s="30">
        <f t="shared" si="105"/>
        <v>0</v>
      </c>
      <c r="BJ172" s="30">
        <f t="shared" si="105"/>
        <v>0</v>
      </c>
      <c r="BK172" s="30">
        <f t="shared" si="105"/>
        <v>0</v>
      </c>
      <c r="BL172" s="30">
        <f t="shared" si="105"/>
        <v>0</v>
      </c>
      <c r="BM172" s="30">
        <f t="shared" si="105"/>
        <v>0</v>
      </c>
      <c r="BN172" s="30">
        <f t="shared" si="105"/>
        <v>0</v>
      </c>
      <c r="BO172" s="30">
        <f t="shared" si="105"/>
        <v>0</v>
      </c>
      <c r="BP172" s="30">
        <f t="shared" si="105"/>
        <v>0</v>
      </c>
      <c r="BQ172" s="30">
        <f t="shared" si="104"/>
        <v>0</v>
      </c>
      <c r="BR172" s="30">
        <f t="shared" si="104"/>
        <v>0</v>
      </c>
      <c r="BS172" s="30">
        <f t="shared" si="104"/>
        <v>0</v>
      </c>
      <c r="BT172" s="30">
        <f t="shared" si="104"/>
        <v>0</v>
      </c>
      <c r="BU172" s="30">
        <f t="shared" si="104"/>
        <v>0</v>
      </c>
      <c r="BV172" s="30">
        <f t="shared" si="104"/>
        <v>0</v>
      </c>
      <c r="BW172" s="30">
        <f t="shared" si="104"/>
        <v>0</v>
      </c>
      <c r="BX172" s="30">
        <f t="shared" si="104"/>
        <v>0</v>
      </c>
      <c r="BY172" s="30">
        <f t="shared" si="104"/>
        <v>0</v>
      </c>
      <c r="BZ172" s="30">
        <f t="shared" si="104"/>
        <v>0</v>
      </c>
      <c r="CA172" s="30">
        <f t="shared" si="104"/>
        <v>0</v>
      </c>
      <c r="CB172" s="30">
        <f t="shared" si="104"/>
        <v>0</v>
      </c>
      <c r="CC172" s="30">
        <f t="shared" si="104"/>
        <v>0</v>
      </c>
      <c r="CD172" s="30">
        <f t="shared" si="104"/>
        <v>0</v>
      </c>
      <c r="CE172" s="30">
        <f t="shared" si="104"/>
        <v>0</v>
      </c>
      <c r="CF172" s="30">
        <f t="shared" si="104"/>
        <v>0</v>
      </c>
      <c r="CG172" s="30">
        <f t="shared" si="104"/>
        <v>0</v>
      </c>
      <c r="CH172" s="34">
        <f t="shared" si="104"/>
        <v>0</v>
      </c>
    </row>
    <row r="173" spans="1:86" ht="15.75" customHeight="1" x14ac:dyDescent="0.3">
      <c r="A173" s="645"/>
      <c r="B173" s="326" t="s">
        <v>137</v>
      </c>
      <c r="C173" s="30">
        <f t="shared" si="99"/>
        <v>0</v>
      </c>
      <c r="D173" s="30">
        <f t="shared" si="100"/>
        <v>0</v>
      </c>
      <c r="E173" s="30">
        <f t="shared" si="105"/>
        <v>0</v>
      </c>
      <c r="F173" s="30">
        <f t="shared" si="105"/>
        <v>0</v>
      </c>
      <c r="G173" s="30">
        <f t="shared" si="105"/>
        <v>0</v>
      </c>
      <c r="H173" s="30">
        <f t="shared" si="105"/>
        <v>0</v>
      </c>
      <c r="I173" s="30">
        <f t="shared" si="105"/>
        <v>0</v>
      </c>
      <c r="J173" s="30">
        <f t="shared" si="105"/>
        <v>0</v>
      </c>
      <c r="K173" s="30">
        <f t="shared" si="105"/>
        <v>0</v>
      </c>
      <c r="L173" s="30">
        <f t="shared" si="105"/>
        <v>0</v>
      </c>
      <c r="M173" s="30">
        <f t="shared" si="105"/>
        <v>0</v>
      </c>
      <c r="N173" s="30">
        <f t="shared" si="105"/>
        <v>0</v>
      </c>
      <c r="O173" s="30">
        <f t="shared" si="105"/>
        <v>0</v>
      </c>
      <c r="P173" s="30">
        <f t="shared" si="105"/>
        <v>0</v>
      </c>
      <c r="Q173" s="30">
        <f t="shared" si="105"/>
        <v>0</v>
      </c>
      <c r="R173" s="30">
        <f t="shared" si="105"/>
        <v>0</v>
      </c>
      <c r="S173" s="30">
        <f t="shared" si="105"/>
        <v>0</v>
      </c>
      <c r="T173" s="30">
        <f t="shared" si="105"/>
        <v>0</v>
      </c>
      <c r="U173" s="30">
        <f t="shared" si="105"/>
        <v>0</v>
      </c>
      <c r="V173" s="30">
        <f t="shared" si="105"/>
        <v>0</v>
      </c>
      <c r="W173" s="30">
        <f t="shared" si="105"/>
        <v>0</v>
      </c>
      <c r="X173" s="30">
        <f t="shared" si="105"/>
        <v>0</v>
      </c>
      <c r="Y173" s="30">
        <f t="shared" si="105"/>
        <v>0</v>
      </c>
      <c r="Z173" s="30">
        <f t="shared" si="105"/>
        <v>0</v>
      </c>
      <c r="AA173" s="30">
        <f t="shared" si="105"/>
        <v>0</v>
      </c>
      <c r="AB173" s="30">
        <f t="shared" si="105"/>
        <v>0</v>
      </c>
      <c r="AC173" s="30">
        <f t="shared" si="105"/>
        <v>0</v>
      </c>
      <c r="AD173" s="30">
        <f t="shared" si="105"/>
        <v>0</v>
      </c>
      <c r="AE173" s="30">
        <f t="shared" si="105"/>
        <v>0</v>
      </c>
      <c r="AF173" s="30">
        <f t="shared" si="105"/>
        <v>0</v>
      </c>
      <c r="AG173" s="30">
        <f t="shared" si="105"/>
        <v>0</v>
      </c>
      <c r="AH173" s="30">
        <f t="shared" si="105"/>
        <v>0</v>
      </c>
      <c r="AI173" s="30">
        <f t="shared" si="105"/>
        <v>0</v>
      </c>
      <c r="AJ173" s="30">
        <f t="shared" si="105"/>
        <v>0</v>
      </c>
      <c r="AK173" s="30">
        <f t="shared" si="105"/>
        <v>0</v>
      </c>
      <c r="AL173" s="30">
        <f t="shared" si="105"/>
        <v>0</v>
      </c>
      <c r="AM173" s="30">
        <f t="shared" si="105"/>
        <v>0</v>
      </c>
      <c r="AN173" s="30">
        <f t="shared" si="105"/>
        <v>0</v>
      </c>
      <c r="AO173" s="30">
        <f t="shared" si="105"/>
        <v>0</v>
      </c>
      <c r="AP173" s="30">
        <f t="shared" si="105"/>
        <v>0</v>
      </c>
      <c r="AQ173" s="30">
        <f t="shared" si="105"/>
        <v>0</v>
      </c>
      <c r="AR173" s="30">
        <f t="shared" si="105"/>
        <v>0</v>
      </c>
      <c r="AS173" s="30">
        <f t="shared" si="105"/>
        <v>0</v>
      </c>
      <c r="AT173" s="30">
        <f t="shared" si="105"/>
        <v>0</v>
      </c>
      <c r="AU173" s="30">
        <f t="shared" si="105"/>
        <v>0</v>
      </c>
      <c r="AV173" s="30">
        <f t="shared" si="105"/>
        <v>0</v>
      </c>
      <c r="AW173" s="30">
        <f t="shared" si="105"/>
        <v>0</v>
      </c>
      <c r="AX173" s="30">
        <f t="shared" si="105"/>
        <v>0</v>
      </c>
      <c r="AY173" s="30">
        <f t="shared" si="105"/>
        <v>0</v>
      </c>
      <c r="AZ173" s="30">
        <f t="shared" si="105"/>
        <v>0</v>
      </c>
      <c r="BA173" s="30">
        <f t="shared" si="105"/>
        <v>0</v>
      </c>
      <c r="BB173" s="30">
        <f t="shared" si="105"/>
        <v>0</v>
      </c>
      <c r="BC173" s="30">
        <f t="shared" si="105"/>
        <v>0</v>
      </c>
      <c r="BD173" s="30">
        <f t="shared" si="105"/>
        <v>0</v>
      </c>
      <c r="BE173" s="30">
        <f t="shared" si="105"/>
        <v>0</v>
      </c>
      <c r="BF173" s="30">
        <f t="shared" si="105"/>
        <v>0</v>
      </c>
      <c r="BG173" s="30">
        <f t="shared" si="105"/>
        <v>0</v>
      </c>
      <c r="BH173" s="30">
        <f t="shared" si="105"/>
        <v>0</v>
      </c>
      <c r="BI173" s="30">
        <f t="shared" si="105"/>
        <v>0</v>
      </c>
      <c r="BJ173" s="30">
        <f t="shared" si="105"/>
        <v>0</v>
      </c>
      <c r="BK173" s="30">
        <f t="shared" si="105"/>
        <v>0</v>
      </c>
      <c r="BL173" s="30">
        <f t="shared" si="105"/>
        <v>0</v>
      </c>
      <c r="BM173" s="30">
        <f t="shared" si="105"/>
        <v>0</v>
      </c>
      <c r="BN173" s="30">
        <f t="shared" si="105"/>
        <v>0</v>
      </c>
      <c r="BO173" s="30">
        <f t="shared" si="105"/>
        <v>0</v>
      </c>
      <c r="BP173" s="30">
        <f t="shared" si="105"/>
        <v>0</v>
      </c>
      <c r="BQ173" s="30">
        <f t="shared" si="104"/>
        <v>0</v>
      </c>
      <c r="BR173" s="30">
        <f t="shared" si="104"/>
        <v>0</v>
      </c>
      <c r="BS173" s="30">
        <f t="shared" si="104"/>
        <v>0</v>
      </c>
      <c r="BT173" s="30">
        <f t="shared" si="104"/>
        <v>0</v>
      </c>
      <c r="BU173" s="30">
        <f t="shared" si="104"/>
        <v>0</v>
      </c>
      <c r="BV173" s="30">
        <f t="shared" si="104"/>
        <v>0</v>
      </c>
      <c r="BW173" s="30">
        <f t="shared" si="104"/>
        <v>0</v>
      </c>
      <c r="BX173" s="30">
        <f t="shared" si="104"/>
        <v>0</v>
      </c>
      <c r="BY173" s="30">
        <f t="shared" si="104"/>
        <v>0</v>
      </c>
      <c r="BZ173" s="30">
        <f t="shared" si="104"/>
        <v>0</v>
      </c>
      <c r="CA173" s="30">
        <f t="shared" si="104"/>
        <v>0</v>
      </c>
      <c r="CB173" s="30">
        <f t="shared" si="104"/>
        <v>0</v>
      </c>
      <c r="CC173" s="30">
        <f t="shared" si="104"/>
        <v>0</v>
      </c>
      <c r="CD173" s="30">
        <f t="shared" si="104"/>
        <v>0</v>
      </c>
      <c r="CE173" s="30">
        <f t="shared" si="104"/>
        <v>0</v>
      </c>
      <c r="CF173" s="30">
        <f t="shared" si="104"/>
        <v>0</v>
      </c>
      <c r="CG173" s="30">
        <f t="shared" si="104"/>
        <v>0</v>
      </c>
      <c r="CH173" s="34">
        <f t="shared" si="104"/>
        <v>0</v>
      </c>
    </row>
    <row r="174" spans="1:86" ht="15.75" customHeight="1" x14ac:dyDescent="0.3">
      <c r="A174" s="645"/>
      <c r="B174" s="14"/>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12"/>
    </row>
    <row r="175" spans="1:86" ht="15.75" customHeight="1" x14ac:dyDescent="0.3">
      <c r="A175" s="645"/>
      <c r="B175" s="318" t="s">
        <v>237</v>
      </c>
      <c r="C175" s="30">
        <f>SUM(C161:C174)</f>
        <v>0</v>
      </c>
      <c r="D175" s="30">
        <f>SUM(D161:D174)</f>
        <v>11.390028694791301</v>
      </c>
      <c r="E175" s="30">
        <f t="shared" ref="E175:BP175" si="106">SUM(E161:E174)</f>
        <v>21.065938797765597</v>
      </c>
      <c r="F175" s="30">
        <f t="shared" si="106"/>
        <v>47.647192156612498</v>
      </c>
      <c r="G175" s="30">
        <f t="shared" si="106"/>
        <v>111.07901477100992</v>
      </c>
      <c r="H175" s="30">
        <f t="shared" si="106"/>
        <v>221.95320453883605</v>
      </c>
      <c r="I175" s="30">
        <f t="shared" si="106"/>
        <v>259.29206383898998</v>
      </c>
      <c r="J175" s="30">
        <f t="shared" si="106"/>
        <v>244.17907764144346</v>
      </c>
      <c r="K175" s="30">
        <f t="shared" si="106"/>
        <v>231.22446896722664</v>
      </c>
      <c r="L175" s="30">
        <f t="shared" si="106"/>
        <v>122.9222628261098</v>
      </c>
      <c r="M175" s="30">
        <f t="shared" si="106"/>
        <v>91.13205833218106</v>
      </c>
      <c r="N175" s="30">
        <f t="shared" si="106"/>
        <v>74.110743885254863</v>
      </c>
      <c r="O175" s="30">
        <f t="shared" si="106"/>
        <v>92.458138540664422</v>
      </c>
      <c r="P175" s="30">
        <f t="shared" si="106"/>
        <v>70.459418866757275</v>
      </c>
      <c r="Q175" s="30">
        <f t="shared" si="106"/>
        <v>82.47599077572319</v>
      </c>
      <c r="R175" s="30">
        <f t="shared" si="106"/>
        <v>77.724606346611765</v>
      </c>
      <c r="S175" s="30">
        <f t="shared" si="106"/>
        <v>122.31864396691462</v>
      </c>
      <c r="T175" s="30">
        <f t="shared" si="106"/>
        <v>244.41173752998728</v>
      </c>
      <c r="U175" s="30">
        <f t="shared" si="106"/>
        <v>285.52876261597351</v>
      </c>
      <c r="V175" s="30">
        <f t="shared" si="106"/>
        <v>244.17907764144354</v>
      </c>
      <c r="W175" s="30">
        <f t="shared" si="106"/>
        <v>221.06772125678773</v>
      </c>
      <c r="X175" s="30">
        <f t="shared" si="106"/>
        <v>122.9222628261098</v>
      </c>
      <c r="Y175" s="30">
        <f t="shared" si="106"/>
        <v>91.13205833218106</v>
      </c>
      <c r="Z175" s="30">
        <f t="shared" si="106"/>
        <v>74.110743885254863</v>
      </c>
      <c r="AA175" s="30">
        <f t="shared" si="106"/>
        <v>92.458138540664422</v>
      </c>
      <c r="AB175" s="30">
        <f t="shared" si="106"/>
        <v>70.459418866757275</v>
      </c>
      <c r="AC175" s="30">
        <f t="shared" si="106"/>
        <v>82.47599077572319</v>
      </c>
      <c r="AD175" s="30">
        <f t="shared" si="106"/>
        <v>77.724606346611765</v>
      </c>
      <c r="AE175" s="30">
        <f t="shared" si="106"/>
        <v>122.31864396691462</v>
      </c>
      <c r="AF175" s="30">
        <f t="shared" si="106"/>
        <v>244.41173752998728</v>
      </c>
      <c r="AG175" s="30">
        <f t="shared" si="106"/>
        <v>285.52876261597351</v>
      </c>
      <c r="AH175" s="30">
        <f t="shared" si="106"/>
        <v>244.17907764144354</v>
      </c>
      <c r="AI175" s="30">
        <f t="shared" si="106"/>
        <v>221.06772125678773</v>
      </c>
      <c r="AJ175" s="30">
        <f t="shared" si="106"/>
        <v>122.9222628261098</v>
      </c>
      <c r="AK175" s="30">
        <f t="shared" si="106"/>
        <v>91.13205833218106</v>
      </c>
      <c r="AL175" s="30">
        <f t="shared" si="106"/>
        <v>74.110743885254863</v>
      </c>
      <c r="AM175" s="30">
        <f t="shared" si="106"/>
        <v>92.458138540664422</v>
      </c>
      <c r="AN175" s="30">
        <f t="shared" si="106"/>
        <v>70.459418866757275</v>
      </c>
      <c r="AO175" s="30">
        <f t="shared" si="106"/>
        <v>82.47599077572319</v>
      </c>
      <c r="AP175" s="30">
        <f t="shared" si="106"/>
        <v>77.724606346611765</v>
      </c>
      <c r="AQ175" s="30">
        <f t="shared" si="106"/>
        <v>122.31864396691462</v>
      </c>
      <c r="AR175" s="30">
        <f t="shared" si="106"/>
        <v>244.41173752998728</v>
      </c>
      <c r="AS175" s="30">
        <f t="shared" si="106"/>
        <v>285.52876261597351</v>
      </c>
      <c r="AT175" s="30">
        <f t="shared" si="106"/>
        <v>244.17907764144354</v>
      </c>
      <c r="AU175" s="30">
        <f t="shared" si="106"/>
        <v>221.06772125678773</v>
      </c>
      <c r="AV175" s="30">
        <f t="shared" si="106"/>
        <v>122.9222628261098</v>
      </c>
      <c r="AW175" s="30">
        <f t="shared" si="106"/>
        <v>91.13205833218106</v>
      </c>
      <c r="AX175" s="30">
        <f t="shared" si="106"/>
        <v>74.110743885254863</v>
      </c>
      <c r="AY175" s="30">
        <f t="shared" si="106"/>
        <v>92.458138540664422</v>
      </c>
      <c r="AZ175" s="30">
        <f t="shared" si="106"/>
        <v>70.459418866757275</v>
      </c>
      <c r="BA175" s="30">
        <f t="shared" si="106"/>
        <v>82.47599077572319</v>
      </c>
      <c r="BB175" s="30">
        <f t="shared" si="106"/>
        <v>77.724606346611765</v>
      </c>
      <c r="BC175" s="30">
        <f t="shared" si="106"/>
        <v>122.31864396691462</v>
      </c>
      <c r="BD175" s="30">
        <f t="shared" si="106"/>
        <v>244.41173752998728</v>
      </c>
      <c r="BE175" s="30">
        <f t="shared" si="106"/>
        <v>285.52876261597351</v>
      </c>
      <c r="BF175" s="30">
        <f t="shared" si="106"/>
        <v>244.17907764144354</v>
      </c>
      <c r="BG175" s="30">
        <f t="shared" si="106"/>
        <v>221.06772125678773</v>
      </c>
      <c r="BH175" s="30">
        <f t="shared" si="106"/>
        <v>122.9222628261098</v>
      </c>
      <c r="BI175" s="30">
        <f t="shared" si="106"/>
        <v>91.13205833218106</v>
      </c>
      <c r="BJ175" s="30">
        <f t="shared" si="106"/>
        <v>74.110743885254863</v>
      </c>
      <c r="BK175" s="30">
        <f t="shared" si="106"/>
        <v>92.458138540664422</v>
      </c>
      <c r="BL175" s="30">
        <f t="shared" si="106"/>
        <v>70.459418866757275</v>
      </c>
      <c r="BM175" s="30">
        <f t="shared" si="106"/>
        <v>82.47599077572319</v>
      </c>
      <c r="BN175" s="30">
        <f t="shared" si="106"/>
        <v>77.724606346611765</v>
      </c>
      <c r="BO175" s="30">
        <f t="shared" si="106"/>
        <v>122.31864396691462</v>
      </c>
      <c r="BP175" s="30">
        <f t="shared" si="106"/>
        <v>244.41173752998728</v>
      </c>
      <c r="BQ175" s="30">
        <f t="shared" ref="BQ175:CH175" si="107">SUM(BQ161:BQ174)</f>
        <v>285.52876261597351</v>
      </c>
      <c r="BR175" s="30">
        <f t="shared" si="107"/>
        <v>244.17907764144354</v>
      </c>
      <c r="BS175" s="30">
        <f t="shared" si="107"/>
        <v>221.06772125678773</v>
      </c>
      <c r="BT175" s="30">
        <f t="shared" si="107"/>
        <v>122.9222628261098</v>
      </c>
      <c r="BU175" s="30">
        <f t="shared" si="107"/>
        <v>91.13205833218106</v>
      </c>
      <c r="BV175" s="30">
        <f t="shared" si="107"/>
        <v>74.110743885254863</v>
      </c>
      <c r="BW175" s="30">
        <f t="shared" si="107"/>
        <v>92.458138540664422</v>
      </c>
      <c r="BX175" s="30">
        <f t="shared" si="107"/>
        <v>70.459418866757275</v>
      </c>
      <c r="BY175" s="30">
        <f t="shared" si="107"/>
        <v>82.47599077572319</v>
      </c>
      <c r="BZ175" s="30">
        <f t="shared" si="107"/>
        <v>77.724606346611765</v>
      </c>
      <c r="CA175" s="30">
        <f t="shared" si="107"/>
        <v>122.31864396691462</v>
      </c>
      <c r="CB175" s="30">
        <f t="shared" si="107"/>
        <v>244.41173752998728</v>
      </c>
      <c r="CC175" s="30">
        <f t="shared" si="107"/>
        <v>285.52876261597351</v>
      </c>
      <c r="CD175" s="30">
        <f t="shared" si="107"/>
        <v>244.17907764144354</v>
      </c>
      <c r="CE175" s="30">
        <f t="shared" si="107"/>
        <v>221.06772125678773</v>
      </c>
      <c r="CF175" s="30">
        <f t="shared" si="107"/>
        <v>122.9222628261098</v>
      </c>
      <c r="CG175" s="30">
        <f t="shared" si="107"/>
        <v>91.13205833218106</v>
      </c>
      <c r="CH175" s="34">
        <f t="shared" si="107"/>
        <v>74.110743885254863</v>
      </c>
    </row>
    <row r="176" spans="1:86" ht="16.5" customHeight="1" thickBot="1" x14ac:dyDescent="0.35">
      <c r="A176" s="646"/>
      <c r="B176" s="170" t="s">
        <v>238</v>
      </c>
      <c r="C176" s="31">
        <f>C175</f>
        <v>0</v>
      </c>
      <c r="D176" s="31">
        <f>C176+D175</f>
        <v>11.390028694791301</v>
      </c>
      <c r="E176" s="31">
        <f t="shared" ref="E176:BP176" si="108">D176+E175</f>
        <v>32.455967492556894</v>
      </c>
      <c r="F176" s="31">
        <f t="shared" si="108"/>
        <v>80.103159649169385</v>
      </c>
      <c r="G176" s="31">
        <f t="shared" si="108"/>
        <v>191.18217442017931</v>
      </c>
      <c r="H176" s="31">
        <f t="shared" si="108"/>
        <v>413.13537895901538</v>
      </c>
      <c r="I176" s="31">
        <f t="shared" si="108"/>
        <v>672.42744279800536</v>
      </c>
      <c r="J176" s="31">
        <f t="shared" si="108"/>
        <v>916.60652043944879</v>
      </c>
      <c r="K176" s="31">
        <f t="shared" si="108"/>
        <v>1147.8309894066754</v>
      </c>
      <c r="L176" s="31">
        <f t="shared" si="108"/>
        <v>1270.7532522327851</v>
      </c>
      <c r="M176" s="31">
        <f t="shared" si="108"/>
        <v>1361.8853105649662</v>
      </c>
      <c r="N176" s="31">
        <f t="shared" si="108"/>
        <v>1435.996054450221</v>
      </c>
      <c r="O176" s="31">
        <f t="shared" si="108"/>
        <v>1528.4541929908853</v>
      </c>
      <c r="P176" s="31">
        <f t="shared" si="108"/>
        <v>1598.9136118576425</v>
      </c>
      <c r="Q176" s="31">
        <f t="shared" si="108"/>
        <v>1681.3896026333657</v>
      </c>
      <c r="R176" s="31">
        <f t="shared" si="108"/>
        <v>1759.1142089799775</v>
      </c>
      <c r="S176" s="31">
        <f t="shared" si="108"/>
        <v>1881.4328529468921</v>
      </c>
      <c r="T176" s="31">
        <f t="shared" si="108"/>
        <v>2125.8445904768796</v>
      </c>
      <c r="U176" s="31">
        <f t="shared" si="108"/>
        <v>2411.373353092853</v>
      </c>
      <c r="V176" s="31">
        <f t="shared" si="108"/>
        <v>2655.5524307342966</v>
      </c>
      <c r="W176" s="31">
        <f t="shared" si="108"/>
        <v>2876.6201519910842</v>
      </c>
      <c r="X176" s="31">
        <f t="shared" si="108"/>
        <v>2999.5424148171942</v>
      </c>
      <c r="Y176" s="31">
        <f t="shared" si="108"/>
        <v>3090.6744731493754</v>
      </c>
      <c r="Z176" s="31">
        <f t="shared" si="108"/>
        <v>3164.7852170346305</v>
      </c>
      <c r="AA176" s="31">
        <f t="shared" si="108"/>
        <v>3257.243355575295</v>
      </c>
      <c r="AB176" s="31">
        <f t="shared" si="108"/>
        <v>3327.7027744420525</v>
      </c>
      <c r="AC176" s="31">
        <f t="shared" si="108"/>
        <v>3410.1787652177759</v>
      </c>
      <c r="AD176" s="31">
        <f t="shared" si="108"/>
        <v>3487.9033715643877</v>
      </c>
      <c r="AE176" s="31">
        <f t="shared" si="108"/>
        <v>3610.2220155313025</v>
      </c>
      <c r="AF176" s="31">
        <f t="shared" si="108"/>
        <v>3854.63375306129</v>
      </c>
      <c r="AG176" s="31">
        <f t="shared" si="108"/>
        <v>4140.1625156772634</v>
      </c>
      <c r="AH176" s="31">
        <f t="shared" si="108"/>
        <v>4384.3415933187071</v>
      </c>
      <c r="AI176" s="31">
        <f t="shared" si="108"/>
        <v>4605.409314575495</v>
      </c>
      <c r="AJ176" s="31">
        <f t="shared" si="108"/>
        <v>4728.3315774016046</v>
      </c>
      <c r="AK176" s="31">
        <f t="shared" si="108"/>
        <v>4819.4636357337858</v>
      </c>
      <c r="AL176" s="31">
        <f t="shared" si="108"/>
        <v>4893.5743796190409</v>
      </c>
      <c r="AM176" s="31">
        <f t="shared" si="108"/>
        <v>4986.0325181597054</v>
      </c>
      <c r="AN176" s="31">
        <f t="shared" si="108"/>
        <v>5056.4919370264624</v>
      </c>
      <c r="AO176" s="31">
        <f t="shared" si="108"/>
        <v>5138.9679278021858</v>
      </c>
      <c r="AP176" s="31">
        <f t="shared" si="108"/>
        <v>5216.6925341487977</v>
      </c>
      <c r="AQ176" s="31">
        <f t="shared" si="108"/>
        <v>5339.011178115712</v>
      </c>
      <c r="AR176" s="31">
        <f t="shared" si="108"/>
        <v>5583.4229156456995</v>
      </c>
      <c r="AS176" s="31">
        <f t="shared" si="108"/>
        <v>5868.9516782616729</v>
      </c>
      <c r="AT176" s="31">
        <f t="shared" si="108"/>
        <v>6113.1307559031166</v>
      </c>
      <c r="AU176" s="31">
        <f t="shared" si="108"/>
        <v>6334.1984771599045</v>
      </c>
      <c r="AV176" s="31">
        <f t="shared" si="108"/>
        <v>6457.1207399860141</v>
      </c>
      <c r="AW176" s="31">
        <f t="shared" si="108"/>
        <v>6548.2527983181953</v>
      </c>
      <c r="AX176" s="31">
        <f t="shared" si="108"/>
        <v>6622.3635422034504</v>
      </c>
      <c r="AY176" s="31">
        <f t="shared" si="108"/>
        <v>6714.8216807441149</v>
      </c>
      <c r="AZ176" s="31">
        <f t="shared" si="108"/>
        <v>6785.2810996108719</v>
      </c>
      <c r="BA176" s="31">
        <f t="shared" si="108"/>
        <v>6867.7570903865953</v>
      </c>
      <c r="BB176" s="31">
        <f t="shared" si="108"/>
        <v>6945.4816967332072</v>
      </c>
      <c r="BC176" s="31">
        <f t="shared" si="108"/>
        <v>7067.8003407001215</v>
      </c>
      <c r="BD176" s="31">
        <f t="shared" si="108"/>
        <v>7312.212078230109</v>
      </c>
      <c r="BE176" s="31">
        <f t="shared" si="108"/>
        <v>7597.7408408460824</v>
      </c>
      <c r="BF176" s="31">
        <f t="shared" si="108"/>
        <v>7841.919918487526</v>
      </c>
      <c r="BG176" s="31">
        <f t="shared" si="108"/>
        <v>8062.987639744314</v>
      </c>
      <c r="BH176" s="31">
        <f t="shared" si="108"/>
        <v>8185.9099025704236</v>
      </c>
      <c r="BI176" s="31">
        <f t="shared" si="108"/>
        <v>8277.0419609026048</v>
      </c>
      <c r="BJ176" s="31">
        <f t="shared" si="108"/>
        <v>8351.152704787859</v>
      </c>
      <c r="BK176" s="31">
        <f t="shared" si="108"/>
        <v>8443.6108433285226</v>
      </c>
      <c r="BL176" s="31">
        <f t="shared" si="108"/>
        <v>8514.0702621952805</v>
      </c>
      <c r="BM176" s="31">
        <f t="shared" si="108"/>
        <v>8596.5462529710039</v>
      </c>
      <c r="BN176" s="31">
        <f t="shared" si="108"/>
        <v>8674.2708593176158</v>
      </c>
      <c r="BO176" s="31">
        <f t="shared" si="108"/>
        <v>8796.589503284531</v>
      </c>
      <c r="BP176" s="31">
        <f t="shared" si="108"/>
        <v>9041.0012408145176</v>
      </c>
      <c r="BQ176" s="31">
        <f t="shared" ref="BQ176:CH176" si="109">BP176+BQ175</f>
        <v>9326.530003430491</v>
      </c>
      <c r="BR176" s="31">
        <f t="shared" si="109"/>
        <v>9570.7090810719346</v>
      </c>
      <c r="BS176" s="31">
        <f t="shared" si="109"/>
        <v>9791.7768023287226</v>
      </c>
      <c r="BT176" s="31">
        <f t="shared" si="109"/>
        <v>9914.6990651548331</v>
      </c>
      <c r="BU176" s="31">
        <f t="shared" si="109"/>
        <v>10005.831123487014</v>
      </c>
      <c r="BV176" s="31">
        <f t="shared" si="109"/>
        <v>10079.941867372268</v>
      </c>
      <c r="BW176" s="31">
        <f t="shared" si="109"/>
        <v>10172.400005912932</v>
      </c>
      <c r="BX176" s="31">
        <f t="shared" si="109"/>
        <v>10242.85942477969</v>
      </c>
      <c r="BY176" s="31">
        <f t="shared" si="109"/>
        <v>10325.335415555413</v>
      </c>
      <c r="BZ176" s="31">
        <f t="shared" si="109"/>
        <v>10403.060021902025</v>
      </c>
      <c r="CA176" s="31">
        <f t="shared" si="109"/>
        <v>10525.378665868941</v>
      </c>
      <c r="CB176" s="31">
        <f t="shared" si="109"/>
        <v>10769.790403398927</v>
      </c>
      <c r="CC176" s="31">
        <f t="shared" si="109"/>
        <v>11055.3191660149</v>
      </c>
      <c r="CD176" s="31">
        <f t="shared" si="109"/>
        <v>11299.498243656344</v>
      </c>
      <c r="CE176" s="31">
        <f t="shared" si="109"/>
        <v>11520.565964913132</v>
      </c>
      <c r="CF176" s="31">
        <f t="shared" si="109"/>
        <v>11643.488227739243</v>
      </c>
      <c r="CG176" s="31">
        <f t="shared" si="109"/>
        <v>11734.620286071424</v>
      </c>
      <c r="CH176" s="35">
        <f t="shared" si="109"/>
        <v>11808.731029956678</v>
      </c>
    </row>
    <row r="177" spans="1:86" s="136" customFormat="1" x14ac:dyDescent="0.3">
      <c r="A177" s="127"/>
      <c r="B177" s="127" t="s">
        <v>250</v>
      </c>
      <c r="C177" s="135">
        <f>C156+C175</f>
        <v>0</v>
      </c>
      <c r="D177" s="135"/>
      <c r="E177" s="135">
        <f>E156+E175</f>
        <v>213.24862070593289</v>
      </c>
      <c r="F177" s="135">
        <f t="shared" ref="F177:N177" si="110">F156+F175</f>
        <v>492.76024783928307</v>
      </c>
      <c r="G177" s="135">
        <f t="shared" si="110"/>
        <v>971.45729608275769</v>
      </c>
      <c r="H177" s="135">
        <f t="shared" si="110"/>
        <v>1464.2308114647649</v>
      </c>
      <c r="I177" s="135">
        <f t="shared" si="110"/>
        <v>1797.110844168842</v>
      </c>
      <c r="J177" s="135">
        <f t="shared" si="110"/>
        <v>1634.5432757316853</v>
      </c>
      <c r="K177" s="135">
        <f t="shared" si="110"/>
        <v>1702.5774644312078</v>
      </c>
      <c r="L177" s="135">
        <f t="shared" si="110"/>
        <v>1042.9477545461641</v>
      </c>
      <c r="M177" s="135">
        <f t="shared" si="110"/>
        <v>838.29636500534446</v>
      </c>
      <c r="N177" s="135">
        <f t="shared" si="110"/>
        <v>840.23023061999311</v>
      </c>
    </row>
    <row r="178" spans="1:86" x14ac:dyDescent="0.3">
      <c r="A178" s="127"/>
      <c r="B178" s="127" t="s">
        <v>251</v>
      </c>
      <c r="C178" s="132">
        <f>C177-C73</f>
        <v>0</v>
      </c>
      <c r="D178" s="132">
        <f t="shared" ref="D178:BO178" si="111">D177-D73</f>
        <v>-106.6333608432018</v>
      </c>
      <c r="E178" s="132">
        <f t="shared" si="111"/>
        <v>0</v>
      </c>
      <c r="F178" s="132">
        <f t="shared" si="111"/>
        <v>5.4162578983323328E-3</v>
      </c>
      <c r="G178" s="132">
        <f t="shared" si="111"/>
        <v>-1.1701324850150741E-2</v>
      </c>
      <c r="H178" s="132">
        <f t="shared" si="111"/>
        <v>2.5100114855831634E-3</v>
      </c>
      <c r="I178" s="132">
        <f t="shared" si="111"/>
        <v>-9.7141296776044328E-3</v>
      </c>
      <c r="J178" s="132">
        <f t="shared" si="111"/>
        <v>4.627490909797416E-3</v>
      </c>
      <c r="K178" s="132">
        <f t="shared" si="111"/>
        <v>-2.8105983756177011E-4</v>
      </c>
      <c r="L178" s="132">
        <f t="shared" si="111"/>
        <v>5.3835572534808307E-3</v>
      </c>
      <c r="M178" s="132">
        <f t="shared" si="111"/>
        <v>-1.1567093617941282E-3</v>
      </c>
      <c r="N178" s="132">
        <f t="shared" si="111"/>
        <v>1.142953746443709E-2</v>
      </c>
      <c r="O178" s="132">
        <f t="shared" si="111"/>
        <v>-940.66585156921428</v>
      </c>
      <c r="P178" s="132">
        <f t="shared" si="111"/>
        <v>-733.63188103744221</v>
      </c>
      <c r="Q178" s="132">
        <f t="shared" si="111"/>
        <v>-825.70578625284168</v>
      </c>
      <c r="R178" s="132">
        <f t="shared" si="111"/>
        <v>-803.80760285239455</v>
      </c>
      <c r="S178" s="132">
        <f t="shared" si="111"/>
        <v>-1069.7679544940413</v>
      </c>
      <c r="T178" s="132">
        <f t="shared" si="111"/>
        <v>-1612.3875482778139</v>
      </c>
      <c r="U178" s="132">
        <f t="shared" si="111"/>
        <v>-1978.963805083278</v>
      </c>
      <c r="V178" s="132">
        <f t="shared" si="111"/>
        <v>-1634.538648240776</v>
      </c>
      <c r="W178" s="132">
        <f t="shared" si="111"/>
        <v>-1627.7904502899846</v>
      </c>
      <c r="X178" s="132">
        <f t="shared" si="111"/>
        <v>-1042.9423709889106</v>
      </c>
      <c r="Y178" s="132">
        <f t="shared" si="111"/>
        <v>-838.29752171470625</v>
      </c>
      <c r="Z178" s="132">
        <f t="shared" si="111"/>
        <v>-840.21880108252867</v>
      </c>
      <c r="AA178" s="132">
        <f t="shared" si="111"/>
        <v>-940.66585156921428</v>
      </c>
      <c r="AB178" s="132">
        <f t="shared" si="111"/>
        <v>-733.63188103744221</v>
      </c>
      <c r="AC178" s="132">
        <f t="shared" si="111"/>
        <v>-825.70578625284168</v>
      </c>
      <c r="AD178" s="132">
        <f t="shared" si="111"/>
        <v>-803.80760285239455</v>
      </c>
      <c r="AE178" s="132">
        <f t="shared" si="111"/>
        <v>-1069.7679544940413</v>
      </c>
      <c r="AF178" s="132">
        <f t="shared" si="111"/>
        <v>-1612.3875482778139</v>
      </c>
      <c r="AG178" s="132">
        <f t="shared" si="111"/>
        <v>-1978.963805083278</v>
      </c>
      <c r="AH178" s="132">
        <f t="shared" si="111"/>
        <v>-1634.538648240776</v>
      </c>
      <c r="AI178" s="132">
        <f t="shared" si="111"/>
        <v>-1627.7904502899846</v>
      </c>
      <c r="AJ178" s="132">
        <f t="shared" si="111"/>
        <v>-1042.9423709889106</v>
      </c>
      <c r="AK178" s="132">
        <f t="shared" si="111"/>
        <v>-838.29752171470625</v>
      </c>
      <c r="AL178" s="132">
        <f t="shared" si="111"/>
        <v>-840.21880108252867</v>
      </c>
      <c r="AM178" s="132">
        <f t="shared" si="111"/>
        <v>-940.66585156921428</v>
      </c>
      <c r="AN178" s="132">
        <f t="shared" si="111"/>
        <v>-733.63188103744221</v>
      </c>
      <c r="AO178" s="132">
        <f t="shared" si="111"/>
        <v>-825.70578625284168</v>
      </c>
      <c r="AP178" s="132">
        <f t="shared" si="111"/>
        <v>-803.80760285239455</v>
      </c>
      <c r="AQ178" s="132">
        <f t="shared" si="111"/>
        <v>-1069.7679544940413</v>
      </c>
      <c r="AR178" s="132">
        <f t="shared" si="111"/>
        <v>-1612.3875482778139</v>
      </c>
      <c r="AS178" s="132">
        <f t="shared" si="111"/>
        <v>-1978.963805083278</v>
      </c>
      <c r="AT178" s="132">
        <f t="shared" si="111"/>
        <v>-1634.538648240776</v>
      </c>
      <c r="AU178" s="132">
        <f t="shared" si="111"/>
        <v>-1627.7904502899846</v>
      </c>
      <c r="AV178" s="132">
        <f t="shared" si="111"/>
        <v>-1042.9423709889106</v>
      </c>
      <c r="AW178" s="132">
        <f t="shared" si="111"/>
        <v>-838.29752171470625</v>
      </c>
      <c r="AX178" s="132">
        <f t="shared" si="111"/>
        <v>-840.21880108252867</v>
      </c>
      <c r="AY178" s="132">
        <f t="shared" si="111"/>
        <v>-940.66585156921428</v>
      </c>
      <c r="AZ178" s="132">
        <f t="shared" si="111"/>
        <v>-733.63188103744221</v>
      </c>
      <c r="BA178" s="132">
        <f t="shared" si="111"/>
        <v>-825.70578625284168</v>
      </c>
      <c r="BB178" s="132">
        <f t="shared" si="111"/>
        <v>-803.80760285239455</v>
      </c>
      <c r="BC178" s="132">
        <f t="shared" si="111"/>
        <v>-1069.7679544940413</v>
      </c>
      <c r="BD178" s="132">
        <f t="shared" si="111"/>
        <v>-1612.3875482778139</v>
      </c>
      <c r="BE178" s="132">
        <f t="shared" si="111"/>
        <v>-1978.963805083278</v>
      </c>
      <c r="BF178" s="132">
        <f t="shared" si="111"/>
        <v>-1634.538648240776</v>
      </c>
      <c r="BG178" s="132">
        <f t="shared" si="111"/>
        <v>-1627.7904502899846</v>
      </c>
      <c r="BH178" s="132">
        <f t="shared" si="111"/>
        <v>-1042.9423709889106</v>
      </c>
      <c r="BI178" s="132">
        <f t="shared" si="111"/>
        <v>-838.29752171470625</v>
      </c>
      <c r="BJ178" s="132">
        <f t="shared" si="111"/>
        <v>-840.21880108252867</v>
      </c>
      <c r="BK178" s="132">
        <f t="shared" si="111"/>
        <v>-940.66585156921428</v>
      </c>
      <c r="BL178" s="132">
        <f t="shared" si="111"/>
        <v>-733.63188103744221</v>
      </c>
      <c r="BM178" s="132">
        <f t="shared" si="111"/>
        <v>-825.70578625284168</v>
      </c>
      <c r="BN178" s="132">
        <f t="shared" si="111"/>
        <v>-803.80760285239455</v>
      </c>
      <c r="BO178" s="132">
        <f t="shared" si="111"/>
        <v>-1069.7679544940413</v>
      </c>
      <c r="BP178" s="132">
        <f t="shared" ref="BP178:CH178" si="112">BP177-BP73</f>
        <v>-1612.3875482778139</v>
      </c>
      <c r="BQ178" s="132">
        <f t="shared" si="112"/>
        <v>-1978.963805083278</v>
      </c>
      <c r="BR178" s="132">
        <f t="shared" si="112"/>
        <v>-1634.538648240776</v>
      </c>
      <c r="BS178" s="132">
        <f t="shared" si="112"/>
        <v>-1627.7904502899846</v>
      </c>
      <c r="BT178" s="132">
        <f t="shared" si="112"/>
        <v>-1042.9423709889106</v>
      </c>
      <c r="BU178" s="132">
        <f t="shared" si="112"/>
        <v>-838.29752171470625</v>
      </c>
      <c r="BV178" s="132">
        <f t="shared" si="112"/>
        <v>-840.21880108252867</v>
      </c>
      <c r="BW178" s="132">
        <f t="shared" si="112"/>
        <v>-940.66585156921428</v>
      </c>
      <c r="BX178" s="132">
        <f t="shared" si="112"/>
        <v>-733.63188103744221</v>
      </c>
      <c r="BY178" s="132">
        <f t="shared" si="112"/>
        <v>-825.70578625284168</v>
      </c>
      <c r="BZ178" s="132">
        <f t="shared" si="112"/>
        <v>-803.80760285239455</v>
      </c>
      <c r="CA178" s="132">
        <f t="shared" si="112"/>
        <v>-1069.7679544940413</v>
      </c>
      <c r="CB178" s="132">
        <f t="shared" si="112"/>
        <v>-1612.3875482778139</v>
      </c>
      <c r="CC178" s="132">
        <f t="shared" si="112"/>
        <v>-1978.963805083278</v>
      </c>
      <c r="CD178" s="132">
        <f t="shared" si="112"/>
        <v>-1634.538648240776</v>
      </c>
      <c r="CE178" s="132">
        <f t="shared" si="112"/>
        <v>-1627.7904502899846</v>
      </c>
      <c r="CF178" s="132">
        <f t="shared" si="112"/>
        <v>-1042.9423709889106</v>
      </c>
      <c r="CG178" s="132">
        <f t="shared" si="112"/>
        <v>-838.29752171470625</v>
      </c>
      <c r="CH178" s="132">
        <f t="shared" si="112"/>
        <v>-840.21880108252867</v>
      </c>
    </row>
    <row r="179" spans="1:86" ht="15" thickBot="1" x14ac:dyDescent="0.35">
      <c r="A179" s="127"/>
      <c r="B179" s="127"/>
      <c r="C179" s="132"/>
      <c r="D179" s="132"/>
      <c r="E179" s="132"/>
      <c r="F179" s="132"/>
      <c r="G179" s="132"/>
      <c r="H179" s="132"/>
      <c r="I179" s="132"/>
      <c r="J179" s="132"/>
      <c r="K179" s="132"/>
      <c r="L179" s="132"/>
      <c r="M179" s="132"/>
      <c r="N179" s="132"/>
    </row>
    <row r="180" spans="1:86" ht="15" thickBot="1" x14ac:dyDescent="0.35">
      <c r="A180" s="127"/>
      <c r="B180" s="353" t="s">
        <v>113</v>
      </c>
      <c r="C180" s="362">
        <v>43831</v>
      </c>
      <c r="D180" s="362">
        <v>43862</v>
      </c>
      <c r="E180" s="362">
        <v>43891</v>
      </c>
      <c r="F180" s="362">
        <v>43922</v>
      </c>
      <c r="G180" s="362">
        <v>43952</v>
      </c>
      <c r="H180" s="362">
        <v>43983</v>
      </c>
      <c r="I180" s="362">
        <v>44013</v>
      </c>
      <c r="J180" s="362">
        <v>44044</v>
      </c>
      <c r="K180" s="362">
        <v>44075</v>
      </c>
      <c r="L180" s="362">
        <v>44105</v>
      </c>
      <c r="M180" s="362">
        <v>44136</v>
      </c>
      <c r="N180" s="362">
        <v>44166</v>
      </c>
      <c r="O180" s="362">
        <v>44197</v>
      </c>
      <c r="P180" s="362">
        <v>44228</v>
      </c>
      <c r="Q180" s="362">
        <v>44256</v>
      </c>
      <c r="R180" s="362">
        <v>44287</v>
      </c>
      <c r="S180" s="362">
        <v>44317</v>
      </c>
      <c r="T180" s="362">
        <v>44348</v>
      </c>
      <c r="U180" s="362">
        <v>44378</v>
      </c>
      <c r="V180" s="362">
        <v>44409</v>
      </c>
      <c r="W180" s="362">
        <v>44440</v>
      </c>
      <c r="X180" s="362">
        <v>44470</v>
      </c>
      <c r="Y180" s="362">
        <v>44501</v>
      </c>
      <c r="Z180" s="362">
        <v>44531</v>
      </c>
      <c r="AA180" s="362">
        <v>44562</v>
      </c>
      <c r="AB180" s="362">
        <v>44593</v>
      </c>
      <c r="AC180" s="362">
        <v>44621</v>
      </c>
      <c r="AD180" s="362">
        <v>44652</v>
      </c>
      <c r="AE180" s="362">
        <v>44682</v>
      </c>
      <c r="AF180" s="362">
        <v>44713</v>
      </c>
      <c r="AG180" s="362">
        <v>44743</v>
      </c>
      <c r="AH180" s="362">
        <v>44774</v>
      </c>
      <c r="AI180" s="362">
        <v>44805</v>
      </c>
      <c r="AJ180" s="362">
        <v>44835</v>
      </c>
      <c r="AK180" s="362">
        <v>44866</v>
      </c>
      <c r="AL180" s="362">
        <v>44896</v>
      </c>
      <c r="AM180" s="362">
        <v>44927</v>
      </c>
      <c r="AN180" s="362">
        <v>44958</v>
      </c>
      <c r="AO180" s="362">
        <v>44986</v>
      </c>
      <c r="AP180" s="362">
        <v>45017</v>
      </c>
      <c r="AQ180" s="362">
        <v>45047</v>
      </c>
      <c r="AR180" s="362">
        <v>45078</v>
      </c>
      <c r="AS180" s="362">
        <v>45108</v>
      </c>
      <c r="AT180" s="362">
        <v>45139</v>
      </c>
      <c r="AU180" s="362">
        <v>45170</v>
      </c>
      <c r="AV180" s="362">
        <v>45200</v>
      </c>
      <c r="AW180" s="362">
        <v>45231</v>
      </c>
      <c r="AX180" s="362">
        <v>45261</v>
      </c>
      <c r="AY180" s="362">
        <v>45292</v>
      </c>
      <c r="AZ180" s="362">
        <v>45323</v>
      </c>
      <c r="BA180" s="362">
        <v>45352</v>
      </c>
      <c r="BB180" s="362">
        <v>45383</v>
      </c>
      <c r="BC180" s="362">
        <v>45413</v>
      </c>
      <c r="BD180" s="362">
        <v>45444</v>
      </c>
      <c r="BE180" s="362">
        <v>45474</v>
      </c>
      <c r="BF180" s="362">
        <v>45505</v>
      </c>
      <c r="BG180" s="362">
        <v>45536</v>
      </c>
      <c r="BH180" s="362">
        <v>45566</v>
      </c>
      <c r="BI180" s="362">
        <v>45597</v>
      </c>
      <c r="BJ180" s="362">
        <v>45627</v>
      </c>
      <c r="BK180" s="362">
        <v>45658</v>
      </c>
      <c r="BL180" s="362">
        <v>45689</v>
      </c>
      <c r="BM180" s="362">
        <v>45717</v>
      </c>
      <c r="BN180" s="362">
        <v>45748</v>
      </c>
      <c r="BO180" s="362">
        <v>45778</v>
      </c>
      <c r="BP180" s="362">
        <v>45809</v>
      </c>
      <c r="BQ180" s="362">
        <v>45839</v>
      </c>
      <c r="BR180" s="362">
        <v>45870</v>
      </c>
      <c r="BS180" s="362">
        <v>45901</v>
      </c>
      <c r="BT180" s="362">
        <v>45931</v>
      </c>
      <c r="BU180" s="362">
        <v>45962</v>
      </c>
      <c r="BV180" s="362">
        <v>45992</v>
      </c>
      <c r="BW180" s="362">
        <v>46023</v>
      </c>
      <c r="BX180" s="362">
        <v>46054</v>
      </c>
      <c r="BY180" s="362">
        <v>46082</v>
      </c>
      <c r="BZ180" s="362">
        <v>46113</v>
      </c>
      <c r="CA180" s="362">
        <v>46143</v>
      </c>
      <c r="CB180" s="362">
        <v>46174</v>
      </c>
      <c r="CC180" s="362">
        <v>46204</v>
      </c>
      <c r="CD180" s="362">
        <v>46235</v>
      </c>
      <c r="CE180" s="362">
        <v>46266</v>
      </c>
      <c r="CF180" s="362">
        <v>46296</v>
      </c>
      <c r="CG180" s="362">
        <v>46327</v>
      </c>
      <c r="CH180" s="363">
        <v>46357</v>
      </c>
    </row>
    <row r="181" spans="1:86" x14ac:dyDescent="0.3">
      <c r="A181" s="127"/>
      <c r="B181" s="340" t="s">
        <v>252</v>
      </c>
      <c r="C181" s="144">
        <f>C156*'YTD PROGRAM SUMMARY'!C39</f>
        <v>0</v>
      </c>
      <c r="D181" s="144">
        <f>D156*'YTD PROGRAM SUMMARY'!D39</f>
        <v>79.081949024479869</v>
      </c>
      <c r="E181" s="144">
        <f>E156*'YTD PROGRAM SUMMARY'!E39</f>
        <v>186.80338471888879</v>
      </c>
      <c r="F181" s="144">
        <f>F156*'YTD PROGRAM SUMMARY'!F39</f>
        <v>415.9054951427936</v>
      </c>
      <c r="G181" s="144">
        <f>G156*'YTD PROGRAM SUMMARY'!G39</f>
        <v>796.67813450240305</v>
      </c>
      <c r="H181" s="144">
        <f>H156*'YTD PROGRAM SUMMARY'!H39</f>
        <v>1233.7895264076969</v>
      </c>
      <c r="I181" s="144">
        <f>I156*'YTD PROGRAM SUMMARY'!I39</f>
        <v>1186.4464919437171</v>
      </c>
      <c r="J181" s="144">
        <f>J156*'YTD PROGRAM SUMMARY'!J39</f>
        <v>1269.6937636405482</v>
      </c>
      <c r="K181" s="144">
        <f>K156*'YTD PROGRAM SUMMARY'!K39</f>
        <v>1239.0041495193552</v>
      </c>
      <c r="L181" s="144">
        <f>L156*'YTD PROGRAM SUMMARY'!L39</f>
        <v>884.29502783893736</v>
      </c>
      <c r="M181" s="144">
        <f>M156*'YTD PROGRAM SUMMARY'!M39</f>
        <v>615.35621429375146</v>
      </c>
      <c r="N181" s="144">
        <f>N156*'YTD PROGRAM SUMMARY'!N39</f>
        <v>718.367928860078</v>
      </c>
      <c r="O181" s="292">
        <f>O156*'YTD PROGRAM SUMMARY'!O39</f>
        <v>0</v>
      </c>
      <c r="P181" s="292">
        <f>P156*'YTD PROGRAM SUMMARY'!P39</f>
        <v>0</v>
      </c>
      <c r="Q181" s="292">
        <f>Q156*'YTD PROGRAM SUMMARY'!Q39</f>
        <v>0</v>
      </c>
      <c r="R181" s="292">
        <f>R156*'YTD PROGRAM SUMMARY'!R39</f>
        <v>0</v>
      </c>
      <c r="S181" s="292">
        <f>S156*'YTD PROGRAM SUMMARY'!S39</f>
        <v>0</v>
      </c>
      <c r="T181" s="292">
        <f>T156*'YTD PROGRAM SUMMARY'!T39</f>
        <v>0</v>
      </c>
      <c r="U181" s="292">
        <f>U156*'YTD PROGRAM SUMMARY'!U39</f>
        <v>0</v>
      </c>
      <c r="V181" s="292">
        <f>V156*'YTD PROGRAM SUMMARY'!V39</f>
        <v>0</v>
      </c>
      <c r="W181" s="292">
        <f>W156*'YTD PROGRAM SUMMARY'!W39</f>
        <v>0</v>
      </c>
      <c r="X181" s="292">
        <f>X156*'YTD PROGRAM SUMMARY'!X39</f>
        <v>0</v>
      </c>
      <c r="Y181" s="292">
        <f>Y156*'YTD PROGRAM SUMMARY'!Y39</f>
        <v>0</v>
      </c>
      <c r="Z181" s="292">
        <f>Z156*'YTD PROGRAM SUMMARY'!Z39</f>
        <v>0</v>
      </c>
      <c r="AA181" s="292">
        <f>AA156*'YTD PROGRAM SUMMARY'!AA39</f>
        <v>0</v>
      </c>
      <c r="AB181" s="292">
        <f>AB156*'YTD PROGRAM SUMMARY'!AB39</f>
        <v>0</v>
      </c>
      <c r="AC181" s="292">
        <f>AC156*'YTD PROGRAM SUMMARY'!AC39</f>
        <v>0</v>
      </c>
      <c r="AD181" s="292">
        <f>AD156*'YTD PROGRAM SUMMARY'!AD39</f>
        <v>0</v>
      </c>
      <c r="AE181" s="292">
        <f>AE156*'YTD PROGRAM SUMMARY'!AE39</f>
        <v>0</v>
      </c>
      <c r="AF181" s="292">
        <f>AF156*'YTD PROGRAM SUMMARY'!AF39</f>
        <v>0</v>
      </c>
      <c r="AG181" s="292">
        <f>AG156*'YTD PROGRAM SUMMARY'!AG39</f>
        <v>0</v>
      </c>
      <c r="AH181" s="292">
        <f>AH156*'YTD PROGRAM SUMMARY'!AH39</f>
        <v>0</v>
      </c>
      <c r="AI181" s="292">
        <f>AI156*'YTD PROGRAM SUMMARY'!AI39</f>
        <v>0</v>
      </c>
      <c r="AJ181" s="292">
        <f>AJ156*'YTD PROGRAM SUMMARY'!AJ39</f>
        <v>0</v>
      </c>
      <c r="AK181" s="292">
        <f>AK156*'YTD PROGRAM SUMMARY'!AK39</f>
        <v>0</v>
      </c>
      <c r="AL181" s="292">
        <f>AL156*'YTD PROGRAM SUMMARY'!AL39</f>
        <v>0</v>
      </c>
      <c r="AM181" s="292">
        <f>AM156*'YTD PROGRAM SUMMARY'!AM39</f>
        <v>0</v>
      </c>
      <c r="AN181" s="292">
        <f>AN156*'YTD PROGRAM SUMMARY'!AN39</f>
        <v>0</v>
      </c>
      <c r="AO181" s="292">
        <f>AO156*'YTD PROGRAM SUMMARY'!AO39</f>
        <v>0</v>
      </c>
      <c r="AP181" s="292">
        <f>AP156*'YTD PROGRAM SUMMARY'!AP39</f>
        <v>0</v>
      </c>
      <c r="AQ181" s="292">
        <f>AQ156*'YTD PROGRAM SUMMARY'!AQ39</f>
        <v>0</v>
      </c>
      <c r="AR181" s="292">
        <f>AR156*'YTD PROGRAM SUMMARY'!AR39</f>
        <v>0</v>
      </c>
      <c r="AS181" s="292">
        <f>AS156*'YTD PROGRAM SUMMARY'!AS39</f>
        <v>0</v>
      </c>
      <c r="AT181" s="292">
        <f>AT156*'YTD PROGRAM SUMMARY'!AT39</f>
        <v>0</v>
      </c>
      <c r="AU181" s="292">
        <f>AU156*'YTD PROGRAM SUMMARY'!AU39</f>
        <v>0</v>
      </c>
      <c r="AV181" s="292">
        <f>AV156*'YTD PROGRAM SUMMARY'!AV39</f>
        <v>0</v>
      </c>
      <c r="AW181" s="292">
        <f>AW156*'YTD PROGRAM SUMMARY'!AW39</f>
        <v>0</v>
      </c>
      <c r="AX181" s="292">
        <f>AX156*'YTD PROGRAM SUMMARY'!AX39</f>
        <v>0</v>
      </c>
      <c r="AY181" s="292">
        <f>AY156*'YTD PROGRAM SUMMARY'!AY39</f>
        <v>0</v>
      </c>
      <c r="AZ181" s="292">
        <f>AZ156*'YTD PROGRAM SUMMARY'!AZ39</f>
        <v>0</v>
      </c>
      <c r="BA181" s="292">
        <f>BA156*'YTD PROGRAM SUMMARY'!BA39</f>
        <v>0</v>
      </c>
      <c r="BB181" s="292">
        <f>BB156*'YTD PROGRAM SUMMARY'!BB39</f>
        <v>0</v>
      </c>
      <c r="BC181" s="292">
        <f>BC156*'YTD PROGRAM SUMMARY'!BC39</f>
        <v>0</v>
      </c>
      <c r="BD181" s="292">
        <f>BD156*'YTD PROGRAM SUMMARY'!BD39</f>
        <v>0</v>
      </c>
      <c r="BE181" s="292">
        <f>BE156*'YTD PROGRAM SUMMARY'!BE39</f>
        <v>0</v>
      </c>
      <c r="BF181" s="292">
        <f>BF156*'YTD PROGRAM SUMMARY'!BF39</f>
        <v>0</v>
      </c>
      <c r="BG181" s="292">
        <f>BG156*'YTD PROGRAM SUMMARY'!BG39</f>
        <v>0</v>
      </c>
      <c r="BH181" s="292">
        <f>BH156*'YTD PROGRAM SUMMARY'!BH39</f>
        <v>0</v>
      </c>
      <c r="BI181" s="292">
        <f>BI156*'YTD PROGRAM SUMMARY'!BI39</f>
        <v>0</v>
      </c>
      <c r="BJ181" s="292">
        <f>BJ156*'YTD PROGRAM SUMMARY'!BJ39</f>
        <v>0</v>
      </c>
      <c r="BK181" s="292">
        <f>BK156*'YTD PROGRAM SUMMARY'!BK39</f>
        <v>0</v>
      </c>
      <c r="BL181" s="292">
        <f>BL156*'YTD PROGRAM SUMMARY'!BL39</f>
        <v>0</v>
      </c>
      <c r="BM181" s="292">
        <f>BM156*'YTD PROGRAM SUMMARY'!BM39</f>
        <v>0</v>
      </c>
      <c r="BN181" s="292">
        <f>BN156*'YTD PROGRAM SUMMARY'!BN39</f>
        <v>0</v>
      </c>
      <c r="BO181" s="292">
        <f>BO156*'YTD PROGRAM SUMMARY'!BO39</f>
        <v>0</v>
      </c>
      <c r="BP181" s="292">
        <f>BP156*'YTD PROGRAM SUMMARY'!BP39</f>
        <v>0</v>
      </c>
      <c r="BQ181" s="292">
        <f>BQ156*'YTD PROGRAM SUMMARY'!BQ39</f>
        <v>0</v>
      </c>
      <c r="BR181" s="292">
        <f>BR156*'YTD PROGRAM SUMMARY'!BR39</f>
        <v>0</v>
      </c>
      <c r="BS181" s="292">
        <f>BS156*'YTD PROGRAM SUMMARY'!BS39</f>
        <v>0</v>
      </c>
      <c r="BT181" s="292">
        <f>BT156*'YTD PROGRAM SUMMARY'!BT39</f>
        <v>0</v>
      </c>
      <c r="BU181" s="292">
        <f>BU156*'YTD PROGRAM SUMMARY'!BU39</f>
        <v>0</v>
      </c>
      <c r="BV181" s="292">
        <f>BV156*'YTD PROGRAM SUMMARY'!BV39</f>
        <v>0</v>
      </c>
      <c r="BW181" s="292">
        <f>BW156*'YTD PROGRAM SUMMARY'!BW39</f>
        <v>0</v>
      </c>
      <c r="BX181" s="292">
        <f>BX156*'YTD PROGRAM SUMMARY'!BX39</f>
        <v>0</v>
      </c>
      <c r="BY181" s="292">
        <f>BY156*'YTD PROGRAM SUMMARY'!BY39</f>
        <v>0</v>
      </c>
      <c r="BZ181" s="292">
        <f>BZ156*'YTD PROGRAM SUMMARY'!BZ39</f>
        <v>0</v>
      </c>
      <c r="CA181" s="292">
        <f>CA156*'YTD PROGRAM SUMMARY'!CA39</f>
        <v>0</v>
      </c>
      <c r="CB181" s="292">
        <f>CB156*'YTD PROGRAM SUMMARY'!CB39</f>
        <v>0</v>
      </c>
      <c r="CC181" s="292">
        <f>CC156*'YTD PROGRAM SUMMARY'!CC39</f>
        <v>0</v>
      </c>
      <c r="CD181" s="292">
        <f>CD156*'YTD PROGRAM SUMMARY'!CD39</f>
        <v>0</v>
      </c>
      <c r="CE181" s="292">
        <f>CE156*'YTD PROGRAM SUMMARY'!CE39</f>
        <v>0</v>
      </c>
      <c r="CF181" s="292">
        <f>CF156*'YTD PROGRAM SUMMARY'!CF39</f>
        <v>0</v>
      </c>
      <c r="CG181" s="292">
        <f>CG156*'YTD PROGRAM SUMMARY'!CG39</f>
        <v>0</v>
      </c>
      <c r="CH181" s="293">
        <f>CH156*'YTD PROGRAM SUMMARY'!CH39</f>
        <v>0</v>
      </c>
    </row>
    <row r="182" spans="1:86" ht="15" thickBot="1" x14ac:dyDescent="0.35">
      <c r="A182" s="127"/>
      <c r="B182" s="327" t="s">
        <v>253</v>
      </c>
      <c r="C182" s="137">
        <f>C175*'YTD PROGRAM SUMMARY'!C39</f>
        <v>0</v>
      </c>
      <c r="D182" s="137">
        <f>D175*'YTD PROGRAM SUMMARY'!D39</f>
        <v>9.4573094862460767</v>
      </c>
      <c r="E182" s="137">
        <f>E175*'YTD PROGRAM SUMMARY'!E39</f>
        <v>20.476291779422485</v>
      </c>
      <c r="F182" s="137">
        <f>F175*'YTD PROGRAM SUMMARY'!F39</f>
        <v>44.520664566144447</v>
      </c>
      <c r="G182" s="137">
        <f>G175*'YTD PROGRAM SUMMARY'!G39</f>
        <v>102.85501644138812</v>
      </c>
      <c r="H182" s="137">
        <f>H175*'YTD PROGRAM SUMMARY'!H39</f>
        <v>220.4366701821819</v>
      </c>
      <c r="I182" s="137">
        <f>I175*'YTD PROGRAM SUMMARY'!I39</f>
        <v>200.04708192250718</v>
      </c>
      <c r="J182" s="137">
        <f>J175*'YTD PROGRAM SUMMARY'!J39</f>
        <v>222.98664804422648</v>
      </c>
      <c r="K182" s="137">
        <f>K175*'YTD PROGRAM SUMMARY'!K39</f>
        <v>194.71063531594004</v>
      </c>
      <c r="L182" s="137">
        <f>L175*'YTD PROGRAM SUMMARY'!L39</f>
        <v>118.14840654536461</v>
      </c>
      <c r="M182" s="137">
        <f>M175*'YTD PROGRAM SUMMARY'!M39</f>
        <v>75.055349827650559</v>
      </c>
      <c r="N182" s="137">
        <f>N175*'YTD PROGRAM SUMMARY'!N39</f>
        <v>69.491486005711877</v>
      </c>
      <c r="O182" s="284">
        <f>O175*'YTD PROGRAM SUMMARY'!O39</f>
        <v>0</v>
      </c>
      <c r="P182" s="284">
        <f>P175*'YTD PROGRAM SUMMARY'!P39</f>
        <v>0</v>
      </c>
      <c r="Q182" s="284">
        <f>Q175*'YTD PROGRAM SUMMARY'!Q39</f>
        <v>0</v>
      </c>
      <c r="R182" s="284">
        <f>R175*'YTD PROGRAM SUMMARY'!R39</f>
        <v>0</v>
      </c>
      <c r="S182" s="284">
        <f>S175*'YTD PROGRAM SUMMARY'!S39</f>
        <v>0</v>
      </c>
      <c r="T182" s="284">
        <f>T175*'YTD PROGRAM SUMMARY'!T39</f>
        <v>0</v>
      </c>
      <c r="U182" s="284">
        <f>U175*'YTD PROGRAM SUMMARY'!U39</f>
        <v>0</v>
      </c>
      <c r="V182" s="284">
        <f>V175*'YTD PROGRAM SUMMARY'!V39</f>
        <v>0</v>
      </c>
      <c r="W182" s="284">
        <f>W175*'YTD PROGRAM SUMMARY'!W39</f>
        <v>0</v>
      </c>
      <c r="X182" s="284">
        <f>X175*'YTD PROGRAM SUMMARY'!X39</f>
        <v>0</v>
      </c>
      <c r="Y182" s="284">
        <f>Y175*'YTD PROGRAM SUMMARY'!Y39</f>
        <v>0</v>
      </c>
      <c r="Z182" s="284">
        <f>Z175*'YTD PROGRAM SUMMARY'!Z39</f>
        <v>0</v>
      </c>
      <c r="AA182" s="284">
        <f>AA175*'YTD PROGRAM SUMMARY'!AA39</f>
        <v>0</v>
      </c>
      <c r="AB182" s="284">
        <f>AB175*'YTD PROGRAM SUMMARY'!AB39</f>
        <v>0</v>
      </c>
      <c r="AC182" s="284">
        <f>AC175*'YTD PROGRAM SUMMARY'!AC39</f>
        <v>0</v>
      </c>
      <c r="AD182" s="284">
        <f>AD175*'YTD PROGRAM SUMMARY'!AD39</f>
        <v>0</v>
      </c>
      <c r="AE182" s="284">
        <f>AE175*'YTD PROGRAM SUMMARY'!AE39</f>
        <v>0</v>
      </c>
      <c r="AF182" s="284">
        <f>AF175*'YTD PROGRAM SUMMARY'!AF39</f>
        <v>0</v>
      </c>
      <c r="AG182" s="284">
        <f>AG175*'YTD PROGRAM SUMMARY'!AG39</f>
        <v>0</v>
      </c>
      <c r="AH182" s="284">
        <f>AH175*'YTD PROGRAM SUMMARY'!AH39</f>
        <v>0</v>
      </c>
      <c r="AI182" s="284">
        <f>AI175*'YTD PROGRAM SUMMARY'!AI39</f>
        <v>0</v>
      </c>
      <c r="AJ182" s="284">
        <f>AJ175*'YTD PROGRAM SUMMARY'!AJ39</f>
        <v>0</v>
      </c>
      <c r="AK182" s="284">
        <f>AK175*'YTD PROGRAM SUMMARY'!AK39</f>
        <v>0</v>
      </c>
      <c r="AL182" s="284">
        <f>AL175*'YTD PROGRAM SUMMARY'!AL39</f>
        <v>0</v>
      </c>
      <c r="AM182" s="284">
        <f>AM175*'YTD PROGRAM SUMMARY'!AM39</f>
        <v>0</v>
      </c>
      <c r="AN182" s="284">
        <f>AN175*'YTD PROGRAM SUMMARY'!AN39</f>
        <v>0</v>
      </c>
      <c r="AO182" s="284">
        <f>AO175*'YTD PROGRAM SUMMARY'!AO39</f>
        <v>0</v>
      </c>
      <c r="AP182" s="284">
        <f>AP175*'YTD PROGRAM SUMMARY'!AP39</f>
        <v>0</v>
      </c>
      <c r="AQ182" s="284">
        <f>AQ175*'YTD PROGRAM SUMMARY'!AQ39</f>
        <v>0</v>
      </c>
      <c r="AR182" s="284">
        <f>AR175*'YTD PROGRAM SUMMARY'!AR39</f>
        <v>0</v>
      </c>
      <c r="AS182" s="284">
        <f>AS175*'YTD PROGRAM SUMMARY'!AS39</f>
        <v>0</v>
      </c>
      <c r="AT182" s="284">
        <f>AT175*'YTD PROGRAM SUMMARY'!AT39</f>
        <v>0</v>
      </c>
      <c r="AU182" s="284">
        <f>AU175*'YTD PROGRAM SUMMARY'!AU39</f>
        <v>0</v>
      </c>
      <c r="AV182" s="284">
        <f>AV175*'YTD PROGRAM SUMMARY'!AV39</f>
        <v>0</v>
      </c>
      <c r="AW182" s="284">
        <f>AW175*'YTD PROGRAM SUMMARY'!AW39</f>
        <v>0</v>
      </c>
      <c r="AX182" s="284">
        <f>AX175*'YTD PROGRAM SUMMARY'!AX39</f>
        <v>0</v>
      </c>
      <c r="AY182" s="284">
        <f>AY175*'YTD PROGRAM SUMMARY'!AY39</f>
        <v>0</v>
      </c>
      <c r="AZ182" s="284">
        <f>AZ175*'YTD PROGRAM SUMMARY'!AZ39</f>
        <v>0</v>
      </c>
      <c r="BA182" s="284">
        <f>BA175*'YTD PROGRAM SUMMARY'!BA39</f>
        <v>0</v>
      </c>
      <c r="BB182" s="284">
        <f>BB175*'YTD PROGRAM SUMMARY'!BB39</f>
        <v>0</v>
      </c>
      <c r="BC182" s="284">
        <f>BC175*'YTD PROGRAM SUMMARY'!BC39</f>
        <v>0</v>
      </c>
      <c r="BD182" s="284">
        <f>BD175*'YTD PROGRAM SUMMARY'!BD39</f>
        <v>0</v>
      </c>
      <c r="BE182" s="284">
        <f>BE175*'YTD PROGRAM SUMMARY'!BE39</f>
        <v>0</v>
      </c>
      <c r="BF182" s="284">
        <f>BF175*'YTD PROGRAM SUMMARY'!BF39</f>
        <v>0</v>
      </c>
      <c r="BG182" s="284">
        <f>BG175*'YTD PROGRAM SUMMARY'!BG39</f>
        <v>0</v>
      </c>
      <c r="BH182" s="284">
        <f>BH175*'YTD PROGRAM SUMMARY'!BH39</f>
        <v>0</v>
      </c>
      <c r="BI182" s="284">
        <f>BI175*'YTD PROGRAM SUMMARY'!BI39</f>
        <v>0</v>
      </c>
      <c r="BJ182" s="284">
        <f>BJ175*'YTD PROGRAM SUMMARY'!BJ39</f>
        <v>0</v>
      </c>
      <c r="BK182" s="284">
        <f>BK175*'YTD PROGRAM SUMMARY'!BK39</f>
        <v>0</v>
      </c>
      <c r="BL182" s="284">
        <f>BL175*'YTD PROGRAM SUMMARY'!BL39</f>
        <v>0</v>
      </c>
      <c r="BM182" s="284">
        <f>BM175*'YTD PROGRAM SUMMARY'!BM39</f>
        <v>0</v>
      </c>
      <c r="BN182" s="284">
        <f>BN175*'YTD PROGRAM SUMMARY'!BN39</f>
        <v>0</v>
      </c>
      <c r="BO182" s="284">
        <f>BO175*'YTD PROGRAM SUMMARY'!BO39</f>
        <v>0</v>
      </c>
      <c r="BP182" s="284">
        <f>BP175*'YTD PROGRAM SUMMARY'!BP39</f>
        <v>0</v>
      </c>
      <c r="BQ182" s="284">
        <f>BQ175*'YTD PROGRAM SUMMARY'!BQ39</f>
        <v>0</v>
      </c>
      <c r="BR182" s="284">
        <f>BR175*'YTD PROGRAM SUMMARY'!BR39</f>
        <v>0</v>
      </c>
      <c r="BS182" s="284">
        <f>BS175*'YTD PROGRAM SUMMARY'!BS39</f>
        <v>0</v>
      </c>
      <c r="BT182" s="284">
        <f>BT175*'YTD PROGRAM SUMMARY'!BT39</f>
        <v>0</v>
      </c>
      <c r="BU182" s="284">
        <f>BU175*'YTD PROGRAM SUMMARY'!BU39</f>
        <v>0</v>
      </c>
      <c r="BV182" s="284">
        <f>BV175*'YTD PROGRAM SUMMARY'!BV39</f>
        <v>0</v>
      </c>
      <c r="BW182" s="284">
        <f>BW175*'YTD PROGRAM SUMMARY'!BW39</f>
        <v>0</v>
      </c>
      <c r="BX182" s="284">
        <f>BX175*'YTD PROGRAM SUMMARY'!BX39</f>
        <v>0</v>
      </c>
      <c r="BY182" s="284">
        <f>BY175*'YTD PROGRAM SUMMARY'!BY39</f>
        <v>0</v>
      </c>
      <c r="BZ182" s="284">
        <f>BZ175*'YTD PROGRAM SUMMARY'!BZ39</f>
        <v>0</v>
      </c>
      <c r="CA182" s="284">
        <f>CA175*'YTD PROGRAM SUMMARY'!CA39</f>
        <v>0</v>
      </c>
      <c r="CB182" s="284">
        <f>CB175*'YTD PROGRAM SUMMARY'!CB39</f>
        <v>0</v>
      </c>
      <c r="CC182" s="284">
        <f>CC175*'YTD PROGRAM SUMMARY'!CC39</f>
        <v>0</v>
      </c>
      <c r="CD182" s="284">
        <f>CD175*'YTD PROGRAM SUMMARY'!CD39</f>
        <v>0</v>
      </c>
      <c r="CE182" s="284">
        <f>CE175*'YTD PROGRAM SUMMARY'!CE39</f>
        <v>0</v>
      </c>
      <c r="CF182" s="284">
        <f>CF175*'YTD PROGRAM SUMMARY'!CF39</f>
        <v>0</v>
      </c>
      <c r="CG182" s="284">
        <f>CG175*'YTD PROGRAM SUMMARY'!CG39</f>
        <v>0</v>
      </c>
      <c r="CH182" s="285">
        <f>CH175*'YTD PROGRAM SUMMARY'!CH39</f>
        <v>0</v>
      </c>
    </row>
    <row r="183" spans="1:86" x14ac:dyDescent="0.3">
      <c r="A183" s="127"/>
      <c r="B183" s="340" t="s">
        <v>254</v>
      </c>
      <c r="C183" s="138">
        <f>IFERROR(C181/C73,0)</f>
        <v>0</v>
      </c>
      <c r="D183" s="138">
        <f t="shared" ref="D183:BO183" si="113">IFERROR(D181/D73,0)</f>
        <v>0.74162483859779404</v>
      </c>
      <c r="E183" s="138">
        <f t="shared" si="113"/>
        <v>0.87598871261394118</v>
      </c>
      <c r="F183" s="138">
        <f t="shared" si="113"/>
        <v>0.84404143498307127</v>
      </c>
      <c r="G183" s="138">
        <f t="shared" si="113"/>
        <v>0.82007571690744729</v>
      </c>
      <c r="H183" s="138">
        <f t="shared" si="113"/>
        <v>0.84262100738193169</v>
      </c>
      <c r="I183" s="138">
        <f t="shared" si="113"/>
        <v>0.66019304406991064</v>
      </c>
      <c r="J183" s="138">
        <f t="shared" si="113"/>
        <v>0.77679029798842425</v>
      </c>
      <c r="K183" s="138">
        <f t="shared" si="113"/>
        <v>0.72772250947166617</v>
      </c>
      <c r="L183" s="138">
        <f t="shared" si="113"/>
        <v>0.84788484238151629</v>
      </c>
      <c r="M183" s="138">
        <f t="shared" si="113"/>
        <v>0.73405467432978133</v>
      </c>
      <c r="N183" s="138">
        <f t="shared" si="113"/>
        <v>0.85497721300040019</v>
      </c>
      <c r="O183" s="286">
        <f t="shared" si="113"/>
        <v>0</v>
      </c>
      <c r="P183" s="286">
        <f t="shared" si="113"/>
        <v>0</v>
      </c>
      <c r="Q183" s="286">
        <f t="shared" si="113"/>
        <v>0</v>
      </c>
      <c r="R183" s="286">
        <f t="shared" si="113"/>
        <v>0</v>
      </c>
      <c r="S183" s="286">
        <f t="shared" si="113"/>
        <v>0</v>
      </c>
      <c r="T183" s="286">
        <f t="shared" si="113"/>
        <v>0</v>
      </c>
      <c r="U183" s="286">
        <f t="shared" si="113"/>
        <v>0</v>
      </c>
      <c r="V183" s="286">
        <f t="shared" si="113"/>
        <v>0</v>
      </c>
      <c r="W183" s="286">
        <f t="shared" si="113"/>
        <v>0</v>
      </c>
      <c r="X183" s="286">
        <f t="shared" si="113"/>
        <v>0</v>
      </c>
      <c r="Y183" s="286">
        <f t="shared" si="113"/>
        <v>0</v>
      </c>
      <c r="Z183" s="286">
        <f t="shared" si="113"/>
        <v>0</v>
      </c>
      <c r="AA183" s="286">
        <f t="shared" si="113"/>
        <v>0</v>
      </c>
      <c r="AB183" s="286">
        <f t="shared" si="113"/>
        <v>0</v>
      </c>
      <c r="AC183" s="286">
        <f t="shared" si="113"/>
        <v>0</v>
      </c>
      <c r="AD183" s="286">
        <f t="shared" si="113"/>
        <v>0</v>
      </c>
      <c r="AE183" s="286">
        <f t="shared" si="113"/>
        <v>0</v>
      </c>
      <c r="AF183" s="286">
        <f t="shared" si="113"/>
        <v>0</v>
      </c>
      <c r="AG183" s="286">
        <f t="shared" si="113"/>
        <v>0</v>
      </c>
      <c r="AH183" s="286">
        <f t="shared" si="113"/>
        <v>0</v>
      </c>
      <c r="AI183" s="286">
        <f t="shared" si="113"/>
        <v>0</v>
      </c>
      <c r="AJ183" s="286">
        <f t="shared" si="113"/>
        <v>0</v>
      </c>
      <c r="AK183" s="286">
        <f t="shared" si="113"/>
        <v>0</v>
      </c>
      <c r="AL183" s="286">
        <f t="shared" si="113"/>
        <v>0</v>
      </c>
      <c r="AM183" s="286">
        <f t="shared" si="113"/>
        <v>0</v>
      </c>
      <c r="AN183" s="286">
        <f t="shared" si="113"/>
        <v>0</v>
      </c>
      <c r="AO183" s="286">
        <f t="shared" si="113"/>
        <v>0</v>
      </c>
      <c r="AP183" s="286">
        <f t="shared" si="113"/>
        <v>0</v>
      </c>
      <c r="AQ183" s="286">
        <f t="shared" si="113"/>
        <v>0</v>
      </c>
      <c r="AR183" s="286">
        <f t="shared" si="113"/>
        <v>0</v>
      </c>
      <c r="AS183" s="286">
        <f t="shared" si="113"/>
        <v>0</v>
      </c>
      <c r="AT183" s="286">
        <f t="shared" si="113"/>
        <v>0</v>
      </c>
      <c r="AU183" s="286">
        <f t="shared" si="113"/>
        <v>0</v>
      </c>
      <c r="AV183" s="286">
        <f t="shared" si="113"/>
        <v>0</v>
      </c>
      <c r="AW183" s="286">
        <f t="shared" si="113"/>
        <v>0</v>
      </c>
      <c r="AX183" s="286">
        <f t="shared" si="113"/>
        <v>0</v>
      </c>
      <c r="AY183" s="286">
        <f t="shared" si="113"/>
        <v>0</v>
      </c>
      <c r="AZ183" s="286">
        <f t="shared" si="113"/>
        <v>0</v>
      </c>
      <c r="BA183" s="286">
        <f t="shared" si="113"/>
        <v>0</v>
      </c>
      <c r="BB183" s="286">
        <f t="shared" si="113"/>
        <v>0</v>
      </c>
      <c r="BC183" s="286">
        <f t="shared" si="113"/>
        <v>0</v>
      </c>
      <c r="BD183" s="286">
        <f t="shared" si="113"/>
        <v>0</v>
      </c>
      <c r="BE183" s="286">
        <f t="shared" si="113"/>
        <v>0</v>
      </c>
      <c r="BF183" s="286">
        <f t="shared" si="113"/>
        <v>0</v>
      </c>
      <c r="BG183" s="286">
        <f t="shared" si="113"/>
        <v>0</v>
      </c>
      <c r="BH183" s="286">
        <f t="shared" si="113"/>
        <v>0</v>
      </c>
      <c r="BI183" s="286">
        <f t="shared" si="113"/>
        <v>0</v>
      </c>
      <c r="BJ183" s="286">
        <f t="shared" si="113"/>
        <v>0</v>
      </c>
      <c r="BK183" s="286">
        <f t="shared" si="113"/>
        <v>0</v>
      </c>
      <c r="BL183" s="286">
        <f t="shared" si="113"/>
        <v>0</v>
      </c>
      <c r="BM183" s="286">
        <f t="shared" si="113"/>
        <v>0</v>
      </c>
      <c r="BN183" s="286">
        <f t="shared" si="113"/>
        <v>0</v>
      </c>
      <c r="BO183" s="286">
        <f t="shared" si="113"/>
        <v>0</v>
      </c>
      <c r="BP183" s="286">
        <f t="shared" ref="BP183:CH183" si="114">IFERROR(BP181/BP73,0)</f>
        <v>0</v>
      </c>
      <c r="BQ183" s="286">
        <f t="shared" si="114"/>
        <v>0</v>
      </c>
      <c r="BR183" s="286">
        <f t="shared" si="114"/>
        <v>0</v>
      </c>
      <c r="BS183" s="286">
        <f t="shared" si="114"/>
        <v>0</v>
      </c>
      <c r="BT183" s="286">
        <f t="shared" si="114"/>
        <v>0</v>
      </c>
      <c r="BU183" s="286">
        <f t="shared" si="114"/>
        <v>0</v>
      </c>
      <c r="BV183" s="286">
        <f t="shared" si="114"/>
        <v>0</v>
      </c>
      <c r="BW183" s="286">
        <f t="shared" si="114"/>
        <v>0</v>
      </c>
      <c r="BX183" s="286">
        <f t="shared" si="114"/>
        <v>0</v>
      </c>
      <c r="BY183" s="286">
        <f t="shared" si="114"/>
        <v>0</v>
      </c>
      <c r="BZ183" s="286">
        <f t="shared" si="114"/>
        <v>0</v>
      </c>
      <c r="CA183" s="286">
        <f t="shared" si="114"/>
        <v>0</v>
      </c>
      <c r="CB183" s="286">
        <f t="shared" si="114"/>
        <v>0</v>
      </c>
      <c r="CC183" s="286">
        <f t="shared" si="114"/>
        <v>0</v>
      </c>
      <c r="CD183" s="286">
        <f t="shared" si="114"/>
        <v>0</v>
      </c>
      <c r="CE183" s="286">
        <f t="shared" si="114"/>
        <v>0</v>
      </c>
      <c r="CF183" s="286">
        <f t="shared" si="114"/>
        <v>0</v>
      </c>
      <c r="CG183" s="286">
        <f t="shared" si="114"/>
        <v>0</v>
      </c>
      <c r="CH183" s="294">
        <f t="shared" si="114"/>
        <v>0</v>
      </c>
    </row>
    <row r="184" spans="1:86" ht="15" thickBot="1" x14ac:dyDescent="0.35">
      <c r="A184" s="127"/>
      <c r="B184" s="327" t="s">
        <v>255</v>
      </c>
      <c r="C184" s="139">
        <f>IFERROR(C182/C73,0)</f>
        <v>0</v>
      </c>
      <c r="D184" s="139">
        <f t="shared" ref="D184:BO184" si="115">IFERROR(D182/D73,0)</f>
        <v>8.8689969175336267E-2</v>
      </c>
      <c r="E184" s="139">
        <f t="shared" si="115"/>
        <v>9.6020746636664198E-2</v>
      </c>
      <c r="F184" s="139">
        <f t="shared" si="115"/>
        <v>9.0350538873998423E-2</v>
      </c>
      <c r="G184" s="139">
        <f t="shared" si="115"/>
        <v>0.10587575796639893</v>
      </c>
      <c r="H184" s="139">
        <f t="shared" si="115"/>
        <v>0.15054801902366835</v>
      </c>
      <c r="I184" s="139">
        <f t="shared" si="115"/>
        <v>0.11131533774890875</v>
      </c>
      <c r="J184" s="139">
        <f t="shared" si="115"/>
        <v>0.13642176542244688</v>
      </c>
      <c r="K184" s="139">
        <f t="shared" si="115"/>
        <v>0.11436225795362019</v>
      </c>
      <c r="L184" s="139">
        <f t="shared" si="115"/>
        <v>0.11328373439592555</v>
      </c>
      <c r="M184" s="139">
        <f t="shared" si="115"/>
        <v>8.9533068968315269E-2</v>
      </c>
      <c r="N184" s="139">
        <f t="shared" si="115"/>
        <v>8.2706416371759128E-2</v>
      </c>
      <c r="O184" s="287">
        <f t="shared" si="115"/>
        <v>0</v>
      </c>
      <c r="P184" s="287">
        <f t="shared" si="115"/>
        <v>0</v>
      </c>
      <c r="Q184" s="287">
        <f t="shared" si="115"/>
        <v>0</v>
      </c>
      <c r="R184" s="287">
        <f t="shared" si="115"/>
        <v>0</v>
      </c>
      <c r="S184" s="287">
        <f t="shared" si="115"/>
        <v>0</v>
      </c>
      <c r="T184" s="287">
        <f t="shared" si="115"/>
        <v>0</v>
      </c>
      <c r="U184" s="287">
        <f t="shared" si="115"/>
        <v>0</v>
      </c>
      <c r="V184" s="287">
        <f t="shared" si="115"/>
        <v>0</v>
      </c>
      <c r="W184" s="287">
        <f t="shared" si="115"/>
        <v>0</v>
      </c>
      <c r="X184" s="287">
        <f t="shared" si="115"/>
        <v>0</v>
      </c>
      <c r="Y184" s="287">
        <f t="shared" si="115"/>
        <v>0</v>
      </c>
      <c r="Z184" s="287">
        <f t="shared" si="115"/>
        <v>0</v>
      </c>
      <c r="AA184" s="287">
        <f t="shared" si="115"/>
        <v>0</v>
      </c>
      <c r="AB184" s="287">
        <f t="shared" si="115"/>
        <v>0</v>
      </c>
      <c r="AC184" s="287">
        <f t="shared" si="115"/>
        <v>0</v>
      </c>
      <c r="AD184" s="287">
        <f t="shared" si="115"/>
        <v>0</v>
      </c>
      <c r="AE184" s="287">
        <f t="shared" si="115"/>
        <v>0</v>
      </c>
      <c r="AF184" s="287">
        <f t="shared" si="115"/>
        <v>0</v>
      </c>
      <c r="AG184" s="287">
        <f t="shared" si="115"/>
        <v>0</v>
      </c>
      <c r="AH184" s="287">
        <f t="shared" si="115"/>
        <v>0</v>
      </c>
      <c r="AI184" s="287">
        <f t="shared" si="115"/>
        <v>0</v>
      </c>
      <c r="AJ184" s="287">
        <f t="shared" si="115"/>
        <v>0</v>
      </c>
      <c r="AK184" s="287">
        <f t="shared" si="115"/>
        <v>0</v>
      </c>
      <c r="AL184" s="287">
        <f t="shared" si="115"/>
        <v>0</v>
      </c>
      <c r="AM184" s="287">
        <f t="shared" si="115"/>
        <v>0</v>
      </c>
      <c r="AN184" s="287">
        <f t="shared" si="115"/>
        <v>0</v>
      </c>
      <c r="AO184" s="287">
        <f t="shared" si="115"/>
        <v>0</v>
      </c>
      <c r="AP184" s="287">
        <f t="shared" si="115"/>
        <v>0</v>
      </c>
      <c r="AQ184" s="287">
        <f t="shared" si="115"/>
        <v>0</v>
      </c>
      <c r="AR184" s="287">
        <f t="shared" si="115"/>
        <v>0</v>
      </c>
      <c r="AS184" s="287">
        <f t="shared" si="115"/>
        <v>0</v>
      </c>
      <c r="AT184" s="287">
        <f t="shared" si="115"/>
        <v>0</v>
      </c>
      <c r="AU184" s="287">
        <f t="shared" si="115"/>
        <v>0</v>
      </c>
      <c r="AV184" s="287">
        <f t="shared" si="115"/>
        <v>0</v>
      </c>
      <c r="AW184" s="287">
        <f t="shared" si="115"/>
        <v>0</v>
      </c>
      <c r="AX184" s="287">
        <f t="shared" si="115"/>
        <v>0</v>
      </c>
      <c r="AY184" s="287">
        <f t="shared" si="115"/>
        <v>0</v>
      </c>
      <c r="AZ184" s="287">
        <f t="shared" si="115"/>
        <v>0</v>
      </c>
      <c r="BA184" s="287">
        <f t="shared" si="115"/>
        <v>0</v>
      </c>
      <c r="BB184" s="287">
        <f t="shared" si="115"/>
        <v>0</v>
      </c>
      <c r="BC184" s="287">
        <f t="shared" si="115"/>
        <v>0</v>
      </c>
      <c r="BD184" s="287">
        <f t="shared" si="115"/>
        <v>0</v>
      </c>
      <c r="BE184" s="287">
        <f t="shared" si="115"/>
        <v>0</v>
      </c>
      <c r="BF184" s="287">
        <f t="shared" si="115"/>
        <v>0</v>
      </c>
      <c r="BG184" s="287">
        <f t="shared" si="115"/>
        <v>0</v>
      </c>
      <c r="BH184" s="287">
        <f t="shared" si="115"/>
        <v>0</v>
      </c>
      <c r="BI184" s="287">
        <f t="shared" si="115"/>
        <v>0</v>
      </c>
      <c r="BJ184" s="287">
        <f t="shared" si="115"/>
        <v>0</v>
      </c>
      <c r="BK184" s="287">
        <f t="shared" si="115"/>
        <v>0</v>
      </c>
      <c r="BL184" s="287">
        <f t="shared" si="115"/>
        <v>0</v>
      </c>
      <c r="BM184" s="287">
        <f t="shared" si="115"/>
        <v>0</v>
      </c>
      <c r="BN184" s="287">
        <f t="shared" si="115"/>
        <v>0</v>
      </c>
      <c r="BO184" s="287">
        <f t="shared" si="115"/>
        <v>0</v>
      </c>
      <c r="BP184" s="287">
        <f t="shared" ref="BP184:CH184" si="116">IFERROR(BP182/BP73,0)</f>
        <v>0</v>
      </c>
      <c r="BQ184" s="287">
        <f t="shared" si="116"/>
        <v>0</v>
      </c>
      <c r="BR184" s="287">
        <f t="shared" si="116"/>
        <v>0</v>
      </c>
      <c r="BS184" s="287">
        <f t="shared" si="116"/>
        <v>0</v>
      </c>
      <c r="BT184" s="287">
        <f t="shared" si="116"/>
        <v>0</v>
      </c>
      <c r="BU184" s="287">
        <f t="shared" si="116"/>
        <v>0</v>
      </c>
      <c r="BV184" s="287">
        <f t="shared" si="116"/>
        <v>0</v>
      </c>
      <c r="BW184" s="287">
        <f t="shared" si="116"/>
        <v>0</v>
      </c>
      <c r="BX184" s="287">
        <f t="shared" si="116"/>
        <v>0</v>
      </c>
      <c r="BY184" s="287">
        <f t="shared" si="116"/>
        <v>0</v>
      </c>
      <c r="BZ184" s="287">
        <f t="shared" si="116"/>
        <v>0</v>
      </c>
      <c r="CA184" s="287">
        <f t="shared" si="116"/>
        <v>0</v>
      </c>
      <c r="CB184" s="287">
        <f t="shared" si="116"/>
        <v>0</v>
      </c>
      <c r="CC184" s="287">
        <f t="shared" si="116"/>
        <v>0</v>
      </c>
      <c r="CD184" s="287">
        <f t="shared" si="116"/>
        <v>0</v>
      </c>
      <c r="CE184" s="287">
        <f t="shared" si="116"/>
        <v>0</v>
      </c>
      <c r="CF184" s="287">
        <f t="shared" si="116"/>
        <v>0</v>
      </c>
      <c r="CG184" s="287">
        <f t="shared" si="116"/>
        <v>0</v>
      </c>
      <c r="CH184" s="288">
        <f t="shared" si="116"/>
        <v>0</v>
      </c>
    </row>
    <row r="185" spans="1:86" ht="15" thickBot="1" x14ac:dyDescent="0.35">
      <c r="A185" s="127"/>
      <c r="B185" s="355" t="s">
        <v>256</v>
      </c>
      <c r="C185" s="141">
        <f>C183+C184</f>
        <v>0</v>
      </c>
      <c r="D185" s="141">
        <f t="shared" ref="D185:BO185" si="117">D183+D184</f>
        <v>0.83031480777313027</v>
      </c>
      <c r="E185" s="142">
        <f t="shared" si="117"/>
        <v>0.97200945925060533</v>
      </c>
      <c r="F185" s="142">
        <f t="shared" si="117"/>
        <v>0.93439197385706974</v>
      </c>
      <c r="G185" s="142">
        <f t="shared" si="117"/>
        <v>0.92595147487384621</v>
      </c>
      <c r="H185" s="142">
        <f t="shared" si="117"/>
        <v>0.99316902640560001</v>
      </c>
      <c r="I185" s="142">
        <f t="shared" si="117"/>
        <v>0.77150838181881942</v>
      </c>
      <c r="J185" s="142">
        <f t="shared" si="117"/>
        <v>0.91321206341087113</v>
      </c>
      <c r="K185" s="142">
        <f t="shared" si="117"/>
        <v>0.84208476742528637</v>
      </c>
      <c r="L185" s="142">
        <f t="shared" si="117"/>
        <v>0.96116857677744183</v>
      </c>
      <c r="M185" s="142">
        <f t="shared" si="117"/>
        <v>0.82358774329809659</v>
      </c>
      <c r="N185" s="142">
        <f t="shared" si="117"/>
        <v>0.93768362937215932</v>
      </c>
      <c r="O185" s="289">
        <f t="shared" si="117"/>
        <v>0</v>
      </c>
      <c r="P185" s="289">
        <f t="shared" si="117"/>
        <v>0</v>
      </c>
      <c r="Q185" s="290">
        <f t="shared" si="117"/>
        <v>0</v>
      </c>
      <c r="R185" s="290">
        <f t="shared" si="117"/>
        <v>0</v>
      </c>
      <c r="S185" s="290">
        <f t="shared" si="117"/>
        <v>0</v>
      </c>
      <c r="T185" s="290">
        <f t="shared" si="117"/>
        <v>0</v>
      </c>
      <c r="U185" s="290">
        <f t="shared" si="117"/>
        <v>0</v>
      </c>
      <c r="V185" s="290">
        <f t="shared" si="117"/>
        <v>0</v>
      </c>
      <c r="W185" s="290">
        <f t="shared" si="117"/>
        <v>0</v>
      </c>
      <c r="X185" s="290">
        <f t="shared" si="117"/>
        <v>0</v>
      </c>
      <c r="Y185" s="291">
        <f t="shared" si="117"/>
        <v>0</v>
      </c>
      <c r="Z185" s="291">
        <f t="shared" si="117"/>
        <v>0</v>
      </c>
      <c r="AA185" s="289">
        <f t="shared" si="117"/>
        <v>0</v>
      </c>
      <c r="AB185" s="289">
        <f t="shared" si="117"/>
        <v>0</v>
      </c>
      <c r="AC185" s="290">
        <f t="shared" si="117"/>
        <v>0</v>
      </c>
      <c r="AD185" s="290">
        <f t="shared" si="117"/>
        <v>0</v>
      </c>
      <c r="AE185" s="290">
        <f t="shared" si="117"/>
        <v>0</v>
      </c>
      <c r="AF185" s="290">
        <f t="shared" si="117"/>
        <v>0</v>
      </c>
      <c r="AG185" s="290">
        <f t="shared" si="117"/>
        <v>0</v>
      </c>
      <c r="AH185" s="290">
        <f t="shared" si="117"/>
        <v>0</v>
      </c>
      <c r="AI185" s="290">
        <f t="shared" si="117"/>
        <v>0</v>
      </c>
      <c r="AJ185" s="290">
        <f t="shared" si="117"/>
        <v>0</v>
      </c>
      <c r="AK185" s="291">
        <f t="shared" si="117"/>
        <v>0</v>
      </c>
      <c r="AL185" s="291">
        <f t="shared" si="117"/>
        <v>0</v>
      </c>
      <c r="AM185" s="289">
        <f t="shared" si="117"/>
        <v>0</v>
      </c>
      <c r="AN185" s="289">
        <f t="shared" si="117"/>
        <v>0</v>
      </c>
      <c r="AO185" s="290">
        <f t="shared" si="117"/>
        <v>0</v>
      </c>
      <c r="AP185" s="290">
        <f t="shared" si="117"/>
        <v>0</v>
      </c>
      <c r="AQ185" s="290">
        <f t="shared" si="117"/>
        <v>0</v>
      </c>
      <c r="AR185" s="290">
        <f t="shared" si="117"/>
        <v>0</v>
      </c>
      <c r="AS185" s="290">
        <f t="shared" si="117"/>
        <v>0</v>
      </c>
      <c r="AT185" s="290">
        <f t="shared" si="117"/>
        <v>0</v>
      </c>
      <c r="AU185" s="290">
        <f t="shared" si="117"/>
        <v>0</v>
      </c>
      <c r="AV185" s="290">
        <f t="shared" si="117"/>
        <v>0</v>
      </c>
      <c r="AW185" s="291">
        <f t="shared" si="117"/>
        <v>0</v>
      </c>
      <c r="AX185" s="291">
        <f t="shared" si="117"/>
        <v>0</v>
      </c>
      <c r="AY185" s="289">
        <f t="shared" si="117"/>
        <v>0</v>
      </c>
      <c r="AZ185" s="289">
        <f t="shared" si="117"/>
        <v>0</v>
      </c>
      <c r="BA185" s="290">
        <f t="shared" si="117"/>
        <v>0</v>
      </c>
      <c r="BB185" s="290">
        <f t="shared" si="117"/>
        <v>0</v>
      </c>
      <c r="BC185" s="290">
        <f t="shared" si="117"/>
        <v>0</v>
      </c>
      <c r="BD185" s="290">
        <f t="shared" si="117"/>
        <v>0</v>
      </c>
      <c r="BE185" s="290">
        <f t="shared" si="117"/>
        <v>0</v>
      </c>
      <c r="BF185" s="290">
        <f t="shared" si="117"/>
        <v>0</v>
      </c>
      <c r="BG185" s="290">
        <f t="shared" si="117"/>
        <v>0</v>
      </c>
      <c r="BH185" s="290">
        <f t="shared" si="117"/>
        <v>0</v>
      </c>
      <c r="BI185" s="291">
        <f t="shared" si="117"/>
        <v>0</v>
      </c>
      <c r="BJ185" s="291">
        <f t="shared" si="117"/>
        <v>0</v>
      </c>
      <c r="BK185" s="289">
        <f t="shared" si="117"/>
        <v>0</v>
      </c>
      <c r="BL185" s="289">
        <f t="shared" si="117"/>
        <v>0</v>
      </c>
      <c r="BM185" s="290">
        <f t="shared" si="117"/>
        <v>0</v>
      </c>
      <c r="BN185" s="290">
        <f t="shared" si="117"/>
        <v>0</v>
      </c>
      <c r="BO185" s="290">
        <f t="shared" si="117"/>
        <v>0</v>
      </c>
      <c r="BP185" s="290">
        <f t="shared" ref="BP185:CH185" si="118">BP183+BP184</f>
        <v>0</v>
      </c>
      <c r="BQ185" s="290">
        <f t="shared" si="118"/>
        <v>0</v>
      </c>
      <c r="BR185" s="290">
        <f t="shared" si="118"/>
        <v>0</v>
      </c>
      <c r="BS185" s="290">
        <f t="shared" si="118"/>
        <v>0</v>
      </c>
      <c r="BT185" s="290">
        <f t="shared" si="118"/>
        <v>0</v>
      </c>
      <c r="BU185" s="291">
        <f t="shared" si="118"/>
        <v>0</v>
      </c>
      <c r="BV185" s="291">
        <f t="shared" si="118"/>
        <v>0</v>
      </c>
      <c r="BW185" s="289">
        <f t="shared" si="118"/>
        <v>0</v>
      </c>
      <c r="BX185" s="289">
        <f t="shared" si="118"/>
        <v>0</v>
      </c>
      <c r="BY185" s="290">
        <f t="shared" si="118"/>
        <v>0</v>
      </c>
      <c r="BZ185" s="290">
        <f t="shared" si="118"/>
        <v>0</v>
      </c>
      <c r="CA185" s="290">
        <f t="shared" si="118"/>
        <v>0</v>
      </c>
      <c r="CB185" s="290">
        <f t="shared" si="118"/>
        <v>0</v>
      </c>
      <c r="CC185" s="290">
        <f t="shared" si="118"/>
        <v>0</v>
      </c>
      <c r="CD185" s="290">
        <f t="shared" si="118"/>
        <v>0</v>
      </c>
      <c r="CE185" s="290">
        <f t="shared" si="118"/>
        <v>0</v>
      </c>
      <c r="CF185" s="290">
        <f t="shared" si="118"/>
        <v>0</v>
      </c>
      <c r="CG185" s="291">
        <f t="shared" si="118"/>
        <v>0</v>
      </c>
      <c r="CH185" s="295">
        <f t="shared" si="118"/>
        <v>0</v>
      </c>
    </row>
    <row r="186" spans="1:86" ht="15" thickBot="1" x14ac:dyDescent="0.35">
      <c r="A186" s="127"/>
      <c r="B186" s="127"/>
      <c r="C186" s="132"/>
      <c r="D186" s="132"/>
      <c r="E186" s="132"/>
      <c r="F186" s="132"/>
      <c r="G186" s="132"/>
      <c r="H186" s="132"/>
      <c r="I186" s="132"/>
      <c r="J186" s="132"/>
      <c r="K186" s="132"/>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c r="AI186" s="132"/>
      <c r="AJ186" s="132"/>
      <c r="AK186" s="132"/>
      <c r="AL186" s="132"/>
      <c r="AM186" s="132"/>
      <c r="AN186" s="132"/>
      <c r="AO186" s="132"/>
      <c r="AP186" s="132"/>
      <c r="AQ186" s="132"/>
      <c r="AR186" s="132"/>
      <c r="AS186" s="132"/>
      <c r="AT186" s="132"/>
      <c r="AU186" s="132"/>
      <c r="AV186" s="132"/>
      <c r="AW186" s="132"/>
      <c r="AX186" s="132"/>
      <c r="AY186" s="132"/>
      <c r="AZ186" s="132"/>
      <c r="BA186" s="132"/>
      <c r="BB186" s="132"/>
      <c r="BC186" s="132"/>
      <c r="BD186" s="132"/>
      <c r="BE186" s="132"/>
      <c r="BF186" s="132"/>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row>
    <row r="187" spans="1:86" ht="15" thickBot="1" x14ac:dyDescent="0.35">
      <c r="A187" s="127"/>
      <c r="B187" s="353" t="s">
        <v>114</v>
      </c>
      <c r="C187" s="362">
        <v>43831</v>
      </c>
      <c r="D187" s="362">
        <v>43862</v>
      </c>
      <c r="E187" s="362">
        <v>43891</v>
      </c>
      <c r="F187" s="362">
        <v>43922</v>
      </c>
      <c r="G187" s="362">
        <v>43952</v>
      </c>
      <c r="H187" s="362">
        <v>43983</v>
      </c>
      <c r="I187" s="362">
        <v>44013</v>
      </c>
      <c r="J187" s="362">
        <v>44044</v>
      </c>
      <c r="K187" s="362">
        <v>44075</v>
      </c>
      <c r="L187" s="362">
        <v>44105</v>
      </c>
      <c r="M187" s="362">
        <v>44136</v>
      </c>
      <c r="N187" s="362">
        <v>44166</v>
      </c>
      <c r="O187" s="362">
        <v>44197</v>
      </c>
      <c r="P187" s="362">
        <v>44228</v>
      </c>
      <c r="Q187" s="362">
        <v>44256</v>
      </c>
      <c r="R187" s="362">
        <v>44287</v>
      </c>
      <c r="S187" s="362">
        <v>44317</v>
      </c>
      <c r="T187" s="362">
        <v>44348</v>
      </c>
      <c r="U187" s="362">
        <v>44378</v>
      </c>
      <c r="V187" s="362">
        <v>44409</v>
      </c>
      <c r="W187" s="362">
        <v>44440</v>
      </c>
      <c r="X187" s="362">
        <v>44470</v>
      </c>
      <c r="Y187" s="362">
        <v>44501</v>
      </c>
      <c r="Z187" s="362">
        <v>44531</v>
      </c>
      <c r="AA187" s="362">
        <v>44562</v>
      </c>
      <c r="AB187" s="362">
        <v>44593</v>
      </c>
      <c r="AC187" s="362">
        <v>44621</v>
      </c>
      <c r="AD187" s="362">
        <v>44652</v>
      </c>
      <c r="AE187" s="362">
        <v>44682</v>
      </c>
      <c r="AF187" s="362">
        <v>44713</v>
      </c>
      <c r="AG187" s="362">
        <v>44743</v>
      </c>
      <c r="AH187" s="362">
        <v>44774</v>
      </c>
      <c r="AI187" s="362">
        <v>44805</v>
      </c>
      <c r="AJ187" s="362">
        <v>44835</v>
      </c>
      <c r="AK187" s="362">
        <v>44866</v>
      </c>
      <c r="AL187" s="362">
        <v>44896</v>
      </c>
      <c r="AM187" s="362">
        <v>44927</v>
      </c>
      <c r="AN187" s="362">
        <v>44958</v>
      </c>
      <c r="AO187" s="362">
        <v>44986</v>
      </c>
      <c r="AP187" s="362">
        <v>45017</v>
      </c>
      <c r="AQ187" s="362">
        <v>45047</v>
      </c>
      <c r="AR187" s="362">
        <v>45078</v>
      </c>
      <c r="AS187" s="362">
        <v>45108</v>
      </c>
      <c r="AT187" s="362">
        <v>45139</v>
      </c>
      <c r="AU187" s="362">
        <v>45170</v>
      </c>
      <c r="AV187" s="362">
        <v>45200</v>
      </c>
      <c r="AW187" s="362">
        <v>45231</v>
      </c>
      <c r="AX187" s="362">
        <v>45261</v>
      </c>
      <c r="AY187" s="362">
        <v>45292</v>
      </c>
      <c r="AZ187" s="362">
        <v>45323</v>
      </c>
      <c r="BA187" s="362">
        <v>45352</v>
      </c>
      <c r="BB187" s="362">
        <v>45383</v>
      </c>
      <c r="BC187" s="362">
        <v>45413</v>
      </c>
      <c r="BD187" s="362">
        <v>45444</v>
      </c>
      <c r="BE187" s="362">
        <v>45474</v>
      </c>
      <c r="BF187" s="362">
        <v>45505</v>
      </c>
      <c r="BG187" s="362">
        <v>45536</v>
      </c>
      <c r="BH187" s="362">
        <v>45566</v>
      </c>
      <c r="BI187" s="362">
        <v>45597</v>
      </c>
      <c r="BJ187" s="362">
        <v>45627</v>
      </c>
      <c r="BK187" s="362">
        <v>45658</v>
      </c>
      <c r="BL187" s="362">
        <v>45689</v>
      </c>
      <c r="BM187" s="362">
        <v>45717</v>
      </c>
      <c r="BN187" s="362">
        <v>45748</v>
      </c>
      <c r="BO187" s="362">
        <v>45778</v>
      </c>
      <c r="BP187" s="362">
        <v>45809</v>
      </c>
      <c r="BQ187" s="362">
        <v>45839</v>
      </c>
      <c r="BR187" s="362">
        <v>45870</v>
      </c>
      <c r="BS187" s="362">
        <v>45901</v>
      </c>
      <c r="BT187" s="362">
        <v>45931</v>
      </c>
      <c r="BU187" s="362">
        <v>45962</v>
      </c>
      <c r="BV187" s="362">
        <v>45992</v>
      </c>
      <c r="BW187" s="362">
        <v>46023</v>
      </c>
      <c r="BX187" s="362">
        <v>46054</v>
      </c>
      <c r="BY187" s="362">
        <v>46082</v>
      </c>
      <c r="BZ187" s="362">
        <v>46113</v>
      </c>
      <c r="CA187" s="362">
        <v>46143</v>
      </c>
      <c r="CB187" s="362">
        <v>46174</v>
      </c>
      <c r="CC187" s="362">
        <v>46204</v>
      </c>
      <c r="CD187" s="362">
        <v>46235</v>
      </c>
      <c r="CE187" s="362">
        <v>46266</v>
      </c>
      <c r="CF187" s="362">
        <v>46296</v>
      </c>
      <c r="CG187" s="362">
        <v>46327</v>
      </c>
      <c r="CH187" s="363">
        <v>46357</v>
      </c>
    </row>
    <row r="188" spans="1:86" x14ac:dyDescent="0.3">
      <c r="A188" s="127"/>
      <c r="B188" s="340" t="s">
        <v>257</v>
      </c>
      <c r="C188" s="144">
        <f>C156*'YTD PROGRAM SUMMARY'!C40</f>
        <v>0</v>
      </c>
      <c r="D188" s="144">
        <f>D156*'YTD PROGRAM SUMMARY'!D40</f>
        <v>16.161383123930637</v>
      </c>
      <c r="E188" s="144">
        <f>E156*'YTD PROGRAM SUMMARY'!E40</f>
        <v>5.3792971892785113</v>
      </c>
      <c r="F188" s="144">
        <f>F156*'YTD PROGRAM SUMMARY'!F40</f>
        <v>29.20756053987694</v>
      </c>
      <c r="G188" s="144">
        <f>G156*'YTD PROGRAM SUMMARY'!G40</f>
        <v>63.70014680934468</v>
      </c>
      <c r="H188" s="144">
        <f>H156*'YTD PROGRAM SUMMARY'!H40</f>
        <v>8.4880805182320884</v>
      </c>
      <c r="I188" s="144">
        <f>I156*'YTD PROGRAM SUMMARY'!I40</f>
        <v>351.37228838613504</v>
      </c>
      <c r="J188" s="144">
        <f>J156*'YTD PROGRAM SUMMARY'!J40</f>
        <v>120.67043444969379</v>
      </c>
      <c r="K188" s="144">
        <f>K156*'YTD PROGRAM SUMMARY'!K40</f>
        <v>232.34884594462577</v>
      </c>
      <c r="L188" s="144">
        <f>L156*'YTD PROGRAM SUMMARY'!L40</f>
        <v>35.730463881116798</v>
      </c>
      <c r="M188" s="144">
        <f>M156*'YTD PROGRAM SUMMARY'!M40</f>
        <v>131.80809237941196</v>
      </c>
      <c r="N188" s="144">
        <f>N156*'YTD PROGRAM SUMMARY'!N40</f>
        <v>47.751557874660278</v>
      </c>
      <c r="O188" s="292">
        <f>O156*'YTD PROGRAM SUMMARY'!O40</f>
        <v>0</v>
      </c>
      <c r="P188" s="292">
        <f>P156*'YTD PROGRAM SUMMARY'!P40</f>
        <v>0</v>
      </c>
      <c r="Q188" s="292">
        <f>Q156*'YTD PROGRAM SUMMARY'!Q40</f>
        <v>0</v>
      </c>
      <c r="R188" s="292">
        <f>R156*'YTD PROGRAM SUMMARY'!R40</f>
        <v>0</v>
      </c>
      <c r="S188" s="292">
        <f>S156*'YTD PROGRAM SUMMARY'!S40</f>
        <v>0</v>
      </c>
      <c r="T188" s="292">
        <f>T156*'YTD PROGRAM SUMMARY'!T40</f>
        <v>0</v>
      </c>
      <c r="U188" s="292">
        <f>U156*'YTD PROGRAM SUMMARY'!U40</f>
        <v>0</v>
      </c>
      <c r="V188" s="292">
        <f>V156*'YTD PROGRAM SUMMARY'!V40</f>
        <v>0</v>
      </c>
      <c r="W188" s="292">
        <f>W156*'YTD PROGRAM SUMMARY'!W40</f>
        <v>0</v>
      </c>
      <c r="X188" s="292">
        <f>X156*'YTD PROGRAM SUMMARY'!X40</f>
        <v>0</v>
      </c>
      <c r="Y188" s="292">
        <f>Y156*'YTD PROGRAM SUMMARY'!Y40</f>
        <v>0</v>
      </c>
      <c r="Z188" s="292">
        <f>Z156*'YTD PROGRAM SUMMARY'!Z40</f>
        <v>0</v>
      </c>
      <c r="AA188" s="292">
        <f>AA156*'YTD PROGRAM SUMMARY'!AA40</f>
        <v>0</v>
      </c>
      <c r="AB188" s="292">
        <f>AB156*'YTD PROGRAM SUMMARY'!AB40</f>
        <v>0</v>
      </c>
      <c r="AC188" s="292">
        <f>AC156*'YTD PROGRAM SUMMARY'!AC40</f>
        <v>0</v>
      </c>
      <c r="AD188" s="292">
        <f>AD156*'YTD PROGRAM SUMMARY'!AD40</f>
        <v>0</v>
      </c>
      <c r="AE188" s="292">
        <f>AE156*'YTD PROGRAM SUMMARY'!AE40</f>
        <v>0</v>
      </c>
      <c r="AF188" s="292">
        <f>AF156*'YTD PROGRAM SUMMARY'!AF40</f>
        <v>0</v>
      </c>
      <c r="AG188" s="292">
        <f>AG156*'YTD PROGRAM SUMMARY'!AG40</f>
        <v>0</v>
      </c>
      <c r="AH188" s="292">
        <f>AH156*'YTD PROGRAM SUMMARY'!AH40</f>
        <v>0</v>
      </c>
      <c r="AI188" s="292">
        <f>AI156*'YTD PROGRAM SUMMARY'!AI40</f>
        <v>0</v>
      </c>
      <c r="AJ188" s="292">
        <f>AJ156*'YTD PROGRAM SUMMARY'!AJ40</f>
        <v>0</v>
      </c>
      <c r="AK188" s="292">
        <f>AK156*'YTD PROGRAM SUMMARY'!AK40</f>
        <v>0</v>
      </c>
      <c r="AL188" s="292">
        <f>AL156*'YTD PROGRAM SUMMARY'!AL40</f>
        <v>0</v>
      </c>
      <c r="AM188" s="292">
        <f>AM156*'YTD PROGRAM SUMMARY'!AM40</f>
        <v>0</v>
      </c>
      <c r="AN188" s="292">
        <f>AN156*'YTD PROGRAM SUMMARY'!AN40</f>
        <v>0</v>
      </c>
      <c r="AO188" s="292">
        <f>AO156*'YTD PROGRAM SUMMARY'!AO40</f>
        <v>0</v>
      </c>
      <c r="AP188" s="292">
        <f>AP156*'YTD PROGRAM SUMMARY'!AP40</f>
        <v>0</v>
      </c>
      <c r="AQ188" s="292">
        <f>AQ156*'YTD PROGRAM SUMMARY'!AQ40</f>
        <v>0</v>
      </c>
      <c r="AR188" s="292">
        <f>AR156*'YTD PROGRAM SUMMARY'!AR40</f>
        <v>0</v>
      </c>
      <c r="AS188" s="292">
        <f>AS156*'YTD PROGRAM SUMMARY'!AS40</f>
        <v>0</v>
      </c>
      <c r="AT188" s="292">
        <f>AT156*'YTD PROGRAM SUMMARY'!AT40</f>
        <v>0</v>
      </c>
      <c r="AU188" s="292">
        <f>AU156*'YTD PROGRAM SUMMARY'!AU40</f>
        <v>0</v>
      </c>
      <c r="AV188" s="292">
        <f>AV156*'YTD PROGRAM SUMMARY'!AV40</f>
        <v>0</v>
      </c>
      <c r="AW188" s="292">
        <f>AW156*'YTD PROGRAM SUMMARY'!AW40</f>
        <v>0</v>
      </c>
      <c r="AX188" s="292">
        <f>AX156*'YTD PROGRAM SUMMARY'!AX40</f>
        <v>0</v>
      </c>
      <c r="AY188" s="292">
        <f>AY156*'YTD PROGRAM SUMMARY'!AY40</f>
        <v>0</v>
      </c>
      <c r="AZ188" s="292">
        <f>AZ156*'YTD PROGRAM SUMMARY'!AZ40</f>
        <v>0</v>
      </c>
      <c r="BA188" s="292">
        <f>BA156*'YTD PROGRAM SUMMARY'!BA40</f>
        <v>0</v>
      </c>
      <c r="BB188" s="292">
        <f>BB156*'YTD PROGRAM SUMMARY'!BB40</f>
        <v>0</v>
      </c>
      <c r="BC188" s="292">
        <f>BC156*'YTD PROGRAM SUMMARY'!BC40</f>
        <v>0</v>
      </c>
      <c r="BD188" s="292">
        <f>BD156*'YTD PROGRAM SUMMARY'!BD40</f>
        <v>0</v>
      </c>
      <c r="BE188" s="292">
        <f>BE156*'YTD PROGRAM SUMMARY'!BE40</f>
        <v>0</v>
      </c>
      <c r="BF188" s="292">
        <f>BF156*'YTD PROGRAM SUMMARY'!BF40</f>
        <v>0</v>
      </c>
      <c r="BG188" s="292">
        <f>BG156*'YTD PROGRAM SUMMARY'!BG40</f>
        <v>0</v>
      </c>
      <c r="BH188" s="292">
        <f>BH156*'YTD PROGRAM SUMMARY'!BH40</f>
        <v>0</v>
      </c>
      <c r="BI188" s="292">
        <f>BI156*'YTD PROGRAM SUMMARY'!BI40</f>
        <v>0</v>
      </c>
      <c r="BJ188" s="292">
        <f>BJ156*'YTD PROGRAM SUMMARY'!BJ40</f>
        <v>0</v>
      </c>
      <c r="BK188" s="292">
        <f>BK156*'YTD PROGRAM SUMMARY'!BK40</f>
        <v>0</v>
      </c>
      <c r="BL188" s="292">
        <f>BL156*'YTD PROGRAM SUMMARY'!BL40</f>
        <v>0</v>
      </c>
      <c r="BM188" s="292">
        <f>BM156*'YTD PROGRAM SUMMARY'!BM40</f>
        <v>0</v>
      </c>
      <c r="BN188" s="292">
        <f>BN156*'YTD PROGRAM SUMMARY'!BN40</f>
        <v>0</v>
      </c>
      <c r="BO188" s="292">
        <f>BO156*'YTD PROGRAM SUMMARY'!BO40</f>
        <v>0</v>
      </c>
      <c r="BP188" s="292">
        <f>BP156*'YTD PROGRAM SUMMARY'!BP40</f>
        <v>0</v>
      </c>
      <c r="BQ188" s="292">
        <f>BQ156*'YTD PROGRAM SUMMARY'!BQ40</f>
        <v>0</v>
      </c>
      <c r="BR188" s="292">
        <f>BR156*'YTD PROGRAM SUMMARY'!BR40</f>
        <v>0</v>
      </c>
      <c r="BS188" s="292">
        <f>BS156*'YTD PROGRAM SUMMARY'!BS40</f>
        <v>0</v>
      </c>
      <c r="BT188" s="292">
        <f>BT156*'YTD PROGRAM SUMMARY'!BT40</f>
        <v>0</v>
      </c>
      <c r="BU188" s="292">
        <f>BU156*'YTD PROGRAM SUMMARY'!BU40</f>
        <v>0</v>
      </c>
      <c r="BV188" s="292">
        <f>BV156*'YTD PROGRAM SUMMARY'!BV40</f>
        <v>0</v>
      </c>
      <c r="BW188" s="292">
        <f>BW156*'YTD PROGRAM SUMMARY'!BW40</f>
        <v>0</v>
      </c>
      <c r="BX188" s="292">
        <f>BX156*'YTD PROGRAM SUMMARY'!BX40</f>
        <v>0</v>
      </c>
      <c r="BY188" s="292">
        <f>BY156*'YTD PROGRAM SUMMARY'!BY40</f>
        <v>0</v>
      </c>
      <c r="BZ188" s="292">
        <f>BZ156*'YTD PROGRAM SUMMARY'!BZ40</f>
        <v>0</v>
      </c>
      <c r="CA188" s="292">
        <f>CA156*'YTD PROGRAM SUMMARY'!CA40</f>
        <v>0</v>
      </c>
      <c r="CB188" s="292">
        <f>CB156*'YTD PROGRAM SUMMARY'!CB40</f>
        <v>0</v>
      </c>
      <c r="CC188" s="292">
        <f>CC156*'YTD PROGRAM SUMMARY'!CC40</f>
        <v>0</v>
      </c>
      <c r="CD188" s="292">
        <f>CD156*'YTD PROGRAM SUMMARY'!CD40</f>
        <v>0</v>
      </c>
      <c r="CE188" s="292">
        <f>CE156*'YTD PROGRAM SUMMARY'!CE40</f>
        <v>0</v>
      </c>
      <c r="CF188" s="292">
        <f>CF156*'YTD PROGRAM SUMMARY'!CF40</f>
        <v>0</v>
      </c>
      <c r="CG188" s="292">
        <f>CG156*'YTD PROGRAM SUMMARY'!CG40</f>
        <v>0</v>
      </c>
      <c r="CH188" s="293">
        <f>CH156*'YTD PROGRAM SUMMARY'!CH40</f>
        <v>0</v>
      </c>
    </row>
    <row r="189" spans="1:86" ht="15" thickBot="1" x14ac:dyDescent="0.35">
      <c r="A189" s="127"/>
      <c r="B189" s="327" t="s">
        <v>258</v>
      </c>
      <c r="C189" s="137">
        <f>C175*'YTD PROGRAM SUMMARY'!C40</f>
        <v>0</v>
      </c>
      <c r="D189" s="137">
        <f>D175*'YTD PROGRAM SUMMARY'!D40</f>
        <v>1.9327192085452241</v>
      </c>
      <c r="E189" s="137">
        <f>E175*'YTD PROGRAM SUMMARY'!E40</f>
        <v>0.58964701834311217</v>
      </c>
      <c r="F189" s="137">
        <f>F175*'YTD PROGRAM SUMMARY'!F40</f>
        <v>3.1265275904680463</v>
      </c>
      <c r="G189" s="137">
        <f>G175*'YTD PROGRAM SUMMARY'!G40</f>
        <v>8.2239983296218107</v>
      </c>
      <c r="H189" s="137">
        <f>H175*'YTD PROGRAM SUMMARY'!H40</f>
        <v>1.5165343566541545</v>
      </c>
      <c r="I189" s="137">
        <f>I175*'YTD PROGRAM SUMMARY'!I40</f>
        <v>59.2449819164828</v>
      </c>
      <c r="J189" s="137">
        <f>J175*'YTD PROGRAM SUMMARY'!J40</f>
        <v>21.192429597216979</v>
      </c>
      <c r="K189" s="137">
        <f>K175*'YTD PROGRAM SUMMARY'!K40</f>
        <v>36.513833651286596</v>
      </c>
      <c r="L189" s="137">
        <f>L175*'YTD PROGRAM SUMMARY'!L40</f>
        <v>4.7738562807451892</v>
      </c>
      <c r="M189" s="137">
        <f>M175*'YTD PROGRAM SUMMARY'!M40</f>
        <v>16.076708504530497</v>
      </c>
      <c r="N189" s="137">
        <f>N175*'YTD PROGRAM SUMMARY'!N40</f>
        <v>4.6192578795429924</v>
      </c>
      <c r="O189" s="284">
        <f>O175*'YTD PROGRAM SUMMARY'!O40</f>
        <v>0</v>
      </c>
      <c r="P189" s="284">
        <f>P175*'YTD PROGRAM SUMMARY'!P40</f>
        <v>0</v>
      </c>
      <c r="Q189" s="284">
        <f>Q175*'YTD PROGRAM SUMMARY'!Q40</f>
        <v>0</v>
      </c>
      <c r="R189" s="284">
        <f>R175*'YTD PROGRAM SUMMARY'!R40</f>
        <v>0</v>
      </c>
      <c r="S189" s="284">
        <f>S175*'YTD PROGRAM SUMMARY'!S40</f>
        <v>0</v>
      </c>
      <c r="T189" s="284">
        <f>T175*'YTD PROGRAM SUMMARY'!T40</f>
        <v>0</v>
      </c>
      <c r="U189" s="284">
        <f>U175*'YTD PROGRAM SUMMARY'!U40</f>
        <v>0</v>
      </c>
      <c r="V189" s="284">
        <f>V175*'YTD PROGRAM SUMMARY'!V40</f>
        <v>0</v>
      </c>
      <c r="W189" s="284">
        <f>W175*'YTD PROGRAM SUMMARY'!W40</f>
        <v>0</v>
      </c>
      <c r="X189" s="284">
        <f>X175*'YTD PROGRAM SUMMARY'!X40</f>
        <v>0</v>
      </c>
      <c r="Y189" s="284">
        <f>Y175*'YTD PROGRAM SUMMARY'!Y40</f>
        <v>0</v>
      </c>
      <c r="Z189" s="284">
        <f>Z175*'YTD PROGRAM SUMMARY'!Z40</f>
        <v>0</v>
      </c>
      <c r="AA189" s="284">
        <f>AA175*'YTD PROGRAM SUMMARY'!AA40</f>
        <v>0</v>
      </c>
      <c r="AB189" s="284">
        <f>AB175*'YTD PROGRAM SUMMARY'!AB40</f>
        <v>0</v>
      </c>
      <c r="AC189" s="284">
        <f>AC175*'YTD PROGRAM SUMMARY'!AC40</f>
        <v>0</v>
      </c>
      <c r="AD189" s="284">
        <f>AD175*'YTD PROGRAM SUMMARY'!AD40</f>
        <v>0</v>
      </c>
      <c r="AE189" s="284">
        <f>AE175*'YTD PROGRAM SUMMARY'!AE40</f>
        <v>0</v>
      </c>
      <c r="AF189" s="284">
        <f>AF175*'YTD PROGRAM SUMMARY'!AF40</f>
        <v>0</v>
      </c>
      <c r="AG189" s="284">
        <f>AG175*'YTD PROGRAM SUMMARY'!AG40</f>
        <v>0</v>
      </c>
      <c r="AH189" s="284">
        <f>AH175*'YTD PROGRAM SUMMARY'!AH40</f>
        <v>0</v>
      </c>
      <c r="AI189" s="284">
        <f>AI175*'YTD PROGRAM SUMMARY'!AI40</f>
        <v>0</v>
      </c>
      <c r="AJ189" s="284">
        <f>AJ175*'YTD PROGRAM SUMMARY'!AJ40</f>
        <v>0</v>
      </c>
      <c r="AK189" s="284">
        <f>AK175*'YTD PROGRAM SUMMARY'!AK40</f>
        <v>0</v>
      </c>
      <c r="AL189" s="284">
        <f>AL175*'YTD PROGRAM SUMMARY'!AL40</f>
        <v>0</v>
      </c>
      <c r="AM189" s="284">
        <f>AM175*'YTD PROGRAM SUMMARY'!AM40</f>
        <v>0</v>
      </c>
      <c r="AN189" s="284">
        <f>AN175*'YTD PROGRAM SUMMARY'!AN40</f>
        <v>0</v>
      </c>
      <c r="AO189" s="284">
        <f>AO175*'YTD PROGRAM SUMMARY'!AO40</f>
        <v>0</v>
      </c>
      <c r="AP189" s="284">
        <f>AP175*'YTD PROGRAM SUMMARY'!AP40</f>
        <v>0</v>
      </c>
      <c r="AQ189" s="284">
        <f>AQ175*'YTD PROGRAM SUMMARY'!AQ40</f>
        <v>0</v>
      </c>
      <c r="AR189" s="284">
        <f>AR175*'YTD PROGRAM SUMMARY'!AR40</f>
        <v>0</v>
      </c>
      <c r="AS189" s="284">
        <f>AS175*'YTD PROGRAM SUMMARY'!AS40</f>
        <v>0</v>
      </c>
      <c r="AT189" s="284">
        <f>AT175*'YTD PROGRAM SUMMARY'!AT40</f>
        <v>0</v>
      </c>
      <c r="AU189" s="284">
        <f>AU175*'YTD PROGRAM SUMMARY'!AU40</f>
        <v>0</v>
      </c>
      <c r="AV189" s="284">
        <f>AV175*'YTD PROGRAM SUMMARY'!AV40</f>
        <v>0</v>
      </c>
      <c r="AW189" s="284">
        <f>AW175*'YTD PROGRAM SUMMARY'!AW40</f>
        <v>0</v>
      </c>
      <c r="AX189" s="284">
        <f>AX175*'YTD PROGRAM SUMMARY'!AX40</f>
        <v>0</v>
      </c>
      <c r="AY189" s="284">
        <f>AY175*'YTD PROGRAM SUMMARY'!AY40</f>
        <v>0</v>
      </c>
      <c r="AZ189" s="284">
        <f>AZ175*'YTD PROGRAM SUMMARY'!AZ40</f>
        <v>0</v>
      </c>
      <c r="BA189" s="284">
        <f>BA175*'YTD PROGRAM SUMMARY'!BA40</f>
        <v>0</v>
      </c>
      <c r="BB189" s="284">
        <f>BB175*'YTD PROGRAM SUMMARY'!BB40</f>
        <v>0</v>
      </c>
      <c r="BC189" s="284">
        <f>BC175*'YTD PROGRAM SUMMARY'!BC40</f>
        <v>0</v>
      </c>
      <c r="BD189" s="284">
        <f>BD175*'YTD PROGRAM SUMMARY'!BD40</f>
        <v>0</v>
      </c>
      <c r="BE189" s="284">
        <f>BE175*'YTD PROGRAM SUMMARY'!BE40</f>
        <v>0</v>
      </c>
      <c r="BF189" s="284">
        <f>BF175*'YTD PROGRAM SUMMARY'!BF40</f>
        <v>0</v>
      </c>
      <c r="BG189" s="284">
        <f>BG175*'YTD PROGRAM SUMMARY'!BG40</f>
        <v>0</v>
      </c>
      <c r="BH189" s="284">
        <f>BH175*'YTD PROGRAM SUMMARY'!BH40</f>
        <v>0</v>
      </c>
      <c r="BI189" s="284">
        <f>BI175*'YTD PROGRAM SUMMARY'!BI40</f>
        <v>0</v>
      </c>
      <c r="BJ189" s="284">
        <f>BJ175*'YTD PROGRAM SUMMARY'!BJ40</f>
        <v>0</v>
      </c>
      <c r="BK189" s="284">
        <f>BK175*'YTD PROGRAM SUMMARY'!BK40</f>
        <v>0</v>
      </c>
      <c r="BL189" s="284">
        <f>BL175*'YTD PROGRAM SUMMARY'!BL40</f>
        <v>0</v>
      </c>
      <c r="BM189" s="284">
        <f>BM175*'YTD PROGRAM SUMMARY'!BM40</f>
        <v>0</v>
      </c>
      <c r="BN189" s="284">
        <f>BN175*'YTD PROGRAM SUMMARY'!BN40</f>
        <v>0</v>
      </c>
      <c r="BO189" s="284">
        <f>BO175*'YTD PROGRAM SUMMARY'!BO40</f>
        <v>0</v>
      </c>
      <c r="BP189" s="284">
        <f>BP175*'YTD PROGRAM SUMMARY'!BP40</f>
        <v>0</v>
      </c>
      <c r="BQ189" s="284">
        <f>BQ175*'YTD PROGRAM SUMMARY'!BQ40</f>
        <v>0</v>
      </c>
      <c r="BR189" s="284">
        <f>BR175*'YTD PROGRAM SUMMARY'!BR40</f>
        <v>0</v>
      </c>
      <c r="BS189" s="284">
        <f>BS175*'YTD PROGRAM SUMMARY'!BS40</f>
        <v>0</v>
      </c>
      <c r="BT189" s="284">
        <f>BT175*'YTD PROGRAM SUMMARY'!BT40</f>
        <v>0</v>
      </c>
      <c r="BU189" s="284">
        <f>BU175*'YTD PROGRAM SUMMARY'!BU40</f>
        <v>0</v>
      </c>
      <c r="BV189" s="284">
        <f>BV175*'YTD PROGRAM SUMMARY'!BV40</f>
        <v>0</v>
      </c>
      <c r="BW189" s="284">
        <f>BW175*'YTD PROGRAM SUMMARY'!BW40</f>
        <v>0</v>
      </c>
      <c r="BX189" s="284">
        <f>BX175*'YTD PROGRAM SUMMARY'!BX40</f>
        <v>0</v>
      </c>
      <c r="BY189" s="284">
        <f>BY175*'YTD PROGRAM SUMMARY'!BY40</f>
        <v>0</v>
      </c>
      <c r="BZ189" s="284">
        <f>BZ175*'YTD PROGRAM SUMMARY'!BZ40</f>
        <v>0</v>
      </c>
      <c r="CA189" s="284">
        <f>CA175*'YTD PROGRAM SUMMARY'!CA40</f>
        <v>0</v>
      </c>
      <c r="CB189" s="284">
        <f>CB175*'YTD PROGRAM SUMMARY'!CB40</f>
        <v>0</v>
      </c>
      <c r="CC189" s="284">
        <f>CC175*'YTD PROGRAM SUMMARY'!CC40</f>
        <v>0</v>
      </c>
      <c r="CD189" s="284">
        <f>CD175*'YTD PROGRAM SUMMARY'!CD40</f>
        <v>0</v>
      </c>
      <c r="CE189" s="284">
        <f>CE175*'YTD PROGRAM SUMMARY'!CE40</f>
        <v>0</v>
      </c>
      <c r="CF189" s="284">
        <f>CF175*'YTD PROGRAM SUMMARY'!CF40</f>
        <v>0</v>
      </c>
      <c r="CG189" s="284">
        <f>CG175*'YTD PROGRAM SUMMARY'!CG40</f>
        <v>0</v>
      </c>
      <c r="CH189" s="285">
        <f>CH175*'YTD PROGRAM SUMMARY'!CH40</f>
        <v>0</v>
      </c>
    </row>
    <row r="190" spans="1:86" x14ac:dyDescent="0.3">
      <c r="A190" s="127"/>
      <c r="B190" s="340" t="s">
        <v>259</v>
      </c>
      <c r="C190" s="138">
        <f>IFERROR(C188/C73,0)</f>
        <v>0</v>
      </c>
      <c r="D190" s="138">
        <f t="shared" ref="D190:BO190" si="119">IFERROR(D188/D73,0)</f>
        <v>0.15156029028940593</v>
      </c>
      <c r="E190" s="138">
        <f t="shared" si="119"/>
        <v>2.5225472368688814E-2</v>
      </c>
      <c r="F190" s="138">
        <f t="shared" si="119"/>
        <v>5.9274021618706221E-2</v>
      </c>
      <c r="G190" s="138">
        <f t="shared" si="119"/>
        <v>6.5570951805286937E-2</v>
      </c>
      <c r="H190" s="138">
        <f t="shared" si="119"/>
        <v>5.796965206728677E-3</v>
      </c>
      <c r="I190" s="138">
        <f t="shared" si="119"/>
        <v>0.19551959759383522</v>
      </c>
      <c r="J190" s="138">
        <f t="shared" si="119"/>
        <v>7.382537854309483E-2</v>
      </c>
      <c r="K190" s="138">
        <f t="shared" si="119"/>
        <v>0.13646886114890064</v>
      </c>
      <c r="L190" s="138">
        <f t="shared" si="119"/>
        <v>3.4259288791994733E-2</v>
      </c>
      <c r="M190" s="138">
        <f t="shared" si="119"/>
        <v>0.1572330693639693</v>
      </c>
      <c r="N190" s="138">
        <f t="shared" si="119"/>
        <v>5.6832289176506998E-2</v>
      </c>
      <c r="O190" s="286">
        <f t="shared" si="119"/>
        <v>0</v>
      </c>
      <c r="P190" s="286">
        <f t="shared" si="119"/>
        <v>0</v>
      </c>
      <c r="Q190" s="286">
        <f t="shared" si="119"/>
        <v>0</v>
      </c>
      <c r="R190" s="286">
        <f t="shared" si="119"/>
        <v>0</v>
      </c>
      <c r="S190" s="286">
        <f t="shared" si="119"/>
        <v>0</v>
      </c>
      <c r="T190" s="286">
        <f t="shared" si="119"/>
        <v>0</v>
      </c>
      <c r="U190" s="286">
        <f t="shared" si="119"/>
        <v>0</v>
      </c>
      <c r="V190" s="286">
        <f t="shared" si="119"/>
        <v>0</v>
      </c>
      <c r="W190" s="286">
        <f t="shared" si="119"/>
        <v>0</v>
      </c>
      <c r="X190" s="286">
        <f t="shared" si="119"/>
        <v>0</v>
      </c>
      <c r="Y190" s="286">
        <f t="shared" si="119"/>
        <v>0</v>
      </c>
      <c r="Z190" s="286">
        <f t="shared" si="119"/>
        <v>0</v>
      </c>
      <c r="AA190" s="286">
        <f t="shared" si="119"/>
        <v>0</v>
      </c>
      <c r="AB190" s="286">
        <f t="shared" si="119"/>
        <v>0</v>
      </c>
      <c r="AC190" s="286">
        <f t="shared" si="119"/>
        <v>0</v>
      </c>
      <c r="AD190" s="286">
        <f t="shared" si="119"/>
        <v>0</v>
      </c>
      <c r="AE190" s="286">
        <f t="shared" si="119"/>
        <v>0</v>
      </c>
      <c r="AF190" s="286">
        <f t="shared" si="119"/>
        <v>0</v>
      </c>
      <c r="AG190" s="286">
        <f t="shared" si="119"/>
        <v>0</v>
      </c>
      <c r="AH190" s="286">
        <f t="shared" si="119"/>
        <v>0</v>
      </c>
      <c r="AI190" s="286">
        <f t="shared" si="119"/>
        <v>0</v>
      </c>
      <c r="AJ190" s="286">
        <f t="shared" si="119"/>
        <v>0</v>
      </c>
      <c r="AK190" s="286">
        <f t="shared" si="119"/>
        <v>0</v>
      </c>
      <c r="AL190" s="286">
        <f t="shared" si="119"/>
        <v>0</v>
      </c>
      <c r="AM190" s="286">
        <f t="shared" si="119"/>
        <v>0</v>
      </c>
      <c r="AN190" s="286">
        <f t="shared" si="119"/>
        <v>0</v>
      </c>
      <c r="AO190" s="286">
        <f t="shared" si="119"/>
        <v>0</v>
      </c>
      <c r="AP190" s="286">
        <f t="shared" si="119"/>
        <v>0</v>
      </c>
      <c r="AQ190" s="286">
        <f t="shared" si="119"/>
        <v>0</v>
      </c>
      <c r="AR190" s="286">
        <f t="shared" si="119"/>
        <v>0</v>
      </c>
      <c r="AS190" s="286">
        <f t="shared" si="119"/>
        <v>0</v>
      </c>
      <c r="AT190" s="286">
        <f t="shared" si="119"/>
        <v>0</v>
      </c>
      <c r="AU190" s="286">
        <f t="shared" si="119"/>
        <v>0</v>
      </c>
      <c r="AV190" s="286">
        <f t="shared" si="119"/>
        <v>0</v>
      </c>
      <c r="AW190" s="286">
        <f t="shared" si="119"/>
        <v>0</v>
      </c>
      <c r="AX190" s="286">
        <f t="shared" si="119"/>
        <v>0</v>
      </c>
      <c r="AY190" s="286">
        <f t="shared" si="119"/>
        <v>0</v>
      </c>
      <c r="AZ190" s="286">
        <f t="shared" si="119"/>
        <v>0</v>
      </c>
      <c r="BA190" s="286">
        <f t="shared" si="119"/>
        <v>0</v>
      </c>
      <c r="BB190" s="286">
        <f t="shared" si="119"/>
        <v>0</v>
      </c>
      <c r="BC190" s="286">
        <f t="shared" si="119"/>
        <v>0</v>
      </c>
      <c r="BD190" s="286">
        <f t="shared" si="119"/>
        <v>0</v>
      </c>
      <c r="BE190" s="286">
        <f t="shared" si="119"/>
        <v>0</v>
      </c>
      <c r="BF190" s="286">
        <f t="shared" si="119"/>
        <v>0</v>
      </c>
      <c r="BG190" s="286">
        <f t="shared" si="119"/>
        <v>0</v>
      </c>
      <c r="BH190" s="286">
        <f t="shared" si="119"/>
        <v>0</v>
      </c>
      <c r="BI190" s="286">
        <f t="shared" si="119"/>
        <v>0</v>
      </c>
      <c r="BJ190" s="286">
        <f t="shared" si="119"/>
        <v>0</v>
      </c>
      <c r="BK190" s="286">
        <f t="shared" si="119"/>
        <v>0</v>
      </c>
      <c r="BL190" s="286">
        <f t="shared" si="119"/>
        <v>0</v>
      </c>
      <c r="BM190" s="286">
        <f t="shared" si="119"/>
        <v>0</v>
      </c>
      <c r="BN190" s="286">
        <f t="shared" si="119"/>
        <v>0</v>
      </c>
      <c r="BO190" s="286">
        <f t="shared" si="119"/>
        <v>0</v>
      </c>
      <c r="BP190" s="286">
        <f t="shared" ref="BP190:CH190" si="120">IFERROR(BP188/BP73,0)</f>
        <v>0</v>
      </c>
      <c r="BQ190" s="286">
        <f t="shared" si="120"/>
        <v>0</v>
      </c>
      <c r="BR190" s="286">
        <f t="shared" si="120"/>
        <v>0</v>
      </c>
      <c r="BS190" s="286">
        <f t="shared" si="120"/>
        <v>0</v>
      </c>
      <c r="BT190" s="286">
        <f t="shared" si="120"/>
        <v>0</v>
      </c>
      <c r="BU190" s="286">
        <f t="shared" si="120"/>
        <v>0</v>
      </c>
      <c r="BV190" s="286">
        <f t="shared" si="120"/>
        <v>0</v>
      </c>
      <c r="BW190" s="286">
        <f t="shared" si="120"/>
        <v>0</v>
      </c>
      <c r="BX190" s="286">
        <f t="shared" si="120"/>
        <v>0</v>
      </c>
      <c r="BY190" s="286">
        <f t="shared" si="120"/>
        <v>0</v>
      </c>
      <c r="BZ190" s="286">
        <f t="shared" si="120"/>
        <v>0</v>
      </c>
      <c r="CA190" s="286">
        <f t="shared" si="120"/>
        <v>0</v>
      </c>
      <c r="CB190" s="286">
        <f t="shared" si="120"/>
        <v>0</v>
      </c>
      <c r="CC190" s="286">
        <f t="shared" si="120"/>
        <v>0</v>
      </c>
      <c r="CD190" s="286">
        <f t="shared" si="120"/>
        <v>0</v>
      </c>
      <c r="CE190" s="286">
        <f t="shared" si="120"/>
        <v>0</v>
      </c>
      <c r="CF190" s="286">
        <f t="shared" si="120"/>
        <v>0</v>
      </c>
      <c r="CG190" s="286">
        <f t="shared" si="120"/>
        <v>0</v>
      </c>
      <c r="CH190" s="294">
        <f t="shared" si="120"/>
        <v>0</v>
      </c>
    </row>
    <row r="191" spans="1:86" ht="15" thickBot="1" x14ac:dyDescent="0.35">
      <c r="A191" s="127"/>
      <c r="B191" s="327" t="s">
        <v>260</v>
      </c>
      <c r="C191" s="139">
        <f>IFERROR(C189/C73,0)</f>
        <v>0</v>
      </c>
      <c r="D191" s="139">
        <f t="shared" ref="D191:BO191" si="121">IFERROR(D189/D73,0)</f>
        <v>1.8124901937463793E-2</v>
      </c>
      <c r="E191" s="139">
        <f t="shared" si="121"/>
        <v>2.7650683807058608E-3</v>
      </c>
      <c r="F191" s="139">
        <f t="shared" si="121"/>
        <v>6.3449963147680687E-3</v>
      </c>
      <c r="G191" s="139">
        <f t="shared" si="121"/>
        <v>8.4655283406550076E-3</v>
      </c>
      <c r="H191" s="139">
        <f t="shared" si="121"/>
        <v>1.0357226090692007E-3</v>
      </c>
      <c r="I191" s="139">
        <f t="shared" si="121"/>
        <v>3.2966615201695124E-2</v>
      </c>
      <c r="J191" s="139">
        <f t="shared" si="121"/>
        <v>1.296538911455291E-2</v>
      </c>
      <c r="K191" s="139">
        <f t="shared" si="121"/>
        <v>2.1446206346809459E-2</v>
      </c>
      <c r="L191" s="139">
        <f t="shared" si="121"/>
        <v>4.5772963238790007E-3</v>
      </c>
      <c r="M191" s="139">
        <f t="shared" si="121"/>
        <v>1.9177807506392468E-2</v>
      </c>
      <c r="N191" s="139">
        <f t="shared" si="121"/>
        <v>5.4976845002653969E-3</v>
      </c>
      <c r="O191" s="287">
        <f t="shared" si="121"/>
        <v>0</v>
      </c>
      <c r="P191" s="287">
        <f t="shared" si="121"/>
        <v>0</v>
      </c>
      <c r="Q191" s="287">
        <f t="shared" si="121"/>
        <v>0</v>
      </c>
      <c r="R191" s="287">
        <f t="shared" si="121"/>
        <v>0</v>
      </c>
      <c r="S191" s="287">
        <f t="shared" si="121"/>
        <v>0</v>
      </c>
      <c r="T191" s="287">
        <f t="shared" si="121"/>
        <v>0</v>
      </c>
      <c r="U191" s="287">
        <f t="shared" si="121"/>
        <v>0</v>
      </c>
      <c r="V191" s="287">
        <f t="shared" si="121"/>
        <v>0</v>
      </c>
      <c r="W191" s="287">
        <f t="shared" si="121"/>
        <v>0</v>
      </c>
      <c r="X191" s="287">
        <f t="shared" si="121"/>
        <v>0</v>
      </c>
      <c r="Y191" s="287">
        <f t="shared" si="121"/>
        <v>0</v>
      </c>
      <c r="Z191" s="287">
        <f t="shared" si="121"/>
        <v>0</v>
      </c>
      <c r="AA191" s="287">
        <f t="shared" si="121"/>
        <v>0</v>
      </c>
      <c r="AB191" s="287">
        <f t="shared" si="121"/>
        <v>0</v>
      </c>
      <c r="AC191" s="287">
        <f t="shared" si="121"/>
        <v>0</v>
      </c>
      <c r="AD191" s="287">
        <f t="shared" si="121"/>
        <v>0</v>
      </c>
      <c r="AE191" s="287">
        <f t="shared" si="121"/>
        <v>0</v>
      </c>
      <c r="AF191" s="287">
        <f t="shared" si="121"/>
        <v>0</v>
      </c>
      <c r="AG191" s="287">
        <f t="shared" si="121"/>
        <v>0</v>
      </c>
      <c r="AH191" s="287">
        <f t="shared" si="121"/>
        <v>0</v>
      </c>
      <c r="AI191" s="287">
        <f t="shared" si="121"/>
        <v>0</v>
      </c>
      <c r="AJ191" s="287">
        <f t="shared" si="121"/>
        <v>0</v>
      </c>
      <c r="AK191" s="287">
        <f t="shared" si="121"/>
        <v>0</v>
      </c>
      <c r="AL191" s="287">
        <f t="shared" si="121"/>
        <v>0</v>
      </c>
      <c r="AM191" s="287">
        <f t="shared" si="121"/>
        <v>0</v>
      </c>
      <c r="AN191" s="287">
        <f t="shared" si="121"/>
        <v>0</v>
      </c>
      <c r="AO191" s="287">
        <f t="shared" si="121"/>
        <v>0</v>
      </c>
      <c r="AP191" s="287">
        <f t="shared" si="121"/>
        <v>0</v>
      </c>
      <c r="AQ191" s="287">
        <f t="shared" si="121"/>
        <v>0</v>
      </c>
      <c r="AR191" s="287">
        <f t="shared" si="121"/>
        <v>0</v>
      </c>
      <c r="AS191" s="287">
        <f t="shared" si="121"/>
        <v>0</v>
      </c>
      <c r="AT191" s="287">
        <f t="shared" si="121"/>
        <v>0</v>
      </c>
      <c r="AU191" s="287">
        <f t="shared" si="121"/>
        <v>0</v>
      </c>
      <c r="AV191" s="287">
        <f t="shared" si="121"/>
        <v>0</v>
      </c>
      <c r="AW191" s="287">
        <f t="shared" si="121"/>
        <v>0</v>
      </c>
      <c r="AX191" s="287">
        <f t="shared" si="121"/>
        <v>0</v>
      </c>
      <c r="AY191" s="287">
        <f t="shared" si="121"/>
        <v>0</v>
      </c>
      <c r="AZ191" s="287">
        <f t="shared" si="121"/>
        <v>0</v>
      </c>
      <c r="BA191" s="287">
        <f t="shared" si="121"/>
        <v>0</v>
      </c>
      <c r="BB191" s="287">
        <f t="shared" si="121"/>
        <v>0</v>
      </c>
      <c r="BC191" s="287">
        <f t="shared" si="121"/>
        <v>0</v>
      </c>
      <c r="BD191" s="287">
        <f t="shared" si="121"/>
        <v>0</v>
      </c>
      <c r="BE191" s="287">
        <f t="shared" si="121"/>
        <v>0</v>
      </c>
      <c r="BF191" s="287">
        <f t="shared" si="121"/>
        <v>0</v>
      </c>
      <c r="BG191" s="287">
        <f t="shared" si="121"/>
        <v>0</v>
      </c>
      <c r="BH191" s="287">
        <f t="shared" si="121"/>
        <v>0</v>
      </c>
      <c r="BI191" s="287">
        <f t="shared" si="121"/>
        <v>0</v>
      </c>
      <c r="BJ191" s="287">
        <f t="shared" si="121"/>
        <v>0</v>
      </c>
      <c r="BK191" s="287">
        <f t="shared" si="121"/>
        <v>0</v>
      </c>
      <c r="BL191" s="287">
        <f t="shared" si="121"/>
        <v>0</v>
      </c>
      <c r="BM191" s="287">
        <f t="shared" si="121"/>
        <v>0</v>
      </c>
      <c r="BN191" s="287">
        <f t="shared" si="121"/>
        <v>0</v>
      </c>
      <c r="BO191" s="287">
        <f t="shared" si="121"/>
        <v>0</v>
      </c>
      <c r="BP191" s="287">
        <f t="shared" ref="BP191:CH191" si="122">IFERROR(BP189/BP73,0)</f>
        <v>0</v>
      </c>
      <c r="BQ191" s="287">
        <f t="shared" si="122"/>
        <v>0</v>
      </c>
      <c r="BR191" s="287">
        <f t="shared" si="122"/>
        <v>0</v>
      </c>
      <c r="BS191" s="287">
        <f t="shared" si="122"/>
        <v>0</v>
      </c>
      <c r="BT191" s="287">
        <f t="shared" si="122"/>
        <v>0</v>
      </c>
      <c r="BU191" s="287">
        <f t="shared" si="122"/>
        <v>0</v>
      </c>
      <c r="BV191" s="287">
        <f t="shared" si="122"/>
        <v>0</v>
      </c>
      <c r="BW191" s="287">
        <f t="shared" si="122"/>
        <v>0</v>
      </c>
      <c r="BX191" s="287">
        <f t="shared" si="122"/>
        <v>0</v>
      </c>
      <c r="BY191" s="287">
        <f t="shared" si="122"/>
        <v>0</v>
      </c>
      <c r="BZ191" s="287">
        <f t="shared" si="122"/>
        <v>0</v>
      </c>
      <c r="CA191" s="287">
        <f t="shared" si="122"/>
        <v>0</v>
      </c>
      <c r="CB191" s="287">
        <f t="shared" si="122"/>
        <v>0</v>
      </c>
      <c r="CC191" s="287">
        <f t="shared" si="122"/>
        <v>0</v>
      </c>
      <c r="CD191" s="287">
        <f t="shared" si="122"/>
        <v>0</v>
      </c>
      <c r="CE191" s="287">
        <f t="shared" si="122"/>
        <v>0</v>
      </c>
      <c r="CF191" s="287">
        <f t="shared" si="122"/>
        <v>0</v>
      </c>
      <c r="CG191" s="287">
        <f t="shared" si="122"/>
        <v>0</v>
      </c>
      <c r="CH191" s="288">
        <f t="shared" si="122"/>
        <v>0</v>
      </c>
    </row>
    <row r="192" spans="1:86" ht="15" thickBot="1" x14ac:dyDescent="0.35">
      <c r="A192" s="127"/>
      <c r="B192" s="355" t="s">
        <v>261</v>
      </c>
      <c r="C192" s="141">
        <f>C190+C191</f>
        <v>0</v>
      </c>
      <c r="D192" s="141">
        <f t="shared" ref="D192:BO192" si="123">D190+D191</f>
        <v>0.16968519222686973</v>
      </c>
      <c r="E192" s="142">
        <f t="shared" si="123"/>
        <v>2.7990540749394676E-2</v>
      </c>
      <c r="F192" s="142">
        <f t="shared" si="123"/>
        <v>6.5619017933474286E-2</v>
      </c>
      <c r="G192" s="142">
        <f t="shared" si="123"/>
        <v>7.4036480145941941E-2</v>
      </c>
      <c r="H192" s="142">
        <f t="shared" si="123"/>
        <v>6.8326878157978777E-3</v>
      </c>
      <c r="I192" s="142">
        <f t="shared" si="123"/>
        <v>0.22848621279553033</v>
      </c>
      <c r="J192" s="142">
        <f t="shared" si="123"/>
        <v>8.6790767657647733E-2</v>
      </c>
      <c r="K192" s="142">
        <f t="shared" si="123"/>
        <v>0.1579150674957101</v>
      </c>
      <c r="L192" s="142">
        <f t="shared" si="123"/>
        <v>3.8836585115873734E-2</v>
      </c>
      <c r="M192" s="142">
        <f t="shared" si="123"/>
        <v>0.17641087687036178</v>
      </c>
      <c r="N192" s="142">
        <f t="shared" si="123"/>
        <v>6.2329973676772392E-2</v>
      </c>
      <c r="O192" s="289">
        <f t="shared" si="123"/>
        <v>0</v>
      </c>
      <c r="P192" s="289">
        <f t="shared" si="123"/>
        <v>0</v>
      </c>
      <c r="Q192" s="290">
        <f t="shared" si="123"/>
        <v>0</v>
      </c>
      <c r="R192" s="290">
        <f t="shared" si="123"/>
        <v>0</v>
      </c>
      <c r="S192" s="290">
        <f t="shared" si="123"/>
        <v>0</v>
      </c>
      <c r="T192" s="290">
        <f t="shared" si="123"/>
        <v>0</v>
      </c>
      <c r="U192" s="290">
        <f t="shared" si="123"/>
        <v>0</v>
      </c>
      <c r="V192" s="290">
        <f t="shared" si="123"/>
        <v>0</v>
      </c>
      <c r="W192" s="290">
        <f t="shared" si="123"/>
        <v>0</v>
      </c>
      <c r="X192" s="290">
        <f t="shared" si="123"/>
        <v>0</v>
      </c>
      <c r="Y192" s="291">
        <f t="shared" si="123"/>
        <v>0</v>
      </c>
      <c r="Z192" s="291">
        <f t="shared" si="123"/>
        <v>0</v>
      </c>
      <c r="AA192" s="289">
        <f t="shared" si="123"/>
        <v>0</v>
      </c>
      <c r="AB192" s="289">
        <f t="shared" si="123"/>
        <v>0</v>
      </c>
      <c r="AC192" s="290">
        <f t="shared" si="123"/>
        <v>0</v>
      </c>
      <c r="AD192" s="290">
        <f t="shared" si="123"/>
        <v>0</v>
      </c>
      <c r="AE192" s="290">
        <f t="shared" si="123"/>
        <v>0</v>
      </c>
      <c r="AF192" s="290">
        <f t="shared" si="123"/>
        <v>0</v>
      </c>
      <c r="AG192" s="290">
        <f t="shared" si="123"/>
        <v>0</v>
      </c>
      <c r="AH192" s="290">
        <f t="shared" si="123"/>
        <v>0</v>
      </c>
      <c r="AI192" s="290">
        <f t="shared" si="123"/>
        <v>0</v>
      </c>
      <c r="AJ192" s="290">
        <f t="shared" si="123"/>
        <v>0</v>
      </c>
      <c r="AK192" s="291">
        <f t="shared" si="123"/>
        <v>0</v>
      </c>
      <c r="AL192" s="291">
        <f t="shared" si="123"/>
        <v>0</v>
      </c>
      <c r="AM192" s="289">
        <f t="shared" si="123"/>
        <v>0</v>
      </c>
      <c r="AN192" s="289">
        <f t="shared" si="123"/>
        <v>0</v>
      </c>
      <c r="AO192" s="290">
        <f t="shared" si="123"/>
        <v>0</v>
      </c>
      <c r="AP192" s="290">
        <f t="shared" si="123"/>
        <v>0</v>
      </c>
      <c r="AQ192" s="290">
        <f t="shared" si="123"/>
        <v>0</v>
      </c>
      <c r="AR192" s="290">
        <f t="shared" si="123"/>
        <v>0</v>
      </c>
      <c r="AS192" s="290">
        <f t="shared" si="123"/>
        <v>0</v>
      </c>
      <c r="AT192" s="290">
        <f t="shared" si="123"/>
        <v>0</v>
      </c>
      <c r="AU192" s="290">
        <f t="shared" si="123"/>
        <v>0</v>
      </c>
      <c r="AV192" s="290">
        <f t="shared" si="123"/>
        <v>0</v>
      </c>
      <c r="AW192" s="291">
        <f t="shared" si="123"/>
        <v>0</v>
      </c>
      <c r="AX192" s="291">
        <f t="shared" si="123"/>
        <v>0</v>
      </c>
      <c r="AY192" s="289">
        <f t="shared" si="123"/>
        <v>0</v>
      </c>
      <c r="AZ192" s="289">
        <f t="shared" si="123"/>
        <v>0</v>
      </c>
      <c r="BA192" s="290">
        <f t="shared" si="123"/>
        <v>0</v>
      </c>
      <c r="BB192" s="290">
        <f t="shared" si="123"/>
        <v>0</v>
      </c>
      <c r="BC192" s="290">
        <f t="shared" si="123"/>
        <v>0</v>
      </c>
      <c r="BD192" s="290">
        <f t="shared" si="123"/>
        <v>0</v>
      </c>
      <c r="BE192" s="290">
        <f t="shared" si="123"/>
        <v>0</v>
      </c>
      <c r="BF192" s="290">
        <f t="shared" si="123"/>
        <v>0</v>
      </c>
      <c r="BG192" s="290">
        <f t="shared" si="123"/>
        <v>0</v>
      </c>
      <c r="BH192" s="290">
        <f t="shared" si="123"/>
        <v>0</v>
      </c>
      <c r="BI192" s="291">
        <f t="shared" si="123"/>
        <v>0</v>
      </c>
      <c r="BJ192" s="291">
        <f t="shared" si="123"/>
        <v>0</v>
      </c>
      <c r="BK192" s="289">
        <f t="shared" si="123"/>
        <v>0</v>
      </c>
      <c r="BL192" s="289">
        <f t="shared" si="123"/>
        <v>0</v>
      </c>
      <c r="BM192" s="290">
        <f t="shared" si="123"/>
        <v>0</v>
      </c>
      <c r="BN192" s="290">
        <f t="shared" si="123"/>
        <v>0</v>
      </c>
      <c r="BO192" s="290">
        <f t="shared" si="123"/>
        <v>0</v>
      </c>
      <c r="BP192" s="290">
        <f t="shared" ref="BP192:CH192" si="124">BP190+BP191</f>
        <v>0</v>
      </c>
      <c r="BQ192" s="290">
        <f t="shared" si="124"/>
        <v>0</v>
      </c>
      <c r="BR192" s="290">
        <f t="shared" si="124"/>
        <v>0</v>
      </c>
      <c r="BS192" s="290">
        <f t="shared" si="124"/>
        <v>0</v>
      </c>
      <c r="BT192" s="290">
        <f t="shared" si="124"/>
        <v>0</v>
      </c>
      <c r="BU192" s="291">
        <f t="shared" si="124"/>
        <v>0</v>
      </c>
      <c r="BV192" s="291">
        <f t="shared" si="124"/>
        <v>0</v>
      </c>
      <c r="BW192" s="289">
        <f t="shared" si="124"/>
        <v>0</v>
      </c>
      <c r="BX192" s="289">
        <f t="shared" si="124"/>
        <v>0</v>
      </c>
      <c r="BY192" s="290">
        <f t="shared" si="124"/>
        <v>0</v>
      </c>
      <c r="BZ192" s="290">
        <f t="shared" si="124"/>
        <v>0</v>
      </c>
      <c r="CA192" s="290">
        <f t="shared" si="124"/>
        <v>0</v>
      </c>
      <c r="CB192" s="290">
        <f t="shared" si="124"/>
        <v>0</v>
      </c>
      <c r="CC192" s="290">
        <f t="shared" si="124"/>
        <v>0</v>
      </c>
      <c r="CD192" s="290">
        <f t="shared" si="124"/>
        <v>0</v>
      </c>
      <c r="CE192" s="290">
        <f t="shared" si="124"/>
        <v>0</v>
      </c>
      <c r="CF192" s="290">
        <f t="shared" si="124"/>
        <v>0</v>
      </c>
      <c r="CG192" s="291">
        <f t="shared" si="124"/>
        <v>0</v>
      </c>
      <c r="CH192" s="295">
        <f t="shared" si="124"/>
        <v>0</v>
      </c>
    </row>
    <row r="193" spans="1:86" x14ac:dyDescent="0.3">
      <c r="A193" s="127"/>
      <c r="B193" s="127" t="s">
        <v>262</v>
      </c>
      <c r="C193" s="145">
        <f>C185+C192</f>
        <v>0</v>
      </c>
      <c r="D193" s="145">
        <f t="shared" ref="D193:BO193" si="125">D185+D192</f>
        <v>1</v>
      </c>
      <c r="E193" s="145">
        <f t="shared" si="125"/>
        <v>1</v>
      </c>
      <c r="F193" s="145">
        <f t="shared" si="125"/>
        <v>1.000010991790544</v>
      </c>
      <c r="G193" s="145">
        <f t="shared" si="125"/>
        <v>0.9999879550197881</v>
      </c>
      <c r="H193" s="145">
        <f t="shared" si="125"/>
        <v>1.0000017142213979</v>
      </c>
      <c r="I193" s="145">
        <f t="shared" si="125"/>
        <v>0.99999459461434981</v>
      </c>
      <c r="J193" s="145">
        <f t="shared" si="125"/>
        <v>1.0000028310685189</v>
      </c>
      <c r="K193" s="145">
        <f t="shared" si="125"/>
        <v>0.99999983492099642</v>
      </c>
      <c r="L193" s="145">
        <f t="shared" si="125"/>
        <v>1.0000051618933155</v>
      </c>
      <c r="M193" s="145">
        <f t="shared" si="125"/>
        <v>0.99999862016845831</v>
      </c>
      <c r="N193" s="145">
        <f t="shared" si="125"/>
        <v>1.0000136030489317</v>
      </c>
      <c r="O193" s="296">
        <f t="shared" si="125"/>
        <v>0</v>
      </c>
      <c r="P193" s="296">
        <f t="shared" si="125"/>
        <v>0</v>
      </c>
      <c r="Q193" s="296">
        <f t="shared" si="125"/>
        <v>0</v>
      </c>
      <c r="R193" s="296">
        <f t="shared" si="125"/>
        <v>0</v>
      </c>
      <c r="S193" s="296">
        <f t="shared" si="125"/>
        <v>0</v>
      </c>
      <c r="T193" s="296">
        <f t="shared" si="125"/>
        <v>0</v>
      </c>
      <c r="U193" s="296">
        <f t="shared" si="125"/>
        <v>0</v>
      </c>
      <c r="V193" s="296">
        <f t="shared" si="125"/>
        <v>0</v>
      </c>
      <c r="W193" s="296">
        <f t="shared" si="125"/>
        <v>0</v>
      </c>
      <c r="X193" s="296">
        <f t="shared" si="125"/>
        <v>0</v>
      </c>
      <c r="Y193" s="296">
        <f t="shared" si="125"/>
        <v>0</v>
      </c>
      <c r="Z193" s="296">
        <f t="shared" si="125"/>
        <v>0</v>
      </c>
      <c r="AA193" s="296">
        <f t="shared" si="125"/>
        <v>0</v>
      </c>
      <c r="AB193" s="296">
        <f t="shared" si="125"/>
        <v>0</v>
      </c>
      <c r="AC193" s="296">
        <f t="shared" si="125"/>
        <v>0</v>
      </c>
      <c r="AD193" s="296">
        <f t="shared" si="125"/>
        <v>0</v>
      </c>
      <c r="AE193" s="296">
        <f t="shared" si="125"/>
        <v>0</v>
      </c>
      <c r="AF193" s="296">
        <f t="shared" si="125"/>
        <v>0</v>
      </c>
      <c r="AG193" s="296">
        <f t="shared" si="125"/>
        <v>0</v>
      </c>
      <c r="AH193" s="296">
        <f t="shared" si="125"/>
        <v>0</v>
      </c>
      <c r="AI193" s="296">
        <f t="shared" si="125"/>
        <v>0</v>
      </c>
      <c r="AJ193" s="296">
        <f t="shared" si="125"/>
        <v>0</v>
      </c>
      <c r="AK193" s="296">
        <f t="shared" si="125"/>
        <v>0</v>
      </c>
      <c r="AL193" s="296">
        <f t="shared" si="125"/>
        <v>0</v>
      </c>
      <c r="AM193" s="296">
        <f t="shared" si="125"/>
        <v>0</v>
      </c>
      <c r="AN193" s="296">
        <f t="shared" si="125"/>
        <v>0</v>
      </c>
      <c r="AO193" s="296">
        <f t="shared" si="125"/>
        <v>0</v>
      </c>
      <c r="AP193" s="296">
        <f t="shared" si="125"/>
        <v>0</v>
      </c>
      <c r="AQ193" s="296">
        <f t="shared" si="125"/>
        <v>0</v>
      </c>
      <c r="AR193" s="296">
        <f t="shared" si="125"/>
        <v>0</v>
      </c>
      <c r="AS193" s="296">
        <f t="shared" si="125"/>
        <v>0</v>
      </c>
      <c r="AT193" s="296">
        <f t="shared" si="125"/>
        <v>0</v>
      </c>
      <c r="AU193" s="296">
        <f t="shared" si="125"/>
        <v>0</v>
      </c>
      <c r="AV193" s="296">
        <f t="shared" si="125"/>
        <v>0</v>
      </c>
      <c r="AW193" s="296">
        <f t="shared" si="125"/>
        <v>0</v>
      </c>
      <c r="AX193" s="296">
        <f t="shared" si="125"/>
        <v>0</v>
      </c>
      <c r="AY193" s="296">
        <f t="shared" si="125"/>
        <v>0</v>
      </c>
      <c r="AZ193" s="296">
        <f t="shared" si="125"/>
        <v>0</v>
      </c>
      <c r="BA193" s="296">
        <f t="shared" si="125"/>
        <v>0</v>
      </c>
      <c r="BB193" s="296">
        <f t="shared" si="125"/>
        <v>0</v>
      </c>
      <c r="BC193" s="296">
        <f t="shared" si="125"/>
        <v>0</v>
      </c>
      <c r="BD193" s="296">
        <f t="shared" si="125"/>
        <v>0</v>
      </c>
      <c r="BE193" s="296">
        <f t="shared" si="125"/>
        <v>0</v>
      </c>
      <c r="BF193" s="296">
        <f t="shared" si="125"/>
        <v>0</v>
      </c>
      <c r="BG193" s="296">
        <f t="shared" si="125"/>
        <v>0</v>
      </c>
      <c r="BH193" s="296">
        <f t="shared" si="125"/>
        <v>0</v>
      </c>
      <c r="BI193" s="296">
        <f t="shared" si="125"/>
        <v>0</v>
      </c>
      <c r="BJ193" s="296">
        <f t="shared" si="125"/>
        <v>0</v>
      </c>
      <c r="BK193" s="296">
        <f t="shared" si="125"/>
        <v>0</v>
      </c>
      <c r="BL193" s="296">
        <f t="shared" si="125"/>
        <v>0</v>
      </c>
      <c r="BM193" s="296">
        <f t="shared" si="125"/>
        <v>0</v>
      </c>
      <c r="BN193" s="296">
        <f t="shared" si="125"/>
        <v>0</v>
      </c>
      <c r="BO193" s="296">
        <f t="shared" si="125"/>
        <v>0</v>
      </c>
      <c r="BP193" s="296">
        <f t="shared" ref="BP193:CH193" si="126">BP185+BP192</f>
        <v>0</v>
      </c>
      <c r="BQ193" s="296">
        <f t="shared" si="126"/>
        <v>0</v>
      </c>
      <c r="BR193" s="296">
        <f t="shared" si="126"/>
        <v>0</v>
      </c>
      <c r="BS193" s="296">
        <f t="shared" si="126"/>
        <v>0</v>
      </c>
      <c r="BT193" s="296">
        <f t="shared" si="126"/>
        <v>0</v>
      </c>
      <c r="BU193" s="296">
        <f t="shared" si="126"/>
        <v>0</v>
      </c>
      <c r="BV193" s="296">
        <f t="shared" si="126"/>
        <v>0</v>
      </c>
      <c r="BW193" s="296">
        <f t="shared" si="126"/>
        <v>0</v>
      </c>
      <c r="BX193" s="296">
        <f t="shared" si="126"/>
        <v>0</v>
      </c>
      <c r="BY193" s="296">
        <f t="shared" si="126"/>
        <v>0</v>
      </c>
      <c r="BZ193" s="296">
        <f t="shared" si="126"/>
        <v>0</v>
      </c>
      <c r="CA193" s="296">
        <f t="shared" si="126"/>
        <v>0</v>
      </c>
      <c r="CB193" s="296">
        <f t="shared" si="126"/>
        <v>0</v>
      </c>
      <c r="CC193" s="296">
        <f t="shared" si="126"/>
        <v>0</v>
      </c>
      <c r="CD193" s="296">
        <f t="shared" si="126"/>
        <v>0</v>
      </c>
      <c r="CE193" s="296">
        <f t="shared" si="126"/>
        <v>0</v>
      </c>
      <c r="CF193" s="296">
        <f t="shared" si="126"/>
        <v>0</v>
      </c>
      <c r="CG193" s="296">
        <f t="shared" si="126"/>
        <v>0</v>
      </c>
      <c r="CH193" s="296">
        <f t="shared" si="126"/>
        <v>0</v>
      </c>
    </row>
    <row r="194" spans="1:86" x14ac:dyDescent="0.3">
      <c r="A194" s="127"/>
      <c r="B194" s="127"/>
      <c r="C194" s="132"/>
      <c r="D194" s="132"/>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132"/>
      <c r="BF194" s="132"/>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row>
    <row r="195" spans="1:86" s="136" customFormat="1" x14ac:dyDescent="0.3">
      <c r="A195" s="127"/>
      <c r="B195" s="127" t="s">
        <v>263</v>
      </c>
      <c r="C195" s="146">
        <f t="shared" ref="C195" si="127">SUM(C181:C182)</f>
        <v>0</v>
      </c>
      <c r="D195" s="146">
        <f t="shared" ref="D195:BO195" si="128">SUM(D181:D182)</f>
        <v>88.539258510725944</v>
      </c>
      <c r="E195" s="147">
        <f t="shared" si="128"/>
        <v>207.27967649831129</v>
      </c>
      <c r="F195" s="147">
        <f t="shared" si="128"/>
        <v>460.42615970893803</v>
      </c>
      <c r="G195" s="147">
        <f t="shared" si="128"/>
        <v>899.53315094379116</v>
      </c>
      <c r="H195" s="147">
        <f t="shared" si="128"/>
        <v>1454.2261965898788</v>
      </c>
      <c r="I195" s="147">
        <f t="shared" si="128"/>
        <v>1386.4935738662243</v>
      </c>
      <c r="J195" s="147">
        <f t="shared" si="128"/>
        <v>1492.6804116847748</v>
      </c>
      <c r="K195" s="147">
        <f t="shared" si="128"/>
        <v>1433.7147848352952</v>
      </c>
      <c r="L195" s="147">
        <f t="shared" si="128"/>
        <v>1002.443434384302</v>
      </c>
      <c r="M195" s="148">
        <f t="shared" si="128"/>
        <v>690.41156412140208</v>
      </c>
      <c r="N195" s="148">
        <f t="shared" si="128"/>
        <v>787.85941486578986</v>
      </c>
      <c r="O195" s="302">
        <f t="shared" si="128"/>
        <v>0</v>
      </c>
      <c r="P195" s="302">
        <f t="shared" si="128"/>
        <v>0</v>
      </c>
      <c r="Q195" s="303">
        <f t="shared" si="128"/>
        <v>0</v>
      </c>
      <c r="R195" s="303">
        <f t="shared" si="128"/>
        <v>0</v>
      </c>
      <c r="S195" s="303">
        <f t="shared" si="128"/>
        <v>0</v>
      </c>
      <c r="T195" s="303">
        <f t="shared" si="128"/>
        <v>0</v>
      </c>
      <c r="U195" s="303">
        <f t="shared" si="128"/>
        <v>0</v>
      </c>
      <c r="V195" s="303">
        <f t="shared" si="128"/>
        <v>0</v>
      </c>
      <c r="W195" s="303">
        <f t="shared" si="128"/>
        <v>0</v>
      </c>
      <c r="X195" s="303">
        <f t="shared" si="128"/>
        <v>0</v>
      </c>
      <c r="Y195" s="304">
        <f t="shared" si="128"/>
        <v>0</v>
      </c>
      <c r="Z195" s="304">
        <f t="shared" si="128"/>
        <v>0</v>
      </c>
      <c r="AA195" s="302">
        <f t="shared" si="128"/>
        <v>0</v>
      </c>
      <c r="AB195" s="302">
        <f t="shared" si="128"/>
        <v>0</v>
      </c>
      <c r="AC195" s="303">
        <f t="shared" si="128"/>
        <v>0</v>
      </c>
      <c r="AD195" s="303">
        <f t="shared" si="128"/>
        <v>0</v>
      </c>
      <c r="AE195" s="303">
        <f t="shared" si="128"/>
        <v>0</v>
      </c>
      <c r="AF195" s="303">
        <f t="shared" si="128"/>
        <v>0</v>
      </c>
      <c r="AG195" s="303">
        <f t="shared" si="128"/>
        <v>0</v>
      </c>
      <c r="AH195" s="303">
        <f t="shared" si="128"/>
        <v>0</v>
      </c>
      <c r="AI195" s="303">
        <f t="shared" si="128"/>
        <v>0</v>
      </c>
      <c r="AJ195" s="303">
        <f t="shared" si="128"/>
        <v>0</v>
      </c>
      <c r="AK195" s="304">
        <f t="shared" si="128"/>
        <v>0</v>
      </c>
      <c r="AL195" s="304">
        <f t="shared" si="128"/>
        <v>0</v>
      </c>
      <c r="AM195" s="302">
        <f t="shared" si="128"/>
        <v>0</v>
      </c>
      <c r="AN195" s="302">
        <f t="shared" si="128"/>
        <v>0</v>
      </c>
      <c r="AO195" s="303">
        <f t="shared" si="128"/>
        <v>0</v>
      </c>
      <c r="AP195" s="303">
        <f t="shared" si="128"/>
        <v>0</v>
      </c>
      <c r="AQ195" s="303">
        <f t="shared" si="128"/>
        <v>0</v>
      </c>
      <c r="AR195" s="303">
        <f t="shared" si="128"/>
        <v>0</v>
      </c>
      <c r="AS195" s="303">
        <f t="shared" si="128"/>
        <v>0</v>
      </c>
      <c r="AT195" s="303">
        <f t="shared" si="128"/>
        <v>0</v>
      </c>
      <c r="AU195" s="303">
        <f t="shared" si="128"/>
        <v>0</v>
      </c>
      <c r="AV195" s="303">
        <f t="shared" si="128"/>
        <v>0</v>
      </c>
      <c r="AW195" s="304">
        <f t="shared" si="128"/>
        <v>0</v>
      </c>
      <c r="AX195" s="304">
        <f t="shared" si="128"/>
        <v>0</v>
      </c>
      <c r="AY195" s="302">
        <f t="shared" si="128"/>
        <v>0</v>
      </c>
      <c r="AZ195" s="302">
        <f t="shared" si="128"/>
        <v>0</v>
      </c>
      <c r="BA195" s="303">
        <f t="shared" si="128"/>
        <v>0</v>
      </c>
      <c r="BB195" s="303">
        <f t="shared" si="128"/>
        <v>0</v>
      </c>
      <c r="BC195" s="303">
        <f t="shared" si="128"/>
        <v>0</v>
      </c>
      <c r="BD195" s="303">
        <f t="shared" si="128"/>
        <v>0</v>
      </c>
      <c r="BE195" s="303">
        <f t="shared" si="128"/>
        <v>0</v>
      </c>
      <c r="BF195" s="303">
        <f t="shared" si="128"/>
        <v>0</v>
      </c>
      <c r="BG195" s="303">
        <f t="shared" si="128"/>
        <v>0</v>
      </c>
      <c r="BH195" s="303">
        <f t="shared" si="128"/>
        <v>0</v>
      </c>
      <c r="BI195" s="304">
        <f t="shared" si="128"/>
        <v>0</v>
      </c>
      <c r="BJ195" s="304">
        <f t="shared" si="128"/>
        <v>0</v>
      </c>
      <c r="BK195" s="302">
        <f t="shared" si="128"/>
        <v>0</v>
      </c>
      <c r="BL195" s="302">
        <f t="shared" si="128"/>
        <v>0</v>
      </c>
      <c r="BM195" s="303">
        <f t="shared" si="128"/>
        <v>0</v>
      </c>
      <c r="BN195" s="303">
        <f t="shared" si="128"/>
        <v>0</v>
      </c>
      <c r="BO195" s="303">
        <f t="shared" si="128"/>
        <v>0</v>
      </c>
      <c r="BP195" s="303">
        <f t="shared" ref="BP195:CH195" si="129">SUM(BP181:BP182)</f>
        <v>0</v>
      </c>
      <c r="BQ195" s="303">
        <f t="shared" si="129"/>
        <v>0</v>
      </c>
      <c r="BR195" s="303">
        <f t="shared" si="129"/>
        <v>0</v>
      </c>
      <c r="BS195" s="303">
        <f t="shared" si="129"/>
        <v>0</v>
      </c>
      <c r="BT195" s="303">
        <f t="shared" si="129"/>
        <v>0</v>
      </c>
      <c r="BU195" s="304">
        <f t="shared" si="129"/>
        <v>0</v>
      </c>
      <c r="BV195" s="304">
        <f t="shared" si="129"/>
        <v>0</v>
      </c>
      <c r="BW195" s="302">
        <f t="shared" si="129"/>
        <v>0</v>
      </c>
      <c r="BX195" s="302">
        <f t="shared" si="129"/>
        <v>0</v>
      </c>
      <c r="BY195" s="303">
        <f t="shared" si="129"/>
        <v>0</v>
      </c>
      <c r="BZ195" s="303">
        <f t="shared" si="129"/>
        <v>0</v>
      </c>
      <c r="CA195" s="303">
        <f t="shared" si="129"/>
        <v>0</v>
      </c>
      <c r="CB195" s="303">
        <f t="shared" si="129"/>
        <v>0</v>
      </c>
      <c r="CC195" s="303">
        <f t="shared" si="129"/>
        <v>0</v>
      </c>
      <c r="CD195" s="303">
        <f t="shared" si="129"/>
        <v>0</v>
      </c>
      <c r="CE195" s="303">
        <f t="shared" si="129"/>
        <v>0</v>
      </c>
      <c r="CF195" s="303">
        <f t="shared" si="129"/>
        <v>0</v>
      </c>
      <c r="CG195" s="304">
        <f t="shared" si="129"/>
        <v>0</v>
      </c>
      <c r="CH195" s="304">
        <f t="shared" si="129"/>
        <v>0</v>
      </c>
    </row>
    <row r="196" spans="1:86" s="136" customFormat="1" x14ac:dyDescent="0.3">
      <c r="A196" s="127"/>
      <c r="B196" s="127" t="s">
        <v>264</v>
      </c>
      <c r="C196" s="146">
        <f t="shared" ref="C196" si="130">SUM(C188:C189)</f>
        <v>0</v>
      </c>
      <c r="D196" s="146">
        <f t="shared" ref="D196:BO196" si="131">SUM(D188:D189)</f>
        <v>18.09410233247586</v>
      </c>
      <c r="E196" s="147">
        <f t="shared" si="131"/>
        <v>5.9689442076216235</v>
      </c>
      <c r="F196" s="147">
        <f t="shared" si="131"/>
        <v>32.334088130344988</v>
      </c>
      <c r="G196" s="147">
        <f t="shared" si="131"/>
        <v>71.924145138966495</v>
      </c>
      <c r="H196" s="147">
        <f t="shared" si="131"/>
        <v>10.004614874886244</v>
      </c>
      <c r="I196" s="147">
        <f t="shared" si="131"/>
        <v>410.61727030261784</v>
      </c>
      <c r="J196" s="147">
        <f t="shared" si="131"/>
        <v>141.86286404691077</v>
      </c>
      <c r="K196" s="147">
        <f t="shared" si="131"/>
        <v>268.86267959591237</v>
      </c>
      <c r="L196" s="147">
        <f t="shared" si="131"/>
        <v>40.504320161861983</v>
      </c>
      <c r="M196" s="148">
        <f t="shared" si="131"/>
        <v>147.88480088394246</v>
      </c>
      <c r="N196" s="148">
        <f t="shared" si="131"/>
        <v>52.370815754203271</v>
      </c>
      <c r="O196" s="302">
        <f t="shared" si="131"/>
        <v>0</v>
      </c>
      <c r="P196" s="302">
        <f t="shared" si="131"/>
        <v>0</v>
      </c>
      <c r="Q196" s="303">
        <f t="shared" si="131"/>
        <v>0</v>
      </c>
      <c r="R196" s="303">
        <f t="shared" si="131"/>
        <v>0</v>
      </c>
      <c r="S196" s="303">
        <f t="shared" si="131"/>
        <v>0</v>
      </c>
      <c r="T196" s="303">
        <f t="shared" si="131"/>
        <v>0</v>
      </c>
      <c r="U196" s="303">
        <f t="shared" si="131"/>
        <v>0</v>
      </c>
      <c r="V196" s="303">
        <f t="shared" si="131"/>
        <v>0</v>
      </c>
      <c r="W196" s="303">
        <f t="shared" si="131"/>
        <v>0</v>
      </c>
      <c r="X196" s="303">
        <f t="shared" si="131"/>
        <v>0</v>
      </c>
      <c r="Y196" s="304">
        <f t="shared" si="131"/>
        <v>0</v>
      </c>
      <c r="Z196" s="304">
        <f t="shared" si="131"/>
        <v>0</v>
      </c>
      <c r="AA196" s="302">
        <f t="shared" si="131"/>
        <v>0</v>
      </c>
      <c r="AB196" s="302">
        <f t="shared" si="131"/>
        <v>0</v>
      </c>
      <c r="AC196" s="303">
        <f t="shared" si="131"/>
        <v>0</v>
      </c>
      <c r="AD196" s="303">
        <f t="shared" si="131"/>
        <v>0</v>
      </c>
      <c r="AE196" s="303">
        <f t="shared" si="131"/>
        <v>0</v>
      </c>
      <c r="AF196" s="303">
        <f t="shared" si="131"/>
        <v>0</v>
      </c>
      <c r="AG196" s="303">
        <f t="shared" si="131"/>
        <v>0</v>
      </c>
      <c r="AH196" s="303">
        <f t="shared" si="131"/>
        <v>0</v>
      </c>
      <c r="AI196" s="303">
        <f t="shared" si="131"/>
        <v>0</v>
      </c>
      <c r="AJ196" s="303">
        <f t="shared" si="131"/>
        <v>0</v>
      </c>
      <c r="AK196" s="304">
        <f t="shared" si="131"/>
        <v>0</v>
      </c>
      <c r="AL196" s="304">
        <f t="shared" si="131"/>
        <v>0</v>
      </c>
      <c r="AM196" s="302">
        <f t="shared" si="131"/>
        <v>0</v>
      </c>
      <c r="AN196" s="302">
        <f t="shared" si="131"/>
        <v>0</v>
      </c>
      <c r="AO196" s="303">
        <f t="shared" si="131"/>
        <v>0</v>
      </c>
      <c r="AP196" s="303">
        <f t="shared" si="131"/>
        <v>0</v>
      </c>
      <c r="AQ196" s="303">
        <f t="shared" si="131"/>
        <v>0</v>
      </c>
      <c r="AR196" s="303">
        <f t="shared" si="131"/>
        <v>0</v>
      </c>
      <c r="AS196" s="303">
        <f t="shared" si="131"/>
        <v>0</v>
      </c>
      <c r="AT196" s="303">
        <f t="shared" si="131"/>
        <v>0</v>
      </c>
      <c r="AU196" s="303">
        <f t="shared" si="131"/>
        <v>0</v>
      </c>
      <c r="AV196" s="303">
        <f t="shared" si="131"/>
        <v>0</v>
      </c>
      <c r="AW196" s="304">
        <f t="shared" si="131"/>
        <v>0</v>
      </c>
      <c r="AX196" s="304">
        <f t="shared" si="131"/>
        <v>0</v>
      </c>
      <c r="AY196" s="302">
        <f t="shared" si="131"/>
        <v>0</v>
      </c>
      <c r="AZ196" s="302">
        <f t="shared" si="131"/>
        <v>0</v>
      </c>
      <c r="BA196" s="303">
        <f t="shared" si="131"/>
        <v>0</v>
      </c>
      <c r="BB196" s="303">
        <f t="shared" si="131"/>
        <v>0</v>
      </c>
      <c r="BC196" s="303">
        <f t="shared" si="131"/>
        <v>0</v>
      </c>
      <c r="BD196" s="303">
        <f t="shared" si="131"/>
        <v>0</v>
      </c>
      <c r="BE196" s="303">
        <f t="shared" si="131"/>
        <v>0</v>
      </c>
      <c r="BF196" s="303">
        <f t="shared" si="131"/>
        <v>0</v>
      </c>
      <c r="BG196" s="303">
        <f t="shared" si="131"/>
        <v>0</v>
      </c>
      <c r="BH196" s="303">
        <f t="shared" si="131"/>
        <v>0</v>
      </c>
      <c r="BI196" s="304">
        <f t="shared" si="131"/>
        <v>0</v>
      </c>
      <c r="BJ196" s="304">
        <f t="shared" si="131"/>
        <v>0</v>
      </c>
      <c r="BK196" s="302">
        <f t="shared" si="131"/>
        <v>0</v>
      </c>
      <c r="BL196" s="302">
        <f t="shared" si="131"/>
        <v>0</v>
      </c>
      <c r="BM196" s="303">
        <f t="shared" si="131"/>
        <v>0</v>
      </c>
      <c r="BN196" s="303">
        <f t="shared" si="131"/>
        <v>0</v>
      </c>
      <c r="BO196" s="303">
        <f t="shared" si="131"/>
        <v>0</v>
      </c>
      <c r="BP196" s="303">
        <f t="shared" ref="BP196:CH196" si="132">SUM(BP188:BP189)</f>
        <v>0</v>
      </c>
      <c r="BQ196" s="303">
        <f t="shared" si="132"/>
        <v>0</v>
      </c>
      <c r="BR196" s="303">
        <f t="shared" si="132"/>
        <v>0</v>
      </c>
      <c r="BS196" s="303">
        <f t="shared" si="132"/>
        <v>0</v>
      </c>
      <c r="BT196" s="303">
        <f t="shared" si="132"/>
        <v>0</v>
      </c>
      <c r="BU196" s="304">
        <f t="shared" si="132"/>
        <v>0</v>
      </c>
      <c r="BV196" s="304">
        <f t="shared" si="132"/>
        <v>0</v>
      </c>
      <c r="BW196" s="302">
        <f t="shared" si="132"/>
        <v>0</v>
      </c>
      <c r="BX196" s="302">
        <f t="shared" si="132"/>
        <v>0</v>
      </c>
      <c r="BY196" s="303">
        <f t="shared" si="132"/>
        <v>0</v>
      </c>
      <c r="BZ196" s="303">
        <f t="shared" si="132"/>
        <v>0</v>
      </c>
      <c r="CA196" s="303">
        <f t="shared" si="132"/>
        <v>0</v>
      </c>
      <c r="CB196" s="303">
        <f t="shared" si="132"/>
        <v>0</v>
      </c>
      <c r="CC196" s="303">
        <f t="shared" si="132"/>
        <v>0</v>
      </c>
      <c r="CD196" s="303">
        <f t="shared" si="132"/>
        <v>0</v>
      </c>
      <c r="CE196" s="303">
        <f t="shared" si="132"/>
        <v>0</v>
      </c>
      <c r="CF196" s="303">
        <f t="shared" si="132"/>
        <v>0</v>
      </c>
      <c r="CG196" s="304">
        <f t="shared" si="132"/>
        <v>0</v>
      </c>
      <c r="CH196" s="304">
        <f t="shared" si="132"/>
        <v>0</v>
      </c>
    </row>
    <row r="197" spans="1:86" s="136" customFormat="1" x14ac:dyDescent="0.3">
      <c r="A197" s="127"/>
      <c r="B197" s="127" t="s">
        <v>250</v>
      </c>
      <c r="C197" s="149">
        <f t="shared" ref="C197" si="133">SUM(C195:C196)</f>
        <v>0</v>
      </c>
      <c r="D197" s="149">
        <f t="shared" ref="D197:BO197" si="134">SUM(D195:D196)</f>
        <v>106.6333608432018</v>
      </c>
      <c r="E197" s="149">
        <f t="shared" si="134"/>
        <v>213.24862070593292</v>
      </c>
      <c r="F197" s="149">
        <f t="shared" si="134"/>
        <v>492.76024783928301</v>
      </c>
      <c r="G197" s="149">
        <f t="shared" si="134"/>
        <v>971.45729608275769</v>
      </c>
      <c r="H197" s="149">
        <f t="shared" si="134"/>
        <v>1464.2308114647651</v>
      </c>
      <c r="I197" s="149">
        <f t="shared" si="134"/>
        <v>1797.110844168842</v>
      </c>
      <c r="J197" s="149">
        <f t="shared" si="134"/>
        <v>1634.5432757316855</v>
      </c>
      <c r="K197" s="149">
        <f t="shared" si="134"/>
        <v>1702.5774644312075</v>
      </c>
      <c r="L197" s="149">
        <f t="shared" si="134"/>
        <v>1042.9477545461641</v>
      </c>
      <c r="M197" s="150">
        <f t="shared" si="134"/>
        <v>838.29636500534457</v>
      </c>
      <c r="N197" s="150">
        <f t="shared" si="134"/>
        <v>840.23023061999311</v>
      </c>
      <c r="O197" s="305">
        <f t="shared" si="134"/>
        <v>0</v>
      </c>
      <c r="P197" s="305">
        <f t="shared" si="134"/>
        <v>0</v>
      </c>
      <c r="Q197" s="305">
        <f t="shared" si="134"/>
        <v>0</v>
      </c>
      <c r="R197" s="305">
        <f t="shared" si="134"/>
        <v>0</v>
      </c>
      <c r="S197" s="305">
        <f t="shared" si="134"/>
        <v>0</v>
      </c>
      <c r="T197" s="305">
        <f t="shared" si="134"/>
        <v>0</v>
      </c>
      <c r="U197" s="305">
        <f t="shared" si="134"/>
        <v>0</v>
      </c>
      <c r="V197" s="305">
        <f t="shared" si="134"/>
        <v>0</v>
      </c>
      <c r="W197" s="305">
        <f t="shared" si="134"/>
        <v>0</v>
      </c>
      <c r="X197" s="305">
        <f t="shared" si="134"/>
        <v>0</v>
      </c>
      <c r="Y197" s="306">
        <f t="shared" si="134"/>
        <v>0</v>
      </c>
      <c r="Z197" s="306">
        <f t="shared" si="134"/>
        <v>0</v>
      </c>
      <c r="AA197" s="305">
        <f t="shared" si="134"/>
        <v>0</v>
      </c>
      <c r="AB197" s="305">
        <f t="shared" si="134"/>
        <v>0</v>
      </c>
      <c r="AC197" s="305">
        <f t="shared" si="134"/>
        <v>0</v>
      </c>
      <c r="AD197" s="305">
        <f t="shared" si="134"/>
        <v>0</v>
      </c>
      <c r="AE197" s="305">
        <f t="shared" si="134"/>
        <v>0</v>
      </c>
      <c r="AF197" s="305">
        <f t="shared" si="134"/>
        <v>0</v>
      </c>
      <c r="AG197" s="305">
        <f t="shared" si="134"/>
        <v>0</v>
      </c>
      <c r="AH197" s="305">
        <f t="shared" si="134"/>
        <v>0</v>
      </c>
      <c r="AI197" s="305">
        <f t="shared" si="134"/>
        <v>0</v>
      </c>
      <c r="AJ197" s="305">
        <f t="shared" si="134"/>
        <v>0</v>
      </c>
      <c r="AK197" s="306">
        <f t="shared" si="134"/>
        <v>0</v>
      </c>
      <c r="AL197" s="306">
        <f t="shared" si="134"/>
        <v>0</v>
      </c>
      <c r="AM197" s="305">
        <f t="shared" si="134"/>
        <v>0</v>
      </c>
      <c r="AN197" s="305">
        <f t="shared" si="134"/>
        <v>0</v>
      </c>
      <c r="AO197" s="305">
        <f t="shared" si="134"/>
        <v>0</v>
      </c>
      <c r="AP197" s="305">
        <f t="shared" si="134"/>
        <v>0</v>
      </c>
      <c r="AQ197" s="305">
        <f t="shared" si="134"/>
        <v>0</v>
      </c>
      <c r="AR197" s="305">
        <f t="shared" si="134"/>
        <v>0</v>
      </c>
      <c r="AS197" s="305">
        <f t="shared" si="134"/>
        <v>0</v>
      </c>
      <c r="AT197" s="305">
        <f t="shared" si="134"/>
        <v>0</v>
      </c>
      <c r="AU197" s="305">
        <f t="shared" si="134"/>
        <v>0</v>
      </c>
      <c r="AV197" s="305">
        <f t="shared" si="134"/>
        <v>0</v>
      </c>
      <c r="AW197" s="306">
        <f t="shared" si="134"/>
        <v>0</v>
      </c>
      <c r="AX197" s="306">
        <f t="shared" si="134"/>
        <v>0</v>
      </c>
      <c r="AY197" s="305">
        <f t="shared" si="134"/>
        <v>0</v>
      </c>
      <c r="AZ197" s="305">
        <f t="shared" si="134"/>
        <v>0</v>
      </c>
      <c r="BA197" s="305">
        <f t="shared" si="134"/>
        <v>0</v>
      </c>
      <c r="BB197" s="305">
        <f t="shared" si="134"/>
        <v>0</v>
      </c>
      <c r="BC197" s="305">
        <f t="shared" si="134"/>
        <v>0</v>
      </c>
      <c r="BD197" s="305">
        <f t="shared" si="134"/>
        <v>0</v>
      </c>
      <c r="BE197" s="305">
        <f t="shared" si="134"/>
        <v>0</v>
      </c>
      <c r="BF197" s="305">
        <f t="shared" si="134"/>
        <v>0</v>
      </c>
      <c r="BG197" s="305">
        <f t="shared" si="134"/>
        <v>0</v>
      </c>
      <c r="BH197" s="305">
        <f t="shared" si="134"/>
        <v>0</v>
      </c>
      <c r="BI197" s="306">
        <f t="shared" si="134"/>
        <v>0</v>
      </c>
      <c r="BJ197" s="306">
        <f t="shared" si="134"/>
        <v>0</v>
      </c>
      <c r="BK197" s="305">
        <f t="shared" si="134"/>
        <v>0</v>
      </c>
      <c r="BL197" s="305">
        <f t="shared" si="134"/>
        <v>0</v>
      </c>
      <c r="BM197" s="305">
        <f t="shared" si="134"/>
        <v>0</v>
      </c>
      <c r="BN197" s="305">
        <f t="shared" si="134"/>
        <v>0</v>
      </c>
      <c r="BO197" s="305">
        <f t="shared" si="134"/>
        <v>0</v>
      </c>
      <c r="BP197" s="305">
        <f t="shared" ref="BP197:CH197" si="135">SUM(BP195:BP196)</f>
        <v>0</v>
      </c>
      <c r="BQ197" s="305">
        <f t="shared" si="135"/>
        <v>0</v>
      </c>
      <c r="BR197" s="305">
        <f t="shared" si="135"/>
        <v>0</v>
      </c>
      <c r="BS197" s="305">
        <f t="shared" si="135"/>
        <v>0</v>
      </c>
      <c r="BT197" s="305">
        <f t="shared" si="135"/>
        <v>0</v>
      </c>
      <c r="BU197" s="306">
        <f t="shared" si="135"/>
        <v>0</v>
      </c>
      <c r="BV197" s="306">
        <f t="shared" si="135"/>
        <v>0</v>
      </c>
      <c r="BW197" s="305">
        <f t="shared" si="135"/>
        <v>0</v>
      </c>
      <c r="BX197" s="305">
        <f t="shared" si="135"/>
        <v>0</v>
      </c>
      <c r="BY197" s="305">
        <f t="shared" si="135"/>
        <v>0</v>
      </c>
      <c r="BZ197" s="305">
        <f t="shared" si="135"/>
        <v>0</v>
      </c>
      <c r="CA197" s="305">
        <f t="shared" si="135"/>
        <v>0</v>
      </c>
      <c r="CB197" s="305">
        <f t="shared" si="135"/>
        <v>0</v>
      </c>
      <c r="CC197" s="305">
        <f t="shared" si="135"/>
        <v>0</v>
      </c>
      <c r="CD197" s="305">
        <f t="shared" si="135"/>
        <v>0</v>
      </c>
      <c r="CE197" s="305">
        <f t="shared" si="135"/>
        <v>0</v>
      </c>
      <c r="CF197" s="305">
        <f t="shared" si="135"/>
        <v>0</v>
      </c>
      <c r="CG197" s="306">
        <f t="shared" si="135"/>
        <v>0</v>
      </c>
      <c r="CH197" s="306">
        <f t="shared" si="135"/>
        <v>0</v>
      </c>
    </row>
  </sheetData>
  <mergeCells count="24">
    <mergeCell ref="A77:A90"/>
    <mergeCell ref="A4:A19"/>
    <mergeCell ref="A22:A37"/>
    <mergeCell ref="A40:A55"/>
    <mergeCell ref="A58:A74"/>
    <mergeCell ref="A126:A139"/>
    <mergeCell ref="A141:A157"/>
    <mergeCell ref="A160:A176"/>
    <mergeCell ref="A107:A122"/>
    <mergeCell ref="A92:A105"/>
    <mergeCell ref="BK125:BV125"/>
    <mergeCell ref="BW125:CH125"/>
    <mergeCell ref="B108:N108"/>
    <mergeCell ref="O108:Z108"/>
    <mergeCell ref="AA108:AL108"/>
    <mergeCell ref="AM108:AX108"/>
    <mergeCell ref="AY108:BJ108"/>
    <mergeCell ref="BK108:BV108"/>
    <mergeCell ref="BW108:CH108"/>
    <mergeCell ref="C125:N125"/>
    <mergeCell ref="O125:Z125"/>
    <mergeCell ref="AA125:AL125"/>
    <mergeCell ref="AM125:AX125"/>
    <mergeCell ref="AY125:BJ12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J231"/>
  <sheetViews>
    <sheetView zoomScale="80" zoomScaleNormal="80" workbookViewId="0">
      <pane xSplit="2" topLeftCell="C1" activePane="topRight" state="frozen"/>
      <selection activeCell="M41" sqref="M41"/>
      <selection pane="topRight" activeCell="M41" sqref="M41"/>
    </sheetView>
  </sheetViews>
  <sheetFormatPr defaultRowHeight="14.4" x14ac:dyDescent="0.3"/>
  <cols>
    <col min="1" max="1" width="9.77734375" customWidth="1"/>
    <col min="2" max="2" width="24.77734375" customWidth="1"/>
    <col min="3" max="3" width="15.77734375" bestFit="1" customWidth="1"/>
    <col min="4" max="10" width="13.77734375" customWidth="1"/>
    <col min="11" max="11" width="15.21875" customWidth="1"/>
    <col min="12" max="86" width="13.77734375" customWidth="1"/>
    <col min="87" max="88" width="10.5546875" bestFit="1" customWidth="1"/>
    <col min="99" max="99" width="9.2187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152">
        <f>' 1M - RES'!C2</f>
        <v>0.85</v>
      </c>
      <c r="D2" s="87">
        <f>C2</f>
        <v>0.85</v>
      </c>
      <c r="E2" s="87">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x14ac:dyDescent="0.3">
      <c r="A4" s="635" t="s">
        <v>208</v>
      </c>
      <c r="B4" s="18" t="s">
        <v>209</v>
      </c>
      <c r="C4" s="309">
        <f>'LI 3M - LGS'!C4</f>
        <v>43831</v>
      </c>
      <c r="D4" s="309">
        <f>'LI 3M - LGS'!D4</f>
        <v>43862</v>
      </c>
      <c r="E4" s="309">
        <f>'LI 3M - LGS'!E4</f>
        <v>43891</v>
      </c>
      <c r="F4" s="309">
        <f>'LI 3M - LGS'!F4</f>
        <v>43922</v>
      </c>
      <c r="G4" s="309">
        <f>'LI 3M - LGS'!G4</f>
        <v>43952</v>
      </c>
      <c r="H4" s="309">
        <f>'LI 3M - LGS'!H4</f>
        <v>43983</v>
      </c>
      <c r="I4" s="309">
        <f>'LI 3M - LGS'!I4</f>
        <v>44013</v>
      </c>
      <c r="J4" s="309">
        <f>'LI 3M - LGS'!J4</f>
        <v>44044</v>
      </c>
      <c r="K4" s="309">
        <f>'LI 3M - LGS'!K4</f>
        <v>44075</v>
      </c>
      <c r="L4" s="309">
        <f>'LI 3M - LGS'!L4</f>
        <v>44105</v>
      </c>
      <c r="M4" s="309">
        <f>'LI 3M - LGS'!M4</f>
        <v>44136</v>
      </c>
      <c r="N4" s="309">
        <f>'LI 3M - LGS'!N4</f>
        <v>44166</v>
      </c>
      <c r="O4" s="309">
        <f>'LI 3M - LGS'!O4</f>
        <v>44197</v>
      </c>
      <c r="P4" s="309">
        <f>'LI 3M - LGS'!P4</f>
        <v>44228</v>
      </c>
      <c r="Q4" s="309">
        <f>'LI 3M - LGS'!Q4</f>
        <v>44256</v>
      </c>
      <c r="R4" s="309">
        <f>'LI 3M - LGS'!R4</f>
        <v>44287</v>
      </c>
      <c r="S4" s="309">
        <f>'LI 3M - LGS'!S4</f>
        <v>44317</v>
      </c>
      <c r="T4" s="309">
        <f>'LI 3M - LGS'!T4</f>
        <v>44348</v>
      </c>
      <c r="U4" s="309">
        <f>'LI 3M - LGS'!U4</f>
        <v>44378</v>
      </c>
      <c r="V4" s="309">
        <f>'LI 3M - LGS'!V4</f>
        <v>44409</v>
      </c>
      <c r="W4" s="309">
        <f>'LI 3M - LGS'!W4</f>
        <v>44440</v>
      </c>
      <c r="X4" s="309">
        <f>'LI 3M - LGS'!X4</f>
        <v>44470</v>
      </c>
      <c r="Y4" s="309">
        <f>'LI 3M - LGS'!Y4</f>
        <v>44501</v>
      </c>
      <c r="Z4" s="309">
        <f>'LI 3M - LGS'!Z4</f>
        <v>44531</v>
      </c>
      <c r="AA4" s="309">
        <f>'LI 3M - LGS'!AA4</f>
        <v>44562</v>
      </c>
      <c r="AB4" s="309">
        <f>'LI 3M - LGS'!AB4</f>
        <v>44593</v>
      </c>
      <c r="AC4" s="309">
        <f>'LI 3M - LGS'!AC4</f>
        <v>44621</v>
      </c>
      <c r="AD4" s="309">
        <f>'LI 3M - LGS'!AD4</f>
        <v>44652</v>
      </c>
      <c r="AE4" s="309">
        <f>'LI 3M - LGS'!AE4</f>
        <v>44682</v>
      </c>
      <c r="AF4" s="309">
        <f>'LI 3M - LGS'!AF4</f>
        <v>44713</v>
      </c>
      <c r="AG4" s="309">
        <f>'LI 3M - LGS'!AG4</f>
        <v>44743</v>
      </c>
      <c r="AH4" s="309">
        <f>'LI 3M - LGS'!AH4</f>
        <v>44774</v>
      </c>
      <c r="AI4" s="309">
        <f>'LI 3M - LGS'!AI4</f>
        <v>44805</v>
      </c>
      <c r="AJ4" s="309">
        <f>'LI 3M - LGS'!AJ4</f>
        <v>44835</v>
      </c>
      <c r="AK4" s="309">
        <f>'LI 3M - LGS'!AK4</f>
        <v>44866</v>
      </c>
      <c r="AL4" s="309">
        <f>'LI 3M - LGS'!AL4</f>
        <v>44896</v>
      </c>
      <c r="AM4" s="309">
        <f>'LI 3M - LGS'!AM4</f>
        <v>44927</v>
      </c>
      <c r="AN4" s="309">
        <f>'LI 3M - LGS'!AN4</f>
        <v>44958</v>
      </c>
      <c r="AO4" s="309">
        <f>'LI 3M - LGS'!AO4</f>
        <v>44986</v>
      </c>
      <c r="AP4" s="309">
        <f>'LI 3M - LGS'!AP4</f>
        <v>45017</v>
      </c>
      <c r="AQ4" s="309">
        <f>'LI 3M - LGS'!AQ4</f>
        <v>45047</v>
      </c>
      <c r="AR4" s="309">
        <f>'LI 3M - LGS'!AR4</f>
        <v>45078</v>
      </c>
      <c r="AS4" s="309">
        <f>'LI 3M - LGS'!AS4</f>
        <v>45108</v>
      </c>
      <c r="AT4" s="309">
        <f>'LI 3M - LGS'!AT4</f>
        <v>45139</v>
      </c>
      <c r="AU4" s="309">
        <f>'LI 3M - LGS'!AU4</f>
        <v>45170</v>
      </c>
      <c r="AV4" s="309">
        <f>'LI 3M - LGS'!AV4</f>
        <v>45200</v>
      </c>
      <c r="AW4" s="309">
        <f>'LI 3M - LGS'!AW4</f>
        <v>45231</v>
      </c>
      <c r="AX4" s="309">
        <f>'LI 3M - LGS'!AX4</f>
        <v>45261</v>
      </c>
      <c r="AY4" s="309">
        <f>'LI 3M - LGS'!AY4</f>
        <v>45292</v>
      </c>
      <c r="AZ4" s="309">
        <f>'LI 3M - LGS'!AZ4</f>
        <v>45323</v>
      </c>
      <c r="BA4" s="309">
        <f>'LI 3M - LGS'!BA4</f>
        <v>45352</v>
      </c>
      <c r="BB4" s="309">
        <f>'LI 3M - LGS'!BB4</f>
        <v>45383</v>
      </c>
      <c r="BC4" s="309">
        <f>'LI 3M - LGS'!BC4</f>
        <v>45413</v>
      </c>
      <c r="BD4" s="309">
        <f>'LI 3M - LGS'!BD4</f>
        <v>45444</v>
      </c>
      <c r="BE4" s="309">
        <f>'LI 3M - LGS'!BE4</f>
        <v>45474</v>
      </c>
      <c r="BF4" s="309">
        <f>'LI 3M - LGS'!BF4</f>
        <v>45505</v>
      </c>
      <c r="BG4" s="309">
        <f>'LI 3M - LGS'!BG4</f>
        <v>45536</v>
      </c>
      <c r="BH4" s="309">
        <f>'LI 3M - LGS'!BH4</f>
        <v>45566</v>
      </c>
      <c r="BI4" s="309">
        <f>'LI 3M - LGS'!BI4</f>
        <v>45597</v>
      </c>
      <c r="BJ4" s="309">
        <f>'LI 3M - LGS'!BJ4</f>
        <v>45627</v>
      </c>
      <c r="BK4" s="309">
        <f>'LI 3M - LGS'!BK4</f>
        <v>45658</v>
      </c>
      <c r="BL4" s="309">
        <f>'LI 3M - LGS'!BL4</f>
        <v>45689</v>
      </c>
      <c r="BM4" s="309">
        <f>'LI 3M - LGS'!BM4</f>
        <v>45717</v>
      </c>
      <c r="BN4" s="309">
        <f>'LI 3M - LGS'!BN4</f>
        <v>45748</v>
      </c>
      <c r="BO4" s="309">
        <f>'LI 3M - LGS'!BO4</f>
        <v>45778</v>
      </c>
      <c r="BP4" s="309">
        <f>'LI 3M - LGS'!BP4</f>
        <v>45809</v>
      </c>
      <c r="BQ4" s="309">
        <f>'LI 3M - LGS'!BQ4</f>
        <v>45839</v>
      </c>
      <c r="BR4" s="309">
        <f>'LI 3M - LGS'!BR4</f>
        <v>45870</v>
      </c>
      <c r="BS4" s="309">
        <f>'LI 3M - LGS'!BS4</f>
        <v>45901</v>
      </c>
      <c r="BT4" s="309">
        <f>'LI 3M - LGS'!BT4</f>
        <v>45931</v>
      </c>
      <c r="BU4" s="309">
        <f>'LI 3M - LGS'!BU4</f>
        <v>45962</v>
      </c>
      <c r="BV4" s="309">
        <f>'LI 3M - LGS'!BV4</f>
        <v>45992</v>
      </c>
      <c r="BW4" s="309">
        <f>'LI 3M - LGS'!BW4</f>
        <v>46023</v>
      </c>
      <c r="BX4" s="309">
        <f>'LI 3M - LGS'!BX4</f>
        <v>46054</v>
      </c>
      <c r="BY4" s="309">
        <f>'LI 3M - LGS'!BY4</f>
        <v>46082</v>
      </c>
      <c r="BZ4" s="309">
        <f>'LI 3M - LGS'!BZ4</f>
        <v>46113</v>
      </c>
      <c r="CA4" s="309">
        <f>'LI 3M - LGS'!CA4</f>
        <v>46143</v>
      </c>
      <c r="CB4" s="309">
        <f>'LI 3M - LGS'!CB4</f>
        <v>46174</v>
      </c>
      <c r="CC4" s="309">
        <f>'LI 3M - LGS'!CC4</f>
        <v>46204</v>
      </c>
      <c r="CD4" s="309">
        <f>'LI 3M - LGS'!CD4</f>
        <v>46235</v>
      </c>
      <c r="CE4" s="309">
        <f>'LI 3M - LGS'!CE4</f>
        <v>46266</v>
      </c>
      <c r="CF4" s="309">
        <f>'LI 3M - LGS'!CF4</f>
        <v>46296</v>
      </c>
      <c r="CG4" s="309">
        <f>'LI 3M - LGS'!CG4</f>
        <v>46327</v>
      </c>
      <c r="CH4" s="310">
        <f>'LI 3M - LGS'!CH4</f>
        <v>46357</v>
      </c>
    </row>
    <row r="5" spans="1:88" ht="15" customHeight="1" x14ac:dyDescent="0.3">
      <c r="A5" s="636"/>
      <c r="B5" s="11" t="s">
        <v>229</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67"/>
    </row>
    <row r="6" spans="1:88" x14ac:dyDescent="0.3">
      <c r="A6" s="636"/>
      <c r="B6" s="13" t="s">
        <v>128</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8" x14ac:dyDescent="0.3">
      <c r="A7" s="636"/>
      <c r="B7" s="11" t="s">
        <v>230</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8" x14ac:dyDescent="0.3">
      <c r="A8" s="636"/>
      <c r="B8" s="11" t="s">
        <v>129</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8" x14ac:dyDescent="0.3">
      <c r="A9" s="636"/>
      <c r="B9" s="13" t="s">
        <v>231</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8" x14ac:dyDescent="0.3">
      <c r="A10" s="636"/>
      <c r="B10" s="11" t="s">
        <v>131</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8" x14ac:dyDescent="0.3">
      <c r="A11" s="636"/>
      <c r="B11" s="11" t="s">
        <v>132</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8" x14ac:dyDescent="0.3">
      <c r="A12" s="636"/>
      <c r="B12" s="11" t="s">
        <v>133</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89244</v>
      </c>
      <c r="N12" s="3">
        <f>'BIZ kWh ENTRY'!AT187</f>
        <v>0</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8" x14ac:dyDescent="0.3">
      <c r="A13" s="636"/>
      <c r="B13" s="11" t="s">
        <v>134</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8" x14ac:dyDescent="0.3">
      <c r="A14" s="636"/>
      <c r="B14" s="11" t="s">
        <v>232</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8" x14ac:dyDescent="0.3">
      <c r="A15" s="636"/>
      <c r="B15" s="11" t="s">
        <v>233</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67"/>
    </row>
    <row r="16" spans="1:88" x14ac:dyDescent="0.3">
      <c r="A16" s="636"/>
      <c r="B16" s="11" t="s">
        <v>136</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67"/>
    </row>
    <row r="17" spans="1:86" x14ac:dyDescent="0.3">
      <c r="A17" s="636"/>
      <c r="B17" s="11" t="s">
        <v>137</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67"/>
    </row>
    <row r="18" spans="1:86" x14ac:dyDescent="0.3">
      <c r="A18" s="636"/>
      <c r="B18" s="11" t="s">
        <v>234</v>
      </c>
      <c r="C18" s="3"/>
      <c r="D18" s="3"/>
      <c r="E18" s="311"/>
      <c r="F18" s="311"/>
      <c r="G18" s="311"/>
      <c r="H18" s="311"/>
      <c r="I18" s="311"/>
      <c r="J18" s="311"/>
      <c r="K18" s="311"/>
      <c r="L18" s="311"/>
      <c r="M18" s="311"/>
      <c r="N18" s="311"/>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67"/>
    </row>
    <row r="19" spans="1:86" ht="15" thickBot="1" x14ac:dyDescent="0.35">
      <c r="A19" s="637"/>
      <c r="B19" s="312" t="str">
        <f>' LI 1M - RES'!B16</f>
        <v>Monthly kWh</v>
      </c>
      <c r="C19" s="313">
        <f>SUM(C5:C18)</f>
        <v>0</v>
      </c>
      <c r="D19" s="313">
        <f t="shared" ref="D19:BO19" si="2">SUM(D5:D18)</f>
        <v>0</v>
      </c>
      <c r="E19" s="313">
        <f t="shared" si="2"/>
        <v>0</v>
      </c>
      <c r="F19" s="313">
        <f t="shared" si="2"/>
        <v>0</v>
      </c>
      <c r="G19" s="313">
        <f t="shared" si="2"/>
        <v>0</v>
      </c>
      <c r="H19" s="313">
        <f t="shared" si="2"/>
        <v>0</v>
      </c>
      <c r="I19" s="313">
        <f t="shared" si="2"/>
        <v>0</v>
      </c>
      <c r="J19" s="313">
        <f t="shared" si="2"/>
        <v>0</v>
      </c>
      <c r="K19" s="313">
        <f t="shared" si="2"/>
        <v>0</v>
      </c>
      <c r="L19" s="313">
        <f t="shared" si="2"/>
        <v>0</v>
      </c>
      <c r="M19" s="313">
        <f t="shared" si="2"/>
        <v>89244</v>
      </c>
      <c r="N19" s="313">
        <f t="shared" si="2"/>
        <v>0</v>
      </c>
      <c r="O19" s="314">
        <f t="shared" si="2"/>
        <v>0</v>
      </c>
      <c r="P19" s="314">
        <f t="shared" si="2"/>
        <v>0</v>
      </c>
      <c r="Q19" s="314">
        <f t="shared" si="2"/>
        <v>0</v>
      </c>
      <c r="R19" s="314">
        <f t="shared" si="2"/>
        <v>0</v>
      </c>
      <c r="S19" s="314">
        <f t="shared" si="2"/>
        <v>0</v>
      </c>
      <c r="T19" s="314">
        <f t="shared" si="2"/>
        <v>0</v>
      </c>
      <c r="U19" s="314">
        <f t="shared" si="2"/>
        <v>0</v>
      </c>
      <c r="V19" s="314">
        <f t="shared" si="2"/>
        <v>0</v>
      </c>
      <c r="W19" s="314">
        <f t="shared" si="2"/>
        <v>0</v>
      </c>
      <c r="X19" s="314">
        <f t="shared" si="2"/>
        <v>0</v>
      </c>
      <c r="Y19" s="314">
        <f t="shared" si="2"/>
        <v>0</v>
      </c>
      <c r="Z19" s="314">
        <f t="shared" si="2"/>
        <v>0</v>
      </c>
      <c r="AA19" s="314">
        <f t="shared" si="2"/>
        <v>0</v>
      </c>
      <c r="AB19" s="314">
        <f t="shared" si="2"/>
        <v>0</v>
      </c>
      <c r="AC19" s="314">
        <f t="shared" si="2"/>
        <v>0</v>
      </c>
      <c r="AD19" s="314">
        <f t="shared" si="2"/>
        <v>0</v>
      </c>
      <c r="AE19" s="314">
        <f t="shared" si="2"/>
        <v>0</v>
      </c>
      <c r="AF19" s="314">
        <f t="shared" si="2"/>
        <v>0</v>
      </c>
      <c r="AG19" s="314">
        <f t="shared" si="2"/>
        <v>0</v>
      </c>
      <c r="AH19" s="314">
        <f t="shared" si="2"/>
        <v>0</v>
      </c>
      <c r="AI19" s="314">
        <f t="shared" si="2"/>
        <v>0</v>
      </c>
      <c r="AJ19" s="314">
        <f t="shared" si="2"/>
        <v>0</v>
      </c>
      <c r="AK19" s="314">
        <f t="shared" si="2"/>
        <v>0</v>
      </c>
      <c r="AL19" s="314">
        <f t="shared" si="2"/>
        <v>0</v>
      </c>
      <c r="AM19" s="314">
        <f t="shared" si="2"/>
        <v>0</v>
      </c>
      <c r="AN19" s="314">
        <f t="shared" si="2"/>
        <v>0</v>
      </c>
      <c r="AO19" s="314">
        <f t="shared" si="2"/>
        <v>0</v>
      </c>
      <c r="AP19" s="314">
        <f t="shared" si="2"/>
        <v>0</v>
      </c>
      <c r="AQ19" s="314">
        <f t="shared" si="2"/>
        <v>0</v>
      </c>
      <c r="AR19" s="314">
        <f t="shared" si="2"/>
        <v>0</v>
      </c>
      <c r="AS19" s="314">
        <f t="shared" si="2"/>
        <v>0</v>
      </c>
      <c r="AT19" s="314">
        <f t="shared" si="2"/>
        <v>0</v>
      </c>
      <c r="AU19" s="314">
        <f t="shared" si="2"/>
        <v>0</v>
      </c>
      <c r="AV19" s="314">
        <f t="shared" si="2"/>
        <v>0</v>
      </c>
      <c r="AW19" s="314">
        <f t="shared" si="2"/>
        <v>0</v>
      </c>
      <c r="AX19" s="314">
        <f t="shared" si="2"/>
        <v>0</v>
      </c>
      <c r="AY19" s="314">
        <f t="shared" si="2"/>
        <v>0</v>
      </c>
      <c r="AZ19" s="314">
        <f t="shared" si="2"/>
        <v>0</v>
      </c>
      <c r="BA19" s="314">
        <f t="shared" si="2"/>
        <v>0</v>
      </c>
      <c r="BB19" s="314">
        <f t="shared" si="2"/>
        <v>0</v>
      </c>
      <c r="BC19" s="314">
        <f t="shared" si="2"/>
        <v>0</v>
      </c>
      <c r="BD19" s="314">
        <f t="shared" si="2"/>
        <v>0</v>
      </c>
      <c r="BE19" s="314">
        <f t="shared" si="2"/>
        <v>0</v>
      </c>
      <c r="BF19" s="314">
        <f t="shared" si="2"/>
        <v>0</v>
      </c>
      <c r="BG19" s="314">
        <f t="shared" si="2"/>
        <v>0</v>
      </c>
      <c r="BH19" s="314">
        <f t="shared" si="2"/>
        <v>0</v>
      </c>
      <c r="BI19" s="314">
        <f t="shared" si="2"/>
        <v>0</v>
      </c>
      <c r="BJ19" s="314">
        <f t="shared" si="2"/>
        <v>0</v>
      </c>
      <c r="BK19" s="314">
        <f t="shared" si="2"/>
        <v>0</v>
      </c>
      <c r="BL19" s="314">
        <f t="shared" si="2"/>
        <v>0</v>
      </c>
      <c r="BM19" s="314">
        <f t="shared" si="2"/>
        <v>0</v>
      </c>
      <c r="BN19" s="314">
        <f t="shared" si="2"/>
        <v>0</v>
      </c>
      <c r="BO19" s="314">
        <f t="shared" si="2"/>
        <v>0</v>
      </c>
      <c r="BP19" s="314">
        <f t="shared" ref="BP19:CH19" si="3">SUM(BP5:BP18)</f>
        <v>0</v>
      </c>
      <c r="BQ19" s="314">
        <f t="shared" si="3"/>
        <v>0</v>
      </c>
      <c r="BR19" s="314">
        <f t="shared" si="3"/>
        <v>0</v>
      </c>
      <c r="BS19" s="314">
        <f t="shared" si="3"/>
        <v>0</v>
      </c>
      <c r="BT19" s="314">
        <f t="shared" si="3"/>
        <v>0</v>
      </c>
      <c r="BU19" s="314">
        <f t="shared" si="3"/>
        <v>0</v>
      </c>
      <c r="BV19" s="314">
        <f t="shared" si="3"/>
        <v>0</v>
      </c>
      <c r="BW19" s="314">
        <f t="shared" si="3"/>
        <v>0</v>
      </c>
      <c r="BX19" s="314">
        <f t="shared" si="3"/>
        <v>0</v>
      </c>
      <c r="BY19" s="314">
        <f t="shared" si="3"/>
        <v>0</v>
      </c>
      <c r="BZ19" s="314">
        <f t="shared" si="3"/>
        <v>0</v>
      </c>
      <c r="CA19" s="314">
        <f t="shared" si="3"/>
        <v>0</v>
      </c>
      <c r="CB19" s="314">
        <f t="shared" si="3"/>
        <v>0</v>
      </c>
      <c r="CC19" s="314">
        <f t="shared" si="3"/>
        <v>0</v>
      </c>
      <c r="CD19" s="314">
        <f t="shared" si="3"/>
        <v>0</v>
      </c>
      <c r="CE19" s="314">
        <f t="shared" si="3"/>
        <v>0</v>
      </c>
      <c r="CF19" s="314">
        <f t="shared" si="3"/>
        <v>0</v>
      </c>
      <c r="CG19" s="314">
        <f t="shared" si="3"/>
        <v>0</v>
      </c>
      <c r="CH19" s="315">
        <f t="shared" si="3"/>
        <v>0</v>
      </c>
    </row>
    <row r="20" spans="1:86" s="49" customFormat="1" x14ac:dyDescent="0.3">
      <c r="A20" s="346"/>
      <c r="B20" s="347"/>
      <c r="C20" s="9"/>
      <c r="D20" s="347"/>
      <c r="E20" s="9"/>
      <c r="F20" s="347"/>
      <c r="G20" s="347"/>
      <c r="H20" s="9"/>
      <c r="I20" s="347"/>
      <c r="J20" s="347"/>
      <c r="K20" s="9"/>
      <c r="L20" s="347"/>
      <c r="M20" s="347"/>
      <c r="N20" s="9"/>
      <c r="O20" s="347"/>
      <c r="P20" s="347"/>
      <c r="Q20" s="9"/>
      <c r="R20" s="347"/>
      <c r="S20" s="347"/>
      <c r="T20" s="9"/>
      <c r="U20" s="347"/>
      <c r="V20" s="347"/>
      <c r="W20" s="9"/>
      <c r="X20" s="347"/>
      <c r="Y20" s="347"/>
      <c r="Z20" s="9"/>
      <c r="AA20" s="347"/>
      <c r="AB20" s="347"/>
      <c r="AC20" s="9"/>
      <c r="AD20" s="347"/>
      <c r="AE20" s="347"/>
      <c r="AF20" s="9"/>
      <c r="AG20" s="347"/>
      <c r="AH20" s="347"/>
      <c r="AI20" s="9"/>
      <c r="AJ20" s="347"/>
      <c r="AK20" s="347"/>
      <c r="AL20" s="9"/>
      <c r="AM20" s="347"/>
      <c r="AN20" s="347"/>
      <c r="AO20" s="9"/>
      <c r="AP20" s="347"/>
      <c r="AQ20" s="347"/>
      <c r="AR20" s="9"/>
      <c r="AS20" s="347"/>
      <c r="AT20" s="347"/>
      <c r="AU20" s="9"/>
      <c r="AV20" s="347"/>
      <c r="AW20" s="347"/>
      <c r="AX20" s="9"/>
      <c r="AY20" s="347"/>
      <c r="AZ20" s="347"/>
      <c r="BA20" s="9"/>
      <c r="BB20" s="347"/>
      <c r="BC20" s="347"/>
      <c r="BD20" s="9"/>
      <c r="BE20" s="347"/>
      <c r="BF20" s="347"/>
      <c r="BG20" s="9"/>
      <c r="BH20" s="347"/>
      <c r="BI20" s="347"/>
      <c r="BJ20" s="9"/>
      <c r="BK20" s="347"/>
      <c r="BL20" s="347"/>
      <c r="BM20" s="9"/>
      <c r="BN20" s="347"/>
      <c r="BO20" s="347"/>
      <c r="BP20" s="9"/>
      <c r="BQ20" s="347"/>
      <c r="BR20" s="347"/>
      <c r="BS20" s="9"/>
      <c r="BT20" s="347"/>
      <c r="BU20" s="347"/>
      <c r="BV20" s="9"/>
      <c r="BW20" s="347"/>
      <c r="BX20" s="347"/>
      <c r="BY20" s="9"/>
      <c r="BZ20" s="347"/>
      <c r="CA20" s="347"/>
      <c r="CB20" s="9"/>
      <c r="CC20" s="347"/>
      <c r="CD20" s="347"/>
      <c r="CE20" s="9"/>
      <c r="CF20" s="347"/>
      <c r="CG20" s="347"/>
      <c r="CH20" s="161"/>
    </row>
    <row r="21" spans="1:86" s="49" customFormat="1" ht="15" thickBot="1" x14ac:dyDescent="0.35">
      <c r="C21" s="160"/>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row>
    <row r="22" spans="1:86" ht="15.6" x14ac:dyDescent="0.3">
      <c r="A22" s="638" t="s">
        <v>213</v>
      </c>
      <c r="B22" s="18" t="str">
        <f t="shared" ref="B22" si="4">B4</f>
        <v>End Use</v>
      </c>
      <c r="C22" s="309">
        <v>43831</v>
      </c>
      <c r="D22" s="309">
        <v>43862</v>
      </c>
      <c r="E22" s="309">
        <v>43891</v>
      </c>
      <c r="F22" s="309">
        <v>43922</v>
      </c>
      <c r="G22" s="309">
        <v>43952</v>
      </c>
      <c r="H22" s="309">
        <v>43983</v>
      </c>
      <c r="I22" s="309">
        <v>44013</v>
      </c>
      <c r="J22" s="309">
        <v>44044</v>
      </c>
      <c r="K22" s="309">
        <v>44075</v>
      </c>
      <c r="L22" s="309">
        <v>44105</v>
      </c>
      <c r="M22" s="309">
        <v>44136</v>
      </c>
      <c r="N22" s="309">
        <v>44166</v>
      </c>
      <c r="O22" s="309">
        <v>44197</v>
      </c>
      <c r="P22" s="309">
        <v>44228</v>
      </c>
      <c r="Q22" s="309">
        <v>44256</v>
      </c>
      <c r="R22" s="309">
        <v>44287</v>
      </c>
      <c r="S22" s="309">
        <v>44317</v>
      </c>
      <c r="T22" s="309">
        <v>44348</v>
      </c>
      <c r="U22" s="309">
        <v>44378</v>
      </c>
      <c r="V22" s="309">
        <v>44409</v>
      </c>
      <c r="W22" s="309">
        <v>44440</v>
      </c>
      <c r="X22" s="309">
        <v>44470</v>
      </c>
      <c r="Y22" s="309">
        <v>44501</v>
      </c>
      <c r="Z22" s="309">
        <v>44531</v>
      </c>
      <c r="AA22" s="309">
        <v>44562</v>
      </c>
      <c r="AB22" s="309">
        <v>44593</v>
      </c>
      <c r="AC22" s="309">
        <v>44621</v>
      </c>
      <c r="AD22" s="309">
        <v>44652</v>
      </c>
      <c r="AE22" s="309">
        <v>44682</v>
      </c>
      <c r="AF22" s="309">
        <v>44713</v>
      </c>
      <c r="AG22" s="309">
        <v>44743</v>
      </c>
      <c r="AH22" s="309">
        <v>44774</v>
      </c>
      <c r="AI22" s="309">
        <v>44805</v>
      </c>
      <c r="AJ22" s="309">
        <v>44835</v>
      </c>
      <c r="AK22" s="309">
        <v>44866</v>
      </c>
      <c r="AL22" s="309">
        <v>44896</v>
      </c>
      <c r="AM22" s="309">
        <v>44927</v>
      </c>
      <c r="AN22" s="309">
        <v>44958</v>
      </c>
      <c r="AO22" s="309">
        <v>44986</v>
      </c>
      <c r="AP22" s="309">
        <v>45017</v>
      </c>
      <c r="AQ22" s="309">
        <v>45047</v>
      </c>
      <c r="AR22" s="309">
        <v>45078</v>
      </c>
      <c r="AS22" s="309">
        <v>45108</v>
      </c>
      <c r="AT22" s="309">
        <v>45139</v>
      </c>
      <c r="AU22" s="309">
        <v>45170</v>
      </c>
      <c r="AV22" s="309">
        <v>45200</v>
      </c>
      <c r="AW22" s="309">
        <v>45231</v>
      </c>
      <c r="AX22" s="309">
        <v>45261</v>
      </c>
      <c r="AY22" s="309">
        <v>45292</v>
      </c>
      <c r="AZ22" s="309">
        <v>45323</v>
      </c>
      <c r="BA22" s="309">
        <v>45352</v>
      </c>
      <c r="BB22" s="309">
        <v>45383</v>
      </c>
      <c r="BC22" s="309">
        <v>45413</v>
      </c>
      <c r="BD22" s="309">
        <v>45444</v>
      </c>
      <c r="BE22" s="309">
        <v>45474</v>
      </c>
      <c r="BF22" s="309">
        <v>45505</v>
      </c>
      <c r="BG22" s="309">
        <v>45536</v>
      </c>
      <c r="BH22" s="309">
        <v>45566</v>
      </c>
      <c r="BI22" s="309">
        <v>45597</v>
      </c>
      <c r="BJ22" s="309">
        <v>45627</v>
      </c>
      <c r="BK22" s="309">
        <v>45658</v>
      </c>
      <c r="BL22" s="309">
        <v>45689</v>
      </c>
      <c r="BM22" s="309">
        <v>45717</v>
      </c>
      <c r="BN22" s="309">
        <v>45748</v>
      </c>
      <c r="BO22" s="309">
        <v>45778</v>
      </c>
      <c r="BP22" s="309">
        <v>45809</v>
      </c>
      <c r="BQ22" s="309">
        <v>45839</v>
      </c>
      <c r="BR22" s="309">
        <v>45870</v>
      </c>
      <c r="BS22" s="309">
        <v>45901</v>
      </c>
      <c r="BT22" s="309">
        <v>45931</v>
      </c>
      <c r="BU22" s="309">
        <v>45962</v>
      </c>
      <c r="BV22" s="309">
        <v>45992</v>
      </c>
      <c r="BW22" s="309">
        <v>46023</v>
      </c>
      <c r="BX22" s="309">
        <v>46054</v>
      </c>
      <c r="BY22" s="309">
        <v>46082</v>
      </c>
      <c r="BZ22" s="309">
        <v>46113</v>
      </c>
      <c r="CA22" s="309">
        <v>46143</v>
      </c>
      <c r="CB22" s="309">
        <v>46174</v>
      </c>
      <c r="CC22" s="309">
        <v>46204</v>
      </c>
      <c r="CD22" s="309">
        <v>46235</v>
      </c>
      <c r="CE22" s="309">
        <v>46266</v>
      </c>
      <c r="CF22" s="309">
        <v>46296</v>
      </c>
      <c r="CG22" s="309">
        <v>46327</v>
      </c>
      <c r="CH22" s="310">
        <v>46357</v>
      </c>
    </row>
    <row r="23" spans="1:86" ht="15" customHeight="1" x14ac:dyDescent="0.3">
      <c r="A23" s="639"/>
      <c r="B23" s="11" t="str">
        <f t="shared" ref="B23:C37" si="5">B5</f>
        <v>Air Comp</v>
      </c>
      <c r="C23" s="3">
        <f>C5</f>
        <v>0</v>
      </c>
      <c r="D23" s="3">
        <f>IF(SUM($C$19:$N$19)=0,0,C23+D5)</f>
        <v>0</v>
      </c>
      <c r="E23" s="3">
        <f t="shared" ref="E23:BP23" si="6">IF(SUM($C$19:$N$19)=0,0,D23+E5)</f>
        <v>0</v>
      </c>
      <c r="F23" s="3">
        <f t="shared" si="6"/>
        <v>0</v>
      </c>
      <c r="G23" s="3">
        <f t="shared" si="6"/>
        <v>0</v>
      </c>
      <c r="H23" s="3">
        <f t="shared" si="6"/>
        <v>0</v>
      </c>
      <c r="I23" s="3">
        <f t="shared" si="6"/>
        <v>0</v>
      </c>
      <c r="J23" s="3">
        <f t="shared" si="6"/>
        <v>0</v>
      </c>
      <c r="K23" s="3">
        <f t="shared" si="6"/>
        <v>0</v>
      </c>
      <c r="L23" s="3">
        <f t="shared" si="6"/>
        <v>0</v>
      </c>
      <c r="M23" s="3">
        <f t="shared" si="6"/>
        <v>0</v>
      </c>
      <c r="N23" s="3">
        <f t="shared" si="6"/>
        <v>0</v>
      </c>
      <c r="O23" s="3">
        <f t="shared" si="6"/>
        <v>0</v>
      </c>
      <c r="P23" s="3">
        <f t="shared" si="6"/>
        <v>0</v>
      </c>
      <c r="Q23" s="3">
        <f t="shared" si="6"/>
        <v>0</v>
      </c>
      <c r="R23" s="3">
        <f t="shared" si="6"/>
        <v>0</v>
      </c>
      <c r="S23" s="3">
        <f t="shared" si="6"/>
        <v>0</v>
      </c>
      <c r="T23" s="3">
        <f t="shared" si="6"/>
        <v>0</v>
      </c>
      <c r="U23" s="3">
        <f t="shared" si="6"/>
        <v>0</v>
      </c>
      <c r="V23" s="3">
        <f t="shared" si="6"/>
        <v>0</v>
      </c>
      <c r="W23" s="3">
        <f t="shared" si="6"/>
        <v>0</v>
      </c>
      <c r="X23" s="3">
        <f t="shared" si="6"/>
        <v>0</v>
      </c>
      <c r="Y23" s="3">
        <f t="shared" si="6"/>
        <v>0</v>
      </c>
      <c r="Z23" s="3">
        <f t="shared" si="6"/>
        <v>0</v>
      </c>
      <c r="AA23" s="3">
        <f t="shared" si="6"/>
        <v>0</v>
      </c>
      <c r="AB23" s="3">
        <f t="shared" si="6"/>
        <v>0</v>
      </c>
      <c r="AC23" s="3">
        <f t="shared" si="6"/>
        <v>0</v>
      </c>
      <c r="AD23" s="3">
        <f t="shared" si="6"/>
        <v>0</v>
      </c>
      <c r="AE23" s="3">
        <f t="shared" si="6"/>
        <v>0</v>
      </c>
      <c r="AF23" s="3">
        <f t="shared" si="6"/>
        <v>0</v>
      </c>
      <c r="AG23" s="3">
        <f t="shared" si="6"/>
        <v>0</v>
      </c>
      <c r="AH23" s="3">
        <f t="shared" si="6"/>
        <v>0</v>
      </c>
      <c r="AI23" s="3">
        <f t="shared" si="6"/>
        <v>0</v>
      </c>
      <c r="AJ23" s="3">
        <f t="shared" si="6"/>
        <v>0</v>
      </c>
      <c r="AK23" s="3">
        <f t="shared" si="6"/>
        <v>0</v>
      </c>
      <c r="AL23" s="3">
        <f t="shared" si="6"/>
        <v>0</v>
      </c>
      <c r="AM23" s="3">
        <f t="shared" si="6"/>
        <v>0</v>
      </c>
      <c r="AN23" s="3">
        <f t="shared" si="6"/>
        <v>0</v>
      </c>
      <c r="AO23" s="3">
        <f t="shared" si="6"/>
        <v>0</v>
      </c>
      <c r="AP23" s="3">
        <f t="shared" si="6"/>
        <v>0</v>
      </c>
      <c r="AQ23" s="3">
        <f t="shared" si="6"/>
        <v>0</v>
      </c>
      <c r="AR23" s="3">
        <f t="shared" si="6"/>
        <v>0</v>
      </c>
      <c r="AS23" s="3">
        <f t="shared" si="6"/>
        <v>0</v>
      </c>
      <c r="AT23" s="3">
        <f t="shared" si="6"/>
        <v>0</v>
      </c>
      <c r="AU23" s="3">
        <f t="shared" si="6"/>
        <v>0</v>
      </c>
      <c r="AV23" s="3">
        <f t="shared" si="6"/>
        <v>0</v>
      </c>
      <c r="AW23" s="3">
        <f t="shared" si="6"/>
        <v>0</v>
      </c>
      <c r="AX23" s="3">
        <f t="shared" si="6"/>
        <v>0</v>
      </c>
      <c r="AY23" s="3">
        <f t="shared" si="6"/>
        <v>0</v>
      </c>
      <c r="AZ23" s="3">
        <f t="shared" si="6"/>
        <v>0</v>
      </c>
      <c r="BA23" s="3">
        <f t="shared" si="6"/>
        <v>0</v>
      </c>
      <c r="BB23" s="3">
        <f t="shared" si="6"/>
        <v>0</v>
      </c>
      <c r="BC23" s="3">
        <f t="shared" si="6"/>
        <v>0</v>
      </c>
      <c r="BD23" s="3">
        <f t="shared" si="6"/>
        <v>0</v>
      </c>
      <c r="BE23" s="3">
        <f t="shared" si="6"/>
        <v>0</v>
      </c>
      <c r="BF23" s="3">
        <f t="shared" si="6"/>
        <v>0</v>
      </c>
      <c r="BG23" s="3">
        <f t="shared" si="6"/>
        <v>0</v>
      </c>
      <c r="BH23" s="3">
        <f t="shared" si="6"/>
        <v>0</v>
      </c>
      <c r="BI23" s="3">
        <f t="shared" si="6"/>
        <v>0</v>
      </c>
      <c r="BJ23" s="3">
        <f t="shared" si="6"/>
        <v>0</v>
      </c>
      <c r="BK23" s="3">
        <f t="shared" si="6"/>
        <v>0</v>
      </c>
      <c r="BL23" s="3">
        <f t="shared" si="6"/>
        <v>0</v>
      </c>
      <c r="BM23" s="3">
        <f t="shared" si="6"/>
        <v>0</v>
      </c>
      <c r="BN23" s="3">
        <f t="shared" si="6"/>
        <v>0</v>
      </c>
      <c r="BO23" s="3">
        <f t="shared" si="6"/>
        <v>0</v>
      </c>
      <c r="BP23" s="3">
        <f t="shared" si="6"/>
        <v>0</v>
      </c>
      <c r="BQ23" s="3">
        <f t="shared" ref="BQ23:CH23" si="7">IF(SUM($C$19:$N$19)=0,0,BP23+BQ5)</f>
        <v>0</v>
      </c>
      <c r="BR23" s="3">
        <f t="shared" si="7"/>
        <v>0</v>
      </c>
      <c r="BS23" s="3">
        <f t="shared" si="7"/>
        <v>0</v>
      </c>
      <c r="BT23" s="3">
        <f t="shared" si="7"/>
        <v>0</v>
      </c>
      <c r="BU23" s="3">
        <f t="shared" si="7"/>
        <v>0</v>
      </c>
      <c r="BV23" s="3">
        <f t="shared" si="7"/>
        <v>0</v>
      </c>
      <c r="BW23" s="3">
        <f t="shared" si="7"/>
        <v>0</v>
      </c>
      <c r="BX23" s="3">
        <f t="shared" si="7"/>
        <v>0</v>
      </c>
      <c r="BY23" s="3">
        <f t="shared" si="7"/>
        <v>0</v>
      </c>
      <c r="BZ23" s="3">
        <f t="shared" si="7"/>
        <v>0</v>
      </c>
      <c r="CA23" s="3">
        <f t="shared" si="7"/>
        <v>0</v>
      </c>
      <c r="CB23" s="3">
        <f t="shared" si="7"/>
        <v>0</v>
      </c>
      <c r="CC23" s="3">
        <f t="shared" si="7"/>
        <v>0</v>
      </c>
      <c r="CD23" s="3">
        <f t="shared" si="7"/>
        <v>0</v>
      </c>
      <c r="CE23" s="3">
        <f t="shared" si="7"/>
        <v>0</v>
      </c>
      <c r="CF23" s="3">
        <f t="shared" si="7"/>
        <v>0</v>
      </c>
      <c r="CG23" s="3">
        <f t="shared" si="7"/>
        <v>0</v>
      </c>
      <c r="CH23" s="12">
        <f t="shared" si="7"/>
        <v>0</v>
      </c>
    </row>
    <row r="24" spans="1:86" x14ac:dyDescent="0.3">
      <c r="A24" s="639"/>
      <c r="B24" s="13" t="str">
        <f t="shared" si="5"/>
        <v>Building Shell</v>
      </c>
      <c r="C24" s="3">
        <f t="shared" si="5"/>
        <v>0</v>
      </c>
      <c r="D24" s="3">
        <f t="shared" ref="D24:BO24" si="8">IF(SUM($C$19:$N$19)=0,0,C24+D6)</f>
        <v>0</v>
      </c>
      <c r="E24" s="3">
        <f t="shared" si="8"/>
        <v>0</v>
      </c>
      <c r="F24" s="3">
        <f t="shared" si="8"/>
        <v>0</v>
      </c>
      <c r="G24" s="3">
        <f t="shared" si="8"/>
        <v>0</v>
      </c>
      <c r="H24" s="3">
        <f t="shared" si="8"/>
        <v>0</v>
      </c>
      <c r="I24" s="3">
        <f t="shared" si="8"/>
        <v>0</v>
      </c>
      <c r="J24" s="3">
        <f t="shared" si="8"/>
        <v>0</v>
      </c>
      <c r="K24" s="3">
        <f t="shared" si="8"/>
        <v>0</v>
      </c>
      <c r="L24" s="3">
        <f t="shared" si="8"/>
        <v>0</v>
      </c>
      <c r="M24" s="3">
        <f t="shared" si="8"/>
        <v>0</v>
      </c>
      <c r="N24" s="3">
        <f t="shared" si="8"/>
        <v>0</v>
      </c>
      <c r="O24" s="3">
        <f t="shared" si="8"/>
        <v>0</v>
      </c>
      <c r="P24" s="3">
        <f t="shared" si="8"/>
        <v>0</v>
      </c>
      <c r="Q24" s="3">
        <f t="shared" si="8"/>
        <v>0</v>
      </c>
      <c r="R24" s="3">
        <f t="shared" si="8"/>
        <v>0</v>
      </c>
      <c r="S24" s="3">
        <f t="shared" si="8"/>
        <v>0</v>
      </c>
      <c r="T24" s="3">
        <f t="shared" si="8"/>
        <v>0</v>
      </c>
      <c r="U24" s="3">
        <f t="shared" si="8"/>
        <v>0</v>
      </c>
      <c r="V24" s="3">
        <f t="shared" si="8"/>
        <v>0</v>
      </c>
      <c r="W24" s="3">
        <f t="shared" si="8"/>
        <v>0</v>
      </c>
      <c r="X24" s="3">
        <f t="shared" si="8"/>
        <v>0</v>
      </c>
      <c r="Y24" s="3">
        <f t="shared" si="8"/>
        <v>0</v>
      </c>
      <c r="Z24" s="3">
        <f t="shared" si="8"/>
        <v>0</v>
      </c>
      <c r="AA24" s="3">
        <f t="shared" si="8"/>
        <v>0</v>
      </c>
      <c r="AB24" s="3">
        <f t="shared" si="8"/>
        <v>0</v>
      </c>
      <c r="AC24" s="3">
        <f t="shared" si="8"/>
        <v>0</v>
      </c>
      <c r="AD24" s="3">
        <f t="shared" si="8"/>
        <v>0</v>
      </c>
      <c r="AE24" s="3">
        <f t="shared" si="8"/>
        <v>0</v>
      </c>
      <c r="AF24" s="3">
        <f t="shared" si="8"/>
        <v>0</v>
      </c>
      <c r="AG24" s="3">
        <f t="shared" si="8"/>
        <v>0</v>
      </c>
      <c r="AH24" s="3">
        <f t="shared" si="8"/>
        <v>0</v>
      </c>
      <c r="AI24" s="3">
        <f t="shared" si="8"/>
        <v>0</v>
      </c>
      <c r="AJ24" s="3">
        <f t="shared" si="8"/>
        <v>0</v>
      </c>
      <c r="AK24" s="3">
        <f t="shared" si="8"/>
        <v>0</v>
      </c>
      <c r="AL24" s="3">
        <f t="shared" si="8"/>
        <v>0</v>
      </c>
      <c r="AM24" s="3">
        <f t="shared" si="8"/>
        <v>0</v>
      </c>
      <c r="AN24" s="3">
        <f t="shared" si="8"/>
        <v>0</v>
      </c>
      <c r="AO24" s="3">
        <f t="shared" si="8"/>
        <v>0</v>
      </c>
      <c r="AP24" s="3">
        <f t="shared" si="8"/>
        <v>0</v>
      </c>
      <c r="AQ24" s="3">
        <f t="shared" si="8"/>
        <v>0</v>
      </c>
      <c r="AR24" s="3">
        <f t="shared" si="8"/>
        <v>0</v>
      </c>
      <c r="AS24" s="3">
        <f t="shared" si="8"/>
        <v>0</v>
      </c>
      <c r="AT24" s="3">
        <f t="shared" si="8"/>
        <v>0</v>
      </c>
      <c r="AU24" s="3">
        <f t="shared" si="8"/>
        <v>0</v>
      </c>
      <c r="AV24" s="3">
        <f t="shared" si="8"/>
        <v>0</v>
      </c>
      <c r="AW24" s="3">
        <f t="shared" si="8"/>
        <v>0</v>
      </c>
      <c r="AX24" s="3">
        <f t="shared" si="8"/>
        <v>0</v>
      </c>
      <c r="AY24" s="3">
        <f t="shared" si="8"/>
        <v>0</v>
      </c>
      <c r="AZ24" s="3">
        <f t="shared" si="8"/>
        <v>0</v>
      </c>
      <c r="BA24" s="3">
        <f t="shared" si="8"/>
        <v>0</v>
      </c>
      <c r="BB24" s="3">
        <f t="shared" si="8"/>
        <v>0</v>
      </c>
      <c r="BC24" s="3">
        <f t="shared" si="8"/>
        <v>0</v>
      </c>
      <c r="BD24" s="3">
        <f t="shared" si="8"/>
        <v>0</v>
      </c>
      <c r="BE24" s="3">
        <f t="shared" si="8"/>
        <v>0</v>
      </c>
      <c r="BF24" s="3">
        <f t="shared" si="8"/>
        <v>0</v>
      </c>
      <c r="BG24" s="3">
        <f t="shared" si="8"/>
        <v>0</v>
      </c>
      <c r="BH24" s="3">
        <f t="shared" si="8"/>
        <v>0</v>
      </c>
      <c r="BI24" s="3">
        <f t="shared" si="8"/>
        <v>0</v>
      </c>
      <c r="BJ24" s="3">
        <f t="shared" si="8"/>
        <v>0</v>
      </c>
      <c r="BK24" s="3">
        <f t="shared" si="8"/>
        <v>0</v>
      </c>
      <c r="BL24" s="3">
        <f t="shared" si="8"/>
        <v>0</v>
      </c>
      <c r="BM24" s="3">
        <f t="shared" si="8"/>
        <v>0</v>
      </c>
      <c r="BN24" s="3">
        <f t="shared" si="8"/>
        <v>0</v>
      </c>
      <c r="BO24" s="3">
        <f t="shared" si="8"/>
        <v>0</v>
      </c>
      <c r="BP24" s="3">
        <f t="shared" ref="BP24:CH24" si="9">IF(SUM($C$19:$N$19)=0,0,BO24+BP6)</f>
        <v>0</v>
      </c>
      <c r="BQ24" s="3">
        <f t="shared" si="9"/>
        <v>0</v>
      </c>
      <c r="BR24" s="3">
        <f t="shared" si="9"/>
        <v>0</v>
      </c>
      <c r="BS24" s="3">
        <f t="shared" si="9"/>
        <v>0</v>
      </c>
      <c r="BT24" s="3">
        <f t="shared" si="9"/>
        <v>0</v>
      </c>
      <c r="BU24" s="3">
        <f t="shared" si="9"/>
        <v>0</v>
      </c>
      <c r="BV24" s="3">
        <f t="shared" si="9"/>
        <v>0</v>
      </c>
      <c r="BW24" s="3">
        <f t="shared" si="9"/>
        <v>0</v>
      </c>
      <c r="BX24" s="3">
        <f t="shared" si="9"/>
        <v>0</v>
      </c>
      <c r="BY24" s="3">
        <f t="shared" si="9"/>
        <v>0</v>
      </c>
      <c r="BZ24" s="3">
        <f t="shared" si="9"/>
        <v>0</v>
      </c>
      <c r="CA24" s="3">
        <f t="shared" si="9"/>
        <v>0</v>
      </c>
      <c r="CB24" s="3">
        <f t="shared" si="9"/>
        <v>0</v>
      </c>
      <c r="CC24" s="3">
        <f t="shared" si="9"/>
        <v>0</v>
      </c>
      <c r="CD24" s="3">
        <f t="shared" si="9"/>
        <v>0</v>
      </c>
      <c r="CE24" s="3">
        <f t="shared" si="9"/>
        <v>0</v>
      </c>
      <c r="CF24" s="3">
        <f t="shared" si="9"/>
        <v>0</v>
      </c>
      <c r="CG24" s="3">
        <f t="shared" si="9"/>
        <v>0</v>
      </c>
      <c r="CH24" s="12">
        <f t="shared" si="9"/>
        <v>0</v>
      </c>
    </row>
    <row r="25" spans="1:86" x14ac:dyDescent="0.3">
      <c r="A25" s="639"/>
      <c r="B25" s="11" t="str">
        <f t="shared" si="5"/>
        <v>Cooking</v>
      </c>
      <c r="C25" s="3">
        <f t="shared" si="5"/>
        <v>0</v>
      </c>
      <c r="D25" s="3">
        <f t="shared" ref="D25:BO25" si="10">IF(SUM($C$19:$N$19)=0,0,C25+D7)</f>
        <v>0</v>
      </c>
      <c r="E25" s="3">
        <f t="shared" si="10"/>
        <v>0</v>
      </c>
      <c r="F25" s="3">
        <f t="shared" si="10"/>
        <v>0</v>
      </c>
      <c r="G25" s="3">
        <f t="shared" si="10"/>
        <v>0</v>
      </c>
      <c r="H25" s="3">
        <f t="shared" si="10"/>
        <v>0</v>
      </c>
      <c r="I25" s="3">
        <f t="shared" si="10"/>
        <v>0</v>
      </c>
      <c r="J25" s="3">
        <f t="shared" si="10"/>
        <v>0</v>
      </c>
      <c r="K25" s="3">
        <f t="shared" si="10"/>
        <v>0</v>
      </c>
      <c r="L25" s="3">
        <f t="shared" si="10"/>
        <v>0</v>
      </c>
      <c r="M25" s="3">
        <f t="shared" si="10"/>
        <v>0</v>
      </c>
      <c r="N25" s="3">
        <f t="shared" si="10"/>
        <v>0</v>
      </c>
      <c r="O25" s="3">
        <f t="shared" si="10"/>
        <v>0</v>
      </c>
      <c r="P25" s="3">
        <f t="shared" si="10"/>
        <v>0</v>
      </c>
      <c r="Q25" s="3">
        <f t="shared" si="10"/>
        <v>0</v>
      </c>
      <c r="R25" s="3">
        <f t="shared" si="10"/>
        <v>0</v>
      </c>
      <c r="S25" s="3">
        <f t="shared" si="10"/>
        <v>0</v>
      </c>
      <c r="T25" s="3">
        <f t="shared" si="10"/>
        <v>0</v>
      </c>
      <c r="U25" s="3">
        <f t="shared" si="10"/>
        <v>0</v>
      </c>
      <c r="V25" s="3">
        <f t="shared" si="10"/>
        <v>0</v>
      </c>
      <c r="W25" s="3">
        <f t="shared" si="10"/>
        <v>0</v>
      </c>
      <c r="X25" s="3">
        <f t="shared" si="10"/>
        <v>0</v>
      </c>
      <c r="Y25" s="3">
        <f t="shared" si="10"/>
        <v>0</v>
      </c>
      <c r="Z25" s="3">
        <f t="shared" si="10"/>
        <v>0</v>
      </c>
      <c r="AA25" s="3">
        <f t="shared" si="10"/>
        <v>0</v>
      </c>
      <c r="AB25" s="3">
        <f t="shared" si="10"/>
        <v>0</v>
      </c>
      <c r="AC25" s="3">
        <f t="shared" si="10"/>
        <v>0</v>
      </c>
      <c r="AD25" s="3">
        <f t="shared" si="10"/>
        <v>0</v>
      </c>
      <c r="AE25" s="3">
        <f t="shared" si="10"/>
        <v>0</v>
      </c>
      <c r="AF25" s="3">
        <f t="shared" si="10"/>
        <v>0</v>
      </c>
      <c r="AG25" s="3">
        <f t="shared" si="10"/>
        <v>0</v>
      </c>
      <c r="AH25" s="3">
        <f t="shared" si="10"/>
        <v>0</v>
      </c>
      <c r="AI25" s="3">
        <f t="shared" si="10"/>
        <v>0</v>
      </c>
      <c r="AJ25" s="3">
        <f t="shared" si="10"/>
        <v>0</v>
      </c>
      <c r="AK25" s="3">
        <f t="shared" si="10"/>
        <v>0</v>
      </c>
      <c r="AL25" s="3">
        <f t="shared" si="10"/>
        <v>0</v>
      </c>
      <c r="AM25" s="3">
        <f t="shared" si="10"/>
        <v>0</v>
      </c>
      <c r="AN25" s="3">
        <f t="shared" si="10"/>
        <v>0</v>
      </c>
      <c r="AO25" s="3">
        <f t="shared" si="10"/>
        <v>0</v>
      </c>
      <c r="AP25" s="3">
        <f t="shared" si="10"/>
        <v>0</v>
      </c>
      <c r="AQ25" s="3">
        <f t="shared" si="10"/>
        <v>0</v>
      </c>
      <c r="AR25" s="3">
        <f t="shared" si="10"/>
        <v>0</v>
      </c>
      <c r="AS25" s="3">
        <f t="shared" si="10"/>
        <v>0</v>
      </c>
      <c r="AT25" s="3">
        <f t="shared" si="10"/>
        <v>0</v>
      </c>
      <c r="AU25" s="3">
        <f t="shared" si="10"/>
        <v>0</v>
      </c>
      <c r="AV25" s="3">
        <f t="shared" si="10"/>
        <v>0</v>
      </c>
      <c r="AW25" s="3">
        <f t="shared" si="10"/>
        <v>0</v>
      </c>
      <c r="AX25" s="3">
        <f t="shared" si="10"/>
        <v>0</v>
      </c>
      <c r="AY25" s="3">
        <f t="shared" si="10"/>
        <v>0</v>
      </c>
      <c r="AZ25" s="3">
        <f t="shared" si="10"/>
        <v>0</v>
      </c>
      <c r="BA25" s="3">
        <f t="shared" si="10"/>
        <v>0</v>
      </c>
      <c r="BB25" s="3">
        <f t="shared" si="10"/>
        <v>0</v>
      </c>
      <c r="BC25" s="3">
        <f t="shared" si="10"/>
        <v>0</v>
      </c>
      <c r="BD25" s="3">
        <f t="shared" si="10"/>
        <v>0</v>
      </c>
      <c r="BE25" s="3">
        <f t="shared" si="10"/>
        <v>0</v>
      </c>
      <c r="BF25" s="3">
        <f t="shared" si="10"/>
        <v>0</v>
      </c>
      <c r="BG25" s="3">
        <f t="shared" si="10"/>
        <v>0</v>
      </c>
      <c r="BH25" s="3">
        <f t="shared" si="10"/>
        <v>0</v>
      </c>
      <c r="BI25" s="3">
        <f t="shared" si="10"/>
        <v>0</v>
      </c>
      <c r="BJ25" s="3">
        <f t="shared" si="10"/>
        <v>0</v>
      </c>
      <c r="BK25" s="3">
        <f t="shared" si="10"/>
        <v>0</v>
      </c>
      <c r="BL25" s="3">
        <f t="shared" si="10"/>
        <v>0</v>
      </c>
      <c r="BM25" s="3">
        <f t="shared" si="10"/>
        <v>0</v>
      </c>
      <c r="BN25" s="3">
        <f t="shared" si="10"/>
        <v>0</v>
      </c>
      <c r="BO25" s="3">
        <f t="shared" si="10"/>
        <v>0</v>
      </c>
      <c r="BP25" s="3">
        <f t="shared" ref="BP25:CH25" si="11">IF(SUM($C$19:$N$19)=0,0,BO25+BP7)</f>
        <v>0</v>
      </c>
      <c r="BQ25" s="3">
        <f t="shared" si="11"/>
        <v>0</v>
      </c>
      <c r="BR25" s="3">
        <f t="shared" si="11"/>
        <v>0</v>
      </c>
      <c r="BS25" s="3">
        <f t="shared" si="11"/>
        <v>0</v>
      </c>
      <c r="BT25" s="3">
        <f t="shared" si="11"/>
        <v>0</v>
      </c>
      <c r="BU25" s="3">
        <f t="shared" si="11"/>
        <v>0</v>
      </c>
      <c r="BV25" s="3">
        <f t="shared" si="11"/>
        <v>0</v>
      </c>
      <c r="BW25" s="3">
        <f t="shared" si="11"/>
        <v>0</v>
      </c>
      <c r="BX25" s="3">
        <f t="shared" si="11"/>
        <v>0</v>
      </c>
      <c r="BY25" s="3">
        <f t="shared" si="11"/>
        <v>0</v>
      </c>
      <c r="BZ25" s="3">
        <f t="shared" si="11"/>
        <v>0</v>
      </c>
      <c r="CA25" s="3">
        <f t="shared" si="11"/>
        <v>0</v>
      </c>
      <c r="CB25" s="3">
        <f t="shared" si="11"/>
        <v>0</v>
      </c>
      <c r="CC25" s="3">
        <f t="shared" si="11"/>
        <v>0</v>
      </c>
      <c r="CD25" s="3">
        <f t="shared" si="11"/>
        <v>0</v>
      </c>
      <c r="CE25" s="3">
        <f t="shared" si="11"/>
        <v>0</v>
      </c>
      <c r="CF25" s="3">
        <f t="shared" si="11"/>
        <v>0</v>
      </c>
      <c r="CG25" s="3">
        <f t="shared" si="11"/>
        <v>0</v>
      </c>
      <c r="CH25" s="12">
        <f t="shared" si="11"/>
        <v>0</v>
      </c>
    </row>
    <row r="26" spans="1:86" x14ac:dyDescent="0.3">
      <c r="A26" s="639"/>
      <c r="B26" s="11" t="str">
        <f t="shared" si="5"/>
        <v>Cooling</v>
      </c>
      <c r="C26" s="3">
        <f t="shared" si="5"/>
        <v>0</v>
      </c>
      <c r="D26" s="3">
        <f t="shared" ref="D26:BO26" si="12">IF(SUM($C$19:$N$19)=0,0,C26+D8)</f>
        <v>0</v>
      </c>
      <c r="E26" s="3">
        <f t="shared" si="12"/>
        <v>0</v>
      </c>
      <c r="F26" s="3">
        <f t="shared" si="12"/>
        <v>0</v>
      </c>
      <c r="G26" s="3">
        <f t="shared" si="12"/>
        <v>0</v>
      </c>
      <c r="H26" s="3">
        <f t="shared" si="12"/>
        <v>0</v>
      </c>
      <c r="I26" s="3">
        <f t="shared" si="12"/>
        <v>0</v>
      </c>
      <c r="J26" s="3">
        <f t="shared" si="12"/>
        <v>0</v>
      </c>
      <c r="K26" s="3">
        <f t="shared" si="12"/>
        <v>0</v>
      </c>
      <c r="L26" s="3">
        <f t="shared" si="12"/>
        <v>0</v>
      </c>
      <c r="M26" s="3">
        <f t="shared" si="12"/>
        <v>0</v>
      </c>
      <c r="N26" s="3">
        <f t="shared" si="12"/>
        <v>0</v>
      </c>
      <c r="O26" s="3">
        <f t="shared" si="12"/>
        <v>0</v>
      </c>
      <c r="P26" s="3">
        <f t="shared" si="12"/>
        <v>0</v>
      </c>
      <c r="Q26" s="3">
        <f t="shared" si="12"/>
        <v>0</v>
      </c>
      <c r="R26" s="3">
        <f t="shared" si="12"/>
        <v>0</v>
      </c>
      <c r="S26" s="3">
        <f t="shared" si="12"/>
        <v>0</v>
      </c>
      <c r="T26" s="3">
        <f t="shared" si="12"/>
        <v>0</v>
      </c>
      <c r="U26" s="3">
        <f t="shared" si="12"/>
        <v>0</v>
      </c>
      <c r="V26" s="3">
        <f t="shared" si="12"/>
        <v>0</v>
      </c>
      <c r="W26" s="3">
        <f t="shared" si="12"/>
        <v>0</v>
      </c>
      <c r="X26" s="3">
        <f t="shared" si="12"/>
        <v>0</v>
      </c>
      <c r="Y26" s="3">
        <f t="shared" si="12"/>
        <v>0</v>
      </c>
      <c r="Z26" s="3">
        <f t="shared" si="12"/>
        <v>0</v>
      </c>
      <c r="AA26" s="3">
        <f t="shared" si="12"/>
        <v>0</v>
      </c>
      <c r="AB26" s="3">
        <f t="shared" si="12"/>
        <v>0</v>
      </c>
      <c r="AC26" s="3">
        <f t="shared" si="12"/>
        <v>0</v>
      </c>
      <c r="AD26" s="3">
        <f t="shared" si="12"/>
        <v>0</v>
      </c>
      <c r="AE26" s="3">
        <f t="shared" si="12"/>
        <v>0</v>
      </c>
      <c r="AF26" s="3">
        <f t="shared" si="12"/>
        <v>0</v>
      </c>
      <c r="AG26" s="3">
        <f t="shared" si="12"/>
        <v>0</v>
      </c>
      <c r="AH26" s="3">
        <f t="shared" si="12"/>
        <v>0</v>
      </c>
      <c r="AI26" s="3">
        <f t="shared" si="12"/>
        <v>0</v>
      </c>
      <c r="AJ26" s="3">
        <f t="shared" si="12"/>
        <v>0</v>
      </c>
      <c r="AK26" s="3">
        <f t="shared" si="12"/>
        <v>0</v>
      </c>
      <c r="AL26" s="3">
        <f t="shared" si="12"/>
        <v>0</v>
      </c>
      <c r="AM26" s="3">
        <f t="shared" si="12"/>
        <v>0</v>
      </c>
      <c r="AN26" s="3">
        <f t="shared" si="12"/>
        <v>0</v>
      </c>
      <c r="AO26" s="3">
        <f t="shared" si="12"/>
        <v>0</v>
      </c>
      <c r="AP26" s="3">
        <f t="shared" si="12"/>
        <v>0</v>
      </c>
      <c r="AQ26" s="3">
        <f t="shared" si="12"/>
        <v>0</v>
      </c>
      <c r="AR26" s="3">
        <f t="shared" si="12"/>
        <v>0</v>
      </c>
      <c r="AS26" s="3">
        <f t="shared" si="12"/>
        <v>0</v>
      </c>
      <c r="AT26" s="3">
        <f t="shared" si="12"/>
        <v>0</v>
      </c>
      <c r="AU26" s="3">
        <f t="shared" si="12"/>
        <v>0</v>
      </c>
      <c r="AV26" s="3">
        <f t="shared" si="12"/>
        <v>0</v>
      </c>
      <c r="AW26" s="3">
        <f t="shared" si="12"/>
        <v>0</v>
      </c>
      <c r="AX26" s="3">
        <f t="shared" si="12"/>
        <v>0</v>
      </c>
      <c r="AY26" s="3">
        <f t="shared" si="12"/>
        <v>0</v>
      </c>
      <c r="AZ26" s="3">
        <f t="shared" si="12"/>
        <v>0</v>
      </c>
      <c r="BA26" s="3">
        <f t="shared" si="12"/>
        <v>0</v>
      </c>
      <c r="BB26" s="3">
        <f t="shared" si="12"/>
        <v>0</v>
      </c>
      <c r="BC26" s="3">
        <f t="shared" si="12"/>
        <v>0</v>
      </c>
      <c r="BD26" s="3">
        <f t="shared" si="12"/>
        <v>0</v>
      </c>
      <c r="BE26" s="3">
        <f t="shared" si="12"/>
        <v>0</v>
      </c>
      <c r="BF26" s="3">
        <f t="shared" si="12"/>
        <v>0</v>
      </c>
      <c r="BG26" s="3">
        <f t="shared" si="12"/>
        <v>0</v>
      </c>
      <c r="BH26" s="3">
        <f t="shared" si="12"/>
        <v>0</v>
      </c>
      <c r="BI26" s="3">
        <f t="shared" si="12"/>
        <v>0</v>
      </c>
      <c r="BJ26" s="3">
        <f t="shared" si="12"/>
        <v>0</v>
      </c>
      <c r="BK26" s="3">
        <f t="shared" si="12"/>
        <v>0</v>
      </c>
      <c r="BL26" s="3">
        <f t="shared" si="12"/>
        <v>0</v>
      </c>
      <c r="BM26" s="3">
        <f t="shared" si="12"/>
        <v>0</v>
      </c>
      <c r="BN26" s="3">
        <f t="shared" si="12"/>
        <v>0</v>
      </c>
      <c r="BO26" s="3">
        <f t="shared" si="12"/>
        <v>0</v>
      </c>
      <c r="BP26" s="3">
        <f t="shared" ref="BP26:CH26" si="13">IF(SUM($C$19:$N$19)=0,0,BO26+BP8)</f>
        <v>0</v>
      </c>
      <c r="BQ26" s="3">
        <f t="shared" si="13"/>
        <v>0</v>
      </c>
      <c r="BR26" s="3">
        <f t="shared" si="13"/>
        <v>0</v>
      </c>
      <c r="BS26" s="3">
        <f t="shared" si="13"/>
        <v>0</v>
      </c>
      <c r="BT26" s="3">
        <f t="shared" si="13"/>
        <v>0</v>
      </c>
      <c r="BU26" s="3">
        <f t="shared" si="13"/>
        <v>0</v>
      </c>
      <c r="BV26" s="3">
        <f t="shared" si="13"/>
        <v>0</v>
      </c>
      <c r="BW26" s="3">
        <f t="shared" si="13"/>
        <v>0</v>
      </c>
      <c r="BX26" s="3">
        <f t="shared" si="13"/>
        <v>0</v>
      </c>
      <c r="BY26" s="3">
        <f t="shared" si="13"/>
        <v>0</v>
      </c>
      <c r="BZ26" s="3">
        <f t="shared" si="13"/>
        <v>0</v>
      </c>
      <c r="CA26" s="3">
        <f t="shared" si="13"/>
        <v>0</v>
      </c>
      <c r="CB26" s="3">
        <f t="shared" si="13"/>
        <v>0</v>
      </c>
      <c r="CC26" s="3">
        <f t="shared" si="13"/>
        <v>0</v>
      </c>
      <c r="CD26" s="3">
        <f t="shared" si="13"/>
        <v>0</v>
      </c>
      <c r="CE26" s="3">
        <f t="shared" si="13"/>
        <v>0</v>
      </c>
      <c r="CF26" s="3">
        <f t="shared" si="13"/>
        <v>0</v>
      </c>
      <c r="CG26" s="3">
        <f t="shared" si="13"/>
        <v>0</v>
      </c>
      <c r="CH26" s="12">
        <f t="shared" si="13"/>
        <v>0</v>
      </c>
    </row>
    <row r="27" spans="1:86" x14ac:dyDescent="0.3">
      <c r="A27" s="639"/>
      <c r="B27" s="13" t="str">
        <f t="shared" si="5"/>
        <v>Ext Lighting</v>
      </c>
      <c r="C27" s="3">
        <f t="shared" si="5"/>
        <v>0</v>
      </c>
      <c r="D27" s="3">
        <f t="shared" ref="D27:BO27" si="14">IF(SUM($C$19:$N$19)=0,0,C27+D9)</f>
        <v>0</v>
      </c>
      <c r="E27" s="3">
        <f t="shared" si="14"/>
        <v>0</v>
      </c>
      <c r="F27" s="3">
        <f t="shared" si="14"/>
        <v>0</v>
      </c>
      <c r="G27" s="3">
        <f t="shared" si="14"/>
        <v>0</v>
      </c>
      <c r="H27" s="3">
        <f t="shared" si="14"/>
        <v>0</v>
      </c>
      <c r="I27" s="3">
        <f t="shared" si="14"/>
        <v>0</v>
      </c>
      <c r="J27" s="3">
        <f t="shared" si="14"/>
        <v>0</v>
      </c>
      <c r="K27" s="3">
        <f t="shared" si="14"/>
        <v>0</v>
      </c>
      <c r="L27" s="3">
        <f t="shared" si="14"/>
        <v>0</v>
      </c>
      <c r="M27" s="3">
        <f t="shared" si="14"/>
        <v>0</v>
      </c>
      <c r="N27" s="3">
        <f t="shared" si="14"/>
        <v>0</v>
      </c>
      <c r="O27" s="3">
        <f t="shared" si="14"/>
        <v>0</v>
      </c>
      <c r="P27" s="3">
        <f t="shared" si="14"/>
        <v>0</v>
      </c>
      <c r="Q27" s="3">
        <f t="shared" si="14"/>
        <v>0</v>
      </c>
      <c r="R27" s="3">
        <f t="shared" si="14"/>
        <v>0</v>
      </c>
      <c r="S27" s="3">
        <f t="shared" si="14"/>
        <v>0</v>
      </c>
      <c r="T27" s="3">
        <f t="shared" si="14"/>
        <v>0</v>
      </c>
      <c r="U27" s="3">
        <f t="shared" si="14"/>
        <v>0</v>
      </c>
      <c r="V27" s="3">
        <f t="shared" si="14"/>
        <v>0</v>
      </c>
      <c r="W27" s="3">
        <f t="shared" si="14"/>
        <v>0</v>
      </c>
      <c r="X27" s="3">
        <f t="shared" si="14"/>
        <v>0</v>
      </c>
      <c r="Y27" s="3">
        <f t="shared" si="14"/>
        <v>0</v>
      </c>
      <c r="Z27" s="3">
        <f t="shared" si="14"/>
        <v>0</v>
      </c>
      <c r="AA27" s="3">
        <f t="shared" si="14"/>
        <v>0</v>
      </c>
      <c r="AB27" s="3">
        <f t="shared" si="14"/>
        <v>0</v>
      </c>
      <c r="AC27" s="3">
        <f t="shared" si="14"/>
        <v>0</v>
      </c>
      <c r="AD27" s="3">
        <f t="shared" si="14"/>
        <v>0</v>
      </c>
      <c r="AE27" s="3">
        <f t="shared" si="14"/>
        <v>0</v>
      </c>
      <c r="AF27" s="3">
        <f t="shared" si="14"/>
        <v>0</v>
      </c>
      <c r="AG27" s="3">
        <f t="shared" si="14"/>
        <v>0</v>
      </c>
      <c r="AH27" s="3">
        <f t="shared" si="14"/>
        <v>0</v>
      </c>
      <c r="AI27" s="3">
        <f t="shared" si="14"/>
        <v>0</v>
      </c>
      <c r="AJ27" s="3">
        <f t="shared" si="14"/>
        <v>0</v>
      </c>
      <c r="AK27" s="3">
        <f t="shared" si="14"/>
        <v>0</v>
      </c>
      <c r="AL27" s="3">
        <f t="shared" si="14"/>
        <v>0</v>
      </c>
      <c r="AM27" s="3">
        <f t="shared" si="14"/>
        <v>0</v>
      </c>
      <c r="AN27" s="3">
        <f t="shared" si="14"/>
        <v>0</v>
      </c>
      <c r="AO27" s="3">
        <f t="shared" si="14"/>
        <v>0</v>
      </c>
      <c r="AP27" s="3">
        <f t="shared" si="14"/>
        <v>0</v>
      </c>
      <c r="AQ27" s="3">
        <f t="shared" si="14"/>
        <v>0</v>
      </c>
      <c r="AR27" s="3">
        <f t="shared" si="14"/>
        <v>0</v>
      </c>
      <c r="AS27" s="3">
        <f t="shared" si="14"/>
        <v>0</v>
      </c>
      <c r="AT27" s="3">
        <f t="shared" si="14"/>
        <v>0</v>
      </c>
      <c r="AU27" s="3">
        <f t="shared" si="14"/>
        <v>0</v>
      </c>
      <c r="AV27" s="3">
        <f t="shared" si="14"/>
        <v>0</v>
      </c>
      <c r="AW27" s="3">
        <f t="shared" si="14"/>
        <v>0</v>
      </c>
      <c r="AX27" s="3">
        <f t="shared" si="14"/>
        <v>0</v>
      </c>
      <c r="AY27" s="3">
        <f t="shared" si="14"/>
        <v>0</v>
      </c>
      <c r="AZ27" s="3">
        <f t="shared" si="14"/>
        <v>0</v>
      </c>
      <c r="BA27" s="3">
        <f t="shared" si="14"/>
        <v>0</v>
      </c>
      <c r="BB27" s="3">
        <f t="shared" si="14"/>
        <v>0</v>
      </c>
      <c r="BC27" s="3">
        <f t="shared" si="14"/>
        <v>0</v>
      </c>
      <c r="BD27" s="3">
        <f t="shared" si="14"/>
        <v>0</v>
      </c>
      <c r="BE27" s="3">
        <f t="shared" si="14"/>
        <v>0</v>
      </c>
      <c r="BF27" s="3">
        <f t="shared" si="14"/>
        <v>0</v>
      </c>
      <c r="BG27" s="3">
        <f t="shared" si="14"/>
        <v>0</v>
      </c>
      <c r="BH27" s="3">
        <f t="shared" si="14"/>
        <v>0</v>
      </c>
      <c r="BI27" s="3">
        <f t="shared" si="14"/>
        <v>0</v>
      </c>
      <c r="BJ27" s="3">
        <f t="shared" si="14"/>
        <v>0</v>
      </c>
      <c r="BK27" s="3">
        <f t="shared" si="14"/>
        <v>0</v>
      </c>
      <c r="BL27" s="3">
        <f t="shared" si="14"/>
        <v>0</v>
      </c>
      <c r="BM27" s="3">
        <f t="shared" si="14"/>
        <v>0</v>
      </c>
      <c r="BN27" s="3">
        <f t="shared" si="14"/>
        <v>0</v>
      </c>
      <c r="BO27" s="3">
        <f t="shared" si="14"/>
        <v>0</v>
      </c>
      <c r="BP27" s="3">
        <f t="shared" ref="BP27:CH27" si="15">IF(SUM($C$19:$N$19)=0,0,BO27+BP9)</f>
        <v>0</v>
      </c>
      <c r="BQ27" s="3">
        <f t="shared" si="15"/>
        <v>0</v>
      </c>
      <c r="BR27" s="3">
        <f t="shared" si="15"/>
        <v>0</v>
      </c>
      <c r="BS27" s="3">
        <f t="shared" si="15"/>
        <v>0</v>
      </c>
      <c r="BT27" s="3">
        <f t="shared" si="15"/>
        <v>0</v>
      </c>
      <c r="BU27" s="3">
        <f t="shared" si="15"/>
        <v>0</v>
      </c>
      <c r="BV27" s="3">
        <f t="shared" si="15"/>
        <v>0</v>
      </c>
      <c r="BW27" s="3">
        <f t="shared" si="15"/>
        <v>0</v>
      </c>
      <c r="BX27" s="3">
        <f t="shared" si="15"/>
        <v>0</v>
      </c>
      <c r="BY27" s="3">
        <f t="shared" si="15"/>
        <v>0</v>
      </c>
      <c r="BZ27" s="3">
        <f t="shared" si="15"/>
        <v>0</v>
      </c>
      <c r="CA27" s="3">
        <f t="shared" si="15"/>
        <v>0</v>
      </c>
      <c r="CB27" s="3">
        <f t="shared" si="15"/>
        <v>0</v>
      </c>
      <c r="CC27" s="3">
        <f t="shared" si="15"/>
        <v>0</v>
      </c>
      <c r="CD27" s="3">
        <f t="shared" si="15"/>
        <v>0</v>
      </c>
      <c r="CE27" s="3">
        <f t="shared" si="15"/>
        <v>0</v>
      </c>
      <c r="CF27" s="3">
        <f t="shared" si="15"/>
        <v>0</v>
      </c>
      <c r="CG27" s="3">
        <f t="shared" si="15"/>
        <v>0</v>
      </c>
      <c r="CH27" s="12">
        <f t="shared" si="15"/>
        <v>0</v>
      </c>
    </row>
    <row r="28" spans="1:86" x14ac:dyDescent="0.3">
      <c r="A28" s="639"/>
      <c r="B28" s="11" t="str">
        <f t="shared" si="5"/>
        <v>Heating</v>
      </c>
      <c r="C28" s="3">
        <f t="shared" si="5"/>
        <v>0</v>
      </c>
      <c r="D28" s="3">
        <f t="shared" ref="D28:BO28" si="16">IF(SUM($C$19:$N$19)=0,0,C28+D10)</f>
        <v>0</v>
      </c>
      <c r="E28" s="3">
        <f t="shared" si="16"/>
        <v>0</v>
      </c>
      <c r="F28" s="3">
        <f t="shared" si="16"/>
        <v>0</v>
      </c>
      <c r="G28" s="3">
        <f t="shared" si="16"/>
        <v>0</v>
      </c>
      <c r="H28" s="3">
        <f t="shared" si="16"/>
        <v>0</v>
      </c>
      <c r="I28" s="3">
        <f t="shared" si="16"/>
        <v>0</v>
      </c>
      <c r="J28" s="3">
        <f t="shared" si="16"/>
        <v>0</v>
      </c>
      <c r="K28" s="3">
        <f t="shared" si="16"/>
        <v>0</v>
      </c>
      <c r="L28" s="3">
        <f t="shared" si="16"/>
        <v>0</v>
      </c>
      <c r="M28" s="3">
        <f t="shared" si="16"/>
        <v>0</v>
      </c>
      <c r="N28" s="3">
        <f t="shared" si="16"/>
        <v>0</v>
      </c>
      <c r="O28" s="3">
        <f t="shared" si="16"/>
        <v>0</v>
      </c>
      <c r="P28" s="3">
        <f t="shared" si="16"/>
        <v>0</v>
      </c>
      <c r="Q28" s="3">
        <f t="shared" si="16"/>
        <v>0</v>
      </c>
      <c r="R28" s="3">
        <f t="shared" si="16"/>
        <v>0</v>
      </c>
      <c r="S28" s="3">
        <f t="shared" si="16"/>
        <v>0</v>
      </c>
      <c r="T28" s="3">
        <f t="shared" si="16"/>
        <v>0</v>
      </c>
      <c r="U28" s="3">
        <f t="shared" si="16"/>
        <v>0</v>
      </c>
      <c r="V28" s="3">
        <f t="shared" si="16"/>
        <v>0</v>
      </c>
      <c r="W28" s="3">
        <f t="shared" si="16"/>
        <v>0</v>
      </c>
      <c r="X28" s="3">
        <f t="shared" si="16"/>
        <v>0</v>
      </c>
      <c r="Y28" s="3">
        <f t="shared" si="16"/>
        <v>0</v>
      </c>
      <c r="Z28" s="3">
        <f t="shared" si="16"/>
        <v>0</v>
      </c>
      <c r="AA28" s="3">
        <f t="shared" si="16"/>
        <v>0</v>
      </c>
      <c r="AB28" s="3">
        <f t="shared" si="16"/>
        <v>0</v>
      </c>
      <c r="AC28" s="3">
        <f t="shared" si="16"/>
        <v>0</v>
      </c>
      <c r="AD28" s="3">
        <f t="shared" si="16"/>
        <v>0</v>
      </c>
      <c r="AE28" s="3">
        <f t="shared" si="16"/>
        <v>0</v>
      </c>
      <c r="AF28" s="3">
        <f t="shared" si="16"/>
        <v>0</v>
      </c>
      <c r="AG28" s="3">
        <f t="shared" si="16"/>
        <v>0</v>
      </c>
      <c r="AH28" s="3">
        <f t="shared" si="16"/>
        <v>0</v>
      </c>
      <c r="AI28" s="3">
        <f t="shared" si="16"/>
        <v>0</v>
      </c>
      <c r="AJ28" s="3">
        <f t="shared" si="16"/>
        <v>0</v>
      </c>
      <c r="AK28" s="3">
        <f t="shared" si="16"/>
        <v>0</v>
      </c>
      <c r="AL28" s="3">
        <f t="shared" si="16"/>
        <v>0</v>
      </c>
      <c r="AM28" s="3">
        <f t="shared" si="16"/>
        <v>0</v>
      </c>
      <c r="AN28" s="3">
        <f t="shared" si="16"/>
        <v>0</v>
      </c>
      <c r="AO28" s="3">
        <f t="shared" si="16"/>
        <v>0</v>
      </c>
      <c r="AP28" s="3">
        <f t="shared" si="16"/>
        <v>0</v>
      </c>
      <c r="AQ28" s="3">
        <f t="shared" si="16"/>
        <v>0</v>
      </c>
      <c r="AR28" s="3">
        <f t="shared" si="16"/>
        <v>0</v>
      </c>
      <c r="AS28" s="3">
        <f t="shared" si="16"/>
        <v>0</v>
      </c>
      <c r="AT28" s="3">
        <f t="shared" si="16"/>
        <v>0</v>
      </c>
      <c r="AU28" s="3">
        <f t="shared" si="16"/>
        <v>0</v>
      </c>
      <c r="AV28" s="3">
        <f t="shared" si="16"/>
        <v>0</v>
      </c>
      <c r="AW28" s="3">
        <f t="shared" si="16"/>
        <v>0</v>
      </c>
      <c r="AX28" s="3">
        <f t="shared" si="16"/>
        <v>0</v>
      </c>
      <c r="AY28" s="3">
        <f t="shared" si="16"/>
        <v>0</v>
      </c>
      <c r="AZ28" s="3">
        <f t="shared" si="16"/>
        <v>0</v>
      </c>
      <c r="BA28" s="3">
        <f t="shared" si="16"/>
        <v>0</v>
      </c>
      <c r="BB28" s="3">
        <f t="shared" si="16"/>
        <v>0</v>
      </c>
      <c r="BC28" s="3">
        <f t="shared" si="16"/>
        <v>0</v>
      </c>
      <c r="BD28" s="3">
        <f t="shared" si="16"/>
        <v>0</v>
      </c>
      <c r="BE28" s="3">
        <f t="shared" si="16"/>
        <v>0</v>
      </c>
      <c r="BF28" s="3">
        <f t="shared" si="16"/>
        <v>0</v>
      </c>
      <c r="BG28" s="3">
        <f t="shared" si="16"/>
        <v>0</v>
      </c>
      <c r="BH28" s="3">
        <f t="shared" si="16"/>
        <v>0</v>
      </c>
      <c r="BI28" s="3">
        <f t="shared" si="16"/>
        <v>0</v>
      </c>
      <c r="BJ28" s="3">
        <f t="shared" si="16"/>
        <v>0</v>
      </c>
      <c r="BK28" s="3">
        <f t="shared" si="16"/>
        <v>0</v>
      </c>
      <c r="BL28" s="3">
        <f t="shared" si="16"/>
        <v>0</v>
      </c>
      <c r="BM28" s="3">
        <f t="shared" si="16"/>
        <v>0</v>
      </c>
      <c r="BN28" s="3">
        <f t="shared" si="16"/>
        <v>0</v>
      </c>
      <c r="BO28" s="3">
        <f t="shared" si="16"/>
        <v>0</v>
      </c>
      <c r="BP28" s="3">
        <f t="shared" ref="BP28:CH28" si="17">IF(SUM($C$19:$N$19)=0,0,BO28+BP10)</f>
        <v>0</v>
      </c>
      <c r="BQ28" s="3">
        <f t="shared" si="17"/>
        <v>0</v>
      </c>
      <c r="BR28" s="3">
        <f t="shared" si="17"/>
        <v>0</v>
      </c>
      <c r="BS28" s="3">
        <f t="shared" si="17"/>
        <v>0</v>
      </c>
      <c r="BT28" s="3">
        <f t="shared" si="17"/>
        <v>0</v>
      </c>
      <c r="BU28" s="3">
        <f t="shared" si="17"/>
        <v>0</v>
      </c>
      <c r="BV28" s="3">
        <f t="shared" si="17"/>
        <v>0</v>
      </c>
      <c r="BW28" s="3">
        <f t="shared" si="17"/>
        <v>0</v>
      </c>
      <c r="BX28" s="3">
        <f t="shared" si="17"/>
        <v>0</v>
      </c>
      <c r="BY28" s="3">
        <f t="shared" si="17"/>
        <v>0</v>
      </c>
      <c r="BZ28" s="3">
        <f t="shared" si="17"/>
        <v>0</v>
      </c>
      <c r="CA28" s="3">
        <f t="shared" si="17"/>
        <v>0</v>
      </c>
      <c r="CB28" s="3">
        <f t="shared" si="17"/>
        <v>0</v>
      </c>
      <c r="CC28" s="3">
        <f t="shared" si="17"/>
        <v>0</v>
      </c>
      <c r="CD28" s="3">
        <f t="shared" si="17"/>
        <v>0</v>
      </c>
      <c r="CE28" s="3">
        <f t="shared" si="17"/>
        <v>0</v>
      </c>
      <c r="CF28" s="3">
        <f t="shared" si="17"/>
        <v>0</v>
      </c>
      <c r="CG28" s="3">
        <f t="shared" si="17"/>
        <v>0</v>
      </c>
      <c r="CH28" s="12">
        <f t="shared" si="17"/>
        <v>0</v>
      </c>
    </row>
    <row r="29" spans="1:86" x14ac:dyDescent="0.3">
      <c r="A29" s="639"/>
      <c r="B29" s="11" t="str">
        <f t="shared" si="5"/>
        <v>HVAC</v>
      </c>
      <c r="C29" s="3">
        <f t="shared" si="5"/>
        <v>0</v>
      </c>
      <c r="D29" s="3">
        <f t="shared" ref="D29:BO29" si="18">IF(SUM($C$19:$N$19)=0,0,C29+D11)</f>
        <v>0</v>
      </c>
      <c r="E29" s="3">
        <f t="shared" si="18"/>
        <v>0</v>
      </c>
      <c r="F29" s="3">
        <f t="shared" si="18"/>
        <v>0</v>
      </c>
      <c r="G29" s="3">
        <f t="shared" si="18"/>
        <v>0</v>
      </c>
      <c r="H29" s="3">
        <f t="shared" si="18"/>
        <v>0</v>
      </c>
      <c r="I29" s="3">
        <f t="shared" si="18"/>
        <v>0</v>
      </c>
      <c r="J29" s="3">
        <f t="shared" si="18"/>
        <v>0</v>
      </c>
      <c r="K29" s="3">
        <f t="shared" si="18"/>
        <v>0</v>
      </c>
      <c r="L29" s="3">
        <f t="shared" si="18"/>
        <v>0</v>
      </c>
      <c r="M29" s="3">
        <f t="shared" si="18"/>
        <v>0</v>
      </c>
      <c r="N29" s="3">
        <f t="shared" si="18"/>
        <v>0</v>
      </c>
      <c r="O29" s="3">
        <f t="shared" si="18"/>
        <v>0</v>
      </c>
      <c r="P29" s="3">
        <f t="shared" si="18"/>
        <v>0</v>
      </c>
      <c r="Q29" s="3">
        <f t="shared" si="18"/>
        <v>0</v>
      </c>
      <c r="R29" s="3">
        <f t="shared" si="18"/>
        <v>0</v>
      </c>
      <c r="S29" s="3">
        <f t="shared" si="18"/>
        <v>0</v>
      </c>
      <c r="T29" s="3">
        <f t="shared" si="18"/>
        <v>0</v>
      </c>
      <c r="U29" s="3">
        <f t="shared" si="18"/>
        <v>0</v>
      </c>
      <c r="V29" s="3">
        <f t="shared" si="18"/>
        <v>0</v>
      </c>
      <c r="W29" s="3">
        <f t="shared" si="18"/>
        <v>0</v>
      </c>
      <c r="X29" s="3">
        <f t="shared" si="18"/>
        <v>0</v>
      </c>
      <c r="Y29" s="3">
        <f t="shared" si="18"/>
        <v>0</v>
      </c>
      <c r="Z29" s="3">
        <f t="shared" si="18"/>
        <v>0</v>
      </c>
      <c r="AA29" s="3">
        <f t="shared" si="18"/>
        <v>0</v>
      </c>
      <c r="AB29" s="3">
        <f t="shared" si="18"/>
        <v>0</v>
      </c>
      <c r="AC29" s="3">
        <f t="shared" si="18"/>
        <v>0</v>
      </c>
      <c r="AD29" s="3">
        <f t="shared" si="18"/>
        <v>0</v>
      </c>
      <c r="AE29" s="3">
        <f t="shared" si="18"/>
        <v>0</v>
      </c>
      <c r="AF29" s="3">
        <f t="shared" si="18"/>
        <v>0</v>
      </c>
      <c r="AG29" s="3">
        <f t="shared" si="18"/>
        <v>0</v>
      </c>
      <c r="AH29" s="3">
        <f t="shared" si="18"/>
        <v>0</v>
      </c>
      <c r="AI29" s="3">
        <f t="shared" si="18"/>
        <v>0</v>
      </c>
      <c r="AJ29" s="3">
        <f t="shared" si="18"/>
        <v>0</v>
      </c>
      <c r="AK29" s="3">
        <f t="shared" si="18"/>
        <v>0</v>
      </c>
      <c r="AL29" s="3">
        <f t="shared" si="18"/>
        <v>0</v>
      </c>
      <c r="AM29" s="3">
        <f t="shared" si="18"/>
        <v>0</v>
      </c>
      <c r="AN29" s="3">
        <f t="shared" si="18"/>
        <v>0</v>
      </c>
      <c r="AO29" s="3">
        <f t="shared" si="18"/>
        <v>0</v>
      </c>
      <c r="AP29" s="3">
        <f t="shared" si="18"/>
        <v>0</v>
      </c>
      <c r="AQ29" s="3">
        <f t="shared" si="18"/>
        <v>0</v>
      </c>
      <c r="AR29" s="3">
        <f t="shared" si="18"/>
        <v>0</v>
      </c>
      <c r="AS29" s="3">
        <f t="shared" si="18"/>
        <v>0</v>
      </c>
      <c r="AT29" s="3">
        <f t="shared" si="18"/>
        <v>0</v>
      </c>
      <c r="AU29" s="3">
        <f t="shared" si="18"/>
        <v>0</v>
      </c>
      <c r="AV29" s="3">
        <f t="shared" si="18"/>
        <v>0</v>
      </c>
      <c r="AW29" s="3">
        <f t="shared" si="18"/>
        <v>0</v>
      </c>
      <c r="AX29" s="3">
        <f t="shared" si="18"/>
        <v>0</v>
      </c>
      <c r="AY29" s="3">
        <f t="shared" si="18"/>
        <v>0</v>
      </c>
      <c r="AZ29" s="3">
        <f t="shared" si="18"/>
        <v>0</v>
      </c>
      <c r="BA29" s="3">
        <f t="shared" si="18"/>
        <v>0</v>
      </c>
      <c r="BB29" s="3">
        <f t="shared" si="18"/>
        <v>0</v>
      </c>
      <c r="BC29" s="3">
        <f t="shared" si="18"/>
        <v>0</v>
      </c>
      <c r="BD29" s="3">
        <f t="shared" si="18"/>
        <v>0</v>
      </c>
      <c r="BE29" s="3">
        <f t="shared" si="18"/>
        <v>0</v>
      </c>
      <c r="BF29" s="3">
        <f t="shared" si="18"/>
        <v>0</v>
      </c>
      <c r="BG29" s="3">
        <f t="shared" si="18"/>
        <v>0</v>
      </c>
      <c r="BH29" s="3">
        <f t="shared" si="18"/>
        <v>0</v>
      </c>
      <c r="BI29" s="3">
        <f t="shared" si="18"/>
        <v>0</v>
      </c>
      <c r="BJ29" s="3">
        <f t="shared" si="18"/>
        <v>0</v>
      </c>
      <c r="BK29" s="3">
        <f t="shared" si="18"/>
        <v>0</v>
      </c>
      <c r="BL29" s="3">
        <f t="shared" si="18"/>
        <v>0</v>
      </c>
      <c r="BM29" s="3">
        <f t="shared" si="18"/>
        <v>0</v>
      </c>
      <c r="BN29" s="3">
        <f t="shared" si="18"/>
        <v>0</v>
      </c>
      <c r="BO29" s="3">
        <f t="shared" si="18"/>
        <v>0</v>
      </c>
      <c r="BP29" s="3">
        <f t="shared" ref="BP29:CH29" si="19">IF(SUM($C$19:$N$19)=0,0,BO29+BP11)</f>
        <v>0</v>
      </c>
      <c r="BQ29" s="3">
        <f t="shared" si="19"/>
        <v>0</v>
      </c>
      <c r="BR29" s="3">
        <f t="shared" si="19"/>
        <v>0</v>
      </c>
      <c r="BS29" s="3">
        <f t="shared" si="19"/>
        <v>0</v>
      </c>
      <c r="BT29" s="3">
        <f t="shared" si="19"/>
        <v>0</v>
      </c>
      <c r="BU29" s="3">
        <f t="shared" si="19"/>
        <v>0</v>
      </c>
      <c r="BV29" s="3">
        <f t="shared" si="19"/>
        <v>0</v>
      </c>
      <c r="BW29" s="3">
        <f t="shared" si="19"/>
        <v>0</v>
      </c>
      <c r="BX29" s="3">
        <f t="shared" si="19"/>
        <v>0</v>
      </c>
      <c r="BY29" s="3">
        <f t="shared" si="19"/>
        <v>0</v>
      </c>
      <c r="BZ29" s="3">
        <f t="shared" si="19"/>
        <v>0</v>
      </c>
      <c r="CA29" s="3">
        <f t="shared" si="19"/>
        <v>0</v>
      </c>
      <c r="CB29" s="3">
        <f t="shared" si="19"/>
        <v>0</v>
      </c>
      <c r="CC29" s="3">
        <f t="shared" si="19"/>
        <v>0</v>
      </c>
      <c r="CD29" s="3">
        <f t="shared" si="19"/>
        <v>0</v>
      </c>
      <c r="CE29" s="3">
        <f t="shared" si="19"/>
        <v>0</v>
      </c>
      <c r="CF29" s="3">
        <f t="shared" si="19"/>
        <v>0</v>
      </c>
      <c r="CG29" s="3">
        <f t="shared" si="19"/>
        <v>0</v>
      </c>
      <c r="CH29" s="12">
        <f t="shared" si="19"/>
        <v>0</v>
      </c>
    </row>
    <row r="30" spans="1:86" x14ac:dyDescent="0.3">
      <c r="A30" s="639"/>
      <c r="B30" s="11" t="str">
        <f t="shared" si="5"/>
        <v>Lighting</v>
      </c>
      <c r="C30" s="3">
        <f t="shared" si="5"/>
        <v>0</v>
      </c>
      <c r="D30" s="3">
        <f t="shared" ref="D30:BO30" si="20">IF(SUM($C$19:$N$19)=0,0,C30+D12)</f>
        <v>0</v>
      </c>
      <c r="E30" s="3">
        <f t="shared" si="20"/>
        <v>0</v>
      </c>
      <c r="F30" s="3">
        <f t="shared" si="20"/>
        <v>0</v>
      </c>
      <c r="G30" s="3">
        <f t="shared" si="20"/>
        <v>0</v>
      </c>
      <c r="H30" s="3">
        <f t="shared" si="20"/>
        <v>0</v>
      </c>
      <c r="I30" s="3">
        <f t="shared" si="20"/>
        <v>0</v>
      </c>
      <c r="J30" s="3">
        <f t="shared" si="20"/>
        <v>0</v>
      </c>
      <c r="K30" s="3">
        <f t="shared" si="20"/>
        <v>0</v>
      </c>
      <c r="L30" s="3">
        <f t="shared" si="20"/>
        <v>0</v>
      </c>
      <c r="M30" s="3">
        <f t="shared" si="20"/>
        <v>89244</v>
      </c>
      <c r="N30" s="3">
        <f t="shared" si="20"/>
        <v>89244</v>
      </c>
      <c r="O30" s="3">
        <f t="shared" si="20"/>
        <v>89244</v>
      </c>
      <c r="P30" s="3">
        <f t="shared" si="20"/>
        <v>89244</v>
      </c>
      <c r="Q30" s="3">
        <f t="shared" si="20"/>
        <v>89244</v>
      </c>
      <c r="R30" s="3">
        <f t="shared" si="20"/>
        <v>89244</v>
      </c>
      <c r="S30" s="3">
        <f t="shared" si="20"/>
        <v>89244</v>
      </c>
      <c r="T30" s="3">
        <f t="shared" si="20"/>
        <v>89244</v>
      </c>
      <c r="U30" s="3">
        <f t="shared" si="20"/>
        <v>89244</v>
      </c>
      <c r="V30" s="3">
        <f t="shared" si="20"/>
        <v>89244</v>
      </c>
      <c r="W30" s="3">
        <f t="shared" si="20"/>
        <v>89244</v>
      </c>
      <c r="X30" s="3">
        <f t="shared" si="20"/>
        <v>89244</v>
      </c>
      <c r="Y30" s="3">
        <f t="shared" si="20"/>
        <v>89244</v>
      </c>
      <c r="Z30" s="3">
        <f t="shared" si="20"/>
        <v>89244</v>
      </c>
      <c r="AA30" s="3">
        <f t="shared" si="20"/>
        <v>89244</v>
      </c>
      <c r="AB30" s="3">
        <f t="shared" si="20"/>
        <v>89244</v>
      </c>
      <c r="AC30" s="3">
        <f t="shared" si="20"/>
        <v>89244</v>
      </c>
      <c r="AD30" s="3">
        <f t="shared" si="20"/>
        <v>89244</v>
      </c>
      <c r="AE30" s="3">
        <f t="shared" si="20"/>
        <v>89244</v>
      </c>
      <c r="AF30" s="3">
        <f t="shared" si="20"/>
        <v>89244</v>
      </c>
      <c r="AG30" s="3">
        <f t="shared" si="20"/>
        <v>89244</v>
      </c>
      <c r="AH30" s="3">
        <f t="shared" si="20"/>
        <v>89244</v>
      </c>
      <c r="AI30" s="3">
        <f t="shared" si="20"/>
        <v>89244</v>
      </c>
      <c r="AJ30" s="3">
        <f t="shared" si="20"/>
        <v>89244</v>
      </c>
      <c r="AK30" s="3">
        <f t="shared" si="20"/>
        <v>89244</v>
      </c>
      <c r="AL30" s="3">
        <f t="shared" si="20"/>
        <v>89244</v>
      </c>
      <c r="AM30" s="3">
        <f t="shared" si="20"/>
        <v>89244</v>
      </c>
      <c r="AN30" s="3">
        <f t="shared" si="20"/>
        <v>89244</v>
      </c>
      <c r="AO30" s="3">
        <f t="shared" si="20"/>
        <v>89244</v>
      </c>
      <c r="AP30" s="3">
        <f t="shared" si="20"/>
        <v>89244</v>
      </c>
      <c r="AQ30" s="3">
        <f t="shared" si="20"/>
        <v>89244</v>
      </c>
      <c r="AR30" s="3">
        <f t="shared" si="20"/>
        <v>89244</v>
      </c>
      <c r="AS30" s="3">
        <f t="shared" si="20"/>
        <v>89244</v>
      </c>
      <c r="AT30" s="3">
        <f t="shared" si="20"/>
        <v>89244</v>
      </c>
      <c r="AU30" s="3">
        <f t="shared" si="20"/>
        <v>89244</v>
      </c>
      <c r="AV30" s="3">
        <f t="shared" si="20"/>
        <v>89244</v>
      </c>
      <c r="AW30" s="3">
        <f t="shared" si="20"/>
        <v>89244</v>
      </c>
      <c r="AX30" s="3">
        <f t="shared" si="20"/>
        <v>89244</v>
      </c>
      <c r="AY30" s="3">
        <f t="shared" si="20"/>
        <v>89244</v>
      </c>
      <c r="AZ30" s="3">
        <f t="shared" si="20"/>
        <v>89244</v>
      </c>
      <c r="BA30" s="3">
        <f t="shared" si="20"/>
        <v>89244</v>
      </c>
      <c r="BB30" s="3">
        <f t="shared" si="20"/>
        <v>89244</v>
      </c>
      <c r="BC30" s="3">
        <f t="shared" si="20"/>
        <v>89244</v>
      </c>
      <c r="BD30" s="3">
        <f t="shared" si="20"/>
        <v>89244</v>
      </c>
      <c r="BE30" s="3">
        <f t="shared" si="20"/>
        <v>89244</v>
      </c>
      <c r="BF30" s="3">
        <f t="shared" si="20"/>
        <v>89244</v>
      </c>
      <c r="BG30" s="3">
        <f t="shared" si="20"/>
        <v>89244</v>
      </c>
      <c r="BH30" s="3">
        <f t="shared" si="20"/>
        <v>89244</v>
      </c>
      <c r="BI30" s="3">
        <f t="shared" si="20"/>
        <v>89244</v>
      </c>
      <c r="BJ30" s="3">
        <f t="shared" si="20"/>
        <v>89244</v>
      </c>
      <c r="BK30" s="3">
        <f t="shared" si="20"/>
        <v>89244</v>
      </c>
      <c r="BL30" s="3">
        <f t="shared" si="20"/>
        <v>89244</v>
      </c>
      <c r="BM30" s="3">
        <f t="shared" si="20"/>
        <v>89244</v>
      </c>
      <c r="BN30" s="3">
        <f t="shared" si="20"/>
        <v>89244</v>
      </c>
      <c r="BO30" s="3">
        <f t="shared" si="20"/>
        <v>89244</v>
      </c>
      <c r="BP30" s="3">
        <f t="shared" ref="BP30:CH30" si="21">IF(SUM($C$19:$N$19)=0,0,BO30+BP12)</f>
        <v>89244</v>
      </c>
      <c r="BQ30" s="3">
        <f t="shared" si="21"/>
        <v>89244</v>
      </c>
      <c r="BR30" s="3">
        <f t="shared" si="21"/>
        <v>89244</v>
      </c>
      <c r="BS30" s="3">
        <f t="shared" si="21"/>
        <v>89244</v>
      </c>
      <c r="BT30" s="3">
        <f t="shared" si="21"/>
        <v>89244</v>
      </c>
      <c r="BU30" s="3">
        <f t="shared" si="21"/>
        <v>89244</v>
      </c>
      <c r="BV30" s="3">
        <f t="shared" si="21"/>
        <v>89244</v>
      </c>
      <c r="BW30" s="3">
        <f t="shared" si="21"/>
        <v>89244</v>
      </c>
      <c r="BX30" s="3">
        <f t="shared" si="21"/>
        <v>89244</v>
      </c>
      <c r="BY30" s="3">
        <f t="shared" si="21"/>
        <v>89244</v>
      </c>
      <c r="BZ30" s="3">
        <f t="shared" si="21"/>
        <v>89244</v>
      </c>
      <c r="CA30" s="3">
        <f t="shared" si="21"/>
        <v>89244</v>
      </c>
      <c r="CB30" s="3">
        <f t="shared" si="21"/>
        <v>89244</v>
      </c>
      <c r="CC30" s="3">
        <f t="shared" si="21"/>
        <v>89244</v>
      </c>
      <c r="CD30" s="3">
        <f t="shared" si="21"/>
        <v>89244</v>
      </c>
      <c r="CE30" s="3">
        <f t="shared" si="21"/>
        <v>89244</v>
      </c>
      <c r="CF30" s="3">
        <f t="shared" si="21"/>
        <v>89244</v>
      </c>
      <c r="CG30" s="3">
        <f t="shared" si="21"/>
        <v>89244</v>
      </c>
      <c r="CH30" s="12">
        <f t="shared" si="21"/>
        <v>89244</v>
      </c>
    </row>
    <row r="31" spans="1:86" x14ac:dyDescent="0.3">
      <c r="A31" s="639"/>
      <c r="B31" s="11" t="str">
        <f t="shared" si="5"/>
        <v>Miscellaneous</v>
      </c>
      <c r="C31" s="3">
        <f t="shared" si="5"/>
        <v>0</v>
      </c>
      <c r="D31" s="3">
        <f t="shared" ref="D31:BO31" si="22">IF(SUM($C$19:$N$19)=0,0,C31+D13)</f>
        <v>0</v>
      </c>
      <c r="E31" s="3">
        <f t="shared" si="22"/>
        <v>0</v>
      </c>
      <c r="F31" s="3">
        <f t="shared" si="22"/>
        <v>0</v>
      </c>
      <c r="G31" s="3">
        <f t="shared" si="22"/>
        <v>0</v>
      </c>
      <c r="H31" s="3">
        <f t="shared" si="22"/>
        <v>0</v>
      </c>
      <c r="I31" s="3">
        <f t="shared" si="22"/>
        <v>0</v>
      </c>
      <c r="J31" s="3">
        <f t="shared" si="22"/>
        <v>0</v>
      </c>
      <c r="K31" s="3">
        <f t="shared" si="22"/>
        <v>0</v>
      </c>
      <c r="L31" s="3">
        <f t="shared" si="22"/>
        <v>0</v>
      </c>
      <c r="M31" s="3">
        <f t="shared" si="22"/>
        <v>0</v>
      </c>
      <c r="N31" s="3">
        <f t="shared" si="22"/>
        <v>0</v>
      </c>
      <c r="O31" s="3">
        <f t="shared" si="22"/>
        <v>0</v>
      </c>
      <c r="P31" s="3">
        <f t="shared" si="22"/>
        <v>0</v>
      </c>
      <c r="Q31" s="3">
        <f t="shared" si="22"/>
        <v>0</v>
      </c>
      <c r="R31" s="3">
        <f t="shared" si="22"/>
        <v>0</v>
      </c>
      <c r="S31" s="3">
        <f t="shared" si="22"/>
        <v>0</v>
      </c>
      <c r="T31" s="3">
        <f t="shared" si="22"/>
        <v>0</v>
      </c>
      <c r="U31" s="3">
        <f t="shared" si="22"/>
        <v>0</v>
      </c>
      <c r="V31" s="3">
        <f t="shared" si="22"/>
        <v>0</v>
      </c>
      <c r="W31" s="3">
        <f t="shared" si="22"/>
        <v>0</v>
      </c>
      <c r="X31" s="3">
        <f t="shared" si="22"/>
        <v>0</v>
      </c>
      <c r="Y31" s="3">
        <f t="shared" si="22"/>
        <v>0</v>
      </c>
      <c r="Z31" s="3">
        <f t="shared" si="22"/>
        <v>0</v>
      </c>
      <c r="AA31" s="3">
        <f t="shared" si="22"/>
        <v>0</v>
      </c>
      <c r="AB31" s="3">
        <f t="shared" si="22"/>
        <v>0</v>
      </c>
      <c r="AC31" s="3">
        <f t="shared" si="22"/>
        <v>0</v>
      </c>
      <c r="AD31" s="3">
        <f t="shared" si="22"/>
        <v>0</v>
      </c>
      <c r="AE31" s="3">
        <f t="shared" si="22"/>
        <v>0</v>
      </c>
      <c r="AF31" s="3">
        <f t="shared" si="22"/>
        <v>0</v>
      </c>
      <c r="AG31" s="3">
        <f t="shared" si="22"/>
        <v>0</v>
      </c>
      <c r="AH31" s="3">
        <f t="shared" si="22"/>
        <v>0</v>
      </c>
      <c r="AI31" s="3">
        <f t="shared" si="22"/>
        <v>0</v>
      </c>
      <c r="AJ31" s="3">
        <f t="shared" si="22"/>
        <v>0</v>
      </c>
      <c r="AK31" s="3">
        <f t="shared" si="22"/>
        <v>0</v>
      </c>
      <c r="AL31" s="3">
        <f t="shared" si="22"/>
        <v>0</v>
      </c>
      <c r="AM31" s="3">
        <f t="shared" si="22"/>
        <v>0</v>
      </c>
      <c r="AN31" s="3">
        <f t="shared" si="22"/>
        <v>0</v>
      </c>
      <c r="AO31" s="3">
        <f t="shared" si="22"/>
        <v>0</v>
      </c>
      <c r="AP31" s="3">
        <f t="shared" si="22"/>
        <v>0</v>
      </c>
      <c r="AQ31" s="3">
        <f t="shared" si="22"/>
        <v>0</v>
      </c>
      <c r="AR31" s="3">
        <f t="shared" si="22"/>
        <v>0</v>
      </c>
      <c r="AS31" s="3">
        <f t="shared" si="22"/>
        <v>0</v>
      </c>
      <c r="AT31" s="3">
        <f t="shared" si="22"/>
        <v>0</v>
      </c>
      <c r="AU31" s="3">
        <f t="shared" si="22"/>
        <v>0</v>
      </c>
      <c r="AV31" s="3">
        <f t="shared" si="22"/>
        <v>0</v>
      </c>
      <c r="AW31" s="3">
        <f t="shared" si="22"/>
        <v>0</v>
      </c>
      <c r="AX31" s="3">
        <f t="shared" si="22"/>
        <v>0</v>
      </c>
      <c r="AY31" s="3">
        <f t="shared" si="22"/>
        <v>0</v>
      </c>
      <c r="AZ31" s="3">
        <f t="shared" si="22"/>
        <v>0</v>
      </c>
      <c r="BA31" s="3">
        <f t="shared" si="22"/>
        <v>0</v>
      </c>
      <c r="BB31" s="3">
        <f t="shared" si="22"/>
        <v>0</v>
      </c>
      <c r="BC31" s="3">
        <f t="shared" si="22"/>
        <v>0</v>
      </c>
      <c r="BD31" s="3">
        <f t="shared" si="22"/>
        <v>0</v>
      </c>
      <c r="BE31" s="3">
        <f t="shared" si="22"/>
        <v>0</v>
      </c>
      <c r="BF31" s="3">
        <f t="shared" si="22"/>
        <v>0</v>
      </c>
      <c r="BG31" s="3">
        <f t="shared" si="22"/>
        <v>0</v>
      </c>
      <c r="BH31" s="3">
        <f t="shared" si="22"/>
        <v>0</v>
      </c>
      <c r="BI31" s="3">
        <f t="shared" si="22"/>
        <v>0</v>
      </c>
      <c r="BJ31" s="3">
        <f t="shared" si="22"/>
        <v>0</v>
      </c>
      <c r="BK31" s="3">
        <f t="shared" si="22"/>
        <v>0</v>
      </c>
      <c r="BL31" s="3">
        <f t="shared" si="22"/>
        <v>0</v>
      </c>
      <c r="BM31" s="3">
        <f t="shared" si="22"/>
        <v>0</v>
      </c>
      <c r="BN31" s="3">
        <f t="shared" si="22"/>
        <v>0</v>
      </c>
      <c r="BO31" s="3">
        <f t="shared" si="22"/>
        <v>0</v>
      </c>
      <c r="BP31" s="3">
        <f t="shared" ref="BP31:CH31" si="23">IF(SUM($C$19:$N$19)=0,0,BO31+BP13)</f>
        <v>0</v>
      </c>
      <c r="BQ31" s="3">
        <f t="shared" si="23"/>
        <v>0</v>
      </c>
      <c r="BR31" s="3">
        <f t="shared" si="23"/>
        <v>0</v>
      </c>
      <c r="BS31" s="3">
        <f t="shared" si="23"/>
        <v>0</v>
      </c>
      <c r="BT31" s="3">
        <f t="shared" si="23"/>
        <v>0</v>
      </c>
      <c r="BU31" s="3">
        <f t="shared" si="23"/>
        <v>0</v>
      </c>
      <c r="BV31" s="3">
        <f t="shared" si="23"/>
        <v>0</v>
      </c>
      <c r="BW31" s="3">
        <f t="shared" si="23"/>
        <v>0</v>
      </c>
      <c r="BX31" s="3">
        <f t="shared" si="23"/>
        <v>0</v>
      </c>
      <c r="BY31" s="3">
        <f t="shared" si="23"/>
        <v>0</v>
      </c>
      <c r="BZ31" s="3">
        <f t="shared" si="23"/>
        <v>0</v>
      </c>
      <c r="CA31" s="3">
        <f t="shared" si="23"/>
        <v>0</v>
      </c>
      <c r="CB31" s="3">
        <f t="shared" si="23"/>
        <v>0</v>
      </c>
      <c r="CC31" s="3">
        <f t="shared" si="23"/>
        <v>0</v>
      </c>
      <c r="CD31" s="3">
        <f t="shared" si="23"/>
        <v>0</v>
      </c>
      <c r="CE31" s="3">
        <f t="shared" si="23"/>
        <v>0</v>
      </c>
      <c r="CF31" s="3">
        <f t="shared" si="23"/>
        <v>0</v>
      </c>
      <c r="CG31" s="3">
        <f t="shared" si="23"/>
        <v>0</v>
      </c>
      <c r="CH31" s="12">
        <f t="shared" si="23"/>
        <v>0</v>
      </c>
    </row>
    <row r="32" spans="1:86" ht="15" customHeight="1" x14ac:dyDescent="0.3">
      <c r="A32" s="639"/>
      <c r="B32" s="11" t="str">
        <f t="shared" si="5"/>
        <v>Motors</v>
      </c>
      <c r="C32" s="3">
        <f t="shared" si="5"/>
        <v>0</v>
      </c>
      <c r="D32" s="3">
        <f t="shared" ref="D32:BO32" si="24">IF(SUM($C$19:$N$19)=0,0,C32+D14)</f>
        <v>0</v>
      </c>
      <c r="E32" s="3">
        <f t="shared" si="24"/>
        <v>0</v>
      </c>
      <c r="F32" s="3">
        <f t="shared" si="24"/>
        <v>0</v>
      </c>
      <c r="G32" s="3">
        <f t="shared" si="24"/>
        <v>0</v>
      </c>
      <c r="H32" s="3">
        <f t="shared" si="24"/>
        <v>0</v>
      </c>
      <c r="I32" s="3">
        <f t="shared" si="24"/>
        <v>0</v>
      </c>
      <c r="J32" s="3">
        <f t="shared" si="24"/>
        <v>0</v>
      </c>
      <c r="K32" s="3">
        <f t="shared" si="24"/>
        <v>0</v>
      </c>
      <c r="L32" s="3">
        <f t="shared" si="24"/>
        <v>0</v>
      </c>
      <c r="M32" s="3">
        <f t="shared" si="24"/>
        <v>0</v>
      </c>
      <c r="N32" s="3">
        <f t="shared" si="24"/>
        <v>0</v>
      </c>
      <c r="O32" s="3">
        <f t="shared" si="24"/>
        <v>0</v>
      </c>
      <c r="P32" s="3">
        <f t="shared" si="24"/>
        <v>0</v>
      </c>
      <c r="Q32" s="3">
        <f t="shared" si="24"/>
        <v>0</v>
      </c>
      <c r="R32" s="3">
        <f t="shared" si="24"/>
        <v>0</v>
      </c>
      <c r="S32" s="3">
        <f t="shared" si="24"/>
        <v>0</v>
      </c>
      <c r="T32" s="3">
        <f t="shared" si="24"/>
        <v>0</v>
      </c>
      <c r="U32" s="3">
        <f t="shared" si="24"/>
        <v>0</v>
      </c>
      <c r="V32" s="3">
        <f t="shared" si="24"/>
        <v>0</v>
      </c>
      <c r="W32" s="3">
        <f t="shared" si="24"/>
        <v>0</v>
      </c>
      <c r="X32" s="3">
        <f t="shared" si="24"/>
        <v>0</v>
      </c>
      <c r="Y32" s="3">
        <f t="shared" si="24"/>
        <v>0</v>
      </c>
      <c r="Z32" s="3">
        <f t="shared" si="24"/>
        <v>0</v>
      </c>
      <c r="AA32" s="3">
        <f t="shared" si="24"/>
        <v>0</v>
      </c>
      <c r="AB32" s="3">
        <f t="shared" si="24"/>
        <v>0</v>
      </c>
      <c r="AC32" s="3">
        <f t="shared" si="24"/>
        <v>0</v>
      </c>
      <c r="AD32" s="3">
        <f t="shared" si="24"/>
        <v>0</v>
      </c>
      <c r="AE32" s="3">
        <f t="shared" si="24"/>
        <v>0</v>
      </c>
      <c r="AF32" s="3">
        <f t="shared" si="24"/>
        <v>0</v>
      </c>
      <c r="AG32" s="3">
        <f t="shared" si="24"/>
        <v>0</v>
      </c>
      <c r="AH32" s="3">
        <f t="shared" si="24"/>
        <v>0</v>
      </c>
      <c r="AI32" s="3">
        <f t="shared" si="24"/>
        <v>0</v>
      </c>
      <c r="AJ32" s="3">
        <f t="shared" si="24"/>
        <v>0</v>
      </c>
      <c r="AK32" s="3">
        <f t="shared" si="24"/>
        <v>0</v>
      </c>
      <c r="AL32" s="3">
        <f t="shared" si="24"/>
        <v>0</v>
      </c>
      <c r="AM32" s="3">
        <f t="shared" si="24"/>
        <v>0</v>
      </c>
      <c r="AN32" s="3">
        <f t="shared" si="24"/>
        <v>0</v>
      </c>
      <c r="AO32" s="3">
        <f t="shared" si="24"/>
        <v>0</v>
      </c>
      <c r="AP32" s="3">
        <f t="shared" si="24"/>
        <v>0</v>
      </c>
      <c r="AQ32" s="3">
        <f t="shared" si="24"/>
        <v>0</v>
      </c>
      <c r="AR32" s="3">
        <f t="shared" si="24"/>
        <v>0</v>
      </c>
      <c r="AS32" s="3">
        <f t="shared" si="24"/>
        <v>0</v>
      </c>
      <c r="AT32" s="3">
        <f t="shared" si="24"/>
        <v>0</v>
      </c>
      <c r="AU32" s="3">
        <f t="shared" si="24"/>
        <v>0</v>
      </c>
      <c r="AV32" s="3">
        <f t="shared" si="24"/>
        <v>0</v>
      </c>
      <c r="AW32" s="3">
        <f t="shared" si="24"/>
        <v>0</v>
      </c>
      <c r="AX32" s="3">
        <f t="shared" si="24"/>
        <v>0</v>
      </c>
      <c r="AY32" s="3">
        <f t="shared" si="24"/>
        <v>0</v>
      </c>
      <c r="AZ32" s="3">
        <f t="shared" si="24"/>
        <v>0</v>
      </c>
      <c r="BA32" s="3">
        <f t="shared" si="24"/>
        <v>0</v>
      </c>
      <c r="BB32" s="3">
        <f t="shared" si="24"/>
        <v>0</v>
      </c>
      <c r="BC32" s="3">
        <f t="shared" si="24"/>
        <v>0</v>
      </c>
      <c r="BD32" s="3">
        <f t="shared" si="24"/>
        <v>0</v>
      </c>
      <c r="BE32" s="3">
        <f t="shared" si="24"/>
        <v>0</v>
      </c>
      <c r="BF32" s="3">
        <f t="shared" si="24"/>
        <v>0</v>
      </c>
      <c r="BG32" s="3">
        <f t="shared" si="24"/>
        <v>0</v>
      </c>
      <c r="BH32" s="3">
        <f t="shared" si="24"/>
        <v>0</v>
      </c>
      <c r="BI32" s="3">
        <f t="shared" si="24"/>
        <v>0</v>
      </c>
      <c r="BJ32" s="3">
        <f t="shared" si="24"/>
        <v>0</v>
      </c>
      <c r="BK32" s="3">
        <f t="shared" si="24"/>
        <v>0</v>
      </c>
      <c r="BL32" s="3">
        <f t="shared" si="24"/>
        <v>0</v>
      </c>
      <c r="BM32" s="3">
        <f t="shared" si="24"/>
        <v>0</v>
      </c>
      <c r="BN32" s="3">
        <f t="shared" si="24"/>
        <v>0</v>
      </c>
      <c r="BO32" s="3">
        <f t="shared" si="24"/>
        <v>0</v>
      </c>
      <c r="BP32" s="3">
        <f t="shared" ref="BP32:CH32" si="25">IF(SUM($C$19:$N$19)=0,0,BO32+BP14)</f>
        <v>0</v>
      </c>
      <c r="BQ32" s="3">
        <f t="shared" si="25"/>
        <v>0</v>
      </c>
      <c r="BR32" s="3">
        <f t="shared" si="25"/>
        <v>0</v>
      </c>
      <c r="BS32" s="3">
        <f t="shared" si="25"/>
        <v>0</v>
      </c>
      <c r="BT32" s="3">
        <f t="shared" si="25"/>
        <v>0</v>
      </c>
      <c r="BU32" s="3">
        <f t="shared" si="25"/>
        <v>0</v>
      </c>
      <c r="BV32" s="3">
        <f t="shared" si="25"/>
        <v>0</v>
      </c>
      <c r="BW32" s="3">
        <f t="shared" si="25"/>
        <v>0</v>
      </c>
      <c r="BX32" s="3">
        <f t="shared" si="25"/>
        <v>0</v>
      </c>
      <c r="BY32" s="3">
        <f t="shared" si="25"/>
        <v>0</v>
      </c>
      <c r="BZ32" s="3">
        <f t="shared" si="25"/>
        <v>0</v>
      </c>
      <c r="CA32" s="3">
        <f t="shared" si="25"/>
        <v>0</v>
      </c>
      <c r="CB32" s="3">
        <f t="shared" si="25"/>
        <v>0</v>
      </c>
      <c r="CC32" s="3">
        <f t="shared" si="25"/>
        <v>0</v>
      </c>
      <c r="CD32" s="3">
        <f t="shared" si="25"/>
        <v>0</v>
      </c>
      <c r="CE32" s="3">
        <f t="shared" si="25"/>
        <v>0</v>
      </c>
      <c r="CF32" s="3">
        <f t="shared" si="25"/>
        <v>0</v>
      </c>
      <c r="CG32" s="3">
        <f t="shared" si="25"/>
        <v>0</v>
      </c>
      <c r="CH32" s="12">
        <f t="shared" si="25"/>
        <v>0</v>
      </c>
    </row>
    <row r="33" spans="1:86" x14ac:dyDescent="0.3">
      <c r="A33" s="639"/>
      <c r="B33" s="11" t="str">
        <f t="shared" si="5"/>
        <v>Process</v>
      </c>
      <c r="C33" s="3">
        <f t="shared" si="5"/>
        <v>0</v>
      </c>
      <c r="D33" s="3">
        <f t="shared" ref="D33:BO33" si="26">IF(SUM($C$19:$N$19)=0,0,C33+D15)</f>
        <v>0</v>
      </c>
      <c r="E33" s="3">
        <f t="shared" si="26"/>
        <v>0</v>
      </c>
      <c r="F33" s="3">
        <f t="shared" si="26"/>
        <v>0</v>
      </c>
      <c r="G33" s="3">
        <f t="shared" si="26"/>
        <v>0</v>
      </c>
      <c r="H33" s="3">
        <f t="shared" si="26"/>
        <v>0</v>
      </c>
      <c r="I33" s="3">
        <f t="shared" si="26"/>
        <v>0</v>
      </c>
      <c r="J33" s="3">
        <f t="shared" si="26"/>
        <v>0</v>
      </c>
      <c r="K33" s="3">
        <f t="shared" si="26"/>
        <v>0</v>
      </c>
      <c r="L33" s="3">
        <f t="shared" si="26"/>
        <v>0</v>
      </c>
      <c r="M33" s="3">
        <f t="shared" si="26"/>
        <v>0</v>
      </c>
      <c r="N33" s="3">
        <f t="shared" si="26"/>
        <v>0</v>
      </c>
      <c r="O33" s="3">
        <f t="shared" si="26"/>
        <v>0</v>
      </c>
      <c r="P33" s="3">
        <f t="shared" si="26"/>
        <v>0</v>
      </c>
      <c r="Q33" s="3">
        <f t="shared" si="26"/>
        <v>0</v>
      </c>
      <c r="R33" s="3">
        <f t="shared" si="26"/>
        <v>0</v>
      </c>
      <c r="S33" s="3">
        <f t="shared" si="26"/>
        <v>0</v>
      </c>
      <c r="T33" s="3">
        <f t="shared" si="26"/>
        <v>0</v>
      </c>
      <c r="U33" s="3">
        <f t="shared" si="26"/>
        <v>0</v>
      </c>
      <c r="V33" s="3">
        <f t="shared" si="26"/>
        <v>0</v>
      </c>
      <c r="W33" s="3">
        <f t="shared" si="26"/>
        <v>0</v>
      </c>
      <c r="X33" s="3">
        <f t="shared" si="26"/>
        <v>0</v>
      </c>
      <c r="Y33" s="3">
        <f t="shared" si="26"/>
        <v>0</v>
      </c>
      <c r="Z33" s="3">
        <f t="shared" si="26"/>
        <v>0</v>
      </c>
      <c r="AA33" s="3">
        <f t="shared" si="26"/>
        <v>0</v>
      </c>
      <c r="AB33" s="3">
        <f t="shared" si="26"/>
        <v>0</v>
      </c>
      <c r="AC33" s="3">
        <f t="shared" si="26"/>
        <v>0</v>
      </c>
      <c r="AD33" s="3">
        <f t="shared" si="26"/>
        <v>0</v>
      </c>
      <c r="AE33" s="3">
        <f t="shared" si="26"/>
        <v>0</v>
      </c>
      <c r="AF33" s="3">
        <f t="shared" si="26"/>
        <v>0</v>
      </c>
      <c r="AG33" s="3">
        <f t="shared" si="26"/>
        <v>0</v>
      </c>
      <c r="AH33" s="3">
        <f t="shared" si="26"/>
        <v>0</v>
      </c>
      <c r="AI33" s="3">
        <f t="shared" si="26"/>
        <v>0</v>
      </c>
      <c r="AJ33" s="3">
        <f t="shared" si="26"/>
        <v>0</v>
      </c>
      <c r="AK33" s="3">
        <f t="shared" si="26"/>
        <v>0</v>
      </c>
      <c r="AL33" s="3">
        <f t="shared" si="26"/>
        <v>0</v>
      </c>
      <c r="AM33" s="3">
        <f t="shared" si="26"/>
        <v>0</v>
      </c>
      <c r="AN33" s="3">
        <f t="shared" si="26"/>
        <v>0</v>
      </c>
      <c r="AO33" s="3">
        <f t="shared" si="26"/>
        <v>0</v>
      </c>
      <c r="AP33" s="3">
        <f t="shared" si="26"/>
        <v>0</v>
      </c>
      <c r="AQ33" s="3">
        <f t="shared" si="26"/>
        <v>0</v>
      </c>
      <c r="AR33" s="3">
        <f t="shared" si="26"/>
        <v>0</v>
      </c>
      <c r="AS33" s="3">
        <f t="shared" si="26"/>
        <v>0</v>
      </c>
      <c r="AT33" s="3">
        <f t="shared" si="26"/>
        <v>0</v>
      </c>
      <c r="AU33" s="3">
        <f t="shared" si="26"/>
        <v>0</v>
      </c>
      <c r="AV33" s="3">
        <f t="shared" si="26"/>
        <v>0</v>
      </c>
      <c r="AW33" s="3">
        <f t="shared" si="26"/>
        <v>0</v>
      </c>
      <c r="AX33" s="3">
        <f t="shared" si="26"/>
        <v>0</v>
      </c>
      <c r="AY33" s="3">
        <f t="shared" si="26"/>
        <v>0</v>
      </c>
      <c r="AZ33" s="3">
        <f t="shared" si="26"/>
        <v>0</v>
      </c>
      <c r="BA33" s="3">
        <f t="shared" si="26"/>
        <v>0</v>
      </c>
      <c r="BB33" s="3">
        <f t="shared" si="26"/>
        <v>0</v>
      </c>
      <c r="BC33" s="3">
        <f t="shared" si="26"/>
        <v>0</v>
      </c>
      <c r="BD33" s="3">
        <f t="shared" si="26"/>
        <v>0</v>
      </c>
      <c r="BE33" s="3">
        <f t="shared" si="26"/>
        <v>0</v>
      </c>
      <c r="BF33" s="3">
        <f t="shared" si="26"/>
        <v>0</v>
      </c>
      <c r="BG33" s="3">
        <f t="shared" si="26"/>
        <v>0</v>
      </c>
      <c r="BH33" s="3">
        <f t="shared" si="26"/>
        <v>0</v>
      </c>
      <c r="BI33" s="3">
        <f t="shared" si="26"/>
        <v>0</v>
      </c>
      <c r="BJ33" s="3">
        <f t="shared" si="26"/>
        <v>0</v>
      </c>
      <c r="BK33" s="3">
        <f t="shared" si="26"/>
        <v>0</v>
      </c>
      <c r="BL33" s="3">
        <f t="shared" si="26"/>
        <v>0</v>
      </c>
      <c r="BM33" s="3">
        <f t="shared" si="26"/>
        <v>0</v>
      </c>
      <c r="BN33" s="3">
        <f t="shared" si="26"/>
        <v>0</v>
      </c>
      <c r="BO33" s="3">
        <f t="shared" si="26"/>
        <v>0</v>
      </c>
      <c r="BP33" s="3">
        <f t="shared" ref="BP33:CH33" si="27">IF(SUM($C$19:$N$19)=0,0,BO33+BP15)</f>
        <v>0</v>
      </c>
      <c r="BQ33" s="3">
        <f t="shared" si="27"/>
        <v>0</v>
      </c>
      <c r="BR33" s="3">
        <f t="shared" si="27"/>
        <v>0</v>
      </c>
      <c r="BS33" s="3">
        <f t="shared" si="27"/>
        <v>0</v>
      </c>
      <c r="BT33" s="3">
        <f t="shared" si="27"/>
        <v>0</v>
      </c>
      <c r="BU33" s="3">
        <f t="shared" si="27"/>
        <v>0</v>
      </c>
      <c r="BV33" s="3">
        <f t="shared" si="27"/>
        <v>0</v>
      </c>
      <c r="BW33" s="3">
        <f t="shared" si="27"/>
        <v>0</v>
      </c>
      <c r="BX33" s="3">
        <f t="shared" si="27"/>
        <v>0</v>
      </c>
      <c r="BY33" s="3">
        <f t="shared" si="27"/>
        <v>0</v>
      </c>
      <c r="BZ33" s="3">
        <f t="shared" si="27"/>
        <v>0</v>
      </c>
      <c r="CA33" s="3">
        <f t="shared" si="27"/>
        <v>0</v>
      </c>
      <c r="CB33" s="3">
        <f t="shared" si="27"/>
        <v>0</v>
      </c>
      <c r="CC33" s="3">
        <f t="shared" si="27"/>
        <v>0</v>
      </c>
      <c r="CD33" s="3">
        <f t="shared" si="27"/>
        <v>0</v>
      </c>
      <c r="CE33" s="3">
        <f t="shared" si="27"/>
        <v>0</v>
      </c>
      <c r="CF33" s="3">
        <f t="shared" si="27"/>
        <v>0</v>
      </c>
      <c r="CG33" s="3">
        <f t="shared" si="27"/>
        <v>0</v>
      </c>
      <c r="CH33" s="12">
        <f t="shared" si="27"/>
        <v>0</v>
      </c>
    </row>
    <row r="34" spans="1:86" x14ac:dyDescent="0.3">
      <c r="A34" s="639"/>
      <c r="B34" s="11" t="str">
        <f t="shared" si="5"/>
        <v>Refrigeration</v>
      </c>
      <c r="C34" s="3">
        <f t="shared" si="5"/>
        <v>0</v>
      </c>
      <c r="D34" s="3">
        <f t="shared" ref="D34:BO34" si="28">IF(SUM($C$19:$N$19)=0,0,C34+D16)</f>
        <v>0</v>
      </c>
      <c r="E34" s="3">
        <f t="shared" si="28"/>
        <v>0</v>
      </c>
      <c r="F34" s="3">
        <f t="shared" si="28"/>
        <v>0</v>
      </c>
      <c r="G34" s="3">
        <f t="shared" si="28"/>
        <v>0</v>
      </c>
      <c r="H34" s="3">
        <f t="shared" si="28"/>
        <v>0</v>
      </c>
      <c r="I34" s="3">
        <f t="shared" si="28"/>
        <v>0</v>
      </c>
      <c r="J34" s="3">
        <f t="shared" si="28"/>
        <v>0</v>
      </c>
      <c r="K34" s="3">
        <f t="shared" si="28"/>
        <v>0</v>
      </c>
      <c r="L34" s="3">
        <f t="shared" si="28"/>
        <v>0</v>
      </c>
      <c r="M34" s="3">
        <f t="shared" si="28"/>
        <v>0</v>
      </c>
      <c r="N34" s="3">
        <f t="shared" si="28"/>
        <v>0</v>
      </c>
      <c r="O34" s="3">
        <f t="shared" si="28"/>
        <v>0</v>
      </c>
      <c r="P34" s="3">
        <f t="shared" si="28"/>
        <v>0</v>
      </c>
      <c r="Q34" s="3">
        <f t="shared" si="28"/>
        <v>0</v>
      </c>
      <c r="R34" s="3">
        <f t="shared" si="28"/>
        <v>0</v>
      </c>
      <c r="S34" s="3">
        <f t="shared" si="28"/>
        <v>0</v>
      </c>
      <c r="T34" s="3">
        <f t="shared" si="28"/>
        <v>0</v>
      </c>
      <c r="U34" s="3">
        <f t="shared" si="28"/>
        <v>0</v>
      </c>
      <c r="V34" s="3">
        <f t="shared" si="28"/>
        <v>0</v>
      </c>
      <c r="W34" s="3">
        <f t="shared" si="28"/>
        <v>0</v>
      </c>
      <c r="X34" s="3">
        <f t="shared" si="28"/>
        <v>0</v>
      </c>
      <c r="Y34" s="3">
        <f t="shared" si="28"/>
        <v>0</v>
      </c>
      <c r="Z34" s="3">
        <f t="shared" si="28"/>
        <v>0</v>
      </c>
      <c r="AA34" s="3">
        <f t="shared" si="28"/>
        <v>0</v>
      </c>
      <c r="AB34" s="3">
        <f t="shared" si="28"/>
        <v>0</v>
      </c>
      <c r="AC34" s="3">
        <f t="shared" si="28"/>
        <v>0</v>
      </c>
      <c r="AD34" s="3">
        <f t="shared" si="28"/>
        <v>0</v>
      </c>
      <c r="AE34" s="3">
        <f t="shared" si="28"/>
        <v>0</v>
      </c>
      <c r="AF34" s="3">
        <f t="shared" si="28"/>
        <v>0</v>
      </c>
      <c r="AG34" s="3">
        <f t="shared" si="28"/>
        <v>0</v>
      </c>
      <c r="AH34" s="3">
        <f t="shared" si="28"/>
        <v>0</v>
      </c>
      <c r="AI34" s="3">
        <f t="shared" si="28"/>
        <v>0</v>
      </c>
      <c r="AJ34" s="3">
        <f t="shared" si="28"/>
        <v>0</v>
      </c>
      <c r="AK34" s="3">
        <f t="shared" si="28"/>
        <v>0</v>
      </c>
      <c r="AL34" s="3">
        <f t="shared" si="28"/>
        <v>0</v>
      </c>
      <c r="AM34" s="3">
        <f t="shared" si="28"/>
        <v>0</v>
      </c>
      <c r="AN34" s="3">
        <f t="shared" si="28"/>
        <v>0</v>
      </c>
      <c r="AO34" s="3">
        <f t="shared" si="28"/>
        <v>0</v>
      </c>
      <c r="AP34" s="3">
        <f t="shared" si="28"/>
        <v>0</v>
      </c>
      <c r="AQ34" s="3">
        <f t="shared" si="28"/>
        <v>0</v>
      </c>
      <c r="AR34" s="3">
        <f t="shared" si="28"/>
        <v>0</v>
      </c>
      <c r="AS34" s="3">
        <f t="shared" si="28"/>
        <v>0</v>
      </c>
      <c r="AT34" s="3">
        <f t="shared" si="28"/>
        <v>0</v>
      </c>
      <c r="AU34" s="3">
        <f t="shared" si="28"/>
        <v>0</v>
      </c>
      <c r="AV34" s="3">
        <f t="shared" si="28"/>
        <v>0</v>
      </c>
      <c r="AW34" s="3">
        <f t="shared" si="28"/>
        <v>0</v>
      </c>
      <c r="AX34" s="3">
        <f t="shared" si="28"/>
        <v>0</v>
      </c>
      <c r="AY34" s="3">
        <f t="shared" si="28"/>
        <v>0</v>
      </c>
      <c r="AZ34" s="3">
        <f t="shared" si="28"/>
        <v>0</v>
      </c>
      <c r="BA34" s="3">
        <f t="shared" si="28"/>
        <v>0</v>
      </c>
      <c r="BB34" s="3">
        <f t="shared" si="28"/>
        <v>0</v>
      </c>
      <c r="BC34" s="3">
        <f t="shared" si="28"/>
        <v>0</v>
      </c>
      <c r="BD34" s="3">
        <f t="shared" si="28"/>
        <v>0</v>
      </c>
      <c r="BE34" s="3">
        <f t="shared" si="28"/>
        <v>0</v>
      </c>
      <c r="BF34" s="3">
        <f t="shared" si="28"/>
        <v>0</v>
      </c>
      <c r="BG34" s="3">
        <f t="shared" si="28"/>
        <v>0</v>
      </c>
      <c r="BH34" s="3">
        <f t="shared" si="28"/>
        <v>0</v>
      </c>
      <c r="BI34" s="3">
        <f t="shared" si="28"/>
        <v>0</v>
      </c>
      <c r="BJ34" s="3">
        <f t="shared" si="28"/>
        <v>0</v>
      </c>
      <c r="BK34" s="3">
        <f t="shared" si="28"/>
        <v>0</v>
      </c>
      <c r="BL34" s="3">
        <f t="shared" si="28"/>
        <v>0</v>
      </c>
      <c r="BM34" s="3">
        <f t="shared" si="28"/>
        <v>0</v>
      </c>
      <c r="BN34" s="3">
        <f t="shared" si="28"/>
        <v>0</v>
      </c>
      <c r="BO34" s="3">
        <f t="shared" si="28"/>
        <v>0</v>
      </c>
      <c r="BP34" s="3">
        <f t="shared" ref="BP34:CH34" si="29">IF(SUM($C$19:$N$19)=0,0,BO34+BP16)</f>
        <v>0</v>
      </c>
      <c r="BQ34" s="3">
        <f t="shared" si="29"/>
        <v>0</v>
      </c>
      <c r="BR34" s="3">
        <f t="shared" si="29"/>
        <v>0</v>
      </c>
      <c r="BS34" s="3">
        <f t="shared" si="29"/>
        <v>0</v>
      </c>
      <c r="BT34" s="3">
        <f t="shared" si="29"/>
        <v>0</v>
      </c>
      <c r="BU34" s="3">
        <f t="shared" si="29"/>
        <v>0</v>
      </c>
      <c r="BV34" s="3">
        <f t="shared" si="29"/>
        <v>0</v>
      </c>
      <c r="BW34" s="3">
        <f t="shared" si="29"/>
        <v>0</v>
      </c>
      <c r="BX34" s="3">
        <f t="shared" si="29"/>
        <v>0</v>
      </c>
      <c r="BY34" s="3">
        <f t="shared" si="29"/>
        <v>0</v>
      </c>
      <c r="BZ34" s="3">
        <f t="shared" si="29"/>
        <v>0</v>
      </c>
      <c r="CA34" s="3">
        <f t="shared" si="29"/>
        <v>0</v>
      </c>
      <c r="CB34" s="3">
        <f t="shared" si="29"/>
        <v>0</v>
      </c>
      <c r="CC34" s="3">
        <f t="shared" si="29"/>
        <v>0</v>
      </c>
      <c r="CD34" s="3">
        <f t="shared" si="29"/>
        <v>0</v>
      </c>
      <c r="CE34" s="3">
        <f t="shared" si="29"/>
        <v>0</v>
      </c>
      <c r="CF34" s="3">
        <f t="shared" si="29"/>
        <v>0</v>
      </c>
      <c r="CG34" s="3">
        <f t="shared" si="29"/>
        <v>0</v>
      </c>
      <c r="CH34" s="12">
        <f t="shared" si="29"/>
        <v>0</v>
      </c>
    </row>
    <row r="35" spans="1:86" x14ac:dyDescent="0.3">
      <c r="A35" s="639"/>
      <c r="B35" s="11" t="str">
        <f t="shared" si="5"/>
        <v>Water Heating</v>
      </c>
      <c r="C35" s="3">
        <f t="shared" si="5"/>
        <v>0</v>
      </c>
      <c r="D35" s="3">
        <f t="shared" ref="D35:BO35" si="30">IF(SUM($C$19:$N$19)=0,0,C35+D17)</f>
        <v>0</v>
      </c>
      <c r="E35" s="3">
        <f t="shared" si="30"/>
        <v>0</v>
      </c>
      <c r="F35" s="3">
        <f t="shared" si="30"/>
        <v>0</v>
      </c>
      <c r="G35" s="3">
        <f t="shared" si="30"/>
        <v>0</v>
      </c>
      <c r="H35" s="3">
        <f t="shared" si="30"/>
        <v>0</v>
      </c>
      <c r="I35" s="3">
        <f t="shared" si="30"/>
        <v>0</v>
      </c>
      <c r="J35" s="3">
        <f t="shared" si="30"/>
        <v>0</v>
      </c>
      <c r="K35" s="3">
        <f t="shared" si="30"/>
        <v>0</v>
      </c>
      <c r="L35" s="3">
        <f t="shared" si="30"/>
        <v>0</v>
      </c>
      <c r="M35" s="3">
        <f t="shared" si="30"/>
        <v>0</v>
      </c>
      <c r="N35" s="3">
        <f t="shared" si="30"/>
        <v>0</v>
      </c>
      <c r="O35" s="3">
        <f t="shared" si="30"/>
        <v>0</v>
      </c>
      <c r="P35" s="3">
        <f t="shared" si="30"/>
        <v>0</v>
      </c>
      <c r="Q35" s="3">
        <f t="shared" si="30"/>
        <v>0</v>
      </c>
      <c r="R35" s="3">
        <f t="shared" si="30"/>
        <v>0</v>
      </c>
      <c r="S35" s="3">
        <f t="shared" si="30"/>
        <v>0</v>
      </c>
      <c r="T35" s="3">
        <f t="shared" si="30"/>
        <v>0</v>
      </c>
      <c r="U35" s="3">
        <f t="shared" si="30"/>
        <v>0</v>
      </c>
      <c r="V35" s="3">
        <f t="shared" si="30"/>
        <v>0</v>
      </c>
      <c r="W35" s="3">
        <f t="shared" si="30"/>
        <v>0</v>
      </c>
      <c r="X35" s="3">
        <f t="shared" si="30"/>
        <v>0</v>
      </c>
      <c r="Y35" s="3">
        <f t="shared" si="30"/>
        <v>0</v>
      </c>
      <c r="Z35" s="3">
        <f t="shared" si="30"/>
        <v>0</v>
      </c>
      <c r="AA35" s="3">
        <f t="shared" si="30"/>
        <v>0</v>
      </c>
      <c r="AB35" s="3">
        <f t="shared" si="30"/>
        <v>0</v>
      </c>
      <c r="AC35" s="3">
        <f t="shared" si="30"/>
        <v>0</v>
      </c>
      <c r="AD35" s="3">
        <f t="shared" si="30"/>
        <v>0</v>
      </c>
      <c r="AE35" s="3">
        <f t="shared" si="30"/>
        <v>0</v>
      </c>
      <c r="AF35" s="3">
        <f t="shared" si="30"/>
        <v>0</v>
      </c>
      <c r="AG35" s="3">
        <f t="shared" si="30"/>
        <v>0</v>
      </c>
      <c r="AH35" s="3">
        <f t="shared" si="30"/>
        <v>0</v>
      </c>
      <c r="AI35" s="3">
        <f t="shared" si="30"/>
        <v>0</v>
      </c>
      <c r="AJ35" s="3">
        <f t="shared" si="30"/>
        <v>0</v>
      </c>
      <c r="AK35" s="3">
        <f t="shared" si="30"/>
        <v>0</v>
      </c>
      <c r="AL35" s="3">
        <f t="shared" si="30"/>
        <v>0</v>
      </c>
      <c r="AM35" s="3">
        <f t="shared" si="30"/>
        <v>0</v>
      </c>
      <c r="AN35" s="3">
        <f t="shared" si="30"/>
        <v>0</v>
      </c>
      <c r="AO35" s="3">
        <f t="shared" si="30"/>
        <v>0</v>
      </c>
      <c r="AP35" s="3">
        <f t="shared" si="30"/>
        <v>0</v>
      </c>
      <c r="AQ35" s="3">
        <f t="shared" si="30"/>
        <v>0</v>
      </c>
      <c r="AR35" s="3">
        <f t="shared" si="30"/>
        <v>0</v>
      </c>
      <c r="AS35" s="3">
        <f t="shared" si="30"/>
        <v>0</v>
      </c>
      <c r="AT35" s="3">
        <f t="shared" si="30"/>
        <v>0</v>
      </c>
      <c r="AU35" s="3">
        <f t="shared" si="30"/>
        <v>0</v>
      </c>
      <c r="AV35" s="3">
        <f t="shared" si="30"/>
        <v>0</v>
      </c>
      <c r="AW35" s="3">
        <f t="shared" si="30"/>
        <v>0</v>
      </c>
      <c r="AX35" s="3">
        <f t="shared" si="30"/>
        <v>0</v>
      </c>
      <c r="AY35" s="3">
        <f t="shared" si="30"/>
        <v>0</v>
      </c>
      <c r="AZ35" s="3">
        <f t="shared" si="30"/>
        <v>0</v>
      </c>
      <c r="BA35" s="3">
        <f t="shared" si="30"/>
        <v>0</v>
      </c>
      <c r="BB35" s="3">
        <f t="shared" si="30"/>
        <v>0</v>
      </c>
      <c r="BC35" s="3">
        <f t="shared" si="30"/>
        <v>0</v>
      </c>
      <c r="BD35" s="3">
        <f t="shared" si="30"/>
        <v>0</v>
      </c>
      <c r="BE35" s="3">
        <f t="shared" si="30"/>
        <v>0</v>
      </c>
      <c r="BF35" s="3">
        <f t="shared" si="30"/>
        <v>0</v>
      </c>
      <c r="BG35" s="3">
        <f t="shared" si="30"/>
        <v>0</v>
      </c>
      <c r="BH35" s="3">
        <f t="shared" si="30"/>
        <v>0</v>
      </c>
      <c r="BI35" s="3">
        <f t="shared" si="30"/>
        <v>0</v>
      </c>
      <c r="BJ35" s="3">
        <f t="shared" si="30"/>
        <v>0</v>
      </c>
      <c r="BK35" s="3">
        <f t="shared" si="30"/>
        <v>0</v>
      </c>
      <c r="BL35" s="3">
        <f t="shared" si="30"/>
        <v>0</v>
      </c>
      <c r="BM35" s="3">
        <f t="shared" si="30"/>
        <v>0</v>
      </c>
      <c r="BN35" s="3">
        <f t="shared" si="30"/>
        <v>0</v>
      </c>
      <c r="BO35" s="3">
        <f t="shared" si="30"/>
        <v>0</v>
      </c>
      <c r="BP35" s="3">
        <f t="shared" ref="BP35:CH35" si="31">IF(SUM($C$19:$N$19)=0,0,BO35+BP17)</f>
        <v>0</v>
      </c>
      <c r="BQ35" s="3">
        <f t="shared" si="31"/>
        <v>0</v>
      </c>
      <c r="BR35" s="3">
        <f t="shared" si="31"/>
        <v>0</v>
      </c>
      <c r="BS35" s="3">
        <f t="shared" si="31"/>
        <v>0</v>
      </c>
      <c r="BT35" s="3">
        <f t="shared" si="31"/>
        <v>0</v>
      </c>
      <c r="BU35" s="3">
        <f t="shared" si="31"/>
        <v>0</v>
      </c>
      <c r="BV35" s="3">
        <f t="shared" si="31"/>
        <v>0</v>
      </c>
      <c r="BW35" s="3">
        <f t="shared" si="31"/>
        <v>0</v>
      </c>
      <c r="BX35" s="3">
        <f t="shared" si="31"/>
        <v>0</v>
      </c>
      <c r="BY35" s="3">
        <f t="shared" si="31"/>
        <v>0</v>
      </c>
      <c r="BZ35" s="3">
        <f t="shared" si="31"/>
        <v>0</v>
      </c>
      <c r="CA35" s="3">
        <f t="shared" si="31"/>
        <v>0</v>
      </c>
      <c r="CB35" s="3">
        <f t="shared" si="31"/>
        <v>0</v>
      </c>
      <c r="CC35" s="3">
        <f t="shared" si="31"/>
        <v>0</v>
      </c>
      <c r="CD35" s="3">
        <f t="shared" si="31"/>
        <v>0</v>
      </c>
      <c r="CE35" s="3">
        <f t="shared" si="31"/>
        <v>0</v>
      </c>
      <c r="CF35" s="3">
        <f t="shared" si="31"/>
        <v>0</v>
      </c>
      <c r="CG35" s="3">
        <f t="shared" si="31"/>
        <v>0</v>
      </c>
      <c r="CH35" s="12">
        <f t="shared" si="31"/>
        <v>0</v>
      </c>
    </row>
    <row r="36" spans="1:86" ht="15" customHeight="1" x14ac:dyDescent="0.3">
      <c r="A36" s="639"/>
      <c r="B36" s="11" t="str">
        <f t="shared" si="5"/>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640"/>
      <c r="B37" s="312" t="str">
        <f t="shared" si="5"/>
        <v>Monthly kWh</v>
      </c>
      <c r="C37" s="313">
        <f>SUM(C23:C36)</f>
        <v>0</v>
      </c>
      <c r="D37" s="313">
        <f t="shared" ref="D37:BO37" si="32">SUM(D23:D36)</f>
        <v>0</v>
      </c>
      <c r="E37" s="313">
        <f t="shared" si="32"/>
        <v>0</v>
      </c>
      <c r="F37" s="313">
        <f t="shared" si="32"/>
        <v>0</v>
      </c>
      <c r="G37" s="313">
        <f t="shared" si="32"/>
        <v>0</v>
      </c>
      <c r="H37" s="313">
        <f t="shared" si="32"/>
        <v>0</v>
      </c>
      <c r="I37" s="313">
        <f t="shared" si="32"/>
        <v>0</v>
      </c>
      <c r="J37" s="313">
        <f t="shared" si="32"/>
        <v>0</v>
      </c>
      <c r="K37" s="313">
        <f t="shared" si="32"/>
        <v>0</v>
      </c>
      <c r="L37" s="313">
        <f t="shared" si="32"/>
        <v>0</v>
      </c>
      <c r="M37" s="313">
        <f t="shared" si="32"/>
        <v>89244</v>
      </c>
      <c r="N37" s="313">
        <f t="shared" si="32"/>
        <v>89244</v>
      </c>
      <c r="O37" s="313">
        <f t="shared" si="32"/>
        <v>89244</v>
      </c>
      <c r="P37" s="313">
        <f t="shared" si="32"/>
        <v>89244</v>
      </c>
      <c r="Q37" s="313">
        <f t="shared" si="32"/>
        <v>89244</v>
      </c>
      <c r="R37" s="313">
        <f t="shared" si="32"/>
        <v>89244</v>
      </c>
      <c r="S37" s="313">
        <f t="shared" si="32"/>
        <v>89244</v>
      </c>
      <c r="T37" s="313">
        <f t="shared" si="32"/>
        <v>89244</v>
      </c>
      <c r="U37" s="313">
        <f t="shared" si="32"/>
        <v>89244</v>
      </c>
      <c r="V37" s="313">
        <f t="shared" si="32"/>
        <v>89244</v>
      </c>
      <c r="W37" s="313">
        <f t="shared" si="32"/>
        <v>89244</v>
      </c>
      <c r="X37" s="313">
        <f t="shared" si="32"/>
        <v>89244</v>
      </c>
      <c r="Y37" s="313">
        <f t="shared" si="32"/>
        <v>89244</v>
      </c>
      <c r="Z37" s="313">
        <f t="shared" si="32"/>
        <v>89244</v>
      </c>
      <c r="AA37" s="313">
        <f t="shared" si="32"/>
        <v>89244</v>
      </c>
      <c r="AB37" s="313">
        <f t="shared" si="32"/>
        <v>89244</v>
      </c>
      <c r="AC37" s="313">
        <f t="shared" si="32"/>
        <v>89244</v>
      </c>
      <c r="AD37" s="313">
        <f t="shared" si="32"/>
        <v>89244</v>
      </c>
      <c r="AE37" s="313">
        <f t="shared" si="32"/>
        <v>89244</v>
      </c>
      <c r="AF37" s="313">
        <f t="shared" si="32"/>
        <v>89244</v>
      </c>
      <c r="AG37" s="313">
        <f t="shared" si="32"/>
        <v>89244</v>
      </c>
      <c r="AH37" s="313">
        <f t="shared" si="32"/>
        <v>89244</v>
      </c>
      <c r="AI37" s="313">
        <f t="shared" si="32"/>
        <v>89244</v>
      </c>
      <c r="AJ37" s="313">
        <f t="shared" si="32"/>
        <v>89244</v>
      </c>
      <c r="AK37" s="313">
        <f t="shared" si="32"/>
        <v>89244</v>
      </c>
      <c r="AL37" s="313">
        <f t="shared" si="32"/>
        <v>89244</v>
      </c>
      <c r="AM37" s="313">
        <f t="shared" si="32"/>
        <v>89244</v>
      </c>
      <c r="AN37" s="313">
        <f t="shared" si="32"/>
        <v>89244</v>
      </c>
      <c r="AO37" s="313">
        <f t="shared" si="32"/>
        <v>89244</v>
      </c>
      <c r="AP37" s="313">
        <f t="shared" si="32"/>
        <v>89244</v>
      </c>
      <c r="AQ37" s="313">
        <f t="shared" si="32"/>
        <v>89244</v>
      </c>
      <c r="AR37" s="313">
        <f t="shared" si="32"/>
        <v>89244</v>
      </c>
      <c r="AS37" s="313">
        <f t="shared" si="32"/>
        <v>89244</v>
      </c>
      <c r="AT37" s="313">
        <f t="shared" si="32"/>
        <v>89244</v>
      </c>
      <c r="AU37" s="313">
        <f t="shared" si="32"/>
        <v>89244</v>
      </c>
      <c r="AV37" s="313">
        <f t="shared" si="32"/>
        <v>89244</v>
      </c>
      <c r="AW37" s="313">
        <f t="shared" si="32"/>
        <v>89244</v>
      </c>
      <c r="AX37" s="313">
        <f t="shared" si="32"/>
        <v>89244</v>
      </c>
      <c r="AY37" s="313">
        <f t="shared" si="32"/>
        <v>89244</v>
      </c>
      <c r="AZ37" s="313">
        <f t="shared" si="32"/>
        <v>89244</v>
      </c>
      <c r="BA37" s="313">
        <f t="shared" si="32"/>
        <v>89244</v>
      </c>
      <c r="BB37" s="313">
        <f t="shared" si="32"/>
        <v>89244</v>
      </c>
      <c r="BC37" s="313">
        <f t="shared" si="32"/>
        <v>89244</v>
      </c>
      <c r="BD37" s="313">
        <f t="shared" si="32"/>
        <v>89244</v>
      </c>
      <c r="BE37" s="313">
        <f t="shared" si="32"/>
        <v>89244</v>
      </c>
      <c r="BF37" s="313">
        <f t="shared" si="32"/>
        <v>89244</v>
      </c>
      <c r="BG37" s="313">
        <f t="shared" si="32"/>
        <v>89244</v>
      </c>
      <c r="BH37" s="313">
        <f t="shared" si="32"/>
        <v>89244</v>
      </c>
      <c r="BI37" s="313">
        <f t="shared" si="32"/>
        <v>89244</v>
      </c>
      <c r="BJ37" s="313">
        <f t="shared" si="32"/>
        <v>89244</v>
      </c>
      <c r="BK37" s="313">
        <f t="shared" si="32"/>
        <v>89244</v>
      </c>
      <c r="BL37" s="313">
        <f t="shared" si="32"/>
        <v>89244</v>
      </c>
      <c r="BM37" s="313">
        <f t="shared" si="32"/>
        <v>89244</v>
      </c>
      <c r="BN37" s="313">
        <f t="shared" si="32"/>
        <v>89244</v>
      </c>
      <c r="BO37" s="313">
        <f t="shared" si="32"/>
        <v>89244</v>
      </c>
      <c r="BP37" s="313">
        <f t="shared" ref="BP37:CH37" si="33">SUM(BP23:BP36)</f>
        <v>89244</v>
      </c>
      <c r="BQ37" s="313">
        <f t="shared" si="33"/>
        <v>89244</v>
      </c>
      <c r="BR37" s="313">
        <f t="shared" si="33"/>
        <v>89244</v>
      </c>
      <c r="BS37" s="313">
        <f t="shared" si="33"/>
        <v>89244</v>
      </c>
      <c r="BT37" s="313">
        <f t="shared" si="33"/>
        <v>89244</v>
      </c>
      <c r="BU37" s="313">
        <f t="shared" si="33"/>
        <v>89244</v>
      </c>
      <c r="BV37" s="313">
        <f t="shared" si="33"/>
        <v>89244</v>
      </c>
      <c r="BW37" s="313">
        <f t="shared" si="33"/>
        <v>89244</v>
      </c>
      <c r="BX37" s="313">
        <f t="shared" si="33"/>
        <v>89244</v>
      </c>
      <c r="BY37" s="313">
        <f t="shared" si="33"/>
        <v>89244</v>
      </c>
      <c r="BZ37" s="313">
        <f t="shared" si="33"/>
        <v>89244</v>
      </c>
      <c r="CA37" s="313">
        <f t="shared" si="33"/>
        <v>89244</v>
      </c>
      <c r="CB37" s="313">
        <f t="shared" si="33"/>
        <v>89244</v>
      </c>
      <c r="CC37" s="313">
        <f t="shared" si="33"/>
        <v>89244</v>
      </c>
      <c r="CD37" s="313">
        <f t="shared" si="33"/>
        <v>89244</v>
      </c>
      <c r="CE37" s="313">
        <f t="shared" si="33"/>
        <v>89244</v>
      </c>
      <c r="CF37" s="313">
        <f t="shared" si="33"/>
        <v>89244</v>
      </c>
      <c r="CG37" s="313">
        <f t="shared" si="33"/>
        <v>89244</v>
      </c>
      <c r="CH37" s="316">
        <f t="shared" si="33"/>
        <v>89244</v>
      </c>
    </row>
    <row r="38" spans="1:86" s="49" customFormat="1" x14ac:dyDescent="0.3">
      <c r="A38" s="8"/>
      <c r="B38" s="347"/>
      <c r="C38" s="9"/>
      <c r="D38" s="347"/>
      <c r="E38" s="9"/>
      <c r="F38" s="347"/>
      <c r="G38" s="347"/>
      <c r="H38" s="9"/>
      <c r="I38" s="347"/>
      <c r="J38" s="347"/>
      <c r="K38" s="9"/>
      <c r="L38" s="347"/>
      <c r="M38" s="347"/>
      <c r="N38" s="447" t="s">
        <v>235</v>
      </c>
      <c r="O38" s="446">
        <f>SUM(C5:N18)</f>
        <v>89244</v>
      </c>
      <c r="P38" s="347"/>
      <c r="Q38" s="9"/>
      <c r="R38" s="347"/>
      <c r="S38" s="347"/>
      <c r="T38" s="9"/>
      <c r="U38" s="347"/>
      <c r="V38" s="347"/>
      <c r="W38" s="9"/>
      <c r="X38" s="347"/>
      <c r="Y38" s="347"/>
      <c r="Z38" s="9"/>
      <c r="AA38" s="347"/>
      <c r="AB38" s="347"/>
      <c r="AC38" s="9"/>
      <c r="AD38" s="347"/>
      <c r="AE38" s="347"/>
      <c r="AF38" s="9"/>
      <c r="AG38" s="347"/>
      <c r="AH38" s="347"/>
      <c r="AI38" s="9"/>
      <c r="AJ38" s="347"/>
      <c r="AK38" s="347"/>
      <c r="AL38" s="9"/>
      <c r="AM38" s="347"/>
      <c r="AN38" s="347"/>
      <c r="AO38" s="9"/>
      <c r="AP38" s="347"/>
      <c r="AQ38" s="347"/>
      <c r="AR38" s="9"/>
      <c r="AS38" s="347"/>
      <c r="AT38" s="347"/>
      <c r="AU38" s="9"/>
      <c r="AV38" s="347"/>
      <c r="AW38" s="347"/>
      <c r="AX38" s="9"/>
      <c r="AY38" s="347"/>
      <c r="AZ38" s="347"/>
      <c r="BA38" s="9"/>
      <c r="BB38" s="347"/>
      <c r="BC38" s="347"/>
      <c r="BD38" s="9"/>
      <c r="BE38" s="347"/>
      <c r="BF38" s="347"/>
      <c r="BG38" s="9"/>
      <c r="BH38" s="347"/>
      <c r="BI38" s="347"/>
      <c r="BJ38" s="9"/>
      <c r="BK38" s="347"/>
      <c r="BL38" s="347"/>
      <c r="BM38" s="9"/>
      <c r="BN38" s="347"/>
      <c r="BO38" s="347"/>
      <c r="BP38" s="9"/>
      <c r="BQ38" s="347"/>
      <c r="BR38" s="347"/>
      <c r="BS38" s="9"/>
      <c r="BT38" s="347"/>
      <c r="BU38" s="347"/>
      <c r="BV38" s="9"/>
      <c r="BW38" s="347"/>
      <c r="BX38" s="347"/>
      <c r="BY38" s="9"/>
      <c r="BZ38" s="347"/>
      <c r="CA38" s="347"/>
      <c r="CB38" s="9"/>
      <c r="CC38" s="347"/>
      <c r="CD38" s="347"/>
      <c r="CE38" s="9"/>
      <c r="CF38" s="347"/>
      <c r="CG38" s="347"/>
      <c r="CH38" s="161"/>
    </row>
    <row r="39" spans="1:86" s="49" customFormat="1" ht="15" thickBot="1" x14ac:dyDescent="0.35">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row>
    <row r="40" spans="1:86" ht="15.6" x14ac:dyDescent="0.3">
      <c r="A40" s="641" t="s">
        <v>217</v>
      </c>
      <c r="B40" s="18" t="str">
        <f t="shared" ref="B40:B55" si="34">B22</f>
        <v>End Use</v>
      </c>
      <c r="C40" s="309">
        <v>43831</v>
      </c>
      <c r="D40" s="309">
        <v>43862</v>
      </c>
      <c r="E40" s="309">
        <v>43891</v>
      </c>
      <c r="F40" s="309">
        <v>43922</v>
      </c>
      <c r="G40" s="309">
        <v>43952</v>
      </c>
      <c r="H40" s="309">
        <v>43983</v>
      </c>
      <c r="I40" s="309">
        <v>44013</v>
      </c>
      <c r="J40" s="309">
        <v>44044</v>
      </c>
      <c r="K40" s="309">
        <v>44075</v>
      </c>
      <c r="L40" s="309">
        <v>44105</v>
      </c>
      <c r="M40" s="309">
        <v>44136</v>
      </c>
      <c r="N40" s="309">
        <v>44166</v>
      </c>
      <c r="O40" s="309">
        <v>44197</v>
      </c>
      <c r="P40" s="309">
        <v>44228</v>
      </c>
      <c r="Q40" s="309">
        <v>44256</v>
      </c>
      <c r="R40" s="309">
        <v>44287</v>
      </c>
      <c r="S40" s="309">
        <v>44317</v>
      </c>
      <c r="T40" s="309">
        <v>44348</v>
      </c>
      <c r="U40" s="309">
        <v>44378</v>
      </c>
      <c r="V40" s="309">
        <v>44409</v>
      </c>
      <c r="W40" s="309">
        <v>44440</v>
      </c>
      <c r="X40" s="309">
        <v>44470</v>
      </c>
      <c r="Y40" s="309">
        <v>44501</v>
      </c>
      <c r="Z40" s="309">
        <v>44531</v>
      </c>
      <c r="AA40" s="309">
        <v>44562</v>
      </c>
      <c r="AB40" s="309">
        <v>44593</v>
      </c>
      <c r="AC40" s="309">
        <v>44621</v>
      </c>
      <c r="AD40" s="309">
        <v>44652</v>
      </c>
      <c r="AE40" s="309">
        <v>44682</v>
      </c>
      <c r="AF40" s="309">
        <v>44713</v>
      </c>
      <c r="AG40" s="309">
        <v>44743</v>
      </c>
      <c r="AH40" s="309">
        <v>44774</v>
      </c>
      <c r="AI40" s="309">
        <v>44805</v>
      </c>
      <c r="AJ40" s="309">
        <v>44835</v>
      </c>
      <c r="AK40" s="309">
        <v>44866</v>
      </c>
      <c r="AL40" s="309">
        <v>44896</v>
      </c>
      <c r="AM40" s="309">
        <v>44927</v>
      </c>
      <c r="AN40" s="309">
        <v>44958</v>
      </c>
      <c r="AO40" s="309">
        <v>44986</v>
      </c>
      <c r="AP40" s="309">
        <v>45017</v>
      </c>
      <c r="AQ40" s="309">
        <v>45047</v>
      </c>
      <c r="AR40" s="309">
        <v>45078</v>
      </c>
      <c r="AS40" s="309">
        <v>45108</v>
      </c>
      <c r="AT40" s="309">
        <v>45139</v>
      </c>
      <c r="AU40" s="309">
        <v>45170</v>
      </c>
      <c r="AV40" s="309">
        <v>45200</v>
      </c>
      <c r="AW40" s="309">
        <v>45231</v>
      </c>
      <c r="AX40" s="309">
        <v>45261</v>
      </c>
      <c r="AY40" s="309">
        <v>45292</v>
      </c>
      <c r="AZ40" s="309">
        <v>45323</v>
      </c>
      <c r="BA40" s="309">
        <v>45352</v>
      </c>
      <c r="BB40" s="309">
        <v>45383</v>
      </c>
      <c r="BC40" s="309">
        <v>45413</v>
      </c>
      <c r="BD40" s="309">
        <v>45444</v>
      </c>
      <c r="BE40" s="309">
        <v>45474</v>
      </c>
      <c r="BF40" s="309">
        <v>45505</v>
      </c>
      <c r="BG40" s="309">
        <v>45536</v>
      </c>
      <c r="BH40" s="309">
        <v>45566</v>
      </c>
      <c r="BI40" s="309">
        <v>45597</v>
      </c>
      <c r="BJ40" s="309">
        <v>45627</v>
      </c>
      <c r="BK40" s="309">
        <v>45658</v>
      </c>
      <c r="BL40" s="309">
        <v>45689</v>
      </c>
      <c r="BM40" s="309">
        <v>45717</v>
      </c>
      <c r="BN40" s="309">
        <v>45748</v>
      </c>
      <c r="BO40" s="309">
        <v>45778</v>
      </c>
      <c r="BP40" s="309">
        <v>45809</v>
      </c>
      <c r="BQ40" s="309">
        <v>45839</v>
      </c>
      <c r="BR40" s="309">
        <v>45870</v>
      </c>
      <c r="BS40" s="309">
        <v>45901</v>
      </c>
      <c r="BT40" s="309">
        <v>45931</v>
      </c>
      <c r="BU40" s="309">
        <v>45962</v>
      </c>
      <c r="BV40" s="309">
        <v>45992</v>
      </c>
      <c r="BW40" s="309">
        <v>46023</v>
      </c>
      <c r="BX40" s="309">
        <v>46054</v>
      </c>
      <c r="BY40" s="309">
        <v>46082</v>
      </c>
      <c r="BZ40" s="309">
        <v>46113</v>
      </c>
      <c r="CA40" s="309">
        <v>46143</v>
      </c>
      <c r="CB40" s="309">
        <v>46174</v>
      </c>
      <c r="CC40" s="309">
        <v>46204</v>
      </c>
      <c r="CD40" s="309">
        <v>46235</v>
      </c>
      <c r="CE40" s="309">
        <v>46266</v>
      </c>
      <c r="CF40" s="309">
        <v>46296</v>
      </c>
      <c r="CG40" s="309">
        <v>46327</v>
      </c>
      <c r="CH40" s="310">
        <v>46357</v>
      </c>
    </row>
    <row r="41" spans="1:86" ht="15" customHeight="1" x14ac:dyDescent="0.3">
      <c r="A41" s="642"/>
      <c r="B41" s="11" t="str">
        <f t="shared" si="34"/>
        <v>Air Comp</v>
      </c>
      <c r="C41" s="3">
        <v>0</v>
      </c>
      <c r="D41" s="3">
        <v>0</v>
      </c>
      <c r="E41" s="3">
        <v>0</v>
      </c>
      <c r="F41" s="3">
        <v>0</v>
      </c>
      <c r="G41" s="3">
        <f>F41</f>
        <v>0</v>
      </c>
      <c r="H41" s="3">
        <f t="shared" ref="H41:BS41" si="35">G41</f>
        <v>0</v>
      </c>
      <c r="I41" s="3">
        <f t="shared" si="35"/>
        <v>0</v>
      </c>
      <c r="J41" s="3">
        <f t="shared" si="35"/>
        <v>0</v>
      </c>
      <c r="K41" s="3">
        <f t="shared" si="35"/>
        <v>0</v>
      </c>
      <c r="L41" s="3">
        <f t="shared" si="35"/>
        <v>0</v>
      </c>
      <c r="M41" s="3">
        <f t="shared" si="35"/>
        <v>0</v>
      </c>
      <c r="N41" s="3">
        <f t="shared" si="35"/>
        <v>0</v>
      </c>
      <c r="O41" s="3">
        <f t="shared" si="35"/>
        <v>0</v>
      </c>
      <c r="P41" s="3">
        <f t="shared" si="35"/>
        <v>0</v>
      </c>
      <c r="Q41" s="3">
        <f t="shared" si="35"/>
        <v>0</v>
      </c>
      <c r="R41" s="3">
        <f t="shared" si="35"/>
        <v>0</v>
      </c>
      <c r="S41" s="3">
        <f t="shared" si="35"/>
        <v>0</v>
      </c>
      <c r="T41" s="3">
        <f t="shared" si="35"/>
        <v>0</v>
      </c>
      <c r="U41" s="3">
        <f t="shared" si="35"/>
        <v>0</v>
      </c>
      <c r="V41" s="3">
        <f t="shared" si="35"/>
        <v>0</v>
      </c>
      <c r="W41" s="3">
        <f t="shared" si="35"/>
        <v>0</v>
      </c>
      <c r="X41" s="3">
        <f t="shared" si="35"/>
        <v>0</v>
      </c>
      <c r="Y41" s="3">
        <f t="shared" si="35"/>
        <v>0</v>
      </c>
      <c r="Z41" s="3">
        <f t="shared" si="35"/>
        <v>0</v>
      </c>
      <c r="AA41" s="3">
        <f t="shared" si="35"/>
        <v>0</v>
      </c>
      <c r="AB41" s="3">
        <f t="shared" si="35"/>
        <v>0</v>
      </c>
      <c r="AC41" s="3">
        <f t="shared" si="35"/>
        <v>0</v>
      </c>
      <c r="AD41" s="3">
        <f t="shared" si="35"/>
        <v>0</v>
      </c>
      <c r="AE41" s="3">
        <f t="shared" si="35"/>
        <v>0</v>
      </c>
      <c r="AF41" s="3">
        <f t="shared" si="35"/>
        <v>0</v>
      </c>
      <c r="AG41" s="3">
        <f t="shared" si="35"/>
        <v>0</v>
      </c>
      <c r="AH41" s="3">
        <f t="shared" si="35"/>
        <v>0</v>
      </c>
      <c r="AI41" s="3">
        <f t="shared" si="35"/>
        <v>0</v>
      </c>
      <c r="AJ41" s="3">
        <f t="shared" si="35"/>
        <v>0</v>
      </c>
      <c r="AK41" s="3">
        <f t="shared" si="35"/>
        <v>0</v>
      </c>
      <c r="AL41" s="3">
        <f t="shared" si="35"/>
        <v>0</v>
      </c>
      <c r="AM41" s="3">
        <f t="shared" si="35"/>
        <v>0</v>
      </c>
      <c r="AN41" s="3">
        <f t="shared" si="35"/>
        <v>0</v>
      </c>
      <c r="AO41" s="3">
        <f t="shared" si="35"/>
        <v>0</v>
      </c>
      <c r="AP41" s="3">
        <f t="shared" si="35"/>
        <v>0</v>
      </c>
      <c r="AQ41" s="3">
        <f t="shared" si="35"/>
        <v>0</v>
      </c>
      <c r="AR41" s="3">
        <f t="shared" si="35"/>
        <v>0</v>
      </c>
      <c r="AS41" s="3">
        <f t="shared" si="35"/>
        <v>0</v>
      </c>
      <c r="AT41" s="3">
        <f t="shared" si="35"/>
        <v>0</v>
      </c>
      <c r="AU41" s="3">
        <f t="shared" si="35"/>
        <v>0</v>
      </c>
      <c r="AV41" s="3">
        <f t="shared" si="35"/>
        <v>0</v>
      </c>
      <c r="AW41" s="3">
        <f t="shared" si="35"/>
        <v>0</v>
      </c>
      <c r="AX41" s="3">
        <f t="shared" si="35"/>
        <v>0</v>
      </c>
      <c r="AY41" s="3">
        <f t="shared" si="35"/>
        <v>0</v>
      </c>
      <c r="AZ41" s="3">
        <f t="shared" si="35"/>
        <v>0</v>
      </c>
      <c r="BA41" s="3">
        <f t="shared" si="35"/>
        <v>0</v>
      </c>
      <c r="BB41" s="3">
        <f t="shared" si="35"/>
        <v>0</v>
      </c>
      <c r="BC41" s="3">
        <f t="shared" si="35"/>
        <v>0</v>
      </c>
      <c r="BD41" s="3">
        <f t="shared" si="35"/>
        <v>0</v>
      </c>
      <c r="BE41" s="3">
        <f t="shared" si="35"/>
        <v>0</v>
      </c>
      <c r="BF41" s="3">
        <f t="shared" si="35"/>
        <v>0</v>
      </c>
      <c r="BG41" s="3">
        <f t="shared" si="35"/>
        <v>0</v>
      </c>
      <c r="BH41" s="3">
        <f t="shared" si="35"/>
        <v>0</v>
      </c>
      <c r="BI41" s="3">
        <f t="shared" si="35"/>
        <v>0</v>
      </c>
      <c r="BJ41" s="3">
        <f t="shared" si="35"/>
        <v>0</v>
      </c>
      <c r="BK41" s="3">
        <f t="shared" si="35"/>
        <v>0</v>
      </c>
      <c r="BL41" s="3">
        <f t="shared" si="35"/>
        <v>0</v>
      </c>
      <c r="BM41" s="3">
        <f t="shared" si="35"/>
        <v>0</v>
      </c>
      <c r="BN41" s="3">
        <f t="shared" si="35"/>
        <v>0</v>
      </c>
      <c r="BO41" s="3">
        <f t="shared" si="35"/>
        <v>0</v>
      </c>
      <c r="BP41" s="3">
        <f t="shared" si="35"/>
        <v>0</v>
      </c>
      <c r="BQ41" s="3">
        <f t="shared" si="35"/>
        <v>0</v>
      </c>
      <c r="BR41" s="3">
        <f t="shared" si="35"/>
        <v>0</v>
      </c>
      <c r="BS41" s="3">
        <f t="shared" si="35"/>
        <v>0</v>
      </c>
      <c r="BT41" s="3">
        <f t="shared" ref="BT41:CH41" si="36">BS41</f>
        <v>0</v>
      </c>
      <c r="BU41" s="3">
        <f t="shared" si="36"/>
        <v>0</v>
      </c>
      <c r="BV41" s="3">
        <f t="shared" si="36"/>
        <v>0</v>
      </c>
      <c r="BW41" s="3">
        <f t="shared" si="36"/>
        <v>0</v>
      </c>
      <c r="BX41" s="3">
        <f t="shared" si="36"/>
        <v>0</v>
      </c>
      <c r="BY41" s="3">
        <f t="shared" si="36"/>
        <v>0</v>
      </c>
      <c r="BZ41" s="3">
        <f t="shared" si="36"/>
        <v>0</v>
      </c>
      <c r="CA41" s="3">
        <f t="shared" si="36"/>
        <v>0</v>
      </c>
      <c r="CB41" s="3">
        <f t="shared" si="36"/>
        <v>0</v>
      </c>
      <c r="CC41" s="3">
        <f t="shared" si="36"/>
        <v>0</v>
      </c>
      <c r="CD41" s="3">
        <f t="shared" si="36"/>
        <v>0</v>
      </c>
      <c r="CE41" s="3">
        <f t="shared" si="36"/>
        <v>0</v>
      </c>
      <c r="CF41" s="3">
        <f t="shared" si="36"/>
        <v>0</v>
      </c>
      <c r="CG41" s="3">
        <f t="shared" si="36"/>
        <v>0</v>
      </c>
      <c r="CH41" s="12">
        <f t="shared" si="36"/>
        <v>0</v>
      </c>
    </row>
    <row r="42" spans="1:86" x14ac:dyDescent="0.3">
      <c r="A42" s="642"/>
      <c r="B42" s="13" t="str">
        <f t="shared" si="34"/>
        <v>Building Shell</v>
      </c>
      <c r="C42" s="3">
        <v>0</v>
      </c>
      <c r="D42" s="3">
        <v>0</v>
      </c>
      <c r="E42" s="3">
        <v>0</v>
      </c>
      <c r="F42" s="3">
        <v>0</v>
      </c>
      <c r="G42" s="3">
        <f t="shared" ref="G42:BR42" si="37">F42</f>
        <v>0</v>
      </c>
      <c r="H42" s="3">
        <f t="shared" si="37"/>
        <v>0</v>
      </c>
      <c r="I42" s="3">
        <f t="shared" si="37"/>
        <v>0</v>
      </c>
      <c r="J42" s="3">
        <f t="shared" si="37"/>
        <v>0</v>
      </c>
      <c r="K42" s="3">
        <f t="shared" si="37"/>
        <v>0</v>
      </c>
      <c r="L42" s="3">
        <f t="shared" si="37"/>
        <v>0</v>
      </c>
      <c r="M42" s="3">
        <f t="shared" si="37"/>
        <v>0</v>
      </c>
      <c r="N42" s="3">
        <f t="shared" si="37"/>
        <v>0</v>
      </c>
      <c r="O42" s="3">
        <f t="shared" si="37"/>
        <v>0</v>
      </c>
      <c r="P42" s="3">
        <f t="shared" si="37"/>
        <v>0</v>
      </c>
      <c r="Q42" s="3">
        <f t="shared" si="37"/>
        <v>0</v>
      </c>
      <c r="R42" s="3">
        <f t="shared" si="37"/>
        <v>0</v>
      </c>
      <c r="S42" s="3">
        <f t="shared" si="37"/>
        <v>0</v>
      </c>
      <c r="T42" s="3">
        <f t="shared" si="37"/>
        <v>0</v>
      </c>
      <c r="U42" s="3">
        <f t="shared" si="37"/>
        <v>0</v>
      </c>
      <c r="V42" s="3">
        <f t="shared" si="37"/>
        <v>0</v>
      </c>
      <c r="W42" s="3">
        <f t="shared" si="37"/>
        <v>0</v>
      </c>
      <c r="X42" s="3">
        <f t="shared" si="37"/>
        <v>0</v>
      </c>
      <c r="Y42" s="3">
        <f t="shared" si="37"/>
        <v>0</v>
      </c>
      <c r="Z42" s="3">
        <f t="shared" si="37"/>
        <v>0</v>
      </c>
      <c r="AA42" s="3">
        <f t="shared" si="37"/>
        <v>0</v>
      </c>
      <c r="AB42" s="3">
        <f t="shared" si="37"/>
        <v>0</v>
      </c>
      <c r="AC42" s="3">
        <f t="shared" si="37"/>
        <v>0</v>
      </c>
      <c r="AD42" s="3">
        <f t="shared" si="37"/>
        <v>0</v>
      </c>
      <c r="AE42" s="3">
        <f t="shared" si="37"/>
        <v>0</v>
      </c>
      <c r="AF42" s="3">
        <f t="shared" si="37"/>
        <v>0</v>
      </c>
      <c r="AG42" s="3">
        <f t="shared" si="37"/>
        <v>0</v>
      </c>
      <c r="AH42" s="3">
        <f t="shared" si="37"/>
        <v>0</v>
      </c>
      <c r="AI42" s="3">
        <f t="shared" si="37"/>
        <v>0</v>
      </c>
      <c r="AJ42" s="3">
        <f t="shared" si="37"/>
        <v>0</v>
      </c>
      <c r="AK42" s="3">
        <f t="shared" si="37"/>
        <v>0</v>
      </c>
      <c r="AL42" s="3">
        <f t="shared" si="37"/>
        <v>0</v>
      </c>
      <c r="AM42" s="3">
        <f t="shared" si="37"/>
        <v>0</v>
      </c>
      <c r="AN42" s="3">
        <f t="shared" si="37"/>
        <v>0</v>
      </c>
      <c r="AO42" s="3">
        <f t="shared" si="37"/>
        <v>0</v>
      </c>
      <c r="AP42" s="3">
        <f t="shared" si="37"/>
        <v>0</v>
      </c>
      <c r="AQ42" s="3">
        <f t="shared" si="37"/>
        <v>0</v>
      </c>
      <c r="AR42" s="3">
        <f t="shared" si="37"/>
        <v>0</v>
      </c>
      <c r="AS42" s="3">
        <f t="shared" si="37"/>
        <v>0</v>
      </c>
      <c r="AT42" s="3">
        <f t="shared" si="37"/>
        <v>0</v>
      </c>
      <c r="AU42" s="3">
        <f t="shared" si="37"/>
        <v>0</v>
      </c>
      <c r="AV42" s="3">
        <f t="shared" si="37"/>
        <v>0</v>
      </c>
      <c r="AW42" s="3">
        <f t="shared" si="37"/>
        <v>0</v>
      </c>
      <c r="AX42" s="3">
        <f t="shared" si="37"/>
        <v>0</v>
      </c>
      <c r="AY42" s="3">
        <f t="shared" si="37"/>
        <v>0</v>
      </c>
      <c r="AZ42" s="3">
        <f t="shared" si="37"/>
        <v>0</v>
      </c>
      <c r="BA42" s="3">
        <f t="shared" si="37"/>
        <v>0</v>
      </c>
      <c r="BB42" s="3">
        <f t="shared" si="37"/>
        <v>0</v>
      </c>
      <c r="BC42" s="3">
        <f t="shared" si="37"/>
        <v>0</v>
      </c>
      <c r="BD42" s="3">
        <f t="shared" si="37"/>
        <v>0</v>
      </c>
      <c r="BE42" s="3">
        <f t="shared" si="37"/>
        <v>0</v>
      </c>
      <c r="BF42" s="3">
        <f t="shared" si="37"/>
        <v>0</v>
      </c>
      <c r="BG42" s="3">
        <f t="shared" si="37"/>
        <v>0</v>
      </c>
      <c r="BH42" s="3">
        <f t="shared" si="37"/>
        <v>0</v>
      </c>
      <c r="BI42" s="3">
        <f t="shared" si="37"/>
        <v>0</v>
      </c>
      <c r="BJ42" s="3">
        <f t="shared" si="37"/>
        <v>0</v>
      </c>
      <c r="BK42" s="3">
        <f t="shared" si="37"/>
        <v>0</v>
      </c>
      <c r="BL42" s="3">
        <f t="shared" si="37"/>
        <v>0</v>
      </c>
      <c r="BM42" s="3">
        <f t="shared" si="37"/>
        <v>0</v>
      </c>
      <c r="BN42" s="3">
        <f t="shared" si="37"/>
        <v>0</v>
      </c>
      <c r="BO42" s="3">
        <f t="shared" si="37"/>
        <v>0</v>
      </c>
      <c r="BP42" s="3">
        <f t="shared" si="37"/>
        <v>0</v>
      </c>
      <c r="BQ42" s="3">
        <f t="shared" si="37"/>
        <v>0</v>
      </c>
      <c r="BR42" s="3">
        <f t="shared" si="37"/>
        <v>0</v>
      </c>
      <c r="BS42" s="3">
        <f t="shared" ref="BS42:CH42" si="38">BR42</f>
        <v>0</v>
      </c>
      <c r="BT42" s="3">
        <f t="shared" si="38"/>
        <v>0</v>
      </c>
      <c r="BU42" s="3">
        <f t="shared" si="38"/>
        <v>0</v>
      </c>
      <c r="BV42" s="3">
        <f t="shared" si="38"/>
        <v>0</v>
      </c>
      <c r="BW42" s="3">
        <f t="shared" si="38"/>
        <v>0</v>
      </c>
      <c r="BX42" s="3">
        <f t="shared" si="38"/>
        <v>0</v>
      </c>
      <c r="BY42" s="3">
        <f t="shared" si="38"/>
        <v>0</v>
      </c>
      <c r="BZ42" s="3">
        <f t="shared" si="38"/>
        <v>0</v>
      </c>
      <c r="CA42" s="3">
        <f t="shared" si="38"/>
        <v>0</v>
      </c>
      <c r="CB42" s="3">
        <f t="shared" si="38"/>
        <v>0</v>
      </c>
      <c r="CC42" s="3">
        <f t="shared" si="38"/>
        <v>0</v>
      </c>
      <c r="CD42" s="3">
        <f t="shared" si="38"/>
        <v>0</v>
      </c>
      <c r="CE42" s="3">
        <f t="shared" si="38"/>
        <v>0</v>
      </c>
      <c r="CF42" s="3">
        <f t="shared" si="38"/>
        <v>0</v>
      </c>
      <c r="CG42" s="3">
        <f t="shared" si="38"/>
        <v>0</v>
      </c>
      <c r="CH42" s="12">
        <f t="shared" si="38"/>
        <v>0</v>
      </c>
    </row>
    <row r="43" spans="1:86" x14ac:dyDescent="0.3">
      <c r="A43" s="642"/>
      <c r="B43" s="11" t="str">
        <f t="shared" si="34"/>
        <v>Cooking</v>
      </c>
      <c r="C43" s="3">
        <v>0</v>
      </c>
      <c r="D43" s="3">
        <v>0</v>
      </c>
      <c r="E43" s="3">
        <v>0</v>
      </c>
      <c r="F43" s="3">
        <v>0</v>
      </c>
      <c r="G43" s="3">
        <f t="shared" ref="G43:BR43" si="39">F43</f>
        <v>0</v>
      </c>
      <c r="H43" s="3">
        <f t="shared" si="39"/>
        <v>0</v>
      </c>
      <c r="I43" s="3">
        <f t="shared" si="39"/>
        <v>0</v>
      </c>
      <c r="J43" s="3">
        <f t="shared" si="39"/>
        <v>0</v>
      </c>
      <c r="K43" s="3">
        <f t="shared" si="39"/>
        <v>0</v>
      </c>
      <c r="L43" s="3">
        <f t="shared" si="39"/>
        <v>0</v>
      </c>
      <c r="M43" s="3">
        <f t="shared" si="39"/>
        <v>0</v>
      </c>
      <c r="N43" s="3">
        <f t="shared" si="39"/>
        <v>0</v>
      </c>
      <c r="O43" s="3">
        <f t="shared" si="39"/>
        <v>0</v>
      </c>
      <c r="P43" s="3">
        <f t="shared" si="39"/>
        <v>0</v>
      </c>
      <c r="Q43" s="3">
        <f t="shared" si="39"/>
        <v>0</v>
      </c>
      <c r="R43" s="3">
        <f t="shared" si="39"/>
        <v>0</v>
      </c>
      <c r="S43" s="3">
        <f t="shared" si="39"/>
        <v>0</v>
      </c>
      <c r="T43" s="3">
        <f t="shared" si="39"/>
        <v>0</v>
      </c>
      <c r="U43" s="3">
        <f t="shared" si="39"/>
        <v>0</v>
      </c>
      <c r="V43" s="3">
        <f t="shared" si="39"/>
        <v>0</v>
      </c>
      <c r="W43" s="3">
        <f t="shared" si="39"/>
        <v>0</v>
      </c>
      <c r="X43" s="3">
        <f t="shared" si="39"/>
        <v>0</v>
      </c>
      <c r="Y43" s="3">
        <f t="shared" si="39"/>
        <v>0</v>
      </c>
      <c r="Z43" s="3">
        <f t="shared" si="39"/>
        <v>0</v>
      </c>
      <c r="AA43" s="3">
        <f t="shared" si="39"/>
        <v>0</v>
      </c>
      <c r="AB43" s="3">
        <f t="shared" si="39"/>
        <v>0</v>
      </c>
      <c r="AC43" s="3">
        <f t="shared" si="39"/>
        <v>0</v>
      </c>
      <c r="AD43" s="3">
        <f t="shared" si="39"/>
        <v>0</v>
      </c>
      <c r="AE43" s="3">
        <f t="shared" si="39"/>
        <v>0</v>
      </c>
      <c r="AF43" s="3">
        <f t="shared" si="39"/>
        <v>0</v>
      </c>
      <c r="AG43" s="3">
        <f t="shared" si="39"/>
        <v>0</v>
      </c>
      <c r="AH43" s="3">
        <f t="shared" si="39"/>
        <v>0</v>
      </c>
      <c r="AI43" s="3">
        <f t="shared" si="39"/>
        <v>0</v>
      </c>
      <c r="AJ43" s="3">
        <f t="shared" si="39"/>
        <v>0</v>
      </c>
      <c r="AK43" s="3">
        <f t="shared" si="39"/>
        <v>0</v>
      </c>
      <c r="AL43" s="3">
        <f t="shared" si="39"/>
        <v>0</v>
      </c>
      <c r="AM43" s="3">
        <f t="shared" si="39"/>
        <v>0</v>
      </c>
      <c r="AN43" s="3">
        <f t="shared" si="39"/>
        <v>0</v>
      </c>
      <c r="AO43" s="3">
        <f t="shared" si="39"/>
        <v>0</v>
      </c>
      <c r="AP43" s="3">
        <f t="shared" si="39"/>
        <v>0</v>
      </c>
      <c r="AQ43" s="3">
        <f t="shared" si="39"/>
        <v>0</v>
      </c>
      <c r="AR43" s="3">
        <f t="shared" si="39"/>
        <v>0</v>
      </c>
      <c r="AS43" s="3">
        <f t="shared" si="39"/>
        <v>0</v>
      </c>
      <c r="AT43" s="3">
        <f t="shared" si="39"/>
        <v>0</v>
      </c>
      <c r="AU43" s="3">
        <f t="shared" si="39"/>
        <v>0</v>
      </c>
      <c r="AV43" s="3">
        <f t="shared" si="39"/>
        <v>0</v>
      </c>
      <c r="AW43" s="3">
        <f t="shared" si="39"/>
        <v>0</v>
      </c>
      <c r="AX43" s="3">
        <f t="shared" si="39"/>
        <v>0</v>
      </c>
      <c r="AY43" s="3">
        <f t="shared" si="39"/>
        <v>0</v>
      </c>
      <c r="AZ43" s="3">
        <f t="shared" si="39"/>
        <v>0</v>
      </c>
      <c r="BA43" s="3">
        <f t="shared" si="39"/>
        <v>0</v>
      </c>
      <c r="BB43" s="3">
        <f t="shared" si="39"/>
        <v>0</v>
      </c>
      <c r="BC43" s="3">
        <f t="shared" si="39"/>
        <v>0</v>
      </c>
      <c r="BD43" s="3">
        <f t="shared" si="39"/>
        <v>0</v>
      </c>
      <c r="BE43" s="3">
        <f t="shared" si="39"/>
        <v>0</v>
      </c>
      <c r="BF43" s="3">
        <f t="shared" si="39"/>
        <v>0</v>
      </c>
      <c r="BG43" s="3">
        <f t="shared" si="39"/>
        <v>0</v>
      </c>
      <c r="BH43" s="3">
        <f t="shared" si="39"/>
        <v>0</v>
      </c>
      <c r="BI43" s="3">
        <f t="shared" si="39"/>
        <v>0</v>
      </c>
      <c r="BJ43" s="3">
        <f t="shared" si="39"/>
        <v>0</v>
      </c>
      <c r="BK43" s="3">
        <f t="shared" si="39"/>
        <v>0</v>
      </c>
      <c r="BL43" s="3">
        <f t="shared" si="39"/>
        <v>0</v>
      </c>
      <c r="BM43" s="3">
        <f t="shared" si="39"/>
        <v>0</v>
      </c>
      <c r="BN43" s="3">
        <f t="shared" si="39"/>
        <v>0</v>
      </c>
      <c r="BO43" s="3">
        <f t="shared" si="39"/>
        <v>0</v>
      </c>
      <c r="BP43" s="3">
        <f t="shared" si="39"/>
        <v>0</v>
      </c>
      <c r="BQ43" s="3">
        <f t="shared" si="39"/>
        <v>0</v>
      </c>
      <c r="BR43" s="3">
        <f t="shared" si="39"/>
        <v>0</v>
      </c>
      <c r="BS43" s="3">
        <f t="shared" ref="BS43:CH43" si="40">BR43</f>
        <v>0</v>
      </c>
      <c r="BT43" s="3">
        <f t="shared" si="40"/>
        <v>0</v>
      </c>
      <c r="BU43" s="3">
        <f t="shared" si="40"/>
        <v>0</v>
      </c>
      <c r="BV43" s="3">
        <f t="shared" si="40"/>
        <v>0</v>
      </c>
      <c r="BW43" s="3">
        <f t="shared" si="40"/>
        <v>0</v>
      </c>
      <c r="BX43" s="3">
        <f t="shared" si="40"/>
        <v>0</v>
      </c>
      <c r="BY43" s="3">
        <f t="shared" si="40"/>
        <v>0</v>
      </c>
      <c r="BZ43" s="3">
        <f t="shared" si="40"/>
        <v>0</v>
      </c>
      <c r="CA43" s="3">
        <f t="shared" si="40"/>
        <v>0</v>
      </c>
      <c r="CB43" s="3">
        <f t="shared" si="40"/>
        <v>0</v>
      </c>
      <c r="CC43" s="3">
        <f t="shared" si="40"/>
        <v>0</v>
      </c>
      <c r="CD43" s="3">
        <f t="shared" si="40"/>
        <v>0</v>
      </c>
      <c r="CE43" s="3">
        <f t="shared" si="40"/>
        <v>0</v>
      </c>
      <c r="CF43" s="3">
        <f t="shared" si="40"/>
        <v>0</v>
      </c>
      <c r="CG43" s="3">
        <f t="shared" si="40"/>
        <v>0</v>
      </c>
      <c r="CH43" s="12">
        <f t="shared" si="40"/>
        <v>0</v>
      </c>
    </row>
    <row r="44" spans="1:86" x14ac:dyDescent="0.3">
      <c r="A44" s="642"/>
      <c r="B44" s="11" t="str">
        <f t="shared" si="34"/>
        <v>Cooling</v>
      </c>
      <c r="C44" s="3">
        <v>0</v>
      </c>
      <c r="D44" s="3">
        <v>0</v>
      </c>
      <c r="E44" s="3">
        <v>0</v>
      </c>
      <c r="F44" s="3">
        <v>0</v>
      </c>
      <c r="G44" s="3">
        <f t="shared" ref="G44:BR44" si="41">F44</f>
        <v>0</v>
      </c>
      <c r="H44" s="3">
        <f t="shared" si="41"/>
        <v>0</v>
      </c>
      <c r="I44" s="3">
        <f t="shared" si="41"/>
        <v>0</v>
      </c>
      <c r="J44" s="3">
        <f t="shared" si="41"/>
        <v>0</v>
      </c>
      <c r="K44" s="3">
        <f t="shared" si="41"/>
        <v>0</v>
      </c>
      <c r="L44" s="3">
        <f t="shared" si="41"/>
        <v>0</v>
      </c>
      <c r="M44" s="3">
        <f t="shared" si="41"/>
        <v>0</v>
      </c>
      <c r="N44" s="3">
        <f t="shared" si="41"/>
        <v>0</v>
      </c>
      <c r="O44" s="3">
        <f t="shared" si="41"/>
        <v>0</v>
      </c>
      <c r="P44" s="3">
        <f t="shared" si="41"/>
        <v>0</v>
      </c>
      <c r="Q44" s="3">
        <f t="shared" si="41"/>
        <v>0</v>
      </c>
      <c r="R44" s="3">
        <f t="shared" si="41"/>
        <v>0</v>
      </c>
      <c r="S44" s="3">
        <f t="shared" si="41"/>
        <v>0</v>
      </c>
      <c r="T44" s="3">
        <f t="shared" si="41"/>
        <v>0</v>
      </c>
      <c r="U44" s="3">
        <f t="shared" si="41"/>
        <v>0</v>
      </c>
      <c r="V44" s="3">
        <f t="shared" si="41"/>
        <v>0</v>
      </c>
      <c r="W44" s="3">
        <f t="shared" si="41"/>
        <v>0</v>
      </c>
      <c r="X44" s="3">
        <f t="shared" si="41"/>
        <v>0</v>
      </c>
      <c r="Y44" s="3">
        <f t="shared" si="41"/>
        <v>0</v>
      </c>
      <c r="Z44" s="3">
        <f t="shared" si="41"/>
        <v>0</v>
      </c>
      <c r="AA44" s="3">
        <f t="shared" si="41"/>
        <v>0</v>
      </c>
      <c r="AB44" s="3">
        <f t="shared" si="41"/>
        <v>0</v>
      </c>
      <c r="AC44" s="3">
        <f t="shared" si="41"/>
        <v>0</v>
      </c>
      <c r="AD44" s="3">
        <f t="shared" si="41"/>
        <v>0</v>
      </c>
      <c r="AE44" s="3">
        <f t="shared" si="41"/>
        <v>0</v>
      </c>
      <c r="AF44" s="3">
        <f t="shared" si="41"/>
        <v>0</v>
      </c>
      <c r="AG44" s="3">
        <f t="shared" si="41"/>
        <v>0</v>
      </c>
      <c r="AH44" s="3">
        <f t="shared" si="41"/>
        <v>0</v>
      </c>
      <c r="AI44" s="3">
        <f t="shared" si="41"/>
        <v>0</v>
      </c>
      <c r="AJ44" s="3">
        <f t="shared" si="41"/>
        <v>0</v>
      </c>
      <c r="AK44" s="3">
        <f t="shared" si="41"/>
        <v>0</v>
      </c>
      <c r="AL44" s="3">
        <f t="shared" si="41"/>
        <v>0</v>
      </c>
      <c r="AM44" s="3">
        <f t="shared" si="41"/>
        <v>0</v>
      </c>
      <c r="AN44" s="3">
        <f t="shared" si="41"/>
        <v>0</v>
      </c>
      <c r="AO44" s="3">
        <f t="shared" si="41"/>
        <v>0</v>
      </c>
      <c r="AP44" s="3">
        <f t="shared" si="41"/>
        <v>0</v>
      </c>
      <c r="AQ44" s="3">
        <f t="shared" si="41"/>
        <v>0</v>
      </c>
      <c r="AR44" s="3">
        <f t="shared" si="41"/>
        <v>0</v>
      </c>
      <c r="AS44" s="3">
        <f t="shared" si="41"/>
        <v>0</v>
      </c>
      <c r="AT44" s="3">
        <f t="shared" si="41"/>
        <v>0</v>
      </c>
      <c r="AU44" s="3">
        <f t="shared" si="41"/>
        <v>0</v>
      </c>
      <c r="AV44" s="3">
        <f t="shared" si="41"/>
        <v>0</v>
      </c>
      <c r="AW44" s="3">
        <f t="shared" si="41"/>
        <v>0</v>
      </c>
      <c r="AX44" s="3">
        <f t="shared" si="41"/>
        <v>0</v>
      </c>
      <c r="AY44" s="3">
        <f t="shared" si="41"/>
        <v>0</v>
      </c>
      <c r="AZ44" s="3">
        <f t="shared" si="41"/>
        <v>0</v>
      </c>
      <c r="BA44" s="3">
        <f t="shared" si="41"/>
        <v>0</v>
      </c>
      <c r="BB44" s="3">
        <f t="shared" si="41"/>
        <v>0</v>
      </c>
      <c r="BC44" s="3">
        <f t="shared" si="41"/>
        <v>0</v>
      </c>
      <c r="BD44" s="3">
        <f t="shared" si="41"/>
        <v>0</v>
      </c>
      <c r="BE44" s="3">
        <f t="shared" si="41"/>
        <v>0</v>
      </c>
      <c r="BF44" s="3">
        <f t="shared" si="41"/>
        <v>0</v>
      </c>
      <c r="BG44" s="3">
        <f t="shared" si="41"/>
        <v>0</v>
      </c>
      <c r="BH44" s="3">
        <f t="shared" si="41"/>
        <v>0</v>
      </c>
      <c r="BI44" s="3">
        <f t="shared" si="41"/>
        <v>0</v>
      </c>
      <c r="BJ44" s="3">
        <f t="shared" si="41"/>
        <v>0</v>
      </c>
      <c r="BK44" s="3">
        <f t="shared" si="41"/>
        <v>0</v>
      </c>
      <c r="BL44" s="3">
        <f t="shared" si="41"/>
        <v>0</v>
      </c>
      <c r="BM44" s="3">
        <f t="shared" si="41"/>
        <v>0</v>
      </c>
      <c r="BN44" s="3">
        <f t="shared" si="41"/>
        <v>0</v>
      </c>
      <c r="BO44" s="3">
        <f t="shared" si="41"/>
        <v>0</v>
      </c>
      <c r="BP44" s="3">
        <f t="shared" si="41"/>
        <v>0</v>
      </c>
      <c r="BQ44" s="3">
        <f t="shared" si="41"/>
        <v>0</v>
      </c>
      <c r="BR44" s="3">
        <f t="shared" si="41"/>
        <v>0</v>
      </c>
      <c r="BS44" s="3">
        <f t="shared" ref="BS44:CH44" si="42">BR44</f>
        <v>0</v>
      </c>
      <c r="BT44" s="3">
        <f t="shared" si="42"/>
        <v>0</v>
      </c>
      <c r="BU44" s="3">
        <f t="shared" si="42"/>
        <v>0</v>
      </c>
      <c r="BV44" s="3">
        <f t="shared" si="42"/>
        <v>0</v>
      </c>
      <c r="BW44" s="3">
        <f t="shared" si="42"/>
        <v>0</v>
      </c>
      <c r="BX44" s="3">
        <f t="shared" si="42"/>
        <v>0</v>
      </c>
      <c r="BY44" s="3">
        <f t="shared" si="42"/>
        <v>0</v>
      </c>
      <c r="BZ44" s="3">
        <f t="shared" si="42"/>
        <v>0</v>
      </c>
      <c r="CA44" s="3">
        <f t="shared" si="42"/>
        <v>0</v>
      </c>
      <c r="CB44" s="3">
        <f t="shared" si="42"/>
        <v>0</v>
      </c>
      <c r="CC44" s="3">
        <f t="shared" si="42"/>
        <v>0</v>
      </c>
      <c r="CD44" s="3">
        <f t="shared" si="42"/>
        <v>0</v>
      </c>
      <c r="CE44" s="3">
        <f t="shared" si="42"/>
        <v>0</v>
      </c>
      <c r="CF44" s="3">
        <f t="shared" si="42"/>
        <v>0</v>
      </c>
      <c r="CG44" s="3">
        <f t="shared" si="42"/>
        <v>0</v>
      </c>
      <c r="CH44" s="12">
        <f t="shared" si="42"/>
        <v>0</v>
      </c>
    </row>
    <row r="45" spans="1:86" x14ac:dyDescent="0.3">
      <c r="A45" s="642"/>
      <c r="B45" s="13" t="str">
        <f t="shared" si="34"/>
        <v>Ext Lighting</v>
      </c>
      <c r="C45" s="3">
        <v>0</v>
      </c>
      <c r="D45" s="3">
        <v>0</v>
      </c>
      <c r="E45" s="3">
        <v>0</v>
      </c>
      <c r="F45" s="3">
        <v>0</v>
      </c>
      <c r="G45" s="3">
        <f t="shared" ref="G45:BR45" si="43">F45</f>
        <v>0</v>
      </c>
      <c r="H45" s="3">
        <f t="shared" si="43"/>
        <v>0</v>
      </c>
      <c r="I45" s="3">
        <f t="shared" si="43"/>
        <v>0</v>
      </c>
      <c r="J45" s="3">
        <f t="shared" si="43"/>
        <v>0</v>
      </c>
      <c r="K45" s="3">
        <f t="shared" si="43"/>
        <v>0</v>
      </c>
      <c r="L45" s="3">
        <f t="shared" si="43"/>
        <v>0</v>
      </c>
      <c r="M45" s="3">
        <f t="shared" si="43"/>
        <v>0</v>
      </c>
      <c r="N45" s="3">
        <f t="shared" si="43"/>
        <v>0</v>
      </c>
      <c r="O45" s="3">
        <f t="shared" si="43"/>
        <v>0</v>
      </c>
      <c r="P45" s="3">
        <f t="shared" si="43"/>
        <v>0</v>
      </c>
      <c r="Q45" s="3">
        <f t="shared" si="43"/>
        <v>0</v>
      </c>
      <c r="R45" s="3">
        <f t="shared" si="43"/>
        <v>0</v>
      </c>
      <c r="S45" s="3">
        <f t="shared" si="43"/>
        <v>0</v>
      </c>
      <c r="T45" s="3">
        <f t="shared" si="43"/>
        <v>0</v>
      </c>
      <c r="U45" s="3">
        <f t="shared" si="43"/>
        <v>0</v>
      </c>
      <c r="V45" s="3">
        <f t="shared" si="43"/>
        <v>0</v>
      </c>
      <c r="W45" s="3">
        <f t="shared" si="43"/>
        <v>0</v>
      </c>
      <c r="X45" s="3">
        <f t="shared" si="43"/>
        <v>0</v>
      </c>
      <c r="Y45" s="3">
        <f t="shared" si="43"/>
        <v>0</v>
      </c>
      <c r="Z45" s="3">
        <f t="shared" si="43"/>
        <v>0</v>
      </c>
      <c r="AA45" s="3">
        <f t="shared" si="43"/>
        <v>0</v>
      </c>
      <c r="AB45" s="3">
        <f t="shared" si="43"/>
        <v>0</v>
      </c>
      <c r="AC45" s="3">
        <f t="shared" si="43"/>
        <v>0</v>
      </c>
      <c r="AD45" s="3">
        <f t="shared" si="43"/>
        <v>0</v>
      </c>
      <c r="AE45" s="3">
        <f t="shared" si="43"/>
        <v>0</v>
      </c>
      <c r="AF45" s="3">
        <f t="shared" si="43"/>
        <v>0</v>
      </c>
      <c r="AG45" s="3">
        <f t="shared" si="43"/>
        <v>0</v>
      </c>
      <c r="AH45" s="3">
        <f t="shared" si="43"/>
        <v>0</v>
      </c>
      <c r="AI45" s="3">
        <f t="shared" si="43"/>
        <v>0</v>
      </c>
      <c r="AJ45" s="3">
        <f t="shared" si="43"/>
        <v>0</v>
      </c>
      <c r="AK45" s="3">
        <f t="shared" si="43"/>
        <v>0</v>
      </c>
      <c r="AL45" s="3">
        <f t="shared" si="43"/>
        <v>0</v>
      </c>
      <c r="AM45" s="3">
        <f t="shared" si="43"/>
        <v>0</v>
      </c>
      <c r="AN45" s="3">
        <f t="shared" si="43"/>
        <v>0</v>
      </c>
      <c r="AO45" s="3">
        <f t="shared" si="43"/>
        <v>0</v>
      </c>
      <c r="AP45" s="3">
        <f t="shared" si="43"/>
        <v>0</v>
      </c>
      <c r="AQ45" s="3">
        <f t="shared" si="43"/>
        <v>0</v>
      </c>
      <c r="AR45" s="3">
        <f t="shared" si="43"/>
        <v>0</v>
      </c>
      <c r="AS45" s="3">
        <f t="shared" si="43"/>
        <v>0</v>
      </c>
      <c r="AT45" s="3">
        <f t="shared" si="43"/>
        <v>0</v>
      </c>
      <c r="AU45" s="3">
        <f t="shared" si="43"/>
        <v>0</v>
      </c>
      <c r="AV45" s="3">
        <f t="shared" si="43"/>
        <v>0</v>
      </c>
      <c r="AW45" s="3">
        <f t="shared" si="43"/>
        <v>0</v>
      </c>
      <c r="AX45" s="3">
        <f t="shared" si="43"/>
        <v>0</v>
      </c>
      <c r="AY45" s="3">
        <f t="shared" si="43"/>
        <v>0</v>
      </c>
      <c r="AZ45" s="3">
        <f t="shared" si="43"/>
        <v>0</v>
      </c>
      <c r="BA45" s="3">
        <f t="shared" si="43"/>
        <v>0</v>
      </c>
      <c r="BB45" s="3">
        <f t="shared" si="43"/>
        <v>0</v>
      </c>
      <c r="BC45" s="3">
        <f t="shared" si="43"/>
        <v>0</v>
      </c>
      <c r="BD45" s="3">
        <f t="shared" si="43"/>
        <v>0</v>
      </c>
      <c r="BE45" s="3">
        <f t="shared" si="43"/>
        <v>0</v>
      </c>
      <c r="BF45" s="3">
        <f t="shared" si="43"/>
        <v>0</v>
      </c>
      <c r="BG45" s="3">
        <f t="shared" si="43"/>
        <v>0</v>
      </c>
      <c r="BH45" s="3">
        <f t="shared" si="43"/>
        <v>0</v>
      </c>
      <c r="BI45" s="3">
        <f t="shared" si="43"/>
        <v>0</v>
      </c>
      <c r="BJ45" s="3">
        <f t="shared" si="43"/>
        <v>0</v>
      </c>
      <c r="BK45" s="3">
        <f t="shared" si="43"/>
        <v>0</v>
      </c>
      <c r="BL45" s="3">
        <f t="shared" si="43"/>
        <v>0</v>
      </c>
      <c r="BM45" s="3">
        <f t="shared" si="43"/>
        <v>0</v>
      </c>
      <c r="BN45" s="3">
        <f t="shared" si="43"/>
        <v>0</v>
      </c>
      <c r="BO45" s="3">
        <f t="shared" si="43"/>
        <v>0</v>
      </c>
      <c r="BP45" s="3">
        <f t="shared" si="43"/>
        <v>0</v>
      </c>
      <c r="BQ45" s="3">
        <f t="shared" si="43"/>
        <v>0</v>
      </c>
      <c r="BR45" s="3">
        <f t="shared" si="43"/>
        <v>0</v>
      </c>
      <c r="BS45" s="3">
        <f t="shared" ref="BS45:CH45" si="44">BR45</f>
        <v>0</v>
      </c>
      <c r="BT45" s="3">
        <f t="shared" si="44"/>
        <v>0</v>
      </c>
      <c r="BU45" s="3">
        <f t="shared" si="44"/>
        <v>0</v>
      </c>
      <c r="BV45" s="3">
        <f t="shared" si="44"/>
        <v>0</v>
      </c>
      <c r="BW45" s="3">
        <f t="shared" si="44"/>
        <v>0</v>
      </c>
      <c r="BX45" s="3">
        <f t="shared" si="44"/>
        <v>0</v>
      </c>
      <c r="BY45" s="3">
        <f t="shared" si="44"/>
        <v>0</v>
      </c>
      <c r="BZ45" s="3">
        <f t="shared" si="44"/>
        <v>0</v>
      </c>
      <c r="CA45" s="3">
        <f t="shared" si="44"/>
        <v>0</v>
      </c>
      <c r="CB45" s="3">
        <f t="shared" si="44"/>
        <v>0</v>
      </c>
      <c r="CC45" s="3">
        <f t="shared" si="44"/>
        <v>0</v>
      </c>
      <c r="CD45" s="3">
        <f t="shared" si="44"/>
        <v>0</v>
      </c>
      <c r="CE45" s="3">
        <f t="shared" si="44"/>
        <v>0</v>
      </c>
      <c r="CF45" s="3">
        <f t="shared" si="44"/>
        <v>0</v>
      </c>
      <c r="CG45" s="3">
        <f t="shared" si="44"/>
        <v>0</v>
      </c>
      <c r="CH45" s="12">
        <f t="shared" si="44"/>
        <v>0</v>
      </c>
    </row>
    <row r="46" spans="1:86" x14ac:dyDescent="0.3">
      <c r="A46" s="642"/>
      <c r="B46" s="11" t="str">
        <f t="shared" si="34"/>
        <v>Heating</v>
      </c>
      <c r="C46" s="3">
        <v>0</v>
      </c>
      <c r="D46" s="3">
        <v>0</v>
      </c>
      <c r="E46" s="3">
        <v>0</v>
      </c>
      <c r="F46" s="3">
        <v>0</v>
      </c>
      <c r="G46" s="3">
        <f t="shared" ref="G46:BR46" si="45">F46</f>
        <v>0</v>
      </c>
      <c r="H46" s="3">
        <f t="shared" si="45"/>
        <v>0</v>
      </c>
      <c r="I46" s="3">
        <f t="shared" si="45"/>
        <v>0</v>
      </c>
      <c r="J46" s="3">
        <f t="shared" si="45"/>
        <v>0</v>
      </c>
      <c r="K46" s="3">
        <f t="shared" si="45"/>
        <v>0</v>
      </c>
      <c r="L46" s="3">
        <f t="shared" si="45"/>
        <v>0</v>
      </c>
      <c r="M46" s="3">
        <f t="shared" si="45"/>
        <v>0</v>
      </c>
      <c r="N46" s="3">
        <f t="shared" si="45"/>
        <v>0</v>
      </c>
      <c r="O46" s="3">
        <f t="shared" si="45"/>
        <v>0</v>
      </c>
      <c r="P46" s="3">
        <f t="shared" si="45"/>
        <v>0</v>
      </c>
      <c r="Q46" s="3">
        <f t="shared" si="45"/>
        <v>0</v>
      </c>
      <c r="R46" s="3">
        <f t="shared" si="45"/>
        <v>0</v>
      </c>
      <c r="S46" s="3">
        <f t="shared" si="45"/>
        <v>0</v>
      </c>
      <c r="T46" s="3">
        <f t="shared" si="45"/>
        <v>0</v>
      </c>
      <c r="U46" s="3">
        <f t="shared" si="45"/>
        <v>0</v>
      </c>
      <c r="V46" s="3">
        <f t="shared" si="45"/>
        <v>0</v>
      </c>
      <c r="W46" s="3">
        <f t="shared" si="45"/>
        <v>0</v>
      </c>
      <c r="X46" s="3">
        <f t="shared" si="45"/>
        <v>0</v>
      </c>
      <c r="Y46" s="3">
        <f t="shared" si="45"/>
        <v>0</v>
      </c>
      <c r="Z46" s="3">
        <f t="shared" si="45"/>
        <v>0</v>
      </c>
      <c r="AA46" s="3">
        <f t="shared" si="45"/>
        <v>0</v>
      </c>
      <c r="AB46" s="3">
        <f t="shared" si="45"/>
        <v>0</v>
      </c>
      <c r="AC46" s="3">
        <f t="shared" si="45"/>
        <v>0</v>
      </c>
      <c r="AD46" s="3">
        <f t="shared" si="45"/>
        <v>0</v>
      </c>
      <c r="AE46" s="3">
        <f t="shared" si="45"/>
        <v>0</v>
      </c>
      <c r="AF46" s="3">
        <f t="shared" si="45"/>
        <v>0</v>
      </c>
      <c r="AG46" s="3">
        <f t="shared" si="45"/>
        <v>0</v>
      </c>
      <c r="AH46" s="3">
        <f t="shared" si="45"/>
        <v>0</v>
      </c>
      <c r="AI46" s="3">
        <f t="shared" si="45"/>
        <v>0</v>
      </c>
      <c r="AJ46" s="3">
        <f t="shared" si="45"/>
        <v>0</v>
      </c>
      <c r="AK46" s="3">
        <f t="shared" si="45"/>
        <v>0</v>
      </c>
      <c r="AL46" s="3">
        <f t="shared" si="45"/>
        <v>0</v>
      </c>
      <c r="AM46" s="3">
        <f t="shared" si="45"/>
        <v>0</v>
      </c>
      <c r="AN46" s="3">
        <f t="shared" si="45"/>
        <v>0</v>
      </c>
      <c r="AO46" s="3">
        <f t="shared" si="45"/>
        <v>0</v>
      </c>
      <c r="AP46" s="3">
        <f t="shared" si="45"/>
        <v>0</v>
      </c>
      <c r="AQ46" s="3">
        <f t="shared" si="45"/>
        <v>0</v>
      </c>
      <c r="AR46" s="3">
        <f t="shared" si="45"/>
        <v>0</v>
      </c>
      <c r="AS46" s="3">
        <f t="shared" si="45"/>
        <v>0</v>
      </c>
      <c r="AT46" s="3">
        <f t="shared" si="45"/>
        <v>0</v>
      </c>
      <c r="AU46" s="3">
        <f t="shared" si="45"/>
        <v>0</v>
      </c>
      <c r="AV46" s="3">
        <f t="shared" si="45"/>
        <v>0</v>
      </c>
      <c r="AW46" s="3">
        <f t="shared" si="45"/>
        <v>0</v>
      </c>
      <c r="AX46" s="3">
        <f t="shared" si="45"/>
        <v>0</v>
      </c>
      <c r="AY46" s="3">
        <f t="shared" si="45"/>
        <v>0</v>
      </c>
      <c r="AZ46" s="3">
        <f t="shared" si="45"/>
        <v>0</v>
      </c>
      <c r="BA46" s="3">
        <f t="shared" si="45"/>
        <v>0</v>
      </c>
      <c r="BB46" s="3">
        <f t="shared" si="45"/>
        <v>0</v>
      </c>
      <c r="BC46" s="3">
        <f t="shared" si="45"/>
        <v>0</v>
      </c>
      <c r="BD46" s="3">
        <f t="shared" si="45"/>
        <v>0</v>
      </c>
      <c r="BE46" s="3">
        <f t="shared" si="45"/>
        <v>0</v>
      </c>
      <c r="BF46" s="3">
        <f t="shared" si="45"/>
        <v>0</v>
      </c>
      <c r="BG46" s="3">
        <f t="shared" si="45"/>
        <v>0</v>
      </c>
      <c r="BH46" s="3">
        <f t="shared" si="45"/>
        <v>0</v>
      </c>
      <c r="BI46" s="3">
        <f t="shared" si="45"/>
        <v>0</v>
      </c>
      <c r="BJ46" s="3">
        <f t="shared" si="45"/>
        <v>0</v>
      </c>
      <c r="BK46" s="3">
        <f t="shared" si="45"/>
        <v>0</v>
      </c>
      <c r="BL46" s="3">
        <f t="shared" si="45"/>
        <v>0</v>
      </c>
      <c r="BM46" s="3">
        <f t="shared" si="45"/>
        <v>0</v>
      </c>
      <c r="BN46" s="3">
        <f t="shared" si="45"/>
        <v>0</v>
      </c>
      <c r="BO46" s="3">
        <f t="shared" si="45"/>
        <v>0</v>
      </c>
      <c r="BP46" s="3">
        <f t="shared" si="45"/>
        <v>0</v>
      </c>
      <c r="BQ46" s="3">
        <f t="shared" si="45"/>
        <v>0</v>
      </c>
      <c r="BR46" s="3">
        <f t="shared" si="45"/>
        <v>0</v>
      </c>
      <c r="BS46" s="3">
        <f t="shared" ref="BS46:CH46" si="46">BR46</f>
        <v>0</v>
      </c>
      <c r="BT46" s="3">
        <f t="shared" si="46"/>
        <v>0</v>
      </c>
      <c r="BU46" s="3">
        <f t="shared" si="46"/>
        <v>0</v>
      </c>
      <c r="BV46" s="3">
        <f t="shared" si="46"/>
        <v>0</v>
      </c>
      <c r="BW46" s="3">
        <f t="shared" si="46"/>
        <v>0</v>
      </c>
      <c r="BX46" s="3">
        <f t="shared" si="46"/>
        <v>0</v>
      </c>
      <c r="BY46" s="3">
        <f t="shared" si="46"/>
        <v>0</v>
      </c>
      <c r="BZ46" s="3">
        <f t="shared" si="46"/>
        <v>0</v>
      </c>
      <c r="CA46" s="3">
        <f t="shared" si="46"/>
        <v>0</v>
      </c>
      <c r="CB46" s="3">
        <f t="shared" si="46"/>
        <v>0</v>
      </c>
      <c r="CC46" s="3">
        <f t="shared" si="46"/>
        <v>0</v>
      </c>
      <c r="CD46" s="3">
        <f t="shared" si="46"/>
        <v>0</v>
      </c>
      <c r="CE46" s="3">
        <f t="shared" si="46"/>
        <v>0</v>
      </c>
      <c r="CF46" s="3">
        <f t="shared" si="46"/>
        <v>0</v>
      </c>
      <c r="CG46" s="3">
        <f t="shared" si="46"/>
        <v>0</v>
      </c>
      <c r="CH46" s="12">
        <f t="shared" si="46"/>
        <v>0</v>
      </c>
    </row>
    <row r="47" spans="1:86" x14ac:dyDescent="0.3">
      <c r="A47" s="642"/>
      <c r="B47" s="11" t="str">
        <f t="shared" si="34"/>
        <v>HVAC</v>
      </c>
      <c r="C47" s="3">
        <v>0</v>
      </c>
      <c r="D47" s="3">
        <v>0</v>
      </c>
      <c r="E47" s="3">
        <v>0</v>
      </c>
      <c r="F47" s="3">
        <v>0</v>
      </c>
      <c r="G47" s="3">
        <f t="shared" ref="G47:BR47" si="47">F47</f>
        <v>0</v>
      </c>
      <c r="H47" s="3">
        <f t="shared" si="47"/>
        <v>0</v>
      </c>
      <c r="I47" s="3">
        <f t="shared" si="47"/>
        <v>0</v>
      </c>
      <c r="J47" s="3">
        <f t="shared" si="47"/>
        <v>0</v>
      </c>
      <c r="K47" s="3">
        <f t="shared" si="47"/>
        <v>0</v>
      </c>
      <c r="L47" s="3">
        <f t="shared" si="47"/>
        <v>0</v>
      </c>
      <c r="M47" s="3">
        <f t="shared" si="47"/>
        <v>0</v>
      </c>
      <c r="N47" s="3">
        <f t="shared" si="47"/>
        <v>0</v>
      </c>
      <c r="O47" s="3">
        <f t="shared" si="47"/>
        <v>0</v>
      </c>
      <c r="P47" s="3">
        <f t="shared" si="47"/>
        <v>0</v>
      </c>
      <c r="Q47" s="3">
        <f t="shared" si="47"/>
        <v>0</v>
      </c>
      <c r="R47" s="3">
        <f t="shared" si="47"/>
        <v>0</v>
      </c>
      <c r="S47" s="3">
        <f t="shared" si="47"/>
        <v>0</v>
      </c>
      <c r="T47" s="3">
        <f t="shared" si="47"/>
        <v>0</v>
      </c>
      <c r="U47" s="3">
        <f t="shared" si="47"/>
        <v>0</v>
      </c>
      <c r="V47" s="3">
        <f t="shared" si="47"/>
        <v>0</v>
      </c>
      <c r="W47" s="3">
        <f t="shared" si="47"/>
        <v>0</v>
      </c>
      <c r="X47" s="3">
        <f t="shared" si="47"/>
        <v>0</v>
      </c>
      <c r="Y47" s="3">
        <f t="shared" si="47"/>
        <v>0</v>
      </c>
      <c r="Z47" s="3">
        <f t="shared" si="47"/>
        <v>0</v>
      </c>
      <c r="AA47" s="3">
        <f t="shared" si="47"/>
        <v>0</v>
      </c>
      <c r="AB47" s="3">
        <f t="shared" si="47"/>
        <v>0</v>
      </c>
      <c r="AC47" s="3">
        <f t="shared" si="47"/>
        <v>0</v>
      </c>
      <c r="AD47" s="3">
        <f t="shared" si="47"/>
        <v>0</v>
      </c>
      <c r="AE47" s="3">
        <f t="shared" si="47"/>
        <v>0</v>
      </c>
      <c r="AF47" s="3">
        <f t="shared" si="47"/>
        <v>0</v>
      </c>
      <c r="AG47" s="3">
        <f t="shared" si="47"/>
        <v>0</v>
      </c>
      <c r="AH47" s="3">
        <f t="shared" si="47"/>
        <v>0</v>
      </c>
      <c r="AI47" s="3">
        <f t="shared" si="47"/>
        <v>0</v>
      </c>
      <c r="AJ47" s="3">
        <f t="shared" si="47"/>
        <v>0</v>
      </c>
      <c r="AK47" s="3">
        <f t="shared" si="47"/>
        <v>0</v>
      </c>
      <c r="AL47" s="3">
        <f t="shared" si="47"/>
        <v>0</v>
      </c>
      <c r="AM47" s="3">
        <f t="shared" si="47"/>
        <v>0</v>
      </c>
      <c r="AN47" s="3">
        <f t="shared" si="47"/>
        <v>0</v>
      </c>
      <c r="AO47" s="3">
        <f t="shared" si="47"/>
        <v>0</v>
      </c>
      <c r="AP47" s="3">
        <f t="shared" si="47"/>
        <v>0</v>
      </c>
      <c r="AQ47" s="3">
        <f t="shared" si="47"/>
        <v>0</v>
      </c>
      <c r="AR47" s="3">
        <f t="shared" si="47"/>
        <v>0</v>
      </c>
      <c r="AS47" s="3">
        <f t="shared" si="47"/>
        <v>0</v>
      </c>
      <c r="AT47" s="3">
        <f t="shared" si="47"/>
        <v>0</v>
      </c>
      <c r="AU47" s="3">
        <f t="shared" si="47"/>
        <v>0</v>
      </c>
      <c r="AV47" s="3">
        <f t="shared" si="47"/>
        <v>0</v>
      </c>
      <c r="AW47" s="3">
        <f t="shared" si="47"/>
        <v>0</v>
      </c>
      <c r="AX47" s="3">
        <f t="shared" si="47"/>
        <v>0</v>
      </c>
      <c r="AY47" s="3">
        <f t="shared" si="47"/>
        <v>0</v>
      </c>
      <c r="AZ47" s="3">
        <f t="shared" si="47"/>
        <v>0</v>
      </c>
      <c r="BA47" s="3">
        <f t="shared" si="47"/>
        <v>0</v>
      </c>
      <c r="BB47" s="3">
        <f t="shared" si="47"/>
        <v>0</v>
      </c>
      <c r="BC47" s="3">
        <f t="shared" si="47"/>
        <v>0</v>
      </c>
      <c r="BD47" s="3">
        <f t="shared" si="47"/>
        <v>0</v>
      </c>
      <c r="BE47" s="3">
        <f t="shared" si="47"/>
        <v>0</v>
      </c>
      <c r="BF47" s="3">
        <f t="shared" si="47"/>
        <v>0</v>
      </c>
      <c r="BG47" s="3">
        <f t="shared" si="47"/>
        <v>0</v>
      </c>
      <c r="BH47" s="3">
        <f t="shared" si="47"/>
        <v>0</v>
      </c>
      <c r="BI47" s="3">
        <f t="shared" si="47"/>
        <v>0</v>
      </c>
      <c r="BJ47" s="3">
        <f t="shared" si="47"/>
        <v>0</v>
      </c>
      <c r="BK47" s="3">
        <f t="shared" si="47"/>
        <v>0</v>
      </c>
      <c r="BL47" s="3">
        <f t="shared" si="47"/>
        <v>0</v>
      </c>
      <c r="BM47" s="3">
        <f t="shared" si="47"/>
        <v>0</v>
      </c>
      <c r="BN47" s="3">
        <f t="shared" si="47"/>
        <v>0</v>
      </c>
      <c r="BO47" s="3">
        <f t="shared" si="47"/>
        <v>0</v>
      </c>
      <c r="BP47" s="3">
        <f t="shared" si="47"/>
        <v>0</v>
      </c>
      <c r="BQ47" s="3">
        <f t="shared" si="47"/>
        <v>0</v>
      </c>
      <c r="BR47" s="3">
        <f t="shared" si="47"/>
        <v>0</v>
      </c>
      <c r="BS47" s="3">
        <f t="shared" ref="BS47:CH47" si="48">BR47</f>
        <v>0</v>
      </c>
      <c r="BT47" s="3">
        <f t="shared" si="48"/>
        <v>0</v>
      </c>
      <c r="BU47" s="3">
        <f t="shared" si="48"/>
        <v>0</v>
      </c>
      <c r="BV47" s="3">
        <f t="shared" si="48"/>
        <v>0</v>
      </c>
      <c r="BW47" s="3">
        <f t="shared" si="48"/>
        <v>0</v>
      </c>
      <c r="BX47" s="3">
        <f t="shared" si="48"/>
        <v>0</v>
      </c>
      <c r="BY47" s="3">
        <f t="shared" si="48"/>
        <v>0</v>
      </c>
      <c r="BZ47" s="3">
        <f t="shared" si="48"/>
        <v>0</v>
      </c>
      <c r="CA47" s="3">
        <f t="shared" si="48"/>
        <v>0</v>
      </c>
      <c r="CB47" s="3">
        <f t="shared" si="48"/>
        <v>0</v>
      </c>
      <c r="CC47" s="3">
        <f t="shared" si="48"/>
        <v>0</v>
      </c>
      <c r="CD47" s="3">
        <f t="shared" si="48"/>
        <v>0</v>
      </c>
      <c r="CE47" s="3">
        <f t="shared" si="48"/>
        <v>0</v>
      </c>
      <c r="CF47" s="3">
        <f t="shared" si="48"/>
        <v>0</v>
      </c>
      <c r="CG47" s="3">
        <f t="shared" si="48"/>
        <v>0</v>
      </c>
      <c r="CH47" s="12">
        <f t="shared" si="48"/>
        <v>0</v>
      </c>
    </row>
    <row r="48" spans="1:86" x14ac:dyDescent="0.3">
      <c r="A48" s="642"/>
      <c r="B48" s="11" t="str">
        <f t="shared" si="34"/>
        <v>Lighting</v>
      </c>
      <c r="C48" s="3">
        <v>0</v>
      </c>
      <c r="D48" s="3">
        <v>0</v>
      </c>
      <c r="E48" s="3">
        <v>0</v>
      </c>
      <c r="F48" s="3">
        <v>0</v>
      </c>
      <c r="G48" s="3">
        <f t="shared" ref="G48:BR48" si="49">F48</f>
        <v>0</v>
      </c>
      <c r="H48" s="3">
        <f t="shared" si="49"/>
        <v>0</v>
      </c>
      <c r="I48" s="3">
        <f t="shared" si="49"/>
        <v>0</v>
      </c>
      <c r="J48" s="3">
        <f t="shared" si="49"/>
        <v>0</v>
      </c>
      <c r="K48" s="3">
        <f t="shared" si="49"/>
        <v>0</v>
      </c>
      <c r="L48" s="3">
        <f t="shared" si="49"/>
        <v>0</v>
      </c>
      <c r="M48" s="3">
        <f t="shared" si="49"/>
        <v>0</v>
      </c>
      <c r="N48" s="3">
        <f t="shared" si="49"/>
        <v>0</v>
      </c>
      <c r="O48" s="3">
        <f t="shared" si="49"/>
        <v>0</v>
      </c>
      <c r="P48" s="3">
        <f t="shared" si="49"/>
        <v>0</v>
      </c>
      <c r="Q48" s="3">
        <f t="shared" si="49"/>
        <v>0</v>
      </c>
      <c r="R48" s="3">
        <f t="shared" si="49"/>
        <v>0</v>
      </c>
      <c r="S48" s="3">
        <f t="shared" si="49"/>
        <v>0</v>
      </c>
      <c r="T48" s="3">
        <f t="shared" si="49"/>
        <v>0</v>
      </c>
      <c r="U48" s="3">
        <f t="shared" si="49"/>
        <v>0</v>
      </c>
      <c r="V48" s="3">
        <f t="shared" si="49"/>
        <v>0</v>
      </c>
      <c r="W48" s="3">
        <f t="shared" si="49"/>
        <v>0</v>
      </c>
      <c r="X48" s="3">
        <f t="shared" si="49"/>
        <v>0</v>
      </c>
      <c r="Y48" s="3">
        <f t="shared" si="49"/>
        <v>0</v>
      </c>
      <c r="Z48" s="3">
        <f t="shared" si="49"/>
        <v>0</v>
      </c>
      <c r="AA48" s="3">
        <f t="shared" si="49"/>
        <v>0</v>
      </c>
      <c r="AB48" s="3">
        <f t="shared" si="49"/>
        <v>0</v>
      </c>
      <c r="AC48" s="3">
        <f t="shared" si="49"/>
        <v>0</v>
      </c>
      <c r="AD48" s="3">
        <f t="shared" si="49"/>
        <v>0</v>
      </c>
      <c r="AE48" s="3">
        <f t="shared" si="49"/>
        <v>0</v>
      </c>
      <c r="AF48" s="3">
        <f t="shared" si="49"/>
        <v>0</v>
      </c>
      <c r="AG48" s="3">
        <f t="shared" si="49"/>
        <v>0</v>
      </c>
      <c r="AH48" s="3">
        <f t="shared" si="49"/>
        <v>0</v>
      </c>
      <c r="AI48" s="3">
        <f t="shared" si="49"/>
        <v>0</v>
      </c>
      <c r="AJ48" s="3">
        <f t="shared" si="49"/>
        <v>0</v>
      </c>
      <c r="AK48" s="3">
        <f t="shared" si="49"/>
        <v>0</v>
      </c>
      <c r="AL48" s="3">
        <f t="shared" si="49"/>
        <v>0</v>
      </c>
      <c r="AM48" s="3">
        <f t="shared" si="49"/>
        <v>0</v>
      </c>
      <c r="AN48" s="3">
        <f t="shared" si="49"/>
        <v>0</v>
      </c>
      <c r="AO48" s="3">
        <f t="shared" si="49"/>
        <v>0</v>
      </c>
      <c r="AP48" s="3">
        <f t="shared" si="49"/>
        <v>0</v>
      </c>
      <c r="AQ48" s="3">
        <f t="shared" si="49"/>
        <v>0</v>
      </c>
      <c r="AR48" s="3">
        <f t="shared" si="49"/>
        <v>0</v>
      </c>
      <c r="AS48" s="3">
        <f t="shared" si="49"/>
        <v>0</v>
      </c>
      <c r="AT48" s="3">
        <f t="shared" si="49"/>
        <v>0</v>
      </c>
      <c r="AU48" s="3">
        <f t="shared" si="49"/>
        <v>0</v>
      </c>
      <c r="AV48" s="3">
        <f t="shared" si="49"/>
        <v>0</v>
      </c>
      <c r="AW48" s="3">
        <f t="shared" si="49"/>
        <v>0</v>
      </c>
      <c r="AX48" s="3">
        <f t="shared" si="49"/>
        <v>0</v>
      </c>
      <c r="AY48" s="3">
        <f t="shared" si="49"/>
        <v>0</v>
      </c>
      <c r="AZ48" s="3">
        <f t="shared" si="49"/>
        <v>0</v>
      </c>
      <c r="BA48" s="3">
        <f t="shared" si="49"/>
        <v>0</v>
      </c>
      <c r="BB48" s="3">
        <f t="shared" si="49"/>
        <v>0</v>
      </c>
      <c r="BC48" s="3">
        <f t="shared" si="49"/>
        <v>0</v>
      </c>
      <c r="BD48" s="3">
        <f t="shared" si="49"/>
        <v>0</v>
      </c>
      <c r="BE48" s="3">
        <f t="shared" si="49"/>
        <v>0</v>
      </c>
      <c r="BF48" s="3">
        <f t="shared" si="49"/>
        <v>0</v>
      </c>
      <c r="BG48" s="3">
        <f t="shared" si="49"/>
        <v>0</v>
      </c>
      <c r="BH48" s="3">
        <f t="shared" si="49"/>
        <v>0</v>
      </c>
      <c r="BI48" s="3">
        <f t="shared" si="49"/>
        <v>0</v>
      </c>
      <c r="BJ48" s="3">
        <f t="shared" si="49"/>
        <v>0</v>
      </c>
      <c r="BK48" s="3">
        <f t="shared" si="49"/>
        <v>0</v>
      </c>
      <c r="BL48" s="3">
        <f t="shared" si="49"/>
        <v>0</v>
      </c>
      <c r="BM48" s="3">
        <f t="shared" si="49"/>
        <v>0</v>
      </c>
      <c r="BN48" s="3">
        <f t="shared" si="49"/>
        <v>0</v>
      </c>
      <c r="BO48" s="3">
        <f t="shared" si="49"/>
        <v>0</v>
      </c>
      <c r="BP48" s="3">
        <f t="shared" si="49"/>
        <v>0</v>
      </c>
      <c r="BQ48" s="3">
        <f t="shared" si="49"/>
        <v>0</v>
      </c>
      <c r="BR48" s="3">
        <f t="shared" si="49"/>
        <v>0</v>
      </c>
      <c r="BS48" s="3">
        <f t="shared" ref="BS48:CH48" si="50">BR48</f>
        <v>0</v>
      </c>
      <c r="BT48" s="3">
        <f t="shared" si="50"/>
        <v>0</v>
      </c>
      <c r="BU48" s="3">
        <f t="shared" si="50"/>
        <v>0</v>
      </c>
      <c r="BV48" s="3">
        <f t="shared" si="50"/>
        <v>0</v>
      </c>
      <c r="BW48" s="3">
        <f t="shared" si="50"/>
        <v>0</v>
      </c>
      <c r="BX48" s="3">
        <f t="shared" si="50"/>
        <v>0</v>
      </c>
      <c r="BY48" s="3">
        <f t="shared" si="50"/>
        <v>0</v>
      </c>
      <c r="BZ48" s="3">
        <f t="shared" si="50"/>
        <v>0</v>
      </c>
      <c r="CA48" s="3">
        <f t="shared" si="50"/>
        <v>0</v>
      </c>
      <c r="CB48" s="3">
        <f t="shared" si="50"/>
        <v>0</v>
      </c>
      <c r="CC48" s="3">
        <f t="shared" si="50"/>
        <v>0</v>
      </c>
      <c r="CD48" s="3">
        <f t="shared" si="50"/>
        <v>0</v>
      </c>
      <c r="CE48" s="3">
        <f t="shared" si="50"/>
        <v>0</v>
      </c>
      <c r="CF48" s="3">
        <f t="shared" si="50"/>
        <v>0</v>
      </c>
      <c r="CG48" s="3">
        <f t="shared" si="50"/>
        <v>0</v>
      </c>
      <c r="CH48" s="12">
        <f t="shared" si="50"/>
        <v>0</v>
      </c>
    </row>
    <row r="49" spans="1:86" x14ac:dyDescent="0.3">
      <c r="A49" s="642"/>
      <c r="B49" s="11" t="str">
        <f t="shared" si="34"/>
        <v>Miscellaneous</v>
      </c>
      <c r="C49" s="3">
        <v>0</v>
      </c>
      <c r="D49" s="3">
        <v>0</v>
      </c>
      <c r="E49" s="3">
        <v>0</v>
      </c>
      <c r="F49" s="3">
        <v>0</v>
      </c>
      <c r="G49" s="3">
        <f t="shared" ref="G49:BR49" si="51">F49</f>
        <v>0</v>
      </c>
      <c r="H49" s="3">
        <f t="shared" si="51"/>
        <v>0</v>
      </c>
      <c r="I49" s="3">
        <f t="shared" si="51"/>
        <v>0</v>
      </c>
      <c r="J49" s="3">
        <f t="shared" si="51"/>
        <v>0</v>
      </c>
      <c r="K49" s="3">
        <f t="shared" si="51"/>
        <v>0</v>
      </c>
      <c r="L49" s="3">
        <f t="shared" si="51"/>
        <v>0</v>
      </c>
      <c r="M49" s="3">
        <f t="shared" si="51"/>
        <v>0</v>
      </c>
      <c r="N49" s="3">
        <f t="shared" si="51"/>
        <v>0</v>
      </c>
      <c r="O49" s="3">
        <f t="shared" si="51"/>
        <v>0</v>
      </c>
      <c r="P49" s="3">
        <f t="shared" si="51"/>
        <v>0</v>
      </c>
      <c r="Q49" s="3">
        <f t="shared" si="51"/>
        <v>0</v>
      </c>
      <c r="R49" s="3">
        <f t="shared" si="51"/>
        <v>0</v>
      </c>
      <c r="S49" s="3">
        <f t="shared" si="51"/>
        <v>0</v>
      </c>
      <c r="T49" s="3">
        <f t="shared" si="51"/>
        <v>0</v>
      </c>
      <c r="U49" s="3">
        <f t="shared" si="51"/>
        <v>0</v>
      </c>
      <c r="V49" s="3">
        <f t="shared" si="51"/>
        <v>0</v>
      </c>
      <c r="W49" s="3">
        <f t="shared" si="51"/>
        <v>0</v>
      </c>
      <c r="X49" s="3">
        <f t="shared" si="51"/>
        <v>0</v>
      </c>
      <c r="Y49" s="3">
        <f t="shared" si="51"/>
        <v>0</v>
      </c>
      <c r="Z49" s="3">
        <f t="shared" si="51"/>
        <v>0</v>
      </c>
      <c r="AA49" s="3">
        <f t="shared" si="51"/>
        <v>0</v>
      </c>
      <c r="AB49" s="3">
        <f t="shared" si="51"/>
        <v>0</v>
      </c>
      <c r="AC49" s="3">
        <f t="shared" si="51"/>
        <v>0</v>
      </c>
      <c r="AD49" s="3">
        <f t="shared" si="51"/>
        <v>0</v>
      </c>
      <c r="AE49" s="3">
        <f t="shared" si="51"/>
        <v>0</v>
      </c>
      <c r="AF49" s="3">
        <f t="shared" si="51"/>
        <v>0</v>
      </c>
      <c r="AG49" s="3">
        <f t="shared" si="51"/>
        <v>0</v>
      </c>
      <c r="AH49" s="3">
        <f t="shared" si="51"/>
        <v>0</v>
      </c>
      <c r="AI49" s="3">
        <f t="shared" si="51"/>
        <v>0</v>
      </c>
      <c r="AJ49" s="3">
        <f t="shared" si="51"/>
        <v>0</v>
      </c>
      <c r="AK49" s="3">
        <f t="shared" si="51"/>
        <v>0</v>
      </c>
      <c r="AL49" s="3">
        <f t="shared" si="51"/>
        <v>0</v>
      </c>
      <c r="AM49" s="3">
        <f t="shared" si="51"/>
        <v>0</v>
      </c>
      <c r="AN49" s="3">
        <f t="shared" si="51"/>
        <v>0</v>
      </c>
      <c r="AO49" s="3">
        <f t="shared" si="51"/>
        <v>0</v>
      </c>
      <c r="AP49" s="3">
        <f t="shared" si="51"/>
        <v>0</v>
      </c>
      <c r="AQ49" s="3">
        <f t="shared" si="51"/>
        <v>0</v>
      </c>
      <c r="AR49" s="3">
        <f t="shared" si="51"/>
        <v>0</v>
      </c>
      <c r="AS49" s="3">
        <f t="shared" si="51"/>
        <v>0</v>
      </c>
      <c r="AT49" s="3">
        <f t="shared" si="51"/>
        <v>0</v>
      </c>
      <c r="AU49" s="3">
        <f t="shared" si="51"/>
        <v>0</v>
      </c>
      <c r="AV49" s="3">
        <f t="shared" si="51"/>
        <v>0</v>
      </c>
      <c r="AW49" s="3">
        <f t="shared" si="51"/>
        <v>0</v>
      </c>
      <c r="AX49" s="3">
        <f t="shared" si="51"/>
        <v>0</v>
      </c>
      <c r="AY49" s="3">
        <f t="shared" si="51"/>
        <v>0</v>
      </c>
      <c r="AZ49" s="3">
        <f t="shared" si="51"/>
        <v>0</v>
      </c>
      <c r="BA49" s="3">
        <f t="shared" si="51"/>
        <v>0</v>
      </c>
      <c r="BB49" s="3">
        <f t="shared" si="51"/>
        <v>0</v>
      </c>
      <c r="BC49" s="3">
        <f t="shared" si="51"/>
        <v>0</v>
      </c>
      <c r="BD49" s="3">
        <f t="shared" si="51"/>
        <v>0</v>
      </c>
      <c r="BE49" s="3">
        <f t="shared" si="51"/>
        <v>0</v>
      </c>
      <c r="BF49" s="3">
        <f t="shared" si="51"/>
        <v>0</v>
      </c>
      <c r="BG49" s="3">
        <f t="shared" si="51"/>
        <v>0</v>
      </c>
      <c r="BH49" s="3">
        <f t="shared" si="51"/>
        <v>0</v>
      </c>
      <c r="BI49" s="3">
        <f t="shared" si="51"/>
        <v>0</v>
      </c>
      <c r="BJ49" s="3">
        <f t="shared" si="51"/>
        <v>0</v>
      </c>
      <c r="BK49" s="3">
        <f t="shared" si="51"/>
        <v>0</v>
      </c>
      <c r="BL49" s="3">
        <f t="shared" si="51"/>
        <v>0</v>
      </c>
      <c r="BM49" s="3">
        <f t="shared" si="51"/>
        <v>0</v>
      </c>
      <c r="BN49" s="3">
        <f t="shared" si="51"/>
        <v>0</v>
      </c>
      <c r="BO49" s="3">
        <f t="shared" si="51"/>
        <v>0</v>
      </c>
      <c r="BP49" s="3">
        <f t="shared" si="51"/>
        <v>0</v>
      </c>
      <c r="BQ49" s="3">
        <f t="shared" si="51"/>
        <v>0</v>
      </c>
      <c r="BR49" s="3">
        <f t="shared" si="51"/>
        <v>0</v>
      </c>
      <c r="BS49" s="3">
        <f t="shared" ref="BS49:CH49" si="52">BR49</f>
        <v>0</v>
      </c>
      <c r="BT49" s="3">
        <f t="shared" si="52"/>
        <v>0</v>
      </c>
      <c r="BU49" s="3">
        <f t="shared" si="52"/>
        <v>0</v>
      </c>
      <c r="BV49" s="3">
        <f t="shared" si="52"/>
        <v>0</v>
      </c>
      <c r="BW49" s="3">
        <f t="shared" si="52"/>
        <v>0</v>
      </c>
      <c r="BX49" s="3">
        <f t="shared" si="52"/>
        <v>0</v>
      </c>
      <c r="BY49" s="3">
        <f t="shared" si="52"/>
        <v>0</v>
      </c>
      <c r="BZ49" s="3">
        <f t="shared" si="52"/>
        <v>0</v>
      </c>
      <c r="CA49" s="3">
        <f t="shared" si="52"/>
        <v>0</v>
      </c>
      <c r="CB49" s="3">
        <f t="shared" si="52"/>
        <v>0</v>
      </c>
      <c r="CC49" s="3">
        <f t="shared" si="52"/>
        <v>0</v>
      </c>
      <c r="CD49" s="3">
        <f t="shared" si="52"/>
        <v>0</v>
      </c>
      <c r="CE49" s="3">
        <f t="shared" si="52"/>
        <v>0</v>
      </c>
      <c r="CF49" s="3">
        <f t="shared" si="52"/>
        <v>0</v>
      </c>
      <c r="CG49" s="3">
        <f t="shared" si="52"/>
        <v>0</v>
      </c>
      <c r="CH49" s="12">
        <f t="shared" si="52"/>
        <v>0</v>
      </c>
    </row>
    <row r="50" spans="1:86" ht="15" customHeight="1" x14ac:dyDescent="0.3">
      <c r="A50" s="642"/>
      <c r="B50" s="11" t="str">
        <f t="shared" si="34"/>
        <v>Motors</v>
      </c>
      <c r="C50" s="3">
        <v>0</v>
      </c>
      <c r="D50" s="3">
        <v>0</v>
      </c>
      <c r="E50" s="3">
        <v>0</v>
      </c>
      <c r="F50" s="3">
        <v>0</v>
      </c>
      <c r="G50" s="3">
        <f t="shared" ref="G50:BR50" si="53">F50</f>
        <v>0</v>
      </c>
      <c r="H50" s="3">
        <f t="shared" si="53"/>
        <v>0</v>
      </c>
      <c r="I50" s="3">
        <f t="shared" si="53"/>
        <v>0</v>
      </c>
      <c r="J50" s="3">
        <f t="shared" si="53"/>
        <v>0</v>
      </c>
      <c r="K50" s="3">
        <f t="shared" si="53"/>
        <v>0</v>
      </c>
      <c r="L50" s="3">
        <f t="shared" si="53"/>
        <v>0</v>
      </c>
      <c r="M50" s="3">
        <f t="shared" si="53"/>
        <v>0</v>
      </c>
      <c r="N50" s="3">
        <f t="shared" si="53"/>
        <v>0</v>
      </c>
      <c r="O50" s="3">
        <f t="shared" si="53"/>
        <v>0</v>
      </c>
      <c r="P50" s="3">
        <f t="shared" si="53"/>
        <v>0</v>
      </c>
      <c r="Q50" s="3">
        <f t="shared" si="53"/>
        <v>0</v>
      </c>
      <c r="R50" s="3">
        <f t="shared" si="53"/>
        <v>0</v>
      </c>
      <c r="S50" s="3">
        <f t="shared" si="53"/>
        <v>0</v>
      </c>
      <c r="T50" s="3">
        <f t="shared" si="53"/>
        <v>0</v>
      </c>
      <c r="U50" s="3">
        <f t="shared" si="53"/>
        <v>0</v>
      </c>
      <c r="V50" s="3">
        <f t="shared" si="53"/>
        <v>0</v>
      </c>
      <c r="W50" s="3">
        <f t="shared" si="53"/>
        <v>0</v>
      </c>
      <c r="X50" s="3">
        <f t="shared" si="53"/>
        <v>0</v>
      </c>
      <c r="Y50" s="3">
        <f t="shared" si="53"/>
        <v>0</v>
      </c>
      <c r="Z50" s="3">
        <f t="shared" si="53"/>
        <v>0</v>
      </c>
      <c r="AA50" s="3">
        <f t="shared" si="53"/>
        <v>0</v>
      </c>
      <c r="AB50" s="3">
        <f t="shared" si="53"/>
        <v>0</v>
      </c>
      <c r="AC50" s="3">
        <f t="shared" si="53"/>
        <v>0</v>
      </c>
      <c r="AD50" s="3">
        <f t="shared" si="53"/>
        <v>0</v>
      </c>
      <c r="AE50" s="3">
        <f t="shared" si="53"/>
        <v>0</v>
      </c>
      <c r="AF50" s="3">
        <f t="shared" si="53"/>
        <v>0</v>
      </c>
      <c r="AG50" s="3">
        <f t="shared" si="53"/>
        <v>0</v>
      </c>
      <c r="AH50" s="3">
        <f t="shared" si="53"/>
        <v>0</v>
      </c>
      <c r="AI50" s="3">
        <f t="shared" si="53"/>
        <v>0</v>
      </c>
      <c r="AJ50" s="3">
        <f t="shared" si="53"/>
        <v>0</v>
      </c>
      <c r="AK50" s="3">
        <f t="shared" si="53"/>
        <v>0</v>
      </c>
      <c r="AL50" s="3">
        <f t="shared" si="53"/>
        <v>0</v>
      </c>
      <c r="AM50" s="3">
        <f t="shared" si="53"/>
        <v>0</v>
      </c>
      <c r="AN50" s="3">
        <f t="shared" si="53"/>
        <v>0</v>
      </c>
      <c r="AO50" s="3">
        <f t="shared" si="53"/>
        <v>0</v>
      </c>
      <c r="AP50" s="3">
        <f t="shared" si="53"/>
        <v>0</v>
      </c>
      <c r="AQ50" s="3">
        <f t="shared" si="53"/>
        <v>0</v>
      </c>
      <c r="AR50" s="3">
        <f t="shared" si="53"/>
        <v>0</v>
      </c>
      <c r="AS50" s="3">
        <f t="shared" si="53"/>
        <v>0</v>
      </c>
      <c r="AT50" s="3">
        <f t="shared" si="53"/>
        <v>0</v>
      </c>
      <c r="AU50" s="3">
        <f t="shared" si="53"/>
        <v>0</v>
      </c>
      <c r="AV50" s="3">
        <f t="shared" si="53"/>
        <v>0</v>
      </c>
      <c r="AW50" s="3">
        <f t="shared" si="53"/>
        <v>0</v>
      </c>
      <c r="AX50" s="3">
        <f t="shared" si="53"/>
        <v>0</v>
      </c>
      <c r="AY50" s="3">
        <f t="shared" si="53"/>
        <v>0</v>
      </c>
      <c r="AZ50" s="3">
        <f t="shared" si="53"/>
        <v>0</v>
      </c>
      <c r="BA50" s="3">
        <f t="shared" si="53"/>
        <v>0</v>
      </c>
      <c r="BB50" s="3">
        <f t="shared" si="53"/>
        <v>0</v>
      </c>
      <c r="BC50" s="3">
        <f t="shared" si="53"/>
        <v>0</v>
      </c>
      <c r="BD50" s="3">
        <f t="shared" si="53"/>
        <v>0</v>
      </c>
      <c r="BE50" s="3">
        <f t="shared" si="53"/>
        <v>0</v>
      </c>
      <c r="BF50" s="3">
        <f t="shared" si="53"/>
        <v>0</v>
      </c>
      <c r="BG50" s="3">
        <f t="shared" si="53"/>
        <v>0</v>
      </c>
      <c r="BH50" s="3">
        <f t="shared" si="53"/>
        <v>0</v>
      </c>
      <c r="BI50" s="3">
        <f t="shared" si="53"/>
        <v>0</v>
      </c>
      <c r="BJ50" s="3">
        <f t="shared" si="53"/>
        <v>0</v>
      </c>
      <c r="BK50" s="3">
        <f t="shared" si="53"/>
        <v>0</v>
      </c>
      <c r="BL50" s="3">
        <f t="shared" si="53"/>
        <v>0</v>
      </c>
      <c r="BM50" s="3">
        <f t="shared" si="53"/>
        <v>0</v>
      </c>
      <c r="BN50" s="3">
        <f t="shared" si="53"/>
        <v>0</v>
      </c>
      <c r="BO50" s="3">
        <f t="shared" si="53"/>
        <v>0</v>
      </c>
      <c r="BP50" s="3">
        <f t="shared" si="53"/>
        <v>0</v>
      </c>
      <c r="BQ50" s="3">
        <f t="shared" si="53"/>
        <v>0</v>
      </c>
      <c r="BR50" s="3">
        <f t="shared" si="53"/>
        <v>0</v>
      </c>
      <c r="BS50" s="3">
        <f t="shared" ref="BS50:CH50" si="54">BR50</f>
        <v>0</v>
      </c>
      <c r="BT50" s="3">
        <f t="shared" si="54"/>
        <v>0</v>
      </c>
      <c r="BU50" s="3">
        <f t="shared" si="54"/>
        <v>0</v>
      </c>
      <c r="BV50" s="3">
        <f t="shared" si="54"/>
        <v>0</v>
      </c>
      <c r="BW50" s="3">
        <f t="shared" si="54"/>
        <v>0</v>
      </c>
      <c r="BX50" s="3">
        <f t="shared" si="54"/>
        <v>0</v>
      </c>
      <c r="BY50" s="3">
        <f t="shared" si="54"/>
        <v>0</v>
      </c>
      <c r="BZ50" s="3">
        <f t="shared" si="54"/>
        <v>0</v>
      </c>
      <c r="CA50" s="3">
        <f t="shared" si="54"/>
        <v>0</v>
      </c>
      <c r="CB50" s="3">
        <f t="shared" si="54"/>
        <v>0</v>
      </c>
      <c r="CC50" s="3">
        <f t="shared" si="54"/>
        <v>0</v>
      </c>
      <c r="CD50" s="3">
        <f t="shared" si="54"/>
        <v>0</v>
      </c>
      <c r="CE50" s="3">
        <f t="shared" si="54"/>
        <v>0</v>
      </c>
      <c r="CF50" s="3">
        <f t="shared" si="54"/>
        <v>0</v>
      </c>
      <c r="CG50" s="3">
        <f t="shared" si="54"/>
        <v>0</v>
      </c>
      <c r="CH50" s="12">
        <f t="shared" si="54"/>
        <v>0</v>
      </c>
    </row>
    <row r="51" spans="1:86" x14ac:dyDescent="0.3">
      <c r="A51" s="642"/>
      <c r="B51" s="11" t="str">
        <f t="shared" si="34"/>
        <v>Process</v>
      </c>
      <c r="C51" s="3">
        <v>0</v>
      </c>
      <c r="D51" s="3">
        <v>0</v>
      </c>
      <c r="E51" s="3">
        <v>0</v>
      </c>
      <c r="F51" s="3">
        <v>0</v>
      </c>
      <c r="G51" s="3">
        <f t="shared" ref="G51:BR51" si="55">F51</f>
        <v>0</v>
      </c>
      <c r="H51" s="3">
        <f t="shared" si="55"/>
        <v>0</v>
      </c>
      <c r="I51" s="3">
        <f t="shared" si="55"/>
        <v>0</v>
      </c>
      <c r="J51" s="3">
        <f t="shared" si="55"/>
        <v>0</v>
      </c>
      <c r="K51" s="3">
        <f t="shared" si="55"/>
        <v>0</v>
      </c>
      <c r="L51" s="3">
        <f t="shared" si="55"/>
        <v>0</v>
      </c>
      <c r="M51" s="3">
        <f t="shared" si="55"/>
        <v>0</v>
      </c>
      <c r="N51" s="3">
        <f t="shared" si="55"/>
        <v>0</v>
      </c>
      <c r="O51" s="3">
        <f t="shared" si="55"/>
        <v>0</v>
      </c>
      <c r="P51" s="3">
        <f t="shared" si="55"/>
        <v>0</v>
      </c>
      <c r="Q51" s="3">
        <f t="shared" si="55"/>
        <v>0</v>
      </c>
      <c r="R51" s="3">
        <f t="shared" si="55"/>
        <v>0</v>
      </c>
      <c r="S51" s="3">
        <f t="shared" si="55"/>
        <v>0</v>
      </c>
      <c r="T51" s="3">
        <f t="shared" si="55"/>
        <v>0</v>
      </c>
      <c r="U51" s="3">
        <f t="shared" si="55"/>
        <v>0</v>
      </c>
      <c r="V51" s="3">
        <f t="shared" si="55"/>
        <v>0</v>
      </c>
      <c r="W51" s="3">
        <f t="shared" si="55"/>
        <v>0</v>
      </c>
      <c r="X51" s="3">
        <f t="shared" si="55"/>
        <v>0</v>
      </c>
      <c r="Y51" s="3">
        <f t="shared" si="55"/>
        <v>0</v>
      </c>
      <c r="Z51" s="3">
        <f t="shared" si="55"/>
        <v>0</v>
      </c>
      <c r="AA51" s="3">
        <f t="shared" si="55"/>
        <v>0</v>
      </c>
      <c r="AB51" s="3">
        <f t="shared" si="55"/>
        <v>0</v>
      </c>
      <c r="AC51" s="3">
        <f t="shared" si="55"/>
        <v>0</v>
      </c>
      <c r="AD51" s="3">
        <f t="shared" si="55"/>
        <v>0</v>
      </c>
      <c r="AE51" s="3">
        <f t="shared" si="55"/>
        <v>0</v>
      </c>
      <c r="AF51" s="3">
        <f t="shared" si="55"/>
        <v>0</v>
      </c>
      <c r="AG51" s="3">
        <f t="shared" si="55"/>
        <v>0</v>
      </c>
      <c r="AH51" s="3">
        <f t="shared" si="55"/>
        <v>0</v>
      </c>
      <c r="AI51" s="3">
        <f t="shared" si="55"/>
        <v>0</v>
      </c>
      <c r="AJ51" s="3">
        <f t="shared" si="55"/>
        <v>0</v>
      </c>
      <c r="AK51" s="3">
        <f t="shared" si="55"/>
        <v>0</v>
      </c>
      <c r="AL51" s="3">
        <f t="shared" si="55"/>
        <v>0</v>
      </c>
      <c r="AM51" s="3">
        <f t="shared" si="55"/>
        <v>0</v>
      </c>
      <c r="AN51" s="3">
        <f t="shared" si="55"/>
        <v>0</v>
      </c>
      <c r="AO51" s="3">
        <f t="shared" si="55"/>
        <v>0</v>
      </c>
      <c r="AP51" s="3">
        <f t="shared" si="55"/>
        <v>0</v>
      </c>
      <c r="AQ51" s="3">
        <f t="shared" si="55"/>
        <v>0</v>
      </c>
      <c r="AR51" s="3">
        <f t="shared" si="55"/>
        <v>0</v>
      </c>
      <c r="AS51" s="3">
        <f t="shared" si="55"/>
        <v>0</v>
      </c>
      <c r="AT51" s="3">
        <f t="shared" si="55"/>
        <v>0</v>
      </c>
      <c r="AU51" s="3">
        <f t="shared" si="55"/>
        <v>0</v>
      </c>
      <c r="AV51" s="3">
        <f t="shared" si="55"/>
        <v>0</v>
      </c>
      <c r="AW51" s="3">
        <f t="shared" si="55"/>
        <v>0</v>
      </c>
      <c r="AX51" s="3">
        <f t="shared" si="55"/>
        <v>0</v>
      </c>
      <c r="AY51" s="3">
        <f t="shared" si="55"/>
        <v>0</v>
      </c>
      <c r="AZ51" s="3">
        <f t="shared" si="55"/>
        <v>0</v>
      </c>
      <c r="BA51" s="3">
        <f t="shared" si="55"/>
        <v>0</v>
      </c>
      <c r="BB51" s="3">
        <f t="shared" si="55"/>
        <v>0</v>
      </c>
      <c r="BC51" s="3">
        <f t="shared" si="55"/>
        <v>0</v>
      </c>
      <c r="BD51" s="3">
        <f t="shared" si="55"/>
        <v>0</v>
      </c>
      <c r="BE51" s="3">
        <f t="shared" si="55"/>
        <v>0</v>
      </c>
      <c r="BF51" s="3">
        <f t="shared" si="55"/>
        <v>0</v>
      </c>
      <c r="BG51" s="3">
        <f t="shared" si="55"/>
        <v>0</v>
      </c>
      <c r="BH51" s="3">
        <f t="shared" si="55"/>
        <v>0</v>
      </c>
      <c r="BI51" s="3">
        <f t="shared" si="55"/>
        <v>0</v>
      </c>
      <c r="BJ51" s="3">
        <f t="shared" si="55"/>
        <v>0</v>
      </c>
      <c r="BK51" s="3">
        <f t="shared" si="55"/>
        <v>0</v>
      </c>
      <c r="BL51" s="3">
        <f t="shared" si="55"/>
        <v>0</v>
      </c>
      <c r="BM51" s="3">
        <f t="shared" si="55"/>
        <v>0</v>
      </c>
      <c r="BN51" s="3">
        <f t="shared" si="55"/>
        <v>0</v>
      </c>
      <c r="BO51" s="3">
        <f t="shared" si="55"/>
        <v>0</v>
      </c>
      <c r="BP51" s="3">
        <f t="shared" si="55"/>
        <v>0</v>
      </c>
      <c r="BQ51" s="3">
        <f t="shared" si="55"/>
        <v>0</v>
      </c>
      <c r="BR51" s="3">
        <f t="shared" si="55"/>
        <v>0</v>
      </c>
      <c r="BS51" s="3">
        <f t="shared" ref="BS51:CH51" si="56">BR51</f>
        <v>0</v>
      </c>
      <c r="BT51" s="3">
        <f t="shared" si="56"/>
        <v>0</v>
      </c>
      <c r="BU51" s="3">
        <f t="shared" si="56"/>
        <v>0</v>
      </c>
      <c r="BV51" s="3">
        <f t="shared" si="56"/>
        <v>0</v>
      </c>
      <c r="BW51" s="3">
        <f t="shared" si="56"/>
        <v>0</v>
      </c>
      <c r="BX51" s="3">
        <f t="shared" si="56"/>
        <v>0</v>
      </c>
      <c r="BY51" s="3">
        <f t="shared" si="56"/>
        <v>0</v>
      </c>
      <c r="BZ51" s="3">
        <f t="shared" si="56"/>
        <v>0</v>
      </c>
      <c r="CA51" s="3">
        <f t="shared" si="56"/>
        <v>0</v>
      </c>
      <c r="CB51" s="3">
        <f t="shared" si="56"/>
        <v>0</v>
      </c>
      <c r="CC51" s="3">
        <f t="shared" si="56"/>
        <v>0</v>
      </c>
      <c r="CD51" s="3">
        <f t="shared" si="56"/>
        <v>0</v>
      </c>
      <c r="CE51" s="3">
        <f t="shared" si="56"/>
        <v>0</v>
      </c>
      <c r="CF51" s="3">
        <f t="shared" si="56"/>
        <v>0</v>
      </c>
      <c r="CG51" s="3">
        <f t="shared" si="56"/>
        <v>0</v>
      </c>
      <c r="CH51" s="12">
        <f t="shared" si="56"/>
        <v>0</v>
      </c>
    </row>
    <row r="52" spans="1:86" x14ac:dyDescent="0.3">
      <c r="A52" s="642"/>
      <c r="B52" s="11" t="str">
        <f t="shared" si="34"/>
        <v>Refrigeration</v>
      </c>
      <c r="C52" s="3">
        <v>0</v>
      </c>
      <c r="D52" s="3">
        <v>0</v>
      </c>
      <c r="E52" s="3">
        <v>0</v>
      </c>
      <c r="F52" s="3">
        <v>0</v>
      </c>
      <c r="G52" s="3">
        <f t="shared" ref="G52:BR52" si="57">F52</f>
        <v>0</v>
      </c>
      <c r="H52" s="3">
        <f t="shared" si="57"/>
        <v>0</v>
      </c>
      <c r="I52" s="3">
        <f t="shared" si="57"/>
        <v>0</v>
      </c>
      <c r="J52" s="3">
        <f t="shared" si="57"/>
        <v>0</v>
      </c>
      <c r="K52" s="3">
        <f t="shared" si="57"/>
        <v>0</v>
      </c>
      <c r="L52" s="3">
        <f t="shared" si="57"/>
        <v>0</v>
      </c>
      <c r="M52" s="3">
        <f t="shared" si="57"/>
        <v>0</v>
      </c>
      <c r="N52" s="3">
        <f t="shared" si="57"/>
        <v>0</v>
      </c>
      <c r="O52" s="3">
        <f t="shared" si="57"/>
        <v>0</v>
      </c>
      <c r="P52" s="3">
        <f t="shared" si="57"/>
        <v>0</v>
      </c>
      <c r="Q52" s="3">
        <f t="shared" si="57"/>
        <v>0</v>
      </c>
      <c r="R52" s="3">
        <f t="shared" si="57"/>
        <v>0</v>
      </c>
      <c r="S52" s="3">
        <f t="shared" si="57"/>
        <v>0</v>
      </c>
      <c r="T52" s="3">
        <f t="shared" si="57"/>
        <v>0</v>
      </c>
      <c r="U52" s="3">
        <f t="shared" si="57"/>
        <v>0</v>
      </c>
      <c r="V52" s="3">
        <f t="shared" si="57"/>
        <v>0</v>
      </c>
      <c r="W52" s="3">
        <f t="shared" si="57"/>
        <v>0</v>
      </c>
      <c r="X52" s="3">
        <f t="shared" si="57"/>
        <v>0</v>
      </c>
      <c r="Y52" s="3">
        <f t="shared" si="57"/>
        <v>0</v>
      </c>
      <c r="Z52" s="3">
        <f t="shared" si="57"/>
        <v>0</v>
      </c>
      <c r="AA52" s="3">
        <f t="shared" si="57"/>
        <v>0</v>
      </c>
      <c r="AB52" s="3">
        <f t="shared" si="57"/>
        <v>0</v>
      </c>
      <c r="AC52" s="3">
        <f t="shared" si="57"/>
        <v>0</v>
      </c>
      <c r="AD52" s="3">
        <f t="shared" si="57"/>
        <v>0</v>
      </c>
      <c r="AE52" s="3">
        <f t="shared" si="57"/>
        <v>0</v>
      </c>
      <c r="AF52" s="3">
        <f t="shared" si="57"/>
        <v>0</v>
      </c>
      <c r="AG52" s="3">
        <f t="shared" si="57"/>
        <v>0</v>
      </c>
      <c r="AH52" s="3">
        <f t="shared" si="57"/>
        <v>0</v>
      </c>
      <c r="AI52" s="3">
        <f t="shared" si="57"/>
        <v>0</v>
      </c>
      <c r="AJ52" s="3">
        <f t="shared" si="57"/>
        <v>0</v>
      </c>
      <c r="AK52" s="3">
        <f t="shared" si="57"/>
        <v>0</v>
      </c>
      <c r="AL52" s="3">
        <f t="shared" si="57"/>
        <v>0</v>
      </c>
      <c r="AM52" s="3">
        <f t="shared" si="57"/>
        <v>0</v>
      </c>
      <c r="AN52" s="3">
        <f t="shared" si="57"/>
        <v>0</v>
      </c>
      <c r="AO52" s="3">
        <f t="shared" si="57"/>
        <v>0</v>
      </c>
      <c r="AP52" s="3">
        <f t="shared" si="57"/>
        <v>0</v>
      </c>
      <c r="AQ52" s="3">
        <f t="shared" si="57"/>
        <v>0</v>
      </c>
      <c r="AR52" s="3">
        <f t="shared" si="57"/>
        <v>0</v>
      </c>
      <c r="AS52" s="3">
        <f t="shared" si="57"/>
        <v>0</v>
      </c>
      <c r="AT52" s="3">
        <f t="shared" si="57"/>
        <v>0</v>
      </c>
      <c r="AU52" s="3">
        <f t="shared" si="57"/>
        <v>0</v>
      </c>
      <c r="AV52" s="3">
        <f t="shared" si="57"/>
        <v>0</v>
      </c>
      <c r="AW52" s="3">
        <f t="shared" si="57"/>
        <v>0</v>
      </c>
      <c r="AX52" s="3">
        <f t="shared" si="57"/>
        <v>0</v>
      </c>
      <c r="AY52" s="3">
        <f t="shared" si="57"/>
        <v>0</v>
      </c>
      <c r="AZ52" s="3">
        <f t="shared" si="57"/>
        <v>0</v>
      </c>
      <c r="BA52" s="3">
        <f t="shared" si="57"/>
        <v>0</v>
      </c>
      <c r="BB52" s="3">
        <f t="shared" si="57"/>
        <v>0</v>
      </c>
      <c r="BC52" s="3">
        <f t="shared" si="57"/>
        <v>0</v>
      </c>
      <c r="BD52" s="3">
        <f t="shared" si="57"/>
        <v>0</v>
      </c>
      <c r="BE52" s="3">
        <f t="shared" si="57"/>
        <v>0</v>
      </c>
      <c r="BF52" s="3">
        <f t="shared" si="57"/>
        <v>0</v>
      </c>
      <c r="BG52" s="3">
        <f t="shared" si="57"/>
        <v>0</v>
      </c>
      <c r="BH52" s="3">
        <f t="shared" si="57"/>
        <v>0</v>
      </c>
      <c r="BI52" s="3">
        <f t="shared" si="57"/>
        <v>0</v>
      </c>
      <c r="BJ52" s="3">
        <f t="shared" si="57"/>
        <v>0</v>
      </c>
      <c r="BK52" s="3">
        <f t="shared" si="57"/>
        <v>0</v>
      </c>
      <c r="BL52" s="3">
        <f t="shared" si="57"/>
        <v>0</v>
      </c>
      <c r="BM52" s="3">
        <f t="shared" si="57"/>
        <v>0</v>
      </c>
      <c r="BN52" s="3">
        <f t="shared" si="57"/>
        <v>0</v>
      </c>
      <c r="BO52" s="3">
        <f t="shared" si="57"/>
        <v>0</v>
      </c>
      <c r="BP52" s="3">
        <f t="shared" si="57"/>
        <v>0</v>
      </c>
      <c r="BQ52" s="3">
        <f t="shared" si="57"/>
        <v>0</v>
      </c>
      <c r="BR52" s="3">
        <f t="shared" si="57"/>
        <v>0</v>
      </c>
      <c r="BS52" s="3">
        <f t="shared" ref="BS52:CH52" si="58">BR52</f>
        <v>0</v>
      </c>
      <c r="BT52" s="3">
        <f t="shared" si="58"/>
        <v>0</v>
      </c>
      <c r="BU52" s="3">
        <f t="shared" si="58"/>
        <v>0</v>
      </c>
      <c r="BV52" s="3">
        <f t="shared" si="58"/>
        <v>0</v>
      </c>
      <c r="BW52" s="3">
        <f t="shared" si="58"/>
        <v>0</v>
      </c>
      <c r="BX52" s="3">
        <f t="shared" si="58"/>
        <v>0</v>
      </c>
      <c r="BY52" s="3">
        <f t="shared" si="58"/>
        <v>0</v>
      </c>
      <c r="BZ52" s="3">
        <f t="shared" si="58"/>
        <v>0</v>
      </c>
      <c r="CA52" s="3">
        <f t="shared" si="58"/>
        <v>0</v>
      </c>
      <c r="CB52" s="3">
        <f t="shared" si="58"/>
        <v>0</v>
      </c>
      <c r="CC52" s="3">
        <f t="shared" si="58"/>
        <v>0</v>
      </c>
      <c r="CD52" s="3">
        <f t="shared" si="58"/>
        <v>0</v>
      </c>
      <c r="CE52" s="3">
        <f t="shared" si="58"/>
        <v>0</v>
      </c>
      <c r="CF52" s="3">
        <f t="shared" si="58"/>
        <v>0</v>
      </c>
      <c r="CG52" s="3">
        <f t="shared" si="58"/>
        <v>0</v>
      </c>
      <c r="CH52" s="12">
        <f t="shared" si="58"/>
        <v>0</v>
      </c>
    </row>
    <row r="53" spans="1:86" x14ac:dyDescent="0.3">
      <c r="A53" s="642"/>
      <c r="B53" s="11" t="str">
        <f t="shared" si="34"/>
        <v>Water Heating</v>
      </c>
      <c r="C53" s="3">
        <v>0</v>
      </c>
      <c r="D53" s="3">
        <v>0</v>
      </c>
      <c r="E53" s="3">
        <v>0</v>
      </c>
      <c r="F53" s="3">
        <v>0</v>
      </c>
      <c r="G53" s="3">
        <f t="shared" ref="G53:BR53" si="59">F53</f>
        <v>0</v>
      </c>
      <c r="H53" s="3">
        <f t="shared" si="59"/>
        <v>0</v>
      </c>
      <c r="I53" s="3">
        <f t="shared" si="59"/>
        <v>0</v>
      </c>
      <c r="J53" s="3">
        <f t="shared" si="59"/>
        <v>0</v>
      </c>
      <c r="K53" s="3">
        <f t="shared" si="59"/>
        <v>0</v>
      </c>
      <c r="L53" s="3">
        <f t="shared" si="59"/>
        <v>0</v>
      </c>
      <c r="M53" s="3">
        <f t="shared" si="59"/>
        <v>0</v>
      </c>
      <c r="N53" s="3">
        <f t="shared" si="59"/>
        <v>0</v>
      </c>
      <c r="O53" s="3">
        <f t="shared" si="59"/>
        <v>0</v>
      </c>
      <c r="P53" s="3">
        <f t="shared" si="59"/>
        <v>0</v>
      </c>
      <c r="Q53" s="3">
        <f t="shared" si="59"/>
        <v>0</v>
      </c>
      <c r="R53" s="3">
        <f t="shared" si="59"/>
        <v>0</v>
      </c>
      <c r="S53" s="3">
        <f t="shared" si="59"/>
        <v>0</v>
      </c>
      <c r="T53" s="3">
        <f t="shared" si="59"/>
        <v>0</v>
      </c>
      <c r="U53" s="3">
        <f t="shared" si="59"/>
        <v>0</v>
      </c>
      <c r="V53" s="3">
        <f t="shared" si="59"/>
        <v>0</v>
      </c>
      <c r="W53" s="3">
        <f t="shared" si="59"/>
        <v>0</v>
      </c>
      <c r="X53" s="3">
        <f t="shared" si="59"/>
        <v>0</v>
      </c>
      <c r="Y53" s="3">
        <f t="shared" si="59"/>
        <v>0</v>
      </c>
      <c r="Z53" s="3">
        <f t="shared" si="59"/>
        <v>0</v>
      </c>
      <c r="AA53" s="3">
        <f t="shared" si="59"/>
        <v>0</v>
      </c>
      <c r="AB53" s="3">
        <f t="shared" si="59"/>
        <v>0</v>
      </c>
      <c r="AC53" s="3">
        <f t="shared" si="59"/>
        <v>0</v>
      </c>
      <c r="AD53" s="3">
        <f t="shared" si="59"/>
        <v>0</v>
      </c>
      <c r="AE53" s="3">
        <f t="shared" si="59"/>
        <v>0</v>
      </c>
      <c r="AF53" s="3">
        <f t="shared" si="59"/>
        <v>0</v>
      </c>
      <c r="AG53" s="3">
        <f t="shared" si="59"/>
        <v>0</v>
      </c>
      <c r="AH53" s="3">
        <f t="shared" si="59"/>
        <v>0</v>
      </c>
      <c r="AI53" s="3">
        <f t="shared" si="59"/>
        <v>0</v>
      </c>
      <c r="AJ53" s="3">
        <f t="shared" si="59"/>
        <v>0</v>
      </c>
      <c r="AK53" s="3">
        <f t="shared" si="59"/>
        <v>0</v>
      </c>
      <c r="AL53" s="3">
        <f t="shared" si="59"/>
        <v>0</v>
      </c>
      <c r="AM53" s="3">
        <f t="shared" si="59"/>
        <v>0</v>
      </c>
      <c r="AN53" s="3">
        <f t="shared" si="59"/>
        <v>0</v>
      </c>
      <c r="AO53" s="3">
        <f t="shared" si="59"/>
        <v>0</v>
      </c>
      <c r="AP53" s="3">
        <f t="shared" si="59"/>
        <v>0</v>
      </c>
      <c r="AQ53" s="3">
        <f t="shared" si="59"/>
        <v>0</v>
      </c>
      <c r="AR53" s="3">
        <f t="shared" si="59"/>
        <v>0</v>
      </c>
      <c r="AS53" s="3">
        <f t="shared" si="59"/>
        <v>0</v>
      </c>
      <c r="AT53" s="3">
        <f t="shared" si="59"/>
        <v>0</v>
      </c>
      <c r="AU53" s="3">
        <f t="shared" si="59"/>
        <v>0</v>
      </c>
      <c r="AV53" s="3">
        <f t="shared" si="59"/>
        <v>0</v>
      </c>
      <c r="AW53" s="3">
        <f t="shared" si="59"/>
        <v>0</v>
      </c>
      <c r="AX53" s="3">
        <f t="shared" si="59"/>
        <v>0</v>
      </c>
      <c r="AY53" s="3">
        <f t="shared" si="59"/>
        <v>0</v>
      </c>
      <c r="AZ53" s="3">
        <f t="shared" si="59"/>
        <v>0</v>
      </c>
      <c r="BA53" s="3">
        <f t="shared" si="59"/>
        <v>0</v>
      </c>
      <c r="BB53" s="3">
        <f t="shared" si="59"/>
        <v>0</v>
      </c>
      <c r="BC53" s="3">
        <f t="shared" si="59"/>
        <v>0</v>
      </c>
      <c r="BD53" s="3">
        <f t="shared" si="59"/>
        <v>0</v>
      </c>
      <c r="BE53" s="3">
        <f t="shared" si="59"/>
        <v>0</v>
      </c>
      <c r="BF53" s="3">
        <f t="shared" si="59"/>
        <v>0</v>
      </c>
      <c r="BG53" s="3">
        <f t="shared" si="59"/>
        <v>0</v>
      </c>
      <c r="BH53" s="3">
        <f t="shared" si="59"/>
        <v>0</v>
      </c>
      <c r="BI53" s="3">
        <f t="shared" si="59"/>
        <v>0</v>
      </c>
      <c r="BJ53" s="3">
        <f t="shared" si="59"/>
        <v>0</v>
      </c>
      <c r="BK53" s="3">
        <f t="shared" si="59"/>
        <v>0</v>
      </c>
      <c r="BL53" s="3">
        <f t="shared" si="59"/>
        <v>0</v>
      </c>
      <c r="BM53" s="3">
        <f t="shared" si="59"/>
        <v>0</v>
      </c>
      <c r="BN53" s="3">
        <f t="shared" si="59"/>
        <v>0</v>
      </c>
      <c r="BO53" s="3">
        <f t="shared" si="59"/>
        <v>0</v>
      </c>
      <c r="BP53" s="3">
        <f t="shared" si="59"/>
        <v>0</v>
      </c>
      <c r="BQ53" s="3">
        <f t="shared" si="59"/>
        <v>0</v>
      </c>
      <c r="BR53" s="3">
        <f t="shared" si="59"/>
        <v>0</v>
      </c>
      <c r="BS53" s="3">
        <f t="shared" ref="BS53:CH53" si="60">BR53</f>
        <v>0</v>
      </c>
      <c r="BT53" s="3">
        <f t="shared" si="60"/>
        <v>0</v>
      </c>
      <c r="BU53" s="3">
        <f t="shared" si="60"/>
        <v>0</v>
      </c>
      <c r="BV53" s="3">
        <f t="shared" si="60"/>
        <v>0</v>
      </c>
      <c r="BW53" s="3">
        <f t="shared" si="60"/>
        <v>0</v>
      </c>
      <c r="BX53" s="3">
        <f t="shared" si="60"/>
        <v>0</v>
      </c>
      <c r="BY53" s="3">
        <f t="shared" si="60"/>
        <v>0</v>
      </c>
      <c r="BZ53" s="3">
        <f t="shared" si="60"/>
        <v>0</v>
      </c>
      <c r="CA53" s="3">
        <f t="shared" si="60"/>
        <v>0</v>
      </c>
      <c r="CB53" s="3">
        <f t="shared" si="60"/>
        <v>0</v>
      </c>
      <c r="CC53" s="3">
        <f t="shared" si="60"/>
        <v>0</v>
      </c>
      <c r="CD53" s="3">
        <f t="shared" si="60"/>
        <v>0</v>
      </c>
      <c r="CE53" s="3">
        <f t="shared" si="60"/>
        <v>0</v>
      </c>
      <c r="CF53" s="3">
        <f t="shared" si="60"/>
        <v>0</v>
      </c>
      <c r="CG53" s="3">
        <f t="shared" si="60"/>
        <v>0</v>
      </c>
      <c r="CH53" s="12">
        <f t="shared" si="60"/>
        <v>0</v>
      </c>
    </row>
    <row r="54" spans="1:86" ht="15" customHeight="1" x14ac:dyDescent="0.3">
      <c r="A54" s="642"/>
      <c r="B54" s="11" t="str">
        <f t="shared" si="34"/>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643"/>
      <c r="B55" s="312" t="str">
        <f t="shared" si="34"/>
        <v>Monthly kWh</v>
      </c>
      <c r="C55" s="313">
        <f>SUM(C41:C54)</f>
        <v>0</v>
      </c>
      <c r="D55" s="313">
        <f t="shared" ref="D55:BO55" si="61">SUM(D41:D54)</f>
        <v>0</v>
      </c>
      <c r="E55" s="313">
        <f t="shared" si="61"/>
        <v>0</v>
      </c>
      <c r="F55" s="313">
        <f t="shared" si="61"/>
        <v>0</v>
      </c>
      <c r="G55" s="313">
        <f t="shared" si="61"/>
        <v>0</v>
      </c>
      <c r="H55" s="313">
        <f t="shared" si="61"/>
        <v>0</v>
      </c>
      <c r="I55" s="313">
        <f t="shared" si="61"/>
        <v>0</v>
      </c>
      <c r="J55" s="313">
        <f t="shared" si="61"/>
        <v>0</v>
      </c>
      <c r="K55" s="313">
        <f t="shared" si="61"/>
        <v>0</v>
      </c>
      <c r="L55" s="313">
        <f t="shared" si="61"/>
        <v>0</v>
      </c>
      <c r="M55" s="313">
        <f t="shared" si="61"/>
        <v>0</v>
      </c>
      <c r="N55" s="313">
        <f t="shared" si="61"/>
        <v>0</v>
      </c>
      <c r="O55" s="313">
        <f t="shared" si="61"/>
        <v>0</v>
      </c>
      <c r="P55" s="313">
        <f t="shared" si="61"/>
        <v>0</v>
      </c>
      <c r="Q55" s="313">
        <f t="shared" si="61"/>
        <v>0</v>
      </c>
      <c r="R55" s="313">
        <f t="shared" si="61"/>
        <v>0</v>
      </c>
      <c r="S55" s="313">
        <f t="shared" si="61"/>
        <v>0</v>
      </c>
      <c r="T55" s="313">
        <f t="shared" si="61"/>
        <v>0</v>
      </c>
      <c r="U55" s="313">
        <f t="shared" si="61"/>
        <v>0</v>
      </c>
      <c r="V55" s="313">
        <f t="shared" si="61"/>
        <v>0</v>
      </c>
      <c r="W55" s="313">
        <f t="shared" si="61"/>
        <v>0</v>
      </c>
      <c r="X55" s="313">
        <f t="shared" si="61"/>
        <v>0</v>
      </c>
      <c r="Y55" s="313">
        <f t="shared" si="61"/>
        <v>0</v>
      </c>
      <c r="Z55" s="313">
        <f t="shared" si="61"/>
        <v>0</v>
      </c>
      <c r="AA55" s="313">
        <f t="shared" si="61"/>
        <v>0</v>
      </c>
      <c r="AB55" s="313">
        <f t="shared" si="61"/>
        <v>0</v>
      </c>
      <c r="AC55" s="313">
        <f t="shared" si="61"/>
        <v>0</v>
      </c>
      <c r="AD55" s="313">
        <f t="shared" si="61"/>
        <v>0</v>
      </c>
      <c r="AE55" s="313">
        <f t="shared" si="61"/>
        <v>0</v>
      </c>
      <c r="AF55" s="313">
        <f t="shared" si="61"/>
        <v>0</v>
      </c>
      <c r="AG55" s="313">
        <f t="shared" si="61"/>
        <v>0</v>
      </c>
      <c r="AH55" s="313">
        <f t="shared" si="61"/>
        <v>0</v>
      </c>
      <c r="AI55" s="313">
        <f t="shared" si="61"/>
        <v>0</v>
      </c>
      <c r="AJ55" s="313">
        <f t="shared" si="61"/>
        <v>0</v>
      </c>
      <c r="AK55" s="313">
        <f t="shared" si="61"/>
        <v>0</v>
      </c>
      <c r="AL55" s="313">
        <f t="shared" si="61"/>
        <v>0</v>
      </c>
      <c r="AM55" s="313">
        <f t="shared" si="61"/>
        <v>0</v>
      </c>
      <c r="AN55" s="313">
        <f t="shared" si="61"/>
        <v>0</v>
      </c>
      <c r="AO55" s="313">
        <f t="shared" si="61"/>
        <v>0</v>
      </c>
      <c r="AP55" s="313">
        <f t="shared" si="61"/>
        <v>0</v>
      </c>
      <c r="AQ55" s="313">
        <f t="shared" si="61"/>
        <v>0</v>
      </c>
      <c r="AR55" s="313">
        <f t="shared" si="61"/>
        <v>0</v>
      </c>
      <c r="AS55" s="313">
        <f t="shared" si="61"/>
        <v>0</v>
      </c>
      <c r="AT55" s="313">
        <f t="shared" si="61"/>
        <v>0</v>
      </c>
      <c r="AU55" s="313">
        <f t="shared" si="61"/>
        <v>0</v>
      </c>
      <c r="AV55" s="313">
        <f t="shared" si="61"/>
        <v>0</v>
      </c>
      <c r="AW55" s="313">
        <f t="shared" si="61"/>
        <v>0</v>
      </c>
      <c r="AX55" s="313">
        <f t="shared" si="61"/>
        <v>0</v>
      </c>
      <c r="AY55" s="313">
        <f t="shared" si="61"/>
        <v>0</v>
      </c>
      <c r="AZ55" s="313">
        <f t="shared" si="61"/>
        <v>0</v>
      </c>
      <c r="BA55" s="313">
        <f t="shared" si="61"/>
        <v>0</v>
      </c>
      <c r="BB55" s="313">
        <f t="shared" si="61"/>
        <v>0</v>
      </c>
      <c r="BC55" s="313">
        <f t="shared" si="61"/>
        <v>0</v>
      </c>
      <c r="BD55" s="313">
        <f t="shared" si="61"/>
        <v>0</v>
      </c>
      <c r="BE55" s="313">
        <f t="shared" si="61"/>
        <v>0</v>
      </c>
      <c r="BF55" s="313">
        <f t="shared" si="61"/>
        <v>0</v>
      </c>
      <c r="BG55" s="313">
        <f t="shared" si="61"/>
        <v>0</v>
      </c>
      <c r="BH55" s="313">
        <f t="shared" si="61"/>
        <v>0</v>
      </c>
      <c r="BI55" s="313">
        <f t="shared" si="61"/>
        <v>0</v>
      </c>
      <c r="BJ55" s="313">
        <f t="shared" si="61"/>
        <v>0</v>
      </c>
      <c r="BK55" s="313">
        <f t="shared" si="61"/>
        <v>0</v>
      </c>
      <c r="BL55" s="313">
        <f t="shared" si="61"/>
        <v>0</v>
      </c>
      <c r="BM55" s="313">
        <f t="shared" si="61"/>
        <v>0</v>
      </c>
      <c r="BN55" s="313">
        <f t="shared" si="61"/>
        <v>0</v>
      </c>
      <c r="BO55" s="313">
        <f t="shared" si="61"/>
        <v>0</v>
      </c>
      <c r="BP55" s="313">
        <f t="shared" ref="BP55:CH55" si="62">SUM(BP41:BP54)</f>
        <v>0</v>
      </c>
      <c r="BQ55" s="313">
        <f t="shared" si="62"/>
        <v>0</v>
      </c>
      <c r="BR55" s="313">
        <f t="shared" si="62"/>
        <v>0</v>
      </c>
      <c r="BS55" s="313">
        <f t="shared" si="62"/>
        <v>0</v>
      </c>
      <c r="BT55" s="313">
        <f t="shared" si="62"/>
        <v>0</v>
      </c>
      <c r="BU55" s="313">
        <f t="shared" si="62"/>
        <v>0</v>
      </c>
      <c r="BV55" s="313">
        <f t="shared" si="62"/>
        <v>0</v>
      </c>
      <c r="BW55" s="313">
        <f t="shared" si="62"/>
        <v>0</v>
      </c>
      <c r="BX55" s="313">
        <f t="shared" si="62"/>
        <v>0</v>
      </c>
      <c r="BY55" s="313">
        <f t="shared" si="62"/>
        <v>0</v>
      </c>
      <c r="BZ55" s="313">
        <f t="shared" si="62"/>
        <v>0</v>
      </c>
      <c r="CA55" s="313">
        <f t="shared" si="62"/>
        <v>0</v>
      </c>
      <c r="CB55" s="313">
        <f t="shared" si="62"/>
        <v>0</v>
      </c>
      <c r="CC55" s="313">
        <f t="shared" si="62"/>
        <v>0</v>
      </c>
      <c r="CD55" s="313">
        <f t="shared" si="62"/>
        <v>0</v>
      </c>
      <c r="CE55" s="313">
        <f t="shared" si="62"/>
        <v>0</v>
      </c>
      <c r="CF55" s="313">
        <f t="shared" si="62"/>
        <v>0</v>
      </c>
      <c r="CG55" s="313">
        <f t="shared" si="62"/>
        <v>0</v>
      </c>
      <c r="CH55" s="316">
        <f t="shared" si="62"/>
        <v>0</v>
      </c>
    </row>
    <row r="56" spans="1:86" s="49" customFormat="1" x14ac:dyDescent="0.3">
      <c r="A56" s="8"/>
      <c r="B56" s="347"/>
      <c r="C56" s="9"/>
      <c r="D56" s="347"/>
      <c r="E56" s="9"/>
      <c r="F56" s="347"/>
      <c r="G56" s="347"/>
      <c r="H56" s="9"/>
      <c r="I56" s="347"/>
      <c r="J56" s="347"/>
      <c r="K56" s="9"/>
      <c r="L56" s="347"/>
      <c r="M56" s="347"/>
      <c r="N56" s="9"/>
      <c r="O56" s="347"/>
      <c r="P56" s="347"/>
      <c r="Q56" s="9"/>
      <c r="R56" s="347"/>
      <c r="S56" s="347"/>
      <c r="T56" s="9"/>
      <c r="U56" s="347"/>
      <c r="V56" s="347"/>
      <c r="W56" s="9"/>
      <c r="X56" s="347"/>
      <c r="Y56" s="347"/>
      <c r="Z56" s="9"/>
      <c r="AA56" s="347"/>
      <c r="AB56" s="347"/>
      <c r="AC56" s="9"/>
      <c r="AD56" s="347"/>
      <c r="AE56" s="347"/>
      <c r="AF56" s="9"/>
      <c r="AG56" s="347"/>
      <c r="AH56" s="347"/>
      <c r="AI56" s="9"/>
      <c r="AJ56" s="347"/>
      <c r="AK56" s="347"/>
      <c r="AL56" s="9"/>
      <c r="AM56" s="347"/>
      <c r="AN56" s="347"/>
      <c r="AO56" s="9"/>
      <c r="AP56" s="347"/>
      <c r="AQ56" s="347"/>
      <c r="AR56" s="9"/>
      <c r="AS56" s="347"/>
      <c r="AT56" s="347"/>
      <c r="AU56" s="9"/>
      <c r="AV56" s="347"/>
      <c r="AW56" s="347"/>
      <c r="AX56" s="9"/>
      <c r="AY56" s="347"/>
      <c r="AZ56" s="347"/>
      <c r="BA56" s="9"/>
      <c r="BB56" s="347"/>
      <c r="BC56" s="347"/>
      <c r="BD56" s="9"/>
      <c r="BE56" s="347"/>
      <c r="BF56" s="347"/>
      <c r="BG56" s="9"/>
      <c r="BH56" s="347"/>
      <c r="BI56" s="347"/>
      <c r="BJ56" s="9"/>
      <c r="BK56" s="347"/>
      <c r="BL56" s="347"/>
      <c r="BM56" s="9"/>
      <c r="BN56" s="347"/>
      <c r="BO56" s="347"/>
      <c r="BP56" s="9"/>
      <c r="BQ56" s="347"/>
      <c r="BR56" s="347"/>
      <c r="BS56" s="9"/>
      <c r="BT56" s="347"/>
      <c r="BU56" s="347"/>
      <c r="BV56" s="9"/>
      <c r="BW56" s="347"/>
      <c r="BX56" s="347"/>
      <c r="BY56" s="9"/>
      <c r="BZ56" s="347"/>
      <c r="CA56" s="347"/>
      <c r="CB56" s="9"/>
      <c r="CC56" s="347"/>
      <c r="CD56" s="347"/>
      <c r="CE56" s="9"/>
      <c r="CF56" s="347"/>
      <c r="CG56" s="347"/>
      <c r="CH56" s="161"/>
    </row>
    <row r="57" spans="1:86" s="49" customFormat="1" ht="15" thickBot="1" x14ac:dyDescent="0.35">
      <c r="A57" s="271" t="s">
        <v>218</v>
      </c>
      <c r="B57" s="271"/>
      <c r="C57" s="271"/>
      <c r="D57" s="271"/>
      <c r="E57" s="271"/>
      <c r="F57" s="271"/>
      <c r="G57" s="271"/>
      <c r="H57" s="271"/>
      <c r="I57" s="271"/>
      <c r="J57" s="271"/>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row>
    <row r="58" spans="1:86" ht="15.6" x14ac:dyDescent="0.3">
      <c r="A58" s="644" t="s">
        <v>72</v>
      </c>
      <c r="B58" s="18" t="s">
        <v>209</v>
      </c>
      <c r="C58" s="309">
        <v>43831</v>
      </c>
      <c r="D58" s="309">
        <v>43862</v>
      </c>
      <c r="E58" s="309">
        <v>43891</v>
      </c>
      <c r="F58" s="309">
        <v>43922</v>
      </c>
      <c r="G58" s="309">
        <v>43952</v>
      </c>
      <c r="H58" s="309">
        <v>43983</v>
      </c>
      <c r="I58" s="309">
        <v>44013</v>
      </c>
      <c r="J58" s="309">
        <v>44044</v>
      </c>
      <c r="K58" s="309">
        <v>44075</v>
      </c>
      <c r="L58" s="309">
        <v>44105</v>
      </c>
      <c r="M58" s="309">
        <v>44136</v>
      </c>
      <c r="N58" s="309">
        <v>44166</v>
      </c>
      <c r="O58" s="309">
        <v>44197</v>
      </c>
      <c r="P58" s="309">
        <v>44228</v>
      </c>
      <c r="Q58" s="309">
        <v>44256</v>
      </c>
      <c r="R58" s="309">
        <v>44287</v>
      </c>
      <c r="S58" s="309">
        <v>44317</v>
      </c>
      <c r="T58" s="309">
        <v>44348</v>
      </c>
      <c r="U58" s="309">
        <v>44378</v>
      </c>
      <c r="V58" s="309">
        <v>44409</v>
      </c>
      <c r="W58" s="309">
        <v>44440</v>
      </c>
      <c r="X58" s="309">
        <v>44470</v>
      </c>
      <c r="Y58" s="309">
        <v>44501</v>
      </c>
      <c r="Z58" s="309">
        <v>44531</v>
      </c>
      <c r="AA58" s="309">
        <v>44562</v>
      </c>
      <c r="AB58" s="309">
        <v>44593</v>
      </c>
      <c r="AC58" s="309">
        <v>44621</v>
      </c>
      <c r="AD58" s="309">
        <v>44652</v>
      </c>
      <c r="AE58" s="309">
        <v>44682</v>
      </c>
      <c r="AF58" s="309">
        <v>44713</v>
      </c>
      <c r="AG58" s="309">
        <v>44743</v>
      </c>
      <c r="AH58" s="309">
        <v>44774</v>
      </c>
      <c r="AI58" s="309">
        <v>44805</v>
      </c>
      <c r="AJ58" s="309">
        <v>44835</v>
      </c>
      <c r="AK58" s="309">
        <v>44866</v>
      </c>
      <c r="AL58" s="309">
        <v>44896</v>
      </c>
      <c r="AM58" s="309">
        <v>44927</v>
      </c>
      <c r="AN58" s="309">
        <v>44958</v>
      </c>
      <c r="AO58" s="309">
        <v>44986</v>
      </c>
      <c r="AP58" s="309">
        <v>45017</v>
      </c>
      <c r="AQ58" s="309">
        <v>45047</v>
      </c>
      <c r="AR58" s="309">
        <v>45078</v>
      </c>
      <c r="AS58" s="309">
        <v>45108</v>
      </c>
      <c r="AT58" s="309">
        <v>45139</v>
      </c>
      <c r="AU58" s="309">
        <v>45170</v>
      </c>
      <c r="AV58" s="309">
        <v>45200</v>
      </c>
      <c r="AW58" s="309">
        <v>45231</v>
      </c>
      <c r="AX58" s="309">
        <v>45261</v>
      </c>
      <c r="AY58" s="309">
        <v>45292</v>
      </c>
      <c r="AZ58" s="309">
        <v>45323</v>
      </c>
      <c r="BA58" s="309">
        <v>45352</v>
      </c>
      <c r="BB58" s="309">
        <v>45383</v>
      </c>
      <c r="BC58" s="309">
        <v>45413</v>
      </c>
      <c r="BD58" s="309">
        <v>45444</v>
      </c>
      <c r="BE58" s="309">
        <v>45474</v>
      </c>
      <c r="BF58" s="309">
        <v>45505</v>
      </c>
      <c r="BG58" s="309">
        <v>45536</v>
      </c>
      <c r="BH58" s="309">
        <v>45566</v>
      </c>
      <c r="BI58" s="309">
        <v>45597</v>
      </c>
      <c r="BJ58" s="309">
        <v>45627</v>
      </c>
      <c r="BK58" s="309">
        <v>45658</v>
      </c>
      <c r="BL58" s="309">
        <v>45689</v>
      </c>
      <c r="BM58" s="309">
        <v>45717</v>
      </c>
      <c r="BN58" s="309">
        <v>45748</v>
      </c>
      <c r="BO58" s="309">
        <v>45778</v>
      </c>
      <c r="BP58" s="309">
        <v>45809</v>
      </c>
      <c r="BQ58" s="309">
        <v>45839</v>
      </c>
      <c r="BR58" s="309">
        <v>45870</v>
      </c>
      <c r="BS58" s="309">
        <v>45901</v>
      </c>
      <c r="BT58" s="309">
        <v>45931</v>
      </c>
      <c r="BU58" s="309">
        <v>45962</v>
      </c>
      <c r="BV58" s="309">
        <v>45992</v>
      </c>
      <c r="BW58" s="309">
        <v>46023</v>
      </c>
      <c r="BX58" s="309">
        <v>46054</v>
      </c>
      <c r="BY58" s="309">
        <v>46082</v>
      </c>
      <c r="BZ58" s="309">
        <v>46113</v>
      </c>
      <c r="CA58" s="309">
        <v>46143</v>
      </c>
      <c r="CB58" s="309">
        <v>46174</v>
      </c>
      <c r="CC58" s="309">
        <v>46204</v>
      </c>
      <c r="CD58" s="309">
        <v>46235</v>
      </c>
      <c r="CE58" s="309">
        <v>46266</v>
      </c>
      <c r="CF58" s="309">
        <v>46296</v>
      </c>
      <c r="CG58" s="309">
        <v>46327</v>
      </c>
      <c r="CH58" s="310">
        <v>46357</v>
      </c>
    </row>
    <row r="59" spans="1:86" ht="15" customHeight="1" x14ac:dyDescent="0.3">
      <c r="A59" s="645"/>
      <c r="B59" s="14" t="str">
        <f t="shared" ref="B59:B72" si="63">B41</f>
        <v>Air Comp</v>
      </c>
      <c r="C59" s="30">
        <f>IF(C23=0,0,((C5*0.5)-C41)*C78*C93*C$2)</f>
        <v>0</v>
      </c>
      <c r="D59" s="30">
        <f>IF(D23=0,0,((D5*0.5)+C23-D41)*D78*D93*D$2)</f>
        <v>0</v>
      </c>
      <c r="E59" s="30">
        <f t="shared" ref="E59:BP60" si="64">IF(E23=0,0,((E5*0.5)+D23-E41)*E78*E93*E$2)</f>
        <v>0</v>
      </c>
      <c r="F59" s="30">
        <f t="shared" si="64"/>
        <v>0</v>
      </c>
      <c r="G59" s="30">
        <f t="shared" si="64"/>
        <v>0</v>
      </c>
      <c r="H59" s="30">
        <f t="shared" si="64"/>
        <v>0</v>
      </c>
      <c r="I59" s="30">
        <f t="shared" si="64"/>
        <v>0</v>
      </c>
      <c r="J59" s="30">
        <f t="shared" si="64"/>
        <v>0</v>
      </c>
      <c r="K59" s="30">
        <f t="shared" si="64"/>
        <v>0</v>
      </c>
      <c r="L59" s="30">
        <f t="shared" si="64"/>
        <v>0</v>
      </c>
      <c r="M59" s="30">
        <f t="shared" si="64"/>
        <v>0</v>
      </c>
      <c r="N59" s="30">
        <f t="shared" si="64"/>
        <v>0</v>
      </c>
      <c r="O59" s="30">
        <f t="shared" si="64"/>
        <v>0</v>
      </c>
      <c r="P59" s="30">
        <f t="shared" si="64"/>
        <v>0</v>
      </c>
      <c r="Q59" s="30">
        <f t="shared" si="64"/>
        <v>0</v>
      </c>
      <c r="R59" s="30">
        <f t="shared" si="64"/>
        <v>0</v>
      </c>
      <c r="S59" s="30">
        <f t="shared" si="64"/>
        <v>0</v>
      </c>
      <c r="T59" s="30">
        <f t="shared" si="64"/>
        <v>0</v>
      </c>
      <c r="U59" s="30">
        <f t="shared" si="64"/>
        <v>0</v>
      </c>
      <c r="V59" s="30">
        <f t="shared" si="64"/>
        <v>0</v>
      </c>
      <c r="W59" s="30">
        <f t="shared" si="64"/>
        <v>0</v>
      </c>
      <c r="X59" s="30">
        <f t="shared" si="64"/>
        <v>0</v>
      </c>
      <c r="Y59" s="30">
        <f t="shared" si="64"/>
        <v>0</v>
      </c>
      <c r="Z59" s="30">
        <f t="shared" si="64"/>
        <v>0</v>
      </c>
      <c r="AA59" s="30">
        <f t="shared" si="64"/>
        <v>0</v>
      </c>
      <c r="AB59" s="30">
        <f t="shared" si="64"/>
        <v>0</v>
      </c>
      <c r="AC59" s="30">
        <f t="shared" si="64"/>
        <v>0</v>
      </c>
      <c r="AD59" s="30">
        <f t="shared" si="64"/>
        <v>0</v>
      </c>
      <c r="AE59" s="30">
        <f t="shared" si="64"/>
        <v>0</v>
      </c>
      <c r="AF59" s="30">
        <f t="shared" si="64"/>
        <v>0</v>
      </c>
      <c r="AG59" s="30">
        <f t="shared" si="64"/>
        <v>0</v>
      </c>
      <c r="AH59" s="30">
        <f t="shared" si="64"/>
        <v>0</v>
      </c>
      <c r="AI59" s="30">
        <f t="shared" si="64"/>
        <v>0</v>
      </c>
      <c r="AJ59" s="30">
        <f t="shared" si="64"/>
        <v>0</v>
      </c>
      <c r="AK59" s="30">
        <f t="shared" si="64"/>
        <v>0</v>
      </c>
      <c r="AL59" s="30">
        <f t="shared" si="64"/>
        <v>0</v>
      </c>
      <c r="AM59" s="30">
        <f t="shared" si="64"/>
        <v>0</v>
      </c>
      <c r="AN59" s="30">
        <f t="shared" si="64"/>
        <v>0</v>
      </c>
      <c r="AO59" s="30">
        <f t="shared" si="64"/>
        <v>0</v>
      </c>
      <c r="AP59" s="30">
        <f t="shared" si="64"/>
        <v>0</v>
      </c>
      <c r="AQ59" s="30">
        <f t="shared" si="64"/>
        <v>0</v>
      </c>
      <c r="AR59" s="30">
        <f t="shared" si="64"/>
        <v>0</v>
      </c>
      <c r="AS59" s="30">
        <f t="shared" si="64"/>
        <v>0</v>
      </c>
      <c r="AT59" s="30">
        <f t="shared" si="64"/>
        <v>0</v>
      </c>
      <c r="AU59" s="30">
        <f t="shared" si="64"/>
        <v>0</v>
      </c>
      <c r="AV59" s="30">
        <f t="shared" si="64"/>
        <v>0</v>
      </c>
      <c r="AW59" s="30">
        <f t="shared" si="64"/>
        <v>0</v>
      </c>
      <c r="AX59" s="30">
        <f t="shared" si="64"/>
        <v>0</v>
      </c>
      <c r="AY59" s="30">
        <f t="shared" si="64"/>
        <v>0</v>
      </c>
      <c r="AZ59" s="30">
        <f t="shared" si="64"/>
        <v>0</v>
      </c>
      <c r="BA59" s="30">
        <f t="shared" si="64"/>
        <v>0</v>
      </c>
      <c r="BB59" s="30">
        <f t="shared" si="64"/>
        <v>0</v>
      </c>
      <c r="BC59" s="30">
        <f t="shared" si="64"/>
        <v>0</v>
      </c>
      <c r="BD59" s="30">
        <f t="shared" si="64"/>
        <v>0</v>
      </c>
      <c r="BE59" s="30">
        <f t="shared" si="64"/>
        <v>0</v>
      </c>
      <c r="BF59" s="30">
        <f t="shared" si="64"/>
        <v>0</v>
      </c>
      <c r="BG59" s="30">
        <f t="shared" si="64"/>
        <v>0</v>
      </c>
      <c r="BH59" s="30">
        <f t="shared" si="64"/>
        <v>0</v>
      </c>
      <c r="BI59" s="30">
        <f t="shared" si="64"/>
        <v>0</v>
      </c>
      <c r="BJ59" s="30">
        <f t="shared" si="64"/>
        <v>0</v>
      </c>
      <c r="BK59" s="30">
        <f t="shared" si="64"/>
        <v>0</v>
      </c>
      <c r="BL59" s="30">
        <f t="shared" si="64"/>
        <v>0</v>
      </c>
      <c r="BM59" s="30">
        <f t="shared" si="64"/>
        <v>0</v>
      </c>
      <c r="BN59" s="30">
        <f t="shared" si="64"/>
        <v>0</v>
      </c>
      <c r="BO59" s="30">
        <f t="shared" si="64"/>
        <v>0</v>
      </c>
      <c r="BP59" s="30">
        <f t="shared" si="64"/>
        <v>0</v>
      </c>
      <c r="BQ59" s="30">
        <f t="shared" ref="BQ59:CH63" si="65">IF(BQ23=0,0,((BQ5*0.5)+BP23-BQ41)*BQ78*BQ93*BQ$2)</f>
        <v>0</v>
      </c>
      <c r="BR59" s="30">
        <f t="shared" si="65"/>
        <v>0</v>
      </c>
      <c r="BS59" s="30">
        <f t="shared" si="65"/>
        <v>0</v>
      </c>
      <c r="BT59" s="30">
        <f t="shared" si="65"/>
        <v>0</v>
      </c>
      <c r="BU59" s="30">
        <f t="shared" si="65"/>
        <v>0</v>
      </c>
      <c r="BV59" s="30">
        <f t="shared" si="65"/>
        <v>0</v>
      </c>
      <c r="BW59" s="30">
        <f t="shared" si="65"/>
        <v>0</v>
      </c>
      <c r="BX59" s="30">
        <f t="shared" si="65"/>
        <v>0</v>
      </c>
      <c r="BY59" s="30">
        <f t="shared" si="65"/>
        <v>0</v>
      </c>
      <c r="BZ59" s="30">
        <f t="shared" si="65"/>
        <v>0</v>
      </c>
      <c r="CA59" s="30">
        <f t="shared" si="65"/>
        <v>0</v>
      </c>
      <c r="CB59" s="30">
        <f t="shared" si="65"/>
        <v>0</v>
      </c>
      <c r="CC59" s="30">
        <f t="shared" si="65"/>
        <v>0</v>
      </c>
      <c r="CD59" s="30">
        <f t="shared" si="65"/>
        <v>0</v>
      </c>
      <c r="CE59" s="30">
        <f t="shared" si="65"/>
        <v>0</v>
      </c>
      <c r="CF59" s="30">
        <f t="shared" si="65"/>
        <v>0</v>
      </c>
      <c r="CG59" s="30">
        <f t="shared" si="65"/>
        <v>0</v>
      </c>
      <c r="CH59" s="34">
        <f t="shared" si="65"/>
        <v>0</v>
      </c>
    </row>
    <row r="60" spans="1:86" ht="15.6" x14ac:dyDescent="0.3">
      <c r="A60" s="645"/>
      <c r="B60" s="14" t="str">
        <f t="shared" si="63"/>
        <v>Building Shell</v>
      </c>
      <c r="C60" s="30">
        <f t="shared" ref="C60:C71" si="66">IF(C24=0,0,((C6*0.5)-C42)*C79*C94*C$2)</f>
        <v>0</v>
      </c>
      <c r="D60" s="30">
        <f t="shared" ref="D60:S71" si="67">IF(D24=0,0,((D6*0.5)+C24-D42)*D79*D94*D$2)</f>
        <v>0</v>
      </c>
      <c r="E60" s="30">
        <f t="shared" si="67"/>
        <v>0</v>
      </c>
      <c r="F60" s="30">
        <f t="shared" si="67"/>
        <v>0</v>
      </c>
      <c r="G60" s="30">
        <f t="shared" si="67"/>
        <v>0</v>
      </c>
      <c r="H60" s="30">
        <f t="shared" si="67"/>
        <v>0</v>
      </c>
      <c r="I60" s="30">
        <f t="shared" si="67"/>
        <v>0</v>
      </c>
      <c r="J60" s="30">
        <f t="shared" si="67"/>
        <v>0</v>
      </c>
      <c r="K60" s="30">
        <f t="shared" si="67"/>
        <v>0</v>
      </c>
      <c r="L60" s="30">
        <f t="shared" si="67"/>
        <v>0</v>
      </c>
      <c r="M60" s="30">
        <f t="shared" si="67"/>
        <v>0</v>
      </c>
      <c r="N60" s="30">
        <f t="shared" si="67"/>
        <v>0</v>
      </c>
      <c r="O60" s="30">
        <f t="shared" si="67"/>
        <v>0</v>
      </c>
      <c r="P60" s="30">
        <f t="shared" si="67"/>
        <v>0</v>
      </c>
      <c r="Q60" s="30">
        <f t="shared" si="67"/>
        <v>0</v>
      </c>
      <c r="R60" s="30">
        <f t="shared" si="67"/>
        <v>0</v>
      </c>
      <c r="S60" s="30">
        <f t="shared" si="67"/>
        <v>0</v>
      </c>
      <c r="T60" s="30">
        <f t="shared" si="64"/>
        <v>0</v>
      </c>
      <c r="U60" s="30">
        <f t="shared" si="64"/>
        <v>0</v>
      </c>
      <c r="V60" s="30">
        <f t="shared" si="64"/>
        <v>0</v>
      </c>
      <c r="W60" s="30">
        <f t="shared" si="64"/>
        <v>0</v>
      </c>
      <c r="X60" s="30">
        <f t="shared" si="64"/>
        <v>0</v>
      </c>
      <c r="Y60" s="30">
        <f t="shared" si="64"/>
        <v>0</v>
      </c>
      <c r="Z60" s="30">
        <f t="shared" si="64"/>
        <v>0</v>
      </c>
      <c r="AA60" s="30">
        <f t="shared" si="64"/>
        <v>0</v>
      </c>
      <c r="AB60" s="30">
        <f t="shared" si="64"/>
        <v>0</v>
      </c>
      <c r="AC60" s="30">
        <f t="shared" si="64"/>
        <v>0</v>
      </c>
      <c r="AD60" s="30">
        <f t="shared" si="64"/>
        <v>0</v>
      </c>
      <c r="AE60" s="30">
        <f t="shared" si="64"/>
        <v>0</v>
      </c>
      <c r="AF60" s="30">
        <f t="shared" si="64"/>
        <v>0</v>
      </c>
      <c r="AG60" s="30">
        <f t="shared" si="64"/>
        <v>0</v>
      </c>
      <c r="AH60" s="30">
        <f t="shared" si="64"/>
        <v>0</v>
      </c>
      <c r="AI60" s="30">
        <f t="shared" si="64"/>
        <v>0</v>
      </c>
      <c r="AJ60" s="30">
        <f t="shared" si="64"/>
        <v>0</v>
      </c>
      <c r="AK60" s="30">
        <f t="shared" si="64"/>
        <v>0</v>
      </c>
      <c r="AL60" s="30">
        <f t="shared" si="64"/>
        <v>0</v>
      </c>
      <c r="AM60" s="30">
        <f t="shared" si="64"/>
        <v>0</v>
      </c>
      <c r="AN60" s="30">
        <f t="shared" si="64"/>
        <v>0</v>
      </c>
      <c r="AO60" s="30">
        <f t="shared" si="64"/>
        <v>0</v>
      </c>
      <c r="AP60" s="30">
        <f t="shared" si="64"/>
        <v>0</v>
      </c>
      <c r="AQ60" s="30">
        <f t="shared" si="64"/>
        <v>0</v>
      </c>
      <c r="AR60" s="30">
        <f t="shared" si="64"/>
        <v>0</v>
      </c>
      <c r="AS60" s="30">
        <f t="shared" si="64"/>
        <v>0</v>
      </c>
      <c r="AT60" s="30">
        <f t="shared" si="64"/>
        <v>0</v>
      </c>
      <c r="AU60" s="30">
        <f t="shared" si="64"/>
        <v>0</v>
      </c>
      <c r="AV60" s="30">
        <f t="shared" si="64"/>
        <v>0</v>
      </c>
      <c r="AW60" s="30">
        <f t="shared" si="64"/>
        <v>0</v>
      </c>
      <c r="AX60" s="30">
        <f t="shared" si="64"/>
        <v>0</v>
      </c>
      <c r="AY60" s="30">
        <f t="shared" si="64"/>
        <v>0</v>
      </c>
      <c r="AZ60" s="30">
        <f t="shared" si="64"/>
        <v>0</v>
      </c>
      <c r="BA60" s="30">
        <f t="shared" si="64"/>
        <v>0</v>
      </c>
      <c r="BB60" s="30">
        <f t="shared" si="64"/>
        <v>0</v>
      </c>
      <c r="BC60" s="30">
        <f t="shared" si="64"/>
        <v>0</v>
      </c>
      <c r="BD60" s="30">
        <f t="shared" si="64"/>
        <v>0</v>
      </c>
      <c r="BE60" s="30">
        <f t="shared" si="64"/>
        <v>0</v>
      </c>
      <c r="BF60" s="30">
        <f t="shared" si="64"/>
        <v>0</v>
      </c>
      <c r="BG60" s="30">
        <f t="shared" si="64"/>
        <v>0</v>
      </c>
      <c r="BH60" s="30">
        <f t="shared" si="64"/>
        <v>0</v>
      </c>
      <c r="BI60" s="30">
        <f t="shared" si="64"/>
        <v>0</v>
      </c>
      <c r="BJ60" s="30">
        <f t="shared" si="64"/>
        <v>0</v>
      </c>
      <c r="BK60" s="30">
        <f t="shared" si="64"/>
        <v>0</v>
      </c>
      <c r="BL60" s="30">
        <f t="shared" si="64"/>
        <v>0</v>
      </c>
      <c r="BM60" s="30">
        <f t="shared" si="64"/>
        <v>0</v>
      </c>
      <c r="BN60" s="30">
        <f t="shared" si="64"/>
        <v>0</v>
      </c>
      <c r="BO60" s="30">
        <f t="shared" si="64"/>
        <v>0</v>
      </c>
      <c r="BP60" s="30">
        <f t="shared" si="64"/>
        <v>0</v>
      </c>
      <c r="BQ60" s="30">
        <f t="shared" si="65"/>
        <v>0</v>
      </c>
      <c r="BR60" s="30">
        <f t="shared" si="65"/>
        <v>0</v>
      </c>
      <c r="BS60" s="30">
        <f t="shared" si="65"/>
        <v>0</v>
      </c>
      <c r="BT60" s="30">
        <f t="shared" si="65"/>
        <v>0</v>
      </c>
      <c r="BU60" s="30">
        <f t="shared" si="65"/>
        <v>0</v>
      </c>
      <c r="BV60" s="30">
        <f t="shared" si="65"/>
        <v>0</v>
      </c>
      <c r="BW60" s="30">
        <f t="shared" si="65"/>
        <v>0</v>
      </c>
      <c r="BX60" s="30">
        <f t="shared" si="65"/>
        <v>0</v>
      </c>
      <c r="BY60" s="30">
        <f t="shared" si="65"/>
        <v>0</v>
      </c>
      <c r="BZ60" s="30">
        <f t="shared" si="65"/>
        <v>0</v>
      </c>
      <c r="CA60" s="30">
        <f t="shared" si="65"/>
        <v>0</v>
      </c>
      <c r="CB60" s="30">
        <f t="shared" si="65"/>
        <v>0</v>
      </c>
      <c r="CC60" s="30">
        <f t="shared" si="65"/>
        <v>0</v>
      </c>
      <c r="CD60" s="30">
        <f t="shared" si="65"/>
        <v>0</v>
      </c>
      <c r="CE60" s="30">
        <f t="shared" si="65"/>
        <v>0</v>
      </c>
      <c r="CF60" s="30">
        <f t="shared" si="65"/>
        <v>0</v>
      </c>
      <c r="CG60" s="30">
        <f t="shared" si="65"/>
        <v>0</v>
      </c>
      <c r="CH60" s="34">
        <f t="shared" si="65"/>
        <v>0</v>
      </c>
    </row>
    <row r="61" spans="1:86" ht="15.6" x14ac:dyDescent="0.3">
      <c r="A61" s="645"/>
      <c r="B61" s="14" t="str">
        <f t="shared" si="63"/>
        <v>Cooking</v>
      </c>
      <c r="C61" s="30">
        <f t="shared" si="66"/>
        <v>0</v>
      </c>
      <c r="D61" s="30">
        <f t="shared" si="67"/>
        <v>0</v>
      </c>
      <c r="E61" s="30">
        <f t="shared" ref="E61:BP64" si="68">IF(E25=0,0,((E7*0.5)+D25-E43)*E80*E95*E$2)</f>
        <v>0</v>
      </c>
      <c r="F61" s="30">
        <f t="shared" si="68"/>
        <v>0</v>
      </c>
      <c r="G61" s="30">
        <f t="shared" si="68"/>
        <v>0</v>
      </c>
      <c r="H61" s="30">
        <f t="shared" si="68"/>
        <v>0</v>
      </c>
      <c r="I61" s="30">
        <f t="shared" si="68"/>
        <v>0</v>
      </c>
      <c r="J61" s="30">
        <f t="shared" si="68"/>
        <v>0</v>
      </c>
      <c r="K61" s="30">
        <f t="shared" si="68"/>
        <v>0</v>
      </c>
      <c r="L61" s="30">
        <f t="shared" si="68"/>
        <v>0</v>
      </c>
      <c r="M61" s="30">
        <f t="shared" si="68"/>
        <v>0</v>
      </c>
      <c r="N61" s="30">
        <f t="shared" si="68"/>
        <v>0</v>
      </c>
      <c r="O61" s="30">
        <f t="shared" si="68"/>
        <v>0</v>
      </c>
      <c r="P61" s="30">
        <f t="shared" si="68"/>
        <v>0</v>
      </c>
      <c r="Q61" s="30">
        <f t="shared" si="68"/>
        <v>0</v>
      </c>
      <c r="R61" s="30">
        <f t="shared" si="68"/>
        <v>0</v>
      </c>
      <c r="S61" s="30">
        <f t="shared" si="68"/>
        <v>0</v>
      </c>
      <c r="T61" s="30">
        <f t="shared" si="68"/>
        <v>0</v>
      </c>
      <c r="U61" s="30">
        <f t="shared" si="68"/>
        <v>0</v>
      </c>
      <c r="V61" s="30">
        <f t="shared" si="68"/>
        <v>0</v>
      </c>
      <c r="W61" s="30">
        <f t="shared" si="68"/>
        <v>0</v>
      </c>
      <c r="X61" s="30">
        <f t="shared" si="68"/>
        <v>0</v>
      </c>
      <c r="Y61" s="30">
        <f t="shared" si="68"/>
        <v>0</v>
      </c>
      <c r="Z61" s="30">
        <f t="shared" si="68"/>
        <v>0</v>
      </c>
      <c r="AA61" s="30">
        <f t="shared" si="68"/>
        <v>0</v>
      </c>
      <c r="AB61" s="30">
        <f t="shared" si="68"/>
        <v>0</v>
      </c>
      <c r="AC61" s="30">
        <f t="shared" si="68"/>
        <v>0</v>
      </c>
      <c r="AD61" s="30">
        <f t="shared" si="68"/>
        <v>0</v>
      </c>
      <c r="AE61" s="30">
        <f t="shared" si="68"/>
        <v>0</v>
      </c>
      <c r="AF61" s="30">
        <f t="shared" si="68"/>
        <v>0</v>
      </c>
      <c r="AG61" s="30">
        <f t="shared" si="68"/>
        <v>0</v>
      </c>
      <c r="AH61" s="30">
        <f t="shared" si="68"/>
        <v>0</v>
      </c>
      <c r="AI61" s="30">
        <f t="shared" si="68"/>
        <v>0</v>
      </c>
      <c r="AJ61" s="30">
        <f t="shared" si="68"/>
        <v>0</v>
      </c>
      <c r="AK61" s="30">
        <f t="shared" si="68"/>
        <v>0</v>
      </c>
      <c r="AL61" s="30">
        <f t="shared" si="68"/>
        <v>0</v>
      </c>
      <c r="AM61" s="30">
        <f t="shared" si="68"/>
        <v>0</v>
      </c>
      <c r="AN61" s="30">
        <f t="shared" si="68"/>
        <v>0</v>
      </c>
      <c r="AO61" s="30">
        <f t="shared" si="68"/>
        <v>0</v>
      </c>
      <c r="AP61" s="30">
        <f t="shared" si="68"/>
        <v>0</v>
      </c>
      <c r="AQ61" s="30">
        <f t="shared" si="68"/>
        <v>0</v>
      </c>
      <c r="AR61" s="30">
        <f t="shared" si="68"/>
        <v>0</v>
      </c>
      <c r="AS61" s="30">
        <f t="shared" si="68"/>
        <v>0</v>
      </c>
      <c r="AT61" s="30">
        <f t="shared" si="68"/>
        <v>0</v>
      </c>
      <c r="AU61" s="30">
        <f t="shared" si="68"/>
        <v>0</v>
      </c>
      <c r="AV61" s="30">
        <f t="shared" si="68"/>
        <v>0</v>
      </c>
      <c r="AW61" s="30">
        <f t="shared" si="68"/>
        <v>0</v>
      </c>
      <c r="AX61" s="30">
        <f t="shared" si="68"/>
        <v>0</v>
      </c>
      <c r="AY61" s="30">
        <f t="shared" si="68"/>
        <v>0</v>
      </c>
      <c r="AZ61" s="30">
        <f t="shared" si="68"/>
        <v>0</v>
      </c>
      <c r="BA61" s="30">
        <f t="shared" si="68"/>
        <v>0</v>
      </c>
      <c r="BB61" s="30">
        <f t="shared" si="68"/>
        <v>0</v>
      </c>
      <c r="BC61" s="30">
        <f t="shared" si="68"/>
        <v>0</v>
      </c>
      <c r="BD61" s="30">
        <f t="shared" si="68"/>
        <v>0</v>
      </c>
      <c r="BE61" s="30">
        <f t="shared" si="68"/>
        <v>0</v>
      </c>
      <c r="BF61" s="30">
        <f t="shared" si="68"/>
        <v>0</v>
      </c>
      <c r="BG61" s="30">
        <f t="shared" si="68"/>
        <v>0</v>
      </c>
      <c r="BH61" s="30">
        <f t="shared" si="68"/>
        <v>0</v>
      </c>
      <c r="BI61" s="30">
        <f t="shared" si="68"/>
        <v>0</v>
      </c>
      <c r="BJ61" s="30">
        <f t="shared" si="68"/>
        <v>0</v>
      </c>
      <c r="BK61" s="30">
        <f t="shared" si="68"/>
        <v>0</v>
      </c>
      <c r="BL61" s="30">
        <f t="shared" si="68"/>
        <v>0</v>
      </c>
      <c r="BM61" s="30">
        <f t="shared" si="68"/>
        <v>0</v>
      </c>
      <c r="BN61" s="30">
        <f t="shared" si="68"/>
        <v>0</v>
      </c>
      <c r="BO61" s="30">
        <f t="shared" si="68"/>
        <v>0</v>
      </c>
      <c r="BP61" s="30">
        <f t="shared" si="68"/>
        <v>0</v>
      </c>
      <c r="BQ61" s="30">
        <f t="shared" si="65"/>
        <v>0</v>
      </c>
      <c r="BR61" s="30">
        <f t="shared" si="65"/>
        <v>0</v>
      </c>
      <c r="BS61" s="30">
        <f t="shared" si="65"/>
        <v>0</v>
      </c>
      <c r="BT61" s="30">
        <f t="shared" si="65"/>
        <v>0</v>
      </c>
      <c r="BU61" s="30">
        <f t="shared" si="65"/>
        <v>0</v>
      </c>
      <c r="BV61" s="30">
        <f t="shared" si="65"/>
        <v>0</v>
      </c>
      <c r="BW61" s="30">
        <f t="shared" si="65"/>
        <v>0</v>
      </c>
      <c r="BX61" s="30">
        <f t="shared" si="65"/>
        <v>0</v>
      </c>
      <c r="BY61" s="30">
        <f t="shared" si="65"/>
        <v>0</v>
      </c>
      <c r="BZ61" s="30">
        <f t="shared" si="65"/>
        <v>0</v>
      </c>
      <c r="CA61" s="30">
        <f t="shared" si="65"/>
        <v>0</v>
      </c>
      <c r="CB61" s="30">
        <f t="shared" si="65"/>
        <v>0</v>
      </c>
      <c r="CC61" s="30">
        <f t="shared" si="65"/>
        <v>0</v>
      </c>
      <c r="CD61" s="30">
        <f t="shared" si="65"/>
        <v>0</v>
      </c>
      <c r="CE61" s="30">
        <f t="shared" si="65"/>
        <v>0</v>
      </c>
      <c r="CF61" s="30">
        <f t="shared" si="65"/>
        <v>0</v>
      </c>
      <c r="CG61" s="30">
        <f t="shared" si="65"/>
        <v>0</v>
      </c>
      <c r="CH61" s="34">
        <f>IF(CH25=0,0,((CH7*0.5)+CG25-CH43)*CH80*CH95*CH$2)</f>
        <v>0</v>
      </c>
    </row>
    <row r="62" spans="1:86" ht="15.6" x14ac:dyDescent="0.3">
      <c r="A62" s="645"/>
      <c r="B62" s="14" t="str">
        <f t="shared" si="63"/>
        <v>Cooling</v>
      </c>
      <c r="C62" s="30">
        <f t="shared" si="66"/>
        <v>0</v>
      </c>
      <c r="D62" s="30">
        <f t="shared" si="67"/>
        <v>0</v>
      </c>
      <c r="E62" s="30">
        <f t="shared" si="68"/>
        <v>0</v>
      </c>
      <c r="F62" s="30">
        <f t="shared" si="68"/>
        <v>0</v>
      </c>
      <c r="G62" s="30">
        <f t="shared" si="68"/>
        <v>0</v>
      </c>
      <c r="H62" s="30">
        <f t="shared" si="68"/>
        <v>0</v>
      </c>
      <c r="I62" s="30">
        <f t="shared" si="68"/>
        <v>0</v>
      </c>
      <c r="J62" s="30">
        <f t="shared" si="68"/>
        <v>0</v>
      </c>
      <c r="K62" s="30">
        <f t="shared" si="68"/>
        <v>0</v>
      </c>
      <c r="L62" s="30">
        <f t="shared" si="68"/>
        <v>0</v>
      </c>
      <c r="M62" s="30">
        <f t="shared" si="68"/>
        <v>0</v>
      </c>
      <c r="N62" s="30">
        <f t="shared" si="68"/>
        <v>0</v>
      </c>
      <c r="O62" s="30">
        <f t="shared" si="68"/>
        <v>0</v>
      </c>
      <c r="P62" s="30">
        <f t="shared" si="68"/>
        <v>0</v>
      </c>
      <c r="Q62" s="30">
        <f t="shared" si="68"/>
        <v>0</v>
      </c>
      <c r="R62" s="30">
        <f t="shared" si="68"/>
        <v>0</v>
      </c>
      <c r="S62" s="30">
        <f t="shared" si="68"/>
        <v>0</v>
      </c>
      <c r="T62" s="30">
        <f t="shared" si="68"/>
        <v>0</v>
      </c>
      <c r="U62" s="30">
        <f t="shared" si="68"/>
        <v>0</v>
      </c>
      <c r="V62" s="30">
        <f t="shared" si="68"/>
        <v>0</v>
      </c>
      <c r="W62" s="30">
        <f t="shared" si="68"/>
        <v>0</v>
      </c>
      <c r="X62" s="30">
        <f t="shared" si="68"/>
        <v>0</v>
      </c>
      <c r="Y62" s="30">
        <f t="shared" si="68"/>
        <v>0</v>
      </c>
      <c r="Z62" s="30">
        <f t="shared" si="68"/>
        <v>0</v>
      </c>
      <c r="AA62" s="30">
        <f t="shared" si="68"/>
        <v>0</v>
      </c>
      <c r="AB62" s="30">
        <f t="shared" si="68"/>
        <v>0</v>
      </c>
      <c r="AC62" s="30">
        <f t="shared" si="68"/>
        <v>0</v>
      </c>
      <c r="AD62" s="30">
        <f t="shared" si="68"/>
        <v>0</v>
      </c>
      <c r="AE62" s="30">
        <f t="shared" si="68"/>
        <v>0</v>
      </c>
      <c r="AF62" s="30">
        <f t="shared" si="68"/>
        <v>0</v>
      </c>
      <c r="AG62" s="30">
        <f t="shared" si="68"/>
        <v>0</v>
      </c>
      <c r="AH62" s="30">
        <f t="shared" si="68"/>
        <v>0</v>
      </c>
      <c r="AI62" s="30">
        <f t="shared" si="68"/>
        <v>0</v>
      </c>
      <c r="AJ62" s="30">
        <f t="shared" si="68"/>
        <v>0</v>
      </c>
      <c r="AK62" s="30">
        <f t="shared" si="68"/>
        <v>0</v>
      </c>
      <c r="AL62" s="30">
        <f t="shared" si="68"/>
        <v>0</v>
      </c>
      <c r="AM62" s="30">
        <f t="shared" si="68"/>
        <v>0</v>
      </c>
      <c r="AN62" s="30">
        <f t="shared" si="68"/>
        <v>0</v>
      </c>
      <c r="AO62" s="30">
        <f t="shared" si="68"/>
        <v>0</v>
      </c>
      <c r="AP62" s="30">
        <f t="shared" si="68"/>
        <v>0</v>
      </c>
      <c r="AQ62" s="30">
        <f t="shared" si="68"/>
        <v>0</v>
      </c>
      <c r="AR62" s="30">
        <f t="shared" si="68"/>
        <v>0</v>
      </c>
      <c r="AS62" s="30">
        <f t="shared" si="68"/>
        <v>0</v>
      </c>
      <c r="AT62" s="30">
        <f t="shared" si="68"/>
        <v>0</v>
      </c>
      <c r="AU62" s="30">
        <f t="shared" si="68"/>
        <v>0</v>
      </c>
      <c r="AV62" s="30">
        <f t="shared" si="68"/>
        <v>0</v>
      </c>
      <c r="AW62" s="30">
        <f t="shared" si="68"/>
        <v>0</v>
      </c>
      <c r="AX62" s="30">
        <f t="shared" si="68"/>
        <v>0</v>
      </c>
      <c r="AY62" s="30">
        <f t="shared" si="68"/>
        <v>0</v>
      </c>
      <c r="AZ62" s="30">
        <f t="shared" si="68"/>
        <v>0</v>
      </c>
      <c r="BA62" s="30">
        <f t="shared" si="68"/>
        <v>0</v>
      </c>
      <c r="BB62" s="30">
        <f t="shared" si="68"/>
        <v>0</v>
      </c>
      <c r="BC62" s="30">
        <f t="shared" si="68"/>
        <v>0</v>
      </c>
      <c r="BD62" s="30">
        <f t="shared" si="68"/>
        <v>0</v>
      </c>
      <c r="BE62" s="30">
        <f t="shared" si="68"/>
        <v>0</v>
      </c>
      <c r="BF62" s="30">
        <f t="shared" si="68"/>
        <v>0</v>
      </c>
      <c r="BG62" s="30">
        <f t="shared" si="68"/>
        <v>0</v>
      </c>
      <c r="BH62" s="30">
        <f t="shared" si="68"/>
        <v>0</v>
      </c>
      <c r="BI62" s="30">
        <f t="shared" si="68"/>
        <v>0</v>
      </c>
      <c r="BJ62" s="30">
        <f t="shared" si="68"/>
        <v>0</v>
      </c>
      <c r="BK62" s="30">
        <f t="shared" si="68"/>
        <v>0</v>
      </c>
      <c r="BL62" s="30">
        <f t="shared" si="68"/>
        <v>0</v>
      </c>
      <c r="BM62" s="30">
        <f t="shared" si="68"/>
        <v>0</v>
      </c>
      <c r="BN62" s="30">
        <f t="shared" si="68"/>
        <v>0</v>
      </c>
      <c r="BO62" s="30">
        <f t="shared" si="68"/>
        <v>0</v>
      </c>
      <c r="BP62" s="30">
        <f t="shared" si="68"/>
        <v>0</v>
      </c>
      <c r="BQ62" s="30">
        <f t="shared" si="65"/>
        <v>0</v>
      </c>
      <c r="BR62" s="30">
        <f t="shared" si="65"/>
        <v>0</v>
      </c>
      <c r="BS62" s="30">
        <f t="shared" si="65"/>
        <v>0</v>
      </c>
      <c r="BT62" s="30">
        <f t="shared" si="65"/>
        <v>0</v>
      </c>
      <c r="BU62" s="30">
        <f t="shared" si="65"/>
        <v>0</v>
      </c>
      <c r="BV62" s="30">
        <f t="shared" si="65"/>
        <v>0</v>
      </c>
      <c r="BW62" s="30">
        <f t="shared" si="65"/>
        <v>0</v>
      </c>
      <c r="BX62" s="30">
        <f t="shared" si="65"/>
        <v>0</v>
      </c>
      <c r="BY62" s="30">
        <f t="shared" si="65"/>
        <v>0</v>
      </c>
      <c r="BZ62" s="30">
        <f t="shared" si="65"/>
        <v>0</v>
      </c>
      <c r="CA62" s="30">
        <f t="shared" si="65"/>
        <v>0</v>
      </c>
      <c r="CB62" s="30">
        <f t="shared" si="65"/>
        <v>0</v>
      </c>
      <c r="CC62" s="30">
        <f t="shared" si="65"/>
        <v>0</v>
      </c>
      <c r="CD62" s="30">
        <f t="shared" si="65"/>
        <v>0</v>
      </c>
      <c r="CE62" s="30">
        <f t="shared" si="65"/>
        <v>0</v>
      </c>
      <c r="CF62" s="30">
        <f t="shared" si="65"/>
        <v>0</v>
      </c>
      <c r="CG62" s="30">
        <f t="shared" si="65"/>
        <v>0</v>
      </c>
      <c r="CH62" s="34">
        <f t="shared" si="65"/>
        <v>0</v>
      </c>
    </row>
    <row r="63" spans="1:86" ht="15.6" x14ac:dyDescent="0.3">
      <c r="A63" s="645"/>
      <c r="B63" s="14" t="str">
        <f t="shared" si="63"/>
        <v>Ext Lighting</v>
      </c>
      <c r="C63" s="30">
        <f t="shared" si="66"/>
        <v>0</v>
      </c>
      <c r="D63" s="30">
        <f t="shared" si="67"/>
        <v>0</v>
      </c>
      <c r="E63" s="30">
        <f t="shared" si="68"/>
        <v>0</v>
      </c>
      <c r="F63" s="30">
        <f t="shared" si="68"/>
        <v>0</v>
      </c>
      <c r="G63" s="30">
        <f t="shared" si="68"/>
        <v>0</v>
      </c>
      <c r="H63" s="30">
        <f t="shared" si="68"/>
        <v>0</v>
      </c>
      <c r="I63" s="30">
        <f t="shared" si="68"/>
        <v>0</v>
      </c>
      <c r="J63" s="30">
        <f t="shared" si="68"/>
        <v>0</v>
      </c>
      <c r="K63" s="30">
        <f t="shared" si="68"/>
        <v>0</v>
      </c>
      <c r="L63" s="30">
        <f t="shared" si="68"/>
        <v>0</v>
      </c>
      <c r="M63" s="30">
        <f t="shared" si="68"/>
        <v>0</v>
      </c>
      <c r="N63" s="30">
        <f t="shared" si="68"/>
        <v>0</v>
      </c>
      <c r="O63" s="30">
        <f t="shared" si="68"/>
        <v>0</v>
      </c>
      <c r="P63" s="30">
        <f t="shared" si="68"/>
        <v>0</v>
      </c>
      <c r="Q63" s="30">
        <f t="shared" si="68"/>
        <v>0</v>
      </c>
      <c r="R63" s="30">
        <f t="shared" si="68"/>
        <v>0</v>
      </c>
      <c r="S63" s="30">
        <f t="shared" si="68"/>
        <v>0</v>
      </c>
      <c r="T63" s="30">
        <f t="shared" si="68"/>
        <v>0</v>
      </c>
      <c r="U63" s="30">
        <f t="shared" si="68"/>
        <v>0</v>
      </c>
      <c r="V63" s="30">
        <f t="shared" si="68"/>
        <v>0</v>
      </c>
      <c r="W63" s="30">
        <f t="shared" si="68"/>
        <v>0</v>
      </c>
      <c r="X63" s="30">
        <f t="shared" si="68"/>
        <v>0</v>
      </c>
      <c r="Y63" s="30">
        <f t="shared" si="68"/>
        <v>0</v>
      </c>
      <c r="Z63" s="30">
        <f t="shared" si="68"/>
        <v>0</v>
      </c>
      <c r="AA63" s="30">
        <f t="shared" si="68"/>
        <v>0</v>
      </c>
      <c r="AB63" s="30">
        <f t="shared" si="68"/>
        <v>0</v>
      </c>
      <c r="AC63" s="30">
        <f t="shared" si="68"/>
        <v>0</v>
      </c>
      <c r="AD63" s="30">
        <f t="shared" si="68"/>
        <v>0</v>
      </c>
      <c r="AE63" s="30">
        <f t="shared" si="68"/>
        <v>0</v>
      </c>
      <c r="AF63" s="30">
        <f t="shared" si="68"/>
        <v>0</v>
      </c>
      <c r="AG63" s="30">
        <f t="shared" si="68"/>
        <v>0</v>
      </c>
      <c r="AH63" s="30">
        <f t="shared" si="68"/>
        <v>0</v>
      </c>
      <c r="AI63" s="30">
        <f t="shared" si="68"/>
        <v>0</v>
      </c>
      <c r="AJ63" s="30">
        <f t="shared" si="68"/>
        <v>0</v>
      </c>
      <c r="AK63" s="30">
        <f t="shared" si="68"/>
        <v>0</v>
      </c>
      <c r="AL63" s="30">
        <f t="shared" si="68"/>
        <v>0</v>
      </c>
      <c r="AM63" s="30">
        <f t="shared" si="68"/>
        <v>0</v>
      </c>
      <c r="AN63" s="30">
        <f t="shared" si="68"/>
        <v>0</v>
      </c>
      <c r="AO63" s="30">
        <f t="shared" si="68"/>
        <v>0</v>
      </c>
      <c r="AP63" s="30">
        <f t="shared" si="68"/>
        <v>0</v>
      </c>
      <c r="AQ63" s="30">
        <f t="shared" si="68"/>
        <v>0</v>
      </c>
      <c r="AR63" s="30">
        <f t="shared" si="68"/>
        <v>0</v>
      </c>
      <c r="AS63" s="30">
        <f t="shared" si="68"/>
        <v>0</v>
      </c>
      <c r="AT63" s="30">
        <f t="shared" si="68"/>
        <v>0</v>
      </c>
      <c r="AU63" s="30">
        <f t="shared" si="68"/>
        <v>0</v>
      </c>
      <c r="AV63" s="30">
        <f t="shared" si="68"/>
        <v>0</v>
      </c>
      <c r="AW63" s="30">
        <f t="shared" si="68"/>
        <v>0</v>
      </c>
      <c r="AX63" s="30">
        <f t="shared" si="68"/>
        <v>0</v>
      </c>
      <c r="AY63" s="30">
        <f t="shared" si="68"/>
        <v>0</v>
      </c>
      <c r="AZ63" s="30">
        <f t="shared" si="68"/>
        <v>0</v>
      </c>
      <c r="BA63" s="30">
        <f t="shared" si="68"/>
        <v>0</v>
      </c>
      <c r="BB63" s="30">
        <f t="shared" si="68"/>
        <v>0</v>
      </c>
      <c r="BC63" s="30">
        <f t="shared" si="68"/>
        <v>0</v>
      </c>
      <c r="BD63" s="30">
        <f t="shared" si="68"/>
        <v>0</v>
      </c>
      <c r="BE63" s="30">
        <f t="shared" si="68"/>
        <v>0</v>
      </c>
      <c r="BF63" s="30">
        <f t="shared" si="68"/>
        <v>0</v>
      </c>
      <c r="BG63" s="30">
        <f t="shared" si="68"/>
        <v>0</v>
      </c>
      <c r="BH63" s="30">
        <f t="shared" si="68"/>
        <v>0</v>
      </c>
      <c r="BI63" s="30">
        <f t="shared" si="68"/>
        <v>0</v>
      </c>
      <c r="BJ63" s="30">
        <f t="shared" si="68"/>
        <v>0</v>
      </c>
      <c r="BK63" s="30">
        <f t="shared" si="68"/>
        <v>0</v>
      </c>
      <c r="BL63" s="30">
        <f t="shared" si="68"/>
        <v>0</v>
      </c>
      <c r="BM63" s="30">
        <f t="shared" si="68"/>
        <v>0</v>
      </c>
      <c r="BN63" s="30">
        <f t="shared" si="68"/>
        <v>0</v>
      </c>
      <c r="BO63" s="30">
        <f t="shared" si="68"/>
        <v>0</v>
      </c>
      <c r="BP63" s="30">
        <f t="shared" si="68"/>
        <v>0</v>
      </c>
      <c r="BQ63" s="30">
        <f t="shared" si="65"/>
        <v>0</v>
      </c>
      <c r="BR63" s="30">
        <f t="shared" si="65"/>
        <v>0</v>
      </c>
      <c r="BS63" s="30">
        <f t="shared" si="65"/>
        <v>0</v>
      </c>
      <c r="BT63" s="30">
        <f t="shared" si="65"/>
        <v>0</v>
      </c>
      <c r="BU63" s="30">
        <f t="shared" si="65"/>
        <v>0</v>
      </c>
      <c r="BV63" s="30">
        <f t="shared" si="65"/>
        <v>0</v>
      </c>
      <c r="BW63" s="30">
        <f t="shared" si="65"/>
        <v>0</v>
      </c>
      <c r="BX63" s="30">
        <f t="shared" si="65"/>
        <v>0</v>
      </c>
      <c r="BY63" s="30">
        <f t="shared" si="65"/>
        <v>0</v>
      </c>
      <c r="BZ63" s="30">
        <f t="shared" si="65"/>
        <v>0</v>
      </c>
      <c r="CA63" s="30">
        <f t="shared" si="65"/>
        <v>0</v>
      </c>
      <c r="CB63" s="30">
        <f t="shared" si="65"/>
        <v>0</v>
      </c>
      <c r="CC63" s="30">
        <f t="shared" si="65"/>
        <v>0</v>
      </c>
      <c r="CD63" s="30">
        <f t="shared" si="65"/>
        <v>0</v>
      </c>
      <c r="CE63" s="30">
        <f t="shared" si="65"/>
        <v>0</v>
      </c>
      <c r="CF63" s="30">
        <f t="shared" si="65"/>
        <v>0</v>
      </c>
      <c r="CG63" s="30">
        <f t="shared" si="65"/>
        <v>0</v>
      </c>
      <c r="CH63" s="34">
        <f t="shared" si="65"/>
        <v>0</v>
      </c>
    </row>
    <row r="64" spans="1:86" ht="15.6" x14ac:dyDescent="0.3">
      <c r="A64" s="645"/>
      <c r="B64" s="14" t="str">
        <f t="shared" si="63"/>
        <v>Heating</v>
      </c>
      <c r="C64" s="30">
        <f t="shared" si="66"/>
        <v>0</v>
      </c>
      <c r="D64" s="30">
        <f t="shared" si="67"/>
        <v>0</v>
      </c>
      <c r="E64" s="30">
        <f t="shared" si="68"/>
        <v>0</v>
      </c>
      <c r="F64" s="30">
        <f t="shared" si="68"/>
        <v>0</v>
      </c>
      <c r="G64" s="30">
        <f t="shared" si="68"/>
        <v>0</v>
      </c>
      <c r="H64" s="30">
        <f t="shared" si="68"/>
        <v>0</v>
      </c>
      <c r="I64" s="30">
        <f t="shared" si="68"/>
        <v>0</v>
      </c>
      <c r="J64" s="30">
        <f t="shared" si="68"/>
        <v>0</v>
      </c>
      <c r="K64" s="30">
        <f t="shared" si="68"/>
        <v>0</v>
      </c>
      <c r="L64" s="30">
        <f t="shared" si="68"/>
        <v>0</v>
      </c>
      <c r="M64" s="30">
        <f t="shared" si="68"/>
        <v>0</v>
      </c>
      <c r="N64" s="30">
        <f t="shared" si="68"/>
        <v>0</v>
      </c>
      <c r="O64" s="30">
        <f t="shared" si="68"/>
        <v>0</v>
      </c>
      <c r="P64" s="30">
        <f t="shared" si="68"/>
        <v>0</v>
      </c>
      <c r="Q64" s="30">
        <f t="shared" si="68"/>
        <v>0</v>
      </c>
      <c r="R64" s="30">
        <f t="shared" si="68"/>
        <v>0</v>
      </c>
      <c r="S64" s="30">
        <f t="shared" si="68"/>
        <v>0</v>
      </c>
      <c r="T64" s="30">
        <f t="shared" si="68"/>
        <v>0</v>
      </c>
      <c r="U64" s="30">
        <f t="shared" si="68"/>
        <v>0</v>
      </c>
      <c r="V64" s="30">
        <f t="shared" si="68"/>
        <v>0</v>
      </c>
      <c r="W64" s="30">
        <f t="shared" si="68"/>
        <v>0</v>
      </c>
      <c r="X64" s="30">
        <f t="shared" si="68"/>
        <v>0</v>
      </c>
      <c r="Y64" s="30">
        <f t="shared" si="68"/>
        <v>0</v>
      </c>
      <c r="Z64" s="30">
        <f t="shared" si="68"/>
        <v>0</v>
      </c>
      <c r="AA64" s="30">
        <f t="shared" si="68"/>
        <v>0</v>
      </c>
      <c r="AB64" s="30">
        <f t="shared" si="68"/>
        <v>0</v>
      </c>
      <c r="AC64" s="30">
        <f t="shared" si="68"/>
        <v>0</v>
      </c>
      <c r="AD64" s="30">
        <f t="shared" si="68"/>
        <v>0</v>
      </c>
      <c r="AE64" s="30">
        <f t="shared" si="68"/>
        <v>0</v>
      </c>
      <c r="AF64" s="30">
        <f t="shared" si="68"/>
        <v>0</v>
      </c>
      <c r="AG64" s="30">
        <f t="shared" si="68"/>
        <v>0</v>
      </c>
      <c r="AH64" s="30">
        <f t="shared" si="68"/>
        <v>0</v>
      </c>
      <c r="AI64" s="30">
        <f t="shared" si="68"/>
        <v>0</v>
      </c>
      <c r="AJ64" s="30">
        <f t="shared" si="68"/>
        <v>0</v>
      </c>
      <c r="AK64" s="30">
        <f t="shared" si="68"/>
        <v>0</v>
      </c>
      <c r="AL64" s="30">
        <f t="shared" si="68"/>
        <v>0</v>
      </c>
      <c r="AM64" s="30">
        <f t="shared" si="68"/>
        <v>0</v>
      </c>
      <c r="AN64" s="30">
        <f t="shared" si="68"/>
        <v>0</v>
      </c>
      <c r="AO64" s="30">
        <f t="shared" si="68"/>
        <v>0</v>
      </c>
      <c r="AP64" s="30">
        <f t="shared" si="68"/>
        <v>0</v>
      </c>
      <c r="AQ64" s="30">
        <f t="shared" si="68"/>
        <v>0</v>
      </c>
      <c r="AR64" s="30">
        <f t="shared" si="68"/>
        <v>0</v>
      </c>
      <c r="AS64" s="30">
        <f t="shared" si="68"/>
        <v>0</v>
      </c>
      <c r="AT64" s="30">
        <f t="shared" si="68"/>
        <v>0</v>
      </c>
      <c r="AU64" s="30">
        <f t="shared" si="68"/>
        <v>0</v>
      </c>
      <c r="AV64" s="30">
        <f t="shared" si="68"/>
        <v>0</v>
      </c>
      <c r="AW64" s="30">
        <f t="shared" si="68"/>
        <v>0</v>
      </c>
      <c r="AX64" s="30">
        <f t="shared" si="68"/>
        <v>0</v>
      </c>
      <c r="AY64" s="30">
        <f t="shared" si="68"/>
        <v>0</v>
      </c>
      <c r="AZ64" s="30">
        <f t="shared" si="68"/>
        <v>0</v>
      </c>
      <c r="BA64" s="30">
        <f t="shared" si="68"/>
        <v>0</v>
      </c>
      <c r="BB64" s="30">
        <f t="shared" si="68"/>
        <v>0</v>
      </c>
      <c r="BC64" s="30">
        <f t="shared" si="68"/>
        <v>0</v>
      </c>
      <c r="BD64" s="30">
        <f t="shared" si="68"/>
        <v>0</v>
      </c>
      <c r="BE64" s="30">
        <f t="shared" si="68"/>
        <v>0</v>
      </c>
      <c r="BF64" s="30">
        <f t="shared" si="68"/>
        <v>0</v>
      </c>
      <c r="BG64" s="30">
        <f t="shared" si="68"/>
        <v>0</v>
      </c>
      <c r="BH64" s="30">
        <f t="shared" si="68"/>
        <v>0</v>
      </c>
      <c r="BI64" s="30">
        <f t="shared" si="68"/>
        <v>0</v>
      </c>
      <c r="BJ64" s="30">
        <f t="shared" si="68"/>
        <v>0</v>
      </c>
      <c r="BK64" s="30">
        <f t="shared" si="68"/>
        <v>0</v>
      </c>
      <c r="BL64" s="30">
        <f t="shared" si="68"/>
        <v>0</v>
      </c>
      <c r="BM64" s="30">
        <f t="shared" si="68"/>
        <v>0</v>
      </c>
      <c r="BN64" s="30">
        <f t="shared" si="68"/>
        <v>0</v>
      </c>
      <c r="BO64" s="30">
        <f t="shared" si="68"/>
        <v>0</v>
      </c>
      <c r="BP64" s="30">
        <f t="shared" ref="BP64:CH67" si="69">IF(BP28=0,0,((BP10*0.5)+BO28-BP46)*BP83*BP98*BP$2)</f>
        <v>0</v>
      </c>
      <c r="BQ64" s="30">
        <f t="shared" si="69"/>
        <v>0</v>
      </c>
      <c r="BR64" s="30">
        <f t="shared" si="69"/>
        <v>0</v>
      </c>
      <c r="BS64" s="30">
        <f t="shared" si="69"/>
        <v>0</v>
      </c>
      <c r="BT64" s="30">
        <f t="shared" si="69"/>
        <v>0</v>
      </c>
      <c r="BU64" s="30">
        <f t="shared" si="69"/>
        <v>0</v>
      </c>
      <c r="BV64" s="30">
        <f t="shared" si="69"/>
        <v>0</v>
      </c>
      <c r="BW64" s="30">
        <f t="shared" si="69"/>
        <v>0</v>
      </c>
      <c r="BX64" s="30">
        <f t="shared" si="69"/>
        <v>0</v>
      </c>
      <c r="BY64" s="30">
        <f t="shared" si="69"/>
        <v>0</v>
      </c>
      <c r="BZ64" s="30">
        <f t="shared" si="69"/>
        <v>0</v>
      </c>
      <c r="CA64" s="30">
        <f t="shared" si="69"/>
        <v>0</v>
      </c>
      <c r="CB64" s="30">
        <f t="shared" si="69"/>
        <v>0</v>
      </c>
      <c r="CC64" s="30">
        <f t="shared" si="69"/>
        <v>0</v>
      </c>
      <c r="CD64" s="30">
        <f t="shared" si="69"/>
        <v>0</v>
      </c>
      <c r="CE64" s="30">
        <f t="shared" si="69"/>
        <v>0</v>
      </c>
      <c r="CF64" s="30">
        <f t="shared" si="69"/>
        <v>0</v>
      </c>
      <c r="CG64" s="30">
        <f t="shared" si="69"/>
        <v>0</v>
      </c>
      <c r="CH64" s="34">
        <f t="shared" si="69"/>
        <v>0</v>
      </c>
    </row>
    <row r="65" spans="1:88" ht="15.6" x14ac:dyDescent="0.3">
      <c r="A65" s="645"/>
      <c r="B65" s="14" t="str">
        <f t="shared" si="63"/>
        <v>HVAC</v>
      </c>
      <c r="C65" s="30">
        <f t="shared" si="66"/>
        <v>0</v>
      </c>
      <c r="D65" s="30">
        <f t="shared" si="67"/>
        <v>0</v>
      </c>
      <c r="E65" s="30">
        <f t="shared" ref="E65:BP68" si="70">IF(E29=0,0,((E11*0.5)+D29-E47)*E84*E99*E$2)</f>
        <v>0</v>
      </c>
      <c r="F65" s="30">
        <f t="shared" si="70"/>
        <v>0</v>
      </c>
      <c r="G65" s="30">
        <f t="shared" si="70"/>
        <v>0</v>
      </c>
      <c r="H65" s="30">
        <f t="shared" si="70"/>
        <v>0</v>
      </c>
      <c r="I65" s="30">
        <f t="shared" si="70"/>
        <v>0</v>
      </c>
      <c r="J65" s="30">
        <f t="shared" si="70"/>
        <v>0</v>
      </c>
      <c r="K65" s="30">
        <f t="shared" si="70"/>
        <v>0</v>
      </c>
      <c r="L65" s="30">
        <f t="shared" si="70"/>
        <v>0</v>
      </c>
      <c r="M65" s="30">
        <f t="shared" si="70"/>
        <v>0</v>
      </c>
      <c r="N65" s="30">
        <f t="shared" si="70"/>
        <v>0</v>
      </c>
      <c r="O65" s="30">
        <f t="shared" si="70"/>
        <v>0</v>
      </c>
      <c r="P65" s="30">
        <f t="shared" si="70"/>
        <v>0</v>
      </c>
      <c r="Q65" s="30">
        <f t="shared" si="70"/>
        <v>0</v>
      </c>
      <c r="R65" s="30">
        <f t="shared" si="70"/>
        <v>0</v>
      </c>
      <c r="S65" s="30">
        <f t="shared" si="70"/>
        <v>0</v>
      </c>
      <c r="T65" s="30">
        <f t="shared" si="70"/>
        <v>0</v>
      </c>
      <c r="U65" s="30">
        <f t="shared" si="70"/>
        <v>0</v>
      </c>
      <c r="V65" s="30">
        <f t="shared" si="70"/>
        <v>0</v>
      </c>
      <c r="W65" s="30">
        <f t="shared" si="70"/>
        <v>0</v>
      </c>
      <c r="X65" s="30">
        <f t="shared" si="70"/>
        <v>0</v>
      </c>
      <c r="Y65" s="30">
        <f t="shared" si="70"/>
        <v>0</v>
      </c>
      <c r="Z65" s="30">
        <f t="shared" si="70"/>
        <v>0</v>
      </c>
      <c r="AA65" s="30">
        <f t="shared" si="70"/>
        <v>0</v>
      </c>
      <c r="AB65" s="30">
        <f t="shared" si="70"/>
        <v>0</v>
      </c>
      <c r="AC65" s="30">
        <f t="shared" si="70"/>
        <v>0</v>
      </c>
      <c r="AD65" s="30">
        <f t="shared" si="70"/>
        <v>0</v>
      </c>
      <c r="AE65" s="30">
        <f t="shared" si="70"/>
        <v>0</v>
      </c>
      <c r="AF65" s="30">
        <f t="shared" si="70"/>
        <v>0</v>
      </c>
      <c r="AG65" s="30">
        <f t="shared" si="70"/>
        <v>0</v>
      </c>
      <c r="AH65" s="30">
        <f t="shared" si="70"/>
        <v>0</v>
      </c>
      <c r="AI65" s="30">
        <f t="shared" si="70"/>
        <v>0</v>
      </c>
      <c r="AJ65" s="30">
        <f t="shared" si="70"/>
        <v>0</v>
      </c>
      <c r="AK65" s="30">
        <f t="shared" si="70"/>
        <v>0</v>
      </c>
      <c r="AL65" s="30">
        <f t="shared" si="70"/>
        <v>0</v>
      </c>
      <c r="AM65" s="30">
        <f t="shared" si="70"/>
        <v>0</v>
      </c>
      <c r="AN65" s="30">
        <f t="shared" si="70"/>
        <v>0</v>
      </c>
      <c r="AO65" s="30">
        <f t="shared" si="70"/>
        <v>0</v>
      </c>
      <c r="AP65" s="30">
        <f t="shared" si="70"/>
        <v>0</v>
      </c>
      <c r="AQ65" s="30">
        <f t="shared" si="70"/>
        <v>0</v>
      </c>
      <c r="AR65" s="30">
        <f t="shared" si="70"/>
        <v>0</v>
      </c>
      <c r="AS65" s="30">
        <f t="shared" si="70"/>
        <v>0</v>
      </c>
      <c r="AT65" s="30">
        <f t="shared" si="70"/>
        <v>0</v>
      </c>
      <c r="AU65" s="30">
        <f t="shared" si="70"/>
        <v>0</v>
      </c>
      <c r="AV65" s="30">
        <f t="shared" si="70"/>
        <v>0</v>
      </c>
      <c r="AW65" s="30">
        <f t="shared" si="70"/>
        <v>0</v>
      </c>
      <c r="AX65" s="30">
        <f t="shared" si="70"/>
        <v>0</v>
      </c>
      <c r="AY65" s="30">
        <f t="shared" si="70"/>
        <v>0</v>
      </c>
      <c r="AZ65" s="30">
        <f t="shared" si="70"/>
        <v>0</v>
      </c>
      <c r="BA65" s="30">
        <f t="shared" si="70"/>
        <v>0</v>
      </c>
      <c r="BB65" s="30">
        <f t="shared" si="70"/>
        <v>0</v>
      </c>
      <c r="BC65" s="30">
        <f t="shared" si="70"/>
        <v>0</v>
      </c>
      <c r="BD65" s="30">
        <f t="shared" si="70"/>
        <v>0</v>
      </c>
      <c r="BE65" s="30">
        <f t="shared" si="70"/>
        <v>0</v>
      </c>
      <c r="BF65" s="30">
        <f t="shared" si="70"/>
        <v>0</v>
      </c>
      <c r="BG65" s="30">
        <f t="shared" si="70"/>
        <v>0</v>
      </c>
      <c r="BH65" s="30">
        <f t="shared" si="70"/>
        <v>0</v>
      </c>
      <c r="BI65" s="30">
        <f t="shared" si="70"/>
        <v>0</v>
      </c>
      <c r="BJ65" s="30">
        <f t="shared" si="70"/>
        <v>0</v>
      </c>
      <c r="BK65" s="30">
        <f t="shared" si="70"/>
        <v>0</v>
      </c>
      <c r="BL65" s="30">
        <f t="shared" si="70"/>
        <v>0</v>
      </c>
      <c r="BM65" s="30">
        <f t="shared" si="70"/>
        <v>0</v>
      </c>
      <c r="BN65" s="30">
        <f t="shared" si="70"/>
        <v>0</v>
      </c>
      <c r="BO65" s="30">
        <f t="shared" si="70"/>
        <v>0</v>
      </c>
      <c r="BP65" s="30">
        <f t="shared" si="70"/>
        <v>0</v>
      </c>
      <c r="BQ65" s="30">
        <f t="shared" si="69"/>
        <v>0</v>
      </c>
      <c r="BR65" s="30">
        <f t="shared" si="69"/>
        <v>0</v>
      </c>
      <c r="BS65" s="30">
        <f t="shared" si="69"/>
        <v>0</v>
      </c>
      <c r="BT65" s="30">
        <f t="shared" si="69"/>
        <v>0</v>
      </c>
      <c r="BU65" s="30">
        <f t="shared" si="69"/>
        <v>0</v>
      </c>
      <c r="BV65" s="30">
        <f t="shared" si="69"/>
        <v>0</v>
      </c>
      <c r="BW65" s="30">
        <f t="shared" si="69"/>
        <v>0</v>
      </c>
      <c r="BX65" s="30">
        <f t="shared" si="69"/>
        <v>0</v>
      </c>
      <c r="BY65" s="30">
        <f t="shared" si="69"/>
        <v>0</v>
      </c>
      <c r="BZ65" s="30">
        <f t="shared" si="69"/>
        <v>0</v>
      </c>
      <c r="CA65" s="30">
        <f t="shared" si="69"/>
        <v>0</v>
      </c>
      <c r="CB65" s="30">
        <f t="shared" si="69"/>
        <v>0</v>
      </c>
      <c r="CC65" s="30">
        <f t="shared" si="69"/>
        <v>0</v>
      </c>
      <c r="CD65" s="30">
        <f t="shared" si="69"/>
        <v>0</v>
      </c>
      <c r="CE65" s="30">
        <f t="shared" si="69"/>
        <v>0</v>
      </c>
      <c r="CF65" s="30">
        <f t="shared" si="69"/>
        <v>0</v>
      </c>
      <c r="CG65" s="30">
        <f t="shared" si="69"/>
        <v>0</v>
      </c>
      <c r="CH65" s="34">
        <f t="shared" si="69"/>
        <v>0</v>
      </c>
    </row>
    <row r="66" spans="1:88" ht="15.6" x14ac:dyDescent="0.3">
      <c r="A66" s="645"/>
      <c r="B66" s="14" t="str">
        <f t="shared" si="63"/>
        <v>Lighting</v>
      </c>
      <c r="C66" s="30">
        <f t="shared" si="66"/>
        <v>0</v>
      </c>
      <c r="D66" s="30">
        <f t="shared" si="67"/>
        <v>0</v>
      </c>
      <c r="E66" s="30">
        <f t="shared" si="70"/>
        <v>0</v>
      </c>
      <c r="F66" s="30">
        <f t="shared" si="70"/>
        <v>0</v>
      </c>
      <c r="G66" s="30">
        <f t="shared" si="70"/>
        <v>0</v>
      </c>
      <c r="H66" s="30">
        <f t="shared" si="70"/>
        <v>0</v>
      </c>
      <c r="I66" s="30">
        <f t="shared" si="70"/>
        <v>0</v>
      </c>
      <c r="J66" s="30">
        <f t="shared" si="70"/>
        <v>0</v>
      </c>
      <c r="K66" s="30">
        <f t="shared" si="70"/>
        <v>0</v>
      </c>
      <c r="L66" s="30">
        <f t="shared" si="70"/>
        <v>0</v>
      </c>
      <c r="M66" s="30">
        <f t="shared" si="70"/>
        <v>110.17012828101029</v>
      </c>
      <c r="N66" s="30">
        <f t="shared" si="70"/>
        <v>205.73700924979798</v>
      </c>
      <c r="O66" s="30">
        <f t="shared" si="70"/>
        <v>243.79987292315997</v>
      </c>
      <c r="P66" s="30">
        <f t="shared" si="70"/>
        <v>189.48326110396198</v>
      </c>
      <c r="Q66" s="30">
        <f t="shared" si="70"/>
        <v>211.39248116668139</v>
      </c>
      <c r="R66" s="30">
        <f t="shared" si="70"/>
        <v>217.77649680776761</v>
      </c>
      <c r="S66" s="30">
        <f t="shared" si="70"/>
        <v>283.13501015801336</v>
      </c>
      <c r="T66" s="30">
        <f t="shared" si="70"/>
        <v>415.21837435457036</v>
      </c>
      <c r="U66" s="30">
        <f t="shared" si="70"/>
        <v>506.69335685591994</v>
      </c>
      <c r="V66" s="30">
        <f t="shared" si="70"/>
        <v>415.81659567243236</v>
      </c>
      <c r="W66" s="30">
        <f t="shared" si="70"/>
        <v>414.17153525568961</v>
      </c>
      <c r="X66" s="30">
        <f t="shared" si="70"/>
        <v>274.45990107682081</v>
      </c>
      <c r="Y66" s="30">
        <f t="shared" si="70"/>
        <v>220.34025656202058</v>
      </c>
      <c r="Z66" s="30">
        <f t="shared" si="70"/>
        <v>205.73700924979798</v>
      </c>
      <c r="AA66" s="30">
        <f t="shared" si="70"/>
        <v>243.79987292315997</v>
      </c>
      <c r="AB66" s="30">
        <f t="shared" si="70"/>
        <v>189.48326110396198</v>
      </c>
      <c r="AC66" s="30">
        <f t="shared" si="70"/>
        <v>211.39248116668139</v>
      </c>
      <c r="AD66" s="30">
        <f t="shared" si="70"/>
        <v>217.77649680776761</v>
      </c>
      <c r="AE66" s="30">
        <f t="shared" si="70"/>
        <v>283.13501015801336</v>
      </c>
      <c r="AF66" s="30">
        <f t="shared" si="70"/>
        <v>415.21837435457036</v>
      </c>
      <c r="AG66" s="30">
        <f t="shared" si="70"/>
        <v>506.69335685591994</v>
      </c>
      <c r="AH66" s="30">
        <f t="shared" si="70"/>
        <v>415.81659567243236</v>
      </c>
      <c r="AI66" s="30">
        <f t="shared" si="70"/>
        <v>414.17153525568961</v>
      </c>
      <c r="AJ66" s="30">
        <f t="shared" si="70"/>
        <v>274.45990107682081</v>
      </c>
      <c r="AK66" s="30">
        <f t="shared" si="70"/>
        <v>220.34025656202058</v>
      </c>
      <c r="AL66" s="30">
        <f t="shared" si="70"/>
        <v>205.73700924979798</v>
      </c>
      <c r="AM66" s="30">
        <f t="shared" si="70"/>
        <v>243.79987292315997</v>
      </c>
      <c r="AN66" s="30">
        <f t="shared" si="70"/>
        <v>189.48326110396198</v>
      </c>
      <c r="AO66" s="30">
        <f t="shared" si="70"/>
        <v>211.39248116668139</v>
      </c>
      <c r="AP66" s="30">
        <f t="shared" si="70"/>
        <v>217.77649680776761</v>
      </c>
      <c r="AQ66" s="30">
        <f t="shared" si="70"/>
        <v>283.13501015801336</v>
      </c>
      <c r="AR66" s="30">
        <f t="shared" si="70"/>
        <v>415.21837435457036</v>
      </c>
      <c r="AS66" s="30">
        <f t="shared" si="70"/>
        <v>506.69335685591994</v>
      </c>
      <c r="AT66" s="30">
        <f t="shared" si="70"/>
        <v>415.81659567243236</v>
      </c>
      <c r="AU66" s="30">
        <f t="shared" si="70"/>
        <v>414.17153525568961</v>
      </c>
      <c r="AV66" s="30">
        <f t="shared" si="70"/>
        <v>274.45990107682081</v>
      </c>
      <c r="AW66" s="30">
        <f t="shared" si="70"/>
        <v>220.34025656202058</v>
      </c>
      <c r="AX66" s="30">
        <f t="shared" si="70"/>
        <v>205.73700924979798</v>
      </c>
      <c r="AY66" s="30">
        <f t="shared" si="70"/>
        <v>243.79987292315997</v>
      </c>
      <c r="AZ66" s="30">
        <f t="shared" si="70"/>
        <v>189.48326110396198</v>
      </c>
      <c r="BA66" s="30">
        <f t="shared" si="70"/>
        <v>211.39248116668139</v>
      </c>
      <c r="BB66" s="30">
        <f t="shared" si="70"/>
        <v>217.77649680776761</v>
      </c>
      <c r="BC66" s="30">
        <f t="shared" si="70"/>
        <v>283.13501015801336</v>
      </c>
      <c r="BD66" s="30">
        <f t="shared" si="70"/>
        <v>415.21837435457036</v>
      </c>
      <c r="BE66" s="30">
        <f t="shared" si="70"/>
        <v>506.69335685591994</v>
      </c>
      <c r="BF66" s="30">
        <f t="shared" si="70"/>
        <v>415.81659567243236</v>
      </c>
      <c r="BG66" s="30">
        <f t="shared" si="70"/>
        <v>414.17153525568961</v>
      </c>
      <c r="BH66" s="30">
        <f t="shared" si="70"/>
        <v>274.45990107682081</v>
      </c>
      <c r="BI66" s="30">
        <f t="shared" si="70"/>
        <v>220.34025656202058</v>
      </c>
      <c r="BJ66" s="30">
        <f t="shared" si="70"/>
        <v>205.73700924979798</v>
      </c>
      <c r="BK66" s="30">
        <f t="shared" si="70"/>
        <v>243.79987292315997</v>
      </c>
      <c r="BL66" s="30">
        <f t="shared" si="70"/>
        <v>189.48326110396198</v>
      </c>
      <c r="BM66" s="30">
        <f t="shared" si="70"/>
        <v>211.39248116668139</v>
      </c>
      <c r="BN66" s="30">
        <f t="shared" si="70"/>
        <v>217.77649680776761</v>
      </c>
      <c r="BO66" s="30">
        <f t="shared" si="70"/>
        <v>283.13501015801336</v>
      </c>
      <c r="BP66" s="30">
        <f t="shared" si="70"/>
        <v>415.21837435457036</v>
      </c>
      <c r="BQ66" s="30">
        <f t="shared" si="69"/>
        <v>506.69335685591994</v>
      </c>
      <c r="BR66" s="30">
        <f t="shared" si="69"/>
        <v>415.81659567243236</v>
      </c>
      <c r="BS66" s="30">
        <f t="shared" si="69"/>
        <v>414.17153525568961</v>
      </c>
      <c r="BT66" s="30">
        <f t="shared" si="69"/>
        <v>274.45990107682081</v>
      </c>
      <c r="BU66" s="30">
        <f t="shared" si="69"/>
        <v>220.34025656202058</v>
      </c>
      <c r="BV66" s="30">
        <f t="shared" si="69"/>
        <v>205.73700924979798</v>
      </c>
      <c r="BW66" s="30">
        <f t="shared" si="69"/>
        <v>243.79987292315997</v>
      </c>
      <c r="BX66" s="30">
        <f t="shared" si="69"/>
        <v>189.48326110396198</v>
      </c>
      <c r="BY66" s="30">
        <f t="shared" si="69"/>
        <v>211.39248116668139</v>
      </c>
      <c r="BZ66" s="30">
        <f t="shared" si="69"/>
        <v>217.77649680776761</v>
      </c>
      <c r="CA66" s="30">
        <f t="shared" si="69"/>
        <v>283.13501015801336</v>
      </c>
      <c r="CB66" s="30">
        <f t="shared" si="69"/>
        <v>415.21837435457036</v>
      </c>
      <c r="CC66" s="30">
        <f t="shared" si="69"/>
        <v>506.69335685591994</v>
      </c>
      <c r="CD66" s="30">
        <f t="shared" si="69"/>
        <v>415.81659567243236</v>
      </c>
      <c r="CE66" s="30">
        <f t="shared" si="69"/>
        <v>414.17153525568961</v>
      </c>
      <c r="CF66" s="30">
        <f t="shared" si="69"/>
        <v>274.45990107682081</v>
      </c>
      <c r="CG66" s="30">
        <f t="shared" si="69"/>
        <v>220.34025656202058</v>
      </c>
      <c r="CH66" s="34">
        <f t="shared" si="69"/>
        <v>205.73700924979798</v>
      </c>
    </row>
    <row r="67" spans="1:88" ht="15.6" x14ac:dyDescent="0.3">
      <c r="A67" s="645"/>
      <c r="B67" s="14" t="str">
        <f t="shared" si="63"/>
        <v>Miscellaneous</v>
      </c>
      <c r="C67" s="30">
        <f t="shared" si="66"/>
        <v>0</v>
      </c>
      <c r="D67" s="30">
        <f t="shared" si="67"/>
        <v>0</v>
      </c>
      <c r="E67" s="30">
        <f t="shared" si="70"/>
        <v>0</v>
      </c>
      <c r="F67" s="30">
        <f t="shared" si="70"/>
        <v>0</v>
      </c>
      <c r="G67" s="30">
        <f t="shared" si="70"/>
        <v>0</v>
      </c>
      <c r="H67" s="30">
        <f t="shared" si="70"/>
        <v>0</v>
      </c>
      <c r="I67" s="30">
        <f t="shared" si="70"/>
        <v>0</v>
      </c>
      <c r="J67" s="30">
        <f t="shared" si="70"/>
        <v>0</v>
      </c>
      <c r="K67" s="30">
        <f t="shared" si="70"/>
        <v>0</v>
      </c>
      <c r="L67" s="30">
        <f t="shared" si="70"/>
        <v>0</v>
      </c>
      <c r="M67" s="30">
        <f t="shared" si="70"/>
        <v>0</v>
      </c>
      <c r="N67" s="30">
        <f t="shared" si="70"/>
        <v>0</v>
      </c>
      <c r="O67" s="30">
        <f t="shared" si="70"/>
        <v>0</v>
      </c>
      <c r="P67" s="30">
        <f t="shared" si="70"/>
        <v>0</v>
      </c>
      <c r="Q67" s="30">
        <f t="shared" si="70"/>
        <v>0</v>
      </c>
      <c r="R67" s="30">
        <f t="shared" si="70"/>
        <v>0</v>
      </c>
      <c r="S67" s="30">
        <f t="shared" si="70"/>
        <v>0</v>
      </c>
      <c r="T67" s="30">
        <f t="shared" si="70"/>
        <v>0</v>
      </c>
      <c r="U67" s="30">
        <f t="shared" si="70"/>
        <v>0</v>
      </c>
      <c r="V67" s="30">
        <f t="shared" si="70"/>
        <v>0</v>
      </c>
      <c r="W67" s="30">
        <f t="shared" si="70"/>
        <v>0</v>
      </c>
      <c r="X67" s="30">
        <f t="shared" si="70"/>
        <v>0</v>
      </c>
      <c r="Y67" s="30">
        <f t="shared" si="70"/>
        <v>0</v>
      </c>
      <c r="Z67" s="30">
        <f t="shared" si="70"/>
        <v>0</v>
      </c>
      <c r="AA67" s="30">
        <f t="shared" si="70"/>
        <v>0</v>
      </c>
      <c r="AB67" s="30">
        <f t="shared" si="70"/>
        <v>0</v>
      </c>
      <c r="AC67" s="30">
        <f t="shared" si="70"/>
        <v>0</v>
      </c>
      <c r="AD67" s="30">
        <f t="shared" si="70"/>
        <v>0</v>
      </c>
      <c r="AE67" s="30">
        <f t="shared" si="70"/>
        <v>0</v>
      </c>
      <c r="AF67" s="30">
        <f t="shared" si="70"/>
        <v>0</v>
      </c>
      <c r="AG67" s="30">
        <f t="shared" si="70"/>
        <v>0</v>
      </c>
      <c r="AH67" s="30">
        <f t="shared" si="70"/>
        <v>0</v>
      </c>
      <c r="AI67" s="30">
        <f t="shared" si="70"/>
        <v>0</v>
      </c>
      <c r="AJ67" s="30">
        <f t="shared" si="70"/>
        <v>0</v>
      </c>
      <c r="AK67" s="30">
        <f t="shared" si="70"/>
        <v>0</v>
      </c>
      <c r="AL67" s="30">
        <f t="shared" si="70"/>
        <v>0</v>
      </c>
      <c r="AM67" s="30">
        <f t="shared" si="70"/>
        <v>0</v>
      </c>
      <c r="AN67" s="30">
        <f t="shared" si="70"/>
        <v>0</v>
      </c>
      <c r="AO67" s="30">
        <f t="shared" si="70"/>
        <v>0</v>
      </c>
      <c r="AP67" s="30">
        <f t="shared" si="70"/>
        <v>0</v>
      </c>
      <c r="AQ67" s="30">
        <f t="shared" si="70"/>
        <v>0</v>
      </c>
      <c r="AR67" s="30">
        <f t="shared" si="70"/>
        <v>0</v>
      </c>
      <c r="AS67" s="30">
        <f t="shared" si="70"/>
        <v>0</v>
      </c>
      <c r="AT67" s="30">
        <f t="shared" si="70"/>
        <v>0</v>
      </c>
      <c r="AU67" s="30">
        <f t="shared" si="70"/>
        <v>0</v>
      </c>
      <c r="AV67" s="30">
        <f t="shared" si="70"/>
        <v>0</v>
      </c>
      <c r="AW67" s="30">
        <f t="shared" si="70"/>
        <v>0</v>
      </c>
      <c r="AX67" s="30">
        <f t="shared" si="70"/>
        <v>0</v>
      </c>
      <c r="AY67" s="30">
        <f t="shared" si="70"/>
        <v>0</v>
      </c>
      <c r="AZ67" s="30">
        <f t="shared" si="70"/>
        <v>0</v>
      </c>
      <c r="BA67" s="30">
        <f t="shared" si="70"/>
        <v>0</v>
      </c>
      <c r="BB67" s="30">
        <f t="shared" si="70"/>
        <v>0</v>
      </c>
      <c r="BC67" s="30">
        <f t="shared" si="70"/>
        <v>0</v>
      </c>
      <c r="BD67" s="30">
        <f t="shared" si="70"/>
        <v>0</v>
      </c>
      <c r="BE67" s="30">
        <f t="shared" si="70"/>
        <v>0</v>
      </c>
      <c r="BF67" s="30">
        <f t="shared" si="70"/>
        <v>0</v>
      </c>
      <c r="BG67" s="30">
        <f t="shared" si="70"/>
        <v>0</v>
      </c>
      <c r="BH67" s="30">
        <f t="shared" si="70"/>
        <v>0</v>
      </c>
      <c r="BI67" s="30">
        <f t="shared" si="70"/>
        <v>0</v>
      </c>
      <c r="BJ67" s="30">
        <f t="shared" si="70"/>
        <v>0</v>
      </c>
      <c r="BK67" s="30">
        <f t="shared" si="70"/>
        <v>0</v>
      </c>
      <c r="BL67" s="30">
        <f t="shared" si="70"/>
        <v>0</v>
      </c>
      <c r="BM67" s="30">
        <f t="shared" si="70"/>
        <v>0</v>
      </c>
      <c r="BN67" s="30">
        <f t="shared" si="70"/>
        <v>0</v>
      </c>
      <c r="BO67" s="30">
        <f t="shared" si="70"/>
        <v>0</v>
      </c>
      <c r="BP67" s="30">
        <f t="shared" si="70"/>
        <v>0</v>
      </c>
      <c r="BQ67" s="30">
        <f t="shared" si="69"/>
        <v>0</v>
      </c>
      <c r="BR67" s="30">
        <f t="shared" si="69"/>
        <v>0</v>
      </c>
      <c r="BS67" s="30">
        <f t="shared" si="69"/>
        <v>0</v>
      </c>
      <c r="BT67" s="30">
        <f t="shared" si="69"/>
        <v>0</v>
      </c>
      <c r="BU67" s="30">
        <f t="shared" si="69"/>
        <v>0</v>
      </c>
      <c r="BV67" s="30">
        <f t="shared" si="69"/>
        <v>0</v>
      </c>
      <c r="BW67" s="30">
        <f t="shared" si="69"/>
        <v>0</v>
      </c>
      <c r="BX67" s="30">
        <f t="shared" si="69"/>
        <v>0</v>
      </c>
      <c r="BY67" s="30">
        <f t="shared" si="69"/>
        <v>0</v>
      </c>
      <c r="BZ67" s="30">
        <f t="shared" si="69"/>
        <v>0</v>
      </c>
      <c r="CA67" s="30">
        <f t="shared" si="69"/>
        <v>0</v>
      </c>
      <c r="CB67" s="30">
        <f t="shared" si="69"/>
        <v>0</v>
      </c>
      <c r="CC67" s="30">
        <f t="shared" si="69"/>
        <v>0</v>
      </c>
      <c r="CD67" s="30">
        <f t="shared" si="69"/>
        <v>0</v>
      </c>
      <c r="CE67" s="30">
        <f t="shared" si="69"/>
        <v>0</v>
      </c>
      <c r="CF67" s="30">
        <f t="shared" si="69"/>
        <v>0</v>
      </c>
      <c r="CG67" s="30">
        <f t="shared" si="69"/>
        <v>0</v>
      </c>
      <c r="CH67" s="34">
        <f t="shared" si="69"/>
        <v>0</v>
      </c>
    </row>
    <row r="68" spans="1:88" ht="15.75" customHeight="1" x14ac:dyDescent="0.3">
      <c r="A68" s="645"/>
      <c r="B68" s="14" t="str">
        <f t="shared" si="63"/>
        <v>Motors</v>
      </c>
      <c r="C68" s="30">
        <f t="shared" si="66"/>
        <v>0</v>
      </c>
      <c r="D68" s="30">
        <f t="shared" si="67"/>
        <v>0</v>
      </c>
      <c r="E68" s="30">
        <f t="shared" si="70"/>
        <v>0</v>
      </c>
      <c r="F68" s="30">
        <f t="shared" si="70"/>
        <v>0</v>
      </c>
      <c r="G68" s="30">
        <f t="shared" si="70"/>
        <v>0</v>
      </c>
      <c r="H68" s="30">
        <f t="shared" si="70"/>
        <v>0</v>
      </c>
      <c r="I68" s="30">
        <f t="shared" si="70"/>
        <v>0</v>
      </c>
      <c r="J68" s="30">
        <f t="shared" si="70"/>
        <v>0</v>
      </c>
      <c r="K68" s="30">
        <f t="shared" si="70"/>
        <v>0</v>
      </c>
      <c r="L68" s="30">
        <f t="shared" si="70"/>
        <v>0</v>
      </c>
      <c r="M68" s="30">
        <f t="shared" si="70"/>
        <v>0</v>
      </c>
      <c r="N68" s="30">
        <f t="shared" si="70"/>
        <v>0</v>
      </c>
      <c r="O68" s="30">
        <f t="shared" si="70"/>
        <v>0</v>
      </c>
      <c r="P68" s="30">
        <f t="shared" si="70"/>
        <v>0</v>
      </c>
      <c r="Q68" s="30">
        <f t="shared" si="70"/>
        <v>0</v>
      </c>
      <c r="R68" s="30">
        <f t="shared" si="70"/>
        <v>0</v>
      </c>
      <c r="S68" s="30">
        <f t="shared" si="70"/>
        <v>0</v>
      </c>
      <c r="T68" s="30">
        <f t="shared" si="70"/>
        <v>0</v>
      </c>
      <c r="U68" s="30">
        <f t="shared" si="70"/>
        <v>0</v>
      </c>
      <c r="V68" s="30">
        <f t="shared" si="70"/>
        <v>0</v>
      </c>
      <c r="W68" s="30">
        <f t="shared" si="70"/>
        <v>0</v>
      </c>
      <c r="X68" s="30">
        <f t="shared" si="70"/>
        <v>0</v>
      </c>
      <c r="Y68" s="30">
        <f t="shared" si="70"/>
        <v>0</v>
      </c>
      <c r="Z68" s="30">
        <f t="shared" si="70"/>
        <v>0</v>
      </c>
      <c r="AA68" s="30">
        <f t="shared" si="70"/>
        <v>0</v>
      </c>
      <c r="AB68" s="30">
        <f t="shared" si="70"/>
        <v>0</v>
      </c>
      <c r="AC68" s="30">
        <f t="shared" si="70"/>
        <v>0</v>
      </c>
      <c r="AD68" s="30">
        <f t="shared" si="70"/>
        <v>0</v>
      </c>
      <c r="AE68" s="30">
        <f t="shared" si="70"/>
        <v>0</v>
      </c>
      <c r="AF68" s="30">
        <f t="shared" si="70"/>
        <v>0</v>
      </c>
      <c r="AG68" s="30">
        <f t="shared" si="70"/>
        <v>0</v>
      </c>
      <c r="AH68" s="30">
        <f t="shared" si="70"/>
        <v>0</v>
      </c>
      <c r="AI68" s="30">
        <f t="shared" si="70"/>
        <v>0</v>
      </c>
      <c r="AJ68" s="30">
        <f t="shared" si="70"/>
        <v>0</v>
      </c>
      <c r="AK68" s="30">
        <f t="shared" si="70"/>
        <v>0</v>
      </c>
      <c r="AL68" s="30">
        <f t="shared" si="70"/>
        <v>0</v>
      </c>
      <c r="AM68" s="30">
        <f t="shared" si="70"/>
        <v>0</v>
      </c>
      <c r="AN68" s="30">
        <f t="shared" si="70"/>
        <v>0</v>
      </c>
      <c r="AO68" s="30">
        <f t="shared" si="70"/>
        <v>0</v>
      </c>
      <c r="AP68" s="30">
        <f t="shared" si="70"/>
        <v>0</v>
      </c>
      <c r="AQ68" s="30">
        <f t="shared" si="70"/>
        <v>0</v>
      </c>
      <c r="AR68" s="30">
        <f t="shared" si="70"/>
        <v>0</v>
      </c>
      <c r="AS68" s="30">
        <f t="shared" si="70"/>
        <v>0</v>
      </c>
      <c r="AT68" s="30">
        <f t="shared" si="70"/>
        <v>0</v>
      </c>
      <c r="AU68" s="30">
        <f t="shared" si="70"/>
        <v>0</v>
      </c>
      <c r="AV68" s="30">
        <f t="shared" si="70"/>
        <v>0</v>
      </c>
      <c r="AW68" s="30">
        <f t="shared" si="70"/>
        <v>0</v>
      </c>
      <c r="AX68" s="30">
        <f t="shared" si="70"/>
        <v>0</v>
      </c>
      <c r="AY68" s="30">
        <f t="shared" si="70"/>
        <v>0</v>
      </c>
      <c r="AZ68" s="30">
        <f t="shared" si="70"/>
        <v>0</v>
      </c>
      <c r="BA68" s="30">
        <f t="shared" si="70"/>
        <v>0</v>
      </c>
      <c r="BB68" s="30">
        <f t="shared" si="70"/>
        <v>0</v>
      </c>
      <c r="BC68" s="30">
        <f t="shared" si="70"/>
        <v>0</v>
      </c>
      <c r="BD68" s="30">
        <f t="shared" si="70"/>
        <v>0</v>
      </c>
      <c r="BE68" s="30">
        <f t="shared" si="70"/>
        <v>0</v>
      </c>
      <c r="BF68" s="30">
        <f t="shared" si="70"/>
        <v>0</v>
      </c>
      <c r="BG68" s="30">
        <f t="shared" si="70"/>
        <v>0</v>
      </c>
      <c r="BH68" s="30">
        <f t="shared" si="70"/>
        <v>0</v>
      </c>
      <c r="BI68" s="30">
        <f t="shared" si="70"/>
        <v>0</v>
      </c>
      <c r="BJ68" s="30">
        <f t="shared" si="70"/>
        <v>0</v>
      </c>
      <c r="BK68" s="30">
        <f t="shared" si="70"/>
        <v>0</v>
      </c>
      <c r="BL68" s="30">
        <f t="shared" si="70"/>
        <v>0</v>
      </c>
      <c r="BM68" s="30">
        <f t="shared" si="70"/>
        <v>0</v>
      </c>
      <c r="BN68" s="30">
        <f t="shared" si="70"/>
        <v>0</v>
      </c>
      <c r="BO68" s="30">
        <f t="shared" si="70"/>
        <v>0</v>
      </c>
      <c r="BP68" s="30">
        <f t="shared" ref="BP68:CH71" si="71">IF(BP32=0,0,((BP14*0.5)+BO32-BP50)*BP87*BP102*BP$2)</f>
        <v>0</v>
      </c>
      <c r="BQ68" s="30">
        <f t="shared" si="71"/>
        <v>0</v>
      </c>
      <c r="BR68" s="30">
        <f t="shared" si="71"/>
        <v>0</v>
      </c>
      <c r="BS68" s="30">
        <f t="shared" si="71"/>
        <v>0</v>
      </c>
      <c r="BT68" s="30">
        <f t="shared" si="71"/>
        <v>0</v>
      </c>
      <c r="BU68" s="30">
        <f t="shared" si="71"/>
        <v>0</v>
      </c>
      <c r="BV68" s="30">
        <f t="shared" si="71"/>
        <v>0</v>
      </c>
      <c r="BW68" s="30">
        <f t="shared" si="71"/>
        <v>0</v>
      </c>
      <c r="BX68" s="30">
        <f t="shared" si="71"/>
        <v>0</v>
      </c>
      <c r="BY68" s="30">
        <f t="shared" si="71"/>
        <v>0</v>
      </c>
      <c r="BZ68" s="30">
        <f t="shared" si="71"/>
        <v>0</v>
      </c>
      <c r="CA68" s="30">
        <f t="shared" si="71"/>
        <v>0</v>
      </c>
      <c r="CB68" s="30">
        <f t="shared" si="71"/>
        <v>0</v>
      </c>
      <c r="CC68" s="30">
        <f t="shared" si="71"/>
        <v>0</v>
      </c>
      <c r="CD68" s="30">
        <f t="shared" si="71"/>
        <v>0</v>
      </c>
      <c r="CE68" s="30">
        <f t="shared" si="71"/>
        <v>0</v>
      </c>
      <c r="CF68" s="30">
        <f t="shared" si="71"/>
        <v>0</v>
      </c>
      <c r="CG68" s="30">
        <f t="shared" si="71"/>
        <v>0</v>
      </c>
      <c r="CH68" s="34">
        <f t="shared" si="71"/>
        <v>0</v>
      </c>
    </row>
    <row r="69" spans="1:88" ht="15.6" x14ac:dyDescent="0.3">
      <c r="A69" s="645"/>
      <c r="B69" s="14" t="str">
        <f t="shared" si="63"/>
        <v>Process</v>
      </c>
      <c r="C69" s="30">
        <f t="shared" si="66"/>
        <v>0</v>
      </c>
      <c r="D69" s="30">
        <f t="shared" si="67"/>
        <v>0</v>
      </c>
      <c r="E69" s="30">
        <f t="shared" ref="E69:BP71" si="72">IF(E33=0,0,((E15*0.5)+D33-E51)*E88*E103*E$2)</f>
        <v>0</v>
      </c>
      <c r="F69" s="30">
        <f t="shared" si="72"/>
        <v>0</v>
      </c>
      <c r="G69" s="30">
        <f t="shared" si="72"/>
        <v>0</v>
      </c>
      <c r="H69" s="30">
        <f t="shared" si="72"/>
        <v>0</v>
      </c>
      <c r="I69" s="30">
        <f t="shared" si="72"/>
        <v>0</v>
      </c>
      <c r="J69" s="30">
        <f t="shared" si="72"/>
        <v>0</v>
      </c>
      <c r="K69" s="30">
        <f t="shared" si="72"/>
        <v>0</v>
      </c>
      <c r="L69" s="30">
        <f t="shared" si="72"/>
        <v>0</v>
      </c>
      <c r="M69" s="30">
        <f t="shared" si="72"/>
        <v>0</v>
      </c>
      <c r="N69" s="30">
        <f t="shared" si="72"/>
        <v>0</v>
      </c>
      <c r="O69" s="30">
        <f t="shared" si="72"/>
        <v>0</v>
      </c>
      <c r="P69" s="30">
        <f t="shared" si="72"/>
        <v>0</v>
      </c>
      <c r="Q69" s="30">
        <f t="shared" si="72"/>
        <v>0</v>
      </c>
      <c r="R69" s="30">
        <f t="shared" si="72"/>
        <v>0</v>
      </c>
      <c r="S69" s="30">
        <f t="shared" si="72"/>
        <v>0</v>
      </c>
      <c r="T69" s="30">
        <f t="shared" si="72"/>
        <v>0</v>
      </c>
      <c r="U69" s="30">
        <f t="shared" si="72"/>
        <v>0</v>
      </c>
      <c r="V69" s="30">
        <f t="shared" si="72"/>
        <v>0</v>
      </c>
      <c r="W69" s="30">
        <f t="shared" si="72"/>
        <v>0</v>
      </c>
      <c r="X69" s="30">
        <f t="shared" si="72"/>
        <v>0</v>
      </c>
      <c r="Y69" s="30">
        <f t="shared" si="72"/>
        <v>0</v>
      </c>
      <c r="Z69" s="30">
        <f t="shared" si="72"/>
        <v>0</v>
      </c>
      <c r="AA69" s="30">
        <f t="shared" si="72"/>
        <v>0</v>
      </c>
      <c r="AB69" s="30">
        <f t="shared" si="72"/>
        <v>0</v>
      </c>
      <c r="AC69" s="30">
        <f t="shared" si="72"/>
        <v>0</v>
      </c>
      <c r="AD69" s="30">
        <f t="shared" si="72"/>
        <v>0</v>
      </c>
      <c r="AE69" s="30">
        <f t="shared" si="72"/>
        <v>0</v>
      </c>
      <c r="AF69" s="30">
        <f t="shared" si="72"/>
        <v>0</v>
      </c>
      <c r="AG69" s="30">
        <f t="shared" si="72"/>
        <v>0</v>
      </c>
      <c r="AH69" s="30">
        <f t="shared" si="72"/>
        <v>0</v>
      </c>
      <c r="AI69" s="30">
        <f t="shared" si="72"/>
        <v>0</v>
      </c>
      <c r="AJ69" s="30">
        <f t="shared" si="72"/>
        <v>0</v>
      </c>
      <c r="AK69" s="30">
        <f t="shared" si="72"/>
        <v>0</v>
      </c>
      <c r="AL69" s="30">
        <f t="shared" si="72"/>
        <v>0</v>
      </c>
      <c r="AM69" s="30">
        <f t="shared" si="72"/>
        <v>0</v>
      </c>
      <c r="AN69" s="30">
        <f t="shared" si="72"/>
        <v>0</v>
      </c>
      <c r="AO69" s="30">
        <f t="shared" si="72"/>
        <v>0</v>
      </c>
      <c r="AP69" s="30">
        <f t="shared" si="72"/>
        <v>0</v>
      </c>
      <c r="AQ69" s="30">
        <f t="shared" si="72"/>
        <v>0</v>
      </c>
      <c r="AR69" s="30">
        <f t="shared" si="72"/>
        <v>0</v>
      </c>
      <c r="AS69" s="30">
        <f t="shared" si="72"/>
        <v>0</v>
      </c>
      <c r="AT69" s="30">
        <f t="shared" si="72"/>
        <v>0</v>
      </c>
      <c r="AU69" s="30">
        <f t="shared" si="72"/>
        <v>0</v>
      </c>
      <c r="AV69" s="30">
        <f t="shared" si="72"/>
        <v>0</v>
      </c>
      <c r="AW69" s="30">
        <f t="shared" si="72"/>
        <v>0</v>
      </c>
      <c r="AX69" s="30">
        <f t="shared" si="72"/>
        <v>0</v>
      </c>
      <c r="AY69" s="30">
        <f t="shared" si="72"/>
        <v>0</v>
      </c>
      <c r="AZ69" s="30">
        <f t="shared" si="72"/>
        <v>0</v>
      </c>
      <c r="BA69" s="30">
        <f t="shared" si="72"/>
        <v>0</v>
      </c>
      <c r="BB69" s="30">
        <f t="shared" si="72"/>
        <v>0</v>
      </c>
      <c r="BC69" s="30">
        <f t="shared" si="72"/>
        <v>0</v>
      </c>
      <c r="BD69" s="30">
        <f t="shared" si="72"/>
        <v>0</v>
      </c>
      <c r="BE69" s="30">
        <f t="shared" si="72"/>
        <v>0</v>
      </c>
      <c r="BF69" s="30">
        <f t="shared" si="72"/>
        <v>0</v>
      </c>
      <c r="BG69" s="30">
        <f t="shared" si="72"/>
        <v>0</v>
      </c>
      <c r="BH69" s="30">
        <f t="shared" si="72"/>
        <v>0</v>
      </c>
      <c r="BI69" s="30">
        <f t="shared" si="72"/>
        <v>0</v>
      </c>
      <c r="BJ69" s="30">
        <f t="shared" si="72"/>
        <v>0</v>
      </c>
      <c r="BK69" s="30">
        <f t="shared" si="72"/>
        <v>0</v>
      </c>
      <c r="BL69" s="30">
        <f t="shared" si="72"/>
        <v>0</v>
      </c>
      <c r="BM69" s="30">
        <f t="shared" si="72"/>
        <v>0</v>
      </c>
      <c r="BN69" s="30">
        <f t="shared" si="72"/>
        <v>0</v>
      </c>
      <c r="BO69" s="30">
        <f t="shared" si="72"/>
        <v>0</v>
      </c>
      <c r="BP69" s="30">
        <f t="shared" si="72"/>
        <v>0</v>
      </c>
      <c r="BQ69" s="30">
        <f t="shared" si="71"/>
        <v>0</v>
      </c>
      <c r="BR69" s="30">
        <f t="shared" si="71"/>
        <v>0</v>
      </c>
      <c r="BS69" s="30">
        <f t="shared" si="71"/>
        <v>0</v>
      </c>
      <c r="BT69" s="30">
        <f t="shared" si="71"/>
        <v>0</v>
      </c>
      <c r="BU69" s="30">
        <f t="shared" si="71"/>
        <v>0</v>
      </c>
      <c r="BV69" s="30">
        <f t="shared" si="71"/>
        <v>0</v>
      </c>
      <c r="BW69" s="30">
        <f t="shared" si="71"/>
        <v>0</v>
      </c>
      <c r="BX69" s="30">
        <f t="shared" si="71"/>
        <v>0</v>
      </c>
      <c r="BY69" s="30">
        <f t="shared" si="71"/>
        <v>0</v>
      </c>
      <c r="BZ69" s="30">
        <f t="shared" si="71"/>
        <v>0</v>
      </c>
      <c r="CA69" s="30">
        <f t="shared" si="71"/>
        <v>0</v>
      </c>
      <c r="CB69" s="30">
        <f t="shared" si="71"/>
        <v>0</v>
      </c>
      <c r="CC69" s="30">
        <f t="shared" si="71"/>
        <v>0</v>
      </c>
      <c r="CD69" s="30">
        <f t="shared" si="71"/>
        <v>0</v>
      </c>
      <c r="CE69" s="30">
        <f t="shared" si="71"/>
        <v>0</v>
      </c>
      <c r="CF69" s="30">
        <f t="shared" si="71"/>
        <v>0</v>
      </c>
      <c r="CG69" s="30">
        <f t="shared" si="71"/>
        <v>0</v>
      </c>
      <c r="CH69" s="34">
        <f t="shared" si="71"/>
        <v>0</v>
      </c>
    </row>
    <row r="70" spans="1:88" ht="15.6" x14ac:dyDescent="0.3">
      <c r="A70" s="645"/>
      <c r="B70" s="14" t="str">
        <f t="shared" si="63"/>
        <v>Refrigeration</v>
      </c>
      <c r="C70" s="30">
        <f t="shared" si="66"/>
        <v>0</v>
      </c>
      <c r="D70" s="30">
        <f t="shared" si="67"/>
        <v>0</v>
      </c>
      <c r="E70" s="30">
        <f t="shared" si="72"/>
        <v>0</v>
      </c>
      <c r="F70" s="30">
        <f t="shared" si="72"/>
        <v>0</v>
      </c>
      <c r="G70" s="30">
        <f t="shared" si="72"/>
        <v>0</v>
      </c>
      <c r="H70" s="30">
        <f t="shared" si="72"/>
        <v>0</v>
      </c>
      <c r="I70" s="30">
        <f t="shared" si="72"/>
        <v>0</v>
      </c>
      <c r="J70" s="30">
        <f t="shared" si="72"/>
        <v>0</v>
      </c>
      <c r="K70" s="30">
        <f t="shared" si="72"/>
        <v>0</v>
      </c>
      <c r="L70" s="30">
        <f t="shared" si="72"/>
        <v>0</v>
      </c>
      <c r="M70" s="30">
        <f t="shared" si="72"/>
        <v>0</v>
      </c>
      <c r="N70" s="30">
        <f t="shared" si="72"/>
        <v>0</v>
      </c>
      <c r="O70" s="30">
        <f t="shared" si="72"/>
        <v>0</v>
      </c>
      <c r="P70" s="30">
        <f t="shared" si="72"/>
        <v>0</v>
      </c>
      <c r="Q70" s="30">
        <f t="shared" si="72"/>
        <v>0</v>
      </c>
      <c r="R70" s="30">
        <f t="shared" si="72"/>
        <v>0</v>
      </c>
      <c r="S70" s="30">
        <f t="shared" si="72"/>
        <v>0</v>
      </c>
      <c r="T70" s="30">
        <f t="shared" si="72"/>
        <v>0</v>
      </c>
      <c r="U70" s="30">
        <f t="shared" si="72"/>
        <v>0</v>
      </c>
      <c r="V70" s="30">
        <f t="shared" si="72"/>
        <v>0</v>
      </c>
      <c r="W70" s="30">
        <f t="shared" si="72"/>
        <v>0</v>
      </c>
      <c r="X70" s="30">
        <f t="shared" si="72"/>
        <v>0</v>
      </c>
      <c r="Y70" s="30">
        <f t="shared" si="72"/>
        <v>0</v>
      </c>
      <c r="Z70" s="30">
        <f t="shared" si="72"/>
        <v>0</v>
      </c>
      <c r="AA70" s="30">
        <f t="shared" si="72"/>
        <v>0</v>
      </c>
      <c r="AB70" s="30">
        <f t="shared" si="72"/>
        <v>0</v>
      </c>
      <c r="AC70" s="30">
        <f t="shared" si="72"/>
        <v>0</v>
      </c>
      <c r="AD70" s="30">
        <f t="shared" si="72"/>
        <v>0</v>
      </c>
      <c r="AE70" s="30">
        <f t="shared" si="72"/>
        <v>0</v>
      </c>
      <c r="AF70" s="30">
        <f t="shared" si="72"/>
        <v>0</v>
      </c>
      <c r="AG70" s="30">
        <f t="shared" si="72"/>
        <v>0</v>
      </c>
      <c r="AH70" s="30">
        <f t="shared" si="72"/>
        <v>0</v>
      </c>
      <c r="AI70" s="30">
        <f t="shared" si="72"/>
        <v>0</v>
      </c>
      <c r="AJ70" s="30">
        <f t="shared" si="72"/>
        <v>0</v>
      </c>
      <c r="AK70" s="30">
        <f t="shared" si="72"/>
        <v>0</v>
      </c>
      <c r="AL70" s="30">
        <f t="shared" si="72"/>
        <v>0</v>
      </c>
      <c r="AM70" s="30">
        <f t="shared" si="72"/>
        <v>0</v>
      </c>
      <c r="AN70" s="30">
        <f t="shared" si="72"/>
        <v>0</v>
      </c>
      <c r="AO70" s="30">
        <f t="shared" si="72"/>
        <v>0</v>
      </c>
      <c r="AP70" s="30">
        <f t="shared" si="72"/>
        <v>0</v>
      </c>
      <c r="AQ70" s="30">
        <f t="shared" si="72"/>
        <v>0</v>
      </c>
      <c r="AR70" s="30">
        <f t="shared" si="72"/>
        <v>0</v>
      </c>
      <c r="AS70" s="30">
        <f t="shared" si="72"/>
        <v>0</v>
      </c>
      <c r="AT70" s="30">
        <f t="shared" si="72"/>
        <v>0</v>
      </c>
      <c r="AU70" s="30">
        <f t="shared" si="72"/>
        <v>0</v>
      </c>
      <c r="AV70" s="30">
        <f t="shared" si="72"/>
        <v>0</v>
      </c>
      <c r="AW70" s="30">
        <f t="shared" si="72"/>
        <v>0</v>
      </c>
      <c r="AX70" s="30">
        <f t="shared" si="72"/>
        <v>0</v>
      </c>
      <c r="AY70" s="30">
        <f t="shared" si="72"/>
        <v>0</v>
      </c>
      <c r="AZ70" s="30">
        <f t="shared" si="72"/>
        <v>0</v>
      </c>
      <c r="BA70" s="30">
        <f t="shared" si="72"/>
        <v>0</v>
      </c>
      <c r="BB70" s="30">
        <f t="shared" si="72"/>
        <v>0</v>
      </c>
      <c r="BC70" s="30">
        <f t="shared" si="72"/>
        <v>0</v>
      </c>
      <c r="BD70" s="30">
        <f t="shared" si="72"/>
        <v>0</v>
      </c>
      <c r="BE70" s="30">
        <f t="shared" si="72"/>
        <v>0</v>
      </c>
      <c r="BF70" s="30">
        <f t="shared" si="72"/>
        <v>0</v>
      </c>
      <c r="BG70" s="30">
        <f t="shared" si="72"/>
        <v>0</v>
      </c>
      <c r="BH70" s="30">
        <f t="shared" si="72"/>
        <v>0</v>
      </c>
      <c r="BI70" s="30">
        <f t="shared" si="72"/>
        <v>0</v>
      </c>
      <c r="BJ70" s="30">
        <f t="shared" si="72"/>
        <v>0</v>
      </c>
      <c r="BK70" s="30">
        <f t="shared" si="72"/>
        <v>0</v>
      </c>
      <c r="BL70" s="30">
        <f t="shared" si="72"/>
        <v>0</v>
      </c>
      <c r="BM70" s="30">
        <f t="shared" si="72"/>
        <v>0</v>
      </c>
      <c r="BN70" s="30">
        <f t="shared" si="72"/>
        <v>0</v>
      </c>
      <c r="BO70" s="30">
        <f t="shared" si="72"/>
        <v>0</v>
      </c>
      <c r="BP70" s="30">
        <f t="shared" si="72"/>
        <v>0</v>
      </c>
      <c r="BQ70" s="30">
        <f t="shared" si="71"/>
        <v>0</v>
      </c>
      <c r="BR70" s="30">
        <f t="shared" si="71"/>
        <v>0</v>
      </c>
      <c r="BS70" s="30">
        <f t="shared" si="71"/>
        <v>0</v>
      </c>
      <c r="BT70" s="30">
        <f t="shared" si="71"/>
        <v>0</v>
      </c>
      <c r="BU70" s="30">
        <f t="shared" si="71"/>
        <v>0</v>
      </c>
      <c r="BV70" s="30">
        <f t="shared" si="71"/>
        <v>0</v>
      </c>
      <c r="BW70" s="30">
        <f t="shared" si="71"/>
        <v>0</v>
      </c>
      <c r="BX70" s="30">
        <f t="shared" si="71"/>
        <v>0</v>
      </c>
      <c r="BY70" s="30">
        <f t="shared" si="71"/>
        <v>0</v>
      </c>
      <c r="BZ70" s="30">
        <f t="shared" si="71"/>
        <v>0</v>
      </c>
      <c r="CA70" s="30">
        <f t="shared" si="71"/>
        <v>0</v>
      </c>
      <c r="CB70" s="30">
        <f t="shared" si="71"/>
        <v>0</v>
      </c>
      <c r="CC70" s="30">
        <f t="shared" si="71"/>
        <v>0</v>
      </c>
      <c r="CD70" s="30">
        <f t="shared" si="71"/>
        <v>0</v>
      </c>
      <c r="CE70" s="30">
        <f t="shared" si="71"/>
        <v>0</v>
      </c>
      <c r="CF70" s="30">
        <f t="shared" si="71"/>
        <v>0</v>
      </c>
      <c r="CG70" s="30">
        <f t="shared" si="71"/>
        <v>0</v>
      </c>
      <c r="CH70" s="34">
        <f t="shared" si="71"/>
        <v>0</v>
      </c>
    </row>
    <row r="71" spans="1:88" ht="15.6" x14ac:dyDescent="0.3">
      <c r="A71" s="645"/>
      <c r="B71" s="14" t="str">
        <f t="shared" si="63"/>
        <v>Water Heating</v>
      </c>
      <c r="C71" s="30">
        <f t="shared" si="66"/>
        <v>0</v>
      </c>
      <c r="D71" s="30">
        <f t="shared" si="67"/>
        <v>0</v>
      </c>
      <c r="E71" s="30">
        <f t="shared" si="72"/>
        <v>0</v>
      </c>
      <c r="F71" s="30">
        <f t="shared" si="72"/>
        <v>0</v>
      </c>
      <c r="G71" s="30">
        <f t="shared" si="72"/>
        <v>0</v>
      </c>
      <c r="H71" s="30">
        <f t="shared" si="72"/>
        <v>0</v>
      </c>
      <c r="I71" s="30">
        <f t="shared" si="72"/>
        <v>0</v>
      </c>
      <c r="J71" s="30">
        <f t="shared" si="72"/>
        <v>0</v>
      </c>
      <c r="K71" s="30">
        <f t="shared" si="72"/>
        <v>0</v>
      </c>
      <c r="L71" s="30">
        <f t="shared" si="72"/>
        <v>0</v>
      </c>
      <c r="M71" s="30">
        <f t="shared" si="72"/>
        <v>0</v>
      </c>
      <c r="N71" s="30">
        <f t="shared" si="72"/>
        <v>0</v>
      </c>
      <c r="O71" s="30">
        <f t="shared" si="72"/>
        <v>0</v>
      </c>
      <c r="P71" s="30">
        <f t="shared" si="72"/>
        <v>0</v>
      </c>
      <c r="Q71" s="30">
        <f t="shared" si="72"/>
        <v>0</v>
      </c>
      <c r="R71" s="30">
        <f t="shared" si="72"/>
        <v>0</v>
      </c>
      <c r="S71" s="30">
        <f t="shared" si="72"/>
        <v>0</v>
      </c>
      <c r="T71" s="30">
        <f t="shared" si="72"/>
        <v>0</v>
      </c>
      <c r="U71" s="30">
        <f t="shared" si="72"/>
        <v>0</v>
      </c>
      <c r="V71" s="30">
        <f t="shared" si="72"/>
        <v>0</v>
      </c>
      <c r="W71" s="30">
        <f t="shared" si="72"/>
        <v>0</v>
      </c>
      <c r="X71" s="30">
        <f t="shared" si="72"/>
        <v>0</v>
      </c>
      <c r="Y71" s="30">
        <f t="shared" si="72"/>
        <v>0</v>
      </c>
      <c r="Z71" s="30">
        <f t="shared" si="72"/>
        <v>0</v>
      </c>
      <c r="AA71" s="30">
        <f t="shared" si="72"/>
        <v>0</v>
      </c>
      <c r="AB71" s="30">
        <f t="shared" si="72"/>
        <v>0</v>
      </c>
      <c r="AC71" s="30">
        <f t="shared" si="72"/>
        <v>0</v>
      </c>
      <c r="AD71" s="30">
        <f t="shared" si="72"/>
        <v>0</v>
      </c>
      <c r="AE71" s="30">
        <f t="shared" si="72"/>
        <v>0</v>
      </c>
      <c r="AF71" s="30">
        <f t="shared" si="72"/>
        <v>0</v>
      </c>
      <c r="AG71" s="30">
        <f t="shared" si="72"/>
        <v>0</v>
      </c>
      <c r="AH71" s="30">
        <f t="shared" si="72"/>
        <v>0</v>
      </c>
      <c r="AI71" s="30">
        <f t="shared" si="72"/>
        <v>0</v>
      </c>
      <c r="AJ71" s="30">
        <f t="shared" si="72"/>
        <v>0</v>
      </c>
      <c r="AK71" s="30">
        <f t="shared" si="72"/>
        <v>0</v>
      </c>
      <c r="AL71" s="30">
        <f t="shared" si="72"/>
        <v>0</v>
      </c>
      <c r="AM71" s="30">
        <f t="shared" si="72"/>
        <v>0</v>
      </c>
      <c r="AN71" s="30">
        <f t="shared" si="72"/>
        <v>0</v>
      </c>
      <c r="AO71" s="30">
        <f t="shared" si="72"/>
        <v>0</v>
      </c>
      <c r="AP71" s="30">
        <f t="shared" si="72"/>
        <v>0</v>
      </c>
      <c r="AQ71" s="30">
        <f t="shared" si="72"/>
        <v>0</v>
      </c>
      <c r="AR71" s="30">
        <f t="shared" si="72"/>
        <v>0</v>
      </c>
      <c r="AS71" s="30">
        <f t="shared" si="72"/>
        <v>0</v>
      </c>
      <c r="AT71" s="30">
        <f t="shared" si="72"/>
        <v>0</v>
      </c>
      <c r="AU71" s="30">
        <f t="shared" si="72"/>
        <v>0</v>
      </c>
      <c r="AV71" s="30">
        <f t="shared" si="72"/>
        <v>0</v>
      </c>
      <c r="AW71" s="30">
        <f t="shared" si="72"/>
        <v>0</v>
      </c>
      <c r="AX71" s="30">
        <f t="shared" si="72"/>
        <v>0</v>
      </c>
      <c r="AY71" s="30">
        <f t="shared" si="72"/>
        <v>0</v>
      </c>
      <c r="AZ71" s="30">
        <f t="shared" si="72"/>
        <v>0</v>
      </c>
      <c r="BA71" s="30">
        <f t="shared" si="72"/>
        <v>0</v>
      </c>
      <c r="BB71" s="30">
        <f t="shared" si="72"/>
        <v>0</v>
      </c>
      <c r="BC71" s="30">
        <f t="shared" si="72"/>
        <v>0</v>
      </c>
      <c r="BD71" s="30">
        <f t="shared" si="72"/>
        <v>0</v>
      </c>
      <c r="BE71" s="30">
        <f t="shared" si="72"/>
        <v>0</v>
      </c>
      <c r="BF71" s="30">
        <f t="shared" si="72"/>
        <v>0</v>
      </c>
      <c r="BG71" s="30">
        <f t="shared" si="72"/>
        <v>0</v>
      </c>
      <c r="BH71" s="30">
        <f t="shared" si="72"/>
        <v>0</v>
      </c>
      <c r="BI71" s="30">
        <f t="shared" si="72"/>
        <v>0</v>
      </c>
      <c r="BJ71" s="30">
        <f t="shared" si="72"/>
        <v>0</v>
      </c>
      <c r="BK71" s="30">
        <f t="shared" si="72"/>
        <v>0</v>
      </c>
      <c r="BL71" s="30">
        <f t="shared" si="72"/>
        <v>0</v>
      </c>
      <c r="BM71" s="30">
        <f t="shared" si="72"/>
        <v>0</v>
      </c>
      <c r="BN71" s="30">
        <f t="shared" si="72"/>
        <v>0</v>
      </c>
      <c r="BO71" s="30">
        <f t="shared" si="72"/>
        <v>0</v>
      </c>
      <c r="BP71" s="30">
        <f t="shared" si="72"/>
        <v>0</v>
      </c>
      <c r="BQ71" s="30">
        <f t="shared" si="71"/>
        <v>0</v>
      </c>
      <c r="BR71" s="30">
        <f t="shared" si="71"/>
        <v>0</v>
      </c>
      <c r="BS71" s="30">
        <f t="shared" si="71"/>
        <v>0</v>
      </c>
      <c r="BT71" s="30">
        <f t="shared" si="71"/>
        <v>0</v>
      </c>
      <c r="BU71" s="30">
        <f t="shared" si="71"/>
        <v>0</v>
      </c>
      <c r="BV71" s="30">
        <f t="shared" si="71"/>
        <v>0</v>
      </c>
      <c r="BW71" s="30">
        <f t="shared" si="71"/>
        <v>0</v>
      </c>
      <c r="BX71" s="30">
        <f t="shared" si="71"/>
        <v>0</v>
      </c>
      <c r="BY71" s="30">
        <f t="shared" si="71"/>
        <v>0</v>
      </c>
      <c r="BZ71" s="30">
        <f t="shared" si="71"/>
        <v>0</v>
      </c>
      <c r="CA71" s="30">
        <f t="shared" si="71"/>
        <v>0</v>
      </c>
      <c r="CB71" s="30">
        <f t="shared" si="71"/>
        <v>0</v>
      </c>
      <c r="CC71" s="30">
        <f t="shared" si="71"/>
        <v>0</v>
      </c>
      <c r="CD71" s="30">
        <f t="shared" si="71"/>
        <v>0</v>
      </c>
      <c r="CE71" s="30">
        <f t="shared" si="71"/>
        <v>0</v>
      </c>
      <c r="CF71" s="30">
        <f t="shared" si="71"/>
        <v>0</v>
      </c>
      <c r="CG71" s="30">
        <f t="shared" si="71"/>
        <v>0</v>
      </c>
      <c r="CH71" s="34">
        <f t="shared" si="71"/>
        <v>0</v>
      </c>
    </row>
    <row r="72" spans="1:88" ht="15.75" customHeight="1" x14ac:dyDescent="0.3">
      <c r="A72" s="645"/>
      <c r="B72" s="14" t="str">
        <f t="shared" si="63"/>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645"/>
      <c r="B73" s="318" t="s">
        <v>237</v>
      </c>
      <c r="C73" s="30">
        <f>SUM(C59:C72)</f>
        <v>0</v>
      </c>
      <c r="D73" s="30">
        <f>SUM(D59:D72)</f>
        <v>0</v>
      </c>
      <c r="E73" s="30">
        <f t="shared" ref="E73:BP73" si="73">SUM(E59:E72)</f>
        <v>0</v>
      </c>
      <c r="F73" s="30">
        <f t="shared" si="73"/>
        <v>0</v>
      </c>
      <c r="G73" s="30">
        <f t="shared" si="73"/>
        <v>0</v>
      </c>
      <c r="H73" s="30">
        <f t="shared" si="73"/>
        <v>0</v>
      </c>
      <c r="I73" s="30">
        <f t="shared" si="73"/>
        <v>0</v>
      </c>
      <c r="J73" s="30">
        <f t="shared" si="73"/>
        <v>0</v>
      </c>
      <c r="K73" s="30">
        <f t="shared" si="73"/>
        <v>0</v>
      </c>
      <c r="L73" s="30">
        <f t="shared" si="73"/>
        <v>0</v>
      </c>
      <c r="M73" s="30">
        <f t="shared" si="73"/>
        <v>110.17012828101029</v>
      </c>
      <c r="N73" s="30">
        <f t="shared" si="73"/>
        <v>205.73700924979798</v>
      </c>
      <c r="O73" s="30">
        <f t="shared" si="73"/>
        <v>243.79987292315997</v>
      </c>
      <c r="P73" s="30">
        <f t="shared" si="73"/>
        <v>189.48326110396198</v>
      </c>
      <c r="Q73" s="30">
        <f t="shared" si="73"/>
        <v>211.39248116668139</v>
      </c>
      <c r="R73" s="30">
        <f t="shared" si="73"/>
        <v>217.77649680776761</v>
      </c>
      <c r="S73" s="30">
        <f t="shared" si="73"/>
        <v>283.13501015801336</v>
      </c>
      <c r="T73" s="30">
        <f t="shared" si="73"/>
        <v>415.21837435457036</v>
      </c>
      <c r="U73" s="30">
        <f t="shared" si="73"/>
        <v>506.69335685591994</v>
      </c>
      <c r="V73" s="30">
        <f t="shared" si="73"/>
        <v>415.81659567243236</v>
      </c>
      <c r="W73" s="30">
        <f t="shared" si="73"/>
        <v>414.17153525568961</v>
      </c>
      <c r="X73" s="30">
        <f t="shared" si="73"/>
        <v>274.45990107682081</v>
      </c>
      <c r="Y73" s="30">
        <f t="shared" si="73"/>
        <v>220.34025656202058</v>
      </c>
      <c r="Z73" s="30">
        <f t="shared" si="73"/>
        <v>205.73700924979798</v>
      </c>
      <c r="AA73" s="30">
        <f t="shared" si="73"/>
        <v>243.79987292315997</v>
      </c>
      <c r="AB73" s="30">
        <f t="shared" si="73"/>
        <v>189.48326110396198</v>
      </c>
      <c r="AC73" s="30">
        <f t="shared" si="73"/>
        <v>211.39248116668139</v>
      </c>
      <c r="AD73" s="30">
        <f t="shared" si="73"/>
        <v>217.77649680776761</v>
      </c>
      <c r="AE73" s="30">
        <f t="shared" si="73"/>
        <v>283.13501015801336</v>
      </c>
      <c r="AF73" s="30">
        <f t="shared" si="73"/>
        <v>415.21837435457036</v>
      </c>
      <c r="AG73" s="30">
        <f t="shared" si="73"/>
        <v>506.69335685591994</v>
      </c>
      <c r="AH73" s="30">
        <f t="shared" si="73"/>
        <v>415.81659567243236</v>
      </c>
      <c r="AI73" s="30">
        <f t="shared" si="73"/>
        <v>414.17153525568961</v>
      </c>
      <c r="AJ73" s="30">
        <f t="shared" si="73"/>
        <v>274.45990107682081</v>
      </c>
      <c r="AK73" s="30">
        <f t="shared" si="73"/>
        <v>220.34025656202058</v>
      </c>
      <c r="AL73" s="30">
        <f t="shared" si="73"/>
        <v>205.73700924979798</v>
      </c>
      <c r="AM73" s="30">
        <f t="shared" si="73"/>
        <v>243.79987292315997</v>
      </c>
      <c r="AN73" s="30">
        <f t="shared" si="73"/>
        <v>189.48326110396198</v>
      </c>
      <c r="AO73" s="30">
        <f t="shared" si="73"/>
        <v>211.39248116668139</v>
      </c>
      <c r="AP73" s="30">
        <f t="shared" si="73"/>
        <v>217.77649680776761</v>
      </c>
      <c r="AQ73" s="30">
        <f t="shared" si="73"/>
        <v>283.13501015801336</v>
      </c>
      <c r="AR73" s="30">
        <f t="shared" si="73"/>
        <v>415.21837435457036</v>
      </c>
      <c r="AS73" s="30">
        <f t="shared" si="73"/>
        <v>506.69335685591994</v>
      </c>
      <c r="AT73" s="30">
        <f t="shared" si="73"/>
        <v>415.81659567243236</v>
      </c>
      <c r="AU73" s="30">
        <f t="shared" si="73"/>
        <v>414.17153525568961</v>
      </c>
      <c r="AV73" s="30">
        <f t="shared" si="73"/>
        <v>274.45990107682081</v>
      </c>
      <c r="AW73" s="30">
        <f t="shared" si="73"/>
        <v>220.34025656202058</v>
      </c>
      <c r="AX73" s="30">
        <f t="shared" si="73"/>
        <v>205.73700924979798</v>
      </c>
      <c r="AY73" s="30">
        <f t="shared" si="73"/>
        <v>243.79987292315997</v>
      </c>
      <c r="AZ73" s="30">
        <f t="shared" si="73"/>
        <v>189.48326110396198</v>
      </c>
      <c r="BA73" s="30">
        <f t="shared" si="73"/>
        <v>211.39248116668139</v>
      </c>
      <c r="BB73" s="30">
        <f t="shared" si="73"/>
        <v>217.77649680776761</v>
      </c>
      <c r="BC73" s="30">
        <f t="shared" si="73"/>
        <v>283.13501015801336</v>
      </c>
      <c r="BD73" s="30">
        <f t="shared" si="73"/>
        <v>415.21837435457036</v>
      </c>
      <c r="BE73" s="30">
        <f t="shared" si="73"/>
        <v>506.69335685591994</v>
      </c>
      <c r="BF73" s="30">
        <f t="shared" si="73"/>
        <v>415.81659567243236</v>
      </c>
      <c r="BG73" s="30">
        <f t="shared" si="73"/>
        <v>414.17153525568961</v>
      </c>
      <c r="BH73" s="30">
        <f t="shared" si="73"/>
        <v>274.45990107682081</v>
      </c>
      <c r="BI73" s="30">
        <f t="shared" si="73"/>
        <v>220.34025656202058</v>
      </c>
      <c r="BJ73" s="30">
        <f t="shared" si="73"/>
        <v>205.73700924979798</v>
      </c>
      <c r="BK73" s="30">
        <f t="shared" si="73"/>
        <v>243.79987292315997</v>
      </c>
      <c r="BL73" s="30">
        <f t="shared" si="73"/>
        <v>189.48326110396198</v>
      </c>
      <c r="BM73" s="30">
        <f t="shared" si="73"/>
        <v>211.39248116668139</v>
      </c>
      <c r="BN73" s="30">
        <f t="shared" si="73"/>
        <v>217.77649680776761</v>
      </c>
      <c r="BO73" s="30">
        <f t="shared" si="73"/>
        <v>283.13501015801336</v>
      </c>
      <c r="BP73" s="30">
        <f t="shared" si="73"/>
        <v>415.21837435457036</v>
      </c>
      <c r="BQ73" s="30">
        <f t="shared" ref="BQ73:CH73" si="74">SUM(BQ59:BQ72)</f>
        <v>506.69335685591994</v>
      </c>
      <c r="BR73" s="30">
        <f t="shared" si="74"/>
        <v>415.81659567243236</v>
      </c>
      <c r="BS73" s="30">
        <f t="shared" si="74"/>
        <v>414.17153525568961</v>
      </c>
      <c r="BT73" s="30">
        <f t="shared" si="74"/>
        <v>274.45990107682081</v>
      </c>
      <c r="BU73" s="30">
        <f t="shared" si="74"/>
        <v>220.34025656202058</v>
      </c>
      <c r="BV73" s="30">
        <f t="shared" si="74"/>
        <v>205.73700924979798</v>
      </c>
      <c r="BW73" s="30">
        <f t="shared" si="74"/>
        <v>243.79987292315997</v>
      </c>
      <c r="BX73" s="30">
        <f t="shared" si="74"/>
        <v>189.48326110396198</v>
      </c>
      <c r="BY73" s="30">
        <f t="shared" si="74"/>
        <v>211.39248116668139</v>
      </c>
      <c r="BZ73" s="30">
        <f t="shared" si="74"/>
        <v>217.77649680776761</v>
      </c>
      <c r="CA73" s="30">
        <f t="shared" si="74"/>
        <v>283.13501015801336</v>
      </c>
      <c r="CB73" s="30">
        <f t="shared" si="74"/>
        <v>415.21837435457036</v>
      </c>
      <c r="CC73" s="30">
        <f t="shared" si="74"/>
        <v>506.69335685591994</v>
      </c>
      <c r="CD73" s="30">
        <f t="shared" si="74"/>
        <v>415.81659567243236</v>
      </c>
      <c r="CE73" s="30">
        <f t="shared" si="74"/>
        <v>414.17153525568961</v>
      </c>
      <c r="CF73" s="30">
        <f t="shared" si="74"/>
        <v>274.45990107682081</v>
      </c>
      <c r="CG73" s="30">
        <f t="shared" si="74"/>
        <v>220.34025656202058</v>
      </c>
      <c r="CH73" s="34">
        <f t="shared" si="74"/>
        <v>205.73700924979798</v>
      </c>
    </row>
    <row r="74" spans="1:88" ht="16.5" customHeight="1" thickBot="1" x14ac:dyDescent="0.35">
      <c r="A74" s="646"/>
      <c r="B74" s="170" t="s">
        <v>238</v>
      </c>
      <c r="C74" s="31">
        <f>C73</f>
        <v>0</v>
      </c>
      <c r="D74" s="31">
        <f>C74+D73</f>
        <v>0</v>
      </c>
      <c r="E74" s="31">
        <f t="shared" ref="E74:BP74" si="75">D74+E73</f>
        <v>0</v>
      </c>
      <c r="F74" s="31">
        <f t="shared" si="75"/>
        <v>0</v>
      </c>
      <c r="G74" s="31">
        <f t="shared" si="75"/>
        <v>0</v>
      </c>
      <c r="H74" s="31">
        <f t="shared" si="75"/>
        <v>0</v>
      </c>
      <c r="I74" s="31">
        <f t="shared" si="75"/>
        <v>0</v>
      </c>
      <c r="J74" s="31">
        <f t="shared" si="75"/>
        <v>0</v>
      </c>
      <c r="K74" s="31">
        <f t="shared" si="75"/>
        <v>0</v>
      </c>
      <c r="L74" s="31">
        <f t="shared" si="75"/>
        <v>0</v>
      </c>
      <c r="M74" s="31">
        <f t="shared" si="75"/>
        <v>110.17012828101029</v>
      </c>
      <c r="N74" s="31">
        <f t="shared" si="75"/>
        <v>315.90713753080826</v>
      </c>
      <c r="O74" s="31">
        <f t="shared" si="75"/>
        <v>559.70701045396822</v>
      </c>
      <c r="P74" s="31">
        <f t="shared" si="75"/>
        <v>749.19027155793015</v>
      </c>
      <c r="Q74" s="31">
        <f t="shared" si="75"/>
        <v>960.58275272461151</v>
      </c>
      <c r="R74" s="31">
        <f t="shared" si="75"/>
        <v>1178.3592495323792</v>
      </c>
      <c r="S74" s="31">
        <f t="shared" si="75"/>
        <v>1461.4942596903925</v>
      </c>
      <c r="T74" s="31">
        <f t="shared" si="75"/>
        <v>1876.7126340449629</v>
      </c>
      <c r="U74" s="31">
        <f t="shared" si="75"/>
        <v>2383.4059909008829</v>
      </c>
      <c r="V74" s="31">
        <f t="shared" si="75"/>
        <v>2799.2225865733153</v>
      </c>
      <c r="W74" s="31">
        <f t="shared" si="75"/>
        <v>3213.3941218290047</v>
      </c>
      <c r="X74" s="31">
        <f t="shared" si="75"/>
        <v>3487.8540229058253</v>
      </c>
      <c r="Y74" s="31">
        <f t="shared" si="75"/>
        <v>3708.1942794678457</v>
      </c>
      <c r="Z74" s="31">
        <f t="shared" si="75"/>
        <v>3913.9312887176438</v>
      </c>
      <c r="AA74" s="31">
        <f t="shared" si="75"/>
        <v>4157.7311616408042</v>
      </c>
      <c r="AB74" s="31">
        <f t="shared" si="75"/>
        <v>4347.2144227447661</v>
      </c>
      <c r="AC74" s="31">
        <f t="shared" si="75"/>
        <v>4558.6069039114473</v>
      </c>
      <c r="AD74" s="31">
        <f t="shared" si="75"/>
        <v>4776.3834007192145</v>
      </c>
      <c r="AE74" s="31">
        <f t="shared" si="75"/>
        <v>5059.5184108772282</v>
      </c>
      <c r="AF74" s="31">
        <f t="shared" si="75"/>
        <v>5474.7367852317984</v>
      </c>
      <c r="AG74" s="31">
        <f t="shared" si="75"/>
        <v>5981.4301420877182</v>
      </c>
      <c r="AH74" s="31">
        <f t="shared" si="75"/>
        <v>6397.2467377601506</v>
      </c>
      <c r="AI74" s="31">
        <f t="shared" si="75"/>
        <v>6811.41827301584</v>
      </c>
      <c r="AJ74" s="31">
        <f t="shared" si="75"/>
        <v>7085.8781740926606</v>
      </c>
      <c r="AK74" s="31">
        <f t="shared" si="75"/>
        <v>7306.2184306546815</v>
      </c>
      <c r="AL74" s="31">
        <f t="shared" si="75"/>
        <v>7511.9554399044791</v>
      </c>
      <c r="AM74" s="31">
        <f t="shared" si="75"/>
        <v>7755.7553128276395</v>
      </c>
      <c r="AN74" s="31">
        <f t="shared" si="75"/>
        <v>7945.2385739316014</v>
      </c>
      <c r="AO74" s="31">
        <f t="shared" si="75"/>
        <v>8156.6310550982826</v>
      </c>
      <c r="AP74" s="31">
        <f t="shared" si="75"/>
        <v>8374.4075519060498</v>
      </c>
      <c r="AQ74" s="31">
        <f t="shared" si="75"/>
        <v>8657.5425620640635</v>
      </c>
      <c r="AR74" s="31">
        <f t="shared" si="75"/>
        <v>9072.7609364186337</v>
      </c>
      <c r="AS74" s="31">
        <f t="shared" si="75"/>
        <v>9579.4542932745535</v>
      </c>
      <c r="AT74" s="31">
        <f t="shared" si="75"/>
        <v>9995.270888946985</v>
      </c>
      <c r="AU74" s="31">
        <f t="shared" si="75"/>
        <v>10409.442424202674</v>
      </c>
      <c r="AV74" s="31">
        <f t="shared" si="75"/>
        <v>10683.902325279496</v>
      </c>
      <c r="AW74" s="31">
        <f t="shared" si="75"/>
        <v>10904.242581841516</v>
      </c>
      <c r="AX74" s="31">
        <f t="shared" si="75"/>
        <v>11109.979591091314</v>
      </c>
      <c r="AY74" s="31">
        <f t="shared" si="75"/>
        <v>11353.779464014475</v>
      </c>
      <c r="AZ74" s="31">
        <f t="shared" si="75"/>
        <v>11543.262725118437</v>
      </c>
      <c r="BA74" s="31">
        <f t="shared" si="75"/>
        <v>11754.655206285119</v>
      </c>
      <c r="BB74" s="31">
        <f t="shared" si="75"/>
        <v>11972.431703092887</v>
      </c>
      <c r="BC74" s="31">
        <f t="shared" si="75"/>
        <v>12255.566713250901</v>
      </c>
      <c r="BD74" s="31">
        <f t="shared" si="75"/>
        <v>12670.785087605471</v>
      </c>
      <c r="BE74" s="31">
        <f t="shared" si="75"/>
        <v>13177.478444461391</v>
      </c>
      <c r="BF74" s="31">
        <f t="shared" si="75"/>
        <v>13593.295040133822</v>
      </c>
      <c r="BG74" s="31">
        <f t="shared" si="75"/>
        <v>14007.466575389511</v>
      </c>
      <c r="BH74" s="31">
        <f t="shared" si="75"/>
        <v>14281.926476466333</v>
      </c>
      <c r="BI74" s="31">
        <f t="shared" si="75"/>
        <v>14502.266733028353</v>
      </c>
      <c r="BJ74" s="31">
        <f t="shared" si="75"/>
        <v>14708.003742278152</v>
      </c>
      <c r="BK74" s="31">
        <f t="shared" si="75"/>
        <v>14951.803615201312</v>
      </c>
      <c r="BL74" s="31">
        <f t="shared" si="75"/>
        <v>15141.286876305274</v>
      </c>
      <c r="BM74" s="31">
        <f t="shared" si="75"/>
        <v>15352.679357471956</v>
      </c>
      <c r="BN74" s="31">
        <f t="shared" si="75"/>
        <v>15570.455854279724</v>
      </c>
      <c r="BO74" s="31">
        <f t="shared" si="75"/>
        <v>15853.590864437738</v>
      </c>
      <c r="BP74" s="31">
        <f t="shared" si="75"/>
        <v>16268.809238792308</v>
      </c>
      <c r="BQ74" s="31">
        <f t="shared" ref="BQ74:CH74" si="76">BP74+BQ73</f>
        <v>16775.502595648228</v>
      </c>
      <c r="BR74" s="31">
        <f t="shared" si="76"/>
        <v>17191.319191320661</v>
      </c>
      <c r="BS74" s="31">
        <f t="shared" si="76"/>
        <v>17605.49072657635</v>
      </c>
      <c r="BT74" s="31">
        <f t="shared" si="76"/>
        <v>17879.950627653172</v>
      </c>
      <c r="BU74" s="31">
        <f t="shared" si="76"/>
        <v>18100.290884215192</v>
      </c>
      <c r="BV74" s="31">
        <f t="shared" si="76"/>
        <v>18306.02789346499</v>
      </c>
      <c r="BW74" s="31">
        <f t="shared" si="76"/>
        <v>18549.827766388149</v>
      </c>
      <c r="BX74" s="31">
        <f t="shared" si="76"/>
        <v>18739.311027492113</v>
      </c>
      <c r="BY74" s="31">
        <f t="shared" si="76"/>
        <v>18950.703508658793</v>
      </c>
      <c r="BZ74" s="31">
        <f t="shared" si="76"/>
        <v>19168.480005466561</v>
      </c>
      <c r="CA74" s="31">
        <f t="shared" si="76"/>
        <v>19451.615015624575</v>
      </c>
      <c r="CB74" s="31">
        <f t="shared" si="76"/>
        <v>19866.833389979147</v>
      </c>
      <c r="CC74" s="31">
        <f t="shared" si="76"/>
        <v>20373.526746835068</v>
      </c>
      <c r="CD74" s="31">
        <f t="shared" si="76"/>
        <v>20789.343342507502</v>
      </c>
      <c r="CE74" s="31">
        <f t="shared" si="76"/>
        <v>21203.514877763191</v>
      </c>
      <c r="CF74" s="31">
        <f t="shared" si="76"/>
        <v>21477.974778840013</v>
      </c>
      <c r="CG74" s="31">
        <f t="shared" si="76"/>
        <v>21698.315035402033</v>
      </c>
      <c r="CH74" s="35">
        <f t="shared" si="76"/>
        <v>21904.052044651831</v>
      </c>
    </row>
    <row r="75" spans="1:88" x14ac:dyDescent="0.3">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57"/>
    </row>
    <row r="77" spans="1:88" ht="15.6" x14ac:dyDescent="0.3">
      <c r="A77" s="647" t="s">
        <v>222</v>
      </c>
      <c r="B77" s="18" t="s">
        <v>222</v>
      </c>
      <c r="C77" s="309">
        <v>43831</v>
      </c>
      <c r="D77" s="309">
        <v>43862</v>
      </c>
      <c r="E77" s="309">
        <v>43891</v>
      </c>
      <c r="F77" s="309">
        <v>43922</v>
      </c>
      <c r="G77" s="309">
        <v>43952</v>
      </c>
      <c r="H77" s="309">
        <v>43983</v>
      </c>
      <c r="I77" s="309">
        <v>44013</v>
      </c>
      <c r="J77" s="309">
        <v>44044</v>
      </c>
      <c r="K77" s="309">
        <v>44075</v>
      </c>
      <c r="L77" s="309">
        <v>44105</v>
      </c>
      <c r="M77" s="309">
        <v>44136</v>
      </c>
      <c r="N77" s="309">
        <v>44166</v>
      </c>
      <c r="O77" s="309">
        <v>44197</v>
      </c>
      <c r="P77" s="309">
        <v>44228</v>
      </c>
      <c r="Q77" s="309">
        <v>44256</v>
      </c>
      <c r="R77" s="309">
        <v>44287</v>
      </c>
      <c r="S77" s="309">
        <v>44317</v>
      </c>
      <c r="T77" s="309">
        <v>44348</v>
      </c>
      <c r="U77" s="309">
        <v>44378</v>
      </c>
      <c r="V77" s="309">
        <v>44409</v>
      </c>
      <c r="W77" s="309">
        <v>44440</v>
      </c>
      <c r="X77" s="309">
        <v>44470</v>
      </c>
      <c r="Y77" s="309">
        <v>44501</v>
      </c>
      <c r="Z77" s="309">
        <v>44531</v>
      </c>
      <c r="AA77" s="309">
        <v>44562</v>
      </c>
      <c r="AB77" s="309">
        <v>44593</v>
      </c>
      <c r="AC77" s="309">
        <v>44621</v>
      </c>
      <c r="AD77" s="309">
        <v>44652</v>
      </c>
      <c r="AE77" s="309">
        <v>44682</v>
      </c>
      <c r="AF77" s="309">
        <v>44713</v>
      </c>
      <c r="AG77" s="309">
        <v>44743</v>
      </c>
      <c r="AH77" s="309">
        <v>44774</v>
      </c>
      <c r="AI77" s="309">
        <v>44805</v>
      </c>
      <c r="AJ77" s="309">
        <v>44835</v>
      </c>
      <c r="AK77" s="309">
        <v>44866</v>
      </c>
      <c r="AL77" s="309">
        <v>44896</v>
      </c>
      <c r="AM77" s="309">
        <v>44927</v>
      </c>
      <c r="AN77" s="309">
        <v>44958</v>
      </c>
      <c r="AO77" s="309">
        <v>44986</v>
      </c>
      <c r="AP77" s="309">
        <v>45017</v>
      </c>
      <c r="AQ77" s="309">
        <v>45047</v>
      </c>
      <c r="AR77" s="309">
        <v>45078</v>
      </c>
      <c r="AS77" s="309">
        <v>45108</v>
      </c>
      <c r="AT77" s="309">
        <v>45139</v>
      </c>
      <c r="AU77" s="309">
        <v>45170</v>
      </c>
      <c r="AV77" s="309">
        <v>45200</v>
      </c>
      <c r="AW77" s="309">
        <v>45231</v>
      </c>
      <c r="AX77" s="309">
        <v>45261</v>
      </c>
      <c r="AY77" s="309">
        <v>45292</v>
      </c>
      <c r="AZ77" s="309">
        <v>45323</v>
      </c>
      <c r="BA77" s="309">
        <v>45352</v>
      </c>
      <c r="BB77" s="309">
        <v>45383</v>
      </c>
      <c r="BC77" s="309">
        <v>45413</v>
      </c>
      <c r="BD77" s="309">
        <v>45444</v>
      </c>
      <c r="BE77" s="309">
        <v>45474</v>
      </c>
      <c r="BF77" s="309">
        <v>45505</v>
      </c>
      <c r="BG77" s="309">
        <v>45536</v>
      </c>
      <c r="BH77" s="309">
        <v>45566</v>
      </c>
      <c r="BI77" s="309">
        <v>45597</v>
      </c>
      <c r="BJ77" s="309">
        <v>45627</v>
      </c>
      <c r="BK77" s="309">
        <v>45658</v>
      </c>
      <c r="BL77" s="309">
        <v>45689</v>
      </c>
      <c r="BM77" s="309">
        <v>45717</v>
      </c>
      <c r="BN77" s="309">
        <v>45748</v>
      </c>
      <c r="BO77" s="309">
        <v>45778</v>
      </c>
      <c r="BP77" s="309">
        <v>45809</v>
      </c>
      <c r="BQ77" s="309">
        <v>45839</v>
      </c>
      <c r="BR77" s="309">
        <v>45870</v>
      </c>
      <c r="BS77" s="309">
        <v>45901</v>
      </c>
      <c r="BT77" s="309">
        <v>45931</v>
      </c>
      <c r="BU77" s="309">
        <v>45962</v>
      </c>
      <c r="BV77" s="309">
        <v>45992</v>
      </c>
      <c r="BW77" s="309">
        <v>46023</v>
      </c>
      <c r="BX77" s="309">
        <v>46054</v>
      </c>
      <c r="BY77" s="309">
        <v>46082</v>
      </c>
      <c r="BZ77" s="309">
        <v>46113</v>
      </c>
      <c r="CA77" s="309">
        <v>46143</v>
      </c>
      <c r="CB77" s="309">
        <v>46174</v>
      </c>
      <c r="CC77" s="309">
        <v>46204</v>
      </c>
      <c r="CD77" s="309">
        <v>46235</v>
      </c>
      <c r="CE77" s="309">
        <v>46266</v>
      </c>
      <c r="CF77" s="309">
        <v>46296</v>
      </c>
      <c r="CG77" s="309">
        <v>46327</v>
      </c>
      <c r="CH77" s="310">
        <v>46357</v>
      </c>
      <c r="CJ77" s="259" t="s">
        <v>105</v>
      </c>
    </row>
    <row r="78" spans="1:88" ht="15.75" customHeight="1" x14ac:dyDescent="0.3">
      <c r="A78" s="648"/>
      <c r="B78" s="14" t="str">
        <f>B59</f>
        <v>Air Comp</v>
      </c>
      <c r="C78" s="433">
        <f>'2M - SGS'!C78</f>
        <v>8.5109000000000004E-2</v>
      </c>
      <c r="D78" s="433">
        <f>'2M - SGS'!D78</f>
        <v>7.7715000000000006E-2</v>
      </c>
      <c r="E78" s="433">
        <f>'2M - SGS'!E78</f>
        <v>8.6136000000000004E-2</v>
      </c>
      <c r="F78" s="433">
        <f>'2M - SGS'!F78</f>
        <v>7.9796000000000006E-2</v>
      </c>
      <c r="G78" s="433">
        <f>'2M - SGS'!G78</f>
        <v>8.5334999999999994E-2</v>
      </c>
      <c r="H78" s="433">
        <f>'2M - SGS'!H78</f>
        <v>8.1994999999999998E-2</v>
      </c>
      <c r="I78" s="433">
        <f>'2M - SGS'!I78</f>
        <v>8.4098999999999993E-2</v>
      </c>
      <c r="J78" s="433">
        <f>'2M - SGS'!J78</f>
        <v>8.4198999999999996E-2</v>
      </c>
      <c r="K78" s="433">
        <f>'2M - SGS'!K78</f>
        <v>8.2512000000000002E-2</v>
      </c>
      <c r="L78" s="433">
        <f>'2M - SGS'!L78</f>
        <v>8.5277000000000006E-2</v>
      </c>
      <c r="M78" s="433">
        <f>'2M - SGS'!M78</f>
        <v>8.2588999999999996E-2</v>
      </c>
      <c r="N78" s="433">
        <f>'2M - SGS'!N78</f>
        <v>8.5237999999999994E-2</v>
      </c>
      <c r="O78" s="433">
        <f>'2M - SGS'!O78</f>
        <v>8.5109000000000004E-2</v>
      </c>
      <c r="P78" s="433">
        <f>'2M - SGS'!P78</f>
        <v>7.7715000000000006E-2</v>
      </c>
      <c r="Q78" s="433">
        <f>'2M - SGS'!Q78</f>
        <v>8.6136000000000004E-2</v>
      </c>
      <c r="R78" s="433">
        <f>'2M - SGS'!R78</f>
        <v>7.9796000000000006E-2</v>
      </c>
      <c r="S78" s="433">
        <f>'2M - SGS'!S78</f>
        <v>8.5334999999999994E-2</v>
      </c>
      <c r="T78" s="433">
        <f>'2M - SGS'!T78</f>
        <v>8.1994999999999998E-2</v>
      </c>
      <c r="U78" s="433">
        <f>'2M - SGS'!U78</f>
        <v>8.4098999999999993E-2</v>
      </c>
      <c r="V78" s="433">
        <f>'2M - SGS'!V78</f>
        <v>8.4198999999999996E-2</v>
      </c>
      <c r="W78" s="433">
        <f>'2M - SGS'!W78</f>
        <v>8.2512000000000002E-2</v>
      </c>
      <c r="X78" s="433">
        <f>'2M - SGS'!X78</f>
        <v>8.5277000000000006E-2</v>
      </c>
      <c r="Y78" s="433">
        <f>'2M - SGS'!Y78</f>
        <v>8.2588999999999996E-2</v>
      </c>
      <c r="Z78" s="433">
        <f>'2M - SGS'!Z78</f>
        <v>8.5237999999999994E-2</v>
      </c>
      <c r="AA78" s="433">
        <f>'2M - SGS'!AA78</f>
        <v>8.5109000000000004E-2</v>
      </c>
      <c r="AB78" s="433">
        <f>'2M - SGS'!AB78</f>
        <v>7.7715000000000006E-2</v>
      </c>
      <c r="AC78" s="433">
        <f>'2M - SGS'!AC78</f>
        <v>8.6136000000000004E-2</v>
      </c>
      <c r="AD78" s="433">
        <f>'2M - SGS'!AD78</f>
        <v>7.9796000000000006E-2</v>
      </c>
      <c r="AE78" s="433">
        <f>'2M - SGS'!AE78</f>
        <v>8.5334999999999994E-2</v>
      </c>
      <c r="AF78" s="433">
        <f>'2M - SGS'!AF78</f>
        <v>8.1994999999999998E-2</v>
      </c>
      <c r="AG78" s="433">
        <f>'2M - SGS'!AG78</f>
        <v>8.4098999999999993E-2</v>
      </c>
      <c r="AH78" s="433">
        <f>'2M - SGS'!AH78</f>
        <v>8.4198999999999996E-2</v>
      </c>
      <c r="AI78" s="433">
        <f>'2M - SGS'!AI78</f>
        <v>8.2512000000000002E-2</v>
      </c>
      <c r="AJ78" s="433">
        <f>'2M - SGS'!AJ78</f>
        <v>8.5277000000000006E-2</v>
      </c>
      <c r="AK78" s="433">
        <f>'2M - SGS'!AK78</f>
        <v>8.2588999999999996E-2</v>
      </c>
      <c r="AL78" s="433">
        <f>'2M - SGS'!AL78</f>
        <v>8.5237999999999994E-2</v>
      </c>
      <c r="AM78" s="433">
        <f>'2M - SGS'!AM78</f>
        <v>8.5109000000000004E-2</v>
      </c>
      <c r="AN78" s="433">
        <f>'2M - SGS'!AN78</f>
        <v>7.7715000000000006E-2</v>
      </c>
      <c r="AO78" s="433">
        <f>'2M - SGS'!AO78</f>
        <v>8.6136000000000004E-2</v>
      </c>
      <c r="AP78" s="433">
        <f>'2M - SGS'!AP78</f>
        <v>7.9796000000000006E-2</v>
      </c>
      <c r="AQ78" s="433">
        <f>'2M - SGS'!AQ78</f>
        <v>8.5334999999999994E-2</v>
      </c>
      <c r="AR78" s="433">
        <f>'2M - SGS'!AR78</f>
        <v>8.1994999999999998E-2</v>
      </c>
      <c r="AS78" s="433">
        <f>'2M - SGS'!AS78</f>
        <v>8.4098999999999993E-2</v>
      </c>
      <c r="AT78" s="433">
        <f>'2M - SGS'!AT78</f>
        <v>8.4198999999999996E-2</v>
      </c>
      <c r="AU78" s="433">
        <f>'2M - SGS'!AU78</f>
        <v>8.2512000000000002E-2</v>
      </c>
      <c r="AV78" s="433">
        <f>'2M - SGS'!AV78</f>
        <v>8.5277000000000006E-2</v>
      </c>
      <c r="AW78" s="433">
        <f>'2M - SGS'!AW78</f>
        <v>8.2588999999999996E-2</v>
      </c>
      <c r="AX78" s="433">
        <f>'2M - SGS'!AX78</f>
        <v>8.5237999999999994E-2</v>
      </c>
      <c r="AY78" s="433">
        <f>'2M - SGS'!AY78</f>
        <v>8.5109000000000004E-2</v>
      </c>
      <c r="AZ78" s="433">
        <f>'2M - SGS'!AZ78</f>
        <v>7.7715000000000006E-2</v>
      </c>
      <c r="BA78" s="433">
        <f>'2M - SGS'!BA78</f>
        <v>8.6136000000000004E-2</v>
      </c>
      <c r="BB78" s="433">
        <f>'2M - SGS'!BB78</f>
        <v>7.9796000000000006E-2</v>
      </c>
      <c r="BC78" s="433">
        <f>'2M - SGS'!BC78</f>
        <v>8.5334999999999994E-2</v>
      </c>
      <c r="BD78" s="433">
        <f>'2M - SGS'!BD78</f>
        <v>8.1994999999999998E-2</v>
      </c>
      <c r="BE78" s="433">
        <f>'2M - SGS'!BE78</f>
        <v>8.4098999999999993E-2</v>
      </c>
      <c r="BF78" s="433">
        <f>'2M - SGS'!BF78</f>
        <v>8.4198999999999996E-2</v>
      </c>
      <c r="BG78" s="433">
        <f>'2M - SGS'!BG78</f>
        <v>8.2512000000000002E-2</v>
      </c>
      <c r="BH78" s="433">
        <f>'2M - SGS'!BH78</f>
        <v>8.5277000000000006E-2</v>
      </c>
      <c r="BI78" s="433">
        <f>'2M - SGS'!BI78</f>
        <v>8.2588999999999996E-2</v>
      </c>
      <c r="BJ78" s="433">
        <f>'2M - SGS'!BJ78</f>
        <v>8.5237999999999994E-2</v>
      </c>
      <c r="BK78" s="433">
        <f>'2M - SGS'!BK78</f>
        <v>8.5109000000000004E-2</v>
      </c>
      <c r="BL78" s="433">
        <f>'2M - SGS'!BL78</f>
        <v>7.7715000000000006E-2</v>
      </c>
      <c r="BM78" s="433">
        <f>'2M - SGS'!BM78</f>
        <v>8.6136000000000004E-2</v>
      </c>
      <c r="BN78" s="433">
        <f>'2M - SGS'!BN78</f>
        <v>7.9796000000000006E-2</v>
      </c>
      <c r="BO78" s="433">
        <f>'2M - SGS'!BO78</f>
        <v>8.5334999999999994E-2</v>
      </c>
      <c r="BP78" s="433">
        <f>'2M - SGS'!BP78</f>
        <v>8.1994999999999998E-2</v>
      </c>
      <c r="BQ78" s="433">
        <f>'2M - SGS'!BQ78</f>
        <v>8.4098999999999993E-2</v>
      </c>
      <c r="BR78" s="433">
        <f>'2M - SGS'!BR78</f>
        <v>8.4198999999999996E-2</v>
      </c>
      <c r="BS78" s="433">
        <f>'2M - SGS'!BS78</f>
        <v>8.2512000000000002E-2</v>
      </c>
      <c r="BT78" s="433">
        <f>'2M - SGS'!BT78</f>
        <v>8.5277000000000006E-2</v>
      </c>
      <c r="BU78" s="433">
        <f>'2M - SGS'!BU78</f>
        <v>8.2588999999999996E-2</v>
      </c>
      <c r="BV78" s="433">
        <f>'2M - SGS'!BV78</f>
        <v>8.5237999999999994E-2</v>
      </c>
      <c r="BW78" s="433">
        <f>'2M - SGS'!BW78</f>
        <v>8.5109000000000004E-2</v>
      </c>
      <c r="BX78" s="433">
        <f>'2M - SGS'!BX78</f>
        <v>7.7715000000000006E-2</v>
      </c>
      <c r="BY78" s="433">
        <f>'2M - SGS'!BY78</f>
        <v>8.6136000000000004E-2</v>
      </c>
      <c r="BZ78" s="433">
        <f>'2M - SGS'!BZ78</f>
        <v>7.9796000000000006E-2</v>
      </c>
      <c r="CA78" s="433">
        <f>'2M - SGS'!CA78</f>
        <v>8.5334999999999994E-2</v>
      </c>
      <c r="CB78" s="433">
        <f>'2M - SGS'!CB78</f>
        <v>8.1994999999999998E-2</v>
      </c>
      <c r="CC78" s="433">
        <f>'2M - SGS'!CC78</f>
        <v>8.4098999999999993E-2</v>
      </c>
      <c r="CD78" s="433">
        <f>'2M - SGS'!CD78</f>
        <v>8.4198999999999996E-2</v>
      </c>
      <c r="CE78" s="433">
        <f>'2M - SGS'!CE78</f>
        <v>8.2512000000000002E-2</v>
      </c>
      <c r="CF78" s="433">
        <f>'2M - SGS'!CF78</f>
        <v>8.5277000000000006E-2</v>
      </c>
      <c r="CG78" s="433">
        <f>'2M - SGS'!CG78</f>
        <v>8.2588999999999996E-2</v>
      </c>
      <c r="CH78" s="434">
        <f>'2M - SGS'!CH78</f>
        <v>8.5237999999999994E-2</v>
      </c>
      <c r="CJ78" s="278">
        <f>SUM(C78:N78)</f>
        <v>1.0000000000000002</v>
      </c>
    </row>
    <row r="79" spans="1:88" ht="15.6" x14ac:dyDescent="0.3">
      <c r="A79" s="648"/>
      <c r="B79" s="14" t="str">
        <f t="shared" ref="B79:B90" si="77">B60</f>
        <v>Building Shell</v>
      </c>
      <c r="C79" s="433">
        <f>'2M - SGS'!C79</f>
        <v>0.107824</v>
      </c>
      <c r="D79" s="433">
        <f>'2M - SGS'!D79</f>
        <v>9.1051999999999994E-2</v>
      </c>
      <c r="E79" s="433">
        <f>'2M - SGS'!E79</f>
        <v>7.1135000000000004E-2</v>
      </c>
      <c r="F79" s="433">
        <f>'2M - SGS'!F79</f>
        <v>4.1179E-2</v>
      </c>
      <c r="G79" s="433">
        <f>'2M - SGS'!G79</f>
        <v>4.4423999999999998E-2</v>
      </c>
      <c r="H79" s="433">
        <f>'2M - SGS'!H79</f>
        <v>0.106128</v>
      </c>
      <c r="I79" s="433">
        <f>'2M - SGS'!I79</f>
        <v>0.14288100000000001</v>
      </c>
      <c r="J79" s="433">
        <f>'2M - SGS'!J79</f>
        <v>0.133494</v>
      </c>
      <c r="K79" s="433">
        <f>'2M - SGS'!K79</f>
        <v>5.781E-2</v>
      </c>
      <c r="L79" s="433">
        <f>'2M - SGS'!L79</f>
        <v>3.8018000000000003E-2</v>
      </c>
      <c r="M79" s="433">
        <f>'2M - SGS'!M79</f>
        <v>6.2103999999999999E-2</v>
      </c>
      <c r="N79" s="433">
        <f>'2M - SGS'!N79</f>
        <v>0.10395</v>
      </c>
      <c r="O79" s="433">
        <f>'2M - SGS'!O79</f>
        <v>0.107824</v>
      </c>
      <c r="P79" s="433">
        <f>'2M - SGS'!P79</f>
        <v>9.1051999999999994E-2</v>
      </c>
      <c r="Q79" s="433">
        <f>'2M - SGS'!Q79</f>
        <v>7.1135000000000004E-2</v>
      </c>
      <c r="R79" s="433">
        <f>'2M - SGS'!R79</f>
        <v>4.1179E-2</v>
      </c>
      <c r="S79" s="433">
        <f>'2M - SGS'!S79</f>
        <v>4.4423999999999998E-2</v>
      </c>
      <c r="T79" s="433">
        <f>'2M - SGS'!T79</f>
        <v>0.106128</v>
      </c>
      <c r="U79" s="433">
        <f>'2M - SGS'!U79</f>
        <v>0.14288100000000001</v>
      </c>
      <c r="V79" s="433">
        <f>'2M - SGS'!V79</f>
        <v>0.133494</v>
      </c>
      <c r="W79" s="433">
        <f>'2M - SGS'!W79</f>
        <v>5.781E-2</v>
      </c>
      <c r="X79" s="433">
        <f>'2M - SGS'!X79</f>
        <v>3.8018000000000003E-2</v>
      </c>
      <c r="Y79" s="433">
        <f>'2M - SGS'!Y79</f>
        <v>6.2103999999999999E-2</v>
      </c>
      <c r="Z79" s="433">
        <f>'2M - SGS'!Z79</f>
        <v>0.10395</v>
      </c>
      <c r="AA79" s="433">
        <f>'2M - SGS'!AA79</f>
        <v>0.107824</v>
      </c>
      <c r="AB79" s="433">
        <f>'2M - SGS'!AB79</f>
        <v>9.1051999999999994E-2</v>
      </c>
      <c r="AC79" s="433">
        <f>'2M - SGS'!AC79</f>
        <v>7.1135000000000004E-2</v>
      </c>
      <c r="AD79" s="433">
        <f>'2M - SGS'!AD79</f>
        <v>4.1179E-2</v>
      </c>
      <c r="AE79" s="433">
        <f>'2M - SGS'!AE79</f>
        <v>4.4423999999999998E-2</v>
      </c>
      <c r="AF79" s="433">
        <f>'2M - SGS'!AF79</f>
        <v>0.106128</v>
      </c>
      <c r="AG79" s="433">
        <f>'2M - SGS'!AG79</f>
        <v>0.14288100000000001</v>
      </c>
      <c r="AH79" s="433">
        <f>'2M - SGS'!AH79</f>
        <v>0.133494</v>
      </c>
      <c r="AI79" s="433">
        <f>'2M - SGS'!AI79</f>
        <v>5.781E-2</v>
      </c>
      <c r="AJ79" s="433">
        <f>'2M - SGS'!AJ79</f>
        <v>3.8018000000000003E-2</v>
      </c>
      <c r="AK79" s="433">
        <f>'2M - SGS'!AK79</f>
        <v>6.2103999999999999E-2</v>
      </c>
      <c r="AL79" s="433">
        <f>'2M - SGS'!AL79</f>
        <v>0.10395</v>
      </c>
      <c r="AM79" s="433">
        <f>'2M - SGS'!AM79</f>
        <v>0.107824</v>
      </c>
      <c r="AN79" s="433">
        <f>'2M - SGS'!AN79</f>
        <v>9.1051999999999994E-2</v>
      </c>
      <c r="AO79" s="433">
        <f>'2M - SGS'!AO79</f>
        <v>7.1135000000000004E-2</v>
      </c>
      <c r="AP79" s="433">
        <f>'2M - SGS'!AP79</f>
        <v>4.1179E-2</v>
      </c>
      <c r="AQ79" s="433">
        <f>'2M - SGS'!AQ79</f>
        <v>4.4423999999999998E-2</v>
      </c>
      <c r="AR79" s="433">
        <f>'2M - SGS'!AR79</f>
        <v>0.106128</v>
      </c>
      <c r="AS79" s="433">
        <f>'2M - SGS'!AS79</f>
        <v>0.14288100000000001</v>
      </c>
      <c r="AT79" s="433">
        <f>'2M - SGS'!AT79</f>
        <v>0.133494</v>
      </c>
      <c r="AU79" s="433">
        <f>'2M - SGS'!AU79</f>
        <v>5.781E-2</v>
      </c>
      <c r="AV79" s="433">
        <f>'2M - SGS'!AV79</f>
        <v>3.8018000000000003E-2</v>
      </c>
      <c r="AW79" s="433">
        <f>'2M - SGS'!AW79</f>
        <v>6.2103999999999999E-2</v>
      </c>
      <c r="AX79" s="433">
        <f>'2M - SGS'!AX79</f>
        <v>0.10395</v>
      </c>
      <c r="AY79" s="433">
        <f>'2M - SGS'!AY79</f>
        <v>0.107824</v>
      </c>
      <c r="AZ79" s="433">
        <f>'2M - SGS'!AZ79</f>
        <v>9.1051999999999994E-2</v>
      </c>
      <c r="BA79" s="433">
        <f>'2M - SGS'!BA79</f>
        <v>7.1135000000000004E-2</v>
      </c>
      <c r="BB79" s="433">
        <f>'2M - SGS'!BB79</f>
        <v>4.1179E-2</v>
      </c>
      <c r="BC79" s="433">
        <f>'2M - SGS'!BC79</f>
        <v>4.4423999999999998E-2</v>
      </c>
      <c r="BD79" s="433">
        <f>'2M - SGS'!BD79</f>
        <v>0.106128</v>
      </c>
      <c r="BE79" s="433">
        <f>'2M - SGS'!BE79</f>
        <v>0.14288100000000001</v>
      </c>
      <c r="BF79" s="433">
        <f>'2M - SGS'!BF79</f>
        <v>0.133494</v>
      </c>
      <c r="BG79" s="433">
        <f>'2M - SGS'!BG79</f>
        <v>5.781E-2</v>
      </c>
      <c r="BH79" s="433">
        <f>'2M - SGS'!BH79</f>
        <v>3.8018000000000003E-2</v>
      </c>
      <c r="BI79" s="433">
        <f>'2M - SGS'!BI79</f>
        <v>6.2103999999999999E-2</v>
      </c>
      <c r="BJ79" s="433">
        <f>'2M - SGS'!BJ79</f>
        <v>0.10395</v>
      </c>
      <c r="BK79" s="433">
        <f>'2M - SGS'!BK79</f>
        <v>0.107824</v>
      </c>
      <c r="BL79" s="433">
        <f>'2M - SGS'!BL79</f>
        <v>9.1051999999999994E-2</v>
      </c>
      <c r="BM79" s="433">
        <f>'2M - SGS'!BM79</f>
        <v>7.1135000000000004E-2</v>
      </c>
      <c r="BN79" s="433">
        <f>'2M - SGS'!BN79</f>
        <v>4.1179E-2</v>
      </c>
      <c r="BO79" s="433">
        <f>'2M - SGS'!BO79</f>
        <v>4.4423999999999998E-2</v>
      </c>
      <c r="BP79" s="433">
        <f>'2M - SGS'!BP79</f>
        <v>0.106128</v>
      </c>
      <c r="BQ79" s="433">
        <f>'2M - SGS'!BQ79</f>
        <v>0.14288100000000001</v>
      </c>
      <c r="BR79" s="433">
        <f>'2M - SGS'!BR79</f>
        <v>0.133494</v>
      </c>
      <c r="BS79" s="433">
        <f>'2M - SGS'!BS79</f>
        <v>5.781E-2</v>
      </c>
      <c r="BT79" s="433">
        <f>'2M - SGS'!BT79</f>
        <v>3.8018000000000003E-2</v>
      </c>
      <c r="BU79" s="433">
        <f>'2M - SGS'!BU79</f>
        <v>6.2103999999999999E-2</v>
      </c>
      <c r="BV79" s="433">
        <f>'2M - SGS'!BV79</f>
        <v>0.10395</v>
      </c>
      <c r="BW79" s="433">
        <f>'2M - SGS'!BW79</f>
        <v>0.107824</v>
      </c>
      <c r="BX79" s="433">
        <f>'2M - SGS'!BX79</f>
        <v>9.1051999999999994E-2</v>
      </c>
      <c r="BY79" s="433">
        <f>'2M - SGS'!BY79</f>
        <v>7.1135000000000004E-2</v>
      </c>
      <c r="BZ79" s="433">
        <f>'2M - SGS'!BZ79</f>
        <v>4.1179E-2</v>
      </c>
      <c r="CA79" s="433">
        <f>'2M - SGS'!CA79</f>
        <v>4.4423999999999998E-2</v>
      </c>
      <c r="CB79" s="433">
        <f>'2M - SGS'!CB79</f>
        <v>0.106128</v>
      </c>
      <c r="CC79" s="433">
        <f>'2M - SGS'!CC79</f>
        <v>0.14288100000000001</v>
      </c>
      <c r="CD79" s="433">
        <f>'2M - SGS'!CD79</f>
        <v>0.133494</v>
      </c>
      <c r="CE79" s="433">
        <f>'2M - SGS'!CE79</f>
        <v>5.781E-2</v>
      </c>
      <c r="CF79" s="433">
        <f>'2M - SGS'!CF79</f>
        <v>3.8018000000000003E-2</v>
      </c>
      <c r="CG79" s="433">
        <f>'2M - SGS'!CG79</f>
        <v>6.2103999999999999E-2</v>
      </c>
      <c r="CH79" s="434">
        <f>'2M - SGS'!CH79</f>
        <v>0.10395</v>
      </c>
      <c r="CJ79" s="278">
        <f t="shared" ref="CJ79:CJ90" si="78">SUM(C79:N79)</f>
        <v>0.99999900000000008</v>
      </c>
    </row>
    <row r="80" spans="1:88" ht="15.6" x14ac:dyDescent="0.3">
      <c r="A80" s="648"/>
      <c r="B80" s="14" t="str">
        <f t="shared" si="77"/>
        <v>Cooking</v>
      </c>
      <c r="C80" s="433">
        <f>'2M - SGS'!C80</f>
        <v>8.6096000000000006E-2</v>
      </c>
      <c r="D80" s="433">
        <f>'2M - SGS'!D80</f>
        <v>7.8608999999999998E-2</v>
      </c>
      <c r="E80" s="433">
        <f>'2M - SGS'!E80</f>
        <v>8.1547999999999995E-2</v>
      </c>
      <c r="F80" s="433">
        <f>'2M - SGS'!F80</f>
        <v>7.2947999999999999E-2</v>
      </c>
      <c r="G80" s="433">
        <f>'2M - SGS'!G80</f>
        <v>8.6277000000000006E-2</v>
      </c>
      <c r="H80" s="433">
        <f>'2M - SGS'!H80</f>
        <v>8.3294000000000007E-2</v>
      </c>
      <c r="I80" s="433">
        <f>'2M - SGS'!I80</f>
        <v>8.5859000000000005E-2</v>
      </c>
      <c r="J80" s="433">
        <f>'2M - SGS'!J80</f>
        <v>8.5885000000000003E-2</v>
      </c>
      <c r="K80" s="433">
        <f>'2M - SGS'!K80</f>
        <v>8.3474999999999994E-2</v>
      </c>
      <c r="L80" s="433">
        <f>'2M - SGS'!L80</f>
        <v>8.6262000000000005E-2</v>
      </c>
      <c r="M80" s="433">
        <f>'2M - SGS'!M80</f>
        <v>8.3496000000000001E-2</v>
      </c>
      <c r="N80" s="433">
        <f>'2M - SGS'!N80</f>
        <v>8.6250999999999994E-2</v>
      </c>
      <c r="O80" s="433">
        <f>'2M - SGS'!O80</f>
        <v>8.6096000000000006E-2</v>
      </c>
      <c r="P80" s="433">
        <f>'2M - SGS'!P80</f>
        <v>7.8608999999999998E-2</v>
      </c>
      <c r="Q80" s="433">
        <f>'2M - SGS'!Q80</f>
        <v>8.1547999999999995E-2</v>
      </c>
      <c r="R80" s="433">
        <f>'2M - SGS'!R80</f>
        <v>7.2947999999999999E-2</v>
      </c>
      <c r="S80" s="433">
        <f>'2M - SGS'!S80</f>
        <v>8.6277000000000006E-2</v>
      </c>
      <c r="T80" s="433">
        <f>'2M - SGS'!T80</f>
        <v>8.3294000000000007E-2</v>
      </c>
      <c r="U80" s="433">
        <f>'2M - SGS'!U80</f>
        <v>8.5859000000000005E-2</v>
      </c>
      <c r="V80" s="433">
        <f>'2M - SGS'!V80</f>
        <v>8.5885000000000003E-2</v>
      </c>
      <c r="W80" s="433">
        <f>'2M - SGS'!W80</f>
        <v>8.3474999999999994E-2</v>
      </c>
      <c r="X80" s="433">
        <f>'2M - SGS'!X80</f>
        <v>8.6262000000000005E-2</v>
      </c>
      <c r="Y80" s="433">
        <f>'2M - SGS'!Y80</f>
        <v>8.3496000000000001E-2</v>
      </c>
      <c r="Z80" s="433">
        <f>'2M - SGS'!Z80</f>
        <v>8.6250999999999994E-2</v>
      </c>
      <c r="AA80" s="433">
        <f>'2M - SGS'!AA80</f>
        <v>8.6096000000000006E-2</v>
      </c>
      <c r="AB80" s="433">
        <f>'2M - SGS'!AB80</f>
        <v>7.8608999999999998E-2</v>
      </c>
      <c r="AC80" s="433">
        <f>'2M - SGS'!AC80</f>
        <v>8.1547999999999995E-2</v>
      </c>
      <c r="AD80" s="433">
        <f>'2M - SGS'!AD80</f>
        <v>7.2947999999999999E-2</v>
      </c>
      <c r="AE80" s="433">
        <f>'2M - SGS'!AE80</f>
        <v>8.6277000000000006E-2</v>
      </c>
      <c r="AF80" s="433">
        <f>'2M - SGS'!AF80</f>
        <v>8.3294000000000007E-2</v>
      </c>
      <c r="AG80" s="433">
        <f>'2M - SGS'!AG80</f>
        <v>8.5859000000000005E-2</v>
      </c>
      <c r="AH80" s="433">
        <f>'2M - SGS'!AH80</f>
        <v>8.5885000000000003E-2</v>
      </c>
      <c r="AI80" s="433">
        <f>'2M - SGS'!AI80</f>
        <v>8.3474999999999994E-2</v>
      </c>
      <c r="AJ80" s="433">
        <f>'2M - SGS'!AJ80</f>
        <v>8.6262000000000005E-2</v>
      </c>
      <c r="AK80" s="433">
        <f>'2M - SGS'!AK80</f>
        <v>8.3496000000000001E-2</v>
      </c>
      <c r="AL80" s="433">
        <f>'2M - SGS'!AL80</f>
        <v>8.6250999999999994E-2</v>
      </c>
      <c r="AM80" s="433">
        <f>'2M - SGS'!AM80</f>
        <v>8.6096000000000006E-2</v>
      </c>
      <c r="AN80" s="433">
        <f>'2M - SGS'!AN80</f>
        <v>7.8608999999999998E-2</v>
      </c>
      <c r="AO80" s="433">
        <f>'2M - SGS'!AO80</f>
        <v>8.1547999999999995E-2</v>
      </c>
      <c r="AP80" s="433">
        <f>'2M - SGS'!AP80</f>
        <v>7.2947999999999999E-2</v>
      </c>
      <c r="AQ80" s="433">
        <f>'2M - SGS'!AQ80</f>
        <v>8.6277000000000006E-2</v>
      </c>
      <c r="AR80" s="433">
        <f>'2M - SGS'!AR80</f>
        <v>8.3294000000000007E-2</v>
      </c>
      <c r="AS80" s="433">
        <f>'2M - SGS'!AS80</f>
        <v>8.5859000000000005E-2</v>
      </c>
      <c r="AT80" s="433">
        <f>'2M - SGS'!AT80</f>
        <v>8.5885000000000003E-2</v>
      </c>
      <c r="AU80" s="433">
        <f>'2M - SGS'!AU80</f>
        <v>8.3474999999999994E-2</v>
      </c>
      <c r="AV80" s="433">
        <f>'2M - SGS'!AV80</f>
        <v>8.6262000000000005E-2</v>
      </c>
      <c r="AW80" s="433">
        <f>'2M - SGS'!AW80</f>
        <v>8.3496000000000001E-2</v>
      </c>
      <c r="AX80" s="433">
        <f>'2M - SGS'!AX80</f>
        <v>8.6250999999999994E-2</v>
      </c>
      <c r="AY80" s="433">
        <f>'2M - SGS'!AY80</f>
        <v>8.6096000000000006E-2</v>
      </c>
      <c r="AZ80" s="433">
        <f>'2M - SGS'!AZ80</f>
        <v>7.8608999999999998E-2</v>
      </c>
      <c r="BA80" s="433">
        <f>'2M - SGS'!BA80</f>
        <v>8.1547999999999995E-2</v>
      </c>
      <c r="BB80" s="433">
        <f>'2M - SGS'!BB80</f>
        <v>7.2947999999999999E-2</v>
      </c>
      <c r="BC80" s="433">
        <f>'2M - SGS'!BC80</f>
        <v>8.6277000000000006E-2</v>
      </c>
      <c r="BD80" s="433">
        <f>'2M - SGS'!BD80</f>
        <v>8.3294000000000007E-2</v>
      </c>
      <c r="BE80" s="433">
        <f>'2M - SGS'!BE80</f>
        <v>8.5859000000000005E-2</v>
      </c>
      <c r="BF80" s="433">
        <f>'2M - SGS'!BF80</f>
        <v>8.5885000000000003E-2</v>
      </c>
      <c r="BG80" s="433">
        <f>'2M - SGS'!BG80</f>
        <v>8.3474999999999994E-2</v>
      </c>
      <c r="BH80" s="433">
        <f>'2M - SGS'!BH80</f>
        <v>8.6262000000000005E-2</v>
      </c>
      <c r="BI80" s="433">
        <f>'2M - SGS'!BI80</f>
        <v>8.3496000000000001E-2</v>
      </c>
      <c r="BJ80" s="433">
        <f>'2M - SGS'!BJ80</f>
        <v>8.6250999999999994E-2</v>
      </c>
      <c r="BK80" s="433">
        <f>'2M - SGS'!BK80</f>
        <v>8.6096000000000006E-2</v>
      </c>
      <c r="BL80" s="433">
        <f>'2M - SGS'!BL80</f>
        <v>7.8608999999999998E-2</v>
      </c>
      <c r="BM80" s="433">
        <f>'2M - SGS'!BM80</f>
        <v>8.1547999999999995E-2</v>
      </c>
      <c r="BN80" s="433">
        <f>'2M - SGS'!BN80</f>
        <v>7.2947999999999999E-2</v>
      </c>
      <c r="BO80" s="433">
        <f>'2M - SGS'!BO80</f>
        <v>8.6277000000000006E-2</v>
      </c>
      <c r="BP80" s="433">
        <f>'2M - SGS'!BP80</f>
        <v>8.3294000000000007E-2</v>
      </c>
      <c r="BQ80" s="433">
        <f>'2M - SGS'!BQ80</f>
        <v>8.5859000000000005E-2</v>
      </c>
      <c r="BR80" s="433">
        <f>'2M - SGS'!BR80</f>
        <v>8.5885000000000003E-2</v>
      </c>
      <c r="BS80" s="433">
        <f>'2M - SGS'!BS80</f>
        <v>8.3474999999999994E-2</v>
      </c>
      <c r="BT80" s="433">
        <f>'2M - SGS'!BT80</f>
        <v>8.6262000000000005E-2</v>
      </c>
      <c r="BU80" s="433">
        <f>'2M - SGS'!BU80</f>
        <v>8.3496000000000001E-2</v>
      </c>
      <c r="BV80" s="433">
        <f>'2M - SGS'!BV80</f>
        <v>8.6250999999999994E-2</v>
      </c>
      <c r="BW80" s="433">
        <f>'2M - SGS'!BW80</f>
        <v>8.6096000000000006E-2</v>
      </c>
      <c r="BX80" s="433">
        <f>'2M - SGS'!BX80</f>
        <v>7.8608999999999998E-2</v>
      </c>
      <c r="BY80" s="433">
        <f>'2M - SGS'!BY80</f>
        <v>8.1547999999999995E-2</v>
      </c>
      <c r="BZ80" s="433">
        <f>'2M - SGS'!BZ80</f>
        <v>7.2947999999999999E-2</v>
      </c>
      <c r="CA80" s="433">
        <f>'2M - SGS'!CA80</f>
        <v>8.6277000000000006E-2</v>
      </c>
      <c r="CB80" s="433">
        <f>'2M - SGS'!CB80</f>
        <v>8.3294000000000007E-2</v>
      </c>
      <c r="CC80" s="433">
        <f>'2M - SGS'!CC80</f>
        <v>8.5859000000000005E-2</v>
      </c>
      <c r="CD80" s="433">
        <f>'2M - SGS'!CD80</f>
        <v>8.5885000000000003E-2</v>
      </c>
      <c r="CE80" s="433">
        <f>'2M - SGS'!CE80</f>
        <v>8.3474999999999994E-2</v>
      </c>
      <c r="CF80" s="433">
        <f>'2M - SGS'!CF80</f>
        <v>8.6262000000000005E-2</v>
      </c>
      <c r="CG80" s="433">
        <f>'2M - SGS'!CG80</f>
        <v>8.3496000000000001E-2</v>
      </c>
      <c r="CH80" s="434">
        <f>'2M - SGS'!CH80</f>
        <v>8.6250999999999994E-2</v>
      </c>
      <c r="CJ80" s="278">
        <f t="shared" si="78"/>
        <v>0.99999999999999989</v>
      </c>
    </row>
    <row r="81" spans="1:88" ht="15.6" x14ac:dyDescent="0.3">
      <c r="A81" s="648"/>
      <c r="B81" s="14" t="str">
        <f t="shared" si="77"/>
        <v>Cooling</v>
      </c>
      <c r="C81" s="433">
        <f>'2M - SGS'!C81</f>
        <v>6.0000000000000002E-6</v>
      </c>
      <c r="D81" s="433">
        <f>'2M - SGS'!D81</f>
        <v>2.4699999999999999E-4</v>
      </c>
      <c r="E81" s="433">
        <f>'2M - SGS'!E81</f>
        <v>7.2360000000000002E-3</v>
      </c>
      <c r="F81" s="433">
        <f>'2M - SGS'!F81</f>
        <v>2.1690999999999998E-2</v>
      </c>
      <c r="G81" s="433">
        <f>'2M - SGS'!G81</f>
        <v>6.2979999999999994E-2</v>
      </c>
      <c r="H81" s="433">
        <f>'2M - SGS'!H81</f>
        <v>0.21317</v>
      </c>
      <c r="I81" s="433">
        <f>'2M - SGS'!I81</f>
        <v>0.29002899999999998</v>
      </c>
      <c r="J81" s="433">
        <f>'2M - SGS'!J81</f>
        <v>0.270206</v>
      </c>
      <c r="K81" s="433">
        <f>'2M - SGS'!K81</f>
        <v>0.108695</v>
      </c>
      <c r="L81" s="433">
        <f>'2M - SGS'!L81</f>
        <v>1.9643000000000001E-2</v>
      </c>
      <c r="M81" s="433">
        <f>'2M - SGS'!M81</f>
        <v>6.0299999999999998E-3</v>
      </c>
      <c r="N81" s="433">
        <f>'2M - SGS'!N81</f>
        <v>6.3999999999999997E-5</v>
      </c>
      <c r="O81" s="433">
        <f>'2M - SGS'!O81</f>
        <v>6.0000000000000002E-6</v>
      </c>
      <c r="P81" s="433">
        <f>'2M - SGS'!P81</f>
        <v>2.4699999999999999E-4</v>
      </c>
      <c r="Q81" s="433">
        <f>'2M - SGS'!Q81</f>
        <v>7.2360000000000002E-3</v>
      </c>
      <c r="R81" s="433">
        <f>'2M - SGS'!R81</f>
        <v>2.1690999999999998E-2</v>
      </c>
      <c r="S81" s="433">
        <f>'2M - SGS'!S81</f>
        <v>6.2979999999999994E-2</v>
      </c>
      <c r="T81" s="433">
        <f>'2M - SGS'!T81</f>
        <v>0.21317</v>
      </c>
      <c r="U81" s="433">
        <f>'2M - SGS'!U81</f>
        <v>0.29002899999999998</v>
      </c>
      <c r="V81" s="433">
        <f>'2M - SGS'!V81</f>
        <v>0.270206</v>
      </c>
      <c r="W81" s="433">
        <f>'2M - SGS'!W81</f>
        <v>0.108695</v>
      </c>
      <c r="X81" s="433">
        <f>'2M - SGS'!X81</f>
        <v>1.9643000000000001E-2</v>
      </c>
      <c r="Y81" s="433">
        <f>'2M - SGS'!Y81</f>
        <v>6.0299999999999998E-3</v>
      </c>
      <c r="Z81" s="433">
        <f>'2M - SGS'!Z81</f>
        <v>6.3999999999999997E-5</v>
      </c>
      <c r="AA81" s="433">
        <f>'2M - SGS'!AA81</f>
        <v>6.0000000000000002E-6</v>
      </c>
      <c r="AB81" s="433">
        <f>'2M - SGS'!AB81</f>
        <v>2.4699999999999999E-4</v>
      </c>
      <c r="AC81" s="433">
        <f>'2M - SGS'!AC81</f>
        <v>7.2360000000000002E-3</v>
      </c>
      <c r="AD81" s="433">
        <f>'2M - SGS'!AD81</f>
        <v>2.1690999999999998E-2</v>
      </c>
      <c r="AE81" s="433">
        <f>'2M - SGS'!AE81</f>
        <v>6.2979999999999994E-2</v>
      </c>
      <c r="AF81" s="433">
        <f>'2M - SGS'!AF81</f>
        <v>0.21317</v>
      </c>
      <c r="AG81" s="433">
        <f>'2M - SGS'!AG81</f>
        <v>0.29002899999999998</v>
      </c>
      <c r="AH81" s="433">
        <f>'2M - SGS'!AH81</f>
        <v>0.270206</v>
      </c>
      <c r="AI81" s="433">
        <f>'2M - SGS'!AI81</f>
        <v>0.108695</v>
      </c>
      <c r="AJ81" s="433">
        <f>'2M - SGS'!AJ81</f>
        <v>1.9643000000000001E-2</v>
      </c>
      <c r="AK81" s="433">
        <f>'2M - SGS'!AK81</f>
        <v>6.0299999999999998E-3</v>
      </c>
      <c r="AL81" s="433">
        <f>'2M - SGS'!AL81</f>
        <v>6.3999999999999997E-5</v>
      </c>
      <c r="AM81" s="433">
        <f>'2M - SGS'!AM81</f>
        <v>6.0000000000000002E-6</v>
      </c>
      <c r="AN81" s="433">
        <f>'2M - SGS'!AN81</f>
        <v>2.4699999999999999E-4</v>
      </c>
      <c r="AO81" s="433">
        <f>'2M - SGS'!AO81</f>
        <v>7.2360000000000002E-3</v>
      </c>
      <c r="AP81" s="433">
        <f>'2M - SGS'!AP81</f>
        <v>2.1690999999999998E-2</v>
      </c>
      <c r="AQ81" s="433">
        <f>'2M - SGS'!AQ81</f>
        <v>6.2979999999999994E-2</v>
      </c>
      <c r="AR81" s="433">
        <f>'2M - SGS'!AR81</f>
        <v>0.21317</v>
      </c>
      <c r="AS81" s="433">
        <f>'2M - SGS'!AS81</f>
        <v>0.29002899999999998</v>
      </c>
      <c r="AT81" s="433">
        <f>'2M - SGS'!AT81</f>
        <v>0.270206</v>
      </c>
      <c r="AU81" s="433">
        <f>'2M - SGS'!AU81</f>
        <v>0.108695</v>
      </c>
      <c r="AV81" s="433">
        <f>'2M - SGS'!AV81</f>
        <v>1.9643000000000001E-2</v>
      </c>
      <c r="AW81" s="433">
        <f>'2M - SGS'!AW81</f>
        <v>6.0299999999999998E-3</v>
      </c>
      <c r="AX81" s="433">
        <f>'2M - SGS'!AX81</f>
        <v>6.3999999999999997E-5</v>
      </c>
      <c r="AY81" s="433">
        <f>'2M - SGS'!AY81</f>
        <v>6.0000000000000002E-6</v>
      </c>
      <c r="AZ81" s="433">
        <f>'2M - SGS'!AZ81</f>
        <v>2.4699999999999999E-4</v>
      </c>
      <c r="BA81" s="433">
        <f>'2M - SGS'!BA81</f>
        <v>7.2360000000000002E-3</v>
      </c>
      <c r="BB81" s="433">
        <f>'2M - SGS'!BB81</f>
        <v>2.1690999999999998E-2</v>
      </c>
      <c r="BC81" s="433">
        <f>'2M - SGS'!BC81</f>
        <v>6.2979999999999994E-2</v>
      </c>
      <c r="BD81" s="433">
        <f>'2M - SGS'!BD81</f>
        <v>0.21317</v>
      </c>
      <c r="BE81" s="433">
        <f>'2M - SGS'!BE81</f>
        <v>0.29002899999999998</v>
      </c>
      <c r="BF81" s="433">
        <f>'2M - SGS'!BF81</f>
        <v>0.270206</v>
      </c>
      <c r="BG81" s="433">
        <f>'2M - SGS'!BG81</f>
        <v>0.108695</v>
      </c>
      <c r="BH81" s="433">
        <f>'2M - SGS'!BH81</f>
        <v>1.9643000000000001E-2</v>
      </c>
      <c r="BI81" s="433">
        <f>'2M - SGS'!BI81</f>
        <v>6.0299999999999998E-3</v>
      </c>
      <c r="BJ81" s="433">
        <f>'2M - SGS'!BJ81</f>
        <v>6.3999999999999997E-5</v>
      </c>
      <c r="BK81" s="433">
        <f>'2M - SGS'!BK81</f>
        <v>6.0000000000000002E-6</v>
      </c>
      <c r="BL81" s="433">
        <f>'2M - SGS'!BL81</f>
        <v>2.4699999999999999E-4</v>
      </c>
      <c r="BM81" s="433">
        <f>'2M - SGS'!BM81</f>
        <v>7.2360000000000002E-3</v>
      </c>
      <c r="BN81" s="433">
        <f>'2M - SGS'!BN81</f>
        <v>2.1690999999999998E-2</v>
      </c>
      <c r="BO81" s="433">
        <f>'2M - SGS'!BO81</f>
        <v>6.2979999999999994E-2</v>
      </c>
      <c r="BP81" s="433">
        <f>'2M - SGS'!BP81</f>
        <v>0.21317</v>
      </c>
      <c r="BQ81" s="433">
        <f>'2M - SGS'!BQ81</f>
        <v>0.29002899999999998</v>
      </c>
      <c r="BR81" s="433">
        <f>'2M - SGS'!BR81</f>
        <v>0.270206</v>
      </c>
      <c r="BS81" s="433">
        <f>'2M - SGS'!BS81</f>
        <v>0.108695</v>
      </c>
      <c r="BT81" s="433">
        <f>'2M - SGS'!BT81</f>
        <v>1.9643000000000001E-2</v>
      </c>
      <c r="BU81" s="433">
        <f>'2M - SGS'!BU81</f>
        <v>6.0299999999999998E-3</v>
      </c>
      <c r="BV81" s="433">
        <f>'2M - SGS'!BV81</f>
        <v>6.3999999999999997E-5</v>
      </c>
      <c r="BW81" s="433">
        <f>'2M - SGS'!BW81</f>
        <v>6.0000000000000002E-6</v>
      </c>
      <c r="BX81" s="433">
        <f>'2M - SGS'!BX81</f>
        <v>2.4699999999999999E-4</v>
      </c>
      <c r="BY81" s="433">
        <f>'2M - SGS'!BY81</f>
        <v>7.2360000000000002E-3</v>
      </c>
      <c r="BZ81" s="433">
        <f>'2M - SGS'!BZ81</f>
        <v>2.1690999999999998E-2</v>
      </c>
      <c r="CA81" s="433">
        <f>'2M - SGS'!CA81</f>
        <v>6.2979999999999994E-2</v>
      </c>
      <c r="CB81" s="433">
        <f>'2M - SGS'!CB81</f>
        <v>0.21317</v>
      </c>
      <c r="CC81" s="433">
        <f>'2M - SGS'!CC81</f>
        <v>0.29002899999999998</v>
      </c>
      <c r="CD81" s="433">
        <f>'2M - SGS'!CD81</f>
        <v>0.270206</v>
      </c>
      <c r="CE81" s="433">
        <f>'2M - SGS'!CE81</f>
        <v>0.108695</v>
      </c>
      <c r="CF81" s="433">
        <f>'2M - SGS'!CF81</f>
        <v>1.9643000000000001E-2</v>
      </c>
      <c r="CG81" s="433">
        <f>'2M - SGS'!CG81</f>
        <v>6.0299999999999998E-3</v>
      </c>
      <c r="CH81" s="434">
        <f>'2M - SGS'!CH81</f>
        <v>6.3999999999999997E-5</v>
      </c>
      <c r="CJ81" s="278">
        <f t="shared" si="78"/>
        <v>0.9999969999999998</v>
      </c>
    </row>
    <row r="82" spans="1:88" ht="15.6" x14ac:dyDescent="0.3">
      <c r="A82" s="648"/>
      <c r="B82" s="14" t="str">
        <f t="shared" si="77"/>
        <v>Ext Lighting</v>
      </c>
      <c r="C82" s="433">
        <f>'2M - SGS'!C82</f>
        <v>0.106265</v>
      </c>
      <c r="D82" s="433">
        <f>'2M - SGS'!D82</f>
        <v>8.2161999999999999E-2</v>
      </c>
      <c r="E82" s="433">
        <f>'2M - SGS'!E82</f>
        <v>7.0887000000000006E-2</v>
      </c>
      <c r="F82" s="433">
        <f>'2M - SGS'!F82</f>
        <v>6.8145999999999998E-2</v>
      </c>
      <c r="G82" s="433">
        <f>'2M - SGS'!G82</f>
        <v>8.1852999999999995E-2</v>
      </c>
      <c r="H82" s="433">
        <f>'2M - SGS'!H82</f>
        <v>6.7163E-2</v>
      </c>
      <c r="I82" s="433">
        <f>'2M - SGS'!I82</f>
        <v>8.6751999999999996E-2</v>
      </c>
      <c r="J82" s="433">
        <f>'2M - SGS'!J82</f>
        <v>6.9401000000000004E-2</v>
      </c>
      <c r="K82" s="433">
        <f>'2M - SGS'!K82</f>
        <v>8.2907999999999996E-2</v>
      </c>
      <c r="L82" s="433">
        <f>'2M - SGS'!L82</f>
        <v>0.100507</v>
      </c>
      <c r="M82" s="433">
        <f>'2M - SGS'!M82</f>
        <v>8.7251999999999996E-2</v>
      </c>
      <c r="N82" s="433">
        <f>'2M - SGS'!N82</f>
        <v>9.6703999999999998E-2</v>
      </c>
      <c r="O82" s="433">
        <f>'2M - SGS'!O82</f>
        <v>0.106265</v>
      </c>
      <c r="P82" s="433">
        <f>'2M - SGS'!P82</f>
        <v>8.2161999999999999E-2</v>
      </c>
      <c r="Q82" s="433">
        <f>'2M - SGS'!Q82</f>
        <v>7.0887000000000006E-2</v>
      </c>
      <c r="R82" s="433">
        <f>'2M - SGS'!R82</f>
        <v>6.8145999999999998E-2</v>
      </c>
      <c r="S82" s="433">
        <f>'2M - SGS'!S82</f>
        <v>8.1852999999999995E-2</v>
      </c>
      <c r="T82" s="433">
        <f>'2M - SGS'!T82</f>
        <v>6.7163E-2</v>
      </c>
      <c r="U82" s="433">
        <f>'2M - SGS'!U82</f>
        <v>8.6751999999999996E-2</v>
      </c>
      <c r="V82" s="433">
        <f>'2M - SGS'!V82</f>
        <v>6.9401000000000004E-2</v>
      </c>
      <c r="W82" s="433">
        <f>'2M - SGS'!W82</f>
        <v>8.2907999999999996E-2</v>
      </c>
      <c r="X82" s="433">
        <f>'2M - SGS'!X82</f>
        <v>0.100507</v>
      </c>
      <c r="Y82" s="433">
        <f>'2M - SGS'!Y82</f>
        <v>8.7251999999999996E-2</v>
      </c>
      <c r="Z82" s="433">
        <f>'2M - SGS'!Z82</f>
        <v>9.6703999999999998E-2</v>
      </c>
      <c r="AA82" s="433">
        <f>'2M - SGS'!AA82</f>
        <v>0.106265</v>
      </c>
      <c r="AB82" s="433">
        <f>'2M - SGS'!AB82</f>
        <v>8.2161999999999999E-2</v>
      </c>
      <c r="AC82" s="433">
        <f>'2M - SGS'!AC82</f>
        <v>7.0887000000000006E-2</v>
      </c>
      <c r="AD82" s="433">
        <f>'2M - SGS'!AD82</f>
        <v>6.8145999999999998E-2</v>
      </c>
      <c r="AE82" s="433">
        <f>'2M - SGS'!AE82</f>
        <v>8.1852999999999995E-2</v>
      </c>
      <c r="AF82" s="433">
        <f>'2M - SGS'!AF82</f>
        <v>6.7163E-2</v>
      </c>
      <c r="AG82" s="433">
        <f>'2M - SGS'!AG82</f>
        <v>8.6751999999999996E-2</v>
      </c>
      <c r="AH82" s="433">
        <f>'2M - SGS'!AH82</f>
        <v>6.9401000000000004E-2</v>
      </c>
      <c r="AI82" s="433">
        <f>'2M - SGS'!AI82</f>
        <v>8.2907999999999996E-2</v>
      </c>
      <c r="AJ82" s="433">
        <f>'2M - SGS'!AJ82</f>
        <v>0.100507</v>
      </c>
      <c r="AK82" s="433">
        <f>'2M - SGS'!AK82</f>
        <v>8.7251999999999996E-2</v>
      </c>
      <c r="AL82" s="433">
        <f>'2M - SGS'!AL82</f>
        <v>9.6703999999999998E-2</v>
      </c>
      <c r="AM82" s="433">
        <f>'2M - SGS'!AM82</f>
        <v>0.106265</v>
      </c>
      <c r="AN82" s="433">
        <f>'2M - SGS'!AN82</f>
        <v>8.2161999999999999E-2</v>
      </c>
      <c r="AO82" s="433">
        <f>'2M - SGS'!AO82</f>
        <v>7.0887000000000006E-2</v>
      </c>
      <c r="AP82" s="433">
        <f>'2M - SGS'!AP82</f>
        <v>6.8145999999999998E-2</v>
      </c>
      <c r="AQ82" s="433">
        <f>'2M - SGS'!AQ82</f>
        <v>8.1852999999999995E-2</v>
      </c>
      <c r="AR82" s="433">
        <f>'2M - SGS'!AR82</f>
        <v>6.7163E-2</v>
      </c>
      <c r="AS82" s="433">
        <f>'2M - SGS'!AS82</f>
        <v>8.6751999999999996E-2</v>
      </c>
      <c r="AT82" s="433">
        <f>'2M - SGS'!AT82</f>
        <v>6.9401000000000004E-2</v>
      </c>
      <c r="AU82" s="433">
        <f>'2M - SGS'!AU82</f>
        <v>8.2907999999999996E-2</v>
      </c>
      <c r="AV82" s="433">
        <f>'2M - SGS'!AV82</f>
        <v>0.100507</v>
      </c>
      <c r="AW82" s="433">
        <f>'2M - SGS'!AW82</f>
        <v>8.7251999999999996E-2</v>
      </c>
      <c r="AX82" s="433">
        <f>'2M - SGS'!AX82</f>
        <v>9.6703999999999998E-2</v>
      </c>
      <c r="AY82" s="433">
        <f>'2M - SGS'!AY82</f>
        <v>0.106265</v>
      </c>
      <c r="AZ82" s="433">
        <f>'2M - SGS'!AZ82</f>
        <v>8.2161999999999999E-2</v>
      </c>
      <c r="BA82" s="433">
        <f>'2M - SGS'!BA82</f>
        <v>7.0887000000000006E-2</v>
      </c>
      <c r="BB82" s="433">
        <f>'2M - SGS'!BB82</f>
        <v>6.8145999999999998E-2</v>
      </c>
      <c r="BC82" s="433">
        <f>'2M - SGS'!BC82</f>
        <v>8.1852999999999995E-2</v>
      </c>
      <c r="BD82" s="433">
        <f>'2M - SGS'!BD82</f>
        <v>6.7163E-2</v>
      </c>
      <c r="BE82" s="433">
        <f>'2M - SGS'!BE82</f>
        <v>8.6751999999999996E-2</v>
      </c>
      <c r="BF82" s="433">
        <f>'2M - SGS'!BF82</f>
        <v>6.9401000000000004E-2</v>
      </c>
      <c r="BG82" s="433">
        <f>'2M - SGS'!BG82</f>
        <v>8.2907999999999996E-2</v>
      </c>
      <c r="BH82" s="433">
        <f>'2M - SGS'!BH82</f>
        <v>0.100507</v>
      </c>
      <c r="BI82" s="433">
        <f>'2M - SGS'!BI82</f>
        <v>8.7251999999999996E-2</v>
      </c>
      <c r="BJ82" s="433">
        <f>'2M - SGS'!BJ82</f>
        <v>9.6703999999999998E-2</v>
      </c>
      <c r="BK82" s="433">
        <f>'2M - SGS'!BK82</f>
        <v>0.106265</v>
      </c>
      <c r="BL82" s="433">
        <f>'2M - SGS'!BL82</f>
        <v>8.2161999999999999E-2</v>
      </c>
      <c r="BM82" s="433">
        <f>'2M - SGS'!BM82</f>
        <v>7.0887000000000006E-2</v>
      </c>
      <c r="BN82" s="433">
        <f>'2M - SGS'!BN82</f>
        <v>6.8145999999999998E-2</v>
      </c>
      <c r="BO82" s="433">
        <f>'2M - SGS'!BO82</f>
        <v>8.1852999999999995E-2</v>
      </c>
      <c r="BP82" s="433">
        <f>'2M - SGS'!BP82</f>
        <v>6.7163E-2</v>
      </c>
      <c r="BQ82" s="433">
        <f>'2M - SGS'!BQ82</f>
        <v>8.6751999999999996E-2</v>
      </c>
      <c r="BR82" s="433">
        <f>'2M - SGS'!BR82</f>
        <v>6.9401000000000004E-2</v>
      </c>
      <c r="BS82" s="433">
        <f>'2M - SGS'!BS82</f>
        <v>8.2907999999999996E-2</v>
      </c>
      <c r="BT82" s="433">
        <f>'2M - SGS'!BT82</f>
        <v>0.100507</v>
      </c>
      <c r="BU82" s="433">
        <f>'2M - SGS'!BU82</f>
        <v>8.7251999999999996E-2</v>
      </c>
      <c r="BV82" s="433">
        <f>'2M - SGS'!BV82</f>
        <v>9.6703999999999998E-2</v>
      </c>
      <c r="BW82" s="433">
        <f>'2M - SGS'!BW82</f>
        <v>0.106265</v>
      </c>
      <c r="BX82" s="433">
        <f>'2M - SGS'!BX82</f>
        <v>8.2161999999999999E-2</v>
      </c>
      <c r="BY82" s="433">
        <f>'2M - SGS'!BY82</f>
        <v>7.0887000000000006E-2</v>
      </c>
      <c r="BZ82" s="433">
        <f>'2M - SGS'!BZ82</f>
        <v>6.8145999999999998E-2</v>
      </c>
      <c r="CA82" s="433">
        <f>'2M - SGS'!CA82</f>
        <v>8.1852999999999995E-2</v>
      </c>
      <c r="CB82" s="433">
        <f>'2M - SGS'!CB82</f>
        <v>6.7163E-2</v>
      </c>
      <c r="CC82" s="433">
        <f>'2M - SGS'!CC82</f>
        <v>8.6751999999999996E-2</v>
      </c>
      <c r="CD82" s="433">
        <f>'2M - SGS'!CD82</f>
        <v>6.9401000000000004E-2</v>
      </c>
      <c r="CE82" s="433">
        <f>'2M - SGS'!CE82</f>
        <v>8.2907999999999996E-2</v>
      </c>
      <c r="CF82" s="433">
        <f>'2M - SGS'!CF82</f>
        <v>0.100507</v>
      </c>
      <c r="CG82" s="433">
        <f>'2M - SGS'!CG82</f>
        <v>8.7251999999999996E-2</v>
      </c>
      <c r="CH82" s="434">
        <f>'2M - SGS'!CH82</f>
        <v>9.6703999999999998E-2</v>
      </c>
      <c r="CJ82" s="278">
        <f t="shared" si="78"/>
        <v>1</v>
      </c>
    </row>
    <row r="83" spans="1:88" ht="15.6" x14ac:dyDescent="0.3">
      <c r="A83" s="648"/>
      <c r="B83" s="14" t="str">
        <f t="shared" si="77"/>
        <v>Heating</v>
      </c>
      <c r="C83" s="433">
        <f>'2M - SGS'!C83</f>
        <v>0.210397</v>
      </c>
      <c r="D83" s="433">
        <f>'2M - SGS'!D83</f>
        <v>0.17743600000000001</v>
      </c>
      <c r="E83" s="433">
        <f>'2M - SGS'!E83</f>
        <v>0.13192400000000001</v>
      </c>
      <c r="F83" s="433">
        <f>'2M - SGS'!F83</f>
        <v>5.9718E-2</v>
      </c>
      <c r="G83" s="433">
        <f>'2M - SGS'!G83</f>
        <v>2.6769000000000001E-2</v>
      </c>
      <c r="H83" s="433">
        <f>'2M - SGS'!H83</f>
        <v>4.2950000000000002E-3</v>
      </c>
      <c r="I83" s="433">
        <f>'2M - SGS'!I83</f>
        <v>2.895E-3</v>
      </c>
      <c r="J83" s="433">
        <f>'2M - SGS'!J83</f>
        <v>3.4320000000000002E-3</v>
      </c>
      <c r="K83" s="433">
        <f>'2M - SGS'!K83</f>
        <v>9.4020000000000006E-3</v>
      </c>
      <c r="L83" s="433">
        <f>'2M - SGS'!L83</f>
        <v>5.5496999999999998E-2</v>
      </c>
      <c r="M83" s="433">
        <f>'2M - SGS'!M83</f>
        <v>0.115452</v>
      </c>
      <c r="N83" s="433">
        <f>'2M - SGS'!N83</f>
        <v>0.20278099999999999</v>
      </c>
      <c r="O83" s="433">
        <f>'2M - SGS'!O83</f>
        <v>0.210397</v>
      </c>
      <c r="P83" s="433">
        <f>'2M - SGS'!P83</f>
        <v>0.17743600000000001</v>
      </c>
      <c r="Q83" s="433">
        <f>'2M - SGS'!Q83</f>
        <v>0.13192400000000001</v>
      </c>
      <c r="R83" s="433">
        <f>'2M - SGS'!R83</f>
        <v>5.9718E-2</v>
      </c>
      <c r="S83" s="433">
        <f>'2M - SGS'!S83</f>
        <v>2.6769000000000001E-2</v>
      </c>
      <c r="T83" s="433">
        <f>'2M - SGS'!T83</f>
        <v>4.2950000000000002E-3</v>
      </c>
      <c r="U83" s="433">
        <f>'2M - SGS'!U83</f>
        <v>2.895E-3</v>
      </c>
      <c r="V83" s="433">
        <f>'2M - SGS'!V83</f>
        <v>3.4320000000000002E-3</v>
      </c>
      <c r="W83" s="433">
        <f>'2M - SGS'!W83</f>
        <v>9.4020000000000006E-3</v>
      </c>
      <c r="X83" s="433">
        <f>'2M - SGS'!X83</f>
        <v>5.5496999999999998E-2</v>
      </c>
      <c r="Y83" s="433">
        <f>'2M - SGS'!Y83</f>
        <v>0.115452</v>
      </c>
      <c r="Z83" s="433">
        <f>'2M - SGS'!Z83</f>
        <v>0.20278099999999999</v>
      </c>
      <c r="AA83" s="433">
        <f>'2M - SGS'!AA83</f>
        <v>0.210397</v>
      </c>
      <c r="AB83" s="433">
        <f>'2M - SGS'!AB83</f>
        <v>0.17743600000000001</v>
      </c>
      <c r="AC83" s="433">
        <f>'2M - SGS'!AC83</f>
        <v>0.13192400000000001</v>
      </c>
      <c r="AD83" s="433">
        <f>'2M - SGS'!AD83</f>
        <v>5.9718E-2</v>
      </c>
      <c r="AE83" s="433">
        <f>'2M - SGS'!AE83</f>
        <v>2.6769000000000001E-2</v>
      </c>
      <c r="AF83" s="433">
        <f>'2M - SGS'!AF83</f>
        <v>4.2950000000000002E-3</v>
      </c>
      <c r="AG83" s="433">
        <f>'2M - SGS'!AG83</f>
        <v>2.895E-3</v>
      </c>
      <c r="AH83" s="433">
        <f>'2M - SGS'!AH83</f>
        <v>3.4320000000000002E-3</v>
      </c>
      <c r="AI83" s="433">
        <f>'2M - SGS'!AI83</f>
        <v>9.4020000000000006E-3</v>
      </c>
      <c r="AJ83" s="433">
        <f>'2M - SGS'!AJ83</f>
        <v>5.5496999999999998E-2</v>
      </c>
      <c r="AK83" s="433">
        <f>'2M - SGS'!AK83</f>
        <v>0.115452</v>
      </c>
      <c r="AL83" s="433">
        <f>'2M - SGS'!AL83</f>
        <v>0.20278099999999999</v>
      </c>
      <c r="AM83" s="433">
        <f>'2M - SGS'!AM83</f>
        <v>0.210397</v>
      </c>
      <c r="AN83" s="433">
        <f>'2M - SGS'!AN83</f>
        <v>0.17743600000000001</v>
      </c>
      <c r="AO83" s="433">
        <f>'2M - SGS'!AO83</f>
        <v>0.13192400000000001</v>
      </c>
      <c r="AP83" s="433">
        <f>'2M - SGS'!AP83</f>
        <v>5.9718E-2</v>
      </c>
      <c r="AQ83" s="433">
        <f>'2M - SGS'!AQ83</f>
        <v>2.6769000000000001E-2</v>
      </c>
      <c r="AR83" s="433">
        <f>'2M - SGS'!AR83</f>
        <v>4.2950000000000002E-3</v>
      </c>
      <c r="AS83" s="433">
        <f>'2M - SGS'!AS83</f>
        <v>2.895E-3</v>
      </c>
      <c r="AT83" s="433">
        <f>'2M - SGS'!AT83</f>
        <v>3.4320000000000002E-3</v>
      </c>
      <c r="AU83" s="433">
        <f>'2M - SGS'!AU83</f>
        <v>9.4020000000000006E-3</v>
      </c>
      <c r="AV83" s="433">
        <f>'2M - SGS'!AV83</f>
        <v>5.5496999999999998E-2</v>
      </c>
      <c r="AW83" s="433">
        <f>'2M - SGS'!AW83</f>
        <v>0.115452</v>
      </c>
      <c r="AX83" s="433">
        <f>'2M - SGS'!AX83</f>
        <v>0.20278099999999999</v>
      </c>
      <c r="AY83" s="433">
        <f>'2M - SGS'!AY83</f>
        <v>0.210397</v>
      </c>
      <c r="AZ83" s="433">
        <f>'2M - SGS'!AZ83</f>
        <v>0.17743600000000001</v>
      </c>
      <c r="BA83" s="433">
        <f>'2M - SGS'!BA83</f>
        <v>0.13192400000000001</v>
      </c>
      <c r="BB83" s="433">
        <f>'2M - SGS'!BB83</f>
        <v>5.9718E-2</v>
      </c>
      <c r="BC83" s="433">
        <f>'2M - SGS'!BC83</f>
        <v>2.6769000000000001E-2</v>
      </c>
      <c r="BD83" s="433">
        <f>'2M - SGS'!BD83</f>
        <v>4.2950000000000002E-3</v>
      </c>
      <c r="BE83" s="433">
        <f>'2M - SGS'!BE83</f>
        <v>2.895E-3</v>
      </c>
      <c r="BF83" s="433">
        <f>'2M - SGS'!BF83</f>
        <v>3.4320000000000002E-3</v>
      </c>
      <c r="BG83" s="433">
        <f>'2M - SGS'!BG83</f>
        <v>9.4020000000000006E-3</v>
      </c>
      <c r="BH83" s="433">
        <f>'2M - SGS'!BH83</f>
        <v>5.5496999999999998E-2</v>
      </c>
      <c r="BI83" s="433">
        <f>'2M - SGS'!BI83</f>
        <v>0.115452</v>
      </c>
      <c r="BJ83" s="433">
        <f>'2M - SGS'!BJ83</f>
        <v>0.20278099999999999</v>
      </c>
      <c r="BK83" s="433">
        <f>'2M - SGS'!BK83</f>
        <v>0.210397</v>
      </c>
      <c r="BL83" s="433">
        <f>'2M - SGS'!BL83</f>
        <v>0.17743600000000001</v>
      </c>
      <c r="BM83" s="433">
        <f>'2M - SGS'!BM83</f>
        <v>0.13192400000000001</v>
      </c>
      <c r="BN83" s="433">
        <f>'2M - SGS'!BN83</f>
        <v>5.9718E-2</v>
      </c>
      <c r="BO83" s="433">
        <f>'2M - SGS'!BO83</f>
        <v>2.6769000000000001E-2</v>
      </c>
      <c r="BP83" s="433">
        <f>'2M - SGS'!BP83</f>
        <v>4.2950000000000002E-3</v>
      </c>
      <c r="BQ83" s="433">
        <f>'2M - SGS'!BQ83</f>
        <v>2.895E-3</v>
      </c>
      <c r="BR83" s="433">
        <f>'2M - SGS'!BR83</f>
        <v>3.4320000000000002E-3</v>
      </c>
      <c r="BS83" s="433">
        <f>'2M - SGS'!BS83</f>
        <v>9.4020000000000006E-3</v>
      </c>
      <c r="BT83" s="433">
        <f>'2M - SGS'!BT83</f>
        <v>5.5496999999999998E-2</v>
      </c>
      <c r="BU83" s="433">
        <f>'2M - SGS'!BU83</f>
        <v>0.115452</v>
      </c>
      <c r="BV83" s="433">
        <f>'2M - SGS'!BV83</f>
        <v>0.20278099999999999</v>
      </c>
      <c r="BW83" s="433">
        <f>'2M - SGS'!BW83</f>
        <v>0.210397</v>
      </c>
      <c r="BX83" s="433">
        <f>'2M - SGS'!BX83</f>
        <v>0.17743600000000001</v>
      </c>
      <c r="BY83" s="433">
        <f>'2M - SGS'!BY83</f>
        <v>0.13192400000000001</v>
      </c>
      <c r="BZ83" s="433">
        <f>'2M - SGS'!BZ83</f>
        <v>5.9718E-2</v>
      </c>
      <c r="CA83" s="433">
        <f>'2M - SGS'!CA83</f>
        <v>2.6769000000000001E-2</v>
      </c>
      <c r="CB83" s="433">
        <f>'2M - SGS'!CB83</f>
        <v>4.2950000000000002E-3</v>
      </c>
      <c r="CC83" s="433">
        <f>'2M - SGS'!CC83</f>
        <v>2.895E-3</v>
      </c>
      <c r="CD83" s="433">
        <f>'2M - SGS'!CD83</f>
        <v>3.4320000000000002E-3</v>
      </c>
      <c r="CE83" s="433">
        <f>'2M - SGS'!CE83</f>
        <v>9.4020000000000006E-3</v>
      </c>
      <c r="CF83" s="433">
        <f>'2M - SGS'!CF83</f>
        <v>5.5496999999999998E-2</v>
      </c>
      <c r="CG83" s="433">
        <f>'2M - SGS'!CG83</f>
        <v>0.115452</v>
      </c>
      <c r="CH83" s="434">
        <f>'2M - SGS'!CH83</f>
        <v>0.20278099999999999</v>
      </c>
      <c r="CJ83" s="278">
        <f t="shared" si="78"/>
        <v>0.99999800000000016</v>
      </c>
    </row>
    <row r="84" spans="1:88" ht="15.6" x14ac:dyDescent="0.3">
      <c r="A84" s="648"/>
      <c r="B84" s="14" t="str">
        <f t="shared" si="77"/>
        <v>HVAC</v>
      </c>
      <c r="C84" s="433">
        <f>'2M - SGS'!C84</f>
        <v>0.107824</v>
      </c>
      <c r="D84" s="433">
        <f>'2M - SGS'!D84</f>
        <v>9.1051999999999994E-2</v>
      </c>
      <c r="E84" s="433">
        <f>'2M - SGS'!E84</f>
        <v>7.1135000000000004E-2</v>
      </c>
      <c r="F84" s="433">
        <f>'2M - SGS'!F84</f>
        <v>4.1179E-2</v>
      </c>
      <c r="G84" s="433">
        <f>'2M - SGS'!G84</f>
        <v>4.4423999999999998E-2</v>
      </c>
      <c r="H84" s="433">
        <f>'2M - SGS'!H84</f>
        <v>0.106128</v>
      </c>
      <c r="I84" s="433">
        <f>'2M - SGS'!I84</f>
        <v>0.14288100000000001</v>
      </c>
      <c r="J84" s="433">
        <f>'2M - SGS'!J84</f>
        <v>0.133494</v>
      </c>
      <c r="K84" s="433">
        <f>'2M - SGS'!K84</f>
        <v>5.781E-2</v>
      </c>
      <c r="L84" s="433">
        <f>'2M - SGS'!L84</f>
        <v>3.8018000000000003E-2</v>
      </c>
      <c r="M84" s="433">
        <f>'2M - SGS'!M84</f>
        <v>6.2103999999999999E-2</v>
      </c>
      <c r="N84" s="433">
        <f>'2M - SGS'!N84</f>
        <v>0.10395</v>
      </c>
      <c r="O84" s="433">
        <f>'2M - SGS'!O84</f>
        <v>0.107824</v>
      </c>
      <c r="P84" s="433">
        <f>'2M - SGS'!P84</f>
        <v>9.1051999999999994E-2</v>
      </c>
      <c r="Q84" s="433">
        <f>'2M - SGS'!Q84</f>
        <v>7.1135000000000004E-2</v>
      </c>
      <c r="R84" s="433">
        <f>'2M - SGS'!R84</f>
        <v>4.1179E-2</v>
      </c>
      <c r="S84" s="433">
        <f>'2M - SGS'!S84</f>
        <v>4.4423999999999998E-2</v>
      </c>
      <c r="T84" s="433">
        <f>'2M - SGS'!T84</f>
        <v>0.106128</v>
      </c>
      <c r="U84" s="433">
        <f>'2M - SGS'!U84</f>
        <v>0.14288100000000001</v>
      </c>
      <c r="V84" s="433">
        <f>'2M - SGS'!V84</f>
        <v>0.133494</v>
      </c>
      <c r="W84" s="433">
        <f>'2M - SGS'!W84</f>
        <v>5.781E-2</v>
      </c>
      <c r="X84" s="433">
        <f>'2M - SGS'!X84</f>
        <v>3.8018000000000003E-2</v>
      </c>
      <c r="Y84" s="433">
        <f>'2M - SGS'!Y84</f>
        <v>6.2103999999999999E-2</v>
      </c>
      <c r="Z84" s="433">
        <f>'2M - SGS'!Z84</f>
        <v>0.10395</v>
      </c>
      <c r="AA84" s="433">
        <f>'2M - SGS'!AA84</f>
        <v>0.107824</v>
      </c>
      <c r="AB84" s="433">
        <f>'2M - SGS'!AB84</f>
        <v>9.1051999999999994E-2</v>
      </c>
      <c r="AC84" s="433">
        <f>'2M - SGS'!AC84</f>
        <v>7.1135000000000004E-2</v>
      </c>
      <c r="AD84" s="433">
        <f>'2M - SGS'!AD84</f>
        <v>4.1179E-2</v>
      </c>
      <c r="AE84" s="433">
        <f>'2M - SGS'!AE84</f>
        <v>4.4423999999999998E-2</v>
      </c>
      <c r="AF84" s="433">
        <f>'2M - SGS'!AF84</f>
        <v>0.106128</v>
      </c>
      <c r="AG84" s="433">
        <f>'2M - SGS'!AG84</f>
        <v>0.14288100000000001</v>
      </c>
      <c r="AH84" s="433">
        <f>'2M - SGS'!AH84</f>
        <v>0.133494</v>
      </c>
      <c r="AI84" s="433">
        <f>'2M - SGS'!AI84</f>
        <v>5.781E-2</v>
      </c>
      <c r="AJ84" s="433">
        <f>'2M - SGS'!AJ84</f>
        <v>3.8018000000000003E-2</v>
      </c>
      <c r="AK84" s="433">
        <f>'2M - SGS'!AK84</f>
        <v>6.2103999999999999E-2</v>
      </c>
      <c r="AL84" s="433">
        <f>'2M - SGS'!AL84</f>
        <v>0.10395</v>
      </c>
      <c r="AM84" s="433">
        <f>'2M - SGS'!AM84</f>
        <v>0.107824</v>
      </c>
      <c r="AN84" s="433">
        <f>'2M - SGS'!AN84</f>
        <v>9.1051999999999994E-2</v>
      </c>
      <c r="AO84" s="433">
        <f>'2M - SGS'!AO84</f>
        <v>7.1135000000000004E-2</v>
      </c>
      <c r="AP84" s="433">
        <f>'2M - SGS'!AP84</f>
        <v>4.1179E-2</v>
      </c>
      <c r="AQ84" s="433">
        <f>'2M - SGS'!AQ84</f>
        <v>4.4423999999999998E-2</v>
      </c>
      <c r="AR84" s="433">
        <f>'2M - SGS'!AR84</f>
        <v>0.106128</v>
      </c>
      <c r="AS84" s="433">
        <f>'2M - SGS'!AS84</f>
        <v>0.14288100000000001</v>
      </c>
      <c r="AT84" s="433">
        <f>'2M - SGS'!AT84</f>
        <v>0.133494</v>
      </c>
      <c r="AU84" s="433">
        <f>'2M - SGS'!AU84</f>
        <v>5.781E-2</v>
      </c>
      <c r="AV84" s="433">
        <f>'2M - SGS'!AV84</f>
        <v>3.8018000000000003E-2</v>
      </c>
      <c r="AW84" s="433">
        <f>'2M - SGS'!AW84</f>
        <v>6.2103999999999999E-2</v>
      </c>
      <c r="AX84" s="433">
        <f>'2M - SGS'!AX84</f>
        <v>0.10395</v>
      </c>
      <c r="AY84" s="433">
        <f>'2M - SGS'!AY84</f>
        <v>0.107824</v>
      </c>
      <c r="AZ84" s="433">
        <f>'2M - SGS'!AZ84</f>
        <v>9.1051999999999994E-2</v>
      </c>
      <c r="BA84" s="433">
        <f>'2M - SGS'!BA84</f>
        <v>7.1135000000000004E-2</v>
      </c>
      <c r="BB84" s="433">
        <f>'2M - SGS'!BB84</f>
        <v>4.1179E-2</v>
      </c>
      <c r="BC84" s="433">
        <f>'2M - SGS'!BC84</f>
        <v>4.4423999999999998E-2</v>
      </c>
      <c r="BD84" s="433">
        <f>'2M - SGS'!BD84</f>
        <v>0.106128</v>
      </c>
      <c r="BE84" s="433">
        <f>'2M - SGS'!BE84</f>
        <v>0.14288100000000001</v>
      </c>
      <c r="BF84" s="433">
        <f>'2M - SGS'!BF84</f>
        <v>0.133494</v>
      </c>
      <c r="BG84" s="433">
        <f>'2M - SGS'!BG84</f>
        <v>5.781E-2</v>
      </c>
      <c r="BH84" s="433">
        <f>'2M - SGS'!BH84</f>
        <v>3.8018000000000003E-2</v>
      </c>
      <c r="BI84" s="433">
        <f>'2M - SGS'!BI84</f>
        <v>6.2103999999999999E-2</v>
      </c>
      <c r="BJ84" s="433">
        <f>'2M - SGS'!BJ84</f>
        <v>0.10395</v>
      </c>
      <c r="BK84" s="433">
        <f>'2M - SGS'!BK84</f>
        <v>0.107824</v>
      </c>
      <c r="BL84" s="433">
        <f>'2M - SGS'!BL84</f>
        <v>9.1051999999999994E-2</v>
      </c>
      <c r="BM84" s="433">
        <f>'2M - SGS'!BM84</f>
        <v>7.1135000000000004E-2</v>
      </c>
      <c r="BN84" s="433">
        <f>'2M - SGS'!BN84</f>
        <v>4.1179E-2</v>
      </c>
      <c r="BO84" s="433">
        <f>'2M - SGS'!BO84</f>
        <v>4.4423999999999998E-2</v>
      </c>
      <c r="BP84" s="433">
        <f>'2M - SGS'!BP84</f>
        <v>0.106128</v>
      </c>
      <c r="BQ84" s="433">
        <f>'2M - SGS'!BQ84</f>
        <v>0.14288100000000001</v>
      </c>
      <c r="BR84" s="433">
        <f>'2M - SGS'!BR84</f>
        <v>0.133494</v>
      </c>
      <c r="BS84" s="433">
        <f>'2M - SGS'!BS84</f>
        <v>5.781E-2</v>
      </c>
      <c r="BT84" s="433">
        <f>'2M - SGS'!BT84</f>
        <v>3.8018000000000003E-2</v>
      </c>
      <c r="BU84" s="433">
        <f>'2M - SGS'!BU84</f>
        <v>6.2103999999999999E-2</v>
      </c>
      <c r="BV84" s="433">
        <f>'2M - SGS'!BV84</f>
        <v>0.10395</v>
      </c>
      <c r="BW84" s="433">
        <f>'2M - SGS'!BW84</f>
        <v>0.107824</v>
      </c>
      <c r="BX84" s="433">
        <f>'2M - SGS'!BX84</f>
        <v>9.1051999999999994E-2</v>
      </c>
      <c r="BY84" s="433">
        <f>'2M - SGS'!BY84</f>
        <v>7.1135000000000004E-2</v>
      </c>
      <c r="BZ84" s="433">
        <f>'2M - SGS'!BZ84</f>
        <v>4.1179E-2</v>
      </c>
      <c r="CA84" s="433">
        <f>'2M - SGS'!CA84</f>
        <v>4.4423999999999998E-2</v>
      </c>
      <c r="CB84" s="433">
        <f>'2M - SGS'!CB84</f>
        <v>0.106128</v>
      </c>
      <c r="CC84" s="433">
        <f>'2M - SGS'!CC84</f>
        <v>0.14288100000000001</v>
      </c>
      <c r="CD84" s="433">
        <f>'2M - SGS'!CD84</f>
        <v>0.133494</v>
      </c>
      <c r="CE84" s="433">
        <f>'2M - SGS'!CE84</f>
        <v>5.781E-2</v>
      </c>
      <c r="CF84" s="433">
        <f>'2M - SGS'!CF84</f>
        <v>3.8018000000000003E-2</v>
      </c>
      <c r="CG84" s="433">
        <f>'2M - SGS'!CG84</f>
        <v>6.2103999999999999E-2</v>
      </c>
      <c r="CH84" s="434">
        <f>'2M - SGS'!CH84</f>
        <v>0.10395</v>
      </c>
      <c r="CJ84" s="278">
        <f t="shared" si="78"/>
        <v>0.99999900000000008</v>
      </c>
    </row>
    <row r="85" spans="1:88" ht="15.6" x14ac:dyDescent="0.3">
      <c r="A85" s="648"/>
      <c r="B85" s="14" t="str">
        <f t="shared" si="77"/>
        <v>Lighting</v>
      </c>
      <c r="C85" s="433">
        <f>'2M - SGS'!C85</f>
        <v>9.3563999999999994E-2</v>
      </c>
      <c r="D85" s="433">
        <f>'2M - SGS'!D85</f>
        <v>7.2162000000000004E-2</v>
      </c>
      <c r="E85" s="433">
        <f>'2M - SGS'!E85</f>
        <v>7.8372999999999998E-2</v>
      </c>
      <c r="F85" s="433">
        <f>'2M - SGS'!F85</f>
        <v>7.6534000000000005E-2</v>
      </c>
      <c r="G85" s="433">
        <f>'2M - SGS'!G85</f>
        <v>9.4246999999999997E-2</v>
      </c>
      <c r="H85" s="433">
        <f>'2M - SGS'!H85</f>
        <v>7.5599E-2</v>
      </c>
      <c r="I85" s="433">
        <f>'2M - SGS'!I85</f>
        <v>9.6199999999999994E-2</v>
      </c>
      <c r="J85" s="433">
        <f>'2M - SGS'!J85</f>
        <v>7.7077999999999994E-2</v>
      </c>
      <c r="K85" s="433">
        <f>'2M - SGS'!K85</f>
        <v>8.1374000000000002E-2</v>
      </c>
      <c r="L85" s="433">
        <f>'2M - SGS'!L85</f>
        <v>9.4072000000000003E-2</v>
      </c>
      <c r="M85" s="433">
        <f>'2M - SGS'!M85</f>
        <v>7.6706999999999997E-2</v>
      </c>
      <c r="N85" s="433">
        <f>'2M - SGS'!N85</f>
        <v>8.4089999999999998E-2</v>
      </c>
      <c r="O85" s="433">
        <f>'2M - SGS'!O85</f>
        <v>9.3563999999999994E-2</v>
      </c>
      <c r="P85" s="433">
        <f>'2M - SGS'!P85</f>
        <v>7.2162000000000004E-2</v>
      </c>
      <c r="Q85" s="433">
        <f>'2M - SGS'!Q85</f>
        <v>7.8372999999999998E-2</v>
      </c>
      <c r="R85" s="433">
        <f>'2M - SGS'!R85</f>
        <v>7.6534000000000005E-2</v>
      </c>
      <c r="S85" s="433">
        <f>'2M - SGS'!S85</f>
        <v>9.4246999999999997E-2</v>
      </c>
      <c r="T85" s="433">
        <f>'2M - SGS'!T85</f>
        <v>7.5599E-2</v>
      </c>
      <c r="U85" s="433">
        <f>'2M - SGS'!U85</f>
        <v>9.6199999999999994E-2</v>
      </c>
      <c r="V85" s="433">
        <f>'2M - SGS'!V85</f>
        <v>7.7077999999999994E-2</v>
      </c>
      <c r="W85" s="433">
        <f>'2M - SGS'!W85</f>
        <v>8.1374000000000002E-2</v>
      </c>
      <c r="X85" s="433">
        <f>'2M - SGS'!X85</f>
        <v>9.4072000000000003E-2</v>
      </c>
      <c r="Y85" s="433">
        <f>'2M - SGS'!Y85</f>
        <v>7.6706999999999997E-2</v>
      </c>
      <c r="Z85" s="433">
        <f>'2M - SGS'!Z85</f>
        <v>8.4089999999999998E-2</v>
      </c>
      <c r="AA85" s="433">
        <f>'2M - SGS'!AA85</f>
        <v>9.3563999999999994E-2</v>
      </c>
      <c r="AB85" s="433">
        <f>'2M - SGS'!AB85</f>
        <v>7.2162000000000004E-2</v>
      </c>
      <c r="AC85" s="433">
        <f>'2M - SGS'!AC85</f>
        <v>7.8372999999999998E-2</v>
      </c>
      <c r="AD85" s="433">
        <f>'2M - SGS'!AD85</f>
        <v>7.6534000000000005E-2</v>
      </c>
      <c r="AE85" s="433">
        <f>'2M - SGS'!AE85</f>
        <v>9.4246999999999997E-2</v>
      </c>
      <c r="AF85" s="433">
        <f>'2M - SGS'!AF85</f>
        <v>7.5599E-2</v>
      </c>
      <c r="AG85" s="433">
        <f>'2M - SGS'!AG85</f>
        <v>9.6199999999999994E-2</v>
      </c>
      <c r="AH85" s="433">
        <f>'2M - SGS'!AH85</f>
        <v>7.7077999999999994E-2</v>
      </c>
      <c r="AI85" s="433">
        <f>'2M - SGS'!AI85</f>
        <v>8.1374000000000002E-2</v>
      </c>
      <c r="AJ85" s="433">
        <f>'2M - SGS'!AJ85</f>
        <v>9.4072000000000003E-2</v>
      </c>
      <c r="AK85" s="433">
        <f>'2M - SGS'!AK85</f>
        <v>7.6706999999999997E-2</v>
      </c>
      <c r="AL85" s="433">
        <f>'2M - SGS'!AL85</f>
        <v>8.4089999999999998E-2</v>
      </c>
      <c r="AM85" s="433">
        <f>'2M - SGS'!AM85</f>
        <v>9.3563999999999994E-2</v>
      </c>
      <c r="AN85" s="433">
        <f>'2M - SGS'!AN85</f>
        <v>7.2162000000000004E-2</v>
      </c>
      <c r="AO85" s="433">
        <f>'2M - SGS'!AO85</f>
        <v>7.8372999999999998E-2</v>
      </c>
      <c r="AP85" s="433">
        <f>'2M - SGS'!AP85</f>
        <v>7.6534000000000005E-2</v>
      </c>
      <c r="AQ85" s="433">
        <f>'2M - SGS'!AQ85</f>
        <v>9.4246999999999997E-2</v>
      </c>
      <c r="AR85" s="433">
        <f>'2M - SGS'!AR85</f>
        <v>7.5599E-2</v>
      </c>
      <c r="AS85" s="433">
        <f>'2M - SGS'!AS85</f>
        <v>9.6199999999999994E-2</v>
      </c>
      <c r="AT85" s="433">
        <f>'2M - SGS'!AT85</f>
        <v>7.7077999999999994E-2</v>
      </c>
      <c r="AU85" s="433">
        <f>'2M - SGS'!AU85</f>
        <v>8.1374000000000002E-2</v>
      </c>
      <c r="AV85" s="433">
        <f>'2M - SGS'!AV85</f>
        <v>9.4072000000000003E-2</v>
      </c>
      <c r="AW85" s="433">
        <f>'2M - SGS'!AW85</f>
        <v>7.6706999999999997E-2</v>
      </c>
      <c r="AX85" s="433">
        <f>'2M - SGS'!AX85</f>
        <v>8.4089999999999998E-2</v>
      </c>
      <c r="AY85" s="433">
        <f>'2M - SGS'!AY85</f>
        <v>9.3563999999999994E-2</v>
      </c>
      <c r="AZ85" s="433">
        <f>'2M - SGS'!AZ85</f>
        <v>7.2162000000000004E-2</v>
      </c>
      <c r="BA85" s="433">
        <f>'2M - SGS'!BA85</f>
        <v>7.8372999999999998E-2</v>
      </c>
      <c r="BB85" s="433">
        <f>'2M - SGS'!BB85</f>
        <v>7.6534000000000005E-2</v>
      </c>
      <c r="BC85" s="433">
        <f>'2M - SGS'!BC85</f>
        <v>9.4246999999999997E-2</v>
      </c>
      <c r="BD85" s="433">
        <f>'2M - SGS'!BD85</f>
        <v>7.5599E-2</v>
      </c>
      <c r="BE85" s="433">
        <f>'2M - SGS'!BE85</f>
        <v>9.6199999999999994E-2</v>
      </c>
      <c r="BF85" s="433">
        <f>'2M - SGS'!BF85</f>
        <v>7.7077999999999994E-2</v>
      </c>
      <c r="BG85" s="433">
        <f>'2M - SGS'!BG85</f>
        <v>8.1374000000000002E-2</v>
      </c>
      <c r="BH85" s="433">
        <f>'2M - SGS'!BH85</f>
        <v>9.4072000000000003E-2</v>
      </c>
      <c r="BI85" s="433">
        <f>'2M - SGS'!BI85</f>
        <v>7.6706999999999997E-2</v>
      </c>
      <c r="BJ85" s="433">
        <f>'2M - SGS'!BJ85</f>
        <v>8.4089999999999998E-2</v>
      </c>
      <c r="BK85" s="433">
        <f>'2M - SGS'!BK85</f>
        <v>9.3563999999999994E-2</v>
      </c>
      <c r="BL85" s="433">
        <f>'2M - SGS'!BL85</f>
        <v>7.2162000000000004E-2</v>
      </c>
      <c r="BM85" s="433">
        <f>'2M - SGS'!BM85</f>
        <v>7.8372999999999998E-2</v>
      </c>
      <c r="BN85" s="433">
        <f>'2M - SGS'!BN85</f>
        <v>7.6534000000000005E-2</v>
      </c>
      <c r="BO85" s="433">
        <f>'2M - SGS'!BO85</f>
        <v>9.4246999999999997E-2</v>
      </c>
      <c r="BP85" s="433">
        <f>'2M - SGS'!BP85</f>
        <v>7.5599E-2</v>
      </c>
      <c r="BQ85" s="433">
        <f>'2M - SGS'!BQ85</f>
        <v>9.6199999999999994E-2</v>
      </c>
      <c r="BR85" s="433">
        <f>'2M - SGS'!BR85</f>
        <v>7.7077999999999994E-2</v>
      </c>
      <c r="BS85" s="433">
        <f>'2M - SGS'!BS85</f>
        <v>8.1374000000000002E-2</v>
      </c>
      <c r="BT85" s="433">
        <f>'2M - SGS'!BT85</f>
        <v>9.4072000000000003E-2</v>
      </c>
      <c r="BU85" s="433">
        <f>'2M - SGS'!BU85</f>
        <v>7.6706999999999997E-2</v>
      </c>
      <c r="BV85" s="433">
        <f>'2M - SGS'!BV85</f>
        <v>8.4089999999999998E-2</v>
      </c>
      <c r="BW85" s="433">
        <f>'2M - SGS'!BW85</f>
        <v>9.3563999999999994E-2</v>
      </c>
      <c r="BX85" s="433">
        <f>'2M - SGS'!BX85</f>
        <v>7.2162000000000004E-2</v>
      </c>
      <c r="BY85" s="433">
        <f>'2M - SGS'!BY85</f>
        <v>7.8372999999999998E-2</v>
      </c>
      <c r="BZ85" s="433">
        <f>'2M - SGS'!BZ85</f>
        <v>7.6534000000000005E-2</v>
      </c>
      <c r="CA85" s="433">
        <f>'2M - SGS'!CA85</f>
        <v>9.4246999999999997E-2</v>
      </c>
      <c r="CB85" s="433">
        <f>'2M - SGS'!CB85</f>
        <v>7.5599E-2</v>
      </c>
      <c r="CC85" s="433">
        <f>'2M - SGS'!CC85</f>
        <v>9.6199999999999994E-2</v>
      </c>
      <c r="CD85" s="433">
        <f>'2M - SGS'!CD85</f>
        <v>7.7077999999999994E-2</v>
      </c>
      <c r="CE85" s="433">
        <f>'2M - SGS'!CE85</f>
        <v>8.1374000000000002E-2</v>
      </c>
      <c r="CF85" s="433">
        <f>'2M - SGS'!CF85</f>
        <v>9.4072000000000003E-2</v>
      </c>
      <c r="CG85" s="433">
        <f>'2M - SGS'!CG85</f>
        <v>7.6706999999999997E-2</v>
      </c>
      <c r="CH85" s="434">
        <f>'2M - SGS'!CH85</f>
        <v>8.4089999999999998E-2</v>
      </c>
      <c r="CJ85" s="278">
        <f t="shared" si="78"/>
        <v>1</v>
      </c>
    </row>
    <row r="86" spans="1:88" ht="15.6" x14ac:dyDescent="0.3">
      <c r="A86" s="648"/>
      <c r="B86" s="14" t="str">
        <f t="shared" si="77"/>
        <v>Miscellaneous</v>
      </c>
      <c r="C86" s="433">
        <f>'2M - SGS'!C86</f>
        <v>8.5109000000000004E-2</v>
      </c>
      <c r="D86" s="433">
        <f>'2M - SGS'!D86</f>
        <v>7.7715000000000006E-2</v>
      </c>
      <c r="E86" s="433">
        <f>'2M - SGS'!E86</f>
        <v>8.6136000000000004E-2</v>
      </c>
      <c r="F86" s="433">
        <f>'2M - SGS'!F86</f>
        <v>7.9796000000000006E-2</v>
      </c>
      <c r="G86" s="433">
        <f>'2M - SGS'!G86</f>
        <v>8.5334999999999994E-2</v>
      </c>
      <c r="H86" s="433">
        <f>'2M - SGS'!H86</f>
        <v>8.1994999999999998E-2</v>
      </c>
      <c r="I86" s="433">
        <f>'2M - SGS'!I86</f>
        <v>8.4098999999999993E-2</v>
      </c>
      <c r="J86" s="433">
        <f>'2M - SGS'!J86</f>
        <v>8.4198999999999996E-2</v>
      </c>
      <c r="K86" s="433">
        <f>'2M - SGS'!K86</f>
        <v>8.2512000000000002E-2</v>
      </c>
      <c r="L86" s="433">
        <f>'2M - SGS'!L86</f>
        <v>8.5277000000000006E-2</v>
      </c>
      <c r="M86" s="433">
        <f>'2M - SGS'!M86</f>
        <v>8.2588999999999996E-2</v>
      </c>
      <c r="N86" s="433">
        <f>'2M - SGS'!N86</f>
        <v>8.5237999999999994E-2</v>
      </c>
      <c r="O86" s="433">
        <f>'2M - SGS'!O86</f>
        <v>8.5109000000000004E-2</v>
      </c>
      <c r="P86" s="433">
        <f>'2M - SGS'!P86</f>
        <v>7.7715000000000006E-2</v>
      </c>
      <c r="Q86" s="433">
        <f>'2M - SGS'!Q86</f>
        <v>8.6136000000000004E-2</v>
      </c>
      <c r="R86" s="433">
        <f>'2M - SGS'!R86</f>
        <v>7.9796000000000006E-2</v>
      </c>
      <c r="S86" s="433">
        <f>'2M - SGS'!S86</f>
        <v>8.5334999999999994E-2</v>
      </c>
      <c r="T86" s="433">
        <f>'2M - SGS'!T86</f>
        <v>8.1994999999999998E-2</v>
      </c>
      <c r="U86" s="433">
        <f>'2M - SGS'!U86</f>
        <v>8.4098999999999993E-2</v>
      </c>
      <c r="V86" s="433">
        <f>'2M - SGS'!V86</f>
        <v>8.4198999999999996E-2</v>
      </c>
      <c r="W86" s="433">
        <f>'2M - SGS'!W86</f>
        <v>8.2512000000000002E-2</v>
      </c>
      <c r="X86" s="433">
        <f>'2M - SGS'!X86</f>
        <v>8.5277000000000006E-2</v>
      </c>
      <c r="Y86" s="433">
        <f>'2M - SGS'!Y86</f>
        <v>8.2588999999999996E-2</v>
      </c>
      <c r="Z86" s="433">
        <f>'2M - SGS'!Z86</f>
        <v>8.5237999999999994E-2</v>
      </c>
      <c r="AA86" s="433">
        <f>'2M - SGS'!AA86</f>
        <v>8.5109000000000004E-2</v>
      </c>
      <c r="AB86" s="433">
        <f>'2M - SGS'!AB86</f>
        <v>7.7715000000000006E-2</v>
      </c>
      <c r="AC86" s="433">
        <f>'2M - SGS'!AC86</f>
        <v>8.6136000000000004E-2</v>
      </c>
      <c r="AD86" s="433">
        <f>'2M - SGS'!AD86</f>
        <v>7.9796000000000006E-2</v>
      </c>
      <c r="AE86" s="433">
        <f>'2M - SGS'!AE86</f>
        <v>8.5334999999999994E-2</v>
      </c>
      <c r="AF86" s="433">
        <f>'2M - SGS'!AF86</f>
        <v>8.1994999999999998E-2</v>
      </c>
      <c r="AG86" s="433">
        <f>'2M - SGS'!AG86</f>
        <v>8.4098999999999993E-2</v>
      </c>
      <c r="AH86" s="433">
        <f>'2M - SGS'!AH86</f>
        <v>8.4198999999999996E-2</v>
      </c>
      <c r="AI86" s="433">
        <f>'2M - SGS'!AI86</f>
        <v>8.2512000000000002E-2</v>
      </c>
      <c r="AJ86" s="433">
        <f>'2M - SGS'!AJ86</f>
        <v>8.5277000000000006E-2</v>
      </c>
      <c r="AK86" s="433">
        <f>'2M - SGS'!AK86</f>
        <v>8.2588999999999996E-2</v>
      </c>
      <c r="AL86" s="433">
        <f>'2M - SGS'!AL86</f>
        <v>8.5237999999999994E-2</v>
      </c>
      <c r="AM86" s="433">
        <f>'2M - SGS'!AM86</f>
        <v>8.5109000000000004E-2</v>
      </c>
      <c r="AN86" s="433">
        <f>'2M - SGS'!AN86</f>
        <v>7.7715000000000006E-2</v>
      </c>
      <c r="AO86" s="433">
        <f>'2M - SGS'!AO86</f>
        <v>8.6136000000000004E-2</v>
      </c>
      <c r="AP86" s="433">
        <f>'2M - SGS'!AP86</f>
        <v>7.9796000000000006E-2</v>
      </c>
      <c r="AQ86" s="433">
        <f>'2M - SGS'!AQ86</f>
        <v>8.5334999999999994E-2</v>
      </c>
      <c r="AR86" s="433">
        <f>'2M - SGS'!AR86</f>
        <v>8.1994999999999998E-2</v>
      </c>
      <c r="AS86" s="433">
        <f>'2M - SGS'!AS86</f>
        <v>8.4098999999999993E-2</v>
      </c>
      <c r="AT86" s="433">
        <f>'2M - SGS'!AT86</f>
        <v>8.4198999999999996E-2</v>
      </c>
      <c r="AU86" s="433">
        <f>'2M - SGS'!AU86</f>
        <v>8.2512000000000002E-2</v>
      </c>
      <c r="AV86" s="433">
        <f>'2M - SGS'!AV86</f>
        <v>8.5277000000000006E-2</v>
      </c>
      <c r="AW86" s="433">
        <f>'2M - SGS'!AW86</f>
        <v>8.2588999999999996E-2</v>
      </c>
      <c r="AX86" s="433">
        <f>'2M - SGS'!AX86</f>
        <v>8.5237999999999994E-2</v>
      </c>
      <c r="AY86" s="433">
        <f>'2M - SGS'!AY86</f>
        <v>8.5109000000000004E-2</v>
      </c>
      <c r="AZ86" s="433">
        <f>'2M - SGS'!AZ86</f>
        <v>7.7715000000000006E-2</v>
      </c>
      <c r="BA86" s="433">
        <f>'2M - SGS'!BA86</f>
        <v>8.6136000000000004E-2</v>
      </c>
      <c r="BB86" s="433">
        <f>'2M - SGS'!BB86</f>
        <v>7.9796000000000006E-2</v>
      </c>
      <c r="BC86" s="433">
        <f>'2M - SGS'!BC86</f>
        <v>8.5334999999999994E-2</v>
      </c>
      <c r="BD86" s="433">
        <f>'2M - SGS'!BD86</f>
        <v>8.1994999999999998E-2</v>
      </c>
      <c r="BE86" s="433">
        <f>'2M - SGS'!BE86</f>
        <v>8.4098999999999993E-2</v>
      </c>
      <c r="BF86" s="433">
        <f>'2M - SGS'!BF86</f>
        <v>8.4198999999999996E-2</v>
      </c>
      <c r="BG86" s="433">
        <f>'2M - SGS'!BG86</f>
        <v>8.2512000000000002E-2</v>
      </c>
      <c r="BH86" s="433">
        <f>'2M - SGS'!BH86</f>
        <v>8.5277000000000006E-2</v>
      </c>
      <c r="BI86" s="433">
        <f>'2M - SGS'!BI86</f>
        <v>8.2588999999999996E-2</v>
      </c>
      <c r="BJ86" s="433">
        <f>'2M - SGS'!BJ86</f>
        <v>8.5237999999999994E-2</v>
      </c>
      <c r="BK86" s="433">
        <f>'2M - SGS'!BK86</f>
        <v>8.5109000000000004E-2</v>
      </c>
      <c r="BL86" s="433">
        <f>'2M - SGS'!BL86</f>
        <v>7.7715000000000006E-2</v>
      </c>
      <c r="BM86" s="433">
        <f>'2M - SGS'!BM86</f>
        <v>8.6136000000000004E-2</v>
      </c>
      <c r="BN86" s="433">
        <f>'2M - SGS'!BN86</f>
        <v>7.9796000000000006E-2</v>
      </c>
      <c r="BO86" s="433">
        <f>'2M - SGS'!BO86</f>
        <v>8.5334999999999994E-2</v>
      </c>
      <c r="BP86" s="433">
        <f>'2M - SGS'!BP86</f>
        <v>8.1994999999999998E-2</v>
      </c>
      <c r="BQ86" s="433">
        <f>'2M - SGS'!BQ86</f>
        <v>8.4098999999999993E-2</v>
      </c>
      <c r="BR86" s="433">
        <f>'2M - SGS'!BR86</f>
        <v>8.4198999999999996E-2</v>
      </c>
      <c r="BS86" s="433">
        <f>'2M - SGS'!BS86</f>
        <v>8.2512000000000002E-2</v>
      </c>
      <c r="BT86" s="433">
        <f>'2M - SGS'!BT86</f>
        <v>8.5277000000000006E-2</v>
      </c>
      <c r="BU86" s="433">
        <f>'2M - SGS'!BU86</f>
        <v>8.2588999999999996E-2</v>
      </c>
      <c r="BV86" s="433">
        <f>'2M - SGS'!BV86</f>
        <v>8.5237999999999994E-2</v>
      </c>
      <c r="BW86" s="433">
        <f>'2M - SGS'!BW86</f>
        <v>8.5109000000000004E-2</v>
      </c>
      <c r="BX86" s="433">
        <f>'2M - SGS'!BX86</f>
        <v>7.7715000000000006E-2</v>
      </c>
      <c r="BY86" s="433">
        <f>'2M - SGS'!BY86</f>
        <v>8.6136000000000004E-2</v>
      </c>
      <c r="BZ86" s="433">
        <f>'2M - SGS'!BZ86</f>
        <v>7.9796000000000006E-2</v>
      </c>
      <c r="CA86" s="433">
        <f>'2M - SGS'!CA86</f>
        <v>8.5334999999999994E-2</v>
      </c>
      <c r="CB86" s="433">
        <f>'2M - SGS'!CB86</f>
        <v>8.1994999999999998E-2</v>
      </c>
      <c r="CC86" s="433">
        <f>'2M - SGS'!CC86</f>
        <v>8.4098999999999993E-2</v>
      </c>
      <c r="CD86" s="433">
        <f>'2M - SGS'!CD86</f>
        <v>8.4198999999999996E-2</v>
      </c>
      <c r="CE86" s="433">
        <f>'2M - SGS'!CE86</f>
        <v>8.2512000000000002E-2</v>
      </c>
      <c r="CF86" s="433">
        <f>'2M - SGS'!CF86</f>
        <v>8.5277000000000006E-2</v>
      </c>
      <c r="CG86" s="433">
        <f>'2M - SGS'!CG86</f>
        <v>8.2588999999999996E-2</v>
      </c>
      <c r="CH86" s="434">
        <f>'2M - SGS'!CH86</f>
        <v>8.5237999999999994E-2</v>
      </c>
      <c r="CJ86" s="278">
        <f t="shared" si="78"/>
        <v>1.0000000000000002</v>
      </c>
    </row>
    <row r="87" spans="1:88" ht="15.6" x14ac:dyDescent="0.3">
      <c r="A87" s="648"/>
      <c r="B87" s="14" t="str">
        <f t="shared" si="77"/>
        <v>Motors</v>
      </c>
      <c r="C87" s="433">
        <f>'2M - SGS'!C87</f>
        <v>8.5109000000000004E-2</v>
      </c>
      <c r="D87" s="433">
        <f>'2M - SGS'!D87</f>
        <v>7.7715000000000006E-2</v>
      </c>
      <c r="E87" s="433">
        <f>'2M - SGS'!E87</f>
        <v>8.6136000000000004E-2</v>
      </c>
      <c r="F87" s="433">
        <f>'2M - SGS'!F87</f>
        <v>7.9796000000000006E-2</v>
      </c>
      <c r="G87" s="433">
        <f>'2M - SGS'!G87</f>
        <v>8.5334999999999994E-2</v>
      </c>
      <c r="H87" s="433">
        <f>'2M - SGS'!H87</f>
        <v>8.1994999999999998E-2</v>
      </c>
      <c r="I87" s="433">
        <f>'2M - SGS'!I87</f>
        <v>8.4098999999999993E-2</v>
      </c>
      <c r="J87" s="433">
        <f>'2M - SGS'!J87</f>
        <v>8.4198999999999996E-2</v>
      </c>
      <c r="K87" s="433">
        <f>'2M - SGS'!K87</f>
        <v>8.2512000000000002E-2</v>
      </c>
      <c r="L87" s="433">
        <f>'2M - SGS'!L87</f>
        <v>8.5277000000000006E-2</v>
      </c>
      <c r="M87" s="433">
        <f>'2M - SGS'!M87</f>
        <v>8.2588999999999996E-2</v>
      </c>
      <c r="N87" s="433">
        <f>'2M - SGS'!N87</f>
        <v>8.5237999999999994E-2</v>
      </c>
      <c r="O87" s="433">
        <f>'2M - SGS'!O87</f>
        <v>8.5109000000000004E-2</v>
      </c>
      <c r="P87" s="433">
        <f>'2M - SGS'!P87</f>
        <v>7.7715000000000006E-2</v>
      </c>
      <c r="Q87" s="433">
        <f>'2M - SGS'!Q87</f>
        <v>8.6136000000000004E-2</v>
      </c>
      <c r="R87" s="433">
        <f>'2M - SGS'!R87</f>
        <v>7.9796000000000006E-2</v>
      </c>
      <c r="S87" s="433">
        <f>'2M - SGS'!S87</f>
        <v>8.5334999999999994E-2</v>
      </c>
      <c r="T87" s="433">
        <f>'2M - SGS'!T87</f>
        <v>8.1994999999999998E-2</v>
      </c>
      <c r="U87" s="433">
        <f>'2M - SGS'!U87</f>
        <v>8.4098999999999993E-2</v>
      </c>
      <c r="V87" s="433">
        <f>'2M - SGS'!V87</f>
        <v>8.4198999999999996E-2</v>
      </c>
      <c r="W87" s="433">
        <f>'2M - SGS'!W87</f>
        <v>8.2512000000000002E-2</v>
      </c>
      <c r="X87" s="433">
        <f>'2M - SGS'!X87</f>
        <v>8.5277000000000006E-2</v>
      </c>
      <c r="Y87" s="433">
        <f>'2M - SGS'!Y87</f>
        <v>8.2588999999999996E-2</v>
      </c>
      <c r="Z87" s="433">
        <f>'2M - SGS'!Z87</f>
        <v>8.5237999999999994E-2</v>
      </c>
      <c r="AA87" s="433">
        <f>'2M - SGS'!AA87</f>
        <v>8.5109000000000004E-2</v>
      </c>
      <c r="AB87" s="433">
        <f>'2M - SGS'!AB87</f>
        <v>7.7715000000000006E-2</v>
      </c>
      <c r="AC87" s="433">
        <f>'2M - SGS'!AC87</f>
        <v>8.6136000000000004E-2</v>
      </c>
      <c r="AD87" s="433">
        <f>'2M - SGS'!AD87</f>
        <v>7.9796000000000006E-2</v>
      </c>
      <c r="AE87" s="433">
        <f>'2M - SGS'!AE87</f>
        <v>8.5334999999999994E-2</v>
      </c>
      <c r="AF87" s="433">
        <f>'2M - SGS'!AF87</f>
        <v>8.1994999999999998E-2</v>
      </c>
      <c r="AG87" s="433">
        <f>'2M - SGS'!AG87</f>
        <v>8.4098999999999993E-2</v>
      </c>
      <c r="AH87" s="433">
        <f>'2M - SGS'!AH87</f>
        <v>8.4198999999999996E-2</v>
      </c>
      <c r="AI87" s="433">
        <f>'2M - SGS'!AI87</f>
        <v>8.2512000000000002E-2</v>
      </c>
      <c r="AJ87" s="433">
        <f>'2M - SGS'!AJ87</f>
        <v>8.5277000000000006E-2</v>
      </c>
      <c r="AK87" s="433">
        <f>'2M - SGS'!AK87</f>
        <v>8.2588999999999996E-2</v>
      </c>
      <c r="AL87" s="433">
        <f>'2M - SGS'!AL87</f>
        <v>8.5237999999999994E-2</v>
      </c>
      <c r="AM87" s="433">
        <f>'2M - SGS'!AM87</f>
        <v>8.5109000000000004E-2</v>
      </c>
      <c r="AN87" s="433">
        <f>'2M - SGS'!AN87</f>
        <v>7.7715000000000006E-2</v>
      </c>
      <c r="AO87" s="433">
        <f>'2M - SGS'!AO87</f>
        <v>8.6136000000000004E-2</v>
      </c>
      <c r="AP87" s="433">
        <f>'2M - SGS'!AP87</f>
        <v>7.9796000000000006E-2</v>
      </c>
      <c r="AQ87" s="433">
        <f>'2M - SGS'!AQ87</f>
        <v>8.5334999999999994E-2</v>
      </c>
      <c r="AR87" s="433">
        <f>'2M - SGS'!AR87</f>
        <v>8.1994999999999998E-2</v>
      </c>
      <c r="AS87" s="433">
        <f>'2M - SGS'!AS87</f>
        <v>8.4098999999999993E-2</v>
      </c>
      <c r="AT87" s="433">
        <f>'2M - SGS'!AT87</f>
        <v>8.4198999999999996E-2</v>
      </c>
      <c r="AU87" s="433">
        <f>'2M - SGS'!AU87</f>
        <v>8.2512000000000002E-2</v>
      </c>
      <c r="AV87" s="433">
        <f>'2M - SGS'!AV87</f>
        <v>8.5277000000000006E-2</v>
      </c>
      <c r="AW87" s="433">
        <f>'2M - SGS'!AW87</f>
        <v>8.2588999999999996E-2</v>
      </c>
      <c r="AX87" s="433">
        <f>'2M - SGS'!AX87</f>
        <v>8.5237999999999994E-2</v>
      </c>
      <c r="AY87" s="433">
        <f>'2M - SGS'!AY87</f>
        <v>8.5109000000000004E-2</v>
      </c>
      <c r="AZ87" s="433">
        <f>'2M - SGS'!AZ87</f>
        <v>7.7715000000000006E-2</v>
      </c>
      <c r="BA87" s="433">
        <f>'2M - SGS'!BA87</f>
        <v>8.6136000000000004E-2</v>
      </c>
      <c r="BB87" s="433">
        <f>'2M - SGS'!BB87</f>
        <v>7.9796000000000006E-2</v>
      </c>
      <c r="BC87" s="433">
        <f>'2M - SGS'!BC87</f>
        <v>8.5334999999999994E-2</v>
      </c>
      <c r="BD87" s="433">
        <f>'2M - SGS'!BD87</f>
        <v>8.1994999999999998E-2</v>
      </c>
      <c r="BE87" s="433">
        <f>'2M - SGS'!BE87</f>
        <v>8.4098999999999993E-2</v>
      </c>
      <c r="BF87" s="433">
        <f>'2M - SGS'!BF87</f>
        <v>8.4198999999999996E-2</v>
      </c>
      <c r="BG87" s="433">
        <f>'2M - SGS'!BG87</f>
        <v>8.2512000000000002E-2</v>
      </c>
      <c r="BH87" s="433">
        <f>'2M - SGS'!BH87</f>
        <v>8.5277000000000006E-2</v>
      </c>
      <c r="BI87" s="433">
        <f>'2M - SGS'!BI87</f>
        <v>8.2588999999999996E-2</v>
      </c>
      <c r="BJ87" s="433">
        <f>'2M - SGS'!BJ87</f>
        <v>8.5237999999999994E-2</v>
      </c>
      <c r="BK87" s="433">
        <f>'2M - SGS'!BK87</f>
        <v>8.5109000000000004E-2</v>
      </c>
      <c r="BL87" s="433">
        <f>'2M - SGS'!BL87</f>
        <v>7.7715000000000006E-2</v>
      </c>
      <c r="BM87" s="433">
        <f>'2M - SGS'!BM87</f>
        <v>8.6136000000000004E-2</v>
      </c>
      <c r="BN87" s="433">
        <f>'2M - SGS'!BN87</f>
        <v>7.9796000000000006E-2</v>
      </c>
      <c r="BO87" s="433">
        <f>'2M - SGS'!BO87</f>
        <v>8.5334999999999994E-2</v>
      </c>
      <c r="BP87" s="433">
        <f>'2M - SGS'!BP87</f>
        <v>8.1994999999999998E-2</v>
      </c>
      <c r="BQ87" s="433">
        <f>'2M - SGS'!BQ87</f>
        <v>8.4098999999999993E-2</v>
      </c>
      <c r="BR87" s="433">
        <f>'2M - SGS'!BR87</f>
        <v>8.4198999999999996E-2</v>
      </c>
      <c r="BS87" s="433">
        <f>'2M - SGS'!BS87</f>
        <v>8.2512000000000002E-2</v>
      </c>
      <c r="BT87" s="433">
        <f>'2M - SGS'!BT87</f>
        <v>8.5277000000000006E-2</v>
      </c>
      <c r="BU87" s="433">
        <f>'2M - SGS'!BU87</f>
        <v>8.2588999999999996E-2</v>
      </c>
      <c r="BV87" s="433">
        <f>'2M - SGS'!BV87</f>
        <v>8.5237999999999994E-2</v>
      </c>
      <c r="BW87" s="433">
        <f>'2M - SGS'!BW87</f>
        <v>8.5109000000000004E-2</v>
      </c>
      <c r="BX87" s="433">
        <f>'2M - SGS'!BX87</f>
        <v>7.7715000000000006E-2</v>
      </c>
      <c r="BY87" s="433">
        <f>'2M - SGS'!BY87</f>
        <v>8.6136000000000004E-2</v>
      </c>
      <c r="BZ87" s="433">
        <f>'2M - SGS'!BZ87</f>
        <v>7.9796000000000006E-2</v>
      </c>
      <c r="CA87" s="433">
        <f>'2M - SGS'!CA87</f>
        <v>8.5334999999999994E-2</v>
      </c>
      <c r="CB87" s="433">
        <f>'2M - SGS'!CB87</f>
        <v>8.1994999999999998E-2</v>
      </c>
      <c r="CC87" s="433">
        <f>'2M - SGS'!CC87</f>
        <v>8.4098999999999993E-2</v>
      </c>
      <c r="CD87" s="433">
        <f>'2M - SGS'!CD87</f>
        <v>8.4198999999999996E-2</v>
      </c>
      <c r="CE87" s="433">
        <f>'2M - SGS'!CE87</f>
        <v>8.2512000000000002E-2</v>
      </c>
      <c r="CF87" s="433">
        <f>'2M - SGS'!CF87</f>
        <v>8.5277000000000006E-2</v>
      </c>
      <c r="CG87" s="433">
        <f>'2M - SGS'!CG87</f>
        <v>8.2588999999999996E-2</v>
      </c>
      <c r="CH87" s="434">
        <f>'2M - SGS'!CH87</f>
        <v>8.5237999999999994E-2</v>
      </c>
      <c r="CJ87" s="278">
        <f t="shared" si="78"/>
        <v>1.0000000000000002</v>
      </c>
    </row>
    <row r="88" spans="1:88" ht="15.6" x14ac:dyDescent="0.3">
      <c r="A88" s="648"/>
      <c r="B88" s="14" t="str">
        <f t="shared" si="77"/>
        <v>Process</v>
      </c>
      <c r="C88" s="433">
        <f>'2M - SGS'!C88</f>
        <v>8.5109000000000004E-2</v>
      </c>
      <c r="D88" s="433">
        <f>'2M - SGS'!D88</f>
        <v>7.7715000000000006E-2</v>
      </c>
      <c r="E88" s="433">
        <f>'2M - SGS'!E88</f>
        <v>8.6136000000000004E-2</v>
      </c>
      <c r="F88" s="433">
        <f>'2M - SGS'!F88</f>
        <v>7.9796000000000006E-2</v>
      </c>
      <c r="G88" s="433">
        <f>'2M - SGS'!G88</f>
        <v>8.5334999999999994E-2</v>
      </c>
      <c r="H88" s="433">
        <f>'2M - SGS'!H88</f>
        <v>8.1994999999999998E-2</v>
      </c>
      <c r="I88" s="433">
        <f>'2M - SGS'!I88</f>
        <v>8.4098999999999993E-2</v>
      </c>
      <c r="J88" s="433">
        <f>'2M - SGS'!J88</f>
        <v>8.4198999999999996E-2</v>
      </c>
      <c r="K88" s="433">
        <f>'2M - SGS'!K88</f>
        <v>8.2512000000000002E-2</v>
      </c>
      <c r="L88" s="433">
        <f>'2M - SGS'!L88</f>
        <v>8.5277000000000006E-2</v>
      </c>
      <c r="M88" s="433">
        <f>'2M - SGS'!M88</f>
        <v>8.2588999999999996E-2</v>
      </c>
      <c r="N88" s="433">
        <f>'2M - SGS'!N88</f>
        <v>8.5237999999999994E-2</v>
      </c>
      <c r="O88" s="433">
        <f>'2M - SGS'!O88</f>
        <v>8.5109000000000004E-2</v>
      </c>
      <c r="P88" s="433">
        <f>'2M - SGS'!P88</f>
        <v>7.7715000000000006E-2</v>
      </c>
      <c r="Q88" s="433">
        <f>'2M - SGS'!Q88</f>
        <v>8.6136000000000004E-2</v>
      </c>
      <c r="R88" s="433">
        <f>'2M - SGS'!R88</f>
        <v>7.9796000000000006E-2</v>
      </c>
      <c r="S88" s="433">
        <f>'2M - SGS'!S88</f>
        <v>8.5334999999999994E-2</v>
      </c>
      <c r="T88" s="433">
        <f>'2M - SGS'!T88</f>
        <v>8.1994999999999998E-2</v>
      </c>
      <c r="U88" s="433">
        <f>'2M - SGS'!U88</f>
        <v>8.4098999999999993E-2</v>
      </c>
      <c r="V88" s="433">
        <f>'2M - SGS'!V88</f>
        <v>8.4198999999999996E-2</v>
      </c>
      <c r="W88" s="433">
        <f>'2M - SGS'!W88</f>
        <v>8.2512000000000002E-2</v>
      </c>
      <c r="X88" s="433">
        <f>'2M - SGS'!X88</f>
        <v>8.5277000000000006E-2</v>
      </c>
      <c r="Y88" s="433">
        <f>'2M - SGS'!Y88</f>
        <v>8.2588999999999996E-2</v>
      </c>
      <c r="Z88" s="433">
        <f>'2M - SGS'!Z88</f>
        <v>8.5237999999999994E-2</v>
      </c>
      <c r="AA88" s="433">
        <f>'2M - SGS'!AA88</f>
        <v>8.5109000000000004E-2</v>
      </c>
      <c r="AB88" s="433">
        <f>'2M - SGS'!AB88</f>
        <v>7.7715000000000006E-2</v>
      </c>
      <c r="AC88" s="433">
        <f>'2M - SGS'!AC88</f>
        <v>8.6136000000000004E-2</v>
      </c>
      <c r="AD88" s="433">
        <f>'2M - SGS'!AD88</f>
        <v>7.9796000000000006E-2</v>
      </c>
      <c r="AE88" s="433">
        <f>'2M - SGS'!AE88</f>
        <v>8.5334999999999994E-2</v>
      </c>
      <c r="AF88" s="433">
        <f>'2M - SGS'!AF88</f>
        <v>8.1994999999999998E-2</v>
      </c>
      <c r="AG88" s="433">
        <f>'2M - SGS'!AG88</f>
        <v>8.4098999999999993E-2</v>
      </c>
      <c r="AH88" s="433">
        <f>'2M - SGS'!AH88</f>
        <v>8.4198999999999996E-2</v>
      </c>
      <c r="AI88" s="433">
        <f>'2M - SGS'!AI88</f>
        <v>8.2512000000000002E-2</v>
      </c>
      <c r="AJ88" s="433">
        <f>'2M - SGS'!AJ88</f>
        <v>8.5277000000000006E-2</v>
      </c>
      <c r="AK88" s="433">
        <f>'2M - SGS'!AK88</f>
        <v>8.2588999999999996E-2</v>
      </c>
      <c r="AL88" s="433">
        <f>'2M - SGS'!AL88</f>
        <v>8.5237999999999994E-2</v>
      </c>
      <c r="AM88" s="433">
        <f>'2M - SGS'!AM88</f>
        <v>8.5109000000000004E-2</v>
      </c>
      <c r="AN88" s="433">
        <f>'2M - SGS'!AN88</f>
        <v>7.7715000000000006E-2</v>
      </c>
      <c r="AO88" s="433">
        <f>'2M - SGS'!AO88</f>
        <v>8.6136000000000004E-2</v>
      </c>
      <c r="AP88" s="433">
        <f>'2M - SGS'!AP88</f>
        <v>7.9796000000000006E-2</v>
      </c>
      <c r="AQ88" s="433">
        <f>'2M - SGS'!AQ88</f>
        <v>8.5334999999999994E-2</v>
      </c>
      <c r="AR88" s="433">
        <f>'2M - SGS'!AR88</f>
        <v>8.1994999999999998E-2</v>
      </c>
      <c r="AS88" s="433">
        <f>'2M - SGS'!AS88</f>
        <v>8.4098999999999993E-2</v>
      </c>
      <c r="AT88" s="433">
        <f>'2M - SGS'!AT88</f>
        <v>8.4198999999999996E-2</v>
      </c>
      <c r="AU88" s="433">
        <f>'2M - SGS'!AU88</f>
        <v>8.2512000000000002E-2</v>
      </c>
      <c r="AV88" s="433">
        <f>'2M - SGS'!AV88</f>
        <v>8.5277000000000006E-2</v>
      </c>
      <c r="AW88" s="433">
        <f>'2M - SGS'!AW88</f>
        <v>8.2588999999999996E-2</v>
      </c>
      <c r="AX88" s="433">
        <f>'2M - SGS'!AX88</f>
        <v>8.5237999999999994E-2</v>
      </c>
      <c r="AY88" s="433">
        <f>'2M - SGS'!AY88</f>
        <v>8.5109000000000004E-2</v>
      </c>
      <c r="AZ88" s="433">
        <f>'2M - SGS'!AZ88</f>
        <v>7.7715000000000006E-2</v>
      </c>
      <c r="BA88" s="433">
        <f>'2M - SGS'!BA88</f>
        <v>8.6136000000000004E-2</v>
      </c>
      <c r="BB88" s="433">
        <f>'2M - SGS'!BB88</f>
        <v>7.9796000000000006E-2</v>
      </c>
      <c r="BC88" s="433">
        <f>'2M - SGS'!BC88</f>
        <v>8.5334999999999994E-2</v>
      </c>
      <c r="BD88" s="433">
        <f>'2M - SGS'!BD88</f>
        <v>8.1994999999999998E-2</v>
      </c>
      <c r="BE88" s="433">
        <f>'2M - SGS'!BE88</f>
        <v>8.4098999999999993E-2</v>
      </c>
      <c r="BF88" s="433">
        <f>'2M - SGS'!BF88</f>
        <v>8.4198999999999996E-2</v>
      </c>
      <c r="BG88" s="433">
        <f>'2M - SGS'!BG88</f>
        <v>8.2512000000000002E-2</v>
      </c>
      <c r="BH88" s="433">
        <f>'2M - SGS'!BH88</f>
        <v>8.5277000000000006E-2</v>
      </c>
      <c r="BI88" s="433">
        <f>'2M - SGS'!BI88</f>
        <v>8.2588999999999996E-2</v>
      </c>
      <c r="BJ88" s="433">
        <f>'2M - SGS'!BJ88</f>
        <v>8.5237999999999994E-2</v>
      </c>
      <c r="BK88" s="433">
        <f>'2M - SGS'!BK88</f>
        <v>8.5109000000000004E-2</v>
      </c>
      <c r="BL88" s="433">
        <f>'2M - SGS'!BL88</f>
        <v>7.7715000000000006E-2</v>
      </c>
      <c r="BM88" s="433">
        <f>'2M - SGS'!BM88</f>
        <v>8.6136000000000004E-2</v>
      </c>
      <c r="BN88" s="433">
        <f>'2M - SGS'!BN88</f>
        <v>7.9796000000000006E-2</v>
      </c>
      <c r="BO88" s="433">
        <f>'2M - SGS'!BO88</f>
        <v>8.5334999999999994E-2</v>
      </c>
      <c r="BP88" s="433">
        <f>'2M - SGS'!BP88</f>
        <v>8.1994999999999998E-2</v>
      </c>
      <c r="BQ88" s="433">
        <f>'2M - SGS'!BQ88</f>
        <v>8.4098999999999993E-2</v>
      </c>
      <c r="BR88" s="433">
        <f>'2M - SGS'!BR88</f>
        <v>8.4198999999999996E-2</v>
      </c>
      <c r="BS88" s="433">
        <f>'2M - SGS'!BS88</f>
        <v>8.2512000000000002E-2</v>
      </c>
      <c r="BT88" s="433">
        <f>'2M - SGS'!BT88</f>
        <v>8.5277000000000006E-2</v>
      </c>
      <c r="BU88" s="433">
        <f>'2M - SGS'!BU88</f>
        <v>8.2588999999999996E-2</v>
      </c>
      <c r="BV88" s="433">
        <f>'2M - SGS'!BV88</f>
        <v>8.5237999999999994E-2</v>
      </c>
      <c r="BW88" s="433">
        <f>'2M - SGS'!BW88</f>
        <v>8.5109000000000004E-2</v>
      </c>
      <c r="BX88" s="433">
        <f>'2M - SGS'!BX88</f>
        <v>7.7715000000000006E-2</v>
      </c>
      <c r="BY88" s="433">
        <f>'2M - SGS'!BY88</f>
        <v>8.6136000000000004E-2</v>
      </c>
      <c r="BZ88" s="433">
        <f>'2M - SGS'!BZ88</f>
        <v>7.9796000000000006E-2</v>
      </c>
      <c r="CA88" s="433">
        <f>'2M - SGS'!CA88</f>
        <v>8.5334999999999994E-2</v>
      </c>
      <c r="CB88" s="433">
        <f>'2M - SGS'!CB88</f>
        <v>8.1994999999999998E-2</v>
      </c>
      <c r="CC88" s="433">
        <f>'2M - SGS'!CC88</f>
        <v>8.4098999999999993E-2</v>
      </c>
      <c r="CD88" s="433">
        <f>'2M - SGS'!CD88</f>
        <v>8.4198999999999996E-2</v>
      </c>
      <c r="CE88" s="433">
        <f>'2M - SGS'!CE88</f>
        <v>8.2512000000000002E-2</v>
      </c>
      <c r="CF88" s="433">
        <f>'2M - SGS'!CF88</f>
        <v>8.5277000000000006E-2</v>
      </c>
      <c r="CG88" s="433">
        <f>'2M - SGS'!CG88</f>
        <v>8.2588999999999996E-2</v>
      </c>
      <c r="CH88" s="434">
        <f>'2M - SGS'!CH88</f>
        <v>8.5237999999999994E-2</v>
      </c>
      <c r="CJ88" s="278">
        <f t="shared" si="78"/>
        <v>1.0000000000000002</v>
      </c>
    </row>
    <row r="89" spans="1:88" ht="15.6" x14ac:dyDescent="0.3">
      <c r="A89" s="648"/>
      <c r="B89" s="14" t="str">
        <f t="shared" si="77"/>
        <v>Refrigeration</v>
      </c>
      <c r="C89" s="433">
        <f>'2M - SGS'!C89</f>
        <v>8.3486000000000005E-2</v>
      </c>
      <c r="D89" s="433">
        <f>'2M - SGS'!D89</f>
        <v>7.6158000000000003E-2</v>
      </c>
      <c r="E89" s="433">
        <f>'2M - SGS'!E89</f>
        <v>8.3346000000000003E-2</v>
      </c>
      <c r="F89" s="433">
        <f>'2M - SGS'!F89</f>
        <v>8.0782999999999994E-2</v>
      </c>
      <c r="G89" s="433">
        <f>'2M - SGS'!G89</f>
        <v>8.5133E-2</v>
      </c>
      <c r="H89" s="433">
        <f>'2M - SGS'!H89</f>
        <v>8.4294999999999995E-2</v>
      </c>
      <c r="I89" s="433">
        <f>'2M - SGS'!I89</f>
        <v>8.7456999999999993E-2</v>
      </c>
      <c r="J89" s="433">
        <f>'2M - SGS'!J89</f>
        <v>8.7230000000000002E-2</v>
      </c>
      <c r="K89" s="433">
        <f>'2M - SGS'!K89</f>
        <v>8.3319000000000004E-2</v>
      </c>
      <c r="L89" s="433">
        <f>'2M - SGS'!L89</f>
        <v>8.4562999999999999E-2</v>
      </c>
      <c r="M89" s="433">
        <f>'2M - SGS'!M89</f>
        <v>8.1112000000000004E-2</v>
      </c>
      <c r="N89" s="433">
        <f>'2M - SGS'!N89</f>
        <v>8.3118999999999998E-2</v>
      </c>
      <c r="O89" s="433">
        <f>'2M - SGS'!O89</f>
        <v>8.3486000000000005E-2</v>
      </c>
      <c r="P89" s="433">
        <f>'2M - SGS'!P89</f>
        <v>7.6158000000000003E-2</v>
      </c>
      <c r="Q89" s="433">
        <f>'2M - SGS'!Q89</f>
        <v>8.3346000000000003E-2</v>
      </c>
      <c r="R89" s="433">
        <f>'2M - SGS'!R89</f>
        <v>8.0782999999999994E-2</v>
      </c>
      <c r="S89" s="433">
        <f>'2M - SGS'!S89</f>
        <v>8.5133E-2</v>
      </c>
      <c r="T89" s="433">
        <f>'2M - SGS'!T89</f>
        <v>8.4294999999999995E-2</v>
      </c>
      <c r="U89" s="433">
        <f>'2M - SGS'!U89</f>
        <v>8.7456999999999993E-2</v>
      </c>
      <c r="V89" s="433">
        <f>'2M - SGS'!V89</f>
        <v>8.7230000000000002E-2</v>
      </c>
      <c r="W89" s="433">
        <f>'2M - SGS'!W89</f>
        <v>8.3319000000000004E-2</v>
      </c>
      <c r="X89" s="433">
        <f>'2M - SGS'!X89</f>
        <v>8.4562999999999999E-2</v>
      </c>
      <c r="Y89" s="433">
        <f>'2M - SGS'!Y89</f>
        <v>8.1112000000000004E-2</v>
      </c>
      <c r="Z89" s="433">
        <f>'2M - SGS'!Z89</f>
        <v>8.3118999999999998E-2</v>
      </c>
      <c r="AA89" s="433">
        <f>'2M - SGS'!AA89</f>
        <v>8.3486000000000005E-2</v>
      </c>
      <c r="AB89" s="433">
        <f>'2M - SGS'!AB89</f>
        <v>7.6158000000000003E-2</v>
      </c>
      <c r="AC89" s="433">
        <f>'2M - SGS'!AC89</f>
        <v>8.3346000000000003E-2</v>
      </c>
      <c r="AD89" s="433">
        <f>'2M - SGS'!AD89</f>
        <v>8.0782999999999994E-2</v>
      </c>
      <c r="AE89" s="433">
        <f>'2M - SGS'!AE89</f>
        <v>8.5133E-2</v>
      </c>
      <c r="AF89" s="433">
        <f>'2M - SGS'!AF89</f>
        <v>8.4294999999999995E-2</v>
      </c>
      <c r="AG89" s="433">
        <f>'2M - SGS'!AG89</f>
        <v>8.7456999999999993E-2</v>
      </c>
      <c r="AH89" s="433">
        <f>'2M - SGS'!AH89</f>
        <v>8.7230000000000002E-2</v>
      </c>
      <c r="AI89" s="433">
        <f>'2M - SGS'!AI89</f>
        <v>8.3319000000000004E-2</v>
      </c>
      <c r="AJ89" s="433">
        <f>'2M - SGS'!AJ89</f>
        <v>8.4562999999999999E-2</v>
      </c>
      <c r="AK89" s="433">
        <f>'2M - SGS'!AK89</f>
        <v>8.1112000000000004E-2</v>
      </c>
      <c r="AL89" s="433">
        <f>'2M - SGS'!AL89</f>
        <v>8.3118999999999998E-2</v>
      </c>
      <c r="AM89" s="433">
        <f>'2M - SGS'!AM89</f>
        <v>8.3486000000000005E-2</v>
      </c>
      <c r="AN89" s="433">
        <f>'2M - SGS'!AN89</f>
        <v>7.6158000000000003E-2</v>
      </c>
      <c r="AO89" s="433">
        <f>'2M - SGS'!AO89</f>
        <v>8.3346000000000003E-2</v>
      </c>
      <c r="AP89" s="433">
        <f>'2M - SGS'!AP89</f>
        <v>8.0782999999999994E-2</v>
      </c>
      <c r="AQ89" s="433">
        <f>'2M - SGS'!AQ89</f>
        <v>8.5133E-2</v>
      </c>
      <c r="AR89" s="433">
        <f>'2M - SGS'!AR89</f>
        <v>8.4294999999999995E-2</v>
      </c>
      <c r="AS89" s="433">
        <f>'2M - SGS'!AS89</f>
        <v>8.7456999999999993E-2</v>
      </c>
      <c r="AT89" s="433">
        <f>'2M - SGS'!AT89</f>
        <v>8.7230000000000002E-2</v>
      </c>
      <c r="AU89" s="433">
        <f>'2M - SGS'!AU89</f>
        <v>8.3319000000000004E-2</v>
      </c>
      <c r="AV89" s="433">
        <f>'2M - SGS'!AV89</f>
        <v>8.4562999999999999E-2</v>
      </c>
      <c r="AW89" s="433">
        <f>'2M - SGS'!AW89</f>
        <v>8.1112000000000004E-2</v>
      </c>
      <c r="AX89" s="433">
        <f>'2M - SGS'!AX89</f>
        <v>8.3118999999999998E-2</v>
      </c>
      <c r="AY89" s="433">
        <f>'2M - SGS'!AY89</f>
        <v>8.3486000000000005E-2</v>
      </c>
      <c r="AZ89" s="433">
        <f>'2M - SGS'!AZ89</f>
        <v>7.6158000000000003E-2</v>
      </c>
      <c r="BA89" s="433">
        <f>'2M - SGS'!BA89</f>
        <v>8.3346000000000003E-2</v>
      </c>
      <c r="BB89" s="433">
        <f>'2M - SGS'!BB89</f>
        <v>8.0782999999999994E-2</v>
      </c>
      <c r="BC89" s="433">
        <f>'2M - SGS'!BC89</f>
        <v>8.5133E-2</v>
      </c>
      <c r="BD89" s="433">
        <f>'2M - SGS'!BD89</f>
        <v>8.4294999999999995E-2</v>
      </c>
      <c r="BE89" s="433">
        <f>'2M - SGS'!BE89</f>
        <v>8.7456999999999993E-2</v>
      </c>
      <c r="BF89" s="433">
        <f>'2M - SGS'!BF89</f>
        <v>8.7230000000000002E-2</v>
      </c>
      <c r="BG89" s="433">
        <f>'2M - SGS'!BG89</f>
        <v>8.3319000000000004E-2</v>
      </c>
      <c r="BH89" s="433">
        <f>'2M - SGS'!BH89</f>
        <v>8.4562999999999999E-2</v>
      </c>
      <c r="BI89" s="433">
        <f>'2M - SGS'!BI89</f>
        <v>8.1112000000000004E-2</v>
      </c>
      <c r="BJ89" s="433">
        <f>'2M - SGS'!BJ89</f>
        <v>8.3118999999999998E-2</v>
      </c>
      <c r="BK89" s="433">
        <f>'2M - SGS'!BK89</f>
        <v>8.3486000000000005E-2</v>
      </c>
      <c r="BL89" s="433">
        <f>'2M - SGS'!BL89</f>
        <v>7.6158000000000003E-2</v>
      </c>
      <c r="BM89" s="433">
        <f>'2M - SGS'!BM89</f>
        <v>8.3346000000000003E-2</v>
      </c>
      <c r="BN89" s="433">
        <f>'2M - SGS'!BN89</f>
        <v>8.0782999999999994E-2</v>
      </c>
      <c r="BO89" s="433">
        <f>'2M - SGS'!BO89</f>
        <v>8.5133E-2</v>
      </c>
      <c r="BP89" s="433">
        <f>'2M - SGS'!BP89</f>
        <v>8.4294999999999995E-2</v>
      </c>
      <c r="BQ89" s="433">
        <f>'2M - SGS'!BQ89</f>
        <v>8.7456999999999993E-2</v>
      </c>
      <c r="BR89" s="433">
        <f>'2M - SGS'!BR89</f>
        <v>8.7230000000000002E-2</v>
      </c>
      <c r="BS89" s="433">
        <f>'2M - SGS'!BS89</f>
        <v>8.3319000000000004E-2</v>
      </c>
      <c r="BT89" s="433">
        <f>'2M - SGS'!BT89</f>
        <v>8.4562999999999999E-2</v>
      </c>
      <c r="BU89" s="433">
        <f>'2M - SGS'!BU89</f>
        <v>8.1112000000000004E-2</v>
      </c>
      <c r="BV89" s="433">
        <f>'2M - SGS'!BV89</f>
        <v>8.3118999999999998E-2</v>
      </c>
      <c r="BW89" s="433">
        <f>'2M - SGS'!BW89</f>
        <v>8.3486000000000005E-2</v>
      </c>
      <c r="BX89" s="433">
        <f>'2M - SGS'!BX89</f>
        <v>7.6158000000000003E-2</v>
      </c>
      <c r="BY89" s="433">
        <f>'2M - SGS'!BY89</f>
        <v>8.3346000000000003E-2</v>
      </c>
      <c r="BZ89" s="433">
        <f>'2M - SGS'!BZ89</f>
        <v>8.0782999999999994E-2</v>
      </c>
      <c r="CA89" s="433">
        <f>'2M - SGS'!CA89</f>
        <v>8.5133E-2</v>
      </c>
      <c r="CB89" s="433">
        <f>'2M - SGS'!CB89</f>
        <v>8.4294999999999995E-2</v>
      </c>
      <c r="CC89" s="433">
        <f>'2M - SGS'!CC89</f>
        <v>8.7456999999999993E-2</v>
      </c>
      <c r="CD89" s="433">
        <f>'2M - SGS'!CD89</f>
        <v>8.7230000000000002E-2</v>
      </c>
      <c r="CE89" s="433">
        <f>'2M - SGS'!CE89</f>
        <v>8.3319000000000004E-2</v>
      </c>
      <c r="CF89" s="433">
        <f>'2M - SGS'!CF89</f>
        <v>8.4562999999999999E-2</v>
      </c>
      <c r="CG89" s="433">
        <f>'2M - SGS'!CG89</f>
        <v>8.1112000000000004E-2</v>
      </c>
      <c r="CH89" s="434">
        <f>'2M - SGS'!CH89</f>
        <v>8.3118999999999998E-2</v>
      </c>
      <c r="CJ89" s="278">
        <f t="shared" si="78"/>
        <v>1.0000010000000001</v>
      </c>
    </row>
    <row r="90" spans="1:88" ht="16.2" thickBot="1" x14ac:dyDescent="0.35">
      <c r="A90" s="649"/>
      <c r="B90" s="15" t="str">
        <f t="shared" si="77"/>
        <v>Water Heating</v>
      </c>
      <c r="C90" s="441">
        <f>'2M - SGS'!C90</f>
        <v>0.108255</v>
      </c>
      <c r="D90" s="441">
        <f>'2M - SGS'!D90</f>
        <v>9.1078000000000006E-2</v>
      </c>
      <c r="E90" s="441">
        <f>'2M - SGS'!E90</f>
        <v>8.5239999999999996E-2</v>
      </c>
      <c r="F90" s="441">
        <f>'2M - SGS'!F90</f>
        <v>7.2980000000000003E-2</v>
      </c>
      <c r="G90" s="441">
        <f>'2M - SGS'!G90</f>
        <v>7.9849000000000003E-2</v>
      </c>
      <c r="H90" s="441">
        <f>'2M - SGS'!H90</f>
        <v>7.2720999999999994E-2</v>
      </c>
      <c r="I90" s="441">
        <f>'2M - SGS'!I90</f>
        <v>7.4929999999999997E-2</v>
      </c>
      <c r="J90" s="441">
        <f>'2M - SGS'!J90</f>
        <v>7.5861999999999999E-2</v>
      </c>
      <c r="K90" s="441">
        <f>'2M - SGS'!K90</f>
        <v>7.5733999999999996E-2</v>
      </c>
      <c r="L90" s="441">
        <f>'2M - SGS'!L90</f>
        <v>8.2808000000000007E-2</v>
      </c>
      <c r="M90" s="441">
        <f>'2M - SGS'!M90</f>
        <v>8.6345000000000005E-2</v>
      </c>
      <c r="N90" s="441">
        <f>'2M - SGS'!N90</f>
        <v>9.4200000000000006E-2</v>
      </c>
      <c r="O90" s="441">
        <f>'2M - SGS'!O90</f>
        <v>0.108255</v>
      </c>
      <c r="P90" s="441">
        <f>'2M - SGS'!P90</f>
        <v>9.1078000000000006E-2</v>
      </c>
      <c r="Q90" s="441">
        <f>'2M - SGS'!Q90</f>
        <v>8.5239999999999996E-2</v>
      </c>
      <c r="R90" s="441">
        <f>'2M - SGS'!R90</f>
        <v>7.2980000000000003E-2</v>
      </c>
      <c r="S90" s="441">
        <f>'2M - SGS'!S90</f>
        <v>7.9849000000000003E-2</v>
      </c>
      <c r="T90" s="441">
        <f>'2M - SGS'!T90</f>
        <v>7.2720999999999994E-2</v>
      </c>
      <c r="U90" s="441">
        <f>'2M - SGS'!U90</f>
        <v>7.4929999999999997E-2</v>
      </c>
      <c r="V90" s="441">
        <f>'2M - SGS'!V90</f>
        <v>7.5861999999999999E-2</v>
      </c>
      <c r="W90" s="441">
        <f>'2M - SGS'!W90</f>
        <v>7.5733999999999996E-2</v>
      </c>
      <c r="X90" s="441">
        <f>'2M - SGS'!X90</f>
        <v>8.2808000000000007E-2</v>
      </c>
      <c r="Y90" s="441">
        <f>'2M - SGS'!Y90</f>
        <v>8.6345000000000005E-2</v>
      </c>
      <c r="Z90" s="441">
        <f>'2M - SGS'!Z90</f>
        <v>9.4200000000000006E-2</v>
      </c>
      <c r="AA90" s="441">
        <f>'2M - SGS'!AA90</f>
        <v>0.108255</v>
      </c>
      <c r="AB90" s="441">
        <f>'2M - SGS'!AB90</f>
        <v>9.1078000000000006E-2</v>
      </c>
      <c r="AC90" s="441">
        <f>'2M - SGS'!AC90</f>
        <v>8.5239999999999996E-2</v>
      </c>
      <c r="AD90" s="441">
        <f>'2M - SGS'!AD90</f>
        <v>7.2980000000000003E-2</v>
      </c>
      <c r="AE90" s="441">
        <f>'2M - SGS'!AE90</f>
        <v>7.9849000000000003E-2</v>
      </c>
      <c r="AF90" s="441">
        <f>'2M - SGS'!AF90</f>
        <v>7.2720999999999994E-2</v>
      </c>
      <c r="AG90" s="441">
        <f>'2M - SGS'!AG90</f>
        <v>7.4929999999999997E-2</v>
      </c>
      <c r="AH90" s="441">
        <f>'2M - SGS'!AH90</f>
        <v>7.5861999999999999E-2</v>
      </c>
      <c r="AI90" s="441">
        <f>'2M - SGS'!AI90</f>
        <v>7.5733999999999996E-2</v>
      </c>
      <c r="AJ90" s="441">
        <f>'2M - SGS'!AJ90</f>
        <v>8.2808000000000007E-2</v>
      </c>
      <c r="AK90" s="441">
        <f>'2M - SGS'!AK90</f>
        <v>8.6345000000000005E-2</v>
      </c>
      <c r="AL90" s="441">
        <f>'2M - SGS'!AL90</f>
        <v>9.4200000000000006E-2</v>
      </c>
      <c r="AM90" s="441">
        <f>'2M - SGS'!AM90</f>
        <v>0.108255</v>
      </c>
      <c r="AN90" s="441">
        <f>'2M - SGS'!AN90</f>
        <v>9.1078000000000006E-2</v>
      </c>
      <c r="AO90" s="441">
        <f>'2M - SGS'!AO90</f>
        <v>8.5239999999999996E-2</v>
      </c>
      <c r="AP90" s="441">
        <f>'2M - SGS'!AP90</f>
        <v>7.2980000000000003E-2</v>
      </c>
      <c r="AQ90" s="441">
        <f>'2M - SGS'!AQ90</f>
        <v>7.9849000000000003E-2</v>
      </c>
      <c r="AR90" s="441">
        <f>'2M - SGS'!AR90</f>
        <v>7.2720999999999994E-2</v>
      </c>
      <c r="AS90" s="441">
        <f>'2M - SGS'!AS90</f>
        <v>7.4929999999999997E-2</v>
      </c>
      <c r="AT90" s="441">
        <f>'2M - SGS'!AT90</f>
        <v>7.5861999999999999E-2</v>
      </c>
      <c r="AU90" s="441">
        <f>'2M - SGS'!AU90</f>
        <v>7.5733999999999996E-2</v>
      </c>
      <c r="AV90" s="441">
        <f>'2M - SGS'!AV90</f>
        <v>8.2808000000000007E-2</v>
      </c>
      <c r="AW90" s="441">
        <f>'2M - SGS'!AW90</f>
        <v>8.6345000000000005E-2</v>
      </c>
      <c r="AX90" s="441">
        <f>'2M - SGS'!AX90</f>
        <v>9.4200000000000006E-2</v>
      </c>
      <c r="AY90" s="441">
        <f>'2M - SGS'!AY90</f>
        <v>0.108255</v>
      </c>
      <c r="AZ90" s="441">
        <f>'2M - SGS'!AZ90</f>
        <v>9.1078000000000006E-2</v>
      </c>
      <c r="BA90" s="441">
        <f>'2M - SGS'!BA90</f>
        <v>8.5239999999999996E-2</v>
      </c>
      <c r="BB90" s="441">
        <f>'2M - SGS'!BB90</f>
        <v>7.2980000000000003E-2</v>
      </c>
      <c r="BC90" s="441">
        <f>'2M - SGS'!BC90</f>
        <v>7.9849000000000003E-2</v>
      </c>
      <c r="BD90" s="441">
        <f>'2M - SGS'!BD90</f>
        <v>7.2720999999999994E-2</v>
      </c>
      <c r="BE90" s="441">
        <f>'2M - SGS'!BE90</f>
        <v>7.4929999999999997E-2</v>
      </c>
      <c r="BF90" s="441">
        <f>'2M - SGS'!BF90</f>
        <v>7.5861999999999999E-2</v>
      </c>
      <c r="BG90" s="441">
        <f>'2M - SGS'!BG90</f>
        <v>7.5733999999999996E-2</v>
      </c>
      <c r="BH90" s="441">
        <f>'2M - SGS'!BH90</f>
        <v>8.2808000000000007E-2</v>
      </c>
      <c r="BI90" s="441">
        <f>'2M - SGS'!BI90</f>
        <v>8.6345000000000005E-2</v>
      </c>
      <c r="BJ90" s="441">
        <f>'2M - SGS'!BJ90</f>
        <v>9.4200000000000006E-2</v>
      </c>
      <c r="BK90" s="441">
        <f>'2M - SGS'!BK90</f>
        <v>0.108255</v>
      </c>
      <c r="BL90" s="441">
        <f>'2M - SGS'!BL90</f>
        <v>9.1078000000000006E-2</v>
      </c>
      <c r="BM90" s="441">
        <f>'2M - SGS'!BM90</f>
        <v>8.5239999999999996E-2</v>
      </c>
      <c r="BN90" s="441">
        <f>'2M - SGS'!BN90</f>
        <v>7.2980000000000003E-2</v>
      </c>
      <c r="BO90" s="441">
        <f>'2M - SGS'!BO90</f>
        <v>7.9849000000000003E-2</v>
      </c>
      <c r="BP90" s="441">
        <f>'2M - SGS'!BP90</f>
        <v>7.2720999999999994E-2</v>
      </c>
      <c r="BQ90" s="441">
        <f>'2M - SGS'!BQ90</f>
        <v>7.4929999999999997E-2</v>
      </c>
      <c r="BR90" s="441">
        <f>'2M - SGS'!BR90</f>
        <v>7.5861999999999999E-2</v>
      </c>
      <c r="BS90" s="441">
        <f>'2M - SGS'!BS90</f>
        <v>7.5733999999999996E-2</v>
      </c>
      <c r="BT90" s="441">
        <f>'2M - SGS'!BT90</f>
        <v>8.2808000000000007E-2</v>
      </c>
      <c r="BU90" s="441">
        <f>'2M - SGS'!BU90</f>
        <v>8.6345000000000005E-2</v>
      </c>
      <c r="BV90" s="441">
        <f>'2M - SGS'!BV90</f>
        <v>9.4200000000000006E-2</v>
      </c>
      <c r="BW90" s="441">
        <f>'2M - SGS'!BW90</f>
        <v>0.108255</v>
      </c>
      <c r="BX90" s="441">
        <f>'2M - SGS'!BX90</f>
        <v>9.1078000000000006E-2</v>
      </c>
      <c r="BY90" s="441">
        <f>'2M - SGS'!BY90</f>
        <v>8.5239999999999996E-2</v>
      </c>
      <c r="BZ90" s="441">
        <f>'2M - SGS'!BZ90</f>
        <v>7.2980000000000003E-2</v>
      </c>
      <c r="CA90" s="441">
        <f>'2M - SGS'!CA90</f>
        <v>7.9849000000000003E-2</v>
      </c>
      <c r="CB90" s="441">
        <f>'2M - SGS'!CB90</f>
        <v>7.2720999999999994E-2</v>
      </c>
      <c r="CC90" s="441">
        <f>'2M - SGS'!CC90</f>
        <v>7.4929999999999997E-2</v>
      </c>
      <c r="CD90" s="441">
        <f>'2M - SGS'!CD90</f>
        <v>7.5861999999999999E-2</v>
      </c>
      <c r="CE90" s="441">
        <f>'2M - SGS'!CE90</f>
        <v>7.5733999999999996E-2</v>
      </c>
      <c r="CF90" s="441">
        <f>'2M - SGS'!CF90</f>
        <v>8.2808000000000007E-2</v>
      </c>
      <c r="CG90" s="441">
        <f>'2M - SGS'!CG90</f>
        <v>8.6345000000000005E-2</v>
      </c>
      <c r="CH90" s="442">
        <f>'2M - SGS'!CH90</f>
        <v>9.4200000000000006E-2</v>
      </c>
      <c r="CJ90" s="278">
        <f t="shared" si="78"/>
        <v>1.0000020000000001</v>
      </c>
    </row>
    <row r="91" spans="1:88" ht="15" thickBot="1" x14ac:dyDescent="0.35">
      <c r="CJ91" s="259" t="s">
        <v>225</v>
      </c>
    </row>
    <row r="92" spans="1:88" ht="15" customHeight="1" x14ac:dyDescent="0.3">
      <c r="A92" s="672" t="s">
        <v>241</v>
      </c>
      <c r="B92" s="359" t="s">
        <v>56</v>
      </c>
      <c r="C92" s="349">
        <f>C77</f>
        <v>43831</v>
      </c>
      <c r="D92" s="349">
        <f t="shared" ref="D92:BO92" si="79">D77</f>
        <v>43862</v>
      </c>
      <c r="E92" s="349">
        <f t="shared" si="79"/>
        <v>43891</v>
      </c>
      <c r="F92" s="349">
        <f t="shared" si="79"/>
        <v>43922</v>
      </c>
      <c r="G92" s="349">
        <f t="shared" si="79"/>
        <v>43952</v>
      </c>
      <c r="H92" s="349">
        <f t="shared" si="79"/>
        <v>43983</v>
      </c>
      <c r="I92" s="349">
        <f t="shared" si="79"/>
        <v>44013</v>
      </c>
      <c r="J92" s="349">
        <f t="shared" si="79"/>
        <v>44044</v>
      </c>
      <c r="K92" s="349">
        <f t="shared" si="79"/>
        <v>44075</v>
      </c>
      <c r="L92" s="349">
        <f t="shared" si="79"/>
        <v>44105</v>
      </c>
      <c r="M92" s="349">
        <f t="shared" si="79"/>
        <v>44136</v>
      </c>
      <c r="N92" s="349">
        <f t="shared" si="79"/>
        <v>44166</v>
      </c>
      <c r="O92" s="349">
        <f t="shared" si="79"/>
        <v>44197</v>
      </c>
      <c r="P92" s="349">
        <f t="shared" si="79"/>
        <v>44228</v>
      </c>
      <c r="Q92" s="349">
        <f t="shared" si="79"/>
        <v>44256</v>
      </c>
      <c r="R92" s="349">
        <f t="shared" si="79"/>
        <v>44287</v>
      </c>
      <c r="S92" s="349">
        <f t="shared" si="79"/>
        <v>44317</v>
      </c>
      <c r="T92" s="349">
        <f t="shared" si="79"/>
        <v>44348</v>
      </c>
      <c r="U92" s="349">
        <f t="shared" si="79"/>
        <v>44378</v>
      </c>
      <c r="V92" s="349">
        <f t="shared" si="79"/>
        <v>44409</v>
      </c>
      <c r="W92" s="349">
        <f t="shared" si="79"/>
        <v>44440</v>
      </c>
      <c r="X92" s="349">
        <f t="shared" si="79"/>
        <v>44470</v>
      </c>
      <c r="Y92" s="349">
        <f t="shared" si="79"/>
        <v>44501</v>
      </c>
      <c r="Z92" s="349">
        <f t="shared" si="79"/>
        <v>44531</v>
      </c>
      <c r="AA92" s="349">
        <f t="shared" si="79"/>
        <v>44562</v>
      </c>
      <c r="AB92" s="349">
        <f t="shared" si="79"/>
        <v>44593</v>
      </c>
      <c r="AC92" s="349">
        <f t="shared" si="79"/>
        <v>44621</v>
      </c>
      <c r="AD92" s="349">
        <f t="shared" si="79"/>
        <v>44652</v>
      </c>
      <c r="AE92" s="349">
        <f t="shared" si="79"/>
        <v>44682</v>
      </c>
      <c r="AF92" s="349">
        <f t="shared" si="79"/>
        <v>44713</v>
      </c>
      <c r="AG92" s="349">
        <f t="shared" si="79"/>
        <v>44743</v>
      </c>
      <c r="AH92" s="349">
        <f t="shared" si="79"/>
        <v>44774</v>
      </c>
      <c r="AI92" s="349">
        <f t="shared" si="79"/>
        <v>44805</v>
      </c>
      <c r="AJ92" s="349">
        <f t="shared" si="79"/>
        <v>44835</v>
      </c>
      <c r="AK92" s="349">
        <f t="shared" si="79"/>
        <v>44866</v>
      </c>
      <c r="AL92" s="349">
        <f t="shared" si="79"/>
        <v>44896</v>
      </c>
      <c r="AM92" s="349">
        <f t="shared" si="79"/>
        <v>44927</v>
      </c>
      <c r="AN92" s="349">
        <f t="shared" si="79"/>
        <v>44958</v>
      </c>
      <c r="AO92" s="349">
        <f t="shared" si="79"/>
        <v>44986</v>
      </c>
      <c r="AP92" s="349">
        <f t="shared" si="79"/>
        <v>45017</v>
      </c>
      <c r="AQ92" s="349">
        <f t="shared" si="79"/>
        <v>45047</v>
      </c>
      <c r="AR92" s="349">
        <f t="shared" si="79"/>
        <v>45078</v>
      </c>
      <c r="AS92" s="349">
        <f t="shared" si="79"/>
        <v>45108</v>
      </c>
      <c r="AT92" s="349">
        <f t="shared" si="79"/>
        <v>45139</v>
      </c>
      <c r="AU92" s="349">
        <f t="shared" si="79"/>
        <v>45170</v>
      </c>
      <c r="AV92" s="349">
        <f t="shared" si="79"/>
        <v>45200</v>
      </c>
      <c r="AW92" s="349">
        <f t="shared" si="79"/>
        <v>45231</v>
      </c>
      <c r="AX92" s="349">
        <f t="shared" si="79"/>
        <v>45261</v>
      </c>
      <c r="AY92" s="349">
        <f t="shared" si="79"/>
        <v>45292</v>
      </c>
      <c r="AZ92" s="349">
        <f t="shared" si="79"/>
        <v>45323</v>
      </c>
      <c r="BA92" s="349">
        <f t="shared" si="79"/>
        <v>45352</v>
      </c>
      <c r="BB92" s="349">
        <f t="shared" si="79"/>
        <v>45383</v>
      </c>
      <c r="BC92" s="349">
        <f t="shared" si="79"/>
        <v>45413</v>
      </c>
      <c r="BD92" s="349">
        <f t="shared" si="79"/>
        <v>45444</v>
      </c>
      <c r="BE92" s="349">
        <f t="shared" si="79"/>
        <v>45474</v>
      </c>
      <c r="BF92" s="349">
        <f t="shared" si="79"/>
        <v>45505</v>
      </c>
      <c r="BG92" s="349">
        <f t="shared" si="79"/>
        <v>45536</v>
      </c>
      <c r="BH92" s="349">
        <f t="shared" si="79"/>
        <v>45566</v>
      </c>
      <c r="BI92" s="349">
        <f t="shared" si="79"/>
        <v>45597</v>
      </c>
      <c r="BJ92" s="349">
        <f t="shared" si="79"/>
        <v>45627</v>
      </c>
      <c r="BK92" s="349">
        <f t="shared" si="79"/>
        <v>45658</v>
      </c>
      <c r="BL92" s="349">
        <f t="shared" si="79"/>
        <v>45689</v>
      </c>
      <c r="BM92" s="349">
        <f t="shared" si="79"/>
        <v>45717</v>
      </c>
      <c r="BN92" s="349">
        <f t="shared" si="79"/>
        <v>45748</v>
      </c>
      <c r="BO92" s="349">
        <f t="shared" si="79"/>
        <v>45778</v>
      </c>
      <c r="BP92" s="349">
        <f t="shared" ref="BP92:CH92" si="80">BP77</f>
        <v>45809</v>
      </c>
      <c r="BQ92" s="349">
        <f t="shared" si="80"/>
        <v>45839</v>
      </c>
      <c r="BR92" s="349">
        <f t="shared" si="80"/>
        <v>45870</v>
      </c>
      <c r="BS92" s="349">
        <f t="shared" si="80"/>
        <v>45901</v>
      </c>
      <c r="BT92" s="349">
        <f t="shared" si="80"/>
        <v>45931</v>
      </c>
      <c r="BU92" s="349">
        <f t="shared" si="80"/>
        <v>45962</v>
      </c>
      <c r="BV92" s="349">
        <f t="shared" si="80"/>
        <v>45992</v>
      </c>
      <c r="BW92" s="349">
        <f t="shared" si="80"/>
        <v>46023</v>
      </c>
      <c r="BX92" s="349">
        <f t="shared" si="80"/>
        <v>46054</v>
      </c>
      <c r="BY92" s="349">
        <f t="shared" si="80"/>
        <v>46082</v>
      </c>
      <c r="BZ92" s="349">
        <f t="shared" si="80"/>
        <v>46113</v>
      </c>
      <c r="CA92" s="349">
        <f t="shared" si="80"/>
        <v>46143</v>
      </c>
      <c r="CB92" s="349">
        <f t="shared" si="80"/>
        <v>46174</v>
      </c>
      <c r="CC92" s="349">
        <f t="shared" si="80"/>
        <v>46204</v>
      </c>
      <c r="CD92" s="349">
        <f t="shared" si="80"/>
        <v>46235</v>
      </c>
      <c r="CE92" s="349">
        <f t="shared" si="80"/>
        <v>46266</v>
      </c>
      <c r="CF92" s="349">
        <f t="shared" si="80"/>
        <v>46296</v>
      </c>
      <c r="CG92" s="349">
        <f t="shared" si="80"/>
        <v>46327</v>
      </c>
      <c r="CH92" s="350">
        <f t="shared" si="80"/>
        <v>46357</v>
      </c>
    </row>
    <row r="93" spans="1:88" ht="15.75" customHeight="1" x14ac:dyDescent="0.3">
      <c r="A93" s="673"/>
      <c r="B93" s="11" t="str">
        <f>B78</f>
        <v>Air Comp</v>
      </c>
      <c r="C93" s="419">
        <f>'4M - SPS'!C93</f>
        <v>2.9367000000000001E-2</v>
      </c>
      <c r="D93" s="419">
        <f>'4M - SPS'!D93</f>
        <v>2.8156E-2</v>
      </c>
      <c r="E93" s="419">
        <f>'4M - SPS'!E93</f>
        <v>2.9522E-2</v>
      </c>
      <c r="F93" s="420">
        <f>'4M - SPS'!F93</f>
        <v>3.4296E-2</v>
      </c>
      <c r="G93" s="420">
        <f>'4M - SPS'!G93</f>
        <v>3.6755000000000003E-2</v>
      </c>
      <c r="H93" s="420">
        <f>'4M - SPS'!H93</f>
        <v>6.7155999999999993E-2</v>
      </c>
      <c r="I93" s="420">
        <f>'4M - SPS'!I93</f>
        <v>6.5257999999999997E-2</v>
      </c>
      <c r="J93" s="420">
        <f>'4M - SPS'!J93</f>
        <v>6.6148999999999999E-2</v>
      </c>
      <c r="K93" s="420">
        <f>'4M - SPS'!K93</f>
        <v>6.4668000000000003E-2</v>
      </c>
      <c r="L93" s="420">
        <f>'4M - SPS'!L93</f>
        <v>3.5714999999999997E-2</v>
      </c>
      <c r="M93" s="420">
        <f>'4M - SPS'!M93</f>
        <v>3.5963000000000002E-2</v>
      </c>
      <c r="N93" s="420">
        <f>'4M - SPS'!N93</f>
        <v>3.1724000000000002E-2</v>
      </c>
      <c r="O93" s="420">
        <f>'4M - SPS'!O93</f>
        <v>3.2612000000000002E-2</v>
      </c>
      <c r="P93" s="420">
        <f>'4M - SPS'!P93</f>
        <v>3.3308999999999998E-2</v>
      </c>
      <c r="Q93" s="420">
        <f>'4M - SPS'!Q93</f>
        <v>3.3845E-2</v>
      </c>
      <c r="R93" s="420">
        <f>'4M - SPS'!R93</f>
        <v>3.4296E-2</v>
      </c>
      <c r="S93" s="420">
        <f>'4M - SPS'!S93</f>
        <v>3.6755000000000003E-2</v>
      </c>
      <c r="T93" s="420">
        <f>'4M - SPS'!T93</f>
        <v>6.7155999999999993E-2</v>
      </c>
      <c r="U93" s="420">
        <f>'4M - SPS'!U93</f>
        <v>6.5257999999999997E-2</v>
      </c>
      <c r="V93" s="420">
        <f>'4M - SPS'!V93</f>
        <v>6.6148999999999999E-2</v>
      </c>
      <c r="W93" s="420">
        <f>'4M - SPS'!W93</f>
        <v>6.4668000000000003E-2</v>
      </c>
      <c r="X93" s="420">
        <f>'4M - SPS'!X93</f>
        <v>3.5714999999999997E-2</v>
      </c>
      <c r="Y93" s="420">
        <f>'4M - SPS'!Y93</f>
        <v>3.5963000000000002E-2</v>
      </c>
      <c r="Z93" s="420">
        <f>'4M - SPS'!Z93</f>
        <v>3.1724000000000002E-2</v>
      </c>
      <c r="AA93" s="420">
        <f>'4M - SPS'!AA93</f>
        <v>3.2612000000000002E-2</v>
      </c>
      <c r="AB93" s="420">
        <f>'4M - SPS'!AB93</f>
        <v>3.3308999999999998E-2</v>
      </c>
      <c r="AC93" s="420">
        <f>'4M - SPS'!AC93</f>
        <v>3.3845E-2</v>
      </c>
      <c r="AD93" s="420">
        <f>'4M - SPS'!AD93</f>
        <v>3.4296E-2</v>
      </c>
      <c r="AE93" s="420">
        <f>'4M - SPS'!AE93</f>
        <v>3.6755000000000003E-2</v>
      </c>
      <c r="AF93" s="420">
        <f>'4M - SPS'!AF93</f>
        <v>6.7155999999999993E-2</v>
      </c>
      <c r="AG93" s="420">
        <f>'4M - SPS'!AG93</f>
        <v>6.5257999999999997E-2</v>
      </c>
      <c r="AH93" s="420">
        <f>'4M - SPS'!AH93</f>
        <v>6.6148999999999999E-2</v>
      </c>
      <c r="AI93" s="420">
        <f>'4M - SPS'!AI93</f>
        <v>6.4668000000000003E-2</v>
      </c>
      <c r="AJ93" s="420">
        <f>'4M - SPS'!AJ93</f>
        <v>3.5714999999999997E-2</v>
      </c>
      <c r="AK93" s="420">
        <f>'4M - SPS'!AK93</f>
        <v>3.5963000000000002E-2</v>
      </c>
      <c r="AL93" s="420">
        <f>'4M - SPS'!AL93</f>
        <v>3.1724000000000002E-2</v>
      </c>
      <c r="AM93" s="420">
        <f>'4M - SPS'!AM93</f>
        <v>3.2612000000000002E-2</v>
      </c>
      <c r="AN93" s="420">
        <f>'4M - SPS'!AN93</f>
        <v>3.3308999999999998E-2</v>
      </c>
      <c r="AO93" s="420">
        <f>'4M - SPS'!AO93</f>
        <v>3.3845E-2</v>
      </c>
      <c r="AP93" s="420">
        <f>'4M - SPS'!AP93</f>
        <v>3.4296E-2</v>
      </c>
      <c r="AQ93" s="420">
        <f>'4M - SPS'!AQ93</f>
        <v>3.6755000000000003E-2</v>
      </c>
      <c r="AR93" s="420">
        <f>'4M - SPS'!AR93</f>
        <v>6.7155999999999993E-2</v>
      </c>
      <c r="AS93" s="420">
        <f>'4M - SPS'!AS93</f>
        <v>6.5257999999999997E-2</v>
      </c>
      <c r="AT93" s="420">
        <f>'4M - SPS'!AT93</f>
        <v>6.6148999999999999E-2</v>
      </c>
      <c r="AU93" s="420">
        <f>'4M - SPS'!AU93</f>
        <v>6.4668000000000003E-2</v>
      </c>
      <c r="AV93" s="420">
        <f>'4M - SPS'!AV93</f>
        <v>3.5714999999999997E-2</v>
      </c>
      <c r="AW93" s="420">
        <f>'4M - SPS'!AW93</f>
        <v>3.5963000000000002E-2</v>
      </c>
      <c r="AX93" s="420">
        <f>'4M - SPS'!AX93</f>
        <v>3.1724000000000002E-2</v>
      </c>
      <c r="AY93" s="420">
        <f>'4M - SPS'!AY93</f>
        <v>3.2612000000000002E-2</v>
      </c>
      <c r="AZ93" s="420">
        <f>'4M - SPS'!AZ93</f>
        <v>3.3308999999999998E-2</v>
      </c>
      <c r="BA93" s="420">
        <f>'4M - SPS'!BA93</f>
        <v>3.3845E-2</v>
      </c>
      <c r="BB93" s="420">
        <f>'4M - SPS'!BB93</f>
        <v>3.4296E-2</v>
      </c>
      <c r="BC93" s="420">
        <f>'4M - SPS'!BC93</f>
        <v>3.6755000000000003E-2</v>
      </c>
      <c r="BD93" s="420">
        <f>'4M - SPS'!BD93</f>
        <v>6.7155999999999993E-2</v>
      </c>
      <c r="BE93" s="420">
        <f>'4M - SPS'!BE93</f>
        <v>6.5257999999999997E-2</v>
      </c>
      <c r="BF93" s="420">
        <f>'4M - SPS'!BF93</f>
        <v>6.6148999999999999E-2</v>
      </c>
      <c r="BG93" s="420">
        <f>'4M - SPS'!BG93</f>
        <v>6.4668000000000003E-2</v>
      </c>
      <c r="BH93" s="420">
        <f>'4M - SPS'!BH93</f>
        <v>3.5714999999999997E-2</v>
      </c>
      <c r="BI93" s="420">
        <f>'4M - SPS'!BI93</f>
        <v>3.5963000000000002E-2</v>
      </c>
      <c r="BJ93" s="420">
        <f>'4M - SPS'!BJ93</f>
        <v>3.1724000000000002E-2</v>
      </c>
      <c r="BK93" s="420">
        <f>'4M - SPS'!BK93</f>
        <v>3.2612000000000002E-2</v>
      </c>
      <c r="BL93" s="420">
        <f>'4M - SPS'!BL93</f>
        <v>3.3308999999999998E-2</v>
      </c>
      <c r="BM93" s="420">
        <f>'4M - SPS'!BM93</f>
        <v>3.3845E-2</v>
      </c>
      <c r="BN93" s="420">
        <f>'4M - SPS'!BN93</f>
        <v>3.4296E-2</v>
      </c>
      <c r="BO93" s="420">
        <f>'4M - SPS'!BO93</f>
        <v>3.6755000000000003E-2</v>
      </c>
      <c r="BP93" s="420">
        <f>'4M - SPS'!BP93</f>
        <v>6.7155999999999993E-2</v>
      </c>
      <c r="BQ93" s="420">
        <f>'4M - SPS'!BQ93</f>
        <v>6.5257999999999997E-2</v>
      </c>
      <c r="BR93" s="420">
        <f>'4M - SPS'!BR93</f>
        <v>6.6148999999999999E-2</v>
      </c>
      <c r="BS93" s="420">
        <f>'4M - SPS'!BS93</f>
        <v>6.4668000000000003E-2</v>
      </c>
      <c r="BT93" s="420">
        <f>'4M - SPS'!BT93</f>
        <v>3.5714999999999997E-2</v>
      </c>
      <c r="BU93" s="420">
        <f>'4M - SPS'!BU93</f>
        <v>3.5963000000000002E-2</v>
      </c>
      <c r="BV93" s="420">
        <f>'4M - SPS'!BV93</f>
        <v>3.1724000000000002E-2</v>
      </c>
      <c r="BW93" s="420">
        <f>'4M - SPS'!BW93</f>
        <v>3.2612000000000002E-2</v>
      </c>
      <c r="BX93" s="420">
        <f>'4M - SPS'!BX93</f>
        <v>3.3308999999999998E-2</v>
      </c>
      <c r="BY93" s="420">
        <f>'4M - SPS'!BY93</f>
        <v>3.3845E-2</v>
      </c>
      <c r="BZ93" s="420">
        <f>'4M - SPS'!BZ93</f>
        <v>3.4296E-2</v>
      </c>
      <c r="CA93" s="420">
        <f>'4M - SPS'!CA93</f>
        <v>3.6755000000000003E-2</v>
      </c>
      <c r="CB93" s="420">
        <f>'4M - SPS'!CB93</f>
        <v>6.7155999999999993E-2</v>
      </c>
      <c r="CC93" s="420">
        <f>'4M - SPS'!CC93</f>
        <v>6.5257999999999997E-2</v>
      </c>
      <c r="CD93" s="420">
        <f>'4M - SPS'!CD93</f>
        <v>6.6148999999999999E-2</v>
      </c>
      <c r="CE93" s="420">
        <f>'4M - SPS'!CE93</f>
        <v>6.4668000000000003E-2</v>
      </c>
      <c r="CF93" s="420">
        <f>'4M - SPS'!CF93</f>
        <v>3.5714999999999997E-2</v>
      </c>
      <c r="CG93" s="420">
        <f>'4M - SPS'!CG93</f>
        <v>3.5963000000000002E-2</v>
      </c>
      <c r="CH93" s="421">
        <f>'4M - SPS'!CH93</f>
        <v>3.1724000000000002E-2</v>
      </c>
      <c r="CJ93" s="259" t="s">
        <v>227</v>
      </c>
    </row>
    <row r="94" spans="1:88" x14ac:dyDescent="0.3">
      <c r="A94" s="673"/>
      <c r="B94" s="11" t="str">
        <f t="shared" ref="B94:B105" si="81">B79</f>
        <v>Building Shell</v>
      </c>
      <c r="C94" s="419">
        <f>'4M - SPS'!C94</f>
        <v>3.4631000000000002E-2</v>
      </c>
      <c r="D94" s="419">
        <f>'4M - SPS'!D94</f>
        <v>3.2668000000000003E-2</v>
      </c>
      <c r="E94" s="419">
        <f>'4M - SPS'!E94</f>
        <v>3.2861000000000001E-2</v>
      </c>
      <c r="F94" s="420">
        <f>'4M - SPS'!F94</f>
        <v>3.3238999999999998E-2</v>
      </c>
      <c r="G94" s="420">
        <f>'4M - SPS'!G94</f>
        <v>4.5739000000000002E-2</v>
      </c>
      <c r="H94" s="420">
        <f>'4M - SPS'!H94</f>
        <v>8.8426000000000005E-2</v>
      </c>
      <c r="I94" s="420">
        <f>'4M - SPS'!I94</f>
        <v>8.0951999999999996E-2</v>
      </c>
      <c r="J94" s="420">
        <f>'4M - SPS'!J94</f>
        <v>8.5358000000000003E-2</v>
      </c>
      <c r="K94" s="420">
        <f>'4M - SPS'!K94</f>
        <v>8.6756E-2</v>
      </c>
      <c r="L94" s="420">
        <f>'4M - SPS'!L94</f>
        <v>3.5978999999999997E-2</v>
      </c>
      <c r="M94" s="420">
        <f>'4M - SPS'!M94</f>
        <v>3.4793999999999999E-2</v>
      </c>
      <c r="N94" s="420">
        <f>'4M - SPS'!N94</f>
        <v>3.4887000000000001E-2</v>
      </c>
      <c r="O94" s="420">
        <f>'4M - SPS'!O94</f>
        <v>3.8338999999999998E-2</v>
      </c>
      <c r="P94" s="420">
        <f>'4M - SPS'!P94</f>
        <v>3.7275999999999997E-2</v>
      </c>
      <c r="Q94" s="420">
        <f>'4M - SPS'!Q94</f>
        <v>3.8233000000000003E-2</v>
      </c>
      <c r="R94" s="420">
        <f>'4M - SPS'!R94</f>
        <v>3.3238999999999998E-2</v>
      </c>
      <c r="S94" s="420">
        <f>'4M - SPS'!S94</f>
        <v>4.5739000000000002E-2</v>
      </c>
      <c r="T94" s="420">
        <f>'4M - SPS'!T94</f>
        <v>8.8426000000000005E-2</v>
      </c>
      <c r="U94" s="420">
        <f>'4M - SPS'!U94</f>
        <v>8.0951999999999996E-2</v>
      </c>
      <c r="V94" s="420">
        <f>'4M - SPS'!V94</f>
        <v>8.5358000000000003E-2</v>
      </c>
      <c r="W94" s="420">
        <f>'4M - SPS'!W94</f>
        <v>8.6756E-2</v>
      </c>
      <c r="X94" s="420">
        <f>'4M - SPS'!X94</f>
        <v>3.5978999999999997E-2</v>
      </c>
      <c r="Y94" s="420">
        <f>'4M - SPS'!Y94</f>
        <v>3.4793999999999999E-2</v>
      </c>
      <c r="Z94" s="420">
        <f>'4M - SPS'!Z94</f>
        <v>3.4887000000000001E-2</v>
      </c>
      <c r="AA94" s="420">
        <f>'4M - SPS'!AA94</f>
        <v>3.8338999999999998E-2</v>
      </c>
      <c r="AB94" s="420">
        <f>'4M - SPS'!AB94</f>
        <v>3.7275999999999997E-2</v>
      </c>
      <c r="AC94" s="420">
        <f>'4M - SPS'!AC94</f>
        <v>3.8233000000000003E-2</v>
      </c>
      <c r="AD94" s="420">
        <f>'4M - SPS'!AD94</f>
        <v>3.3238999999999998E-2</v>
      </c>
      <c r="AE94" s="420">
        <f>'4M - SPS'!AE94</f>
        <v>4.5739000000000002E-2</v>
      </c>
      <c r="AF94" s="420">
        <f>'4M - SPS'!AF94</f>
        <v>8.8426000000000005E-2</v>
      </c>
      <c r="AG94" s="420">
        <f>'4M - SPS'!AG94</f>
        <v>8.0951999999999996E-2</v>
      </c>
      <c r="AH94" s="420">
        <f>'4M - SPS'!AH94</f>
        <v>8.5358000000000003E-2</v>
      </c>
      <c r="AI94" s="420">
        <f>'4M - SPS'!AI94</f>
        <v>8.6756E-2</v>
      </c>
      <c r="AJ94" s="420">
        <f>'4M - SPS'!AJ94</f>
        <v>3.5978999999999997E-2</v>
      </c>
      <c r="AK94" s="420">
        <f>'4M - SPS'!AK94</f>
        <v>3.4793999999999999E-2</v>
      </c>
      <c r="AL94" s="420">
        <f>'4M - SPS'!AL94</f>
        <v>3.4887000000000001E-2</v>
      </c>
      <c r="AM94" s="420">
        <f>'4M - SPS'!AM94</f>
        <v>3.8338999999999998E-2</v>
      </c>
      <c r="AN94" s="420">
        <f>'4M - SPS'!AN94</f>
        <v>3.7275999999999997E-2</v>
      </c>
      <c r="AO94" s="420">
        <f>'4M - SPS'!AO94</f>
        <v>3.8233000000000003E-2</v>
      </c>
      <c r="AP94" s="420">
        <f>'4M - SPS'!AP94</f>
        <v>3.3238999999999998E-2</v>
      </c>
      <c r="AQ94" s="420">
        <f>'4M - SPS'!AQ94</f>
        <v>4.5739000000000002E-2</v>
      </c>
      <c r="AR94" s="420">
        <f>'4M - SPS'!AR94</f>
        <v>8.8426000000000005E-2</v>
      </c>
      <c r="AS94" s="420">
        <f>'4M - SPS'!AS94</f>
        <v>8.0951999999999996E-2</v>
      </c>
      <c r="AT94" s="420">
        <f>'4M - SPS'!AT94</f>
        <v>8.5358000000000003E-2</v>
      </c>
      <c r="AU94" s="420">
        <f>'4M - SPS'!AU94</f>
        <v>8.6756E-2</v>
      </c>
      <c r="AV94" s="420">
        <f>'4M - SPS'!AV94</f>
        <v>3.5978999999999997E-2</v>
      </c>
      <c r="AW94" s="420">
        <f>'4M - SPS'!AW94</f>
        <v>3.4793999999999999E-2</v>
      </c>
      <c r="AX94" s="420">
        <f>'4M - SPS'!AX94</f>
        <v>3.4887000000000001E-2</v>
      </c>
      <c r="AY94" s="420">
        <f>'4M - SPS'!AY94</f>
        <v>3.8338999999999998E-2</v>
      </c>
      <c r="AZ94" s="420">
        <f>'4M - SPS'!AZ94</f>
        <v>3.7275999999999997E-2</v>
      </c>
      <c r="BA94" s="420">
        <f>'4M - SPS'!BA94</f>
        <v>3.8233000000000003E-2</v>
      </c>
      <c r="BB94" s="420">
        <f>'4M - SPS'!BB94</f>
        <v>3.3238999999999998E-2</v>
      </c>
      <c r="BC94" s="420">
        <f>'4M - SPS'!BC94</f>
        <v>4.5739000000000002E-2</v>
      </c>
      <c r="BD94" s="420">
        <f>'4M - SPS'!BD94</f>
        <v>8.8426000000000005E-2</v>
      </c>
      <c r="BE94" s="420">
        <f>'4M - SPS'!BE94</f>
        <v>8.0951999999999996E-2</v>
      </c>
      <c r="BF94" s="420">
        <f>'4M - SPS'!BF94</f>
        <v>8.5358000000000003E-2</v>
      </c>
      <c r="BG94" s="420">
        <f>'4M - SPS'!BG94</f>
        <v>8.6756E-2</v>
      </c>
      <c r="BH94" s="420">
        <f>'4M - SPS'!BH94</f>
        <v>3.5978999999999997E-2</v>
      </c>
      <c r="BI94" s="420">
        <f>'4M - SPS'!BI94</f>
        <v>3.4793999999999999E-2</v>
      </c>
      <c r="BJ94" s="420">
        <f>'4M - SPS'!BJ94</f>
        <v>3.4887000000000001E-2</v>
      </c>
      <c r="BK94" s="420">
        <f>'4M - SPS'!BK94</f>
        <v>3.8338999999999998E-2</v>
      </c>
      <c r="BL94" s="420">
        <f>'4M - SPS'!BL94</f>
        <v>3.7275999999999997E-2</v>
      </c>
      <c r="BM94" s="420">
        <f>'4M - SPS'!BM94</f>
        <v>3.8233000000000003E-2</v>
      </c>
      <c r="BN94" s="420">
        <f>'4M - SPS'!BN94</f>
        <v>3.3238999999999998E-2</v>
      </c>
      <c r="BO94" s="420">
        <f>'4M - SPS'!BO94</f>
        <v>4.5739000000000002E-2</v>
      </c>
      <c r="BP94" s="420">
        <f>'4M - SPS'!BP94</f>
        <v>8.8426000000000005E-2</v>
      </c>
      <c r="BQ94" s="420">
        <f>'4M - SPS'!BQ94</f>
        <v>8.0951999999999996E-2</v>
      </c>
      <c r="BR94" s="420">
        <f>'4M - SPS'!BR94</f>
        <v>8.5358000000000003E-2</v>
      </c>
      <c r="BS94" s="420">
        <f>'4M - SPS'!BS94</f>
        <v>8.6756E-2</v>
      </c>
      <c r="BT94" s="420">
        <f>'4M - SPS'!BT94</f>
        <v>3.5978999999999997E-2</v>
      </c>
      <c r="BU94" s="420">
        <f>'4M - SPS'!BU94</f>
        <v>3.4793999999999999E-2</v>
      </c>
      <c r="BV94" s="420">
        <f>'4M - SPS'!BV94</f>
        <v>3.4887000000000001E-2</v>
      </c>
      <c r="BW94" s="420">
        <f>'4M - SPS'!BW94</f>
        <v>3.8338999999999998E-2</v>
      </c>
      <c r="BX94" s="420">
        <f>'4M - SPS'!BX94</f>
        <v>3.7275999999999997E-2</v>
      </c>
      <c r="BY94" s="420">
        <f>'4M - SPS'!BY94</f>
        <v>3.8233000000000003E-2</v>
      </c>
      <c r="BZ94" s="420">
        <f>'4M - SPS'!BZ94</f>
        <v>3.3238999999999998E-2</v>
      </c>
      <c r="CA94" s="420">
        <f>'4M - SPS'!CA94</f>
        <v>4.5739000000000002E-2</v>
      </c>
      <c r="CB94" s="420">
        <f>'4M - SPS'!CB94</f>
        <v>8.8426000000000005E-2</v>
      </c>
      <c r="CC94" s="420">
        <f>'4M - SPS'!CC94</f>
        <v>8.0951999999999996E-2</v>
      </c>
      <c r="CD94" s="420">
        <f>'4M - SPS'!CD94</f>
        <v>8.5358000000000003E-2</v>
      </c>
      <c r="CE94" s="420">
        <f>'4M - SPS'!CE94</f>
        <v>8.6756E-2</v>
      </c>
      <c r="CF94" s="420">
        <f>'4M - SPS'!CF94</f>
        <v>3.5978999999999997E-2</v>
      </c>
      <c r="CG94" s="420">
        <f>'4M - SPS'!CG94</f>
        <v>3.4793999999999999E-2</v>
      </c>
      <c r="CH94" s="421">
        <f>'4M - SPS'!CH94</f>
        <v>3.4887000000000001E-2</v>
      </c>
      <c r="CJ94" s="259" t="s">
        <v>228</v>
      </c>
    </row>
    <row r="95" spans="1:88" x14ac:dyDescent="0.3">
      <c r="A95" s="673"/>
      <c r="B95" s="11" t="str">
        <f t="shared" si="81"/>
        <v>Cooking</v>
      </c>
      <c r="C95" s="419">
        <f>'4M - SPS'!C95</f>
        <v>2.8072E-2</v>
      </c>
      <c r="D95" s="419">
        <f>'4M - SPS'!D95</f>
        <v>2.8181000000000001E-2</v>
      </c>
      <c r="E95" s="419">
        <f>'4M - SPS'!E95</f>
        <v>3.1021E-2</v>
      </c>
      <c r="F95" s="420">
        <f>'4M - SPS'!F95</f>
        <v>3.8190000000000002E-2</v>
      </c>
      <c r="G95" s="420">
        <f>'4M - SPS'!G95</f>
        <v>3.9288999999999998E-2</v>
      </c>
      <c r="H95" s="420">
        <f>'4M - SPS'!H95</f>
        <v>7.3688000000000003E-2</v>
      </c>
      <c r="I95" s="420">
        <f>'4M - SPS'!I95</f>
        <v>7.0596999999999993E-2</v>
      </c>
      <c r="J95" s="420">
        <f>'4M - SPS'!J95</f>
        <v>7.2469000000000006E-2</v>
      </c>
      <c r="K95" s="420">
        <f>'4M - SPS'!K95</f>
        <v>6.9982000000000003E-2</v>
      </c>
      <c r="L95" s="420">
        <f>'4M - SPS'!L95</f>
        <v>3.8002000000000001E-2</v>
      </c>
      <c r="M95" s="420">
        <f>'4M - SPS'!M95</f>
        <v>3.8397000000000001E-2</v>
      </c>
      <c r="N95" s="420">
        <f>'4M - SPS'!N95</f>
        <v>3.1730000000000001E-2</v>
      </c>
      <c r="O95" s="420">
        <f>'4M - SPS'!O95</f>
        <v>3.2231999999999997E-2</v>
      </c>
      <c r="P95" s="420">
        <f>'4M - SPS'!P95</f>
        <v>3.3331E-2</v>
      </c>
      <c r="Q95" s="420">
        <f>'4M - SPS'!Q95</f>
        <v>3.6345000000000002E-2</v>
      </c>
      <c r="R95" s="420">
        <f>'4M - SPS'!R95</f>
        <v>3.8190000000000002E-2</v>
      </c>
      <c r="S95" s="420">
        <f>'4M - SPS'!S95</f>
        <v>3.9288999999999998E-2</v>
      </c>
      <c r="T95" s="420">
        <f>'4M - SPS'!T95</f>
        <v>7.3688000000000003E-2</v>
      </c>
      <c r="U95" s="420">
        <f>'4M - SPS'!U95</f>
        <v>7.0596999999999993E-2</v>
      </c>
      <c r="V95" s="420">
        <f>'4M - SPS'!V95</f>
        <v>7.2469000000000006E-2</v>
      </c>
      <c r="W95" s="420">
        <f>'4M - SPS'!W95</f>
        <v>6.9982000000000003E-2</v>
      </c>
      <c r="X95" s="420">
        <f>'4M - SPS'!X95</f>
        <v>3.8002000000000001E-2</v>
      </c>
      <c r="Y95" s="420">
        <f>'4M - SPS'!Y95</f>
        <v>3.8397000000000001E-2</v>
      </c>
      <c r="Z95" s="420">
        <f>'4M - SPS'!Z95</f>
        <v>3.1730000000000001E-2</v>
      </c>
      <c r="AA95" s="420">
        <f>'4M - SPS'!AA95</f>
        <v>3.2231999999999997E-2</v>
      </c>
      <c r="AB95" s="420">
        <f>'4M - SPS'!AB95</f>
        <v>3.3331E-2</v>
      </c>
      <c r="AC95" s="420">
        <f>'4M - SPS'!AC95</f>
        <v>3.6345000000000002E-2</v>
      </c>
      <c r="AD95" s="420">
        <f>'4M - SPS'!AD95</f>
        <v>3.8190000000000002E-2</v>
      </c>
      <c r="AE95" s="420">
        <f>'4M - SPS'!AE95</f>
        <v>3.9288999999999998E-2</v>
      </c>
      <c r="AF95" s="420">
        <f>'4M - SPS'!AF95</f>
        <v>7.3688000000000003E-2</v>
      </c>
      <c r="AG95" s="420">
        <f>'4M - SPS'!AG95</f>
        <v>7.0596999999999993E-2</v>
      </c>
      <c r="AH95" s="420">
        <f>'4M - SPS'!AH95</f>
        <v>7.2469000000000006E-2</v>
      </c>
      <c r="AI95" s="420">
        <f>'4M - SPS'!AI95</f>
        <v>6.9982000000000003E-2</v>
      </c>
      <c r="AJ95" s="420">
        <f>'4M - SPS'!AJ95</f>
        <v>3.8002000000000001E-2</v>
      </c>
      <c r="AK95" s="420">
        <f>'4M - SPS'!AK95</f>
        <v>3.8397000000000001E-2</v>
      </c>
      <c r="AL95" s="420">
        <f>'4M - SPS'!AL95</f>
        <v>3.1730000000000001E-2</v>
      </c>
      <c r="AM95" s="420">
        <f>'4M - SPS'!AM95</f>
        <v>3.2231999999999997E-2</v>
      </c>
      <c r="AN95" s="420">
        <f>'4M - SPS'!AN95</f>
        <v>3.3331E-2</v>
      </c>
      <c r="AO95" s="420">
        <f>'4M - SPS'!AO95</f>
        <v>3.6345000000000002E-2</v>
      </c>
      <c r="AP95" s="420">
        <f>'4M - SPS'!AP95</f>
        <v>3.8190000000000002E-2</v>
      </c>
      <c r="AQ95" s="420">
        <f>'4M - SPS'!AQ95</f>
        <v>3.9288999999999998E-2</v>
      </c>
      <c r="AR95" s="420">
        <f>'4M - SPS'!AR95</f>
        <v>7.3688000000000003E-2</v>
      </c>
      <c r="AS95" s="420">
        <f>'4M - SPS'!AS95</f>
        <v>7.0596999999999993E-2</v>
      </c>
      <c r="AT95" s="420">
        <f>'4M - SPS'!AT95</f>
        <v>7.2469000000000006E-2</v>
      </c>
      <c r="AU95" s="420">
        <f>'4M - SPS'!AU95</f>
        <v>6.9982000000000003E-2</v>
      </c>
      <c r="AV95" s="420">
        <f>'4M - SPS'!AV95</f>
        <v>3.8002000000000001E-2</v>
      </c>
      <c r="AW95" s="420">
        <f>'4M - SPS'!AW95</f>
        <v>3.8397000000000001E-2</v>
      </c>
      <c r="AX95" s="420">
        <f>'4M - SPS'!AX95</f>
        <v>3.1730000000000001E-2</v>
      </c>
      <c r="AY95" s="420">
        <f>'4M - SPS'!AY95</f>
        <v>3.2231999999999997E-2</v>
      </c>
      <c r="AZ95" s="420">
        <f>'4M - SPS'!AZ95</f>
        <v>3.3331E-2</v>
      </c>
      <c r="BA95" s="420">
        <f>'4M - SPS'!BA95</f>
        <v>3.6345000000000002E-2</v>
      </c>
      <c r="BB95" s="420">
        <f>'4M - SPS'!BB95</f>
        <v>3.8190000000000002E-2</v>
      </c>
      <c r="BC95" s="420">
        <f>'4M - SPS'!BC95</f>
        <v>3.9288999999999998E-2</v>
      </c>
      <c r="BD95" s="420">
        <f>'4M - SPS'!BD95</f>
        <v>7.3688000000000003E-2</v>
      </c>
      <c r="BE95" s="420">
        <f>'4M - SPS'!BE95</f>
        <v>7.0596999999999993E-2</v>
      </c>
      <c r="BF95" s="420">
        <f>'4M - SPS'!BF95</f>
        <v>7.2469000000000006E-2</v>
      </c>
      <c r="BG95" s="420">
        <f>'4M - SPS'!BG95</f>
        <v>6.9982000000000003E-2</v>
      </c>
      <c r="BH95" s="420">
        <f>'4M - SPS'!BH95</f>
        <v>3.8002000000000001E-2</v>
      </c>
      <c r="BI95" s="420">
        <f>'4M - SPS'!BI95</f>
        <v>3.8397000000000001E-2</v>
      </c>
      <c r="BJ95" s="420">
        <f>'4M - SPS'!BJ95</f>
        <v>3.1730000000000001E-2</v>
      </c>
      <c r="BK95" s="420">
        <f>'4M - SPS'!BK95</f>
        <v>3.2231999999999997E-2</v>
      </c>
      <c r="BL95" s="420">
        <f>'4M - SPS'!BL95</f>
        <v>3.3331E-2</v>
      </c>
      <c r="BM95" s="420">
        <f>'4M - SPS'!BM95</f>
        <v>3.6345000000000002E-2</v>
      </c>
      <c r="BN95" s="420">
        <f>'4M - SPS'!BN95</f>
        <v>3.8190000000000002E-2</v>
      </c>
      <c r="BO95" s="420">
        <f>'4M - SPS'!BO95</f>
        <v>3.9288999999999998E-2</v>
      </c>
      <c r="BP95" s="420">
        <f>'4M - SPS'!BP95</f>
        <v>7.3688000000000003E-2</v>
      </c>
      <c r="BQ95" s="420">
        <f>'4M - SPS'!BQ95</f>
        <v>7.0596999999999993E-2</v>
      </c>
      <c r="BR95" s="420">
        <f>'4M - SPS'!BR95</f>
        <v>7.2469000000000006E-2</v>
      </c>
      <c r="BS95" s="420">
        <f>'4M - SPS'!BS95</f>
        <v>6.9982000000000003E-2</v>
      </c>
      <c r="BT95" s="420">
        <f>'4M - SPS'!BT95</f>
        <v>3.8002000000000001E-2</v>
      </c>
      <c r="BU95" s="420">
        <f>'4M - SPS'!BU95</f>
        <v>3.8397000000000001E-2</v>
      </c>
      <c r="BV95" s="420">
        <f>'4M - SPS'!BV95</f>
        <v>3.1730000000000001E-2</v>
      </c>
      <c r="BW95" s="420">
        <f>'4M - SPS'!BW95</f>
        <v>3.2231999999999997E-2</v>
      </c>
      <c r="BX95" s="420">
        <f>'4M - SPS'!BX95</f>
        <v>3.3331E-2</v>
      </c>
      <c r="BY95" s="420">
        <f>'4M - SPS'!BY95</f>
        <v>3.6345000000000002E-2</v>
      </c>
      <c r="BZ95" s="420">
        <f>'4M - SPS'!BZ95</f>
        <v>3.8190000000000002E-2</v>
      </c>
      <c r="CA95" s="420">
        <f>'4M - SPS'!CA95</f>
        <v>3.9288999999999998E-2</v>
      </c>
      <c r="CB95" s="420">
        <f>'4M - SPS'!CB95</f>
        <v>7.3688000000000003E-2</v>
      </c>
      <c r="CC95" s="420">
        <f>'4M - SPS'!CC95</f>
        <v>7.0596999999999993E-2</v>
      </c>
      <c r="CD95" s="420">
        <f>'4M - SPS'!CD95</f>
        <v>7.2469000000000006E-2</v>
      </c>
      <c r="CE95" s="420">
        <f>'4M - SPS'!CE95</f>
        <v>6.9982000000000003E-2</v>
      </c>
      <c r="CF95" s="420">
        <f>'4M - SPS'!CF95</f>
        <v>3.8002000000000001E-2</v>
      </c>
      <c r="CG95" s="420">
        <f>'4M - SPS'!CG95</f>
        <v>3.8397000000000001E-2</v>
      </c>
      <c r="CH95" s="421">
        <f>'4M - SPS'!CH95</f>
        <v>3.1730000000000001E-2</v>
      </c>
    </row>
    <row r="96" spans="1:88" x14ac:dyDescent="0.3">
      <c r="A96" s="673"/>
      <c r="B96" s="11" t="str">
        <f t="shared" si="81"/>
        <v>Cooling</v>
      </c>
      <c r="C96" s="419">
        <f>'4M - SPS'!C96</f>
        <v>1.8259000000000001E-2</v>
      </c>
      <c r="D96" s="419">
        <f>'4M - SPS'!D96</f>
        <v>1.6681000000000001E-2</v>
      </c>
      <c r="E96" s="419">
        <f>'4M - SPS'!E96</f>
        <v>1.8474000000000001E-2</v>
      </c>
      <c r="F96" s="420">
        <f>'4M - SPS'!F96</f>
        <v>3.6686999999999997E-2</v>
      </c>
      <c r="G96" s="420">
        <f>'4M - SPS'!G96</f>
        <v>5.5877000000000003E-2</v>
      </c>
      <c r="H96" s="420">
        <f>'4M - SPS'!H96</f>
        <v>8.9525999999999994E-2</v>
      </c>
      <c r="I96" s="420">
        <f>'4M - SPS'!I96</f>
        <v>8.1436999999999996E-2</v>
      </c>
      <c r="J96" s="420">
        <f>'4M - SPS'!J96</f>
        <v>8.6015999999999995E-2</v>
      </c>
      <c r="K96" s="420">
        <f>'4M - SPS'!K96</f>
        <v>9.1347999999999999E-2</v>
      </c>
      <c r="L96" s="420">
        <f>'4M - SPS'!L96</f>
        <v>3.6561000000000003E-2</v>
      </c>
      <c r="M96" s="420">
        <f>'4M - SPS'!M96</f>
        <v>2.3477000000000001E-2</v>
      </c>
      <c r="N96" s="420">
        <f>'4M - SPS'!N96</f>
        <v>2.3244999999999998E-2</v>
      </c>
      <c r="O96" s="420">
        <f>'4M - SPS'!O96</f>
        <v>2.3078999999999999E-2</v>
      </c>
      <c r="P96" s="420">
        <f>'4M - SPS'!P96</f>
        <v>2.3199999999999998E-2</v>
      </c>
      <c r="Q96" s="420">
        <f>'4M - SPS'!Q96</f>
        <v>2.3355999999999998E-2</v>
      </c>
      <c r="R96" s="420">
        <f>'4M - SPS'!R96</f>
        <v>3.6686999999999997E-2</v>
      </c>
      <c r="S96" s="420">
        <f>'4M - SPS'!S96</f>
        <v>5.5877000000000003E-2</v>
      </c>
      <c r="T96" s="420">
        <f>'4M - SPS'!T96</f>
        <v>8.9525999999999994E-2</v>
      </c>
      <c r="U96" s="420">
        <f>'4M - SPS'!U96</f>
        <v>8.1436999999999996E-2</v>
      </c>
      <c r="V96" s="420">
        <f>'4M - SPS'!V96</f>
        <v>8.6015999999999995E-2</v>
      </c>
      <c r="W96" s="420">
        <f>'4M - SPS'!W96</f>
        <v>9.1347999999999999E-2</v>
      </c>
      <c r="X96" s="420">
        <f>'4M - SPS'!X96</f>
        <v>3.6561000000000003E-2</v>
      </c>
      <c r="Y96" s="420">
        <f>'4M - SPS'!Y96</f>
        <v>2.3477000000000001E-2</v>
      </c>
      <c r="Z96" s="420">
        <f>'4M - SPS'!Z96</f>
        <v>2.3244999999999998E-2</v>
      </c>
      <c r="AA96" s="420">
        <f>'4M - SPS'!AA96</f>
        <v>2.3078999999999999E-2</v>
      </c>
      <c r="AB96" s="420">
        <f>'4M - SPS'!AB96</f>
        <v>2.3199999999999998E-2</v>
      </c>
      <c r="AC96" s="420">
        <f>'4M - SPS'!AC96</f>
        <v>2.3355999999999998E-2</v>
      </c>
      <c r="AD96" s="420">
        <f>'4M - SPS'!AD96</f>
        <v>3.6686999999999997E-2</v>
      </c>
      <c r="AE96" s="420">
        <f>'4M - SPS'!AE96</f>
        <v>5.5877000000000003E-2</v>
      </c>
      <c r="AF96" s="420">
        <f>'4M - SPS'!AF96</f>
        <v>8.9525999999999994E-2</v>
      </c>
      <c r="AG96" s="420">
        <f>'4M - SPS'!AG96</f>
        <v>8.1436999999999996E-2</v>
      </c>
      <c r="AH96" s="420">
        <f>'4M - SPS'!AH96</f>
        <v>8.6015999999999995E-2</v>
      </c>
      <c r="AI96" s="420">
        <f>'4M - SPS'!AI96</f>
        <v>9.1347999999999999E-2</v>
      </c>
      <c r="AJ96" s="420">
        <f>'4M - SPS'!AJ96</f>
        <v>3.6561000000000003E-2</v>
      </c>
      <c r="AK96" s="420">
        <f>'4M - SPS'!AK96</f>
        <v>2.3477000000000001E-2</v>
      </c>
      <c r="AL96" s="420">
        <f>'4M - SPS'!AL96</f>
        <v>2.3244999999999998E-2</v>
      </c>
      <c r="AM96" s="420">
        <f>'4M - SPS'!AM96</f>
        <v>2.3078999999999999E-2</v>
      </c>
      <c r="AN96" s="420">
        <f>'4M - SPS'!AN96</f>
        <v>2.3199999999999998E-2</v>
      </c>
      <c r="AO96" s="420">
        <f>'4M - SPS'!AO96</f>
        <v>2.3355999999999998E-2</v>
      </c>
      <c r="AP96" s="420">
        <f>'4M - SPS'!AP96</f>
        <v>3.6686999999999997E-2</v>
      </c>
      <c r="AQ96" s="420">
        <f>'4M - SPS'!AQ96</f>
        <v>5.5877000000000003E-2</v>
      </c>
      <c r="AR96" s="420">
        <f>'4M - SPS'!AR96</f>
        <v>8.9525999999999994E-2</v>
      </c>
      <c r="AS96" s="420">
        <f>'4M - SPS'!AS96</f>
        <v>8.1436999999999996E-2</v>
      </c>
      <c r="AT96" s="420">
        <f>'4M - SPS'!AT96</f>
        <v>8.6015999999999995E-2</v>
      </c>
      <c r="AU96" s="420">
        <f>'4M - SPS'!AU96</f>
        <v>9.1347999999999999E-2</v>
      </c>
      <c r="AV96" s="420">
        <f>'4M - SPS'!AV96</f>
        <v>3.6561000000000003E-2</v>
      </c>
      <c r="AW96" s="420">
        <f>'4M - SPS'!AW96</f>
        <v>2.3477000000000001E-2</v>
      </c>
      <c r="AX96" s="420">
        <f>'4M - SPS'!AX96</f>
        <v>2.3244999999999998E-2</v>
      </c>
      <c r="AY96" s="420">
        <f>'4M - SPS'!AY96</f>
        <v>2.3078999999999999E-2</v>
      </c>
      <c r="AZ96" s="420">
        <f>'4M - SPS'!AZ96</f>
        <v>2.3199999999999998E-2</v>
      </c>
      <c r="BA96" s="420">
        <f>'4M - SPS'!BA96</f>
        <v>2.3355999999999998E-2</v>
      </c>
      <c r="BB96" s="420">
        <f>'4M - SPS'!BB96</f>
        <v>3.6686999999999997E-2</v>
      </c>
      <c r="BC96" s="420">
        <f>'4M - SPS'!BC96</f>
        <v>5.5877000000000003E-2</v>
      </c>
      <c r="BD96" s="420">
        <f>'4M - SPS'!BD96</f>
        <v>8.9525999999999994E-2</v>
      </c>
      <c r="BE96" s="420">
        <f>'4M - SPS'!BE96</f>
        <v>8.1436999999999996E-2</v>
      </c>
      <c r="BF96" s="420">
        <f>'4M - SPS'!BF96</f>
        <v>8.6015999999999995E-2</v>
      </c>
      <c r="BG96" s="420">
        <f>'4M - SPS'!BG96</f>
        <v>9.1347999999999999E-2</v>
      </c>
      <c r="BH96" s="420">
        <f>'4M - SPS'!BH96</f>
        <v>3.6561000000000003E-2</v>
      </c>
      <c r="BI96" s="420">
        <f>'4M - SPS'!BI96</f>
        <v>2.3477000000000001E-2</v>
      </c>
      <c r="BJ96" s="420">
        <f>'4M - SPS'!BJ96</f>
        <v>2.3244999999999998E-2</v>
      </c>
      <c r="BK96" s="420">
        <f>'4M - SPS'!BK96</f>
        <v>2.3078999999999999E-2</v>
      </c>
      <c r="BL96" s="420">
        <f>'4M - SPS'!BL96</f>
        <v>2.3199999999999998E-2</v>
      </c>
      <c r="BM96" s="420">
        <f>'4M - SPS'!BM96</f>
        <v>2.3355999999999998E-2</v>
      </c>
      <c r="BN96" s="420">
        <f>'4M - SPS'!BN96</f>
        <v>3.6686999999999997E-2</v>
      </c>
      <c r="BO96" s="420">
        <f>'4M - SPS'!BO96</f>
        <v>5.5877000000000003E-2</v>
      </c>
      <c r="BP96" s="420">
        <f>'4M - SPS'!BP96</f>
        <v>8.9525999999999994E-2</v>
      </c>
      <c r="BQ96" s="420">
        <f>'4M - SPS'!BQ96</f>
        <v>8.1436999999999996E-2</v>
      </c>
      <c r="BR96" s="420">
        <f>'4M - SPS'!BR96</f>
        <v>8.6015999999999995E-2</v>
      </c>
      <c r="BS96" s="420">
        <f>'4M - SPS'!BS96</f>
        <v>9.1347999999999999E-2</v>
      </c>
      <c r="BT96" s="420">
        <f>'4M - SPS'!BT96</f>
        <v>3.6561000000000003E-2</v>
      </c>
      <c r="BU96" s="420">
        <f>'4M - SPS'!BU96</f>
        <v>2.3477000000000001E-2</v>
      </c>
      <c r="BV96" s="420">
        <f>'4M - SPS'!BV96</f>
        <v>2.3244999999999998E-2</v>
      </c>
      <c r="BW96" s="420">
        <f>'4M - SPS'!BW96</f>
        <v>2.3078999999999999E-2</v>
      </c>
      <c r="BX96" s="420">
        <f>'4M - SPS'!BX96</f>
        <v>2.3199999999999998E-2</v>
      </c>
      <c r="BY96" s="420">
        <f>'4M - SPS'!BY96</f>
        <v>2.3355999999999998E-2</v>
      </c>
      <c r="BZ96" s="420">
        <f>'4M - SPS'!BZ96</f>
        <v>3.6686999999999997E-2</v>
      </c>
      <c r="CA96" s="420">
        <f>'4M - SPS'!CA96</f>
        <v>5.5877000000000003E-2</v>
      </c>
      <c r="CB96" s="420">
        <f>'4M - SPS'!CB96</f>
        <v>8.9525999999999994E-2</v>
      </c>
      <c r="CC96" s="420">
        <f>'4M - SPS'!CC96</f>
        <v>8.1436999999999996E-2</v>
      </c>
      <c r="CD96" s="420">
        <f>'4M - SPS'!CD96</f>
        <v>8.6015999999999995E-2</v>
      </c>
      <c r="CE96" s="420">
        <f>'4M - SPS'!CE96</f>
        <v>9.1347999999999999E-2</v>
      </c>
      <c r="CF96" s="420">
        <f>'4M - SPS'!CF96</f>
        <v>3.6561000000000003E-2</v>
      </c>
      <c r="CG96" s="420">
        <f>'4M - SPS'!CG96</f>
        <v>2.3477000000000001E-2</v>
      </c>
      <c r="CH96" s="421">
        <f>'4M - SPS'!CH96</f>
        <v>2.3244999999999998E-2</v>
      </c>
    </row>
    <row r="97" spans="1:86" x14ac:dyDescent="0.3">
      <c r="A97" s="673"/>
      <c r="B97" s="11" t="str">
        <f t="shared" si="81"/>
        <v>Ext Lighting</v>
      </c>
      <c r="C97" s="419">
        <f>'4M - SPS'!C97</f>
        <v>2.0098999999999999E-2</v>
      </c>
      <c r="D97" s="419">
        <f>'4M - SPS'!D97</f>
        <v>1.6704E-2</v>
      </c>
      <c r="E97" s="419">
        <f>'4M - SPS'!E97</f>
        <v>1.873E-2</v>
      </c>
      <c r="F97" s="420">
        <f>'4M - SPS'!F97</f>
        <v>2.4778999999999999E-2</v>
      </c>
      <c r="G97" s="420">
        <f>'4M - SPS'!G97</f>
        <v>2.3963000000000002E-2</v>
      </c>
      <c r="H97" s="420">
        <f>'4M - SPS'!H97</f>
        <v>3.7585E-2</v>
      </c>
      <c r="I97" s="420">
        <f>'4M - SPS'!I97</f>
        <v>3.7498999999999998E-2</v>
      </c>
      <c r="J97" s="420">
        <f>'4M - SPS'!J97</f>
        <v>3.7609999999999998E-2</v>
      </c>
      <c r="K97" s="420">
        <f>'4M - SPS'!K97</f>
        <v>3.7858000000000003E-2</v>
      </c>
      <c r="L97" s="420">
        <f>'4M - SPS'!L97</f>
        <v>2.3675000000000002E-2</v>
      </c>
      <c r="M97" s="420">
        <f>'4M - SPS'!M97</f>
        <v>2.3668999999999999E-2</v>
      </c>
      <c r="N97" s="420">
        <f>'4M - SPS'!N97</f>
        <v>2.3265000000000001E-2</v>
      </c>
      <c r="O97" s="420">
        <f>'4M - SPS'!O97</f>
        <v>2.4801E-2</v>
      </c>
      <c r="P97" s="420">
        <f>'4M - SPS'!P97</f>
        <v>2.3220000000000001E-2</v>
      </c>
      <c r="Q97" s="420">
        <f>'4M - SPS'!Q97</f>
        <v>2.3622000000000001E-2</v>
      </c>
      <c r="R97" s="420">
        <f>'4M - SPS'!R97</f>
        <v>2.4778999999999999E-2</v>
      </c>
      <c r="S97" s="420">
        <f>'4M - SPS'!S97</f>
        <v>2.3963000000000002E-2</v>
      </c>
      <c r="T97" s="420">
        <f>'4M - SPS'!T97</f>
        <v>3.7585E-2</v>
      </c>
      <c r="U97" s="420">
        <f>'4M - SPS'!U97</f>
        <v>3.7498999999999998E-2</v>
      </c>
      <c r="V97" s="420">
        <f>'4M - SPS'!V97</f>
        <v>3.7609999999999998E-2</v>
      </c>
      <c r="W97" s="420">
        <f>'4M - SPS'!W97</f>
        <v>3.7858000000000003E-2</v>
      </c>
      <c r="X97" s="420">
        <f>'4M - SPS'!X97</f>
        <v>2.3675000000000002E-2</v>
      </c>
      <c r="Y97" s="420">
        <f>'4M - SPS'!Y97</f>
        <v>2.3668999999999999E-2</v>
      </c>
      <c r="Z97" s="420">
        <f>'4M - SPS'!Z97</f>
        <v>2.3265000000000001E-2</v>
      </c>
      <c r="AA97" s="420">
        <f>'4M - SPS'!AA97</f>
        <v>2.4801E-2</v>
      </c>
      <c r="AB97" s="420">
        <f>'4M - SPS'!AB97</f>
        <v>2.3220000000000001E-2</v>
      </c>
      <c r="AC97" s="420">
        <f>'4M - SPS'!AC97</f>
        <v>2.3622000000000001E-2</v>
      </c>
      <c r="AD97" s="420">
        <f>'4M - SPS'!AD97</f>
        <v>2.4778999999999999E-2</v>
      </c>
      <c r="AE97" s="420">
        <f>'4M - SPS'!AE97</f>
        <v>2.3963000000000002E-2</v>
      </c>
      <c r="AF97" s="420">
        <f>'4M - SPS'!AF97</f>
        <v>3.7585E-2</v>
      </c>
      <c r="AG97" s="420">
        <f>'4M - SPS'!AG97</f>
        <v>3.7498999999999998E-2</v>
      </c>
      <c r="AH97" s="420">
        <f>'4M - SPS'!AH97</f>
        <v>3.7609999999999998E-2</v>
      </c>
      <c r="AI97" s="420">
        <f>'4M - SPS'!AI97</f>
        <v>3.7858000000000003E-2</v>
      </c>
      <c r="AJ97" s="420">
        <f>'4M - SPS'!AJ97</f>
        <v>2.3675000000000002E-2</v>
      </c>
      <c r="AK97" s="420">
        <f>'4M - SPS'!AK97</f>
        <v>2.3668999999999999E-2</v>
      </c>
      <c r="AL97" s="420">
        <f>'4M - SPS'!AL97</f>
        <v>2.3265000000000001E-2</v>
      </c>
      <c r="AM97" s="420">
        <f>'4M - SPS'!AM97</f>
        <v>2.4801E-2</v>
      </c>
      <c r="AN97" s="420">
        <f>'4M - SPS'!AN97</f>
        <v>2.3220000000000001E-2</v>
      </c>
      <c r="AO97" s="420">
        <f>'4M - SPS'!AO97</f>
        <v>2.3622000000000001E-2</v>
      </c>
      <c r="AP97" s="420">
        <f>'4M - SPS'!AP97</f>
        <v>2.4778999999999999E-2</v>
      </c>
      <c r="AQ97" s="420">
        <f>'4M - SPS'!AQ97</f>
        <v>2.3963000000000002E-2</v>
      </c>
      <c r="AR97" s="420">
        <f>'4M - SPS'!AR97</f>
        <v>3.7585E-2</v>
      </c>
      <c r="AS97" s="420">
        <f>'4M - SPS'!AS97</f>
        <v>3.7498999999999998E-2</v>
      </c>
      <c r="AT97" s="420">
        <f>'4M - SPS'!AT97</f>
        <v>3.7609999999999998E-2</v>
      </c>
      <c r="AU97" s="420">
        <f>'4M - SPS'!AU97</f>
        <v>3.7858000000000003E-2</v>
      </c>
      <c r="AV97" s="420">
        <f>'4M - SPS'!AV97</f>
        <v>2.3675000000000002E-2</v>
      </c>
      <c r="AW97" s="420">
        <f>'4M - SPS'!AW97</f>
        <v>2.3668999999999999E-2</v>
      </c>
      <c r="AX97" s="420">
        <f>'4M - SPS'!AX97</f>
        <v>2.3265000000000001E-2</v>
      </c>
      <c r="AY97" s="420">
        <f>'4M - SPS'!AY97</f>
        <v>2.4801E-2</v>
      </c>
      <c r="AZ97" s="420">
        <f>'4M - SPS'!AZ97</f>
        <v>2.3220000000000001E-2</v>
      </c>
      <c r="BA97" s="420">
        <f>'4M - SPS'!BA97</f>
        <v>2.3622000000000001E-2</v>
      </c>
      <c r="BB97" s="420">
        <f>'4M - SPS'!BB97</f>
        <v>2.4778999999999999E-2</v>
      </c>
      <c r="BC97" s="420">
        <f>'4M - SPS'!BC97</f>
        <v>2.3963000000000002E-2</v>
      </c>
      <c r="BD97" s="420">
        <f>'4M - SPS'!BD97</f>
        <v>3.7585E-2</v>
      </c>
      <c r="BE97" s="420">
        <f>'4M - SPS'!BE97</f>
        <v>3.7498999999999998E-2</v>
      </c>
      <c r="BF97" s="420">
        <f>'4M - SPS'!BF97</f>
        <v>3.7609999999999998E-2</v>
      </c>
      <c r="BG97" s="420">
        <f>'4M - SPS'!BG97</f>
        <v>3.7858000000000003E-2</v>
      </c>
      <c r="BH97" s="420">
        <f>'4M - SPS'!BH97</f>
        <v>2.3675000000000002E-2</v>
      </c>
      <c r="BI97" s="420">
        <f>'4M - SPS'!BI97</f>
        <v>2.3668999999999999E-2</v>
      </c>
      <c r="BJ97" s="420">
        <f>'4M - SPS'!BJ97</f>
        <v>2.3265000000000001E-2</v>
      </c>
      <c r="BK97" s="420">
        <f>'4M - SPS'!BK97</f>
        <v>2.4801E-2</v>
      </c>
      <c r="BL97" s="420">
        <f>'4M - SPS'!BL97</f>
        <v>2.3220000000000001E-2</v>
      </c>
      <c r="BM97" s="420">
        <f>'4M - SPS'!BM97</f>
        <v>2.3622000000000001E-2</v>
      </c>
      <c r="BN97" s="420">
        <f>'4M - SPS'!BN97</f>
        <v>2.4778999999999999E-2</v>
      </c>
      <c r="BO97" s="420">
        <f>'4M - SPS'!BO97</f>
        <v>2.3963000000000002E-2</v>
      </c>
      <c r="BP97" s="420">
        <f>'4M - SPS'!BP97</f>
        <v>3.7585E-2</v>
      </c>
      <c r="BQ97" s="420">
        <f>'4M - SPS'!BQ97</f>
        <v>3.7498999999999998E-2</v>
      </c>
      <c r="BR97" s="420">
        <f>'4M - SPS'!BR97</f>
        <v>3.7609999999999998E-2</v>
      </c>
      <c r="BS97" s="420">
        <f>'4M - SPS'!BS97</f>
        <v>3.7858000000000003E-2</v>
      </c>
      <c r="BT97" s="420">
        <f>'4M - SPS'!BT97</f>
        <v>2.3675000000000002E-2</v>
      </c>
      <c r="BU97" s="420">
        <f>'4M - SPS'!BU97</f>
        <v>2.3668999999999999E-2</v>
      </c>
      <c r="BV97" s="420">
        <f>'4M - SPS'!BV97</f>
        <v>2.3265000000000001E-2</v>
      </c>
      <c r="BW97" s="420">
        <f>'4M - SPS'!BW97</f>
        <v>2.4801E-2</v>
      </c>
      <c r="BX97" s="420">
        <f>'4M - SPS'!BX97</f>
        <v>2.3220000000000001E-2</v>
      </c>
      <c r="BY97" s="420">
        <f>'4M - SPS'!BY97</f>
        <v>2.3622000000000001E-2</v>
      </c>
      <c r="BZ97" s="420">
        <f>'4M - SPS'!BZ97</f>
        <v>2.4778999999999999E-2</v>
      </c>
      <c r="CA97" s="420">
        <f>'4M - SPS'!CA97</f>
        <v>2.3963000000000002E-2</v>
      </c>
      <c r="CB97" s="420">
        <f>'4M - SPS'!CB97</f>
        <v>3.7585E-2</v>
      </c>
      <c r="CC97" s="420">
        <f>'4M - SPS'!CC97</f>
        <v>3.7498999999999998E-2</v>
      </c>
      <c r="CD97" s="420">
        <f>'4M - SPS'!CD97</f>
        <v>3.7609999999999998E-2</v>
      </c>
      <c r="CE97" s="420">
        <f>'4M - SPS'!CE97</f>
        <v>3.7858000000000003E-2</v>
      </c>
      <c r="CF97" s="420">
        <f>'4M - SPS'!CF97</f>
        <v>2.3675000000000002E-2</v>
      </c>
      <c r="CG97" s="420">
        <f>'4M - SPS'!CG97</f>
        <v>2.3668999999999999E-2</v>
      </c>
      <c r="CH97" s="421">
        <f>'4M - SPS'!CH97</f>
        <v>2.3265000000000001E-2</v>
      </c>
    </row>
    <row r="98" spans="1:86" x14ac:dyDescent="0.3">
      <c r="A98" s="673"/>
      <c r="B98" s="11" t="str">
        <f t="shared" si="81"/>
        <v>Heating</v>
      </c>
      <c r="C98" s="419">
        <f>'4M - SPS'!C98</f>
        <v>3.4632000000000003E-2</v>
      </c>
      <c r="D98" s="419">
        <f>'4M - SPS'!D98</f>
        <v>3.2691999999999999E-2</v>
      </c>
      <c r="E98" s="419">
        <f>'4M - SPS'!E98</f>
        <v>3.3374000000000001E-2</v>
      </c>
      <c r="F98" s="420">
        <f>'4M - SPS'!F98</f>
        <v>3.6565E-2</v>
      </c>
      <c r="G98" s="420">
        <f>'4M - SPS'!G98</f>
        <v>3.5090999999999997E-2</v>
      </c>
      <c r="H98" s="420">
        <f>'4M - SPS'!H98</f>
        <v>3.7016E-2</v>
      </c>
      <c r="I98" s="420">
        <f>'4M - SPS'!I98</f>
        <v>3.6936999999999998E-2</v>
      </c>
      <c r="J98" s="420">
        <f>'4M - SPS'!J98</f>
        <v>3.7067000000000003E-2</v>
      </c>
      <c r="K98" s="420">
        <f>'4M - SPS'!K98</f>
        <v>6.7338999999999996E-2</v>
      </c>
      <c r="L98" s="420">
        <f>'4M - SPS'!L98</f>
        <v>3.8498999999999999E-2</v>
      </c>
      <c r="M98" s="420">
        <f>'4M - SPS'!M98</f>
        <v>3.5365000000000001E-2</v>
      </c>
      <c r="N98" s="420">
        <f>'4M - SPS'!N98</f>
        <v>3.4893E-2</v>
      </c>
      <c r="O98" s="420">
        <f>'4M - SPS'!O98</f>
        <v>3.8339999999999999E-2</v>
      </c>
      <c r="P98" s="420">
        <f>'4M - SPS'!P98</f>
        <v>3.7297999999999998E-2</v>
      </c>
      <c r="Q98" s="420">
        <f>'4M - SPS'!Q98</f>
        <v>3.8760000000000003E-2</v>
      </c>
      <c r="R98" s="420">
        <f>'4M - SPS'!R98</f>
        <v>3.6565E-2</v>
      </c>
      <c r="S98" s="420">
        <f>'4M - SPS'!S98</f>
        <v>3.5090999999999997E-2</v>
      </c>
      <c r="T98" s="420">
        <f>'4M - SPS'!T98</f>
        <v>3.7016E-2</v>
      </c>
      <c r="U98" s="420">
        <f>'4M - SPS'!U98</f>
        <v>3.6936999999999998E-2</v>
      </c>
      <c r="V98" s="420">
        <f>'4M - SPS'!V98</f>
        <v>3.7067000000000003E-2</v>
      </c>
      <c r="W98" s="420">
        <f>'4M - SPS'!W98</f>
        <v>6.7338999999999996E-2</v>
      </c>
      <c r="X98" s="420">
        <f>'4M - SPS'!X98</f>
        <v>3.8498999999999999E-2</v>
      </c>
      <c r="Y98" s="420">
        <f>'4M - SPS'!Y98</f>
        <v>3.5365000000000001E-2</v>
      </c>
      <c r="Z98" s="420">
        <f>'4M - SPS'!Z98</f>
        <v>3.4893E-2</v>
      </c>
      <c r="AA98" s="420">
        <f>'4M - SPS'!AA98</f>
        <v>3.8339999999999999E-2</v>
      </c>
      <c r="AB98" s="420">
        <f>'4M - SPS'!AB98</f>
        <v>3.7297999999999998E-2</v>
      </c>
      <c r="AC98" s="420">
        <f>'4M - SPS'!AC98</f>
        <v>3.8760000000000003E-2</v>
      </c>
      <c r="AD98" s="420">
        <f>'4M - SPS'!AD98</f>
        <v>3.6565E-2</v>
      </c>
      <c r="AE98" s="420">
        <f>'4M - SPS'!AE98</f>
        <v>3.5090999999999997E-2</v>
      </c>
      <c r="AF98" s="420">
        <f>'4M - SPS'!AF98</f>
        <v>3.7016E-2</v>
      </c>
      <c r="AG98" s="420">
        <f>'4M - SPS'!AG98</f>
        <v>3.6936999999999998E-2</v>
      </c>
      <c r="AH98" s="420">
        <f>'4M - SPS'!AH98</f>
        <v>3.7067000000000003E-2</v>
      </c>
      <c r="AI98" s="420">
        <f>'4M - SPS'!AI98</f>
        <v>6.7338999999999996E-2</v>
      </c>
      <c r="AJ98" s="420">
        <f>'4M - SPS'!AJ98</f>
        <v>3.8498999999999999E-2</v>
      </c>
      <c r="AK98" s="420">
        <f>'4M - SPS'!AK98</f>
        <v>3.5365000000000001E-2</v>
      </c>
      <c r="AL98" s="420">
        <f>'4M - SPS'!AL98</f>
        <v>3.4893E-2</v>
      </c>
      <c r="AM98" s="420">
        <f>'4M - SPS'!AM98</f>
        <v>3.8339999999999999E-2</v>
      </c>
      <c r="AN98" s="420">
        <f>'4M - SPS'!AN98</f>
        <v>3.7297999999999998E-2</v>
      </c>
      <c r="AO98" s="420">
        <f>'4M - SPS'!AO98</f>
        <v>3.8760000000000003E-2</v>
      </c>
      <c r="AP98" s="420">
        <f>'4M - SPS'!AP98</f>
        <v>3.6565E-2</v>
      </c>
      <c r="AQ98" s="420">
        <f>'4M - SPS'!AQ98</f>
        <v>3.5090999999999997E-2</v>
      </c>
      <c r="AR98" s="420">
        <f>'4M - SPS'!AR98</f>
        <v>3.7016E-2</v>
      </c>
      <c r="AS98" s="420">
        <f>'4M - SPS'!AS98</f>
        <v>3.6936999999999998E-2</v>
      </c>
      <c r="AT98" s="420">
        <f>'4M - SPS'!AT98</f>
        <v>3.7067000000000003E-2</v>
      </c>
      <c r="AU98" s="420">
        <f>'4M - SPS'!AU98</f>
        <v>6.7338999999999996E-2</v>
      </c>
      <c r="AV98" s="420">
        <f>'4M - SPS'!AV98</f>
        <v>3.8498999999999999E-2</v>
      </c>
      <c r="AW98" s="420">
        <f>'4M - SPS'!AW98</f>
        <v>3.5365000000000001E-2</v>
      </c>
      <c r="AX98" s="420">
        <f>'4M - SPS'!AX98</f>
        <v>3.4893E-2</v>
      </c>
      <c r="AY98" s="420">
        <f>'4M - SPS'!AY98</f>
        <v>3.8339999999999999E-2</v>
      </c>
      <c r="AZ98" s="420">
        <f>'4M - SPS'!AZ98</f>
        <v>3.7297999999999998E-2</v>
      </c>
      <c r="BA98" s="420">
        <f>'4M - SPS'!BA98</f>
        <v>3.8760000000000003E-2</v>
      </c>
      <c r="BB98" s="420">
        <f>'4M - SPS'!BB98</f>
        <v>3.6565E-2</v>
      </c>
      <c r="BC98" s="420">
        <f>'4M - SPS'!BC98</f>
        <v>3.5090999999999997E-2</v>
      </c>
      <c r="BD98" s="420">
        <f>'4M - SPS'!BD98</f>
        <v>3.7016E-2</v>
      </c>
      <c r="BE98" s="420">
        <f>'4M - SPS'!BE98</f>
        <v>3.6936999999999998E-2</v>
      </c>
      <c r="BF98" s="420">
        <f>'4M - SPS'!BF98</f>
        <v>3.7067000000000003E-2</v>
      </c>
      <c r="BG98" s="420">
        <f>'4M - SPS'!BG98</f>
        <v>6.7338999999999996E-2</v>
      </c>
      <c r="BH98" s="420">
        <f>'4M - SPS'!BH98</f>
        <v>3.8498999999999999E-2</v>
      </c>
      <c r="BI98" s="420">
        <f>'4M - SPS'!BI98</f>
        <v>3.5365000000000001E-2</v>
      </c>
      <c r="BJ98" s="420">
        <f>'4M - SPS'!BJ98</f>
        <v>3.4893E-2</v>
      </c>
      <c r="BK98" s="420">
        <f>'4M - SPS'!BK98</f>
        <v>3.8339999999999999E-2</v>
      </c>
      <c r="BL98" s="420">
        <f>'4M - SPS'!BL98</f>
        <v>3.7297999999999998E-2</v>
      </c>
      <c r="BM98" s="420">
        <f>'4M - SPS'!BM98</f>
        <v>3.8760000000000003E-2</v>
      </c>
      <c r="BN98" s="420">
        <f>'4M - SPS'!BN98</f>
        <v>3.6565E-2</v>
      </c>
      <c r="BO98" s="420">
        <f>'4M - SPS'!BO98</f>
        <v>3.5090999999999997E-2</v>
      </c>
      <c r="BP98" s="420">
        <f>'4M - SPS'!BP98</f>
        <v>3.7016E-2</v>
      </c>
      <c r="BQ98" s="420">
        <f>'4M - SPS'!BQ98</f>
        <v>3.6936999999999998E-2</v>
      </c>
      <c r="BR98" s="420">
        <f>'4M - SPS'!BR98</f>
        <v>3.7067000000000003E-2</v>
      </c>
      <c r="BS98" s="420">
        <f>'4M - SPS'!BS98</f>
        <v>6.7338999999999996E-2</v>
      </c>
      <c r="BT98" s="420">
        <f>'4M - SPS'!BT98</f>
        <v>3.8498999999999999E-2</v>
      </c>
      <c r="BU98" s="420">
        <f>'4M - SPS'!BU98</f>
        <v>3.5365000000000001E-2</v>
      </c>
      <c r="BV98" s="420">
        <f>'4M - SPS'!BV98</f>
        <v>3.4893E-2</v>
      </c>
      <c r="BW98" s="420">
        <f>'4M - SPS'!BW98</f>
        <v>3.8339999999999999E-2</v>
      </c>
      <c r="BX98" s="420">
        <f>'4M - SPS'!BX98</f>
        <v>3.7297999999999998E-2</v>
      </c>
      <c r="BY98" s="420">
        <f>'4M - SPS'!BY98</f>
        <v>3.8760000000000003E-2</v>
      </c>
      <c r="BZ98" s="420">
        <f>'4M - SPS'!BZ98</f>
        <v>3.6565E-2</v>
      </c>
      <c r="CA98" s="420">
        <f>'4M - SPS'!CA98</f>
        <v>3.5090999999999997E-2</v>
      </c>
      <c r="CB98" s="420">
        <f>'4M - SPS'!CB98</f>
        <v>3.7016E-2</v>
      </c>
      <c r="CC98" s="420">
        <f>'4M - SPS'!CC98</f>
        <v>3.6936999999999998E-2</v>
      </c>
      <c r="CD98" s="420">
        <f>'4M - SPS'!CD98</f>
        <v>3.7067000000000003E-2</v>
      </c>
      <c r="CE98" s="420">
        <f>'4M - SPS'!CE98</f>
        <v>6.7338999999999996E-2</v>
      </c>
      <c r="CF98" s="420">
        <f>'4M - SPS'!CF98</f>
        <v>3.8498999999999999E-2</v>
      </c>
      <c r="CG98" s="420">
        <f>'4M - SPS'!CG98</f>
        <v>3.5365000000000001E-2</v>
      </c>
      <c r="CH98" s="421">
        <f>'4M - SPS'!CH98</f>
        <v>3.4893E-2</v>
      </c>
    </row>
    <row r="99" spans="1:86" x14ac:dyDescent="0.3">
      <c r="A99" s="673"/>
      <c r="B99" s="11" t="str">
        <f t="shared" si="81"/>
        <v>HVAC</v>
      </c>
      <c r="C99" s="419">
        <f>'4M - SPS'!C99</f>
        <v>3.4631000000000002E-2</v>
      </c>
      <c r="D99" s="419">
        <f>'4M - SPS'!D99</f>
        <v>3.2668000000000003E-2</v>
      </c>
      <c r="E99" s="419">
        <f>'4M - SPS'!E99</f>
        <v>3.2861000000000001E-2</v>
      </c>
      <c r="F99" s="420">
        <f>'4M - SPS'!F99</f>
        <v>3.3238999999999998E-2</v>
      </c>
      <c r="G99" s="420">
        <f>'4M - SPS'!G99</f>
        <v>4.5739000000000002E-2</v>
      </c>
      <c r="H99" s="420">
        <f>'4M - SPS'!H99</f>
        <v>8.8426000000000005E-2</v>
      </c>
      <c r="I99" s="420">
        <f>'4M - SPS'!I99</f>
        <v>8.0951999999999996E-2</v>
      </c>
      <c r="J99" s="420">
        <f>'4M - SPS'!J99</f>
        <v>8.5358000000000003E-2</v>
      </c>
      <c r="K99" s="420">
        <f>'4M - SPS'!K99</f>
        <v>8.6756E-2</v>
      </c>
      <c r="L99" s="420">
        <f>'4M - SPS'!L99</f>
        <v>3.5978999999999997E-2</v>
      </c>
      <c r="M99" s="420">
        <f>'4M - SPS'!M99</f>
        <v>3.4793999999999999E-2</v>
      </c>
      <c r="N99" s="420">
        <f>'4M - SPS'!N99</f>
        <v>3.4887000000000001E-2</v>
      </c>
      <c r="O99" s="420">
        <f>'4M - SPS'!O99</f>
        <v>3.8338999999999998E-2</v>
      </c>
      <c r="P99" s="420">
        <f>'4M - SPS'!P99</f>
        <v>3.7275999999999997E-2</v>
      </c>
      <c r="Q99" s="420">
        <f>'4M - SPS'!Q99</f>
        <v>3.8233000000000003E-2</v>
      </c>
      <c r="R99" s="420">
        <f>'4M - SPS'!R99</f>
        <v>3.3238999999999998E-2</v>
      </c>
      <c r="S99" s="420">
        <f>'4M - SPS'!S99</f>
        <v>4.5739000000000002E-2</v>
      </c>
      <c r="T99" s="420">
        <f>'4M - SPS'!T99</f>
        <v>8.8426000000000005E-2</v>
      </c>
      <c r="U99" s="420">
        <f>'4M - SPS'!U99</f>
        <v>8.0951999999999996E-2</v>
      </c>
      <c r="V99" s="420">
        <f>'4M - SPS'!V99</f>
        <v>8.5358000000000003E-2</v>
      </c>
      <c r="W99" s="420">
        <f>'4M - SPS'!W99</f>
        <v>8.6756E-2</v>
      </c>
      <c r="X99" s="420">
        <f>'4M - SPS'!X99</f>
        <v>3.5978999999999997E-2</v>
      </c>
      <c r="Y99" s="420">
        <f>'4M - SPS'!Y99</f>
        <v>3.4793999999999999E-2</v>
      </c>
      <c r="Z99" s="420">
        <f>'4M - SPS'!Z99</f>
        <v>3.4887000000000001E-2</v>
      </c>
      <c r="AA99" s="420">
        <f>'4M - SPS'!AA99</f>
        <v>3.8338999999999998E-2</v>
      </c>
      <c r="AB99" s="420">
        <f>'4M - SPS'!AB99</f>
        <v>3.7275999999999997E-2</v>
      </c>
      <c r="AC99" s="420">
        <f>'4M - SPS'!AC99</f>
        <v>3.8233000000000003E-2</v>
      </c>
      <c r="AD99" s="420">
        <f>'4M - SPS'!AD99</f>
        <v>3.3238999999999998E-2</v>
      </c>
      <c r="AE99" s="420">
        <f>'4M - SPS'!AE99</f>
        <v>4.5739000000000002E-2</v>
      </c>
      <c r="AF99" s="420">
        <f>'4M - SPS'!AF99</f>
        <v>8.8426000000000005E-2</v>
      </c>
      <c r="AG99" s="420">
        <f>'4M - SPS'!AG99</f>
        <v>8.0951999999999996E-2</v>
      </c>
      <c r="AH99" s="420">
        <f>'4M - SPS'!AH99</f>
        <v>8.5358000000000003E-2</v>
      </c>
      <c r="AI99" s="420">
        <f>'4M - SPS'!AI99</f>
        <v>8.6756E-2</v>
      </c>
      <c r="AJ99" s="420">
        <f>'4M - SPS'!AJ99</f>
        <v>3.5978999999999997E-2</v>
      </c>
      <c r="AK99" s="420">
        <f>'4M - SPS'!AK99</f>
        <v>3.4793999999999999E-2</v>
      </c>
      <c r="AL99" s="420">
        <f>'4M - SPS'!AL99</f>
        <v>3.4887000000000001E-2</v>
      </c>
      <c r="AM99" s="420">
        <f>'4M - SPS'!AM99</f>
        <v>3.8338999999999998E-2</v>
      </c>
      <c r="AN99" s="420">
        <f>'4M - SPS'!AN99</f>
        <v>3.7275999999999997E-2</v>
      </c>
      <c r="AO99" s="420">
        <f>'4M - SPS'!AO99</f>
        <v>3.8233000000000003E-2</v>
      </c>
      <c r="AP99" s="420">
        <f>'4M - SPS'!AP99</f>
        <v>3.3238999999999998E-2</v>
      </c>
      <c r="AQ99" s="420">
        <f>'4M - SPS'!AQ99</f>
        <v>4.5739000000000002E-2</v>
      </c>
      <c r="AR99" s="420">
        <f>'4M - SPS'!AR99</f>
        <v>8.8426000000000005E-2</v>
      </c>
      <c r="AS99" s="420">
        <f>'4M - SPS'!AS99</f>
        <v>8.0951999999999996E-2</v>
      </c>
      <c r="AT99" s="420">
        <f>'4M - SPS'!AT99</f>
        <v>8.5358000000000003E-2</v>
      </c>
      <c r="AU99" s="420">
        <f>'4M - SPS'!AU99</f>
        <v>8.6756E-2</v>
      </c>
      <c r="AV99" s="420">
        <f>'4M - SPS'!AV99</f>
        <v>3.5978999999999997E-2</v>
      </c>
      <c r="AW99" s="420">
        <f>'4M - SPS'!AW99</f>
        <v>3.4793999999999999E-2</v>
      </c>
      <c r="AX99" s="420">
        <f>'4M - SPS'!AX99</f>
        <v>3.4887000000000001E-2</v>
      </c>
      <c r="AY99" s="420">
        <f>'4M - SPS'!AY99</f>
        <v>3.8338999999999998E-2</v>
      </c>
      <c r="AZ99" s="420">
        <f>'4M - SPS'!AZ99</f>
        <v>3.7275999999999997E-2</v>
      </c>
      <c r="BA99" s="420">
        <f>'4M - SPS'!BA99</f>
        <v>3.8233000000000003E-2</v>
      </c>
      <c r="BB99" s="420">
        <f>'4M - SPS'!BB99</f>
        <v>3.3238999999999998E-2</v>
      </c>
      <c r="BC99" s="420">
        <f>'4M - SPS'!BC99</f>
        <v>4.5739000000000002E-2</v>
      </c>
      <c r="BD99" s="420">
        <f>'4M - SPS'!BD99</f>
        <v>8.8426000000000005E-2</v>
      </c>
      <c r="BE99" s="420">
        <f>'4M - SPS'!BE99</f>
        <v>8.0951999999999996E-2</v>
      </c>
      <c r="BF99" s="420">
        <f>'4M - SPS'!BF99</f>
        <v>8.5358000000000003E-2</v>
      </c>
      <c r="BG99" s="420">
        <f>'4M - SPS'!BG99</f>
        <v>8.6756E-2</v>
      </c>
      <c r="BH99" s="420">
        <f>'4M - SPS'!BH99</f>
        <v>3.5978999999999997E-2</v>
      </c>
      <c r="BI99" s="420">
        <f>'4M - SPS'!BI99</f>
        <v>3.4793999999999999E-2</v>
      </c>
      <c r="BJ99" s="420">
        <f>'4M - SPS'!BJ99</f>
        <v>3.4887000000000001E-2</v>
      </c>
      <c r="BK99" s="420">
        <f>'4M - SPS'!BK99</f>
        <v>3.8338999999999998E-2</v>
      </c>
      <c r="BL99" s="420">
        <f>'4M - SPS'!BL99</f>
        <v>3.7275999999999997E-2</v>
      </c>
      <c r="BM99" s="420">
        <f>'4M - SPS'!BM99</f>
        <v>3.8233000000000003E-2</v>
      </c>
      <c r="BN99" s="420">
        <f>'4M - SPS'!BN99</f>
        <v>3.3238999999999998E-2</v>
      </c>
      <c r="BO99" s="420">
        <f>'4M - SPS'!BO99</f>
        <v>4.5739000000000002E-2</v>
      </c>
      <c r="BP99" s="420">
        <f>'4M - SPS'!BP99</f>
        <v>8.8426000000000005E-2</v>
      </c>
      <c r="BQ99" s="420">
        <f>'4M - SPS'!BQ99</f>
        <v>8.0951999999999996E-2</v>
      </c>
      <c r="BR99" s="420">
        <f>'4M - SPS'!BR99</f>
        <v>8.5358000000000003E-2</v>
      </c>
      <c r="BS99" s="420">
        <f>'4M - SPS'!BS99</f>
        <v>8.6756E-2</v>
      </c>
      <c r="BT99" s="420">
        <f>'4M - SPS'!BT99</f>
        <v>3.5978999999999997E-2</v>
      </c>
      <c r="BU99" s="420">
        <f>'4M - SPS'!BU99</f>
        <v>3.4793999999999999E-2</v>
      </c>
      <c r="BV99" s="420">
        <f>'4M - SPS'!BV99</f>
        <v>3.4887000000000001E-2</v>
      </c>
      <c r="BW99" s="420">
        <f>'4M - SPS'!BW99</f>
        <v>3.8338999999999998E-2</v>
      </c>
      <c r="BX99" s="420">
        <f>'4M - SPS'!BX99</f>
        <v>3.7275999999999997E-2</v>
      </c>
      <c r="BY99" s="420">
        <f>'4M - SPS'!BY99</f>
        <v>3.8233000000000003E-2</v>
      </c>
      <c r="BZ99" s="420">
        <f>'4M - SPS'!BZ99</f>
        <v>3.3238999999999998E-2</v>
      </c>
      <c r="CA99" s="420">
        <f>'4M - SPS'!CA99</f>
        <v>4.5739000000000002E-2</v>
      </c>
      <c r="CB99" s="420">
        <f>'4M - SPS'!CB99</f>
        <v>8.8426000000000005E-2</v>
      </c>
      <c r="CC99" s="420">
        <f>'4M - SPS'!CC99</f>
        <v>8.0951999999999996E-2</v>
      </c>
      <c r="CD99" s="420">
        <f>'4M - SPS'!CD99</f>
        <v>8.5358000000000003E-2</v>
      </c>
      <c r="CE99" s="420">
        <f>'4M - SPS'!CE99</f>
        <v>8.6756E-2</v>
      </c>
      <c r="CF99" s="420">
        <f>'4M - SPS'!CF99</f>
        <v>3.5978999999999997E-2</v>
      </c>
      <c r="CG99" s="420">
        <f>'4M - SPS'!CG99</f>
        <v>3.4793999999999999E-2</v>
      </c>
      <c r="CH99" s="421">
        <f>'4M - SPS'!CH99</f>
        <v>3.4887000000000001E-2</v>
      </c>
    </row>
    <row r="100" spans="1:86" x14ac:dyDescent="0.3">
      <c r="A100" s="673"/>
      <c r="B100" s="11" t="str">
        <f t="shared" si="81"/>
        <v>Lighting</v>
      </c>
      <c r="C100" s="419">
        <f>'4M - SPS'!C100</f>
        <v>3.0348E-2</v>
      </c>
      <c r="D100" s="419">
        <f>'4M - SPS'!D100</f>
        <v>2.9642000000000002E-2</v>
      </c>
      <c r="E100" s="419">
        <f>'4M - SPS'!E100</f>
        <v>3.0255000000000001E-2</v>
      </c>
      <c r="F100" s="420">
        <f>'4M - SPS'!F100</f>
        <v>3.7511000000000003E-2</v>
      </c>
      <c r="G100" s="420">
        <f>'4M - SPS'!G100</f>
        <v>3.9602999999999999E-2</v>
      </c>
      <c r="H100" s="420">
        <f>'4M - SPS'!H100</f>
        <v>7.2403999999999996E-2</v>
      </c>
      <c r="I100" s="420">
        <f>'4M - SPS'!I100</f>
        <v>6.9433999999999996E-2</v>
      </c>
      <c r="J100" s="420">
        <f>'4M - SPS'!J100</f>
        <v>7.1117E-2</v>
      </c>
      <c r="K100" s="420">
        <f>'4M - SPS'!K100</f>
        <v>6.7096000000000003E-2</v>
      </c>
      <c r="L100" s="420">
        <f>'4M - SPS'!L100</f>
        <v>3.8461000000000002E-2</v>
      </c>
      <c r="M100" s="420">
        <f>'4M - SPS'!M100</f>
        <v>3.7866999999999998E-2</v>
      </c>
      <c r="N100" s="420">
        <f>'4M - SPS'!N100</f>
        <v>3.2252999999999997E-2</v>
      </c>
      <c r="O100" s="420">
        <f>'4M - SPS'!O100</f>
        <v>3.4349999999999999E-2</v>
      </c>
      <c r="P100" s="420">
        <f>'4M - SPS'!P100</f>
        <v>3.4615E-2</v>
      </c>
      <c r="Q100" s="420">
        <f>'4M - SPS'!Q100</f>
        <v>3.5556999999999998E-2</v>
      </c>
      <c r="R100" s="420">
        <f>'4M - SPS'!R100</f>
        <v>3.7511000000000003E-2</v>
      </c>
      <c r="S100" s="420">
        <f>'4M - SPS'!S100</f>
        <v>3.9602999999999999E-2</v>
      </c>
      <c r="T100" s="420">
        <f>'4M - SPS'!T100</f>
        <v>7.2403999999999996E-2</v>
      </c>
      <c r="U100" s="420">
        <f>'4M - SPS'!U100</f>
        <v>6.9433999999999996E-2</v>
      </c>
      <c r="V100" s="420">
        <f>'4M - SPS'!V100</f>
        <v>7.1117E-2</v>
      </c>
      <c r="W100" s="420">
        <f>'4M - SPS'!W100</f>
        <v>6.7096000000000003E-2</v>
      </c>
      <c r="X100" s="420">
        <f>'4M - SPS'!X100</f>
        <v>3.8461000000000002E-2</v>
      </c>
      <c r="Y100" s="420">
        <f>'4M - SPS'!Y100</f>
        <v>3.7866999999999998E-2</v>
      </c>
      <c r="Z100" s="420">
        <f>'4M - SPS'!Z100</f>
        <v>3.2252999999999997E-2</v>
      </c>
      <c r="AA100" s="420">
        <f>'4M - SPS'!AA100</f>
        <v>3.4349999999999999E-2</v>
      </c>
      <c r="AB100" s="420">
        <f>'4M - SPS'!AB100</f>
        <v>3.4615E-2</v>
      </c>
      <c r="AC100" s="420">
        <f>'4M - SPS'!AC100</f>
        <v>3.5556999999999998E-2</v>
      </c>
      <c r="AD100" s="420">
        <f>'4M - SPS'!AD100</f>
        <v>3.7511000000000003E-2</v>
      </c>
      <c r="AE100" s="420">
        <f>'4M - SPS'!AE100</f>
        <v>3.9602999999999999E-2</v>
      </c>
      <c r="AF100" s="420">
        <f>'4M - SPS'!AF100</f>
        <v>7.2403999999999996E-2</v>
      </c>
      <c r="AG100" s="420">
        <f>'4M - SPS'!AG100</f>
        <v>6.9433999999999996E-2</v>
      </c>
      <c r="AH100" s="420">
        <f>'4M - SPS'!AH100</f>
        <v>7.1117E-2</v>
      </c>
      <c r="AI100" s="420">
        <f>'4M - SPS'!AI100</f>
        <v>6.7096000000000003E-2</v>
      </c>
      <c r="AJ100" s="420">
        <f>'4M - SPS'!AJ100</f>
        <v>3.8461000000000002E-2</v>
      </c>
      <c r="AK100" s="420">
        <f>'4M - SPS'!AK100</f>
        <v>3.7866999999999998E-2</v>
      </c>
      <c r="AL100" s="420">
        <f>'4M - SPS'!AL100</f>
        <v>3.2252999999999997E-2</v>
      </c>
      <c r="AM100" s="420">
        <f>'4M - SPS'!AM100</f>
        <v>3.4349999999999999E-2</v>
      </c>
      <c r="AN100" s="420">
        <f>'4M - SPS'!AN100</f>
        <v>3.4615E-2</v>
      </c>
      <c r="AO100" s="420">
        <f>'4M - SPS'!AO100</f>
        <v>3.5556999999999998E-2</v>
      </c>
      <c r="AP100" s="420">
        <f>'4M - SPS'!AP100</f>
        <v>3.7511000000000003E-2</v>
      </c>
      <c r="AQ100" s="420">
        <f>'4M - SPS'!AQ100</f>
        <v>3.9602999999999999E-2</v>
      </c>
      <c r="AR100" s="420">
        <f>'4M - SPS'!AR100</f>
        <v>7.2403999999999996E-2</v>
      </c>
      <c r="AS100" s="420">
        <f>'4M - SPS'!AS100</f>
        <v>6.9433999999999996E-2</v>
      </c>
      <c r="AT100" s="420">
        <f>'4M - SPS'!AT100</f>
        <v>7.1117E-2</v>
      </c>
      <c r="AU100" s="420">
        <f>'4M - SPS'!AU100</f>
        <v>6.7096000000000003E-2</v>
      </c>
      <c r="AV100" s="420">
        <f>'4M - SPS'!AV100</f>
        <v>3.8461000000000002E-2</v>
      </c>
      <c r="AW100" s="420">
        <f>'4M - SPS'!AW100</f>
        <v>3.7866999999999998E-2</v>
      </c>
      <c r="AX100" s="420">
        <f>'4M - SPS'!AX100</f>
        <v>3.2252999999999997E-2</v>
      </c>
      <c r="AY100" s="420">
        <f>'4M - SPS'!AY100</f>
        <v>3.4349999999999999E-2</v>
      </c>
      <c r="AZ100" s="420">
        <f>'4M - SPS'!AZ100</f>
        <v>3.4615E-2</v>
      </c>
      <c r="BA100" s="420">
        <f>'4M - SPS'!BA100</f>
        <v>3.5556999999999998E-2</v>
      </c>
      <c r="BB100" s="420">
        <f>'4M - SPS'!BB100</f>
        <v>3.7511000000000003E-2</v>
      </c>
      <c r="BC100" s="420">
        <f>'4M - SPS'!BC100</f>
        <v>3.9602999999999999E-2</v>
      </c>
      <c r="BD100" s="420">
        <f>'4M - SPS'!BD100</f>
        <v>7.2403999999999996E-2</v>
      </c>
      <c r="BE100" s="420">
        <f>'4M - SPS'!BE100</f>
        <v>6.9433999999999996E-2</v>
      </c>
      <c r="BF100" s="420">
        <f>'4M - SPS'!BF100</f>
        <v>7.1117E-2</v>
      </c>
      <c r="BG100" s="420">
        <f>'4M - SPS'!BG100</f>
        <v>6.7096000000000003E-2</v>
      </c>
      <c r="BH100" s="420">
        <f>'4M - SPS'!BH100</f>
        <v>3.8461000000000002E-2</v>
      </c>
      <c r="BI100" s="420">
        <f>'4M - SPS'!BI100</f>
        <v>3.7866999999999998E-2</v>
      </c>
      <c r="BJ100" s="420">
        <f>'4M - SPS'!BJ100</f>
        <v>3.2252999999999997E-2</v>
      </c>
      <c r="BK100" s="420">
        <f>'4M - SPS'!BK100</f>
        <v>3.4349999999999999E-2</v>
      </c>
      <c r="BL100" s="420">
        <f>'4M - SPS'!BL100</f>
        <v>3.4615E-2</v>
      </c>
      <c r="BM100" s="420">
        <f>'4M - SPS'!BM100</f>
        <v>3.5556999999999998E-2</v>
      </c>
      <c r="BN100" s="420">
        <f>'4M - SPS'!BN100</f>
        <v>3.7511000000000003E-2</v>
      </c>
      <c r="BO100" s="420">
        <f>'4M - SPS'!BO100</f>
        <v>3.9602999999999999E-2</v>
      </c>
      <c r="BP100" s="420">
        <f>'4M - SPS'!BP100</f>
        <v>7.2403999999999996E-2</v>
      </c>
      <c r="BQ100" s="420">
        <f>'4M - SPS'!BQ100</f>
        <v>6.9433999999999996E-2</v>
      </c>
      <c r="BR100" s="420">
        <f>'4M - SPS'!BR100</f>
        <v>7.1117E-2</v>
      </c>
      <c r="BS100" s="420">
        <f>'4M - SPS'!BS100</f>
        <v>6.7096000000000003E-2</v>
      </c>
      <c r="BT100" s="420">
        <f>'4M - SPS'!BT100</f>
        <v>3.8461000000000002E-2</v>
      </c>
      <c r="BU100" s="420">
        <f>'4M - SPS'!BU100</f>
        <v>3.7866999999999998E-2</v>
      </c>
      <c r="BV100" s="420">
        <f>'4M - SPS'!BV100</f>
        <v>3.2252999999999997E-2</v>
      </c>
      <c r="BW100" s="420">
        <f>'4M - SPS'!BW100</f>
        <v>3.4349999999999999E-2</v>
      </c>
      <c r="BX100" s="420">
        <f>'4M - SPS'!BX100</f>
        <v>3.4615E-2</v>
      </c>
      <c r="BY100" s="420">
        <f>'4M - SPS'!BY100</f>
        <v>3.5556999999999998E-2</v>
      </c>
      <c r="BZ100" s="420">
        <f>'4M - SPS'!BZ100</f>
        <v>3.7511000000000003E-2</v>
      </c>
      <c r="CA100" s="420">
        <f>'4M - SPS'!CA100</f>
        <v>3.9602999999999999E-2</v>
      </c>
      <c r="CB100" s="420">
        <f>'4M - SPS'!CB100</f>
        <v>7.2403999999999996E-2</v>
      </c>
      <c r="CC100" s="420">
        <f>'4M - SPS'!CC100</f>
        <v>6.9433999999999996E-2</v>
      </c>
      <c r="CD100" s="420">
        <f>'4M - SPS'!CD100</f>
        <v>7.1117E-2</v>
      </c>
      <c r="CE100" s="420">
        <f>'4M - SPS'!CE100</f>
        <v>6.7096000000000003E-2</v>
      </c>
      <c r="CF100" s="420">
        <f>'4M - SPS'!CF100</f>
        <v>3.8461000000000002E-2</v>
      </c>
      <c r="CG100" s="420">
        <f>'4M - SPS'!CG100</f>
        <v>3.7866999999999998E-2</v>
      </c>
      <c r="CH100" s="421">
        <f>'4M - SPS'!CH100</f>
        <v>3.2252999999999997E-2</v>
      </c>
    </row>
    <row r="101" spans="1:86" x14ac:dyDescent="0.3">
      <c r="A101" s="673"/>
      <c r="B101" s="11" t="str">
        <f t="shared" si="81"/>
        <v>Miscellaneous</v>
      </c>
      <c r="C101" s="419">
        <f>'4M - SPS'!C101</f>
        <v>2.9367000000000001E-2</v>
      </c>
      <c r="D101" s="419">
        <f>'4M - SPS'!D101</f>
        <v>2.8156E-2</v>
      </c>
      <c r="E101" s="419">
        <f>'4M - SPS'!E101</f>
        <v>2.9522E-2</v>
      </c>
      <c r="F101" s="420">
        <f>'4M - SPS'!F101</f>
        <v>3.4296E-2</v>
      </c>
      <c r="G101" s="420">
        <f>'4M - SPS'!G101</f>
        <v>3.6755000000000003E-2</v>
      </c>
      <c r="H101" s="420">
        <f>'4M - SPS'!H101</f>
        <v>6.7155999999999993E-2</v>
      </c>
      <c r="I101" s="420">
        <f>'4M - SPS'!I101</f>
        <v>6.5257999999999997E-2</v>
      </c>
      <c r="J101" s="420">
        <f>'4M - SPS'!J101</f>
        <v>6.6148999999999999E-2</v>
      </c>
      <c r="K101" s="420">
        <f>'4M - SPS'!K101</f>
        <v>6.4668000000000003E-2</v>
      </c>
      <c r="L101" s="420">
        <f>'4M - SPS'!L101</f>
        <v>3.5714999999999997E-2</v>
      </c>
      <c r="M101" s="420">
        <f>'4M - SPS'!M101</f>
        <v>3.5963000000000002E-2</v>
      </c>
      <c r="N101" s="420">
        <f>'4M - SPS'!N101</f>
        <v>3.1724000000000002E-2</v>
      </c>
      <c r="O101" s="420">
        <f>'4M - SPS'!O101</f>
        <v>3.2612000000000002E-2</v>
      </c>
      <c r="P101" s="420">
        <f>'4M - SPS'!P101</f>
        <v>3.3308999999999998E-2</v>
      </c>
      <c r="Q101" s="420">
        <f>'4M - SPS'!Q101</f>
        <v>3.3845E-2</v>
      </c>
      <c r="R101" s="420">
        <f>'4M - SPS'!R101</f>
        <v>3.4296E-2</v>
      </c>
      <c r="S101" s="420">
        <f>'4M - SPS'!S101</f>
        <v>3.6755000000000003E-2</v>
      </c>
      <c r="T101" s="420">
        <f>'4M - SPS'!T101</f>
        <v>6.7155999999999993E-2</v>
      </c>
      <c r="U101" s="420">
        <f>'4M - SPS'!U101</f>
        <v>6.5257999999999997E-2</v>
      </c>
      <c r="V101" s="420">
        <f>'4M - SPS'!V101</f>
        <v>6.6148999999999999E-2</v>
      </c>
      <c r="W101" s="420">
        <f>'4M - SPS'!W101</f>
        <v>6.4668000000000003E-2</v>
      </c>
      <c r="X101" s="420">
        <f>'4M - SPS'!X101</f>
        <v>3.5714999999999997E-2</v>
      </c>
      <c r="Y101" s="420">
        <f>'4M - SPS'!Y101</f>
        <v>3.5963000000000002E-2</v>
      </c>
      <c r="Z101" s="420">
        <f>'4M - SPS'!Z101</f>
        <v>3.1724000000000002E-2</v>
      </c>
      <c r="AA101" s="420">
        <f>'4M - SPS'!AA101</f>
        <v>3.2612000000000002E-2</v>
      </c>
      <c r="AB101" s="420">
        <f>'4M - SPS'!AB101</f>
        <v>3.3308999999999998E-2</v>
      </c>
      <c r="AC101" s="420">
        <f>'4M - SPS'!AC101</f>
        <v>3.3845E-2</v>
      </c>
      <c r="AD101" s="420">
        <f>'4M - SPS'!AD101</f>
        <v>3.4296E-2</v>
      </c>
      <c r="AE101" s="420">
        <f>'4M - SPS'!AE101</f>
        <v>3.6755000000000003E-2</v>
      </c>
      <c r="AF101" s="420">
        <f>'4M - SPS'!AF101</f>
        <v>6.7155999999999993E-2</v>
      </c>
      <c r="AG101" s="420">
        <f>'4M - SPS'!AG101</f>
        <v>6.5257999999999997E-2</v>
      </c>
      <c r="AH101" s="420">
        <f>'4M - SPS'!AH101</f>
        <v>6.6148999999999999E-2</v>
      </c>
      <c r="AI101" s="420">
        <f>'4M - SPS'!AI101</f>
        <v>6.4668000000000003E-2</v>
      </c>
      <c r="AJ101" s="420">
        <f>'4M - SPS'!AJ101</f>
        <v>3.5714999999999997E-2</v>
      </c>
      <c r="AK101" s="420">
        <f>'4M - SPS'!AK101</f>
        <v>3.5963000000000002E-2</v>
      </c>
      <c r="AL101" s="420">
        <f>'4M - SPS'!AL101</f>
        <v>3.1724000000000002E-2</v>
      </c>
      <c r="AM101" s="420">
        <f>'4M - SPS'!AM101</f>
        <v>3.2612000000000002E-2</v>
      </c>
      <c r="AN101" s="420">
        <f>'4M - SPS'!AN101</f>
        <v>3.3308999999999998E-2</v>
      </c>
      <c r="AO101" s="420">
        <f>'4M - SPS'!AO101</f>
        <v>3.3845E-2</v>
      </c>
      <c r="AP101" s="420">
        <f>'4M - SPS'!AP101</f>
        <v>3.4296E-2</v>
      </c>
      <c r="AQ101" s="420">
        <f>'4M - SPS'!AQ101</f>
        <v>3.6755000000000003E-2</v>
      </c>
      <c r="AR101" s="420">
        <f>'4M - SPS'!AR101</f>
        <v>6.7155999999999993E-2</v>
      </c>
      <c r="AS101" s="420">
        <f>'4M - SPS'!AS101</f>
        <v>6.5257999999999997E-2</v>
      </c>
      <c r="AT101" s="420">
        <f>'4M - SPS'!AT101</f>
        <v>6.6148999999999999E-2</v>
      </c>
      <c r="AU101" s="420">
        <f>'4M - SPS'!AU101</f>
        <v>6.4668000000000003E-2</v>
      </c>
      <c r="AV101" s="420">
        <f>'4M - SPS'!AV101</f>
        <v>3.5714999999999997E-2</v>
      </c>
      <c r="AW101" s="420">
        <f>'4M - SPS'!AW101</f>
        <v>3.5963000000000002E-2</v>
      </c>
      <c r="AX101" s="420">
        <f>'4M - SPS'!AX101</f>
        <v>3.1724000000000002E-2</v>
      </c>
      <c r="AY101" s="420">
        <f>'4M - SPS'!AY101</f>
        <v>3.2612000000000002E-2</v>
      </c>
      <c r="AZ101" s="420">
        <f>'4M - SPS'!AZ101</f>
        <v>3.3308999999999998E-2</v>
      </c>
      <c r="BA101" s="420">
        <f>'4M - SPS'!BA101</f>
        <v>3.3845E-2</v>
      </c>
      <c r="BB101" s="420">
        <f>'4M - SPS'!BB101</f>
        <v>3.4296E-2</v>
      </c>
      <c r="BC101" s="420">
        <f>'4M - SPS'!BC101</f>
        <v>3.6755000000000003E-2</v>
      </c>
      <c r="BD101" s="420">
        <f>'4M - SPS'!BD101</f>
        <v>6.7155999999999993E-2</v>
      </c>
      <c r="BE101" s="420">
        <f>'4M - SPS'!BE101</f>
        <v>6.5257999999999997E-2</v>
      </c>
      <c r="BF101" s="420">
        <f>'4M - SPS'!BF101</f>
        <v>6.6148999999999999E-2</v>
      </c>
      <c r="BG101" s="420">
        <f>'4M - SPS'!BG101</f>
        <v>6.4668000000000003E-2</v>
      </c>
      <c r="BH101" s="420">
        <f>'4M - SPS'!BH101</f>
        <v>3.5714999999999997E-2</v>
      </c>
      <c r="BI101" s="420">
        <f>'4M - SPS'!BI101</f>
        <v>3.5963000000000002E-2</v>
      </c>
      <c r="BJ101" s="420">
        <f>'4M - SPS'!BJ101</f>
        <v>3.1724000000000002E-2</v>
      </c>
      <c r="BK101" s="420">
        <f>'4M - SPS'!BK101</f>
        <v>3.2612000000000002E-2</v>
      </c>
      <c r="BL101" s="420">
        <f>'4M - SPS'!BL101</f>
        <v>3.3308999999999998E-2</v>
      </c>
      <c r="BM101" s="420">
        <f>'4M - SPS'!BM101</f>
        <v>3.3845E-2</v>
      </c>
      <c r="BN101" s="420">
        <f>'4M - SPS'!BN101</f>
        <v>3.4296E-2</v>
      </c>
      <c r="BO101" s="420">
        <f>'4M - SPS'!BO101</f>
        <v>3.6755000000000003E-2</v>
      </c>
      <c r="BP101" s="420">
        <f>'4M - SPS'!BP101</f>
        <v>6.7155999999999993E-2</v>
      </c>
      <c r="BQ101" s="420">
        <f>'4M - SPS'!BQ101</f>
        <v>6.5257999999999997E-2</v>
      </c>
      <c r="BR101" s="420">
        <f>'4M - SPS'!BR101</f>
        <v>6.6148999999999999E-2</v>
      </c>
      <c r="BS101" s="420">
        <f>'4M - SPS'!BS101</f>
        <v>6.4668000000000003E-2</v>
      </c>
      <c r="BT101" s="420">
        <f>'4M - SPS'!BT101</f>
        <v>3.5714999999999997E-2</v>
      </c>
      <c r="BU101" s="420">
        <f>'4M - SPS'!BU101</f>
        <v>3.5963000000000002E-2</v>
      </c>
      <c r="BV101" s="420">
        <f>'4M - SPS'!BV101</f>
        <v>3.1724000000000002E-2</v>
      </c>
      <c r="BW101" s="420">
        <f>'4M - SPS'!BW101</f>
        <v>3.2612000000000002E-2</v>
      </c>
      <c r="BX101" s="420">
        <f>'4M - SPS'!BX101</f>
        <v>3.3308999999999998E-2</v>
      </c>
      <c r="BY101" s="420">
        <f>'4M - SPS'!BY101</f>
        <v>3.3845E-2</v>
      </c>
      <c r="BZ101" s="420">
        <f>'4M - SPS'!BZ101</f>
        <v>3.4296E-2</v>
      </c>
      <c r="CA101" s="420">
        <f>'4M - SPS'!CA101</f>
        <v>3.6755000000000003E-2</v>
      </c>
      <c r="CB101" s="420">
        <f>'4M - SPS'!CB101</f>
        <v>6.7155999999999993E-2</v>
      </c>
      <c r="CC101" s="420">
        <f>'4M - SPS'!CC101</f>
        <v>6.5257999999999997E-2</v>
      </c>
      <c r="CD101" s="420">
        <f>'4M - SPS'!CD101</f>
        <v>6.6148999999999999E-2</v>
      </c>
      <c r="CE101" s="420">
        <f>'4M - SPS'!CE101</f>
        <v>6.4668000000000003E-2</v>
      </c>
      <c r="CF101" s="420">
        <f>'4M - SPS'!CF101</f>
        <v>3.5714999999999997E-2</v>
      </c>
      <c r="CG101" s="420">
        <f>'4M - SPS'!CG101</f>
        <v>3.5963000000000002E-2</v>
      </c>
      <c r="CH101" s="421">
        <f>'4M - SPS'!CH101</f>
        <v>3.1724000000000002E-2</v>
      </c>
    </row>
    <row r="102" spans="1:86" x14ac:dyDescent="0.3">
      <c r="A102" s="673"/>
      <c r="B102" s="11" t="str">
        <f t="shared" si="81"/>
        <v>Motors</v>
      </c>
      <c r="C102" s="419">
        <f>'4M - SPS'!C102</f>
        <v>2.9367000000000001E-2</v>
      </c>
      <c r="D102" s="419">
        <f>'4M - SPS'!D102</f>
        <v>2.8156E-2</v>
      </c>
      <c r="E102" s="419">
        <f>'4M - SPS'!E102</f>
        <v>2.9522E-2</v>
      </c>
      <c r="F102" s="420">
        <f>'4M - SPS'!F102</f>
        <v>3.4296E-2</v>
      </c>
      <c r="G102" s="420">
        <f>'4M - SPS'!G102</f>
        <v>3.6755000000000003E-2</v>
      </c>
      <c r="H102" s="420">
        <f>'4M - SPS'!H102</f>
        <v>6.7155999999999993E-2</v>
      </c>
      <c r="I102" s="420">
        <f>'4M - SPS'!I102</f>
        <v>6.5257999999999997E-2</v>
      </c>
      <c r="J102" s="420">
        <f>'4M - SPS'!J102</f>
        <v>6.6148999999999999E-2</v>
      </c>
      <c r="K102" s="420">
        <f>'4M - SPS'!K102</f>
        <v>6.4668000000000003E-2</v>
      </c>
      <c r="L102" s="420">
        <f>'4M - SPS'!L102</f>
        <v>3.5714999999999997E-2</v>
      </c>
      <c r="M102" s="420">
        <f>'4M - SPS'!M102</f>
        <v>3.5963000000000002E-2</v>
      </c>
      <c r="N102" s="420">
        <f>'4M - SPS'!N102</f>
        <v>3.1724000000000002E-2</v>
      </c>
      <c r="O102" s="420">
        <f>'4M - SPS'!O102</f>
        <v>3.2612000000000002E-2</v>
      </c>
      <c r="P102" s="420">
        <f>'4M - SPS'!P102</f>
        <v>3.3308999999999998E-2</v>
      </c>
      <c r="Q102" s="420">
        <f>'4M - SPS'!Q102</f>
        <v>3.3845E-2</v>
      </c>
      <c r="R102" s="420">
        <f>'4M - SPS'!R102</f>
        <v>3.4296E-2</v>
      </c>
      <c r="S102" s="420">
        <f>'4M - SPS'!S102</f>
        <v>3.6755000000000003E-2</v>
      </c>
      <c r="T102" s="420">
        <f>'4M - SPS'!T102</f>
        <v>6.7155999999999993E-2</v>
      </c>
      <c r="U102" s="420">
        <f>'4M - SPS'!U102</f>
        <v>6.5257999999999997E-2</v>
      </c>
      <c r="V102" s="420">
        <f>'4M - SPS'!V102</f>
        <v>6.6148999999999999E-2</v>
      </c>
      <c r="W102" s="420">
        <f>'4M - SPS'!W102</f>
        <v>6.4668000000000003E-2</v>
      </c>
      <c r="X102" s="420">
        <f>'4M - SPS'!X102</f>
        <v>3.5714999999999997E-2</v>
      </c>
      <c r="Y102" s="420">
        <f>'4M - SPS'!Y102</f>
        <v>3.5963000000000002E-2</v>
      </c>
      <c r="Z102" s="420">
        <f>'4M - SPS'!Z102</f>
        <v>3.1724000000000002E-2</v>
      </c>
      <c r="AA102" s="420">
        <f>'4M - SPS'!AA102</f>
        <v>3.2612000000000002E-2</v>
      </c>
      <c r="AB102" s="420">
        <f>'4M - SPS'!AB102</f>
        <v>3.3308999999999998E-2</v>
      </c>
      <c r="AC102" s="420">
        <f>'4M - SPS'!AC102</f>
        <v>3.3845E-2</v>
      </c>
      <c r="AD102" s="420">
        <f>'4M - SPS'!AD102</f>
        <v>3.4296E-2</v>
      </c>
      <c r="AE102" s="420">
        <f>'4M - SPS'!AE102</f>
        <v>3.6755000000000003E-2</v>
      </c>
      <c r="AF102" s="420">
        <f>'4M - SPS'!AF102</f>
        <v>6.7155999999999993E-2</v>
      </c>
      <c r="AG102" s="420">
        <f>'4M - SPS'!AG102</f>
        <v>6.5257999999999997E-2</v>
      </c>
      <c r="AH102" s="420">
        <f>'4M - SPS'!AH102</f>
        <v>6.6148999999999999E-2</v>
      </c>
      <c r="AI102" s="420">
        <f>'4M - SPS'!AI102</f>
        <v>6.4668000000000003E-2</v>
      </c>
      <c r="AJ102" s="420">
        <f>'4M - SPS'!AJ102</f>
        <v>3.5714999999999997E-2</v>
      </c>
      <c r="AK102" s="420">
        <f>'4M - SPS'!AK102</f>
        <v>3.5963000000000002E-2</v>
      </c>
      <c r="AL102" s="420">
        <f>'4M - SPS'!AL102</f>
        <v>3.1724000000000002E-2</v>
      </c>
      <c r="AM102" s="420">
        <f>'4M - SPS'!AM102</f>
        <v>3.2612000000000002E-2</v>
      </c>
      <c r="AN102" s="420">
        <f>'4M - SPS'!AN102</f>
        <v>3.3308999999999998E-2</v>
      </c>
      <c r="AO102" s="420">
        <f>'4M - SPS'!AO102</f>
        <v>3.3845E-2</v>
      </c>
      <c r="AP102" s="420">
        <f>'4M - SPS'!AP102</f>
        <v>3.4296E-2</v>
      </c>
      <c r="AQ102" s="420">
        <f>'4M - SPS'!AQ102</f>
        <v>3.6755000000000003E-2</v>
      </c>
      <c r="AR102" s="420">
        <f>'4M - SPS'!AR102</f>
        <v>6.7155999999999993E-2</v>
      </c>
      <c r="AS102" s="420">
        <f>'4M - SPS'!AS102</f>
        <v>6.5257999999999997E-2</v>
      </c>
      <c r="AT102" s="420">
        <f>'4M - SPS'!AT102</f>
        <v>6.6148999999999999E-2</v>
      </c>
      <c r="AU102" s="420">
        <f>'4M - SPS'!AU102</f>
        <v>6.4668000000000003E-2</v>
      </c>
      <c r="AV102" s="420">
        <f>'4M - SPS'!AV102</f>
        <v>3.5714999999999997E-2</v>
      </c>
      <c r="AW102" s="420">
        <f>'4M - SPS'!AW102</f>
        <v>3.5963000000000002E-2</v>
      </c>
      <c r="AX102" s="420">
        <f>'4M - SPS'!AX102</f>
        <v>3.1724000000000002E-2</v>
      </c>
      <c r="AY102" s="420">
        <f>'4M - SPS'!AY102</f>
        <v>3.2612000000000002E-2</v>
      </c>
      <c r="AZ102" s="420">
        <f>'4M - SPS'!AZ102</f>
        <v>3.3308999999999998E-2</v>
      </c>
      <c r="BA102" s="420">
        <f>'4M - SPS'!BA102</f>
        <v>3.3845E-2</v>
      </c>
      <c r="BB102" s="420">
        <f>'4M - SPS'!BB102</f>
        <v>3.4296E-2</v>
      </c>
      <c r="BC102" s="420">
        <f>'4M - SPS'!BC102</f>
        <v>3.6755000000000003E-2</v>
      </c>
      <c r="BD102" s="420">
        <f>'4M - SPS'!BD102</f>
        <v>6.7155999999999993E-2</v>
      </c>
      <c r="BE102" s="420">
        <f>'4M - SPS'!BE102</f>
        <v>6.5257999999999997E-2</v>
      </c>
      <c r="BF102" s="420">
        <f>'4M - SPS'!BF102</f>
        <v>6.6148999999999999E-2</v>
      </c>
      <c r="BG102" s="420">
        <f>'4M - SPS'!BG102</f>
        <v>6.4668000000000003E-2</v>
      </c>
      <c r="BH102" s="420">
        <f>'4M - SPS'!BH102</f>
        <v>3.5714999999999997E-2</v>
      </c>
      <c r="BI102" s="420">
        <f>'4M - SPS'!BI102</f>
        <v>3.5963000000000002E-2</v>
      </c>
      <c r="BJ102" s="420">
        <f>'4M - SPS'!BJ102</f>
        <v>3.1724000000000002E-2</v>
      </c>
      <c r="BK102" s="420">
        <f>'4M - SPS'!BK102</f>
        <v>3.2612000000000002E-2</v>
      </c>
      <c r="BL102" s="420">
        <f>'4M - SPS'!BL102</f>
        <v>3.3308999999999998E-2</v>
      </c>
      <c r="BM102" s="420">
        <f>'4M - SPS'!BM102</f>
        <v>3.3845E-2</v>
      </c>
      <c r="BN102" s="420">
        <f>'4M - SPS'!BN102</f>
        <v>3.4296E-2</v>
      </c>
      <c r="BO102" s="420">
        <f>'4M - SPS'!BO102</f>
        <v>3.6755000000000003E-2</v>
      </c>
      <c r="BP102" s="420">
        <f>'4M - SPS'!BP102</f>
        <v>6.7155999999999993E-2</v>
      </c>
      <c r="BQ102" s="420">
        <f>'4M - SPS'!BQ102</f>
        <v>6.5257999999999997E-2</v>
      </c>
      <c r="BR102" s="420">
        <f>'4M - SPS'!BR102</f>
        <v>6.6148999999999999E-2</v>
      </c>
      <c r="BS102" s="420">
        <f>'4M - SPS'!BS102</f>
        <v>6.4668000000000003E-2</v>
      </c>
      <c r="BT102" s="420">
        <f>'4M - SPS'!BT102</f>
        <v>3.5714999999999997E-2</v>
      </c>
      <c r="BU102" s="420">
        <f>'4M - SPS'!BU102</f>
        <v>3.5963000000000002E-2</v>
      </c>
      <c r="BV102" s="420">
        <f>'4M - SPS'!BV102</f>
        <v>3.1724000000000002E-2</v>
      </c>
      <c r="BW102" s="420">
        <f>'4M - SPS'!BW102</f>
        <v>3.2612000000000002E-2</v>
      </c>
      <c r="BX102" s="420">
        <f>'4M - SPS'!BX102</f>
        <v>3.3308999999999998E-2</v>
      </c>
      <c r="BY102" s="420">
        <f>'4M - SPS'!BY102</f>
        <v>3.3845E-2</v>
      </c>
      <c r="BZ102" s="420">
        <f>'4M - SPS'!BZ102</f>
        <v>3.4296E-2</v>
      </c>
      <c r="CA102" s="420">
        <f>'4M - SPS'!CA102</f>
        <v>3.6755000000000003E-2</v>
      </c>
      <c r="CB102" s="420">
        <f>'4M - SPS'!CB102</f>
        <v>6.7155999999999993E-2</v>
      </c>
      <c r="CC102" s="420">
        <f>'4M - SPS'!CC102</f>
        <v>6.5257999999999997E-2</v>
      </c>
      <c r="CD102" s="420">
        <f>'4M - SPS'!CD102</f>
        <v>6.6148999999999999E-2</v>
      </c>
      <c r="CE102" s="420">
        <f>'4M - SPS'!CE102</f>
        <v>6.4668000000000003E-2</v>
      </c>
      <c r="CF102" s="420">
        <f>'4M - SPS'!CF102</f>
        <v>3.5714999999999997E-2</v>
      </c>
      <c r="CG102" s="420">
        <f>'4M - SPS'!CG102</f>
        <v>3.5963000000000002E-2</v>
      </c>
      <c r="CH102" s="421">
        <f>'4M - SPS'!CH102</f>
        <v>3.1724000000000002E-2</v>
      </c>
    </row>
    <row r="103" spans="1:86" x14ac:dyDescent="0.3">
      <c r="A103" s="673"/>
      <c r="B103" s="11" t="str">
        <f t="shared" si="81"/>
        <v>Process</v>
      </c>
      <c r="C103" s="419">
        <f>'4M - SPS'!C103</f>
        <v>2.9367000000000001E-2</v>
      </c>
      <c r="D103" s="419">
        <f>'4M - SPS'!D103</f>
        <v>2.8156E-2</v>
      </c>
      <c r="E103" s="419">
        <f>'4M - SPS'!E103</f>
        <v>2.9522E-2</v>
      </c>
      <c r="F103" s="420">
        <f>'4M - SPS'!F103</f>
        <v>3.4296E-2</v>
      </c>
      <c r="G103" s="420">
        <f>'4M - SPS'!G103</f>
        <v>3.6755000000000003E-2</v>
      </c>
      <c r="H103" s="420">
        <f>'4M - SPS'!H103</f>
        <v>6.7155999999999993E-2</v>
      </c>
      <c r="I103" s="420">
        <f>'4M - SPS'!I103</f>
        <v>6.5257999999999997E-2</v>
      </c>
      <c r="J103" s="420">
        <f>'4M - SPS'!J103</f>
        <v>6.6148999999999999E-2</v>
      </c>
      <c r="K103" s="420">
        <f>'4M - SPS'!K103</f>
        <v>6.4668000000000003E-2</v>
      </c>
      <c r="L103" s="420">
        <f>'4M - SPS'!L103</f>
        <v>3.5714999999999997E-2</v>
      </c>
      <c r="M103" s="420">
        <f>'4M - SPS'!M103</f>
        <v>3.5963000000000002E-2</v>
      </c>
      <c r="N103" s="420">
        <f>'4M - SPS'!N103</f>
        <v>3.1724000000000002E-2</v>
      </c>
      <c r="O103" s="420">
        <f>'4M - SPS'!O103</f>
        <v>3.2612000000000002E-2</v>
      </c>
      <c r="P103" s="420">
        <f>'4M - SPS'!P103</f>
        <v>3.3308999999999998E-2</v>
      </c>
      <c r="Q103" s="420">
        <f>'4M - SPS'!Q103</f>
        <v>3.3845E-2</v>
      </c>
      <c r="R103" s="420">
        <f>'4M - SPS'!R103</f>
        <v>3.4296E-2</v>
      </c>
      <c r="S103" s="420">
        <f>'4M - SPS'!S103</f>
        <v>3.6755000000000003E-2</v>
      </c>
      <c r="T103" s="420">
        <f>'4M - SPS'!T103</f>
        <v>6.7155999999999993E-2</v>
      </c>
      <c r="U103" s="420">
        <f>'4M - SPS'!U103</f>
        <v>6.5257999999999997E-2</v>
      </c>
      <c r="V103" s="420">
        <f>'4M - SPS'!V103</f>
        <v>6.6148999999999999E-2</v>
      </c>
      <c r="W103" s="420">
        <f>'4M - SPS'!W103</f>
        <v>6.4668000000000003E-2</v>
      </c>
      <c r="X103" s="420">
        <f>'4M - SPS'!X103</f>
        <v>3.5714999999999997E-2</v>
      </c>
      <c r="Y103" s="420">
        <f>'4M - SPS'!Y103</f>
        <v>3.5963000000000002E-2</v>
      </c>
      <c r="Z103" s="420">
        <f>'4M - SPS'!Z103</f>
        <v>3.1724000000000002E-2</v>
      </c>
      <c r="AA103" s="420">
        <f>'4M - SPS'!AA103</f>
        <v>3.2612000000000002E-2</v>
      </c>
      <c r="AB103" s="420">
        <f>'4M - SPS'!AB103</f>
        <v>3.3308999999999998E-2</v>
      </c>
      <c r="AC103" s="420">
        <f>'4M - SPS'!AC103</f>
        <v>3.3845E-2</v>
      </c>
      <c r="AD103" s="420">
        <f>'4M - SPS'!AD103</f>
        <v>3.4296E-2</v>
      </c>
      <c r="AE103" s="420">
        <f>'4M - SPS'!AE103</f>
        <v>3.6755000000000003E-2</v>
      </c>
      <c r="AF103" s="420">
        <f>'4M - SPS'!AF103</f>
        <v>6.7155999999999993E-2</v>
      </c>
      <c r="AG103" s="420">
        <f>'4M - SPS'!AG103</f>
        <v>6.5257999999999997E-2</v>
      </c>
      <c r="AH103" s="420">
        <f>'4M - SPS'!AH103</f>
        <v>6.6148999999999999E-2</v>
      </c>
      <c r="AI103" s="420">
        <f>'4M - SPS'!AI103</f>
        <v>6.4668000000000003E-2</v>
      </c>
      <c r="AJ103" s="420">
        <f>'4M - SPS'!AJ103</f>
        <v>3.5714999999999997E-2</v>
      </c>
      <c r="AK103" s="420">
        <f>'4M - SPS'!AK103</f>
        <v>3.5963000000000002E-2</v>
      </c>
      <c r="AL103" s="420">
        <f>'4M - SPS'!AL103</f>
        <v>3.1724000000000002E-2</v>
      </c>
      <c r="AM103" s="420">
        <f>'4M - SPS'!AM103</f>
        <v>3.2612000000000002E-2</v>
      </c>
      <c r="AN103" s="420">
        <f>'4M - SPS'!AN103</f>
        <v>3.3308999999999998E-2</v>
      </c>
      <c r="AO103" s="420">
        <f>'4M - SPS'!AO103</f>
        <v>3.3845E-2</v>
      </c>
      <c r="AP103" s="420">
        <f>'4M - SPS'!AP103</f>
        <v>3.4296E-2</v>
      </c>
      <c r="AQ103" s="420">
        <f>'4M - SPS'!AQ103</f>
        <v>3.6755000000000003E-2</v>
      </c>
      <c r="AR103" s="420">
        <f>'4M - SPS'!AR103</f>
        <v>6.7155999999999993E-2</v>
      </c>
      <c r="AS103" s="420">
        <f>'4M - SPS'!AS103</f>
        <v>6.5257999999999997E-2</v>
      </c>
      <c r="AT103" s="420">
        <f>'4M - SPS'!AT103</f>
        <v>6.6148999999999999E-2</v>
      </c>
      <c r="AU103" s="420">
        <f>'4M - SPS'!AU103</f>
        <v>6.4668000000000003E-2</v>
      </c>
      <c r="AV103" s="420">
        <f>'4M - SPS'!AV103</f>
        <v>3.5714999999999997E-2</v>
      </c>
      <c r="AW103" s="420">
        <f>'4M - SPS'!AW103</f>
        <v>3.5963000000000002E-2</v>
      </c>
      <c r="AX103" s="420">
        <f>'4M - SPS'!AX103</f>
        <v>3.1724000000000002E-2</v>
      </c>
      <c r="AY103" s="420">
        <f>'4M - SPS'!AY103</f>
        <v>3.2612000000000002E-2</v>
      </c>
      <c r="AZ103" s="420">
        <f>'4M - SPS'!AZ103</f>
        <v>3.3308999999999998E-2</v>
      </c>
      <c r="BA103" s="420">
        <f>'4M - SPS'!BA103</f>
        <v>3.3845E-2</v>
      </c>
      <c r="BB103" s="420">
        <f>'4M - SPS'!BB103</f>
        <v>3.4296E-2</v>
      </c>
      <c r="BC103" s="420">
        <f>'4M - SPS'!BC103</f>
        <v>3.6755000000000003E-2</v>
      </c>
      <c r="BD103" s="420">
        <f>'4M - SPS'!BD103</f>
        <v>6.7155999999999993E-2</v>
      </c>
      <c r="BE103" s="420">
        <f>'4M - SPS'!BE103</f>
        <v>6.5257999999999997E-2</v>
      </c>
      <c r="BF103" s="420">
        <f>'4M - SPS'!BF103</f>
        <v>6.6148999999999999E-2</v>
      </c>
      <c r="BG103" s="420">
        <f>'4M - SPS'!BG103</f>
        <v>6.4668000000000003E-2</v>
      </c>
      <c r="BH103" s="420">
        <f>'4M - SPS'!BH103</f>
        <v>3.5714999999999997E-2</v>
      </c>
      <c r="BI103" s="420">
        <f>'4M - SPS'!BI103</f>
        <v>3.5963000000000002E-2</v>
      </c>
      <c r="BJ103" s="420">
        <f>'4M - SPS'!BJ103</f>
        <v>3.1724000000000002E-2</v>
      </c>
      <c r="BK103" s="420">
        <f>'4M - SPS'!BK103</f>
        <v>3.2612000000000002E-2</v>
      </c>
      <c r="BL103" s="420">
        <f>'4M - SPS'!BL103</f>
        <v>3.3308999999999998E-2</v>
      </c>
      <c r="BM103" s="420">
        <f>'4M - SPS'!BM103</f>
        <v>3.3845E-2</v>
      </c>
      <c r="BN103" s="420">
        <f>'4M - SPS'!BN103</f>
        <v>3.4296E-2</v>
      </c>
      <c r="BO103" s="420">
        <f>'4M - SPS'!BO103</f>
        <v>3.6755000000000003E-2</v>
      </c>
      <c r="BP103" s="420">
        <f>'4M - SPS'!BP103</f>
        <v>6.7155999999999993E-2</v>
      </c>
      <c r="BQ103" s="420">
        <f>'4M - SPS'!BQ103</f>
        <v>6.5257999999999997E-2</v>
      </c>
      <c r="BR103" s="420">
        <f>'4M - SPS'!BR103</f>
        <v>6.6148999999999999E-2</v>
      </c>
      <c r="BS103" s="420">
        <f>'4M - SPS'!BS103</f>
        <v>6.4668000000000003E-2</v>
      </c>
      <c r="BT103" s="420">
        <f>'4M - SPS'!BT103</f>
        <v>3.5714999999999997E-2</v>
      </c>
      <c r="BU103" s="420">
        <f>'4M - SPS'!BU103</f>
        <v>3.5963000000000002E-2</v>
      </c>
      <c r="BV103" s="420">
        <f>'4M - SPS'!BV103</f>
        <v>3.1724000000000002E-2</v>
      </c>
      <c r="BW103" s="420">
        <f>'4M - SPS'!BW103</f>
        <v>3.2612000000000002E-2</v>
      </c>
      <c r="BX103" s="420">
        <f>'4M - SPS'!BX103</f>
        <v>3.3308999999999998E-2</v>
      </c>
      <c r="BY103" s="420">
        <f>'4M - SPS'!BY103</f>
        <v>3.3845E-2</v>
      </c>
      <c r="BZ103" s="420">
        <f>'4M - SPS'!BZ103</f>
        <v>3.4296E-2</v>
      </c>
      <c r="CA103" s="420">
        <f>'4M - SPS'!CA103</f>
        <v>3.6755000000000003E-2</v>
      </c>
      <c r="CB103" s="420">
        <f>'4M - SPS'!CB103</f>
        <v>6.7155999999999993E-2</v>
      </c>
      <c r="CC103" s="420">
        <f>'4M - SPS'!CC103</f>
        <v>6.5257999999999997E-2</v>
      </c>
      <c r="CD103" s="420">
        <f>'4M - SPS'!CD103</f>
        <v>6.6148999999999999E-2</v>
      </c>
      <c r="CE103" s="420">
        <f>'4M - SPS'!CE103</f>
        <v>6.4668000000000003E-2</v>
      </c>
      <c r="CF103" s="420">
        <f>'4M - SPS'!CF103</f>
        <v>3.5714999999999997E-2</v>
      </c>
      <c r="CG103" s="420">
        <f>'4M - SPS'!CG103</f>
        <v>3.5963000000000002E-2</v>
      </c>
      <c r="CH103" s="421">
        <f>'4M - SPS'!CH103</f>
        <v>3.1724000000000002E-2</v>
      </c>
    </row>
    <row r="104" spans="1:86" x14ac:dyDescent="0.3">
      <c r="A104" s="673"/>
      <c r="B104" s="11" t="str">
        <f t="shared" si="81"/>
        <v>Refrigeration</v>
      </c>
      <c r="C104" s="419">
        <f>'4M - SPS'!C104</f>
        <v>2.666E-2</v>
      </c>
      <c r="D104" s="419">
        <f>'4M - SPS'!D104</f>
        <v>2.6023000000000001E-2</v>
      </c>
      <c r="E104" s="419">
        <f>'4M - SPS'!E104</f>
        <v>2.8083E-2</v>
      </c>
      <c r="F104" s="420">
        <f>'4M - SPS'!F104</f>
        <v>3.3975999999999999E-2</v>
      </c>
      <c r="G104" s="420">
        <f>'4M - SPS'!G104</f>
        <v>3.5005000000000001E-2</v>
      </c>
      <c r="H104" s="420">
        <f>'4M - SPS'!H104</f>
        <v>5.5447999999999997E-2</v>
      </c>
      <c r="I104" s="420">
        <f>'4M - SPS'!I104</f>
        <v>6.1511999999999997E-2</v>
      </c>
      <c r="J104" s="420">
        <f>'4M - SPS'!J104</f>
        <v>6.2669000000000002E-2</v>
      </c>
      <c r="K104" s="420">
        <f>'4M - SPS'!K104</f>
        <v>6.1168E-2</v>
      </c>
      <c r="L104" s="420">
        <f>'4M - SPS'!L104</f>
        <v>3.3943000000000001E-2</v>
      </c>
      <c r="M104" s="420">
        <f>'4M - SPS'!M104</f>
        <v>3.4333000000000002E-2</v>
      </c>
      <c r="N104" s="420">
        <f>'4M - SPS'!N104</f>
        <v>3.0252999999999999E-2</v>
      </c>
      <c r="O104" s="420">
        <f>'4M - SPS'!O104</f>
        <v>3.1025E-2</v>
      </c>
      <c r="P104" s="420">
        <f>'4M - SPS'!P104</f>
        <v>3.1558999999999997E-2</v>
      </c>
      <c r="Q104" s="420">
        <f>'4M - SPS'!Q104</f>
        <v>3.3444000000000002E-2</v>
      </c>
      <c r="R104" s="420">
        <f>'4M - SPS'!R104</f>
        <v>3.3975999999999999E-2</v>
      </c>
      <c r="S104" s="420">
        <f>'4M - SPS'!S104</f>
        <v>3.5005000000000001E-2</v>
      </c>
      <c r="T104" s="420">
        <f>'4M - SPS'!T104</f>
        <v>5.5447999999999997E-2</v>
      </c>
      <c r="U104" s="420">
        <f>'4M - SPS'!U104</f>
        <v>6.1511999999999997E-2</v>
      </c>
      <c r="V104" s="420">
        <f>'4M - SPS'!V104</f>
        <v>6.2669000000000002E-2</v>
      </c>
      <c r="W104" s="420">
        <f>'4M - SPS'!W104</f>
        <v>6.1168E-2</v>
      </c>
      <c r="X104" s="420">
        <f>'4M - SPS'!X104</f>
        <v>3.3943000000000001E-2</v>
      </c>
      <c r="Y104" s="420">
        <f>'4M - SPS'!Y104</f>
        <v>3.4333000000000002E-2</v>
      </c>
      <c r="Z104" s="420">
        <f>'4M - SPS'!Z104</f>
        <v>3.0252999999999999E-2</v>
      </c>
      <c r="AA104" s="420">
        <f>'4M - SPS'!AA104</f>
        <v>3.1025E-2</v>
      </c>
      <c r="AB104" s="420">
        <f>'4M - SPS'!AB104</f>
        <v>3.1558999999999997E-2</v>
      </c>
      <c r="AC104" s="420">
        <f>'4M - SPS'!AC104</f>
        <v>3.3444000000000002E-2</v>
      </c>
      <c r="AD104" s="420">
        <f>'4M - SPS'!AD104</f>
        <v>3.3975999999999999E-2</v>
      </c>
      <c r="AE104" s="420">
        <f>'4M - SPS'!AE104</f>
        <v>3.5005000000000001E-2</v>
      </c>
      <c r="AF104" s="420">
        <f>'4M - SPS'!AF104</f>
        <v>5.5447999999999997E-2</v>
      </c>
      <c r="AG104" s="420">
        <f>'4M - SPS'!AG104</f>
        <v>6.1511999999999997E-2</v>
      </c>
      <c r="AH104" s="420">
        <f>'4M - SPS'!AH104</f>
        <v>6.2669000000000002E-2</v>
      </c>
      <c r="AI104" s="420">
        <f>'4M - SPS'!AI104</f>
        <v>6.1168E-2</v>
      </c>
      <c r="AJ104" s="420">
        <f>'4M - SPS'!AJ104</f>
        <v>3.3943000000000001E-2</v>
      </c>
      <c r="AK104" s="420">
        <f>'4M - SPS'!AK104</f>
        <v>3.4333000000000002E-2</v>
      </c>
      <c r="AL104" s="420">
        <f>'4M - SPS'!AL104</f>
        <v>3.0252999999999999E-2</v>
      </c>
      <c r="AM104" s="420">
        <f>'4M - SPS'!AM104</f>
        <v>3.1025E-2</v>
      </c>
      <c r="AN104" s="420">
        <f>'4M - SPS'!AN104</f>
        <v>3.1558999999999997E-2</v>
      </c>
      <c r="AO104" s="420">
        <f>'4M - SPS'!AO104</f>
        <v>3.3444000000000002E-2</v>
      </c>
      <c r="AP104" s="420">
        <f>'4M - SPS'!AP104</f>
        <v>3.3975999999999999E-2</v>
      </c>
      <c r="AQ104" s="420">
        <f>'4M - SPS'!AQ104</f>
        <v>3.5005000000000001E-2</v>
      </c>
      <c r="AR104" s="420">
        <f>'4M - SPS'!AR104</f>
        <v>5.5447999999999997E-2</v>
      </c>
      <c r="AS104" s="420">
        <f>'4M - SPS'!AS104</f>
        <v>6.1511999999999997E-2</v>
      </c>
      <c r="AT104" s="420">
        <f>'4M - SPS'!AT104</f>
        <v>6.2669000000000002E-2</v>
      </c>
      <c r="AU104" s="420">
        <f>'4M - SPS'!AU104</f>
        <v>6.1168E-2</v>
      </c>
      <c r="AV104" s="420">
        <f>'4M - SPS'!AV104</f>
        <v>3.3943000000000001E-2</v>
      </c>
      <c r="AW104" s="420">
        <f>'4M - SPS'!AW104</f>
        <v>3.4333000000000002E-2</v>
      </c>
      <c r="AX104" s="420">
        <f>'4M - SPS'!AX104</f>
        <v>3.0252999999999999E-2</v>
      </c>
      <c r="AY104" s="420">
        <f>'4M - SPS'!AY104</f>
        <v>3.1025E-2</v>
      </c>
      <c r="AZ104" s="420">
        <f>'4M - SPS'!AZ104</f>
        <v>3.1558999999999997E-2</v>
      </c>
      <c r="BA104" s="420">
        <f>'4M - SPS'!BA104</f>
        <v>3.3444000000000002E-2</v>
      </c>
      <c r="BB104" s="420">
        <f>'4M - SPS'!BB104</f>
        <v>3.3975999999999999E-2</v>
      </c>
      <c r="BC104" s="420">
        <f>'4M - SPS'!BC104</f>
        <v>3.5005000000000001E-2</v>
      </c>
      <c r="BD104" s="420">
        <f>'4M - SPS'!BD104</f>
        <v>5.5447999999999997E-2</v>
      </c>
      <c r="BE104" s="420">
        <f>'4M - SPS'!BE104</f>
        <v>6.1511999999999997E-2</v>
      </c>
      <c r="BF104" s="420">
        <f>'4M - SPS'!BF104</f>
        <v>6.2669000000000002E-2</v>
      </c>
      <c r="BG104" s="420">
        <f>'4M - SPS'!BG104</f>
        <v>6.1168E-2</v>
      </c>
      <c r="BH104" s="420">
        <f>'4M - SPS'!BH104</f>
        <v>3.3943000000000001E-2</v>
      </c>
      <c r="BI104" s="420">
        <f>'4M - SPS'!BI104</f>
        <v>3.4333000000000002E-2</v>
      </c>
      <c r="BJ104" s="420">
        <f>'4M - SPS'!BJ104</f>
        <v>3.0252999999999999E-2</v>
      </c>
      <c r="BK104" s="420">
        <f>'4M - SPS'!BK104</f>
        <v>3.1025E-2</v>
      </c>
      <c r="BL104" s="420">
        <f>'4M - SPS'!BL104</f>
        <v>3.1558999999999997E-2</v>
      </c>
      <c r="BM104" s="420">
        <f>'4M - SPS'!BM104</f>
        <v>3.3444000000000002E-2</v>
      </c>
      <c r="BN104" s="420">
        <f>'4M - SPS'!BN104</f>
        <v>3.3975999999999999E-2</v>
      </c>
      <c r="BO104" s="420">
        <f>'4M - SPS'!BO104</f>
        <v>3.5005000000000001E-2</v>
      </c>
      <c r="BP104" s="420">
        <f>'4M - SPS'!BP104</f>
        <v>5.5447999999999997E-2</v>
      </c>
      <c r="BQ104" s="420">
        <f>'4M - SPS'!BQ104</f>
        <v>6.1511999999999997E-2</v>
      </c>
      <c r="BR104" s="420">
        <f>'4M - SPS'!BR104</f>
        <v>6.2669000000000002E-2</v>
      </c>
      <c r="BS104" s="420">
        <f>'4M - SPS'!BS104</f>
        <v>6.1168E-2</v>
      </c>
      <c r="BT104" s="420">
        <f>'4M - SPS'!BT104</f>
        <v>3.3943000000000001E-2</v>
      </c>
      <c r="BU104" s="420">
        <f>'4M - SPS'!BU104</f>
        <v>3.4333000000000002E-2</v>
      </c>
      <c r="BV104" s="420">
        <f>'4M - SPS'!BV104</f>
        <v>3.0252999999999999E-2</v>
      </c>
      <c r="BW104" s="420">
        <f>'4M - SPS'!BW104</f>
        <v>3.1025E-2</v>
      </c>
      <c r="BX104" s="420">
        <f>'4M - SPS'!BX104</f>
        <v>3.1558999999999997E-2</v>
      </c>
      <c r="BY104" s="420">
        <f>'4M - SPS'!BY104</f>
        <v>3.3444000000000002E-2</v>
      </c>
      <c r="BZ104" s="420">
        <f>'4M - SPS'!BZ104</f>
        <v>3.3975999999999999E-2</v>
      </c>
      <c r="CA104" s="420">
        <f>'4M - SPS'!CA104</f>
        <v>3.5005000000000001E-2</v>
      </c>
      <c r="CB104" s="420">
        <f>'4M - SPS'!CB104</f>
        <v>5.5447999999999997E-2</v>
      </c>
      <c r="CC104" s="420">
        <f>'4M - SPS'!CC104</f>
        <v>6.1511999999999997E-2</v>
      </c>
      <c r="CD104" s="420">
        <f>'4M - SPS'!CD104</f>
        <v>6.2669000000000002E-2</v>
      </c>
      <c r="CE104" s="420">
        <f>'4M - SPS'!CE104</f>
        <v>6.1168E-2</v>
      </c>
      <c r="CF104" s="420">
        <f>'4M - SPS'!CF104</f>
        <v>3.3943000000000001E-2</v>
      </c>
      <c r="CG104" s="420">
        <f>'4M - SPS'!CG104</f>
        <v>3.4333000000000002E-2</v>
      </c>
      <c r="CH104" s="421">
        <f>'4M - SPS'!CH104</f>
        <v>3.0252999999999999E-2</v>
      </c>
    </row>
    <row r="105" spans="1:86" ht="15" thickBot="1" x14ac:dyDescent="0.35">
      <c r="A105" s="674"/>
      <c r="B105" s="16" t="str">
        <f t="shared" si="81"/>
        <v>Water Heating</v>
      </c>
      <c r="C105" s="417">
        <f>'4M - SPS'!C105</f>
        <v>2.6605E-2</v>
      </c>
      <c r="D105" s="417">
        <f>'4M - SPS'!D105</f>
        <v>2.7127999999999999E-2</v>
      </c>
      <c r="E105" s="417">
        <f>'4M - SPS'!E105</f>
        <v>3.0259000000000001E-2</v>
      </c>
      <c r="F105" s="418">
        <f>'4M - SPS'!F105</f>
        <v>3.7339999999999998E-2</v>
      </c>
      <c r="G105" s="418">
        <f>'4M - SPS'!G105</f>
        <v>3.8724000000000001E-2</v>
      </c>
      <c r="H105" s="418">
        <f>'4M - SPS'!H105</f>
        <v>7.3583999999999997E-2</v>
      </c>
      <c r="I105" s="418">
        <f>'4M - SPS'!I105</f>
        <v>6.9506999999999999E-2</v>
      </c>
      <c r="J105" s="418">
        <f>'4M - SPS'!J105</f>
        <v>7.2387000000000007E-2</v>
      </c>
      <c r="K105" s="418">
        <f>'4M - SPS'!K105</f>
        <v>6.8789000000000003E-2</v>
      </c>
      <c r="L105" s="418">
        <f>'4M - SPS'!L105</f>
        <v>3.7496000000000002E-2</v>
      </c>
      <c r="M105" s="418">
        <f>'4M - SPS'!M105</f>
        <v>3.7851000000000003E-2</v>
      </c>
      <c r="N105" s="418">
        <f>'4M - SPS'!N105</f>
        <v>3.0960999999999999E-2</v>
      </c>
      <c r="O105" s="418">
        <f>'4M - SPS'!O105</f>
        <v>3.0868E-2</v>
      </c>
      <c r="P105" s="418">
        <f>'4M - SPS'!P105</f>
        <v>3.2405000000000003E-2</v>
      </c>
      <c r="Q105" s="418">
        <f>'4M - SPS'!Q105</f>
        <v>3.5561000000000002E-2</v>
      </c>
      <c r="R105" s="418">
        <f>'4M - SPS'!R105</f>
        <v>3.7339999999999998E-2</v>
      </c>
      <c r="S105" s="418">
        <f>'4M - SPS'!S105</f>
        <v>3.8724000000000001E-2</v>
      </c>
      <c r="T105" s="418">
        <f>'4M - SPS'!T105</f>
        <v>7.3583999999999997E-2</v>
      </c>
      <c r="U105" s="418">
        <f>'4M - SPS'!U105</f>
        <v>6.9506999999999999E-2</v>
      </c>
      <c r="V105" s="418">
        <f>'4M - SPS'!V105</f>
        <v>7.2387000000000007E-2</v>
      </c>
      <c r="W105" s="418">
        <f>'4M - SPS'!W105</f>
        <v>6.8789000000000003E-2</v>
      </c>
      <c r="X105" s="418">
        <f>'4M - SPS'!X105</f>
        <v>3.7496000000000002E-2</v>
      </c>
      <c r="Y105" s="418">
        <f>'4M - SPS'!Y105</f>
        <v>3.7851000000000003E-2</v>
      </c>
      <c r="Z105" s="418">
        <f>'4M - SPS'!Z105</f>
        <v>3.0960999999999999E-2</v>
      </c>
      <c r="AA105" s="418">
        <f>'4M - SPS'!AA105</f>
        <v>3.0868E-2</v>
      </c>
      <c r="AB105" s="418">
        <f>'4M - SPS'!AB105</f>
        <v>3.2405000000000003E-2</v>
      </c>
      <c r="AC105" s="418">
        <f>'4M - SPS'!AC105</f>
        <v>3.5561000000000002E-2</v>
      </c>
      <c r="AD105" s="418">
        <f>'4M - SPS'!AD105</f>
        <v>3.7339999999999998E-2</v>
      </c>
      <c r="AE105" s="418">
        <f>'4M - SPS'!AE105</f>
        <v>3.8724000000000001E-2</v>
      </c>
      <c r="AF105" s="418">
        <f>'4M - SPS'!AF105</f>
        <v>7.3583999999999997E-2</v>
      </c>
      <c r="AG105" s="418">
        <f>'4M - SPS'!AG105</f>
        <v>6.9506999999999999E-2</v>
      </c>
      <c r="AH105" s="418">
        <f>'4M - SPS'!AH105</f>
        <v>7.2387000000000007E-2</v>
      </c>
      <c r="AI105" s="418">
        <f>'4M - SPS'!AI105</f>
        <v>6.8789000000000003E-2</v>
      </c>
      <c r="AJ105" s="418">
        <f>'4M - SPS'!AJ105</f>
        <v>3.7496000000000002E-2</v>
      </c>
      <c r="AK105" s="418">
        <f>'4M - SPS'!AK105</f>
        <v>3.7851000000000003E-2</v>
      </c>
      <c r="AL105" s="418">
        <f>'4M - SPS'!AL105</f>
        <v>3.0960999999999999E-2</v>
      </c>
      <c r="AM105" s="418">
        <f>'4M - SPS'!AM105</f>
        <v>3.0868E-2</v>
      </c>
      <c r="AN105" s="418">
        <f>'4M - SPS'!AN105</f>
        <v>3.2405000000000003E-2</v>
      </c>
      <c r="AO105" s="418">
        <f>'4M - SPS'!AO105</f>
        <v>3.5561000000000002E-2</v>
      </c>
      <c r="AP105" s="418">
        <f>'4M - SPS'!AP105</f>
        <v>3.7339999999999998E-2</v>
      </c>
      <c r="AQ105" s="418">
        <f>'4M - SPS'!AQ105</f>
        <v>3.8724000000000001E-2</v>
      </c>
      <c r="AR105" s="418">
        <f>'4M - SPS'!AR105</f>
        <v>7.3583999999999997E-2</v>
      </c>
      <c r="AS105" s="418">
        <f>'4M - SPS'!AS105</f>
        <v>6.9506999999999999E-2</v>
      </c>
      <c r="AT105" s="418">
        <f>'4M - SPS'!AT105</f>
        <v>7.2387000000000007E-2</v>
      </c>
      <c r="AU105" s="418">
        <f>'4M - SPS'!AU105</f>
        <v>6.8789000000000003E-2</v>
      </c>
      <c r="AV105" s="418">
        <f>'4M - SPS'!AV105</f>
        <v>3.7496000000000002E-2</v>
      </c>
      <c r="AW105" s="418">
        <f>'4M - SPS'!AW105</f>
        <v>3.7851000000000003E-2</v>
      </c>
      <c r="AX105" s="418">
        <f>'4M - SPS'!AX105</f>
        <v>3.0960999999999999E-2</v>
      </c>
      <c r="AY105" s="418">
        <f>'4M - SPS'!AY105</f>
        <v>3.0868E-2</v>
      </c>
      <c r="AZ105" s="418">
        <f>'4M - SPS'!AZ105</f>
        <v>3.2405000000000003E-2</v>
      </c>
      <c r="BA105" s="418">
        <f>'4M - SPS'!BA105</f>
        <v>3.5561000000000002E-2</v>
      </c>
      <c r="BB105" s="418">
        <f>'4M - SPS'!BB105</f>
        <v>3.7339999999999998E-2</v>
      </c>
      <c r="BC105" s="418">
        <f>'4M - SPS'!BC105</f>
        <v>3.8724000000000001E-2</v>
      </c>
      <c r="BD105" s="418">
        <f>'4M - SPS'!BD105</f>
        <v>7.3583999999999997E-2</v>
      </c>
      <c r="BE105" s="418">
        <f>'4M - SPS'!BE105</f>
        <v>6.9506999999999999E-2</v>
      </c>
      <c r="BF105" s="418">
        <f>'4M - SPS'!BF105</f>
        <v>7.2387000000000007E-2</v>
      </c>
      <c r="BG105" s="418">
        <f>'4M - SPS'!BG105</f>
        <v>6.8789000000000003E-2</v>
      </c>
      <c r="BH105" s="418">
        <f>'4M - SPS'!BH105</f>
        <v>3.7496000000000002E-2</v>
      </c>
      <c r="BI105" s="418">
        <f>'4M - SPS'!BI105</f>
        <v>3.7851000000000003E-2</v>
      </c>
      <c r="BJ105" s="418">
        <f>'4M - SPS'!BJ105</f>
        <v>3.0960999999999999E-2</v>
      </c>
      <c r="BK105" s="418">
        <f>'4M - SPS'!BK105</f>
        <v>3.0868E-2</v>
      </c>
      <c r="BL105" s="418">
        <f>'4M - SPS'!BL105</f>
        <v>3.2405000000000003E-2</v>
      </c>
      <c r="BM105" s="418">
        <f>'4M - SPS'!BM105</f>
        <v>3.5561000000000002E-2</v>
      </c>
      <c r="BN105" s="418">
        <f>'4M - SPS'!BN105</f>
        <v>3.7339999999999998E-2</v>
      </c>
      <c r="BO105" s="418">
        <f>'4M - SPS'!BO105</f>
        <v>3.8724000000000001E-2</v>
      </c>
      <c r="BP105" s="418">
        <f>'4M - SPS'!BP105</f>
        <v>7.3583999999999997E-2</v>
      </c>
      <c r="BQ105" s="418">
        <f>'4M - SPS'!BQ105</f>
        <v>6.9506999999999999E-2</v>
      </c>
      <c r="BR105" s="418">
        <f>'4M - SPS'!BR105</f>
        <v>7.2387000000000007E-2</v>
      </c>
      <c r="BS105" s="418">
        <f>'4M - SPS'!BS105</f>
        <v>6.8789000000000003E-2</v>
      </c>
      <c r="BT105" s="418">
        <f>'4M - SPS'!BT105</f>
        <v>3.7496000000000002E-2</v>
      </c>
      <c r="BU105" s="418">
        <f>'4M - SPS'!BU105</f>
        <v>3.7851000000000003E-2</v>
      </c>
      <c r="BV105" s="418">
        <f>'4M - SPS'!BV105</f>
        <v>3.0960999999999999E-2</v>
      </c>
      <c r="BW105" s="418">
        <f>'4M - SPS'!BW105</f>
        <v>3.0868E-2</v>
      </c>
      <c r="BX105" s="418">
        <f>'4M - SPS'!BX105</f>
        <v>3.2405000000000003E-2</v>
      </c>
      <c r="BY105" s="418">
        <f>'4M - SPS'!BY105</f>
        <v>3.5561000000000002E-2</v>
      </c>
      <c r="BZ105" s="418">
        <f>'4M - SPS'!BZ105</f>
        <v>3.7339999999999998E-2</v>
      </c>
      <c r="CA105" s="418">
        <f>'4M - SPS'!CA105</f>
        <v>3.8724000000000001E-2</v>
      </c>
      <c r="CB105" s="418">
        <f>'4M - SPS'!CB105</f>
        <v>7.3583999999999997E-2</v>
      </c>
      <c r="CC105" s="418">
        <f>'4M - SPS'!CC105</f>
        <v>6.9506999999999999E-2</v>
      </c>
      <c r="CD105" s="418">
        <f>'4M - SPS'!CD105</f>
        <v>7.2387000000000007E-2</v>
      </c>
      <c r="CE105" s="418">
        <f>'4M - SPS'!CE105</f>
        <v>6.8789000000000003E-2</v>
      </c>
      <c r="CF105" s="418">
        <f>'4M - SPS'!CF105</f>
        <v>3.7496000000000002E-2</v>
      </c>
      <c r="CG105" s="418">
        <f>'4M - SPS'!CG105</f>
        <v>3.7851000000000003E-2</v>
      </c>
      <c r="CH105" s="422">
        <f>'4M - SPS'!CH105</f>
        <v>3.0960999999999999E-2</v>
      </c>
    </row>
    <row r="106" spans="1:86" ht="15" thickBot="1" x14ac:dyDescent="0.35"/>
    <row r="107" spans="1:86" x14ac:dyDescent="0.3">
      <c r="A107" s="658" t="s">
        <v>242</v>
      </c>
      <c r="B107" s="660" t="s">
        <v>243</v>
      </c>
      <c r="C107" s="661"/>
      <c r="D107" s="661"/>
      <c r="E107" s="661"/>
      <c r="F107" s="661"/>
      <c r="G107" s="661"/>
      <c r="H107" s="661"/>
      <c r="I107" s="661"/>
      <c r="J107" s="661"/>
      <c r="K107" s="661"/>
      <c r="L107" s="661"/>
      <c r="M107" s="661"/>
      <c r="N107" s="675"/>
      <c r="O107" s="660" t="s">
        <v>243</v>
      </c>
      <c r="P107" s="661"/>
      <c r="Q107" s="661"/>
      <c r="R107" s="661"/>
      <c r="S107" s="661"/>
      <c r="T107" s="661"/>
      <c r="U107" s="661"/>
      <c r="V107" s="661"/>
      <c r="W107" s="661"/>
      <c r="X107" s="661"/>
      <c r="Y107" s="661"/>
      <c r="Z107" s="661"/>
      <c r="AA107" s="660" t="s">
        <v>243</v>
      </c>
      <c r="AB107" s="661"/>
      <c r="AC107" s="661"/>
      <c r="AD107" s="661"/>
      <c r="AE107" s="661"/>
      <c r="AF107" s="661"/>
      <c r="AG107" s="661"/>
      <c r="AH107" s="661"/>
      <c r="AI107" s="661"/>
      <c r="AJ107" s="661"/>
      <c r="AK107" s="661"/>
      <c r="AL107" s="661"/>
      <c r="AM107" s="660" t="s">
        <v>243</v>
      </c>
      <c r="AN107" s="661"/>
      <c r="AO107" s="661"/>
      <c r="AP107" s="661"/>
      <c r="AQ107" s="661"/>
      <c r="AR107" s="661"/>
      <c r="AS107" s="661"/>
      <c r="AT107" s="661"/>
      <c r="AU107" s="661"/>
      <c r="AV107" s="661"/>
      <c r="AW107" s="661"/>
      <c r="AX107" s="661"/>
      <c r="AY107" s="660" t="s">
        <v>243</v>
      </c>
      <c r="AZ107" s="661"/>
      <c r="BA107" s="661"/>
      <c r="BB107" s="661"/>
      <c r="BC107" s="661"/>
      <c r="BD107" s="661"/>
      <c r="BE107" s="661"/>
      <c r="BF107" s="661"/>
      <c r="BG107" s="661"/>
      <c r="BH107" s="661"/>
      <c r="BI107" s="661"/>
      <c r="BJ107" s="661"/>
      <c r="BK107" s="660" t="s">
        <v>243</v>
      </c>
      <c r="BL107" s="661"/>
      <c r="BM107" s="661"/>
      <c r="BN107" s="661"/>
      <c r="BO107" s="661"/>
      <c r="BP107" s="661"/>
      <c r="BQ107" s="661"/>
      <c r="BR107" s="661"/>
      <c r="BS107" s="661"/>
      <c r="BT107" s="661"/>
      <c r="BU107" s="661"/>
      <c r="BV107" s="661"/>
      <c r="BW107" s="660" t="s">
        <v>243</v>
      </c>
      <c r="BX107" s="661"/>
      <c r="BY107" s="661"/>
      <c r="BZ107" s="661"/>
      <c r="CA107" s="661"/>
      <c r="CB107" s="661"/>
      <c r="CC107" s="661"/>
      <c r="CD107" s="661"/>
      <c r="CE107" s="661"/>
      <c r="CF107" s="661"/>
      <c r="CG107" s="661"/>
      <c r="CH107" s="676"/>
    </row>
    <row r="108" spans="1:86" ht="15" thickBot="1" x14ac:dyDescent="0.35">
      <c r="A108" s="659"/>
      <c r="B108" s="664" t="s">
        <v>244</v>
      </c>
      <c r="C108" s="665"/>
      <c r="D108" s="665"/>
      <c r="E108" s="665"/>
      <c r="F108" s="665"/>
      <c r="G108" s="665"/>
      <c r="H108" s="665"/>
      <c r="I108" s="665"/>
      <c r="J108" s="665"/>
      <c r="K108" s="665"/>
      <c r="L108" s="665"/>
      <c r="M108" s="665"/>
      <c r="N108" s="677"/>
      <c r="O108" s="664" t="s">
        <v>244</v>
      </c>
      <c r="P108" s="665"/>
      <c r="Q108" s="665"/>
      <c r="R108" s="665"/>
      <c r="S108" s="665"/>
      <c r="T108" s="665"/>
      <c r="U108" s="665"/>
      <c r="V108" s="665"/>
      <c r="W108" s="665"/>
      <c r="X108" s="665"/>
      <c r="Y108" s="665"/>
      <c r="Z108" s="665"/>
      <c r="AA108" s="664" t="s">
        <v>244</v>
      </c>
      <c r="AB108" s="665"/>
      <c r="AC108" s="665"/>
      <c r="AD108" s="665"/>
      <c r="AE108" s="665"/>
      <c r="AF108" s="665"/>
      <c r="AG108" s="665"/>
      <c r="AH108" s="665"/>
      <c r="AI108" s="665"/>
      <c r="AJ108" s="665"/>
      <c r="AK108" s="665"/>
      <c r="AL108" s="665"/>
      <c r="AM108" s="664" t="s">
        <v>244</v>
      </c>
      <c r="AN108" s="665"/>
      <c r="AO108" s="665"/>
      <c r="AP108" s="665"/>
      <c r="AQ108" s="665"/>
      <c r="AR108" s="665"/>
      <c r="AS108" s="665"/>
      <c r="AT108" s="665"/>
      <c r="AU108" s="665"/>
      <c r="AV108" s="665"/>
      <c r="AW108" s="665"/>
      <c r="AX108" s="665"/>
      <c r="AY108" s="664" t="s">
        <v>244</v>
      </c>
      <c r="AZ108" s="665"/>
      <c r="BA108" s="665"/>
      <c r="BB108" s="665"/>
      <c r="BC108" s="665"/>
      <c r="BD108" s="665"/>
      <c r="BE108" s="665"/>
      <c r="BF108" s="665"/>
      <c r="BG108" s="665"/>
      <c r="BH108" s="665"/>
      <c r="BI108" s="665"/>
      <c r="BJ108" s="665"/>
      <c r="BK108" s="664" t="s">
        <v>244</v>
      </c>
      <c r="BL108" s="665"/>
      <c r="BM108" s="665"/>
      <c r="BN108" s="665"/>
      <c r="BO108" s="665"/>
      <c r="BP108" s="665"/>
      <c r="BQ108" s="665"/>
      <c r="BR108" s="665"/>
      <c r="BS108" s="665"/>
      <c r="BT108" s="665"/>
      <c r="BU108" s="665"/>
      <c r="BV108" s="665"/>
      <c r="BW108" s="691" t="s">
        <v>244</v>
      </c>
      <c r="BX108" s="692"/>
      <c r="BY108" s="692"/>
      <c r="BZ108" s="692"/>
      <c r="CA108" s="692"/>
      <c r="CB108" s="692"/>
      <c r="CC108" s="692"/>
      <c r="CD108" s="692"/>
      <c r="CE108" s="692"/>
      <c r="CF108" s="692"/>
      <c r="CG108" s="692"/>
      <c r="CH108" s="706"/>
    </row>
    <row r="109" spans="1:86" x14ac:dyDescent="0.3">
      <c r="A109" s="655"/>
      <c r="B109" s="360" t="s">
        <v>265</v>
      </c>
      <c r="C109" s="351">
        <f>C4</f>
        <v>43831</v>
      </c>
      <c r="D109" s="351">
        <f t="shared" ref="D109:BO109" si="82">D4</f>
        <v>43862</v>
      </c>
      <c r="E109" s="351">
        <f t="shared" si="82"/>
        <v>43891</v>
      </c>
      <c r="F109" s="351">
        <f t="shared" si="82"/>
        <v>43922</v>
      </c>
      <c r="G109" s="351">
        <f t="shared" si="82"/>
        <v>43952</v>
      </c>
      <c r="H109" s="351">
        <f t="shared" si="82"/>
        <v>43983</v>
      </c>
      <c r="I109" s="351">
        <f t="shared" si="82"/>
        <v>44013</v>
      </c>
      <c r="J109" s="351">
        <f t="shared" si="82"/>
        <v>44044</v>
      </c>
      <c r="K109" s="351">
        <f t="shared" si="82"/>
        <v>44075</v>
      </c>
      <c r="L109" s="351">
        <f t="shared" si="82"/>
        <v>44105</v>
      </c>
      <c r="M109" s="351">
        <f t="shared" si="82"/>
        <v>44136</v>
      </c>
      <c r="N109" s="351">
        <f t="shared" si="82"/>
        <v>44166</v>
      </c>
      <c r="O109" s="351">
        <f t="shared" si="82"/>
        <v>44197</v>
      </c>
      <c r="P109" s="351">
        <f t="shared" si="82"/>
        <v>44228</v>
      </c>
      <c r="Q109" s="351">
        <f t="shared" si="82"/>
        <v>44256</v>
      </c>
      <c r="R109" s="351">
        <f t="shared" si="82"/>
        <v>44287</v>
      </c>
      <c r="S109" s="351">
        <f t="shared" si="82"/>
        <v>44317</v>
      </c>
      <c r="T109" s="351">
        <f t="shared" si="82"/>
        <v>44348</v>
      </c>
      <c r="U109" s="351">
        <f t="shared" si="82"/>
        <v>44378</v>
      </c>
      <c r="V109" s="351">
        <f t="shared" si="82"/>
        <v>44409</v>
      </c>
      <c r="W109" s="351">
        <f t="shared" si="82"/>
        <v>44440</v>
      </c>
      <c r="X109" s="351">
        <f t="shared" si="82"/>
        <v>44470</v>
      </c>
      <c r="Y109" s="351">
        <f t="shared" si="82"/>
        <v>44501</v>
      </c>
      <c r="Z109" s="351">
        <f t="shared" si="82"/>
        <v>44531</v>
      </c>
      <c r="AA109" s="351">
        <f t="shared" si="82"/>
        <v>44562</v>
      </c>
      <c r="AB109" s="351">
        <f t="shared" si="82"/>
        <v>44593</v>
      </c>
      <c r="AC109" s="351">
        <f t="shared" si="82"/>
        <v>44621</v>
      </c>
      <c r="AD109" s="351">
        <f t="shared" si="82"/>
        <v>44652</v>
      </c>
      <c r="AE109" s="351">
        <f t="shared" si="82"/>
        <v>44682</v>
      </c>
      <c r="AF109" s="351">
        <f t="shared" si="82"/>
        <v>44713</v>
      </c>
      <c r="AG109" s="351">
        <f t="shared" si="82"/>
        <v>44743</v>
      </c>
      <c r="AH109" s="351">
        <f t="shared" si="82"/>
        <v>44774</v>
      </c>
      <c r="AI109" s="351">
        <f t="shared" si="82"/>
        <v>44805</v>
      </c>
      <c r="AJ109" s="351">
        <f t="shared" si="82"/>
        <v>44835</v>
      </c>
      <c r="AK109" s="351">
        <f t="shared" si="82"/>
        <v>44866</v>
      </c>
      <c r="AL109" s="351">
        <f t="shared" si="82"/>
        <v>44896</v>
      </c>
      <c r="AM109" s="351">
        <f t="shared" si="82"/>
        <v>44927</v>
      </c>
      <c r="AN109" s="351">
        <f t="shared" si="82"/>
        <v>44958</v>
      </c>
      <c r="AO109" s="351">
        <f t="shared" si="82"/>
        <v>44986</v>
      </c>
      <c r="AP109" s="351">
        <f t="shared" si="82"/>
        <v>45017</v>
      </c>
      <c r="AQ109" s="351">
        <f t="shared" si="82"/>
        <v>45047</v>
      </c>
      <c r="AR109" s="351">
        <f t="shared" si="82"/>
        <v>45078</v>
      </c>
      <c r="AS109" s="351">
        <f t="shared" si="82"/>
        <v>45108</v>
      </c>
      <c r="AT109" s="351">
        <f t="shared" si="82"/>
        <v>45139</v>
      </c>
      <c r="AU109" s="351">
        <f t="shared" si="82"/>
        <v>45170</v>
      </c>
      <c r="AV109" s="351">
        <f t="shared" si="82"/>
        <v>45200</v>
      </c>
      <c r="AW109" s="351">
        <f t="shared" si="82"/>
        <v>45231</v>
      </c>
      <c r="AX109" s="351">
        <f t="shared" si="82"/>
        <v>45261</v>
      </c>
      <c r="AY109" s="351">
        <f t="shared" si="82"/>
        <v>45292</v>
      </c>
      <c r="AZ109" s="351">
        <f t="shared" si="82"/>
        <v>45323</v>
      </c>
      <c r="BA109" s="351">
        <f t="shared" si="82"/>
        <v>45352</v>
      </c>
      <c r="BB109" s="351">
        <f t="shared" si="82"/>
        <v>45383</v>
      </c>
      <c r="BC109" s="351">
        <f t="shared" si="82"/>
        <v>45413</v>
      </c>
      <c r="BD109" s="351">
        <f t="shared" si="82"/>
        <v>45444</v>
      </c>
      <c r="BE109" s="351">
        <f t="shared" si="82"/>
        <v>45474</v>
      </c>
      <c r="BF109" s="351">
        <f t="shared" si="82"/>
        <v>45505</v>
      </c>
      <c r="BG109" s="351">
        <f t="shared" si="82"/>
        <v>45536</v>
      </c>
      <c r="BH109" s="351">
        <f t="shared" si="82"/>
        <v>45566</v>
      </c>
      <c r="BI109" s="351">
        <f t="shared" si="82"/>
        <v>45597</v>
      </c>
      <c r="BJ109" s="351">
        <f t="shared" si="82"/>
        <v>45627</v>
      </c>
      <c r="BK109" s="351">
        <f t="shared" si="82"/>
        <v>45658</v>
      </c>
      <c r="BL109" s="351">
        <f t="shared" si="82"/>
        <v>45689</v>
      </c>
      <c r="BM109" s="351">
        <f t="shared" si="82"/>
        <v>45717</v>
      </c>
      <c r="BN109" s="351">
        <f t="shared" si="82"/>
        <v>45748</v>
      </c>
      <c r="BO109" s="351">
        <f t="shared" si="82"/>
        <v>45778</v>
      </c>
      <c r="BP109" s="351">
        <f t="shared" ref="BP109:CH109" si="83">BP4</f>
        <v>45809</v>
      </c>
      <c r="BQ109" s="351">
        <f t="shared" si="83"/>
        <v>45839</v>
      </c>
      <c r="BR109" s="351">
        <f t="shared" si="83"/>
        <v>45870</v>
      </c>
      <c r="BS109" s="351">
        <f t="shared" si="83"/>
        <v>45901</v>
      </c>
      <c r="BT109" s="351">
        <f t="shared" si="83"/>
        <v>45931</v>
      </c>
      <c r="BU109" s="351">
        <f t="shared" si="83"/>
        <v>45962</v>
      </c>
      <c r="BV109" s="351">
        <f t="shared" si="83"/>
        <v>45992</v>
      </c>
      <c r="BW109" s="351">
        <f t="shared" si="83"/>
        <v>46023</v>
      </c>
      <c r="BX109" s="351">
        <f t="shared" si="83"/>
        <v>46054</v>
      </c>
      <c r="BY109" s="351">
        <f t="shared" si="83"/>
        <v>46082</v>
      </c>
      <c r="BZ109" s="351">
        <f t="shared" si="83"/>
        <v>46113</v>
      </c>
      <c r="CA109" s="351">
        <f t="shared" si="83"/>
        <v>46143</v>
      </c>
      <c r="CB109" s="351">
        <f t="shared" si="83"/>
        <v>46174</v>
      </c>
      <c r="CC109" s="351">
        <f t="shared" si="83"/>
        <v>46204</v>
      </c>
      <c r="CD109" s="351">
        <f t="shared" si="83"/>
        <v>46235</v>
      </c>
      <c r="CE109" s="351">
        <f t="shared" si="83"/>
        <v>46266</v>
      </c>
      <c r="CF109" s="351">
        <f t="shared" si="83"/>
        <v>46296</v>
      </c>
      <c r="CG109" s="351">
        <f t="shared" si="83"/>
        <v>46327</v>
      </c>
      <c r="CH109" s="352">
        <f t="shared" si="83"/>
        <v>46357</v>
      </c>
    </row>
    <row r="110" spans="1:86" x14ac:dyDescent="0.3">
      <c r="A110" s="655"/>
      <c r="B110" s="325" t="s">
        <v>229</v>
      </c>
      <c r="C110" s="125">
        <v>2.6726E-2</v>
      </c>
      <c r="D110" s="125">
        <v>2.6533999999999999E-2</v>
      </c>
      <c r="E110" s="125">
        <v>2.6903E-2</v>
      </c>
      <c r="F110" s="429">
        <v>3.141E-2</v>
      </c>
      <c r="G110" s="429">
        <v>3.3187000000000001E-2</v>
      </c>
      <c r="H110" s="429">
        <v>5.7666000000000002E-2</v>
      </c>
      <c r="I110" s="429">
        <v>5.6468999999999998E-2</v>
      </c>
      <c r="J110" s="429">
        <v>5.7072999999999999E-2</v>
      </c>
      <c r="K110" s="429">
        <v>5.6027E-2</v>
      </c>
      <c r="L110" s="429">
        <v>3.2396000000000001E-2</v>
      </c>
      <c r="M110" s="429">
        <v>3.2539000000000005E-2</v>
      </c>
      <c r="N110" s="429">
        <v>2.9391E-2</v>
      </c>
      <c r="O110" s="429">
        <v>2.9968999999999999E-2</v>
      </c>
      <c r="P110" s="429">
        <v>3.0577E-2</v>
      </c>
      <c r="Q110" s="429">
        <v>3.1021E-2</v>
      </c>
      <c r="R110" s="429">
        <v>3.141E-2</v>
      </c>
      <c r="S110" s="429">
        <v>3.3187000000000001E-2</v>
      </c>
      <c r="T110" s="429">
        <v>5.7666000000000002E-2</v>
      </c>
      <c r="U110" s="429">
        <v>5.6468999999999998E-2</v>
      </c>
      <c r="V110" s="429">
        <v>5.7072999999999999E-2</v>
      </c>
      <c r="W110" s="429">
        <v>5.6027E-2</v>
      </c>
      <c r="X110" s="429">
        <v>3.2396000000000001E-2</v>
      </c>
      <c r="Y110" s="429">
        <v>3.2539000000000005E-2</v>
      </c>
      <c r="Z110" s="429">
        <v>2.9391E-2</v>
      </c>
      <c r="AA110" s="429">
        <v>2.9968999999999999E-2</v>
      </c>
      <c r="AB110" s="429">
        <v>3.0577E-2</v>
      </c>
      <c r="AC110" s="429">
        <v>3.1021E-2</v>
      </c>
      <c r="AD110" s="429">
        <v>3.141E-2</v>
      </c>
      <c r="AE110" s="429">
        <v>3.3187000000000001E-2</v>
      </c>
      <c r="AF110" s="429">
        <v>5.7666000000000002E-2</v>
      </c>
      <c r="AG110" s="429">
        <v>5.6468999999999998E-2</v>
      </c>
      <c r="AH110" s="429">
        <v>5.7072999999999999E-2</v>
      </c>
      <c r="AI110" s="429">
        <v>5.6027E-2</v>
      </c>
      <c r="AJ110" s="429">
        <v>3.2396000000000001E-2</v>
      </c>
      <c r="AK110" s="429">
        <v>3.2539000000000005E-2</v>
      </c>
      <c r="AL110" s="429">
        <v>2.9391E-2</v>
      </c>
      <c r="AM110" s="429">
        <v>2.9968999999999999E-2</v>
      </c>
      <c r="AN110" s="429">
        <v>3.0577E-2</v>
      </c>
      <c r="AO110" s="429">
        <v>3.1021E-2</v>
      </c>
      <c r="AP110" s="429">
        <v>3.141E-2</v>
      </c>
      <c r="AQ110" s="429">
        <v>3.3187000000000001E-2</v>
      </c>
      <c r="AR110" s="429">
        <v>5.7666000000000002E-2</v>
      </c>
      <c r="AS110" s="429">
        <v>5.6468999999999998E-2</v>
      </c>
      <c r="AT110" s="429">
        <v>5.7072999999999999E-2</v>
      </c>
      <c r="AU110" s="429">
        <v>5.6027E-2</v>
      </c>
      <c r="AV110" s="429">
        <v>3.2396000000000001E-2</v>
      </c>
      <c r="AW110" s="429">
        <v>3.2539000000000005E-2</v>
      </c>
      <c r="AX110" s="429">
        <v>2.9391E-2</v>
      </c>
      <c r="AY110" s="429">
        <v>2.9968999999999999E-2</v>
      </c>
      <c r="AZ110" s="429">
        <v>3.0577E-2</v>
      </c>
      <c r="BA110" s="429">
        <v>3.1021E-2</v>
      </c>
      <c r="BB110" s="429">
        <v>3.141E-2</v>
      </c>
      <c r="BC110" s="429">
        <v>3.3187000000000001E-2</v>
      </c>
      <c r="BD110" s="429">
        <v>5.7666000000000002E-2</v>
      </c>
      <c r="BE110" s="429">
        <v>5.6468999999999998E-2</v>
      </c>
      <c r="BF110" s="429">
        <v>5.7072999999999999E-2</v>
      </c>
      <c r="BG110" s="429">
        <v>5.6027E-2</v>
      </c>
      <c r="BH110" s="429">
        <v>3.2396000000000001E-2</v>
      </c>
      <c r="BI110" s="429">
        <v>3.2539000000000005E-2</v>
      </c>
      <c r="BJ110" s="429">
        <v>2.9391E-2</v>
      </c>
      <c r="BK110" s="429">
        <v>2.9968999999999999E-2</v>
      </c>
      <c r="BL110" s="429">
        <v>3.0577E-2</v>
      </c>
      <c r="BM110" s="429">
        <v>3.1021E-2</v>
      </c>
      <c r="BN110" s="429">
        <v>3.141E-2</v>
      </c>
      <c r="BO110" s="429">
        <v>3.3187000000000001E-2</v>
      </c>
      <c r="BP110" s="429">
        <v>5.7666000000000002E-2</v>
      </c>
      <c r="BQ110" s="429">
        <v>5.6468999999999998E-2</v>
      </c>
      <c r="BR110" s="429">
        <v>5.7072999999999999E-2</v>
      </c>
      <c r="BS110" s="429">
        <v>5.6027E-2</v>
      </c>
      <c r="BT110" s="429">
        <v>3.2396000000000001E-2</v>
      </c>
      <c r="BU110" s="429">
        <v>3.2539000000000005E-2</v>
      </c>
      <c r="BV110" s="429">
        <v>2.9391E-2</v>
      </c>
      <c r="BW110" s="429">
        <v>2.9968999999999999E-2</v>
      </c>
      <c r="BX110" s="429">
        <v>3.0577E-2</v>
      </c>
      <c r="BY110" s="429">
        <v>3.1021E-2</v>
      </c>
      <c r="BZ110" s="429">
        <v>3.141E-2</v>
      </c>
      <c r="CA110" s="429">
        <v>3.3187000000000001E-2</v>
      </c>
      <c r="CB110" s="429">
        <v>5.7666000000000002E-2</v>
      </c>
      <c r="CC110" s="429">
        <v>5.6468999999999998E-2</v>
      </c>
      <c r="CD110" s="429">
        <v>5.7072999999999999E-2</v>
      </c>
      <c r="CE110" s="429">
        <v>5.6027E-2</v>
      </c>
      <c r="CF110" s="429">
        <v>3.2396000000000001E-2</v>
      </c>
      <c r="CG110" s="429">
        <v>3.2539000000000005E-2</v>
      </c>
      <c r="CH110" s="429">
        <v>2.9391E-2</v>
      </c>
    </row>
    <row r="111" spans="1:86" x14ac:dyDescent="0.3">
      <c r="A111" s="655"/>
      <c r="B111" s="325" t="s">
        <v>128</v>
      </c>
      <c r="C111" s="125">
        <v>3.0702E-2</v>
      </c>
      <c r="D111" s="125">
        <v>2.9954000000000001E-2</v>
      </c>
      <c r="E111" s="125">
        <v>2.9420999999999999E-2</v>
      </c>
      <c r="F111" s="429">
        <v>3.0629999999999998E-2</v>
      </c>
      <c r="G111" s="429">
        <v>3.9796999999999999E-2</v>
      </c>
      <c r="H111" s="429">
        <v>7.2358000000000006E-2</v>
      </c>
      <c r="I111" s="429">
        <v>6.7395999999999998E-2</v>
      </c>
      <c r="J111" s="429">
        <v>7.0425000000000001E-2</v>
      </c>
      <c r="K111" s="429">
        <v>7.1262999999999993E-2</v>
      </c>
      <c r="L111" s="429">
        <v>3.2589E-2</v>
      </c>
      <c r="M111" s="429">
        <v>3.1684999999999998E-2</v>
      </c>
      <c r="N111" s="429">
        <v>3.1695000000000001E-2</v>
      </c>
      <c r="O111" s="429">
        <v>3.4132000000000003E-2</v>
      </c>
      <c r="P111" s="429">
        <v>3.3488999999999998E-2</v>
      </c>
      <c r="Q111" s="429">
        <v>3.4247E-2</v>
      </c>
      <c r="R111" s="429">
        <v>3.0629999999999998E-2</v>
      </c>
      <c r="S111" s="429">
        <v>3.9796999999999999E-2</v>
      </c>
      <c r="T111" s="429">
        <v>7.2358000000000006E-2</v>
      </c>
      <c r="U111" s="429">
        <v>6.7395999999999998E-2</v>
      </c>
      <c r="V111" s="429">
        <v>7.0425000000000001E-2</v>
      </c>
      <c r="W111" s="429">
        <v>7.1262999999999993E-2</v>
      </c>
      <c r="X111" s="429">
        <v>3.2589E-2</v>
      </c>
      <c r="Y111" s="429">
        <v>3.1684999999999998E-2</v>
      </c>
      <c r="Z111" s="429">
        <v>3.1695000000000001E-2</v>
      </c>
      <c r="AA111" s="429">
        <v>3.4132000000000003E-2</v>
      </c>
      <c r="AB111" s="429">
        <v>3.3488999999999998E-2</v>
      </c>
      <c r="AC111" s="429">
        <v>3.4247E-2</v>
      </c>
      <c r="AD111" s="429">
        <v>3.0629999999999998E-2</v>
      </c>
      <c r="AE111" s="429">
        <v>3.9796999999999999E-2</v>
      </c>
      <c r="AF111" s="429">
        <v>7.2358000000000006E-2</v>
      </c>
      <c r="AG111" s="429">
        <v>6.7395999999999998E-2</v>
      </c>
      <c r="AH111" s="429">
        <v>7.0425000000000001E-2</v>
      </c>
      <c r="AI111" s="429">
        <v>7.1262999999999993E-2</v>
      </c>
      <c r="AJ111" s="429">
        <v>3.2589E-2</v>
      </c>
      <c r="AK111" s="429">
        <v>3.1684999999999998E-2</v>
      </c>
      <c r="AL111" s="429">
        <v>3.1695000000000001E-2</v>
      </c>
      <c r="AM111" s="429">
        <v>3.4132000000000003E-2</v>
      </c>
      <c r="AN111" s="429">
        <v>3.3488999999999998E-2</v>
      </c>
      <c r="AO111" s="429">
        <v>3.4247E-2</v>
      </c>
      <c r="AP111" s="429">
        <v>3.0629999999999998E-2</v>
      </c>
      <c r="AQ111" s="429">
        <v>3.9796999999999999E-2</v>
      </c>
      <c r="AR111" s="429">
        <v>7.2358000000000006E-2</v>
      </c>
      <c r="AS111" s="429">
        <v>6.7395999999999998E-2</v>
      </c>
      <c r="AT111" s="429">
        <v>7.0425000000000001E-2</v>
      </c>
      <c r="AU111" s="429">
        <v>7.1262999999999993E-2</v>
      </c>
      <c r="AV111" s="429">
        <v>3.2589E-2</v>
      </c>
      <c r="AW111" s="429">
        <v>3.1684999999999998E-2</v>
      </c>
      <c r="AX111" s="429">
        <v>3.1695000000000001E-2</v>
      </c>
      <c r="AY111" s="429">
        <v>3.4132000000000003E-2</v>
      </c>
      <c r="AZ111" s="429">
        <v>3.3488999999999998E-2</v>
      </c>
      <c r="BA111" s="429">
        <v>3.4247E-2</v>
      </c>
      <c r="BB111" s="429">
        <v>3.0629999999999998E-2</v>
      </c>
      <c r="BC111" s="429">
        <v>3.9796999999999999E-2</v>
      </c>
      <c r="BD111" s="429">
        <v>7.2358000000000006E-2</v>
      </c>
      <c r="BE111" s="429">
        <v>6.7395999999999998E-2</v>
      </c>
      <c r="BF111" s="429">
        <v>7.0425000000000001E-2</v>
      </c>
      <c r="BG111" s="429">
        <v>7.1262999999999993E-2</v>
      </c>
      <c r="BH111" s="429">
        <v>3.2589E-2</v>
      </c>
      <c r="BI111" s="429">
        <v>3.1684999999999998E-2</v>
      </c>
      <c r="BJ111" s="429">
        <v>3.1695000000000001E-2</v>
      </c>
      <c r="BK111" s="429">
        <v>3.4132000000000003E-2</v>
      </c>
      <c r="BL111" s="429">
        <v>3.3488999999999998E-2</v>
      </c>
      <c r="BM111" s="429">
        <v>3.4247E-2</v>
      </c>
      <c r="BN111" s="429">
        <v>3.0629999999999998E-2</v>
      </c>
      <c r="BO111" s="429">
        <v>3.9796999999999999E-2</v>
      </c>
      <c r="BP111" s="429">
        <v>7.2358000000000006E-2</v>
      </c>
      <c r="BQ111" s="429">
        <v>6.7395999999999998E-2</v>
      </c>
      <c r="BR111" s="429">
        <v>7.0425000000000001E-2</v>
      </c>
      <c r="BS111" s="429">
        <v>7.1262999999999993E-2</v>
      </c>
      <c r="BT111" s="429">
        <v>3.2589E-2</v>
      </c>
      <c r="BU111" s="429">
        <v>3.1684999999999998E-2</v>
      </c>
      <c r="BV111" s="429">
        <v>3.1695000000000001E-2</v>
      </c>
      <c r="BW111" s="429">
        <v>3.4132000000000003E-2</v>
      </c>
      <c r="BX111" s="429">
        <v>3.3488999999999998E-2</v>
      </c>
      <c r="BY111" s="429">
        <v>3.4247E-2</v>
      </c>
      <c r="BZ111" s="429">
        <v>3.0629999999999998E-2</v>
      </c>
      <c r="CA111" s="429">
        <v>3.9796999999999999E-2</v>
      </c>
      <c r="CB111" s="429">
        <v>7.2358000000000006E-2</v>
      </c>
      <c r="CC111" s="429">
        <v>6.7395999999999998E-2</v>
      </c>
      <c r="CD111" s="429">
        <v>7.0425000000000001E-2</v>
      </c>
      <c r="CE111" s="429">
        <v>7.1262999999999993E-2</v>
      </c>
      <c r="CF111" s="429">
        <v>3.2589E-2</v>
      </c>
      <c r="CG111" s="429">
        <v>3.1684999999999998E-2</v>
      </c>
      <c r="CH111" s="429">
        <v>3.1695000000000001E-2</v>
      </c>
    </row>
    <row r="112" spans="1:86" x14ac:dyDescent="0.3">
      <c r="A112" s="655"/>
      <c r="B112" s="325" t="s">
        <v>230</v>
      </c>
      <c r="C112" s="125">
        <v>2.5749000000000001E-2</v>
      </c>
      <c r="D112" s="125">
        <v>2.6553E-2</v>
      </c>
      <c r="E112" s="125">
        <v>2.8032000000000001E-2</v>
      </c>
      <c r="F112" s="429">
        <v>3.4287999999999999E-2</v>
      </c>
      <c r="G112" s="429">
        <v>3.5048000000000003E-2</v>
      </c>
      <c r="H112" s="429">
        <v>6.2170000000000003E-2</v>
      </c>
      <c r="I112" s="429">
        <v>6.0176E-2</v>
      </c>
      <c r="J112" s="429">
        <v>6.1452E-2</v>
      </c>
      <c r="K112" s="429">
        <v>5.9685000000000002E-2</v>
      </c>
      <c r="L112" s="429">
        <v>3.4070000000000003E-2</v>
      </c>
      <c r="M112" s="429">
        <v>3.4317E-2</v>
      </c>
      <c r="N112" s="429">
        <v>2.9395000000000001E-2</v>
      </c>
      <c r="O112" s="429">
        <v>2.9693000000000001E-2</v>
      </c>
      <c r="P112" s="429">
        <v>3.0592999999999999E-2</v>
      </c>
      <c r="Q112" s="429">
        <v>3.2857999999999998E-2</v>
      </c>
      <c r="R112" s="429">
        <v>3.4287999999999999E-2</v>
      </c>
      <c r="S112" s="429">
        <v>3.5048000000000003E-2</v>
      </c>
      <c r="T112" s="429">
        <v>6.2170000000000003E-2</v>
      </c>
      <c r="U112" s="429">
        <v>6.0176E-2</v>
      </c>
      <c r="V112" s="429">
        <v>6.1452E-2</v>
      </c>
      <c r="W112" s="429">
        <v>5.9685000000000002E-2</v>
      </c>
      <c r="X112" s="429">
        <v>3.4070000000000003E-2</v>
      </c>
      <c r="Y112" s="429">
        <v>3.4317E-2</v>
      </c>
      <c r="Z112" s="429">
        <v>2.9395000000000001E-2</v>
      </c>
      <c r="AA112" s="429">
        <v>2.9693000000000001E-2</v>
      </c>
      <c r="AB112" s="429">
        <v>3.0592999999999999E-2</v>
      </c>
      <c r="AC112" s="429">
        <v>3.2857999999999998E-2</v>
      </c>
      <c r="AD112" s="429">
        <v>3.4287999999999999E-2</v>
      </c>
      <c r="AE112" s="429">
        <v>3.5048000000000003E-2</v>
      </c>
      <c r="AF112" s="429">
        <v>6.2170000000000003E-2</v>
      </c>
      <c r="AG112" s="429">
        <v>6.0176E-2</v>
      </c>
      <c r="AH112" s="429">
        <v>6.1452E-2</v>
      </c>
      <c r="AI112" s="429">
        <v>5.9685000000000002E-2</v>
      </c>
      <c r="AJ112" s="429">
        <v>3.4070000000000003E-2</v>
      </c>
      <c r="AK112" s="429">
        <v>3.4317E-2</v>
      </c>
      <c r="AL112" s="429">
        <v>2.9395000000000001E-2</v>
      </c>
      <c r="AM112" s="429">
        <v>2.9693000000000001E-2</v>
      </c>
      <c r="AN112" s="429">
        <v>3.0592999999999999E-2</v>
      </c>
      <c r="AO112" s="429">
        <v>3.2857999999999998E-2</v>
      </c>
      <c r="AP112" s="429">
        <v>3.4287999999999999E-2</v>
      </c>
      <c r="AQ112" s="429">
        <v>3.5048000000000003E-2</v>
      </c>
      <c r="AR112" s="429">
        <v>6.2170000000000003E-2</v>
      </c>
      <c r="AS112" s="429">
        <v>6.0176E-2</v>
      </c>
      <c r="AT112" s="429">
        <v>6.1452E-2</v>
      </c>
      <c r="AU112" s="429">
        <v>5.9685000000000002E-2</v>
      </c>
      <c r="AV112" s="429">
        <v>3.4070000000000003E-2</v>
      </c>
      <c r="AW112" s="429">
        <v>3.4317E-2</v>
      </c>
      <c r="AX112" s="429">
        <v>2.9395000000000001E-2</v>
      </c>
      <c r="AY112" s="429">
        <v>2.9693000000000001E-2</v>
      </c>
      <c r="AZ112" s="429">
        <v>3.0592999999999999E-2</v>
      </c>
      <c r="BA112" s="429">
        <v>3.2857999999999998E-2</v>
      </c>
      <c r="BB112" s="429">
        <v>3.4287999999999999E-2</v>
      </c>
      <c r="BC112" s="429">
        <v>3.5048000000000003E-2</v>
      </c>
      <c r="BD112" s="429">
        <v>6.2170000000000003E-2</v>
      </c>
      <c r="BE112" s="429">
        <v>6.0176E-2</v>
      </c>
      <c r="BF112" s="429">
        <v>6.1452E-2</v>
      </c>
      <c r="BG112" s="429">
        <v>5.9685000000000002E-2</v>
      </c>
      <c r="BH112" s="429">
        <v>3.4070000000000003E-2</v>
      </c>
      <c r="BI112" s="429">
        <v>3.4317E-2</v>
      </c>
      <c r="BJ112" s="429">
        <v>2.9395000000000001E-2</v>
      </c>
      <c r="BK112" s="429">
        <v>2.9693000000000001E-2</v>
      </c>
      <c r="BL112" s="429">
        <v>3.0592999999999999E-2</v>
      </c>
      <c r="BM112" s="429">
        <v>3.2857999999999998E-2</v>
      </c>
      <c r="BN112" s="429">
        <v>3.4287999999999999E-2</v>
      </c>
      <c r="BO112" s="429">
        <v>3.5048000000000003E-2</v>
      </c>
      <c r="BP112" s="429">
        <v>6.2170000000000003E-2</v>
      </c>
      <c r="BQ112" s="429">
        <v>6.0176E-2</v>
      </c>
      <c r="BR112" s="429">
        <v>6.1452E-2</v>
      </c>
      <c r="BS112" s="429">
        <v>5.9685000000000002E-2</v>
      </c>
      <c r="BT112" s="429">
        <v>3.4070000000000003E-2</v>
      </c>
      <c r="BU112" s="429">
        <v>3.4317E-2</v>
      </c>
      <c r="BV112" s="429">
        <v>2.9395000000000001E-2</v>
      </c>
      <c r="BW112" s="429">
        <v>2.9693000000000001E-2</v>
      </c>
      <c r="BX112" s="429">
        <v>3.0592999999999999E-2</v>
      </c>
      <c r="BY112" s="429">
        <v>3.2857999999999998E-2</v>
      </c>
      <c r="BZ112" s="429">
        <v>3.4287999999999999E-2</v>
      </c>
      <c r="CA112" s="429">
        <v>3.5048000000000003E-2</v>
      </c>
      <c r="CB112" s="429">
        <v>6.2170000000000003E-2</v>
      </c>
      <c r="CC112" s="429">
        <v>6.0176E-2</v>
      </c>
      <c r="CD112" s="429">
        <v>6.1452E-2</v>
      </c>
      <c r="CE112" s="429">
        <v>5.9685000000000002E-2</v>
      </c>
      <c r="CF112" s="429">
        <v>3.4070000000000003E-2</v>
      </c>
      <c r="CG112" s="429">
        <v>3.4317E-2</v>
      </c>
      <c r="CH112" s="429">
        <v>2.9395000000000001E-2</v>
      </c>
    </row>
    <row r="113" spans="1:86" x14ac:dyDescent="0.3">
      <c r="A113" s="655"/>
      <c r="B113" s="325" t="s">
        <v>129</v>
      </c>
      <c r="C113" s="125">
        <v>1.8259000000000001E-2</v>
      </c>
      <c r="D113" s="125">
        <v>1.6681000000000001E-2</v>
      </c>
      <c r="E113" s="125">
        <v>1.8474000000000001E-2</v>
      </c>
      <c r="F113" s="429">
        <v>3.3175999999999997E-2</v>
      </c>
      <c r="G113" s="429">
        <v>4.7296999999999999E-2</v>
      </c>
      <c r="H113" s="429">
        <v>7.3122000000000006E-2</v>
      </c>
      <c r="I113" s="429">
        <v>6.7735000000000004E-2</v>
      </c>
      <c r="J113" s="429">
        <v>7.0883000000000002E-2</v>
      </c>
      <c r="K113" s="429">
        <v>7.4445999999999998E-2</v>
      </c>
      <c r="L113" s="429">
        <v>3.3015000000000003E-2</v>
      </c>
      <c r="M113" s="429">
        <v>2.3477000000000001E-2</v>
      </c>
      <c r="N113" s="429">
        <v>2.3244999999999998E-2</v>
      </c>
      <c r="O113" s="429">
        <v>2.3078999999999999E-2</v>
      </c>
      <c r="P113" s="429">
        <v>2.3199999999999998E-2</v>
      </c>
      <c r="Q113" s="429">
        <v>2.3355999999999998E-2</v>
      </c>
      <c r="R113" s="429">
        <v>3.3175999999999997E-2</v>
      </c>
      <c r="S113" s="429">
        <v>4.7296999999999999E-2</v>
      </c>
      <c r="T113" s="429">
        <v>7.3122000000000006E-2</v>
      </c>
      <c r="U113" s="429">
        <v>6.7735000000000004E-2</v>
      </c>
      <c r="V113" s="429">
        <v>7.0883000000000002E-2</v>
      </c>
      <c r="W113" s="429">
        <v>7.4445999999999998E-2</v>
      </c>
      <c r="X113" s="429">
        <v>3.3015000000000003E-2</v>
      </c>
      <c r="Y113" s="429">
        <v>2.3477000000000001E-2</v>
      </c>
      <c r="Z113" s="429">
        <v>2.3244999999999998E-2</v>
      </c>
      <c r="AA113" s="429">
        <v>2.3078999999999999E-2</v>
      </c>
      <c r="AB113" s="429">
        <v>2.3199999999999998E-2</v>
      </c>
      <c r="AC113" s="429">
        <v>2.3355999999999998E-2</v>
      </c>
      <c r="AD113" s="429">
        <v>3.3175999999999997E-2</v>
      </c>
      <c r="AE113" s="429">
        <v>4.7296999999999999E-2</v>
      </c>
      <c r="AF113" s="429">
        <v>7.3122000000000006E-2</v>
      </c>
      <c r="AG113" s="429">
        <v>6.7735000000000004E-2</v>
      </c>
      <c r="AH113" s="429">
        <v>7.0883000000000002E-2</v>
      </c>
      <c r="AI113" s="429">
        <v>7.4445999999999998E-2</v>
      </c>
      <c r="AJ113" s="429">
        <v>3.3015000000000003E-2</v>
      </c>
      <c r="AK113" s="429">
        <v>2.3477000000000001E-2</v>
      </c>
      <c r="AL113" s="429">
        <v>2.3244999999999998E-2</v>
      </c>
      <c r="AM113" s="429">
        <v>2.3078999999999999E-2</v>
      </c>
      <c r="AN113" s="429">
        <v>2.3199999999999998E-2</v>
      </c>
      <c r="AO113" s="429">
        <v>2.3355999999999998E-2</v>
      </c>
      <c r="AP113" s="429">
        <v>3.3175999999999997E-2</v>
      </c>
      <c r="AQ113" s="429">
        <v>4.7296999999999999E-2</v>
      </c>
      <c r="AR113" s="429">
        <v>7.3122000000000006E-2</v>
      </c>
      <c r="AS113" s="429">
        <v>6.7735000000000004E-2</v>
      </c>
      <c r="AT113" s="429">
        <v>7.0883000000000002E-2</v>
      </c>
      <c r="AU113" s="429">
        <v>7.4445999999999998E-2</v>
      </c>
      <c r="AV113" s="429">
        <v>3.3015000000000003E-2</v>
      </c>
      <c r="AW113" s="429">
        <v>2.3477000000000001E-2</v>
      </c>
      <c r="AX113" s="429">
        <v>2.3244999999999998E-2</v>
      </c>
      <c r="AY113" s="429">
        <v>2.3078999999999999E-2</v>
      </c>
      <c r="AZ113" s="429">
        <v>2.3199999999999998E-2</v>
      </c>
      <c r="BA113" s="429">
        <v>2.3355999999999998E-2</v>
      </c>
      <c r="BB113" s="429">
        <v>3.3175999999999997E-2</v>
      </c>
      <c r="BC113" s="429">
        <v>4.7296999999999999E-2</v>
      </c>
      <c r="BD113" s="429">
        <v>7.3122000000000006E-2</v>
      </c>
      <c r="BE113" s="429">
        <v>6.7735000000000004E-2</v>
      </c>
      <c r="BF113" s="429">
        <v>7.0883000000000002E-2</v>
      </c>
      <c r="BG113" s="429">
        <v>7.4445999999999998E-2</v>
      </c>
      <c r="BH113" s="429">
        <v>3.3015000000000003E-2</v>
      </c>
      <c r="BI113" s="429">
        <v>2.3477000000000001E-2</v>
      </c>
      <c r="BJ113" s="429">
        <v>2.3244999999999998E-2</v>
      </c>
      <c r="BK113" s="429">
        <v>2.3078999999999999E-2</v>
      </c>
      <c r="BL113" s="429">
        <v>2.3199999999999998E-2</v>
      </c>
      <c r="BM113" s="429">
        <v>2.3355999999999998E-2</v>
      </c>
      <c r="BN113" s="429">
        <v>3.3175999999999997E-2</v>
      </c>
      <c r="BO113" s="429">
        <v>4.7296999999999999E-2</v>
      </c>
      <c r="BP113" s="429">
        <v>7.3122000000000006E-2</v>
      </c>
      <c r="BQ113" s="429">
        <v>6.7735000000000004E-2</v>
      </c>
      <c r="BR113" s="429">
        <v>7.0883000000000002E-2</v>
      </c>
      <c r="BS113" s="429">
        <v>7.4445999999999998E-2</v>
      </c>
      <c r="BT113" s="429">
        <v>3.3015000000000003E-2</v>
      </c>
      <c r="BU113" s="429">
        <v>2.3477000000000001E-2</v>
      </c>
      <c r="BV113" s="429">
        <v>2.3244999999999998E-2</v>
      </c>
      <c r="BW113" s="429">
        <v>2.3078999999999999E-2</v>
      </c>
      <c r="BX113" s="429">
        <v>2.3199999999999998E-2</v>
      </c>
      <c r="BY113" s="429">
        <v>2.3355999999999998E-2</v>
      </c>
      <c r="BZ113" s="429">
        <v>3.3175999999999997E-2</v>
      </c>
      <c r="CA113" s="429">
        <v>4.7296999999999999E-2</v>
      </c>
      <c r="CB113" s="429">
        <v>7.3122000000000006E-2</v>
      </c>
      <c r="CC113" s="429">
        <v>6.7735000000000004E-2</v>
      </c>
      <c r="CD113" s="429">
        <v>7.0883000000000002E-2</v>
      </c>
      <c r="CE113" s="429">
        <v>7.4445999999999998E-2</v>
      </c>
      <c r="CF113" s="429">
        <v>3.3015000000000003E-2</v>
      </c>
      <c r="CG113" s="429">
        <v>2.3477000000000001E-2</v>
      </c>
      <c r="CH113" s="429">
        <v>2.3244999999999998E-2</v>
      </c>
    </row>
    <row r="114" spans="1:86" x14ac:dyDescent="0.3">
      <c r="A114" s="655"/>
      <c r="B114" s="325" t="s">
        <v>231</v>
      </c>
      <c r="C114" s="125">
        <v>1.9753999999999997E-2</v>
      </c>
      <c r="D114" s="125">
        <v>1.6704E-2</v>
      </c>
      <c r="E114" s="125">
        <v>1.873E-2</v>
      </c>
      <c r="F114" s="429">
        <v>2.4410999999999999E-2</v>
      </c>
      <c r="G114" s="429">
        <v>2.3886999999999999E-2</v>
      </c>
      <c r="H114" s="429">
        <v>3.7404E-2</v>
      </c>
      <c r="I114" s="429">
        <v>3.7322000000000001E-2</v>
      </c>
      <c r="J114" s="429">
        <v>3.7436999999999998E-2</v>
      </c>
      <c r="K114" s="429">
        <v>3.7679999999999998E-2</v>
      </c>
      <c r="L114" s="429">
        <v>2.3616999999999999E-2</v>
      </c>
      <c r="M114" s="429">
        <v>2.3615999999999998E-2</v>
      </c>
      <c r="N114" s="429">
        <v>2.3258999999999998E-2</v>
      </c>
      <c r="O114" s="429">
        <v>2.4317999999999999E-2</v>
      </c>
      <c r="P114" s="429">
        <v>2.3214000000000002E-2</v>
      </c>
      <c r="Q114" s="429">
        <v>2.3549E-2</v>
      </c>
      <c r="R114" s="429">
        <v>2.4410999999999999E-2</v>
      </c>
      <c r="S114" s="429">
        <v>2.3886999999999999E-2</v>
      </c>
      <c r="T114" s="429">
        <v>3.7404E-2</v>
      </c>
      <c r="U114" s="429">
        <v>3.7322000000000001E-2</v>
      </c>
      <c r="V114" s="429">
        <v>3.7436999999999998E-2</v>
      </c>
      <c r="W114" s="429">
        <v>3.7679999999999998E-2</v>
      </c>
      <c r="X114" s="429">
        <v>2.3616999999999999E-2</v>
      </c>
      <c r="Y114" s="429">
        <v>2.3615999999999998E-2</v>
      </c>
      <c r="Z114" s="429">
        <v>2.3258999999999998E-2</v>
      </c>
      <c r="AA114" s="429">
        <v>2.4317999999999999E-2</v>
      </c>
      <c r="AB114" s="429">
        <v>2.3214000000000002E-2</v>
      </c>
      <c r="AC114" s="429">
        <v>2.3549E-2</v>
      </c>
      <c r="AD114" s="429">
        <v>2.4410999999999999E-2</v>
      </c>
      <c r="AE114" s="429">
        <v>2.3886999999999999E-2</v>
      </c>
      <c r="AF114" s="429">
        <v>3.7404E-2</v>
      </c>
      <c r="AG114" s="429">
        <v>3.7322000000000001E-2</v>
      </c>
      <c r="AH114" s="429">
        <v>3.7436999999999998E-2</v>
      </c>
      <c r="AI114" s="429">
        <v>3.7679999999999998E-2</v>
      </c>
      <c r="AJ114" s="429">
        <v>2.3616999999999999E-2</v>
      </c>
      <c r="AK114" s="429">
        <v>2.3615999999999998E-2</v>
      </c>
      <c r="AL114" s="429">
        <v>2.3258999999999998E-2</v>
      </c>
      <c r="AM114" s="429">
        <v>2.4317999999999999E-2</v>
      </c>
      <c r="AN114" s="429">
        <v>2.3214000000000002E-2</v>
      </c>
      <c r="AO114" s="429">
        <v>2.3549E-2</v>
      </c>
      <c r="AP114" s="429">
        <v>2.4410999999999999E-2</v>
      </c>
      <c r="AQ114" s="429">
        <v>2.3886999999999999E-2</v>
      </c>
      <c r="AR114" s="429">
        <v>3.7404E-2</v>
      </c>
      <c r="AS114" s="429">
        <v>3.7322000000000001E-2</v>
      </c>
      <c r="AT114" s="429">
        <v>3.7436999999999998E-2</v>
      </c>
      <c r="AU114" s="429">
        <v>3.7679999999999998E-2</v>
      </c>
      <c r="AV114" s="429">
        <v>2.3616999999999999E-2</v>
      </c>
      <c r="AW114" s="429">
        <v>2.3615999999999998E-2</v>
      </c>
      <c r="AX114" s="429">
        <v>2.3258999999999998E-2</v>
      </c>
      <c r="AY114" s="429">
        <v>2.4317999999999999E-2</v>
      </c>
      <c r="AZ114" s="429">
        <v>2.3214000000000002E-2</v>
      </c>
      <c r="BA114" s="429">
        <v>2.3549E-2</v>
      </c>
      <c r="BB114" s="429">
        <v>2.4410999999999999E-2</v>
      </c>
      <c r="BC114" s="429">
        <v>2.3886999999999999E-2</v>
      </c>
      <c r="BD114" s="429">
        <v>3.7404E-2</v>
      </c>
      <c r="BE114" s="429">
        <v>3.7322000000000001E-2</v>
      </c>
      <c r="BF114" s="429">
        <v>3.7436999999999998E-2</v>
      </c>
      <c r="BG114" s="429">
        <v>3.7679999999999998E-2</v>
      </c>
      <c r="BH114" s="429">
        <v>2.3616999999999999E-2</v>
      </c>
      <c r="BI114" s="429">
        <v>2.3615999999999998E-2</v>
      </c>
      <c r="BJ114" s="429">
        <v>2.3258999999999998E-2</v>
      </c>
      <c r="BK114" s="429">
        <v>2.4317999999999999E-2</v>
      </c>
      <c r="BL114" s="429">
        <v>2.3214000000000002E-2</v>
      </c>
      <c r="BM114" s="429">
        <v>2.3549E-2</v>
      </c>
      <c r="BN114" s="429">
        <v>2.4410999999999999E-2</v>
      </c>
      <c r="BO114" s="429">
        <v>2.3886999999999999E-2</v>
      </c>
      <c r="BP114" s="429">
        <v>3.7404E-2</v>
      </c>
      <c r="BQ114" s="429">
        <v>3.7322000000000001E-2</v>
      </c>
      <c r="BR114" s="429">
        <v>3.7436999999999998E-2</v>
      </c>
      <c r="BS114" s="429">
        <v>3.7679999999999998E-2</v>
      </c>
      <c r="BT114" s="429">
        <v>2.3616999999999999E-2</v>
      </c>
      <c r="BU114" s="429">
        <v>2.3615999999999998E-2</v>
      </c>
      <c r="BV114" s="429">
        <v>2.3258999999999998E-2</v>
      </c>
      <c r="BW114" s="429">
        <v>2.4317999999999999E-2</v>
      </c>
      <c r="BX114" s="429">
        <v>2.3214000000000002E-2</v>
      </c>
      <c r="BY114" s="429">
        <v>2.3549E-2</v>
      </c>
      <c r="BZ114" s="429">
        <v>2.4410999999999999E-2</v>
      </c>
      <c r="CA114" s="429">
        <v>2.3886999999999999E-2</v>
      </c>
      <c r="CB114" s="429">
        <v>3.7404E-2</v>
      </c>
      <c r="CC114" s="429">
        <v>3.7322000000000001E-2</v>
      </c>
      <c r="CD114" s="429">
        <v>3.7436999999999998E-2</v>
      </c>
      <c r="CE114" s="429">
        <v>3.7679999999999998E-2</v>
      </c>
      <c r="CF114" s="429">
        <v>2.3616999999999999E-2</v>
      </c>
      <c r="CG114" s="429">
        <v>2.3615999999999998E-2</v>
      </c>
      <c r="CH114" s="429">
        <v>2.3258999999999998E-2</v>
      </c>
    </row>
    <row r="115" spans="1:86" x14ac:dyDescent="0.3">
      <c r="A115" s="655"/>
      <c r="B115" s="326" t="s">
        <v>131</v>
      </c>
      <c r="C115" s="125">
        <v>3.0703000000000001E-2</v>
      </c>
      <c r="D115" s="125">
        <v>2.9971999999999999E-2</v>
      </c>
      <c r="E115" s="125">
        <v>2.9808999999999999E-2</v>
      </c>
      <c r="F115" s="429">
        <v>3.3085999999999997E-2</v>
      </c>
      <c r="G115" s="429">
        <v>3.1968000000000003E-2</v>
      </c>
      <c r="H115" s="429">
        <v>3.7016E-2</v>
      </c>
      <c r="I115" s="429">
        <v>3.6936999999999998E-2</v>
      </c>
      <c r="J115" s="429">
        <v>3.7067000000000003E-2</v>
      </c>
      <c r="K115" s="429">
        <v>5.7865E-2</v>
      </c>
      <c r="L115" s="429">
        <v>3.4433999999999999E-2</v>
      </c>
      <c r="M115" s="429">
        <v>3.2101999999999999E-2</v>
      </c>
      <c r="N115" s="429">
        <v>3.1699999999999999E-2</v>
      </c>
      <c r="O115" s="429">
        <v>3.4132999999999997E-2</v>
      </c>
      <c r="P115" s="429">
        <v>3.3505E-2</v>
      </c>
      <c r="Q115" s="429">
        <v>3.4636E-2</v>
      </c>
      <c r="R115" s="429">
        <v>3.3085999999999997E-2</v>
      </c>
      <c r="S115" s="429">
        <v>3.1968000000000003E-2</v>
      </c>
      <c r="T115" s="429">
        <v>3.7016E-2</v>
      </c>
      <c r="U115" s="429">
        <v>3.6936999999999998E-2</v>
      </c>
      <c r="V115" s="429">
        <v>3.7067000000000003E-2</v>
      </c>
      <c r="W115" s="429">
        <v>5.7865E-2</v>
      </c>
      <c r="X115" s="429">
        <v>3.4433999999999999E-2</v>
      </c>
      <c r="Y115" s="429">
        <v>3.2101999999999999E-2</v>
      </c>
      <c r="Z115" s="429">
        <v>3.1699999999999999E-2</v>
      </c>
      <c r="AA115" s="429">
        <v>3.4132999999999997E-2</v>
      </c>
      <c r="AB115" s="429">
        <v>3.3505E-2</v>
      </c>
      <c r="AC115" s="429">
        <v>3.4636E-2</v>
      </c>
      <c r="AD115" s="429">
        <v>3.3085999999999997E-2</v>
      </c>
      <c r="AE115" s="429">
        <v>3.1968000000000003E-2</v>
      </c>
      <c r="AF115" s="429">
        <v>3.7016E-2</v>
      </c>
      <c r="AG115" s="429">
        <v>3.6936999999999998E-2</v>
      </c>
      <c r="AH115" s="429">
        <v>3.7067000000000003E-2</v>
      </c>
      <c r="AI115" s="429">
        <v>5.7865E-2</v>
      </c>
      <c r="AJ115" s="429">
        <v>3.4433999999999999E-2</v>
      </c>
      <c r="AK115" s="429">
        <v>3.2101999999999999E-2</v>
      </c>
      <c r="AL115" s="429">
        <v>3.1699999999999999E-2</v>
      </c>
      <c r="AM115" s="429">
        <v>3.4132999999999997E-2</v>
      </c>
      <c r="AN115" s="429">
        <v>3.3505E-2</v>
      </c>
      <c r="AO115" s="429">
        <v>3.4636E-2</v>
      </c>
      <c r="AP115" s="429">
        <v>3.3085999999999997E-2</v>
      </c>
      <c r="AQ115" s="429">
        <v>3.1968000000000003E-2</v>
      </c>
      <c r="AR115" s="429">
        <v>3.7016E-2</v>
      </c>
      <c r="AS115" s="429">
        <v>3.6936999999999998E-2</v>
      </c>
      <c r="AT115" s="429">
        <v>3.7067000000000003E-2</v>
      </c>
      <c r="AU115" s="429">
        <v>5.7865E-2</v>
      </c>
      <c r="AV115" s="429">
        <v>3.4433999999999999E-2</v>
      </c>
      <c r="AW115" s="429">
        <v>3.2101999999999999E-2</v>
      </c>
      <c r="AX115" s="429">
        <v>3.1699999999999999E-2</v>
      </c>
      <c r="AY115" s="429">
        <v>3.4132999999999997E-2</v>
      </c>
      <c r="AZ115" s="429">
        <v>3.3505E-2</v>
      </c>
      <c r="BA115" s="429">
        <v>3.4636E-2</v>
      </c>
      <c r="BB115" s="429">
        <v>3.3085999999999997E-2</v>
      </c>
      <c r="BC115" s="429">
        <v>3.1968000000000003E-2</v>
      </c>
      <c r="BD115" s="429">
        <v>3.7016E-2</v>
      </c>
      <c r="BE115" s="429">
        <v>3.6936999999999998E-2</v>
      </c>
      <c r="BF115" s="429">
        <v>3.7067000000000003E-2</v>
      </c>
      <c r="BG115" s="429">
        <v>5.7865E-2</v>
      </c>
      <c r="BH115" s="429">
        <v>3.4433999999999999E-2</v>
      </c>
      <c r="BI115" s="429">
        <v>3.2101999999999999E-2</v>
      </c>
      <c r="BJ115" s="429">
        <v>3.1699999999999999E-2</v>
      </c>
      <c r="BK115" s="429">
        <v>3.4132999999999997E-2</v>
      </c>
      <c r="BL115" s="429">
        <v>3.3505E-2</v>
      </c>
      <c r="BM115" s="429">
        <v>3.4636E-2</v>
      </c>
      <c r="BN115" s="429">
        <v>3.3085999999999997E-2</v>
      </c>
      <c r="BO115" s="429">
        <v>3.1968000000000003E-2</v>
      </c>
      <c r="BP115" s="429">
        <v>3.7016E-2</v>
      </c>
      <c r="BQ115" s="429">
        <v>3.6936999999999998E-2</v>
      </c>
      <c r="BR115" s="429">
        <v>3.7067000000000003E-2</v>
      </c>
      <c r="BS115" s="429">
        <v>5.7865E-2</v>
      </c>
      <c r="BT115" s="429">
        <v>3.4433999999999999E-2</v>
      </c>
      <c r="BU115" s="429">
        <v>3.2101999999999999E-2</v>
      </c>
      <c r="BV115" s="429">
        <v>3.1699999999999999E-2</v>
      </c>
      <c r="BW115" s="429">
        <v>3.4132999999999997E-2</v>
      </c>
      <c r="BX115" s="429">
        <v>3.3505E-2</v>
      </c>
      <c r="BY115" s="429">
        <v>3.4636E-2</v>
      </c>
      <c r="BZ115" s="429">
        <v>3.3085999999999997E-2</v>
      </c>
      <c r="CA115" s="429">
        <v>3.1968000000000003E-2</v>
      </c>
      <c r="CB115" s="429">
        <v>3.7016E-2</v>
      </c>
      <c r="CC115" s="429">
        <v>3.6936999999999998E-2</v>
      </c>
      <c r="CD115" s="429">
        <v>3.7067000000000003E-2</v>
      </c>
      <c r="CE115" s="429">
        <v>5.7865E-2</v>
      </c>
      <c r="CF115" s="429">
        <v>3.4433999999999999E-2</v>
      </c>
      <c r="CG115" s="429">
        <v>3.2101999999999999E-2</v>
      </c>
      <c r="CH115" s="429">
        <v>3.1699999999999999E-2</v>
      </c>
    </row>
    <row r="116" spans="1:86" x14ac:dyDescent="0.3">
      <c r="A116" s="655"/>
      <c r="B116" s="326" t="s">
        <v>132</v>
      </c>
      <c r="C116" s="125">
        <v>3.0702E-2</v>
      </c>
      <c r="D116" s="125">
        <v>2.9954000000000001E-2</v>
      </c>
      <c r="E116" s="125">
        <v>2.9420999999999999E-2</v>
      </c>
      <c r="F116" s="429">
        <v>3.0629999999999998E-2</v>
      </c>
      <c r="G116" s="429">
        <v>3.9796999999999999E-2</v>
      </c>
      <c r="H116" s="429">
        <v>7.2358000000000006E-2</v>
      </c>
      <c r="I116" s="429">
        <v>6.7395999999999998E-2</v>
      </c>
      <c r="J116" s="429">
        <v>7.0425000000000001E-2</v>
      </c>
      <c r="K116" s="429">
        <v>7.1262999999999993E-2</v>
      </c>
      <c r="L116" s="429">
        <v>3.2589E-2</v>
      </c>
      <c r="M116" s="429">
        <v>3.1684999999999998E-2</v>
      </c>
      <c r="N116" s="429">
        <v>3.1695000000000001E-2</v>
      </c>
      <c r="O116" s="429">
        <v>3.4132000000000003E-2</v>
      </c>
      <c r="P116" s="429">
        <v>3.3488999999999998E-2</v>
      </c>
      <c r="Q116" s="429">
        <v>3.4247E-2</v>
      </c>
      <c r="R116" s="429">
        <v>3.0629999999999998E-2</v>
      </c>
      <c r="S116" s="429">
        <v>3.9796999999999999E-2</v>
      </c>
      <c r="T116" s="429">
        <v>7.2358000000000006E-2</v>
      </c>
      <c r="U116" s="429">
        <v>6.7395999999999998E-2</v>
      </c>
      <c r="V116" s="429">
        <v>7.0425000000000001E-2</v>
      </c>
      <c r="W116" s="429">
        <v>7.1262999999999993E-2</v>
      </c>
      <c r="X116" s="429">
        <v>3.2589E-2</v>
      </c>
      <c r="Y116" s="429">
        <v>3.1684999999999998E-2</v>
      </c>
      <c r="Z116" s="429">
        <v>3.1695000000000001E-2</v>
      </c>
      <c r="AA116" s="429">
        <v>3.4132000000000003E-2</v>
      </c>
      <c r="AB116" s="429">
        <v>3.3488999999999998E-2</v>
      </c>
      <c r="AC116" s="429">
        <v>3.4247E-2</v>
      </c>
      <c r="AD116" s="429">
        <v>3.0629999999999998E-2</v>
      </c>
      <c r="AE116" s="429">
        <v>3.9796999999999999E-2</v>
      </c>
      <c r="AF116" s="429">
        <v>7.2358000000000006E-2</v>
      </c>
      <c r="AG116" s="429">
        <v>6.7395999999999998E-2</v>
      </c>
      <c r="AH116" s="429">
        <v>7.0425000000000001E-2</v>
      </c>
      <c r="AI116" s="429">
        <v>7.1262999999999993E-2</v>
      </c>
      <c r="AJ116" s="429">
        <v>3.2589E-2</v>
      </c>
      <c r="AK116" s="429">
        <v>3.1684999999999998E-2</v>
      </c>
      <c r="AL116" s="429">
        <v>3.1695000000000001E-2</v>
      </c>
      <c r="AM116" s="429">
        <v>3.4132000000000003E-2</v>
      </c>
      <c r="AN116" s="429">
        <v>3.3488999999999998E-2</v>
      </c>
      <c r="AO116" s="429">
        <v>3.4247E-2</v>
      </c>
      <c r="AP116" s="429">
        <v>3.0629999999999998E-2</v>
      </c>
      <c r="AQ116" s="429">
        <v>3.9796999999999999E-2</v>
      </c>
      <c r="AR116" s="429">
        <v>7.2358000000000006E-2</v>
      </c>
      <c r="AS116" s="429">
        <v>6.7395999999999998E-2</v>
      </c>
      <c r="AT116" s="429">
        <v>7.0425000000000001E-2</v>
      </c>
      <c r="AU116" s="429">
        <v>7.1262999999999993E-2</v>
      </c>
      <c r="AV116" s="429">
        <v>3.2589E-2</v>
      </c>
      <c r="AW116" s="429">
        <v>3.1684999999999998E-2</v>
      </c>
      <c r="AX116" s="429">
        <v>3.1695000000000001E-2</v>
      </c>
      <c r="AY116" s="429">
        <v>3.4132000000000003E-2</v>
      </c>
      <c r="AZ116" s="429">
        <v>3.3488999999999998E-2</v>
      </c>
      <c r="BA116" s="429">
        <v>3.4247E-2</v>
      </c>
      <c r="BB116" s="429">
        <v>3.0629999999999998E-2</v>
      </c>
      <c r="BC116" s="429">
        <v>3.9796999999999999E-2</v>
      </c>
      <c r="BD116" s="429">
        <v>7.2358000000000006E-2</v>
      </c>
      <c r="BE116" s="429">
        <v>6.7395999999999998E-2</v>
      </c>
      <c r="BF116" s="429">
        <v>7.0425000000000001E-2</v>
      </c>
      <c r="BG116" s="429">
        <v>7.1262999999999993E-2</v>
      </c>
      <c r="BH116" s="429">
        <v>3.2589E-2</v>
      </c>
      <c r="BI116" s="429">
        <v>3.1684999999999998E-2</v>
      </c>
      <c r="BJ116" s="429">
        <v>3.1695000000000001E-2</v>
      </c>
      <c r="BK116" s="429">
        <v>3.4132000000000003E-2</v>
      </c>
      <c r="BL116" s="429">
        <v>3.3488999999999998E-2</v>
      </c>
      <c r="BM116" s="429">
        <v>3.4247E-2</v>
      </c>
      <c r="BN116" s="429">
        <v>3.0629999999999998E-2</v>
      </c>
      <c r="BO116" s="429">
        <v>3.9796999999999999E-2</v>
      </c>
      <c r="BP116" s="429">
        <v>7.2358000000000006E-2</v>
      </c>
      <c r="BQ116" s="429">
        <v>6.7395999999999998E-2</v>
      </c>
      <c r="BR116" s="429">
        <v>7.0425000000000001E-2</v>
      </c>
      <c r="BS116" s="429">
        <v>7.1262999999999993E-2</v>
      </c>
      <c r="BT116" s="429">
        <v>3.2589E-2</v>
      </c>
      <c r="BU116" s="429">
        <v>3.1684999999999998E-2</v>
      </c>
      <c r="BV116" s="429">
        <v>3.1695000000000001E-2</v>
      </c>
      <c r="BW116" s="429">
        <v>3.4132000000000003E-2</v>
      </c>
      <c r="BX116" s="429">
        <v>3.3488999999999998E-2</v>
      </c>
      <c r="BY116" s="429">
        <v>3.4247E-2</v>
      </c>
      <c r="BZ116" s="429">
        <v>3.0629999999999998E-2</v>
      </c>
      <c r="CA116" s="429">
        <v>3.9796999999999999E-2</v>
      </c>
      <c r="CB116" s="429">
        <v>7.2358000000000006E-2</v>
      </c>
      <c r="CC116" s="429">
        <v>6.7395999999999998E-2</v>
      </c>
      <c r="CD116" s="429">
        <v>7.0425000000000001E-2</v>
      </c>
      <c r="CE116" s="429">
        <v>7.1262999999999993E-2</v>
      </c>
      <c r="CF116" s="429">
        <v>3.2589E-2</v>
      </c>
      <c r="CG116" s="429">
        <v>3.1684999999999998E-2</v>
      </c>
      <c r="CH116" s="429">
        <v>3.1695000000000001E-2</v>
      </c>
    </row>
    <row r="117" spans="1:86" x14ac:dyDescent="0.3">
      <c r="A117" s="655"/>
      <c r="B117" s="326" t="s">
        <v>133</v>
      </c>
      <c r="C117" s="125">
        <v>2.7466999999999998E-2</v>
      </c>
      <c r="D117" s="125">
        <v>2.7660000000000001E-2</v>
      </c>
      <c r="E117" s="125">
        <v>2.7455E-2</v>
      </c>
      <c r="F117" s="429">
        <v>3.3785999999999997E-2</v>
      </c>
      <c r="G117" s="429">
        <v>3.5278999999999998E-2</v>
      </c>
      <c r="H117" s="429">
        <v>6.1283999999999998E-2</v>
      </c>
      <c r="I117" s="429">
        <v>5.9367999999999997E-2</v>
      </c>
      <c r="J117" s="429">
        <v>6.0514999999999999E-2</v>
      </c>
      <c r="K117" s="429">
        <v>5.7696999999999998E-2</v>
      </c>
      <c r="L117" s="429">
        <v>3.4405999999999999E-2</v>
      </c>
      <c r="M117" s="429">
        <v>3.3929000000000001E-2</v>
      </c>
      <c r="N117" s="429">
        <v>2.9774999999999999E-2</v>
      </c>
      <c r="O117" s="429">
        <v>3.1230999999999998E-2</v>
      </c>
      <c r="P117" s="429">
        <v>3.1535000000000001E-2</v>
      </c>
      <c r="Q117" s="429">
        <v>3.2278999999999995E-2</v>
      </c>
      <c r="R117" s="429">
        <v>3.3785999999999997E-2</v>
      </c>
      <c r="S117" s="429">
        <v>3.5278999999999998E-2</v>
      </c>
      <c r="T117" s="429">
        <v>6.1283999999999998E-2</v>
      </c>
      <c r="U117" s="429">
        <v>5.9367999999999997E-2</v>
      </c>
      <c r="V117" s="429">
        <v>6.0514999999999999E-2</v>
      </c>
      <c r="W117" s="429">
        <v>5.7696999999999998E-2</v>
      </c>
      <c r="X117" s="429">
        <v>3.4405999999999999E-2</v>
      </c>
      <c r="Y117" s="429">
        <v>3.3929000000000001E-2</v>
      </c>
      <c r="Z117" s="429">
        <v>2.9774999999999999E-2</v>
      </c>
      <c r="AA117" s="429">
        <v>3.1230999999999998E-2</v>
      </c>
      <c r="AB117" s="429">
        <v>3.1535000000000001E-2</v>
      </c>
      <c r="AC117" s="429">
        <v>3.2278999999999995E-2</v>
      </c>
      <c r="AD117" s="429">
        <v>3.3785999999999997E-2</v>
      </c>
      <c r="AE117" s="429">
        <v>3.5278999999999998E-2</v>
      </c>
      <c r="AF117" s="429">
        <v>6.1283999999999998E-2</v>
      </c>
      <c r="AG117" s="429">
        <v>5.9367999999999997E-2</v>
      </c>
      <c r="AH117" s="429">
        <v>6.0514999999999999E-2</v>
      </c>
      <c r="AI117" s="429">
        <v>5.7696999999999998E-2</v>
      </c>
      <c r="AJ117" s="429">
        <v>3.4405999999999999E-2</v>
      </c>
      <c r="AK117" s="429">
        <v>3.3929000000000001E-2</v>
      </c>
      <c r="AL117" s="429">
        <v>2.9774999999999999E-2</v>
      </c>
      <c r="AM117" s="429">
        <v>3.1230999999999998E-2</v>
      </c>
      <c r="AN117" s="429">
        <v>3.1535000000000001E-2</v>
      </c>
      <c r="AO117" s="429">
        <v>3.2278999999999995E-2</v>
      </c>
      <c r="AP117" s="429">
        <v>3.3785999999999997E-2</v>
      </c>
      <c r="AQ117" s="429">
        <v>3.5278999999999998E-2</v>
      </c>
      <c r="AR117" s="429">
        <v>6.1283999999999998E-2</v>
      </c>
      <c r="AS117" s="429">
        <v>5.9367999999999997E-2</v>
      </c>
      <c r="AT117" s="429">
        <v>6.0514999999999999E-2</v>
      </c>
      <c r="AU117" s="429">
        <v>5.7696999999999998E-2</v>
      </c>
      <c r="AV117" s="429">
        <v>3.4405999999999999E-2</v>
      </c>
      <c r="AW117" s="429">
        <v>3.3929000000000001E-2</v>
      </c>
      <c r="AX117" s="429">
        <v>2.9774999999999999E-2</v>
      </c>
      <c r="AY117" s="429">
        <v>3.1230999999999998E-2</v>
      </c>
      <c r="AZ117" s="429">
        <v>3.1535000000000001E-2</v>
      </c>
      <c r="BA117" s="429">
        <v>3.2278999999999995E-2</v>
      </c>
      <c r="BB117" s="429">
        <v>3.3785999999999997E-2</v>
      </c>
      <c r="BC117" s="429">
        <v>3.5278999999999998E-2</v>
      </c>
      <c r="BD117" s="429">
        <v>6.1283999999999998E-2</v>
      </c>
      <c r="BE117" s="429">
        <v>5.9367999999999997E-2</v>
      </c>
      <c r="BF117" s="429">
        <v>6.0514999999999999E-2</v>
      </c>
      <c r="BG117" s="429">
        <v>5.7696999999999998E-2</v>
      </c>
      <c r="BH117" s="429">
        <v>3.4405999999999999E-2</v>
      </c>
      <c r="BI117" s="429">
        <v>3.3929000000000001E-2</v>
      </c>
      <c r="BJ117" s="429">
        <v>2.9774999999999999E-2</v>
      </c>
      <c r="BK117" s="429">
        <v>3.1230999999999998E-2</v>
      </c>
      <c r="BL117" s="429">
        <v>3.1535000000000001E-2</v>
      </c>
      <c r="BM117" s="429">
        <v>3.2278999999999995E-2</v>
      </c>
      <c r="BN117" s="429">
        <v>3.3785999999999997E-2</v>
      </c>
      <c r="BO117" s="429">
        <v>3.5278999999999998E-2</v>
      </c>
      <c r="BP117" s="429">
        <v>6.1283999999999998E-2</v>
      </c>
      <c r="BQ117" s="429">
        <v>5.9367999999999997E-2</v>
      </c>
      <c r="BR117" s="429">
        <v>6.0514999999999999E-2</v>
      </c>
      <c r="BS117" s="429">
        <v>5.7696999999999998E-2</v>
      </c>
      <c r="BT117" s="429">
        <v>3.4405999999999999E-2</v>
      </c>
      <c r="BU117" s="429">
        <v>3.3929000000000001E-2</v>
      </c>
      <c r="BV117" s="429">
        <v>2.9774999999999999E-2</v>
      </c>
      <c r="BW117" s="429">
        <v>3.1230999999999998E-2</v>
      </c>
      <c r="BX117" s="429">
        <v>3.1535000000000001E-2</v>
      </c>
      <c r="BY117" s="429">
        <v>3.2278999999999995E-2</v>
      </c>
      <c r="BZ117" s="429">
        <v>3.3785999999999997E-2</v>
      </c>
      <c r="CA117" s="429">
        <v>3.5278999999999998E-2</v>
      </c>
      <c r="CB117" s="429">
        <v>6.1283999999999998E-2</v>
      </c>
      <c r="CC117" s="429">
        <v>5.9367999999999997E-2</v>
      </c>
      <c r="CD117" s="429">
        <v>6.0514999999999999E-2</v>
      </c>
      <c r="CE117" s="429">
        <v>5.7696999999999998E-2</v>
      </c>
      <c r="CF117" s="429">
        <v>3.4405999999999999E-2</v>
      </c>
      <c r="CG117" s="429">
        <v>3.3929000000000001E-2</v>
      </c>
      <c r="CH117" s="429">
        <v>2.9774999999999999E-2</v>
      </c>
    </row>
    <row r="118" spans="1:86" x14ac:dyDescent="0.3">
      <c r="A118" s="655"/>
      <c r="B118" s="326" t="s">
        <v>134</v>
      </c>
      <c r="C118" s="125">
        <v>2.6726E-2</v>
      </c>
      <c r="D118" s="125">
        <v>2.6533999999999999E-2</v>
      </c>
      <c r="E118" s="125">
        <v>2.6903E-2</v>
      </c>
      <c r="F118" s="429">
        <v>3.141E-2</v>
      </c>
      <c r="G118" s="429">
        <v>3.3187000000000001E-2</v>
      </c>
      <c r="H118" s="429">
        <v>5.7666000000000002E-2</v>
      </c>
      <c r="I118" s="429">
        <v>5.6468999999999998E-2</v>
      </c>
      <c r="J118" s="429">
        <v>5.7072999999999999E-2</v>
      </c>
      <c r="K118" s="429">
        <v>5.6027E-2</v>
      </c>
      <c r="L118" s="429">
        <v>3.2396000000000001E-2</v>
      </c>
      <c r="M118" s="429">
        <v>3.2539000000000005E-2</v>
      </c>
      <c r="N118" s="429">
        <v>2.9391E-2</v>
      </c>
      <c r="O118" s="429">
        <v>2.9968999999999999E-2</v>
      </c>
      <c r="P118" s="429">
        <v>3.0577E-2</v>
      </c>
      <c r="Q118" s="429">
        <v>3.1021E-2</v>
      </c>
      <c r="R118" s="429">
        <v>3.141E-2</v>
      </c>
      <c r="S118" s="429">
        <v>3.3187000000000001E-2</v>
      </c>
      <c r="T118" s="429">
        <v>5.7666000000000002E-2</v>
      </c>
      <c r="U118" s="429">
        <v>5.6468999999999998E-2</v>
      </c>
      <c r="V118" s="429">
        <v>5.7072999999999999E-2</v>
      </c>
      <c r="W118" s="429">
        <v>5.6027E-2</v>
      </c>
      <c r="X118" s="429">
        <v>3.2396000000000001E-2</v>
      </c>
      <c r="Y118" s="429">
        <v>3.2539000000000005E-2</v>
      </c>
      <c r="Z118" s="429">
        <v>2.9391E-2</v>
      </c>
      <c r="AA118" s="429">
        <v>2.9968999999999999E-2</v>
      </c>
      <c r="AB118" s="429">
        <v>3.0577E-2</v>
      </c>
      <c r="AC118" s="429">
        <v>3.1021E-2</v>
      </c>
      <c r="AD118" s="429">
        <v>3.141E-2</v>
      </c>
      <c r="AE118" s="429">
        <v>3.3187000000000001E-2</v>
      </c>
      <c r="AF118" s="429">
        <v>5.7666000000000002E-2</v>
      </c>
      <c r="AG118" s="429">
        <v>5.6468999999999998E-2</v>
      </c>
      <c r="AH118" s="429">
        <v>5.7072999999999999E-2</v>
      </c>
      <c r="AI118" s="429">
        <v>5.6027E-2</v>
      </c>
      <c r="AJ118" s="429">
        <v>3.2396000000000001E-2</v>
      </c>
      <c r="AK118" s="429">
        <v>3.2539000000000005E-2</v>
      </c>
      <c r="AL118" s="429">
        <v>2.9391E-2</v>
      </c>
      <c r="AM118" s="429">
        <v>2.9968999999999999E-2</v>
      </c>
      <c r="AN118" s="429">
        <v>3.0577E-2</v>
      </c>
      <c r="AO118" s="429">
        <v>3.1021E-2</v>
      </c>
      <c r="AP118" s="429">
        <v>3.141E-2</v>
      </c>
      <c r="AQ118" s="429">
        <v>3.3187000000000001E-2</v>
      </c>
      <c r="AR118" s="429">
        <v>5.7666000000000002E-2</v>
      </c>
      <c r="AS118" s="429">
        <v>5.6468999999999998E-2</v>
      </c>
      <c r="AT118" s="429">
        <v>5.7072999999999999E-2</v>
      </c>
      <c r="AU118" s="429">
        <v>5.6027E-2</v>
      </c>
      <c r="AV118" s="429">
        <v>3.2396000000000001E-2</v>
      </c>
      <c r="AW118" s="429">
        <v>3.2539000000000005E-2</v>
      </c>
      <c r="AX118" s="429">
        <v>2.9391E-2</v>
      </c>
      <c r="AY118" s="429">
        <v>2.9968999999999999E-2</v>
      </c>
      <c r="AZ118" s="429">
        <v>3.0577E-2</v>
      </c>
      <c r="BA118" s="429">
        <v>3.1021E-2</v>
      </c>
      <c r="BB118" s="429">
        <v>3.141E-2</v>
      </c>
      <c r="BC118" s="429">
        <v>3.3187000000000001E-2</v>
      </c>
      <c r="BD118" s="429">
        <v>5.7666000000000002E-2</v>
      </c>
      <c r="BE118" s="429">
        <v>5.6468999999999998E-2</v>
      </c>
      <c r="BF118" s="429">
        <v>5.7072999999999999E-2</v>
      </c>
      <c r="BG118" s="429">
        <v>5.6027E-2</v>
      </c>
      <c r="BH118" s="429">
        <v>3.2396000000000001E-2</v>
      </c>
      <c r="BI118" s="429">
        <v>3.2539000000000005E-2</v>
      </c>
      <c r="BJ118" s="429">
        <v>2.9391E-2</v>
      </c>
      <c r="BK118" s="429">
        <v>2.9968999999999999E-2</v>
      </c>
      <c r="BL118" s="429">
        <v>3.0577E-2</v>
      </c>
      <c r="BM118" s="429">
        <v>3.1021E-2</v>
      </c>
      <c r="BN118" s="429">
        <v>3.141E-2</v>
      </c>
      <c r="BO118" s="429">
        <v>3.3187000000000001E-2</v>
      </c>
      <c r="BP118" s="429">
        <v>5.7666000000000002E-2</v>
      </c>
      <c r="BQ118" s="429">
        <v>5.6468999999999998E-2</v>
      </c>
      <c r="BR118" s="429">
        <v>5.7072999999999999E-2</v>
      </c>
      <c r="BS118" s="429">
        <v>5.6027E-2</v>
      </c>
      <c r="BT118" s="429">
        <v>3.2396000000000001E-2</v>
      </c>
      <c r="BU118" s="429">
        <v>3.2539000000000005E-2</v>
      </c>
      <c r="BV118" s="429">
        <v>2.9391E-2</v>
      </c>
      <c r="BW118" s="429">
        <v>2.9968999999999999E-2</v>
      </c>
      <c r="BX118" s="429">
        <v>3.0577E-2</v>
      </c>
      <c r="BY118" s="429">
        <v>3.1021E-2</v>
      </c>
      <c r="BZ118" s="429">
        <v>3.141E-2</v>
      </c>
      <c r="CA118" s="429">
        <v>3.3187000000000001E-2</v>
      </c>
      <c r="CB118" s="429">
        <v>5.7666000000000002E-2</v>
      </c>
      <c r="CC118" s="429">
        <v>5.6468999999999998E-2</v>
      </c>
      <c r="CD118" s="429">
        <v>5.7072999999999999E-2</v>
      </c>
      <c r="CE118" s="429">
        <v>5.6027E-2</v>
      </c>
      <c r="CF118" s="429">
        <v>3.2396000000000001E-2</v>
      </c>
      <c r="CG118" s="429">
        <v>3.2539000000000005E-2</v>
      </c>
      <c r="CH118" s="429">
        <v>2.9391E-2</v>
      </c>
    </row>
    <row r="119" spans="1:86" x14ac:dyDescent="0.3">
      <c r="A119" s="655"/>
      <c r="B119" s="326" t="s">
        <v>232</v>
      </c>
      <c r="C119" s="125">
        <v>2.6726E-2</v>
      </c>
      <c r="D119" s="125">
        <v>2.6533999999999999E-2</v>
      </c>
      <c r="E119" s="125">
        <v>2.6903E-2</v>
      </c>
      <c r="F119" s="429">
        <v>3.141E-2</v>
      </c>
      <c r="G119" s="429">
        <v>3.3187000000000001E-2</v>
      </c>
      <c r="H119" s="429">
        <v>5.7666000000000002E-2</v>
      </c>
      <c r="I119" s="429">
        <v>5.6468999999999998E-2</v>
      </c>
      <c r="J119" s="429">
        <v>5.7072999999999999E-2</v>
      </c>
      <c r="K119" s="429">
        <v>5.6027E-2</v>
      </c>
      <c r="L119" s="429">
        <v>3.2396000000000001E-2</v>
      </c>
      <c r="M119" s="429">
        <v>3.2539000000000005E-2</v>
      </c>
      <c r="N119" s="429">
        <v>2.9391E-2</v>
      </c>
      <c r="O119" s="429">
        <v>2.9968999999999999E-2</v>
      </c>
      <c r="P119" s="429">
        <v>3.0577E-2</v>
      </c>
      <c r="Q119" s="429">
        <v>3.1021E-2</v>
      </c>
      <c r="R119" s="429">
        <v>3.141E-2</v>
      </c>
      <c r="S119" s="429">
        <v>3.3187000000000001E-2</v>
      </c>
      <c r="T119" s="429">
        <v>5.7666000000000002E-2</v>
      </c>
      <c r="U119" s="429">
        <v>5.6468999999999998E-2</v>
      </c>
      <c r="V119" s="429">
        <v>5.7072999999999999E-2</v>
      </c>
      <c r="W119" s="429">
        <v>5.6027E-2</v>
      </c>
      <c r="X119" s="429">
        <v>3.2396000000000001E-2</v>
      </c>
      <c r="Y119" s="429">
        <v>3.2539000000000005E-2</v>
      </c>
      <c r="Z119" s="429">
        <v>2.9391E-2</v>
      </c>
      <c r="AA119" s="429">
        <v>2.9968999999999999E-2</v>
      </c>
      <c r="AB119" s="429">
        <v>3.0577E-2</v>
      </c>
      <c r="AC119" s="429">
        <v>3.1021E-2</v>
      </c>
      <c r="AD119" s="429">
        <v>3.141E-2</v>
      </c>
      <c r="AE119" s="429">
        <v>3.3187000000000001E-2</v>
      </c>
      <c r="AF119" s="429">
        <v>5.7666000000000002E-2</v>
      </c>
      <c r="AG119" s="429">
        <v>5.6468999999999998E-2</v>
      </c>
      <c r="AH119" s="429">
        <v>5.7072999999999999E-2</v>
      </c>
      <c r="AI119" s="429">
        <v>5.6027E-2</v>
      </c>
      <c r="AJ119" s="429">
        <v>3.2396000000000001E-2</v>
      </c>
      <c r="AK119" s="429">
        <v>3.2539000000000005E-2</v>
      </c>
      <c r="AL119" s="429">
        <v>2.9391E-2</v>
      </c>
      <c r="AM119" s="429">
        <v>2.9968999999999999E-2</v>
      </c>
      <c r="AN119" s="429">
        <v>3.0577E-2</v>
      </c>
      <c r="AO119" s="429">
        <v>3.1021E-2</v>
      </c>
      <c r="AP119" s="429">
        <v>3.141E-2</v>
      </c>
      <c r="AQ119" s="429">
        <v>3.3187000000000001E-2</v>
      </c>
      <c r="AR119" s="429">
        <v>5.7666000000000002E-2</v>
      </c>
      <c r="AS119" s="429">
        <v>5.6468999999999998E-2</v>
      </c>
      <c r="AT119" s="429">
        <v>5.7072999999999999E-2</v>
      </c>
      <c r="AU119" s="429">
        <v>5.6027E-2</v>
      </c>
      <c r="AV119" s="429">
        <v>3.2396000000000001E-2</v>
      </c>
      <c r="AW119" s="429">
        <v>3.2539000000000005E-2</v>
      </c>
      <c r="AX119" s="429">
        <v>2.9391E-2</v>
      </c>
      <c r="AY119" s="429">
        <v>2.9968999999999999E-2</v>
      </c>
      <c r="AZ119" s="429">
        <v>3.0577E-2</v>
      </c>
      <c r="BA119" s="429">
        <v>3.1021E-2</v>
      </c>
      <c r="BB119" s="429">
        <v>3.141E-2</v>
      </c>
      <c r="BC119" s="429">
        <v>3.3187000000000001E-2</v>
      </c>
      <c r="BD119" s="429">
        <v>5.7666000000000002E-2</v>
      </c>
      <c r="BE119" s="429">
        <v>5.6468999999999998E-2</v>
      </c>
      <c r="BF119" s="429">
        <v>5.7072999999999999E-2</v>
      </c>
      <c r="BG119" s="429">
        <v>5.6027E-2</v>
      </c>
      <c r="BH119" s="429">
        <v>3.2396000000000001E-2</v>
      </c>
      <c r="BI119" s="429">
        <v>3.2539000000000005E-2</v>
      </c>
      <c r="BJ119" s="429">
        <v>2.9391E-2</v>
      </c>
      <c r="BK119" s="429">
        <v>2.9968999999999999E-2</v>
      </c>
      <c r="BL119" s="429">
        <v>3.0577E-2</v>
      </c>
      <c r="BM119" s="429">
        <v>3.1021E-2</v>
      </c>
      <c r="BN119" s="429">
        <v>3.141E-2</v>
      </c>
      <c r="BO119" s="429">
        <v>3.3187000000000001E-2</v>
      </c>
      <c r="BP119" s="429">
        <v>5.7666000000000002E-2</v>
      </c>
      <c r="BQ119" s="429">
        <v>5.6468999999999998E-2</v>
      </c>
      <c r="BR119" s="429">
        <v>5.7072999999999999E-2</v>
      </c>
      <c r="BS119" s="429">
        <v>5.6027E-2</v>
      </c>
      <c r="BT119" s="429">
        <v>3.2396000000000001E-2</v>
      </c>
      <c r="BU119" s="429">
        <v>3.2539000000000005E-2</v>
      </c>
      <c r="BV119" s="429">
        <v>2.9391E-2</v>
      </c>
      <c r="BW119" s="429">
        <v>2.9968999999999999E-2</v>
      </c>
      <c r="BX119" s="429">
        <v>3.0577E-2</v>
      </c>
      <c r="BY119" s="429">
        <v>3.1021E-2</v>
      </c>
      <c r="BZ119" s="429">
        <v>3.141E-2</v>
      </c>
      <c r="CA119" s="429">
        <v>3.3187000000000001E-2</v>
      </c>
      <c r="CB119" s="429">
        <v>5.7666000000000002E-2</v>
      </c>
      <c r="CC119" s="429">
        <v>5.6468999999999998E-2</v>
      </c>
      <c r="CD119" s="429">
        <v>5.7072999999999999E-2</v>
      </c>
      <c r="CE119" s="429">
        <v>5.6027E-2</v>
      </c>
      <c r="CF119" s="429">
        <v>3.2396000000000001E-2</v>
      </c>
      <c r="CG119" s="429">
        <v>3.2539000000000005E-2</v>
      </c>
      <c r="CH119" s="429">
        <v>2.9391E-2</v>
      </c>
    </row>
    <row r="120" spans="1:86" x14ac:dyDescent="0.3">
      <c r="A120" s="655"/>
      <c r="B120" s="326" t="s">
        <v>233</v>
      </c>
      <c r="C120" s="125">
        <v>2.6726E-2</v>
      </c>
      <c r="D120" s="125">
        <v>2.6533999999999999E-2</v>
      </c>
      <c r="E120" s="125">
        <v>2.6903E-2</v>
      </c>
      <c r="F120" s="429">
        <v>3.141E-2</v>
      </c>
      <c r="G120" s="429">
        <v>3.3187000000000001E-2</v>
      </c>
      <c r="H120" s="429">
        <v>5.7666000000000002E-2</v>
      </c>
      <c r="I120" s="429">
        <v>5.6468999999999998E-2</v>
      </c>
      <c r="J120" s="429">
        <v>5.7072999999999999E-2</v>
      </c>
      <c r="K120" s="429">
        <v>5.6027E-2</v>
      </c>
      <c r="L120" s="429">
        <v>3.2396000000000001E-2</v>
      </c>
      <c r="M120" s="429">
        <v>3.2539000000000005E-2</v>
      </c>
      <c r="N120" s="429">
        <v>2.9391E-2</v>
      </c>
      <c r="O120" s="429">
        <v>2.9968999999999999E-2</v>
      </c>
      <c r="P120" s="429">
        <v>3.0577E-2</v>
      </c>
      <c r="Q120" s="429">
        <v>3.1021E-2</v>
      </c>
      <c r="R120" s="429">
        <v>3.141E-2</v>
      </c>
      <c r="S120" s="429">
        <v>3.3187000000000001E-2</v>
      </c>
      <c r="T120" s="429">
        <v>5.7666000000000002E-2</v>
      </c>
      <c r="U120" s="429">
        <v>5.6468999999999998E-2</v>
      </c>
      <c r="V120" s="429">
        <v>5.7072999999999999E-2</v>
      </c>
      <c r="W120" s="429">
        <v>5.6027E-2</v>
      </c>
      <c r="X120" s="429">
        <v>3.2396000000000001E-2</v>
      </c>
      <c r="Y120" s="429">
        <v>3.2539000000000005E-2</v>
      </c>
      <c r="Z120" s="429">
        <v>2.9391E-2</v>
      </c>
      <c r="AA120" s="429">
        <v>2.9968999999999999E-2</v>
      </c>
      <c r="AB120" s="429">
        <v>3.0577E-2</v>
      </c>
      <c r="AC120" s="429">
        <v>3.1021E-2</v>
      </c>
      <c r="AD120" s="429">
        <v>3.141E-2</v>
      </c>
      <c r="AE120" s="429">
        <v>3.3187000000000001E-2</v>
      </c>
      <c r="AF120" s="429">
        <v>5.7666000000000002E-2</v>
      </c>
      <c r="AG120" s="429">
        <v>5.6468999999999998E-2</v>
      </c>
      <c r="AH120" s="429">
        <v>5.7072999999999999E-2</v>
      </c>
      <c r="AI120" s="429">
        <v>5.6027E-2</v>
      </c>
      <c r="AJ120" s="429">
        <v>3.2396000000000001E-2</v>
      </c>
      <c r="AK120" s="429">
        <v>3.2539000000000005E-2</v>
      </c>
      <c r="AL120" s="429">
        <v>2.9391E-2</v>
      </c>
      <c r="AM120" s="429">
        <v>2.9968999999999999E-2</v>
      </c>
      <c r="AN120" s="429">
        <v>3.0577E-2</v>
      </c>
      <c r="AO120" s="429">
        <v>3.1021E-2</v>
      </c>
      <c r="AP120" s="429">
        <v>3.141E-2</v>
      </c>
      <c r="AQ120" s="429">
        <v>3.3187000000000001E-2</v>
      </c>
      <c r="AR120" s="429">
        <v>5.7666000000000002E-2</v>
      </c>
      <c r="AS120" s="429">
        <v>5.6468999999999998E-2</v>
      </c>
      <c r="AT120" s="429">
        <v>5.7072999999999999E-2</v>
      </c>
      <c r="AU120" s="429">
        <v>5.6027E-2</v>
      </c>
      <c r="AV120" s="429">
        <v>3.2396000000000001E-2</v>
      </c>
      <c r="AW120" s="429">
        <v>3.2539000000000005E-2</v>
      </c>
      <c r="AX120" s="429">
        <v>2.9391E-2</v>
      </c>
      <c r="AY120" s="429">
        <v>2.9968999999999999E-2</v>
      </c>
      <c r="AZ120" s="429">
        <v>3.0577E-2</v>
      </c>
      <c r="BA120" s="429">
        <v>3.1021E-2</v>
      </c>
      <c r="BB120" s="429">
        <v>3.141E-2</v>
      </c>
      <c r="BC120" s="429">
        <v>3.3187000000000001E-2</v>
      </c>
      <c r="BD120" s="429">
        <v>5.7666000000000002E-2</v>
      </c>
      <c r="BE120" s="429">
        <v>5.6468999999999998E-2</v>
      </c>
      <c r="BF120" s="429">
        <v>5.7072999999999999E-2</v>
      </c>
      <c r="BG120" s="429">
        <v>5.6027E-2</v>
      </c>
      <c r="BH120" s="429">
        <v>3.2396000000000001E-2</v>
      </c>
      <c r="BI120" s="429">
        <v>3.2539000000000005E-2</v>
      </c>
      <c r="BJ120" s="429">
        <v>2.9391E-2</v>
      </c>
      <c r="BK120" s="429">
        <v>2.9968999999999999E-2</v>
      </c>
      <c r="BL120" s="429">
        <v>3.0577E-2</v>
      </c>
      <c r="BM120" s="429">
        <v>3.1021E-2</v>
      </c>
      <c r="BN120" s="429">
        <v>3.141E-2</v>
      </c>
      <c r="BO120" s="429">
        <v>3.3187000000000001E-2</v>
      </c>
      <c r="BP120" s="429">
        <v>5.7666000000000002E-2</v>
      </c>
      <c r="BQ120" s="429">
        <v>5.6468999999999998E-2</v>
      </c>
      <c r="BR120" s="429">
        <v>5.7072999999999999E-2</v>
      </c>
      <c r="BS120" s="429">
        <v>5.6027E-2</v>
      </c>
      <c r="BT120" s="429">
        <v>3.2396000000000001E-2</v>
      </c>
      <c r="BU120" s="429">
        <v>3.2539000000000005E-2</v>
      </c>
      <c r="BV120" s="429">
        <v>2.9391E-2</v>
      </c>
      <c r="BW120" s="429">
        <v>2.9968999999999999E-2</v>
      </c>
      <c r="BX120" s="429">
        <v>3.0577E-2</v>
      </c>
      <c r="BY120" s="429">
        <v>3.1021E-2</v>
      </c>
      <c r="BZ120" s="429">
        <v>3.141E-2</v>
      </c>
      <c r="CA120" s="429">
        <v>3.3187000000000001E-2</v>
      </c>
      <c r="CB120" s="429">
        <v>5.7666000000000002E-2</v>
      </c>
      <c r="CC120" s="429">
        <v>5.6468999999999998E-2</v>
      </c>
      <c r="CD120" s="429">
        <v>5.7072999999999999E-2</v>
      </c>
      <c r="CE120" s="429">
        <v>5.6027E-2</v>
      </c>
      <c r="CF120" s="429">
        <v>3.2396000000000001E-2</v>
      </c>
      <c r="CG120" s="429">
        <v>3.2539000000000005E-2</v>
      </c>
      <c r="CH120" s="429">
        <v>2.9391E-2</v>
      </c>
    </row>
    <row r="121" spans="1:86" x14ac:dyDescent="0.3">
      <c r="A121" s="655"/>
      <c r="B121" s="326" t="s">
        <v>136</v>
      </c>
      <c r="C121" s="125">
        <v>2.4684000000000001E-2</v>
      </c>
      <c r="D121" s="125">
        <v>2.4920999999999999E-2</v>
      </c>
      <c r="E121" s="125">
        <v>2.5819000000000002E-2</v>
      </c>
      <c r="F121" s="429">
        <v>3.1116000000000001E-2</v>
      </c>
      <c r="G121" s="429">
        <v>3.1826E-2</v>
      </c>
      <c r="H121" s="429">
        <v>5.5056000000000001E-2</v>
      </c>
      <c r="I121" s="429">
        <v>5.3829999999999996E-2</v>
      </c>
      <c r="J121" s="429">
        <v>5.4605000000000001E-2</v>
      </c>
      <c r="K121" s="429">
        <v>5.3553999999999997E-2</v>
      </c>
      <c r="L121" s="429">
        <v>3.1075999999999999E-2</v>
      </c>
      <c r="M121" s="429">
        <v>3.1245999999999999E-2</v>
      </c>
      <c r="N121" s="429">
        <v>2.8242E-2</v>
      </c>
      <c r="O121" s="429">
        <v>2.8740000000000002E-2</v>
      </c>
      <c r="P121" s="429">
        <v>2.9204000000000001E-2</v>
      </c>
      <c r="Q121" s="429">
        <v>3.0634000000000002E-2</v>
      </c>
      <c r="R121" s="429">
        <v>3.1116000000000001E-2</v>
      </c>
      <c r="S121" s="429">
        <v>3.1826E-2</v>
      </c>
      <c r="T121" s="429">
        <v>5.5056000000000001E-2</v>
      </c>
      <c r="U121" s="429">
        <v>5.3829999999999996E-2</v>
      </c>
      <c r="V121" s="429">
        <v>5.4605000000000001E-2</v>
      </c>
      <c r="W121" s="429">
        <v>5.3553999999999997E-2</v>
      </c>
      <c r="X121" s="429">
        <v>3.1075999999999999E-2</v>
      </c>
      <c r="Y121" s="429">
        <v>3.1245999999999999E-2</v>
      </c>
      <c r="Z121" s="429">
        <v>2.8242E-2</v>
      </c>
      <c r="AA121" s="429">
        <v>2.8740000000000002E-2</v>
      </c>
      <c r="AB121" s="429">
        <v>2.9204000000000001E-2</v>
      </c>
      <c r="AC121" s="429">
        <v>3.0634000000000002E-2</v>
      </c>
      <c r="AD121" s="429">
        <v>3.1116000000000001E-2</v>
      </c>
      <c r="AE121" s="429">
        <v>3.1826E-2</v>
      </c>
      <c r="AF121" s="429">
        <v>5.5056000000000001E-2</v>
      </c>
      <c r="AG121" s="429">
        <v>5.3829999999999996E-2</v>
      </c>
      <c r="AH121" s="429">
        <v>5.4605000000000001E-2</v>
      </c>
      <c r="AI121" s="429">
        <v>5.3553999999999997E-2</v>
      </c>
      <c r="AJ121" s="429">
        <v>3.1075999999999999E-2</v>
      </c>
      <c r="AK121" s="429">
        <v>3.1245999999999999E-2</v>
      </c>
      <c r="AL121" s="429">
        <v>2.8242E-2</v>
      </c>
      <c r="AM121" s="429">
        <v>2.8740000000000002E-2</v>
      </c>
      <c r="AN121" s="429">
        <v>2.9204000000000001E-2</v>
      </c>
      <c r="AO121" s="429">
        <v>3.0634000000000002E-2</v>
      </c>
      <c r="AP121" s="429">
        <v>3.1116000000000001E-2</v>
      </c>
      <c r="AQ121" s="429">
        <v>3.1826E-2</v>
      </c>
      <c r="AR121" s="429">
        <v>5.5056000000000001E-2</v>
      </c>
      <c r="AS121" s="429">
        <v>5.3829999999999996E-2</v>
      </c>
      <c r="AT121" s="429">
        <v>5.4605000000000001E-2</v>
      </c>
      <c r="AU121" s="429">
        <v>5.3553999999999997E-2</v>
      </c>
      <c r="AV121" s="429">
        <v>3.1075999999999999E-2</v>
      </c>
      <c r="AW121" s="429">
        <v>3.1245999999999999E-2</v>
      </c>
      <c r="AX121" s="429">
        <v>2.8242E-2</v>
      </c>
      <c r="AY121" s="429">
        <v>2.8740000000000002E-2</v>
      </c>
      <c r="AZ121" s="429">
        <v>2.9204000000000001E-2</v>
      </c>
      <c r="BA121" s="429">
        <v>3.0634000000000002E-2</v>
      </c>
      <c r="BB121" s="429">
        <v>3.1116000000000001E-2</v>
      </c>
      <c r="BC121" s="429">
        <v>3.1826E-2</v>
      </c>
      <c r="BD121" s="429">
        <v>5.5056000000000001E-2</v>
      </c>
      <c r="BE121" s="429">
        <v>5.3829999999999996E-2</v>
      </c>
      <c r="BF121" s="429">
        <v>5.4605000000000001E-2</v>
      </c>
      <c r="BG121" s="429">
        <v>5.3553999999999997E-2</v>
      </c>
      <c r="BH121" s="429">
        <v>3.1075999999999999E-2</v>
      </c>
      <c r="BI121" s="429">
        <v>3.1245999999999999E-2</v>
      </c>
      <c r="BJ121" s="429">
        <v>2.8242E-2</v>
      </c>
      <c r="BK121" s="429">
        <v>2.8740000000000002E-2</v>
      </c>
      <c r="BL121" s="429">
        <v>2.9204000000000001E-2</v>
      </c>
      <c r="BM121" s="429">
        <v>3.0634000000000002E-2</v>
      </c>
      <c r="BN121" s="429">
        <v>3.1116000000000001E-2</v>
      </c>
      <c r="BO121" s="429">
        <v>3.1826E-2</v>
      </c>
      <c r="BP121" s="429">
        <v>5.5056000000000001E-2</v>
      </c>
      <c r="BQ121" s="429">
        <v>5.3829999999999996E-2</v>
      </c>
      <c r="BR121" s="429">
        <v>5.4605000000000001E-2</v>
      </c>
      <c r="BS121" s="429">
        <v>5.3553999999999997E-2</v>
      </c>
      <c r="BT121" s="429">
        <v>3.1075999999999999E-2</v>
      </c>
      <c r="BU121" s="429">
        <v>3.1245999999999999E-2</v>
      </c>
      <c r="BV121" s="429">
        <v>2.8242E-2</v>
      </c>
      <c r="BW121" s="429">
        <v>2.8740000000000002E-2</v>
      </c>
      <c r="BX121" s="429">
        <v>2.9204000000000001E-2</v>
      </c>
      <c r="BY121" s="429">
        <v>3.0634000000000002E-2</v>
      </c>
      <c r="BZ121" s="429">
        <v>3.1116000000000001E-2</v>
      </c>
      <c r="CA121" s="429">
        <v>3.1826E-2</v>
      </c>
      <c r="CB121" s="429">
        <v>5.5056000000000001E-2</v>
      </c>
      <c r="CC121" s="429">
        <v>5.3829999999999996E-2</v>
      </c>
      <c r="CD121" s="429">
        <v>5.4605000000000001E-2</v>
      </c>
      <c r="CE121" s="429">
        <v>5.3553999999999997E-2</v>
      </c>
      <c r="CF121" s="429">
        <v>3.1075999999999999E-2</v>
      </c>
      <c r="CG121" s="429">
        <v>3.1245999999999999E-2</v>
      </c>
      <c r="CH121" s="429">
        <v>2.8242E-2</v>
      </c>
    </row>
    <row r="122" spans="1:86" ht="15" thickBot="1" x14ac:dyDescent="0.35">
      <c r="A122" s="656"/>
      <c r="B122" s="327" t="s">
        <v>137</v>
      </c>
      <c r="C122" s="126">
        <v>2.4643000000000002E-2</v>
      </c>
      <c r="D122" s="126">
        <v>2.5756000000000001E-2</v>
      </c>
      <c r="E122" s="126">
        <v>2.7458E-2</v>
      </c>
      <c r="F122" s="429">
        <v>3.3659000000000001E-2</v>
      </c>
      <c r="G122" s="429">
        <v>3.4633000000000004E-2</v>
      </c>
      <c r="H122" s="429">
        <v>6.2099000000000001E-2</v>
      </c>
      <c r="I122" s="429">
        <v>5.9419E-2</v>
      </c>
      <c r="J122" s="429">
        <v>6.1394999999999998E-2</v>
      </c>
      <c r="K122" s="429">
        <v>5.8862999999999999E-2</v>
      </c>
      <c r="L122" s="429">
        <v>3.3699E-2</v>
      </c>
      <c r="M122" s="429">
        <v>3.3918000000000004E-2</v>
      </c>
      <c r="N122" s="429">
        <v>2.8836000000000001E-2</v>
      </c>
      <c r="O122" s="429">
        <v>2.8704E-2</v>
      </c>
      <c r="P122" s="429">
        <v>2.9914E-2</v>
      </c>
      <c r="Q122" s="429">
        <v>3.2281999999999998E-2</v>
      </c>
      <c r="R122" s="429">
        <v>3.3659000000000001E-2</v>
      </c>
      <c r="S122" s="429">
        <v>3.4633000000000004E-2</v>
      </c>
      <c r="T122" s="429">
        <v>6.2099000000000001E-2</v>
      </c>
      <c r="U122" s="429">
        <v>5.9419E-2</v>
      </c>
      <c r="V122" s="429">
        <v>6.1394999999999998E-2</v>
      </c>
      <c r="W122" s="429">
        <v>5.8862999999999999E-2</v>
      </c>
      <c r="X122" s="429">
        <v>3.3699E-2</v>
      </c>
      <c r="Y122" s="429">
        <v>3.3918000000000004E-2</v>
      </c>
      <c r="Z122" s="429">
        <v>2.8836000000000001E-2</v>
      </c>
      <c r="AA122" s="429">
        <v>2.8704E-2</v>
      </c>
      <c r="AB122" s="429">
        <v>2.9914E-2</v>
      </c>
      <c r="AC122" s="429">
        <v>3.2281999999999998E-2</v>
      </c>
      <c r="AD122" s="429">
        <v>3.3659000000000001E-2</v>
      </c>
      <c r="AE122" s="429">
        <v>3.4633000000000004E-2</v>
      </c>
      <c r="AF122" s="429">
        <v>6.2099000000000001E-2</v>
      </c>
      <c r="AG122" s="429">
        <v>5.9419E-2</v>
      </c>
      <c r="AH122" s="429">
        <v>6.1394999999999998E-2</v>
      </c>
      <c r="AI122" s="429">
        <v>5.8862999999999999E-2</v>
      </c>
      <c r="AJ122" s="429">
        <v>3.3699E-2</v>
      </c>
      <c r="AK122" s="429">
        <v>3.3918000000000004E-2</v>
      </c>
      <c r="AL122" s="429">
        <v>2.8836000000000001E-2</v>
      </c>
      <c r="AM122" s="429">
        <v>2.8704E-2</v>
      </c>
      <c r="AN122" s="429">
        <v>2.9914E-2</v>
      </c>
      <c r="AO122" s="429">
        <v>3.2281999999999998E-2</v>
      </c>
      <c r="AP122" s="429">
        <v>3.3659000000000001E-2</v>
      </c>
      <c r="AQ122" s="429">
        <v>3.4633000000000004E-2</v>
      </c>
      <c r="AR122" s="429">
        <v>6.2099000000000001E-2</v>
      </c>
      <c r="AS122" s="429">
        <v>5.9419E-2</v>
      </c>
      <c r="AT122" s="429">
        <v>6.1394999999999998E-2</v>
      </c>
      <c r="AU122" s="429">
        <v>5.8862999999999999E-2</v>
      </c>
      <c r="AV122" s="429">
        <v>3.3699E-2</v>
      </c>
      <c r="AW122" s="429">
        <v>3.3918000000000004E-2</v>
      </c>
      <c r="AX122" s="429">
        <v>2.8836000000000001E-2</v>
      </c>
      <c r="AY122" s="429">
        <v>2.8704E-2</v>
      </c>
      <c r="AZ122" s="429">
        <v>2.9914E-2</v>
      </c>
      <c r="BA122" s="429">
        <v>3.2281999999999998E-2</v>
      </c>
      <c r="BB122" s="429">
        <v>3.3659000000000001E-2</v>
      </c>
      <c r="BC122" s="429">
        <v>3.4633000000000004E-2</v>
      </c>
      <c r="BD122" s="429">
        <v>6.2099000000000001E-2</v>
      </c>
      <c r="BE122" s="429">
        <v>5.9419E-2</v>
      </c>
      <c r="BF122" s="429">
        <v>6.1394999999999998E-2</v>
      </c>
      <c r="BG122" s="429">
        <v>5.8862999999999999E-2</v>
      </c>
      <c r="BH122" s="429">
        <v>3.3699E-2</v>
      </c>
      <c r="BI122" s="429">
        <v>3.3918000000000004E-2</v>
      </c>
      <c r="BJ122" s="429">
        <v>2.8836000000000001E-2</v>
      </c>
      <c r="BK122" s="429">
        <v>2.8704E-2</v>
      </c>
      <c r="BL122" s="429">
        <v>2.9914E-2</v>
      </c>
      <c r="BM122" s="429">
        <v>3.2281999999999998E-2</v>
      </c>
      <c r="BN122" s="429">
        <v>3.3659000000000001E-2</v>
      </c>
      <c r="BO122" s="429">
        <v>3.4633000000000004E-2</v>
      </c>
      <c r="BP122" s="429">
        <v>6.2099000000000001E-2</v>
      </c>
      <c r="BQ122" s="429">
        <v>5.9419E-2</v>
      </c>
      <c r="BR122" s="429">
        <v>6.1394999999999998E-2</v>
      </c>
      <c r="BS122" s="429">
        <v>5.8862999999999999E-2</v>
      </c>
      <c r="BT122" s="429">
        <v>3.3699E-2</v>
      </c>
      <c r="BU122" s="429">
        <v>3.3918000000000004E-2</v>
      </c>
      <c r="BV122" s="429">
        <v>2.8836000000000001E-2</v>
      </c>
      <c r="BW122" s="429">
        <v>2.8704E-2</v>
      </c>
      <c r="BX122" s="429">
        <v>2.9914E-2</v>
      </c>
      <c r="BY122" s="429">
        <v>3.2281999999999998E-2</v>
      </c>
      <c r="BZ122" s="429">
        <v>3.3659000000000001E-2</v>
      </c>
      <c r="CA122" s="429">
        <v>3.4633000000000004E-2</v>
      </c>
      <c r="CB122" s="429">
        <v>6.2099000000000001E-2</v>
      </c>
      <c r="CC122" s="429">
        <v>5.9419E-2</v>
      </c>
      <c r="CD122" s="429">
        <v>6.1394999999999998E-2</v>
      </c>
      <c r="CE122" s="429">
        <v>5.8862999999999999E-2</v>
      </c>
      <c r="CF122" s="429">
        <v>3.3699E-2</v>
      </c>
      <c r="CG122" s="429">
        <v>3.3918000000000004E-2</v>
      </c>
      <c r="CH122" s="429">
        <v>2.8836000000000001E-2</v>
      </c>
    </row>
    <row r="123" spans="1:86" x14ac:dyDescent="0.3">
      <c r="A123" s="127"/>
      <c r="B123" s="127"/>
      <c r="C123" s="128"/>
      <c r="D123" s="128"/>
      <c r="E123" s="128"/>
      <c r="F123" s="128"/>
      <c r="G123" s="128"/>
      <c r="H123" s="128"/>
      <c r="I123" s="128"/>
      <c r="J123" s="128"/>
      <c r="K123" s="128"/>
      <c r="L123" s="128"/>
      <c r="M123" s="128"/>
      <c r="N123" s="128"/>
    </row>
    <row r="124" spans="1:86" ht="15" thickBot="1" x14ac:dyDescent="0.35"/>
    <row r="125" spans="1:86" ht="15" thickBot="1" x14ac:dyDescent="0.35">
      <c r="C125" s="705" t="s">
        <v>246</v>
      </c>
      <c r="D125" s="702"/>
      <c r="E125" s="702"/>
      <c r="F125" s="702"/>
      <c r="G125" s="702"/>
      <c r="H125" s="702"/>
      <c r="I125" s="702"/>
      <c r="J125" s="702"/>
      <c r="K125" s="702"/>
      <c r="L125" s="702"/>
      <c r="M125" s="702"/>
      <c r="N125" s="703"/>
      <c r="O125" s="701" t="s">
        <v>246</v>
      </c>
      <c r="P125" s="702"/>
      <c r="Q125" s="702"/>
      <c r="R125" s="702"/>
      <c r="S125" s="702"/>
      <c r="T125" s="702"/>
      <c r="U125" s="702"/>
      <c r="V125" s="702"/>
      <c r="W125" s="702"/>
      <c r="X125" s="702"/>
      <c r="Y125" s="702"/>
      <c r="Z125" s="703"/>
      <c r="AA125" s="701" t="s">
        <v>246</v>
      </c>
      <c r="AB125" s="702"/>
      <c r="AC125" s="702"/>
      <c r="AD125" s="702"/>
      <c r="AE125" s="702"/>
      <c r="AF125" s="702"/>
      <c r="AG125" s="702"/>
      <c r="AH125" s="702"/>
      <c r="AI125" s="702"/>
      <c r="AJ125" s="702"/>
      <c r="AK125" s="702"/>
      <c r="AL125" s="703"/>
      <c r="AM125" s="701" t="s">
        <v>246</v>
      </c>
      <c r="AN125" s="702"/>
      <c r="AO125" s="702"/>
      <c r="AP125" s="702"/>
      <c r="AQ125" s="702"/>
      <c r="AR125" s="702"/>
      <c r="AS125" s="702"/>
      <c r="AT125" s="702"/>
      <c r="AU125" s="702"/>
      <c r="AV125" s="702"/>
      <c r="AW125" s="702"/>
      <c r="AX125" s="703"/>
      <c r="AY125" s="701" t="s">
        <v>246</v>
      </c>
      <c r="AZ125" s="702"/>
      <c r="BA125" s="702"/>
      <c r="BB125" s="702"/>
      <c r="BC125" s="702"/>
      <c r="BD125" s="702"/>
      <c r="BE125" s="702"/>
      <c r="BF125" s="702"/>
      <c r="BG125" s="702"/>
      <c r="BH125" s="702"/>
      <c r="BI125" s="702"/>
      <c r="BJ125" s="703"/>
      <c r="BK125" s="701" t="s">
        <v>246</v>
      </c>
      <c r="BL125" s="702"/>
      <c r="BM125" s="702"/>
      <c r="BN125" s="702"/>
      <c r="BO125" s="702"/>
      <c r="BP125" s="702"/>
      <c r="BQ125" s="702"/>
      <c r="BR125" s="702"/>
      <c r="BS125" s="702"/>
      <c r="BT125" s="702"/>
      <c r="BU125" s="702"/>
      <c r="BV125" s="703"/>
      <c r="BW125" s="701" t="s">
        <v>246</v>
      </c>
      <c r="BX125" s="702"/>
      <c r="BY125" s="702"/>
      <c r="BZ125" s="702"/>
      <c r="CA125" s="702"/>
      <c r="CB125" s="702"/>
      <c r="CC125" s="702"/>
      <c r="CD125" s="702"/>
      <c r="CE125" s="702"/>
      <c r="CF125" s="702"/>
      <c r="CG125" s="702"/>
      <c r="CH125" s="704"/>
    </row>
    <row r="126" spans="1:86" x14ac:dyDescent="0.3">
      <c r="A126" s="654" t="s">
        <v>247</v>
      </c>
      <c r="B126" s="360" t="s">
        <v>265</v>
      </c>
      <c r="C126" s="351">
        <f>C4</f>
        <v>43831</v>
      </c>
      <c r="D126" s="351">
        <f t="shared" ref="D126:BO126" si="84">D4</f>
        <v>43862</v>
      </c>
      <c r="E126" s="351">
        <f t="shared" si="84"/>
        <v>43891</v>
      </c>
      <c r="F126" s="351">
        <f t="shared" si="84"/>
        <v>43922</v>
      </c>
      <c r="G126" s="351">
        <f t="shared" si="84"/>
        <v>43952</v>
      </c>
      <c r="H126" s="351">
        <f t="shared" si="84"/>
        <v>43983</v>
      </c>
      <c r="I126" s="351">
        <f t="shared" si="84"/>
        <v>44013</v>
      </c>
      <c r="J126" s="351">
        <f t="shared" si="84"/>
        <v>44044</v>
      </c>
      <c r="K126" s="351">
        <f t="shared" si="84"/>
        <v>44075</v>
      </c>
      <c r="L126" s="351">
        <f t="shared" si="84"/>
        <v>44105</v>
      </c>
      <c r="M126" s="351">
        <f t="shared" si="84"/>
        <v>44136</v>
      </c>
      <c r="N126" s="351">
        <f t="shared" si="84"/>
        <v>44166</v>
      </c>
      <c r="O126" s="351">
        <f t="shared" si="84"/>
        <v>44197</v>
      </c>
      <c r="P126" s="351">
        <f t="shared" si="84"/>
        <v>44228</v>
      </c>
      <c r="Q126" s="351">
        <f t="shared" si="84"/>
        <v>44256</v>
      </c>
      <c r="R126" s="351">
        <f t="shared" si="84"/>
        <v>44287</v>
      </c>
      <c r="S126" s="351">
        <f t="shared" si="84"/>
        <v>44317</v>
      </c>
      <c r="T126" s="351">
        <f t="shared" si="84"/>
        <v>44348</v>
      </c>
      <c r="U126" s="351">
        <f t="shared" si="84"/>
        <v>44378</v>
      </c>
      <c r="V126" s="351">
        <f t="shared" si="84"/>
        <v>44409</v>
      </c>
      <c r="W126" s="351">
        <f t="shared" si="84"/>
        <v>44440</v>
      </c>
      <c r="X126" s="351">
        <f t="shared" si="84"/>
        <v>44470</v>
      </c>
      <c r="Y126" s="351">
        <f t="shared" si="84"/>
        <v>44501</v>
      </c>
      <c r="Z126" s="351">
        <f t="shared" si="84"/>
        <v>44531</v>
      </c>
      <c r="AA126" s="351">
        <f t="shared" si="84"/>
        <v>44562</v>
      </c>
      <c r="AB126" s="351">
        <f t="shared" si="84"/>
        <v>44593</v>
      </c>
      <c r="AC126" s="351">
        <f t="shared" si="84"/>
        <v>44621</v>
      </c>
      <c r="AD126" s="351">
        <f t="shared" si="84"/>
        <v>44652</v>
      </c>
      <c r="AE126" s="351">
        <f t="shared" si="84"/>
        <v>44682</v>
      </c>
      <c r="AF126" s="351">
        <f t="shared" si="84"/>
        <v>44713</v>
      </c>
      <c r="AG126" s="351">
        <f t="shared" si="84"/>
        <v>44743</v>
      </c>
      <c r="AH126" s="351">
        <f t="shared" si="84"/>
        <v>44774</v>
      </c>
      <c r="AI126" s="351">
        <f t="shared" si="84"/>
        <v>44805</v>
      </c>
      <c r="AJ126" s="351">
        <f t="shared" si="84"/>
        <v>44835</v>
      </c>
      <c r="AK126" s="351">
        <f t="shared" si="84"/>
        <v>44866</v>
      </c>
      <c r="AL126" s="351">
        <f t="shared" si="84"/>
        <v>44896</v>
      </c>
      <c r="AM126" s="351">
        <f t="shared" si="84"/>
        <v>44927</v>
      </c>
      <c r="AN126" s="351">
        <f t="shared" si="84"/>
        <v>44958</v>
      </c>
      <c r="AO126" s="351">
        <f t="shared" si="84"/>
        <v>44986</v>
      </c>
      <c r="AP126" s="351">
        <f t="shared" si="84"/>
        <v>45017</v>
      </c>
      <c r="AQ126" s="351">
        <f t="shared" si="84"/>
        <v>45047</v>
      </c>
      <c r="AR126" s="351">
        <f t="shared" si="84"/>
        <v>45078</v>
      </c>
      <c r="AS126" s="351">
        <f t="shared" si="84"/>
        <v>45108</v>
      </c>
      <c r="AT126" s="351">
        <f t="shared" si="84"/>
        <v>45139</v>
      </c>
      <c r="AU126" s="351">
        <f t="shared" si="84"/>
        <v>45170</v>
      </c>
      <c r="AV126" s="351">
        <f t="shared" si="84"/>
        <v>45200</v>
      </c>
      <c r="AW126" s="351">
        <f t="shared" si="84"/>
        <v>45231</v>
      </c>
      <c r="AX126" s="351">
        <f t="shared" si="84"/>
        <v>45261</v>
      </c>
      <c r="AY126" s="351">
        <f t="shared" si="84"/>
        <v>45292</v>
      </c>
      <c r="AZ126" s="351">
        <f t="shared" si="84"/>
        <v>45323</v>
      </c>
      <c r="BA126" s="351">
        <f t="shared" si="84"/>
        <v>45352</v>
      </c>
      <c r="BB126" s="351">
        <f t="shared" si="84"/>
        <v>45383</v>
      </c>
      <c r="BC126" s="351">
        <f t="shared" si="84"/>
        <v>45413</v>
      </c>
      <c r="BD126" s="351">
        <f t="shared" si="84"/>
        <v>45444</v>
      </c>
      <c r="BE126" s="351">
        <f t="shared" si="84"/>
        <v>45474</v>
      </c>
      <c r="BF126" s="351">
        <f t="shared" si="84"/>
        <v>45505</v>
      </c>
      <c r="BG126" s="351">
        <f t="shared" si="84"/>
        <v>45536</v>
      </c>
      <c r="BH126" s="351">
        <f t="shared" si="84"/>
        <v>45566</v>
      </c>
      <c r="BI126" s="351">
        <f t="shared" si="84"/>
        <v>45597</v>
      </c>
      <c r="BJ126" s="351">
        <f t="shared" si="84"/>
        <v>45627</v>
      </c>
      <c r="BK126" s="351">
        <f t="shared" si="84"/>
        <v>45658</v>
      </c>
      <c r="BL126" s="351">
        <f t="shared" si="84"/>
        <v>45689</v>
      </c>
      <c r="BM126" s="351">
        <f t="shared" si="84"/>
        <v>45717</v>
      </c>
      <c r="BN126" s="351">
        <f t="shared" si="84"/>
        <v>45748</v>
      </c>
      <c r="BO126" s="351">
        <f t="shared" si="84"/>
        <v>45778</v>
      </c>
      <c r="BP126" s="351">
        <f t="shared" ref="BP126:CG126" si="85">BP4</f>
        <v>45809</v>
      </c>
      <c r="BQ126" s="351">
        <f t="shared" si="85"/>
        <v>45839</v>
      </c>
      <c r="BR126" s="351">
        <f t="shared" si="85"/>
        <v>45870</v>
      </c>
      <c r="BS126" s="351">
        <f t="shared" si="85"/>
        <v>45901</v>
      </c>
      <c r="BT126" s="351">
        <f t="shared" si="85"/>
        <v>45931</v>
      </c>
      <c r="BU126" s="351">
        <f t="shared" si="85"/>
        <v>45962</v>
      </c>
      <c r="BV126" s="351">
        <f t="shared" si="85"/>
        <v>45992</v>
      </c>
      <c r="BW126" s="351">
        <f t="shared" si="85"/>
        <v>46023</v>
      </c>
      <c r="BX126" s="351">
        <f t="shared" si="85"/>
        <v>46054</v>
      </c>
      <c r="BY126" s="351">
        <f t="shared" si="85"/>
        <v>46082</v>
      </c>
      <c r="BZ126" s="351">
        <f t="shared" si="85"/>
        <v>46113</v>
      </c>
      <c r="CA126" s="351">
        <f t="shared" si="85"/>
        <v>46143</v>
      </c>
      <c r="CB126" s="351">
        <f t="shared" si="85"/>
        <v>46174</v>
      </c>
      <c r="CC126" s="351">
        <f t="shared" si="85"/>
        <v>46204</v>
      </c>
      <c r="CD126" s="351">
        <f t="shared" si="85"/>
        <v>46235</v>
      </c>
      <c r="CE126" s="351">
        <f t="shared" si="85"/>
        <v>46266</v>
      </c>
      <c r="CF126" s="351">
        <f t="shared" si="85"/>
        <v>46296</v>
      </c>
      <c r="CG126" s="351">
        <f t="shared" si="85"/>
        <v>46327</v>
      </c>
      <c r="CH126" s="352">
        <f>CH4</f>
        <v>46357</v>
      </c>
    </row>
    <row r="127" spans="1:86" x14ac:dyDescent="0.3">
      <c r="A127" s="655"/>
      <c r="B127" s="325" t="s">
        <v>229</v>
      </c>
      <c r="C127" s="130">
        <v>2.6410000000000001E-3</v>
      </c>
      <c r="D127" s="130">
        <v>1.622E-3</v>
      </c>
      <c r="E127" s="130">
        <v>2.6189999999999998E-3</v>
      </c>
      <c r="F127" s="429">
        <v>2.8860000000000001E-3</v>
      </c>
      <c r="G127" s="429">
        <v>3.568E-3</v>
      </c>
      <c r="H127" s="429">
        <v>9.4900000000000002E-3</v>
      </c>
      <c r="I127" s="429">
        <v>8.7889999999999999E-3</v>
      </c>
      <c r="J127" s="429">
        <v>9.0760000000000007E-3</v>
      </c>
      <c r="K127" s="429">
        <v>8.6409999999999994E-3</v>
      </c>
      <c r="L127" s="429">
        <v>3.3189999999999999E-3</v>
      </c>
      <c r="M127" s="429">
        <v>3.424E-3</v>
      </c>
      <c r="N127" s="429">
        <v>2.333E-3</v>
      </c>
      <c r="O127" s="429">
        <v>2.643E-3</v>
      </c>
      <c r="P127" s="429">
        <v>2.7320000000000001E-3</v>
      </c>
      <c r="Q127" s="429">
        <v>2.8240000000000001E-3</v>
      </c>
      <c r="R127" s="429">
        <v>2.8860000000000001E-3</v>
      </c>
      <c r="S127" s="429">
        <v>3.568E-3</v>
      </c>
      <c r="T127" s="429">
        <v>9.4900000000000002E-3</v>
      </c>
      <c r="U127" s="429">
        <v>8.7889999999999999E-3</v>
      </c>
      <c r="V127" s="429">
        <v>9.0760000000000007E-3</v>
      </c>
      <c r="W127" s="429">
        <v>8.6409999999999994E-3</v>
      </c>
      <c r="X127" s="429">
        <v>3.3189999999999999E-3</v>
      </c>
      <c r="Y127" s="429">
        <v>3.424E-3</v>
      </c>
      <c r="Z127" s="429">
        <v>2.333E-3</v>
      </c>
      <c r="AA127" s="429">
        <v>2.643E-3</v>
      </c>
      <c r="AB127" s="429">
        <v>2.7320000000000001E-3</v>
      </c>
      <c r="AC127" s="429">
        <v>2.8240000000000001E-3</v>
      </c>
      <c r="AD127" s="429">
        <v>2.8860000000000001E-3</v>
      </c>
      <c r="AE127" s="429">
        <v>3.568E-3</v>
      </c>
      <c r="AF127" s="429">
        <v>9.4900000000000002E-3</v>
      </c>
      <c r="AG127" s="429">
        <v>8.7889999999999999E-3</v>
      </c>
      <c r="AH127" s="429">
        <v>9.0760000000000007E-3</v>
      </c>
      <c r="AI127" s="429">
        <v>8.6409999999999994E-3</v>
      </c>
      <c r="AJ127" s="429">
        <v>3.3189999999999999E-3</v>
      </c>
      <c r="AK127" s="429">
        <v>3.424E-3</v>
      </c>
      <c r="AL127" s="429">
        <v>2.333E-3</v>
      </c>
      <c r="AM127" s="429">
        <v>2.643E-3</v>
      </c>
      <c r="AN127" s="429">
        <v>2.7320000000000001E-3</v>
      </c>
      <c r="AO127" s="429">
        <v>2.8240000000000001E-3</v>
      </c>
      <c r="AP127" s="429">
        <v>2.8860000000000001E-3</v>
      </c>
      <c r="AQ127" s="429">
        <v>3.568E-3</v>
      </c>
      <c r="AR127" s="429">
        <v>9.4900000000000002E-3</v>
      </c>
      <c r="AS127" s="429">
        <v>8.7889999999999999E-3</v>
      </c>
      <c r="AT127" s="429">
        <v>9.0760000000000007E-3</v>
      </c>
      <c r="AU127" s="429">
        <v>8.6409999999999994E-3</v>
      </c>
      <c r="AV127" s="429">
        <v>3.3189999999999999E-3</v>
      </c>
      <c r="AW127" s="429">
        <v>3.424E-3</v>
      </c>
      <c r="AX127" s="429">
        <v>2.333E-3</v>
      </c>
      <c r="AY127" s="429">
        <v>2.643E-3</v>
      </c>
      <c r="AZ127" s="429">
        <v>2.7320000000000001E-3</v>
      </c>
      <c r="BA127" s="429">
        <v>2.8240000000000001E-3</v>
      </c>
      <c r="BB127" s="429">
        <v>2.8860000000000001E-3</v>
      </c>
      <c r="BC127" s="429">
        <v>3.568E-3</v>
      </c>
      <c r="BD127" s="429">
        <v>9.4900000000000002E-3</v>
      </c>
      <c r="BE127" s="429">
        <v>8.7889999999999999E-3</v>
      </c>
      <c r="BF127" s="429">
        <v>9.0760000000000007E-3</v>
      </c>
      <c r="BG127" s="429">
        <v>8.6409999999999994E-3</v>
      </c>
      <c r="BH127" s="429">
        <v>3.3189999999999999E-3</v>
      </c>
      <c r="BI127" s="429">
        <v>3.424E-3</v>
      </c>
      <c r="BJ127" s="429">
        <v>2.333E-3</v>
      </c>
      <c r="BK127" s="429">
        <v>2.643E-3</v>
      </c>
      <c r="BL127" s="429">
        <v>2.7320000000000001E-3</v>
      </c>
      <c r="BM127" s="429">
        <v>2.8240000000000001E-3</v>
      </c>
      <c r="BN127" s="429">
        <v>2.8860000000000001E-3</v>
      </c>
      <c r="BO127" s="429">
        <v>3.568E-3</v>
      </c>
      <c r="BP127" s="429">
        <v>9.4900000000000002E-3</v>
      </c>
      <c r="BQ127" s="429">
        <v>8.7889999999999999E-3</v>
      </c>
      <c r="BR127" s="429">
        <v>9.0760000000000007E-3</v>
      </c>
      <c r="BS127" s="429">
        <v>8.6409999999999994E-3</v>
      </c>
      <c r="BT127" s="429">
        <v>3.3189999999999999E-3</v>
      </c>
      <c r="BU127" s="429">
        <v>3.424E-3</v>
      </c>
      <c r="BV127" s="429">
        <v>2.333E-3</v>
      </c>
      <c r="BW127" s="429">
        <v>2.643E-3</v>
      </c>
      <c r="BX127" s="429">
        <v>2.7320000000000001E-3</v>
      </c>
      <c r="BY127" s="429">
        <v>2.8240000000000001E-3</v>
      </c>
      <c r="BZ127" s="429">
        <v>2.8860000000000001E-3</v>
      </c>
      <c r="CA127" s="429">
        <v>3.568E-3</v>
      </c>
      <c r="CB127" s="429">
        <v>9.4900000000000002E-3</v>
      </c>
      <c r="CC127" s="429">
        <v>8.7889999999999999E-3</v>
      </c>
      <c r="CD127" s="429">
        <v>9.0760000000000007E-3</v>
      </c>
      <c r="CE127" s="429">
        <v>8.6409999999999994E-3</v>
      </c>
      <c r="CF127" s="429">
        <v>3.3189999999999999E-3</v>
      </c>
      <c r="CG127" s="429">
        <v>3.424E-3</v>
      </c>
      <c r="CH127" s="429">
        <v>2.333E-3</v>
      </c>
    </row>
    <row r="128" spans="1:86" x14ac:dyDescent="0.3">
      <c r="A128" s="655"/>
      <c r="B128" s="325" t="s">
        <v>128</v>
      </c>
      <c r="C128" s="130">
        <v>3.9290000000000002E-3</v>
      </c>
      <c r="D128" s="130">
        <v>2.7139999999999998E-3</v>
      </c>
      <c r="E128" s="130">
        <v>3.4399999999999999E-3</v>
      </c>
      <c r="F128" s="429">
        <v>2.6090000000000002E-3</v>
      </c>
      <c r="G128" s="429">
        <v>5.9420000000000002E-3</v>
      </c>
      <c r="H128" s="429">
        <v>1.6067999999999999E-2</v>
      </c>
      <c r="I128" s="429">
        <v>1.3556E-2</v>
      </c>
      <c r="J128" s="429">
        <v>1.4933E-2</v>
      </c>
      <c r="K128" s="429">
        <v>1.5493E-2</v>
      </c>
      <c r="L128" s="429">
        <v>3.3899999999999998E-3</v>
      </c>
      <c r="M128" s="429">
        <v>3.1089999999999998E-3</v>
      </c>
      <c r="N128" s="429">
        <v>3.192E-3</v>
      </c>
      <c r="O128" s="429">
        <v>4.2069999999999998E-3</v>
      </c>
      <c r="P128" s="429">
        <v>3.787E-3</v>
      </c>
      <c r="Q128" s="429">
        <v>3.986E-3</v>
      </c>
      <c r="R128" s="429">
        <v>2.6090000000000002E-3</v>
      </c>
      <c r="S128" s="429">
        <v>5.9420000000000002E-3</v>
      </c>
      <c r="T128" s="429">
        <v>1.6067999999999999E-2</v>
      </c>
      <c r="U128" s="429">
        <v>1.3556E-2</v>
      </c>
      <c r="V128" s="429">
        <v>1.4933E-2</v>
      </c>
      <c r="W128" s="429">
        <v>1.5493E-2</v>
      </c>
      <c r="X128" s="429">
        <v>3.3899999999999998E-3</v>
      </c>
      <c r="Y128" s="429">
        <v>3.1089999999999998E-3</v>
      </c>
      <c r="Z128" s="429">
        <v>3.192E-3</v>
      </c>
      <c r="AA128" s="429">
        <v>4.2069999999999998E-3</v>
      </c>
      <c r="AB128" s="429">
        <v>3.787E-3</v>
      </c>
      <c r="AC128" s="429">
        <v>3.986E-3</v>
      </c>
      <c r="AD128" s="429">
        <v>2.6090000000000002E-3</v>
      </c>
      <c r="AE128" s="429">
        <v>5.9420000000000002E-3</v>
      </c>
      <c r="AF128" s="429">
        <v>1.6067999999999999E-2</v>
      </c>
      <c r="AG128" s="429">
        <v>1.3556E-2</v>
      </c>
      <c r="AH128" s="429">
        <v>1.4933E-2</v>
      </c>
      <c r="AI128" s="429">
        <v>1.5493E-2</v>
      </c>
      <c r="AJ128" s="429">
        <v>3.3899999999999998E-3</v>
      </c>
      <c r="AK128" s="429">
        <v>3.1089999999999998E-3</v>
      </c>
      <c r="AL128" s="429">
        <v>3.192E-3</v>
      </c>
      <c r="AM128" s="429">
        <v>4.2069999999999998E-3</v>
      </c>
      <c r="AN128" s="429">
        <v>3.787E-3</v>
      </c>
      <c r="AO128" s="429">
        <v>3.986E-3</v>
      </c>
      <c r="AP128" s="429">
        <v>2.6090000000000002E-3</v>
      </c>
      <c r="AQ128" s="429">
        <v>5.9420000000000002E-3</v>
      </c>
      <c r="AR128" s="429">
        <v>1.6067999999999999E-2</v>
      </c>
      <c r="AS128" s="429">
        <v>1.3556E-2</v>
      </c>
      <c r="AT128" s="429">
        <v>1.4933E-2</v>
      </c>
      <c r="AU128" s="429">
        <v>1.5493E-2</v>
      </c>
      <c r="AV128" s="429">
        <v>3.3899999999999998E-3</v>
      </c>
      <c r="AW128" s="429">
        <v>3.1089999999999998E-3</v>
      </c>
      <c r="AX128" s="429">
        <v>3.192E-3</v>
      </c>
      <c r="AY128" s="429">
        <v>4.2069999999999998E-3</v>
      </c>
      <c r="AZ128" s="429">
        <v>3.787E-3</v>
      </c>
      <c r="BA128" s="429">
        <v>3.986E-3</v>
      </c>
      <c r="BB128" s="429">
        <v>2.6090000000000002E-3</v>
      </c>
      <c r="BC128" s="429">
        <v>5.9420000000000002E-3</v>
      </c>
      <c r="BD128" s="429">
        <v>1.6067999999999999E-2</v>
      </c>
      <c r="BE128" s="429">
        <v>1.3556E-2</v>
      </c>
      <c r="BF128" s="429">
        <v>1.4933E-2</v>
      </c>
      <c r="BG128" s="429">
        <v>1.5493E-2</v>
      </c>
      <c r="BH128" s="429">
        <v>3.3899999999999998E-3</v>
      </c>
      <c r="BI128" s="429">
        <v>3.1089999999999998E-3</v>
      </c>
      <c r="BJ128" s="429">
        <v>3.192E-3</v>
      </c>
      <c r="BK128" s="429">
        <v>4.2069999999999998E-3</v>
      </c>
      <c r="BL128" s="429">
        <v>3.787E-3</v>
      </c>
      <c r="BM128" s="429">
        <v>3.986E-3</v>
      </c>
      <c r="BN128" s="429">
        <v>2.6090000000000002E-3</v>
      </c>
      <c r="BO128" s="429">
        <v>5.9420000000000002E-3</v>
      </c>
      <c r="BP128" s="429">
        <v>1.6067999999999999E-2</v>
      </c>
      <c r="BQ128" s="429">
        <v>1.3556E-2</v>
      </c>
      <c r="BR128" s="429">
        <v>1.4933E-2</v>
      </c>
      <c r="BS128" s="429">
        <v>1.5493E-2</v>
      </c>
      <c r="BT128" s="429">
        <v>3.3899999999999998E-3</v>
      </c>
      <c r="BU128" s="429">
        <v>3.1089999999999998E-3</v>
      </c>
      <c r="BV128" s="429">
        <v>3.192E-3</v>
      </c>
      <c r="BW128" s="429">
        <v>4.2069999999999998E-3</v>
      </c>
      <c r="BX128" s="429">
        <v>3.787E-3</v>
      </c>
      <c r="BY128" s="429">
        <v>3.986E-3</v>
      </c>
      <c r="BZ128" s="429">
        <v>2.6090000000000002E-3</v>
      </c>
      <c r="CA128" s="429">
        <v>5.9420000000000002E-3</v>
      </c>
      <c r="CB128" s="429">
        <v>1.6067999999999999E-2</v>
      </c>
      <c r="CC128" s="429">
        <v>1.3556E-2</v>
      </c>
      <c r="CD128" s="429">
        <v>1.4933E-2</v>
      </c>
      <c r="CE128" s="429">
        <v>1.5493E-2</v>
      </c>
      <c r="CF128" s="429">
        <v>3.3899999999999998E-3</v>
      </c>
      <c r="CG128" s="429">
        <v>3.1089999999999998E-3</v>
      </c>
      <c r="CH128" s="429">
        <v>3.192E-3</v>
      </c>
    </row>
    <row r="129" spans="1:86" x14ac:dyDescent="0.3">
      <c r="A129" s="655"/>
      <c r="B129" s="325" t="s">
        <v>230</v>
      </c>
      <c r="C129" s="130">
        <v>2.323E-3</v>
      </c>
      <c r="D129" s="130">
        <v>1.6280000000000001E-3</v>
      </c>
      <c r="E129" s="130">
        <v>2.9889999999999999E-3</v>
      </c>
      <c r="F129" s="429">
        <v>3.9020000000000001E-3</v>
      </c>
      <c r="G129" s="429">
        <v>4.241E-3</v>
      </c>
      <c r="H129" s="429">
        <v>1.1518E-2</v>
      </c>
      <c r="I129" s="429">
        <v>1.0421E-2</v>
      </c>
      <c r="J129" s="429">
        <v>1.1017000000000001E-2</v>
      </c>
      <c r="K129" s="429">
        <v>1.0297000000000001E-2</v>
      </c>
      <c r="L129" s="429">
        <v>3.9319999999999997E-3</v>
      </c>
      <c r="M129" s="429">
        <v>4.0800000000000003E-3</v>
      </c>
      <c r="N129" s="429">
        <v>2.3349999999999998E-3</v>
      </c>
      <c r="O129" s="429">
        <v>2.539E-3</v>
      </c>
      <c r="P129" s="429">
        <v>2.738E-3</v>
      </c>
      <c r="Q129" s="429">
        <v>3.4870000000000001E-3</v>
      </c>
      <c r="R129" s="429">
        <v>3.9020000000000001E-3</v>
      </c>
      <c r="S129" s="429">
        <v>4.241E-3</v>
      </c>
      <c r="T129" s="429">
        <v>1.1518E-2</v>
      </c>
      <c r="U129" s="429">
        <v>1.0421E-2</v>
      </c>
      <c r="V129" s="429">
        <v>1.1017000000000001E-2</v>
      </c>
      <c r="W129" s="429">
        <v>1.0297000000000001E-2</v>
      </c>
      <c r="X129" s="429">
        <v>3.9319999999999997E-3</v>
      </c>
      <c r="Y129" s="429">
        <v>4.0800000000000003E-3</v>
      </c>
      <c r="Z129" s="429">
        <v>2.3349999999999998E-3</v>
      </c>
      <c r="AA129" s="429">
        <v>2.539E-3</v>
      </c>
      <c r="AB129" s="429">
        <v>2.738E-3</v>
      </c>
      <c r="AC129" s="429">
        <v>3.4870000000000001E-3</v>
      </c>
      <c r="AD129" s="429">
        <v>3.9020000000000001E-3</v>
      </c>
      <c r="AE129" s="429">
        <v>4.241E-3</v>
      </c>
      <c r="AF129" s="429">
        <v>1.1518E-2</v>
      </c>
      <c r="AG129" s="429">
        <v>1.0421E-2</v>
      </c>
      <c r="AH129" s="429">
        <v>1.1017000000000001E-2</v>
      </c>
      <c r="AI129" s="429">
        <v>1.0297000000000001E-2</v>
      </c>
      <c r="AJ129" s="429">
        <v>3.9319999999999997E-3</v>
      </c>
      <c r="AK129" s="429">
        <v>4.0800000000000003E-3</v>
      </c>
      <c r="AL129" s="429">
        <v>2.3349999999999998E-3</v>
      </c>
      <c r="AM129" s="429">
        <v>2.539E-3</v>
      </c>
      <c r="AN129" s="429">
        <v>2.738E-3</v>
      </c>
      <c r="AO129" s="429">
        <v>3.4870000000000001E-3</v>
      </c>
      <c r="AP129" s="429">
        <v>3.9020000000000001E-3</v>
      </c>
      <c r="AQ129" s="429">
        <v>4.241E-3</v>
      </c>
      <c r="AR129" s="429">
        <v>1.1518E-2</v>
      </c>
      <c r="AS129" s="429">
        <v>1.0421E-2</v>
      </c>
      <c r="AT129" s="429">
        <v>1.1017000000000001E-2</v>
      </c>
      <c r="AU129" s="429">
        <v>1.0297000000000001E-2</v>
      </c>
      <c r="AV129" s="429">
        <v>3.9319999999999997E-3</v>
      </c>
      <c r="AW129" s="429">
        <v>4.0800000000000003E-3</v>
      </c>
      <c r="AX129" s="429">
        <v>2.3349999999999998E-3</v>
      </c>
      <c r="AY129" s="429">
        <v>2.539E-3</v>
      </c>
      <c r="AZ129" s="429">
        <v>2.738E-3</v>
      </c>
      <c r="BA129" s="429">
        <v>3.4870000000000001E-3</v>
      </c>
      <c r="BB129" s="429">
        <v>3.9020000000000001E-3</v>
      </c>
      <c r="BC129" s="429">
        <v>4.241E-3</v>
      </c>
      <c r="BD129" s="429">
        <v>1.1518E-2</v>
      </c>
      <c r="BE129" s="429">
        <v>1.0421E-2</v>
      </c>
      <c r="BF129" s="429">
        <v>1.1017000000000001E-2</v>
      </c>
      <c r="BG129" s="429">
        <v>1.0297000000000001E-2</v>
      </c>
      <c r="BH129" s="429">
        <v>3.9319999999999997E-3</v>
      </c>
      <c r="BI129" s="429">
        <v>4.0800000000000003E-3</v>
      </c>
      <c r="BJ129" s="429">
        <v>2.3349999999999998E-3</v>
      </c>
      <c r="BK129" s="429">
        <v>2.539E-3</v>
      </c>
      <c r="BL129" s="429">
        <v>2.738E-3</v>
      </c>
      <c r="BM129" s="429">
        <v>3.4870000000000001E-3</v>
      </c>
      <c r="BN129" s="429">
        <v>3.9020000000000001E-3</v>
      </c>
      <c r="BO129" s="429">
        <v>4.241E-3</v>
      </c>
      <c r="BP129" s="429">
        <v>1.1518E-2</v>
      </c>
      <c r="BQ129" s="429">
        <v>1.0421E-2</v>
      </c>
      <c r="BR129" s="429">
        <v>1.1017000000000001E-2</v>
      </c>
      <c r="BS129" s="429">
        <v>1.0297000000000001E-2</v>
      </c>
      <c r="BT129" s="429">
        <v>3.9319999999999997E-3</v>
      </c>
      <c r="BU129" s="429">
        <v>4.0800000000000003E-3</v>
      </c>
      <c r="BV129" s="429">
        <v>2.3349999999999998E-3</v>
      </c>
      <c r="BW129" s="429">
        <v>2.539E-3</v>
      </c>
      <c r="BX129" s="429">
        <v>2.738E-3</v>
      </c>
      <c r="BY129" s="429">
        <v>3.4870000000000001E-3</v>
      </c>
      <c r="BZ129" s="429">
        <v>3.9020000000000001E-3</v>
      </c>
      <c r="CA129" s="429">
        <v>4.241E-3</v>
      </c>
      <c r="CB129" s="429">
        <v>1.1518E-2</v>
      </c>
      <c r="CC129" s="429">
        <v>1.0421E-2</v>
      </c>
      <c r="CD129" s="429">
        <v>1.1017000000000001E-2</v>
      </c>
      <c r="CE129" s="429">
        <v>1.0297000000000001E-2</v>
      </c>
      <c r="CF129" s="429">
        <v>3.9319999999999997E-3</v>
      </c>
      <c r="CG129" s="429">
        <v>4.0800000000000003E-3</v>
      </c>
      <c r="CH129" s="429">
        <v>2.3349999999999998E-3</v>
      </c>
    </row>
    <row r="130" spans="1:86" x14ac:dyDescent="0.3">
      <c r="A130" s="655"/>
      <c r="B130" s="325" t="s">
        <v>129</v>
      </c>
      <c r="C130" s="130">
        <v>0</v>
      </c>
      <c r="D130" s="130">
        <v>0</v>
      </c>
      <c r="E130" s="130">
        <v>0</v>
      </c>
      <c r="F130" s="429">
        <v>3.5109999999999998E-3</v>
      </c>
      <c r="G130" s="429">
        <v>8.5800000000000008E-3</v>
      </c>
      <c r="H130" s="429">
        <v>1.6403999999999998E-2</v>
      </c>
      <c r="I130" s="429">
        <v>1.3702000000000001E-2</v>
      </c>
      <c r="J130" s="429">
        <v>1.5133000000000001E-2</v>
      </c>
      <c r="K130" s="429">
        <v>1.6902E-2</v>
      </c>
      <c r="L130" s="429">
        <v>3.5460000000000001E-3</v>
      </c>
      <c r="M130" s="429">
        <v>0</v>
      </c>
      <c r="N130" s="429">
        <v>0</v>
      </c>
      <c r="O130" s="429">
        <v>0</v>
      </c>
      <c r="P130" s="429">
        <v>0</v>
      </c>
      <c r="Q130" s="429">
        <v>0</v>
      </c>
      <c r="R130" s="429">
        <v>3.5109999999999998E-3</v>
      </c>
      <c r="S130" s="429">
        <v>8.5800000000000008E-3</v>
      </c>
      <c r="T130" s="429">
        <v>1.6403999999999998E-2</v>
      </c>
      <c r="U130" s="429">
        <v>1.3702000000000001E-2</v>
      </c>
      <c r="V130" s="429">
        <v>1.5133000000000001E-2</v>
      </c>
      <c r="W130" s="429">
        <v>1.6902E-2</v>
      </c>
      <c r="X130" s="429">
        <v>3.5460000000000001E-3</v>
      </c>
      <c r="Y130" s="429">
        <v>0</v>
      </c>
      <c r="Z130" s="429">
        <v>0</v>
      </c>
      <c r="AA130" s="429">
        <v>0</v>
      </c>
      <c r="AB130" s="429">
        <v>0</v>
      </c>
      <c r="AC130" s="429">
        <v>0</v>
      </c>
      <c r="AD130" s="429">
        <v>3.5109999999999998E-3</v>
      </c>
      <c r="AE130" s="429">
        <v>8.5800000000000008E-3</v>
      </c>
      <c r="AF130" s="429">
        <v>1.6403999999999998E-2</v>
      </c>
      <c r="AG130" s="429">
        <v>1.3702000000000001E-2</v>
      </c>
      <c r="AH130" s="429">
        <v>1.5133000000000001E-2</v>
      </c>
      <c r="AI130" s="429">
        <v>1.6902E-2</v>
      </c>
      <c r="AJ130" s="429">
        <v>3.5460000000000001E-3</v>
      </c>
      <c r="AK130" s="429">
        <v>0</v>
      </c>
      <c r="AL130" s="429">
        <v>0</v>
      </c>
      <c r="AM130" s="429">
        <v>0</v>
      </c>
      <c r="AN130" s="429">
        <v>0</v>
      </c>
      <c r="AO130" s="429">
        <v>0</v>
      </c>
      <c r="AP130" s="429">
        <v>3.5109999999999998E-3</v>
      </c>
      <c r="AQ130" s="429">
        <v>8.5800000000000008E-3</v>
      </c>
      <c r="AR130" s="429">
        <v>1.6403999999999998E-2</v>
      </c>
      <c r="AS130" s="429">
        <v>1.3702000000000001E-2</v>
      </c>
      <c r="AT130" s="429">
        <v>1.5133000000000001E-2</v>
      </c>
      <c r="AU130" s="429">
        <v>1.6902E-2</v>
      </c>
      <c r="AV130" s="429">
        <v>3.5460000000000001E-3</v>
      </c>
      <c r="AW130" s="429">
        <v>0</v>
      </c>
      <c r="AX130" s="429">
        <v>0</v>
      </c>
      <c r="AY130" s="429">
        <v>0</v>
      </c>
      <c r="AZ130" s="429">
        <v>0</v>
      </c>
      <c r="BA130" s="429">
        <v>0</v>
      </c>
      <c r="BB130" s="429">
        <v>3.5109999999999998E-3</v>
      </c>
      <c r="BC130" s="429">
        <v>8.5800000000000008E-3</v>
      </c>
      <c r="BD130" s="429">
        <v>1.6403999999999998E-2</v>
      </c>
      <c r="BE130" s="429">
        <v>1.3702000000000001E-2</v>
      </c>
      <c r="BF130" s="429">
        <v>1.5133000000000001E-2</v>
      </c>
      <c r="BG130" s="429">
        <v>1.6902E-2</v>
      </c>
      <c r="BH130" s="429">
        <v>3.5460000000000001E-3</v>
      </c>
      <c r="BI130" s="429">
        <v>0</v>
      </c>
      <c r="BJ130" s="429">
        <v>0</v>
      </c>
      <c r="BK130" s="429">
        <v>0</v>
      </c>
      <c r="BL130" s="429">
        <v>0</v>
      </c>
      <c r="BM130" s="429">
        <v>0</v>
      </c>
      <c r="BN130" s="429">
        <v>3.5109999999999998E-3</v>
      </c>
      <c r="BO130" s="429">
        <v>8.5800000000000008E-3</v>
      </c>
      <c r="BP130" s="429">
        <v>1.6403999999999998E-2</v>
      </c>
      <c r="BQ130" s="429">
        <v>1.3702000000000001E-2</v>
      </c>
      <c r="BR130" s="429">
        <v>1.5133000000000001E-2</v>
      </c>
      <c r="BS130" s="429">
        <v>1.6902E-2</v>
      </c>
      <c r="BT130" s="429">
        <v>3.5460000000000001E-3</v>
      </c>
      <c r="BU130" s="429">
        <v>0</v>
      </c>
      <c r="BV130" s="429">
        <v>0</v>
      </c>
      <c r="BW130" s="429">
        <v>0</v>
      </c>
      <c r="BX130" s="429">
        <v>0</v>
      </c>
      <c r="BY130" s="429">
        <v>0</v>
      </c>
      <c r="BZ130" s="429">
        <v>3.5109999999999998E-3</v>
      </c>
      <c r="CA130" s="429">
        <v>8.5800000000000008E-3</v>
      </c>
      <c r="CB130" s="429">
        <v>1.6403999999999998E-2</v>
      </c>
      <c r="CC130" s="429">
        <v>1.3702000000000001E-2</v>
      </c>
      <c r="CD130" s="429">
        <v>1.5133000000000001E-2</v>
      </c>
      <c r="CE130" s="429">
        <v>1.6902E-2</v>
      </c>
      <c r="CF130" s="429">
        <v>3.5460000000000001E-3</v>
      </c>
      <c r="CG130" s="429">
        <v>0</v>
      </c>
      <c r="CH130" s="429">
        <v>0</v>
      </c>
    </row>
    <row r="131" spans="1:86" x14ac:dyDescent="0.3">
      <c r="A131" s="655"/>
      <c r="B131" s="325" t="s">
        <v>231</v>
      </c>
      <c r="C131" s="130">
        <v>3.4499999999999998E-4</v>
      </c>
      <c r="D131" s="130">
        <v>0</v>
      </c>
      <c r="E131" s="130">
        <v>0</v>
      </c>
      <c r="F131" s="429">
        <v>3.68E-4</v>
      </c>
      <c r="G131" s="429">
        <v>7.6000000000000004E-5</v>
      </c>
      <c r="H131" s="429">
        <v>1.8100000000000001E-4</v>
      </c>
      <c r="I131" s="429">
        <v>1.7699999999999999E-4</v>
      </c>
      <c r="J131" s="429">
        <v>1.73E-4</v>
      </c>
      <c r="K131" s="429">
        <v>1.7799999999999999E-4</v>
      </c>
      <c r="L131" s="429">
        <v>5.8E-5</v>
      </c>
      <c r="M131" s="429">
        <v>5.3000000000000001E-5</v>
      </c>
      <c r="N131" s="429">
        <v>6.0000000000000002E-6</v>
      </c>
      <c r="O131" s="429">
        <v>4.8299999999999998E-4</v>
      </c>
      <c r="P131" s="429">
        <v>6.0000000000000002E-6</v>
      </c>
      <c r="Q131" s="429">
        <v>7.2999999999999999E-5</v>
      </c>
      <c r="R131" s="429">
        <v>3.68E-4</v>
      </c>
      <c r="S131" s="429">
        <v>7.6000000000000004E-5</v>
      </c>
      <c r="T131" s="429">
        <v>1.8100000000000001E-4</v>
      </c>
      <c r="U131" s="429">
        <v>1.7699999999999999E-4</v>
      </c>
      <c r="V131" s="429">
        <v>1.73E-4</v>
      </c>
      <c r="W131" s="429">
        <v>1.7799999999999999E-4</v>
      </c>
      <c r="X131" s="429">
        <v>5.8E-5</v>
      </c>
      <c r="Y131" s="429">
        <v>5.3000000000000001E-5</v>
      </c>
      <c r="Z131" s="429">
        <v>6.0000000000000002E-6</v>
      </c>
      <c r="AA131" s="429">
        <v>4.8299999999999998E-4</v>
      </c>
      <c r="AB131" s="429">
        <v>6.0000000000000002E-6</v>
      </c>
      <c r="AC131" s="429">
        <v>7.2999999999999999E-5</v>
      </c>
      <c r="AD131" s="429">
        <v>3.68E-4</v>
      </c>
      <c r="AE131" s="429">
        <v>7.6000000000000004E-5</v>
      </c>
      <c r="AF131" s="429">
        <v>1.8100000000000001E-4</v>
      </c>
      <c r="AG131" s="429">
        <v>1.7699999999999999E-4</v>
      </c>
      <c r="AH131" s="429">
        <v>1.73E-4</v>
      </c>
      <c r="AI131" s="429">
        <v>1.7799999999999999E-4</v>
      </c>
      <c r="AJ131" s="429">
        <v>5.8E-5</v>
      </c>
      <c r="AK131" s="429">
        <v>5.3000000000000001E-5</v>
      </c>
      <c r="AL131" s="429">
        <v>6.0000000000000002E-6</v>
      </c>
      <c r="AM131" s="429">
        <v>4.8299999999999998E-4</v>
      </c>
      <c r="AN131" s="429">
        <v>6.0000000000000002E-6</v>
      </c>
      <c r="AO131" s="429">
        <v>7.2999999999999999E-5</v>
      </c>
      <c r="AP131" s="429">
        <v>3.68E-4</v>
      </c>
      <c r="AQ131" s="429">
        <v>7.6000000000000004E-5</v>
      </c>
      <c r="AR131" s="429">
        <v>1.8100000000000001E-4</v>
      </c>
      <c r="AS131" s="429">
        <v>1.7699999999999999E-4</v>
      </c>
      <c r="AT131" s="429">
        <v>1.73E-4</v>
      </c>
      <c r="AU131" s="429">
        <v>1.7799999999999999E-4</v>
      </c>
      <c r="AV131" s="429">
        <v>5.8E-5</v>
      </c>
      <c r="AW131" s="429">
        <v>5.3000000000000001E-5</v>
      </c>
      <c r="AX131" s="429">
        <v>6.0000000000000002E-6</v>
      </c>
      <c r="AY131" s="429">
        <v>4.8299999999999998E-4</v>
      </c>
      <c r="AZ131" s="429">
        <v>6.0000000000000002E-6</v>
      </c>
      <c r="BA131" s="429">
        <v>7.2999999999999999E-5</v>
      </c>
      <c r="BB131" s="429">
        <v>3.68E-4</v>
      </c>
      <c r="BC131" s="429">
        <v>7.6000000000000004E-5</v>
      </c>
      <c r="BD131" s="429">
        <v>1.8100000000000001E-4</v>
      </c>
      <c r="BE131" s="429">
        <v>1.7699999999999999E-4</v>
      </c>
      <c r="BF131" s="429">
        <v>1.73E-4</v>
      </c>
      <c r="BG131" s="429">
        <v>1.7799999999999999E-4</v>
      </c>
      <c r="BH131" s="429">
        <v>5.8E-5</v>
      </c>
      <c r="BI131" s="429">
        <v>5.3000000000000001E-5</v>
      </c>
      <c r="BJ131" s="429">
        <v>6.0000000000000002E-6</v>
      </c>
      <c r="BK131" s="429">
        <v>4.8299999999999998E-4</v>
      </c>
      <c r="BL131" s="429">
        <v>6.0000000000000002E-6</v>
      </c>
      <c r="BM131" s="429">
        <v>7.2999999999999999E-5</v>
      </c>
      <c r="BN131" s="429">
        <v>3.68E-4</v>
      </c>
      <c r="BO131" s="429">
        <v>7.6000000000000004E-5</v>
      </c>
      <c r="BP131" s="429">
        <v>1.8100000000000001E-4</v>
      </c>
      <c r="BQ131" s="429">
        <v>1.7699999999999999E-4</v>
      </c>
      <c r="BR131" s="429">
        <v>1.73E-4</v>
      </c>
      <c r="BS131" s="429">
        <v>1.7799999999999999E-4</v>
      </c>
      <c r="BT131" s="429">
        <v>5.8E-5</v>
      </c>
      <c r="BU131" s="429">
        <v>5.3000000000000001E-5</v>
      </c>
      <c r="BV131" s="429">
        <v>6.0000000000000002E-6</v>
      </c>
      <c r="BW131" s="429">
        <v>4.8299999999999998E-4</v>
      </c>
      <c r="BX131" s="429">
        <v>6.0000000000000002E-6</v>
      </c>
      <c r="BY131" s="429">
        <v>7.2999999999999999E-5</v>
      </c>
      <c r="BZ131" s="429">
        <v>3.68E-4</v>
      </c>
      <c r="CA131" s="429">
        <v>7.6000000000000004E-5</v>
      </c>
      <c r="CB131" s="429">
        <v>1.8100000000000001E-4</v>
      </c>
      <c r="CC131" s="429">
        <v>1.7699999999999999E-4</v>
      </c>
      <c r="CD131" s="429">
        <v>1.73E-4</v>
      </c>
      <c r="CE131" s="429">
        <v>1.7799999999999999E-4</v>
      </c>
      <c r="CF131" s="429">
        <v>5.8E-5</v>
      </c>
      <c r="CG131" s="429">
        <v>5.3000000000000001E-5</v>
      </c>
      <c r="CH131" s="429">
        <v>6.0000000000000002E-6</v>
      </c>
    </row>
    <row r="132" spans="1:86" x14ac:dyDescent="0.3">
      <c r="A132" s="655"/>
      <c r="B132" s="326" t="s">
        <v>131</v>
      </c>
      <c r="C132" s="130">
        <v>3.9290000000000002E-3</v>
      </c>
      <c r="D132" s="130">
        <v>2.7200000000000002E-3</v>
      </c>
      <c r="E132" s="130">
        <v>3.565E-3</v>
      </c>
      <c r="F132" s="429">
        <v>3.4789999999999999E-3</v>
      </c>
      <c r="G132" s="429">
        <v>3.1229999999999999E-3</v>
      </c>
      <c r="H132" s="429">
        <v>0</v>
      </c>
      <c r="I132" s="429">
        <v>0</v>
      </c>
      <c r="J132" s="429">
        <v>0</v>
      </c>
      <c r="K132" s="429">
        <v>9.4739999999999998E-3</v>
      </c>
      <c r="L132" s="429">
        <v>4.065E-3</v>
      </c>
      <c r="M132" s="429">
        <v>3.2629999999999998E-3</v>
      </c>
      <c r="N132" s="429">
        <v>3.1930000000000001E-3</v>
      </c>
      <c r="O132" s="429">
        <v>4.2069999999999998E-3</v>
      </c>
      <c r="P132" s="429">
        <v>3.7929999999999999E-3</v>
      </c>
      <c r="Q132" s="429">
        <v>4.1240000000000001E-3</v>
      </c>
      <c r="R132" s="429">
        <v>3.4789999999999999E-3</v>
      </c>
      <c r="S132" s="429">
        <v>3.1229999999999999E-3</v>
      </c>
      <c r="T132" s="429">
        <v>0</v>
      </c>
      <c r="U132" s="429">
        <v>0</v>
      </c>
      <c r="V132" s="429">
        <v>0</v>
      </c>
      <c r="W132" s="429">
        <v>9.4739999999999998E-3</v>
      </c>
      <c r="X132" s="429">
        <v>4.065E-3</v>
      </c>
      <c r="Y132" s="429">
        <v>3.2629999999999998E-3</v>
      </c>
      <c r="Z132" s="429">
        <v>3.1930000000000001E-3</v>
      </c>
      <c r="AA132" s="429">
        <v>4.2069999999999998E-3</v>
      </c>
      <c r="AB132" s="429">
        <v>3.7929999999999999E-3</v>
      </c>
      <c r="AC132" s="429">
        <v>4.1240000000000001E-3</v>
      </c>
      <c r="AD132" s="429">
        <v>3.4789999999999999E-3</v>
      </c>
      <c r="AE132" s="429">
        <v>3.1229999999999999E-3</v>
      </c>
      <c r="AF132" s="429">
        <v>0</v>
      </c>
      <c r="AG132" s="429">
        <v>0</v>
      </c>
      <c r="AH132" s="429">
        <v>0</v>
      </c>
      <c r="AI132" s="429">
        <v>9.4739999999999998E-3</v>
      </c>
      <c r="AJ132" s="429">
        <v>4.065E-3</v>
      </c>
      <c r="AK132" s="429">
        <v>3.2629999999999998E-3</v>
      </c>
      <c r="AL132" s="429">
        <v>3.1930000000000001E-3</v>
      </c>
      <c r="AM132" s="429">
        <v>4.2069999999999998E-3</v>
      </c>
      <c r="AN132" s="429">
        <v>3.7929999999999999E-3</v>
      </c>
      <c r="AO132" s="429">
        <v>4.1240000000000001E-3</v>
      </c>
      <c r="AP132" s="429">
        <v>3.4789999999999999E-3</v>
      </c>
      <c r="AQ132" s="429">
        <v>3.1229999999999999E-3</v>
      </c>
      <c r="AR132" s="429">
        <v>0</v>
      </c>
      <c r="AS132" s="429">
        <v>0</v>
      </c>
      <c r="AT132" s="429">
        <v>0</v>
      </c>
      <c r="AU132" s="429">
        <v>9.4739999999999998E-3</v>
      </c>
      <c r="AV132" s="429">
        <v>4.065E-3</v>
      </c>
      <c r="AW132" s="429">
        <v>3.2629999999999998E-3</v>
      </c>
      <c r="AX132" s="429">
        <v>3.1930000000000001E-3</v>
      </c>
      <c r="AY132" s="429">
        <v>4.2069999999999998E-3</v>
      </c>
      <c r="AZ132" s="429">
        <v>3.7929999999999999E-3</v>
      </c>
      <c r="BA132" s="429">
        <v>4.1240000000000001E-3</v>
      </c>
      <c r="BB132" s="429">
        <v>3.4789999999999999E-3</v>
      </c>
      <c r="BC132" s="429">
        <v>3.1229999999999999E-3</v>
      </c>
      <c r="BD132" s="429">
        <v>0</v>
      </c>
      <c r="BE132" s="429">
        <v>0</v>
      </c>
      <c r="BF132" s="429">
        <v>0</v>
      </c>
      <c r="BG132" s="429">
        <v>9.4739999999999998E-3</v>
      </c>
      <c r="BH132" s="429">
        <v>4.065E-3</v>
      </c>
      <c r="BI132" s="429">
        <v>3.2629999999999998E-3</v>
      </c>
      <c r="BJ132" s="429">
        <v>3.1930000000000001E-3</v>
      </c>
      <c r="BK132" s="429">
        <v>4.2069999999999998E-3</v>
      </c>
      <c r="BL132" s="429">
        <v>3.7929999999999999E-3</v>
      </c>
      <c r="BM132" s="429">
        <v>4.1240000000000001E-3</v>
      </c>
      <c r="BN132" s="429">
        <v>3.4789999999999999E-3</v>
      </c>
      <c r="BO132" s="429">
        <v>3.1229999999999999E-3</v>
      </c>
      <c r="BP132" s="429">
        <v>0</v>
      </c>
      <c r="BQ132" s="429">
        <v>0</v>
      </c>
      <c r="BR132" s="429">
        <v>0</v>
      </c>
      <c r="BS132" s="429">
        <v>9.4739999999999998E-3</v>
      </c>
      <c r="BT132" s="429">
        <v>4.065E-3</v>
      </c>
      <c r="BU132" s="429">
        <v>3.2629999999999998E-3</v>
      </c>
      <c r="BV132" s="429">
        <v>3.1930000000000001E-3</v>
      </c>
      <c r="BW132" s="429">
        <v>4.2069999999999998E-3</v>
      </c>
      <c r="BX132" s="429">
        <v>3.7929999999999999E-3</v>
      </c>
      <c r="BY132" s="429">
        <v>4.1240000000000001E-3</v>
      </c>
      <c r="BZ132" s="429">
        <v>3.4789999999999999E-3</v>
      </c>
      <c r="CA132" s="429">
        <v>3.1229999999999999E-3</v>
      </c>
      <c r="CB132" s="429">
        <v>0</v>
      </c>
      <c r="CC132" s="429">
        <v>0</v>
      </c>
      <c r="CD132" s="429">
        <v>0</v>
      </c>
      <c r="CE132" s="429">
        <v>9.4739999999999998E-3</v>
      </c>
      <c r="CF132" s="429">
        <v>4.065E-3</v>
      </c>
      <c r="CG132" s="429">
        <v>3.2629999999999998E-3</v>
      </c>
      <c r="CH132" s="429">
        <v>3.1930000000000001E-3</v>
      </c>
    </row>
    <row r="133" spans="1:86" x14ac:dyDescent="0.3">
      <c r="A133" s="655"/>
      <c r="B133" s="326" t="s">
        <v>132</v>
      </c>
      <c r="C133" s="130">
        <v>3.9290000000000002E-3</v>
      </c>
      <c r="D133" s="130">
        <v>2.7139999999999998E-3</v>
      </c>
      <c r="E133" s="130">
        <v>3.4399999999999999E-3</v>
      </c>
      <c r="F133" s="429">
        <v>2.6090000000000002E-3</v>
      </c>
      <c r="G133" s="429">
        <v>5.9420000000000002E-3</v>
      </c>
      <c r="H133" s="429">
        <v>1.6067999999999999E-2</v>
      </c>
      <c r="I133" s="429">
        <v>1.3556E-2</v>
      </c>
      <c r="J133" s="429">
        <v>1.4933E-2</v>
      </c>
      <c r="K133" s="429">
        <v>1.5493E-2</v>
      </c>
      <c r="L133" s="429">
        <v>3.3899999999999998E-3</v>
      </c>
      <c r="M133" s="429">
        <v>3.1089999999999998E-3</v>
      </c>
      <c r="N133" s="429">
        <v>3.192E-3</v>
      </c>
      <c r="O133" s="429">
        <v>4.2069999999999998E-3</v>
      </c>
      <c r="P133" s="429">
        <v>3.787E-3</v>
      </c>
      <c r="Q133" s="429">
        <v>3.986E-3</v>
      </c>
      <c r="R133" s="429">
        <v>2.6090000000000002E-3</v>
      </c>
      <c r="S133" s="429">
        <v>5.9420000000000002E-3</v>
      </c>
      <c r="T133" s="429">
        <v>1.6067999999999999E-2</v>
      </c>
      <c r="U133" s="429">
        <v>1.3556E-2</v>
      </c>
      <c r="V133" s="429">
        <v>1.4933E-2</v>
      </c>
      <c r="W133" s="429">
        <v>1.5493E-2</v>
      </c>
      <c r="X133" s="429">
        <v>3.3899999999999998E-3</v>
      </c>
      <c r="Y133" s="429">
        <v>3.1089999999999998E-3</v>
      </c>
      <c r="Z133" s="429">
        <v>3.192E-3</v>
      </c>
      <c r="AA133" s="429">
        <v>4.2069999999999998E-3</v>
      </c>
      <c r="AB133" s="429">
        <v>3.787E-3</v>
      </c>
      <c r="AC133" s="429">
        <v>3.986E-3</v>
      </c>
      <c r="AD133" s="429">
        <v>2.6090000000000002E-3</v>
      </c>
      <c r="AE133" s="429">
        <v>5.9420000000000002E-3</v>
      </c>
      <c r="AF133" s="429">
        <v>1.6067999999999999E-2</v>
      </c>
      <c r="AG133" s="429">
        <v>1.3556E-2</v>
      </c>
      <c r="AH133" s="429">
        <v>1.4933E-2</v>
      </c>
      <c r="AI133" s="429">
        <v>1.5493E-2</v>
      </c>
      <c r="AJ133" s="429">
        <v>3.3899999999999998E-3</v>
      </c>
      <c r="AK133" s="429">
        <v>3.1089999999999998E-3</v>
      </c>
      <c r="AL133" s="429">
        <v>3.192E-3</v>
      </c>
      <c r="AM133" s="429">
        <v>4.2069999999999998E-3</v>
      </c>
      <c r="AN133" s="429">
        <v>3.787E-3</v>
      </c>
      <c r="AO133" s="429">
        <v>3.986E-3</v>
      </c>
      <c r="AP133" s="429">
        <v>2.6090000000000002E-3</v>
      </c>
      <c r="AQ133" s="429">
        <v>5.9420000000000002E-3</v>
      </c>
      <c r="AR133" s="429">
        <v>1.6067999999999999E-2</v>
      </c>
      <c r="AS133" s="429">
        <v>1.3556E-2</v>
      </c>
      <c r="AT133" s="429">
        <v>1.4933E-2</v>
      </c>
      <c r="AU133" s="429">
        <v>1.5493E-2</v>
      </c>
      <c r="AV133" s="429">
        <v>3.3899999999999998E-3</v>
      </c>
      <c r="AW133" s="429">
        <v>3.1089999999999998E-3</v>
      </c>
      <c r="AX133" s="429">
        <v>3.192E-3</v>
      </c>
      <c r="AY133" s="429">
        <v>4.2069999999999998E-3</v>
      </c>
      <c r="AZ133" s="429">
        <v>3.787E-3</v>
      </c>
      <c r="BA133" s="429">
        <v>3.986E-3</v>
      </c>
      <c r="BB133" s="429">
        <v>2.6090000000000002E-3</v>
      </c>
      <c r="BC133" s="429">
        <v>5.9420000000000002E-3</v>
      </c>
      <c r="BD133" s="429">
        <v>1.6067999999999999E-2</v>
      </c>
      <c r="BE133" s="429">
        <v>1.3556E-2</v>
      </c>
      <c r="BF133" s="429">
        <v>1.4933E-2</v>
      </c>
      <c r="BG133" s="429">
        <v>1.5493E-2</v>
      </c>
      <c r="BH133" s="429">
        <v>3.3899999999999998E-3</v>
      </c>
      <c r="BI133" s="429">
        <v>3.1089999999999998E-3</v>
      </c>
      <c r="BJ133" s="429">
        <v>3.192E-3</v>
      </c>
      <c r="BK133" s="429">
        <v>4.2069999999999998E-3</v>
      </c>
      <c r="BL133" s="429">
        <v>3.787E-3</v>
      </c>
      <c r="BM133" s="429">
        <v>3.986E-3</v>
      </c>
      <c r="BN133" s="429">
        <v>2.6090000000000002E-3</v>
      </c>
      <c r="BO133" s="429">
        <v>5.9420000000000002E-3</v>
      </c>
      <c r="BP133" s="429">
        <v>1.6067999999999999E-2</v>
      </c>
      <c r="BQ133" s="429">
        <v>1.3556E-2</v>
      </c>
      <c r="BR133" s="429">
        <v>1.4933E-2</v>
      </c>
      <c r="BS133" s="429">
        <v>1.5493E-2</v>
      </c>
      <c r="BT133" s="429">
        <v>3.3899999999999998E-3</v>
      </c>
      <c r="BU133" s="429">
        <v>3.1089999999999998E-3</v>
      </c>
      <c r="BV133" s="429">
        <v>3.192E-3</v>
      </c>
      <c r="BW133" s="429">
        <v>4.2069999999999998E-3</v>
      </c>
      <c r="BX133" s="429">
        <v>3.787E-3</v>
      </c>
      <c r="BY133" s="429">
        <v>3.986E-3</v>
      </c>
      <c r="BZ133" s="429">
        <v>2.6090000000000002E-3</v>
      </c>
      <c r="CA133" s="429">
        <v>5.9420000000000002E-3</v>
      </c>
      <c r="CB133" s="429">
        <v>1.6067999999999999E-2</v>
      </c>
      <c r="CC133" s="429">
        <v>1.3556E-2</v>
      </c>
      <c r="CD133" s="429">
        <v>1.4933E-2</v>
      </c>
      <c r="CE133" s="429">
        <v>1.5493E-2</v>
      </c>
      <c r="CF133" s="429">
        <v>3.3899999999999998E-3</v>
      </c>
      <c r="CG133" s="429">
        <v>3.1089999999999998E-3</v>
      </c>
      <c r="CH133" s="429">
        <v>3.192E-3</v>
      </c>
    </row>
    <row r="134" spans="1:86" x14ac:dyDescent="0.3">
      <c r="A134" s="655"/>
      <c r="B134" s="326" t="s">
        <v>133</v>
      </c>
      <c r="C134" s="130">
        <v>2.8809999999999999E-3</v>
      </c>
      <c r="D134" s="130">
        <v>1.9819999999999998E-3</v>
      </c>
      <c r="E134" s="130">
        <v>2.8E-3</v>
      </c>
      <c r="F134" s="429">
        <v>3.725E-3</v>
      </c>
      <c r="G134" s="429">
        <v>4.3239999999999997E-3</v>
      </c>
      <c r="H134" s="429">
        <v>1.112E-2</v>
      </c>
      <c r="I134" s="429">
        <v>1.0066E-2</v>
      </c>
      <c r="J134" s="429">
        <v>1.0602E-2</v>
      </c>
      <c r="K134" s="429">
        <v>9.3989999999999994E-3</v>
      </c>
      <c r="L134" s="429">
        <v>4.0549999999999996E-3</v>
      </c>
      <c r="M134" s="429">
        <v>3.9379999999999997E-3</v>
      </c>
      <c r="N134" s="429">
        <v>2.4780000000000002E-3</v>
      </c>
      <c r="O134" s="429">
        <v>3.1189999999999998E-3</v>
      </c>
      <c r="P134" s="429">
        <v>3.0799999999999998E-3</v>
      </c>
      <c r="Q134" s="429">
        <v>3.2780000000000001E-3</v>
      </c>
      <c r="R134" s="429">
        <v>3.725E-3</v>
      </c>
      <c r="S134" s="429">
        <v>4.3239999999999997E-3</v>
      </c>
      <c r="T134" s="429">
        <v>1.112E-2</v>
      </c>
      <c r="U134" s="429">
        <v>1.0066E-2</v>
      </c>
      <c r="V134" s="429">
        <v>1.0602E-2</v>
      </c>
      <c r="W134" s="429">
        <v>9.3989999999999994E-3</v>
      </c>
      <c r="X134" s="429">
        <v>4.0549999999999996E-3</v>
      </c>
      <c r="Y134" s="429">
        <v>3.9379999999999997E-3</v>
      </c>
      <c r="Z134" s="429">
        <v>2.4780000000000002E-3</v>
      </c>
      <c r="AA134" s="429">
        <v>3.1189999999999998E-3</v>
      </c>
      <c r="AB134" s="429">
        <v>3.0799999999999998E-3</v>
      </c>
      <c r="AC134" s="429">
        <v>3.2780000000000001E-3</v>
      </c>
      <c r="AD134" s="429">
        <v>3.725E-3</v>
      </c>
      <c r="AE134" s="429">
        <v>4.3239999999999997E-3</v>
      </c>
      <c r="AF134" s="429">
        <v>1.112E-2</v>
      </c>
      <c r="AG134" s="429">
        <v>1.0066E-2</v>
      </c>
      <c r="AH134" s="429">
        <v>1.0602E-2</v>
      </c>
      <c r="AI134" s="429">
        <v>9.3989999999999994E-3</v>
      </c>
      <c r="AJ134" s="429">
        <v>4.0549999999999996E-3</v>
      </c>
      <c r="AK134" s="429">
        <v>3.9379999999999997E-3</v>
      </c>
      <c r="AL134" s="429">
        <v>2.4780000000000002E-3</v>
      </c>
      <c r="AM134" s="429">
        <v>3.1189999999999998E-3</v>
      </c>
      <c r="AN134" s="429">
        <v>3.0799999999999998E-3</v>
      </c>
      <c r="AO134" s="429">
        <v>3.2780000000000001E-3</v>
      </c>
      <c r="AP134" s="429">
        <v>3.725E-3</v>
      </c>
      <c r="AQ134" s="429">
        <v>4.3239999999999997E-3</v>
      </c>
      <c r="AR134" s="429">
        <v>1.112E-2</v>
      </c>
      <c r="AS134" s="429">
        <v>1.0066E-2</v>
      </c>
      <c r="AT134" s="429">
        <v>1.0602E-2</v>
      </c>
      <c r="AU134" s="429">
        <v>9.3989999999999994E-3</v>
      </c>
      <c r="AV134" s="429">
        <v>4.0549999999999996E-3</v>
      </c>
      <c r="AW134" s="429">
        <v>3.9379999999999997E-3</v>
      </c>
      <c r="AX134" s="429">
        <v>2.4780000000000002E-3</v>
      </c>
      <c r="AY134" s="429">
        <v>3.1189999999999998E-3</v>
      </c>
      <c r="AZ134" s="429">
        <v>3.0799999999999998E-3</v>
      </c>
      <c r="BA134" s="429">
        <v>3.2780000000000001E-3</v>
      </c>
      <c r="BB134" s="429">
        <v>3.725E-3</v>
      </c>
      <c r="BC134" s="429">
        <v>4.3239999999999997E-3</v>
      </c>
      <c r="BD134" s="429">
        <v>1.112E-2</v>
      </c>
      <c r="BE134" s="429">
        <v>1.0066E-2</v>
      </c>
      <c r="BF134" s="429">
        <v>1.0602E-2</v>
      </c>
      <c r="BG134" s="429">
        <v>9.3989999999999994E-3</v>
      </c>
      <c r="BH134" s="429">
        <v>4.0549999999999996E-3</v>
      </c>
      <c r="BI134" s="429">
        <v>3.9379999999999997E-3</v>
      </c>
      <c r="BJ134" s="429">
        <v>2.4780000000000002E-3</v>
      </c>
      <c r="BK134" s="429">
        <v>3.1189999999999998E-3</v>
      </c>
      <c r="BL134" s="429">
        <v>3.0799999999999998E-3</v>
      </c>
      <c r="BM134" s="429">
        <v>3.2780000000000001E-3</v>
      </c>
      <c r="BN134" s="429">
        <v>3.725E-3</v>
      </c>
      <c r="BO134" s="429">
        <v>4.3239999999999997E-3</v>
      </c>
      <c r="BP134" s="429">
        <v>1.112E-2</v>
      </c>
      <c r="BQ134" s="429">
        <v>1.0066E-2</v>
      </c>
      <c r="BR134" s="429">
        <v>1.0602E-2</v>
      </c>
      <c r="BS134" s="429">
        <v>9.3989999999999994E-3</v>
      </c>
      <c r="BT134" s="429">
        <v>4.0549999999999996E-3</v>
      </c>
      <c r="BU134" s="429">
        <v>3.9379999999999997E-3</v>
      </c>
      <c r="BV134" s="429">
        <v>2.4780000000000002E-3</v>
      </c>
      <c r="BW134" s="429">
        <v>3.1189999999999998E-3</v>
      </c>
      <c r="BX134" s="429">
        <v>3.0799999999999998E-3</v>
      </c>
      <c r="BY134" s="429">
        <v>3.2780000000000001E-3</v>
      </c>
      <c r="BZ134" s="429">
        <v>3.725E-3</v>
      </c>
      <c r="CA134" s="429">
        <v>4.3239999999999997E-3</v>
      </c>
      <c r="CB134" s="429">
        <v>1.112E-2</v>
      </c>
      <c r="CC134" s="429">
        <v>1.0066E-2</v>
      </c>
      <c r="CD134" s="429">
        <v>1.0602E-2</v>
      </c>
      <c r="CE134" s="429">
        <v>9.3989999999999994E-3</v>
      </c>
      <c r="CF134" s="429">
        <v>4.0549999999999996E-3</v>
      </c>
      <c r="CG134" s="429">
        <v>3.9379999999999997E-3</v>
      </c>
      <c r="CH134" s="429">
        <v>2.4780000000000002E-3</v>
      </c>
    </row>
    <row r="135" spans="1:86" x14ac:dyDescent="0.3">
      <c r="A135" s="655"/>
      <c r="B135" s="326" t="s">
        <v>134</v>
      </c>
      <c r="C135" s="130">
        <v>2.6410000000000001E-3</v>
      </c>
      <c r="D135" s="130">
        <v>1.622E-3</v>
      </c>
      <c r="E135" s="130">
        <v>2.6189999999999998E-3</v>
      </c>
      <c r="F135" s="429">
        <v>2.8860000000000001E-3</v>
      </c>
      <c r="G135" s="429">
        <v>3.568E-3</v>
      </c>
      <c r="H135" s="429">
        <v>9.4900000000000002E-3</v>
      </c>
      <c r="I135" s="429">
        <v>8.7889999999999999E-3</v>
      </c>
      <c r="J135" s="429">
        <v>9.0760000000000007E-3</v>
      </c>
      <c r="K135" s="429">
        <v>8.6409999999999994E-3</v>
      </c>
      <c r="L135" s="429">
        <v>3.3189999999999999E-3</v>
      </c>
      <c r="M135" s="429">
        <v>3.424E-3</v>
      </c>
      <c r="N135" s="429">
        <v>2.333E-3</v>
      </c>
      <c r="O135" s="429">
        <v>2.643E-3</v>
      </c>
      <c r="P135" s="429">
        <v>2.7320000000000001E-3</v>
      </c>
      <c r="Q135" s="429">
        <v>2.8240000000000001E-3</v>
      </c>
      <c r="R135" s="429">
        <v>2.8860000000000001E-3</v>
      </c>
      <c r="S135" s="429">
        <v>3.568E-3</v>
      </c>
      <c r="T135" s="429">
        <v>9.4900000000000002E-3</v>
      </c>
      <c r="U135" s="429">
        <v>8.7889999999999999E-3</v>
      </c>
      <c r="V135" s="429">
        <v>9.0760000000000007E-3</v>
      </c>
      <c r="W135" s="429">
        <v>8.6409999999999994E-3</v>
      </c>
      <c r="X135" s="429">
        <v>3.3189999999999999E-3</v>
      </c>
      <c r="Y135" s="429">
        <v>3.424E-3</v>
      </c>
      <c r="Z135" s="429">
        <v>2.333E-3</v>
      </c>
      <c r="AA135" s="429">
        <v>2.643E-3</v>
      </c>
      <c r="AB135" s="429">
        <v>2.7320000000000001E-3</v>
      </c>
      <c r="AC135" s="429">
        <v>2.8240000000000001E-3</v>
      </c>
      <c r="AD135" s="429">
        <v>2.8860000000000001E-3</v>
      </c>
      <c r="AE135" s="429">
        <v>3.568E-3</v>
      </c>
      <c r="AF135" s="429">
        <v>9.4900000000000002E-3</v>
      </c>
      <c r="AG135" s="429">
        <v>8.7889999999999999E-3</v>
      </c>
      <c r="AH135" s="429">
        <v>9.0760000000000007E-3</v>
      </c>
      <c r="AI135" s="429">
        <v>8.6409999999999994E-3</v>
      </c>
      <c r="AJ135" s="429">
        <v>3.3189999999999999E-3</v>
      </c>
      <c r="AK135" s="429">
        <v>3.424E-3</v>
      </c>
      <c r="AL135" s="429">
        <v>2.333E-3</v>
      </c>
      <c r="AM135" s="429">
        <v>2.643E-3</v>
      </c>
      <c r="AN135" s="429">
        <v>2.7320000000000001E-3</v>
      </c>
      <c r="AO135" s="429">
        <v>2.8240000000000001E-3</v>
      </c>
      <c r="AP135" s="429">
        <v>2.8860000000000001E-3</v>
      </c>
      <c r="AQ135" s="429">
        <v>3.568E-3</v>
      </c>
      <c r="AR135" s="429">
        <v>9.4900000000000002E-3</v>
      </c>
      <c r="AS135" s="429">
        <v>8.7889999999999999E-3</v>
      </c>
      <c r="AT135" s="429">
        <v>9.0760000000000007E-3</v>
      </c>
      <c r="AU135" s="429">
        <v>8.6409999999999994E-3</v>
      </c>
      <c r="AV135" s="429">
        <v>3.3189999999999999E-3</v>
      </c>
      <c r="AW135" s="429">
        <v>3.424E-3</v>
      </c>
      <c r="AX135" s="429">
        <v>2.333E-3</v>
      </c>
      <c r="AY135" s="429">
        <v>2.643E-3</v>
      </c>
      <c r="AZ135" s="429">
        <v>2.7320000000000001E-3</v>
      </c>
      <c r="BA135" s="429">
        <v>2.8240000000000001E-3</v>
      </c>
      <c r="BB135" s="429">
        <v>2.8860000000000001E-3</v>
      </c>
      <c r="BC135" s="429">
        <v>3.568E-3</v>
      </c>
      <c r="BD135" s="429">
        <v>9.4900000000000002E-3</v>
      </c>
      <c r="BE135" s="429">
        <v>8.7889999999999999E-3</v>
      </c>
      <c r="BF135" s="429">
        <v>9.0760000000000007E-3</v>
      </c>
      <c r="BG135" s="429">
        <v>8.6409999999999994E-3</v>
      </c>
      <c r="BH135" s="429">
        <v>3.3189999999999999E-3</v>
      </c>
      <c r="BI135" s="429">
        <v>3.424E-3</v>
      </c>
      <c r="BJ135" s="429">
        <v>2.333E-3</v>
      </c>
      <c r="BK135" s="429">
        <v>2.643E-3</v>
      </c>
      <c r="BL135" s="429">
        <v>2.7320000000000001E-3</v>
      </c>
      <c r="BM135" s="429">
        <v>2.8240000000000001E-3</v>
      </c>
      <c r="BN135" s="429">
        <v>2.8860000000000001E-3</v>
      </c>
      <c r="BO135" s="429">
        <v>3.568E-3</v>
      </c>
      <c r="BP135" s="429">
        <v>9.4900000000000002E-3</v>
      </c>
      <c r="BQ135" s="429">
        <v>8.7889999999999999E-3</v>
      </c>
      <c r="BR135" s="429">
        <v>9.0760000000000007E-3</v>
      </c>
      <c r="BS135" s="429">
        <v>8.6409999999999994E-3</v>
      </c>
      <c r="BT135" s="429">
        <v>3.3189999999999999E-3</v>
      </c>
      <c r="BU135" s="429">
        <v>3.424E-3</v>
      </c>
      <c r="BV135" s="429">
        <v>2.333E-3</v>
      </c>
      <c r="BW135" s="429">
        <v>2.643E-3</v>
      </c>
      <c r="BX135" s="429">
        <v>2.7320000000000001E-3</v>
      </c>
      <c r="BY135" s="429">
        <v>2.8240000000000001E-3</v>
      </c>
      <c r="BZ135" s="429">
        <v>2.8860000000000001E-3</v>
      </c>
      <c r="CA135" s="429">
        <v>3.568E-3</v>
      </c>
      <c r="CB135" s="429">
        <v>9.4900000000000002E-3</v>
      </c>
      <c r="CC135" s="429">
        <v>8.7889999999999999E-3</v>
      </c>
      <c r="CD135" s="429">
        <v>9.0760000000000007E-3</v>
      </c>
      <c r="CE135" s="429">
        <v>8.6409999999999994E-3</v>
      </c>
      <c r="CF135" s="429">
        <v>3.3189999999999999E-3</v>
      </c>
      <c r="CG135" s="429">
        <v>3.424E-3</v>
      </c>
      <c r="CH135" s="429">
        <v>2.333E-3</v>
      </c>
    </row>
    <row r="136" spans="1:86" x14ac:dyDescent="0.3">
      <c r="A136" s="655"/>
      <c r="B136" s="326" t="s">
        <v>232</v>
      </c>
      <c r="C136" s="130">
        <v>2.6410000000000001E-3</v>
      </c>
      <c r="D136" s="130">
        <v>1.622E-3</v>
      </c>
      <c r="E136" s="130">
        <v>2.6189999999999998E-3</v>
      </c>
      <c r="F136" s="429">
        <v>2.8860000000000001E-3</v>
      </c>
      <c r="G136" s="429">
        <v>3.568E-3</v>
      </c>
      <c r="H136" s="429">
        <v>9.4900000000000002E-3</v>
      </c>
      <c r="I136" s="429">
        <v>8.7889999999999999E-3</v>
      </c>
      <c r="J136" s="429">
        <v>9.0760000000000007E-3</v>
      </c>
      <c r="K136" s="429">
        <v>8.6409999999999994E-3</v>
      </c>
      <c r="L136" s="429">
        <v>3.3189999999999999E-3</v>
      </c>
      <c r="M136" s="429">
        <v>3.424E-3</v>
      </c>
      <c r="N136" s="429">
        <v>2.333E-3</v>
      </c>
      <c r="O136" s="429">
        <v>2.643E-3</v>
      </c>
      <c r="P136" s="429">
        <v>2.7320000000000001E-3</v>
      </c>
      <c r="Q136" s="429">
        <v>2.8240000000000001E-3</v>
      </c>
      <c r="R136" s="429">
        <v>2.8860000000000001E-3</v>
      </c>
      <c r="S136" s="429">
        <v>3.568E-3</v>
      </c>
      <c r="T136" s="429">
        <v>9.4900000000000002E-3</v>
      </c>
      <c r="U136" s="429">
        <v>8.7889999999999999E-3</v>
      </c>
      <c r="V136" s="429">
        <v>9.0760000000000007E-3</v>
      </c>
      <c r="W136" s="429">
        <v>8.6409999999999994E-3</v>
      </c>
      <c r="X136" s="429">
        <v>3.3189999999999999E-3</v>
      </c>
      <c r="Y136" s="429">
        <v>3.424E-3</v>
      </c>
      <c r="Z136" s="429">
        <v>2.333E-3</v>
      </c>
      <c r="AA136" s="429">
        <v>2.643E-3</v>
      </c>
      <c r="AB136" s="429">
        <v>2.7320000000000001E-3</v>
      </c>
      <c r="AC136" s="429">
        <v>2.8240000000000001E-3</v>
      </c>
      <c r="AD136" s="429">
        <v>2.8860000000000001E-3</v>
      </c>
      <c r="AE136" s="429">
        <v>3.568E-3</v>
      </c>
      <c r="AF136" s="429">
        <v>9.4900000000000002E-3</v>
      </c>
      <c r="AG136" s="429">
        <v>8.7889999999999999E-3</v>
      </c>
      <c r="AH136" s="429">
        <v>9.0760000000000007E-3</v>
      </c>
      <c r="AI136" s="429">
        <v>8.6409999999999994E-3</v>
      </c>
      <c r="AJ136" s="429">
        <v>3.3189999999999999E-3</v>
      </c>
      <c r="AK136" s="429">
        <v>3.424E-3</v>
      </c>
      <c r="AL136" s="429">
        <v>2.333E-3</v>
      </c>
      <c r="AM136" s="429">
        <v>2.643E-3</v>
      </c>
      <c r="AN136" s="429">
        <v>2.7320000000000001E-3</v>
      </c>
      <c r="AO136" s="429">
        <v>2.8240000000000001E-3</v>
      </c>
      <c r="AP136" s="429">
        <v>2.8860000000000001E-3</v>
      </c>
      <c r="AQ136" s="429">
        <v>3.568E-3</v>
      </c>
      <c r="AR136" s="429">
        <v>9.4900000000000002E-3</v>
      </c>
      <c r="AS136" s="429">
        <v>8.7889999999999999E-3</v>
      </c>
      <c r="AT136" s="429">
        <v>9.0760000000000007E-3</v>
      </c>
      <c r="AU136" s="429">
        <v>8.6409999999999994E-3</v>
      </c>
      <c r="AV136" s="429">
        <v>3.3189999999999999E-3</v>
      </c>
      <c r="AW136" s="429">
        <v>3.424E-3</v>
      </c>
      <c r="AX136" s="429">
        <v>2.333E-3</v>
      </c>
      <c r="AY136" s="429">
        <v>2.643E-3</v>
      </c>
      <c r="AZ136" s="429">
        <v>2.7320000000000001E-3</v>
      </c>
      <c r="BA136" s="429">
        <v>2.8240000000000001E-3</v>
      </c>
      <c r="BB136" s="429">
        <v>2.8860000000000001E-3</v>
      </c>
      <c r="BC136" s="429">
        <v>3.568E-3</v>
      </c>
      <c r="BD136" s="429">
        <v>9.4900000000000002E-3</v>
      </c>
      <c r="BE136" s="429">
        <v>8.7889999999999999E-3</v>
      </c>
      <c r="BF136" s="429">
        <v>9.0760000000000007E-3</v>
      </c>
      <c r="BG136" s="429">
        <v>8.6409999999999994E-3</v>
      </c>
      <c r="BH136" s="429">
        <v>3.3189999999999999E-3</v>
      </c>
      <c r="BI136" s="429">
        <v>3.424E-3</v>
      </c>
      <c r="BJ136" s="429">
        <v>2.333E-3</v>
      </c>
      <c r="BK136" s="429">
        <v>2.643E-3</v>
      </c>
      <c r="BL136" s="429">
        <v>2.7320000000000001E-3</v>
      </c>
      <c r="BM136" s="429">
        <v>2.8240000000000001E-3</v>
      </c>
      <c r="BN136" s="429">
        <v>2.8860000000000001E-3</v>
      </c>
      <c r="BO136" s="429">
        <v>3.568E-3</v>
      </c>
      <c r="BP136" s="429">
        <v>9.4900000000000002E-3</v>
      </c>
      <c r="BQ136" s="429">
        <v>8.7889999999999999E-3</v>
      </c>
      <c r="BR136" s="429">
        <v>9.0760000000000007E-3</v>
      </c>
      <c r="BS136" s="429">
        <v>8.6409999999999994E-3</v>
      </c>
      <c r="BT136" s="429">
        <v>3.3189999999999999E-3</v>
      </c>
      <c r="BU136" s="429">
        <v>3.424E-3</v>
      </c>
      <c r="BV136" s="429">
        <v>2.333E-3</v>
      </c>
      <c r="BW136" s="429">
        <v>2.643E-3</v>
      </c>
      <c r="BX136" s="429">
        <v>2.7320000000000001E-3</v>
      </c>
      <c r="BY136" s="429">
        <v>2.8240000000000001E-3</v>
      </c>
      <c r="BZ136" s="429">
        <v>2.8860000000000001E-3</v>
      </c>
      <c r="CA136" s="429">
        <v>3.568E-3</v>
      </c>
      <c r="CB136" s="429">
        <v>9.4900000000000002E-3</v>
      </c>
      <c r="CC136" s="429">
        <v>8.7889999999999999E-3</v>
      </c>
      <c r="CD136" s="429">
        <v>9.0760000000000007E-3</v>
      </c>
      <c r="CE136" s="429">
        <v>8.6409999999999994E-3</v>
      </c>
      <c r="CF136" s="429">
        <v>3.3189999999999999E-3</v>
      </c>
      <c r="CG136" s="429">
        <v>3.424E-3</v>
      </c>
      <c r="CH136" s="429">
        <v>2.333E-3</v>
      </c>
    </row>
    <row r="137" spans="1:86" x14ac:dyDescent="0.3">
      <c r="A137" s="655"/>
      <c r="B137" s="326" t="s">
        <v>233</v>
      </c>
      <c r="C137" s="130">
        <v>2.6410000000000001E-3</v>
      </c>
      <c r="D137" s="130">
        <v>1.622E-3</v>
      </c>
      <c r="E137" s="130">
        <v>2.6189999999999998E-3</v>
      </c>
      <c r="F137" s="429">
        <v>2.8860000000000001E-3</v>
      </c>
      <c r="G137" s="429">
        <v>3.568E-3</v>
      </c>
      <c r="H137" s="429">
        <v>9.4900000000000002E-3</v>
      </c>
      <c r="I137" s="429">
        <v>8.7889999999999999E-3</v>
      </c>
      <c r="J137" s="429">
        <v>9.0760000000000007E-3</v>
      </c>
      <c r="K137" s="429">
        <v>8.6409999999999994E-3</v>
      </c>
      <c r="L137" s="429">
        <v>3.3189999999999999E-3</v>
      </c>
      <c r="M137" s="429">
        <v>3.424E-3</v>
      </c>
      <c r="N137" s="429">
        <v>2.333E-3</v>
      </c>
      <c r="O137" s="429">
        <v>2.643E-3</v>
      </c>
      <c r="P137" s="429">
        <v>2.7320000000000001E-3</v>
      </c>
      <c r="Q137" s="429">
        <v>2.8240000000000001E-3</v>
      </c>
      <c r="R137" s="429">
        <v>2.8860000000000001E-3</v>
      </c>
      <c r="S137" s="429">
        <v>3.568E-3</v>
      </c>
      <c r="T137" s="429">
        <v>9.4900000000000002E-3</v>
      </c>
      <c r="U137" s="429">
        <v>8.7889999999999999E-3</v>
      </c>
      <c r="V137" s="429">
        <v>9.0760000000000007E-3</v>
      </c>
      <c r="W137" s="429">
        <v>8.6409999999999994E-3</v>
      </c>
      <c r="X137" s="429">
        <v>3.3189999999999999E-3</v>
      </c>
      <c r="Y137" s="429">
        <v>3.424E-3</v>
      </c>
      <c r="Z137" s="429">
        <v>2.333E-3</v>
      </c>
      <c r="AA137" s="429">
        <v>2.643E-3</v>
      </c>
      <c r="AB137" s="429">
        <v>2.7320000000000001E-3</v>
      </c>
      <c r="AC137" s="429">
        <v>2.8240000000000001E-3</v>
      </c>
      <c r="AD137" s="429">
        <v>2.8860000000000001E-3</v>
      </c>
      <c r="AE137" s="429">
        <v>3.568E-3</v>
      </c>
      <c r="AF137" s="429">
        <v>9.4900000000000002E-3</v>
      </c>
      <c r="AG137" s="429">
        <v>8.7889999999999999E-3</v>
      </c>
      <c r="AH137" s="429">
        <v>9.0760000000000007E-3</v>
      </c>
      <c r="AI137" s="429">
        <v>8.6409999999999994E-3</v>
      </c>
      <c r="AJ137" s="429">
        <v>3.3189999999999999E-3</v>
      </c>
      <c r="AK137" s="429">
        <v>3.424E-3</v>
      </c>
      <c r="AL137" s="429">
        <v>2.333E-3</v>
      </c>
      <c r="AM137" s="429">
        <v>2.643E-3</v>
      </c>
      <c r="AN137" s="429">
        <v>2.7320000000000001E-3</v>
      </c>
      <c r="AO137" s="429">
        <v>2.8240000000000001E-3</v>
      </c>
      <c r="AP137" s="429">
        <v>2.8860000000000001E-3</v>
      </c>
      <c r="AQ137" s="429">
        <v>3.568E-3</v>
      </c>
      <c r="AR137" s="429">
        <v>9.4900000000000002E-3</v>
      </c>
      <c r="AS137" s="429">
        <v>8.7889999999999999E-3</v>
      </c>
      <c r="AT137" s="429">
        <v>9.0760000000000007E-3</v>
      </c>
      <c r="AU137" s="429">
        <v>8.6409999999999994E-3</v>
      </c>
      <c r="AV137" s="429">
        <v>3.3189999999999999E-3</v>
      </c>
      <c r="AW137" s="429">
        <v>3.424E-3</v>
      </c>
      <c r="AX137" s="429">
        <v>2.333E-3</v>
      </c>
      <c r="AY137" s="429">
        <v>2.643E-3</v>
      </c>
      <c r="AZ137" s="429">
        <v>2.7320000000000001E-3</v>
      </c>
      <c r="BA137" s="429">
        <v>2.8240000000000001E-3</v>
      </c>
      <c r="BB137" s="429">
        <v>2.8860000000000001E-3</v>
      </c>
      <c r="BC137" s="429">
        <v>3.568E-3</v>
      </c>
      <c r="BD137" s="429">
        <v>9.4900000000000002E-3</v>
      </c>
      <c r="BE137" s="429">
        <v>8.7889999999999999E-3</v>
      </c>
      <c r="BF137" s="429">
        <v>9.0760000000000007E-3</v>
      </c>
      <c r="BG137" s="429">
        <v>8.6409999999999994E-3</v>
      </c>
      <c r="BH137" s="429">
        <v>3.3189999999999999E-3</v>
      </c>
      <c r="BI137" s="429">
        <v>3.424E-3</v>
      </c>
      <c r="BJ137" s="429">
        <v>2.333E-3</v>
      </c>
      <c r="BK137" s="429">
        <v>2.643E-3</v>
      </c>
      <c r="BL137" s="429">
        <v>2.7320000000000001E-3</v>
      </c>
      <c r="BM137" s="429">
        <v>2.8240000000000001E-3</v>
      </c>
      <c r="BN137" s="429">
        <v>2.8860000000000001E-3</v>
      </c>
      <c r="BO137" s="429">
        <v>3.568E-3</v>
      </c>
      <c r="BP137" s="429">
        <v>9.4900000000000002E-3</v>
      </c>
      <c r="BQ137" s="429">
        <v>8.7889999999999999E-3</v>
      </c>
      <c r="BR137" s="429">
        <v>9.0760000000000007E-3</v>
      </c>
      <c r="BS137" s="429">
        <v>8.6409999999999994E-3</v>
      </c>
      <c r="BT137" s="429">
        <v>3.3189999999999999E-3</v>
      </c>
      <c r="BU137" s="429">
        <v>3.424E-3</v>
      </c>
      <c r="BV137" s="429">
        <v>2.333E-3</v>
      </c>
      <c r="BW137" s="429">
        <v>2.643E-3</v>
      </c>
      <c r="BX137" s="429">
        <v>2.7320000000000001E-3</v>
      </c>
      <c r="BY137" s="429">
        <v>2.8240000000000001E-3</v>
      </c>
      <c r="BZ137" s="429">
        <v>2.8860000000000001E-3</v>
      </c>
      <c r="CA137" s="429">
        <v>3.568E-3</v>
      </c>
      <c r="CB137" s="429">
        <v>9.4900000000000002E-3</v>
      </c>
      <c r="CC137" s="429">
        <v>8.7889999999999999E-3</v>
      </c>
      <c r="CD137" s="429">
        <v>9.0760000000000007E-3</v>
      </c>
      <c r="CE137" s="429">
        <v>8.6409999999999994E-3</v>
      </c>
      <c r="CF137" s="429">
        <v>3.3189999999999999E-3</v>
      </c>
      <c r="CG137" s="429">
        <v>3.424E-3</v>
      </c>
      <c r="CH137" s="429">
        <v>2.333E-3</v>
      </c>
    </row>
    <row r="138" spans="1:86" x14ac:dyDescent="0.3">
      <c r="A138" s="655"/>
      <c r="B138" s="326" t="s">
        <v>136</v>
      </c>
      <c r="C138" s="130">
        <v>1.9759999999999999E-3</v>
      </c>
      <c r="D138" s="130">
        <v>1.1019999999999999E-3</v>
      </c>
      <c r="E138" s="130">
        <v>2.264E-3</v>
      </c>
      <c r="F138" s="429">
        <v>2.8600000000000001E-3</v>
      </c>
      <c r="G138" s="429">
        <v>3.179E-3</v>
      </c>
      <c r="H138" s="429">
        <v>3.9199999999999999E-4</v>
      </c>
      <c r="I138" s="429">
        <v>7.6819999999999996E-3</v>
      </c>
      <c r="J138" s="429">
        <v>8.064E-3</v>
      </c>
      <c r="K138" s="429">
        <v>7.6140000000000001E-3</v>
      </c>
      <c r="L138" s="429">
        <v>2.8670000000000002E-3</v>
      </c>
      <c r="M138" s="429">
        <v>3.0869999999999999E-3</v>
      </c>
      <c r="N138" s="429">
        <v>2.0110000000000002E-3</v>
      </c>
      <c r="O138" s="429">
        <v>2.2850000000000001E-3</v>
      </c>
      <c r="P138" s="429">
        <v>2.3549999999999999E-3</v>
      </c>
      <c r="Q138" s="429">
        <v>2.81E-3</v>
      </c>
      <c r="R138" s="429">
        <v>2.8600000000000001E-3</v>
      </c>
      <c r="S138" s="429">
        <v>3.179E-3</v>
      </c>
      <c r="T138" s="429">
        <v>3.9199999999999999E-4</v>
      </c>
      <c r="U138" s="429">
        <v>7.6819999999999996E-3</v>
      </c>
      <c r="V138" s="429">
        <v>8.064E-3</v>
      </c>
      <c r="W138" s="429">
        <v>7.6140000000000001E-3</v>
      </c>
      <c r="X138" s="429">
        <v>2.8670000000000002E-3</v>
      </c>
      <c r="Y138" s="429">
        <v>3.0869999999999999E-3</v>
      </c>
      <c r="Z138" s="429">
        <v>2.0110000000000002E-3</v>
      </c>
      <c r="AA138" s="429">
        <v>2.2850000000000001E-3</v>
      </c>
      <c r="AB138" s="429">
        <v>2.3549999999999999E-3</v>
      </c>
      <c r="AC138" s="429">
        <v>2.81E-3</v>
      </c>
      <c r="AD138" s="429">
        <v>2.8600000000000001E-3</v>
      </c>
      <c r="AE138" s="429">
        <v>3.179E-3</v>
      </c>
      <c r="AF138" s="429">
        <v>3.9199999999999999E-4</v>
      </c>
      <c r="AG138" s="429">
        <v>7.6819999999999996E-3</v>
      </c>
      <c r="AH138" s="429">
        <v>8.064E-3</v>
      </c>
      <c r="AI138" s="429">
        <v>7.6140000000000001E-3</v>
      </c>
      <c r="AJ138" s="429">
        <v>2.8670000000000002E-3</v>
      </c>
      <c r="AK138" s="429">
        <v>3.0869999999999999E-3</v>
      </c>
      <c r="AL138" s="429">
        <v>2.0110000000000002E-3</v>
      </c>
      <c r="AM138" s="429">
        <v>2.2850000000000001E-3</v>
      </c>
      <c r="AN138" s="429">
        <v>2.3549999999999999E-3</v>
      </c>
      <c r="AO138" s="429">
        <v>2.81E-3</v>
      </c>
      <c r="AP138" s="429">
        <v>2.8600000000000001E-3</v>
      </c>
      <c r="AQ138" s="429">
        <v>3.179E-3</v>
      </c>
      <c r="AR138" s="429">
        <v>3.9199999999999999E-4</v>
      </c>
      <c r="AS138" s="429">
        <v>7.6819999999999996E-3</v>
      </c>
      <c r="AT138" s="429">
        <v>8.064E-3</v>
      </c>
      <c r="AU138" s="429">
        <v>7.6140000000000001E-3</v>
      </c>
      <c r="AV138" s="429">
        <v>2.8670000000000002E-3</v>
      </c>
      <c r="AW138" s="429">
        <v>3.0869999999999999E-3</v>
      </c>
      <c r="AX138" s="429">
        <v>2.0110000000000002E-3</v>
      </c>
      <c r="AY138" s="429">
        <v>2.2850000000000001E-3</v>
      </c>
      <c r="AZ138" s="429">
        <v>2.3549999999999999E-3</v>
      </c>
      <c r="BA138" s="429">
        <v>2.81E-3</v>
      </c>
      <c r="BB138" s="429">
        <v>2.8600000000000001E-3</v>
      </c>
      <c r="BC138" s="429">
        <v>3.179E-3</v>
      </c>
      <c r="BD138" s="429">
        <v>3.9199999999999999E-4</v>
      </c>
      <c r="BE138" s="429">
        <v>7.6819999999999996E-3</v>
      </c>
      <c r="BF138" s="429">
        <v>8.064E-3</v>
      </c>
      <c r="BG138" s="429">
        <v>7.6140000000000001E-3</v>
      </c>
      <c r="BH138" s="429">
        <v>2.8670000000000002E-3</v>
      </c>
      <c r="BI138" s="429">
        <v>3.0869999999999999E-3</v>
      </c>
      <c r="BJ138" s="429">
        <v>2.0110000000000002E-3</v>
      </c>
      <c r="BK138" s="429">
        <v>2.2850000000000001E-3</v>
      </c>
      <c r="BL138" s="429">
        <v>2.3549999999999999E-3</v>
      </c>
      <c r="BM138" s="429">
        <v>2.81E-3</v>
      </c>
      <c r="BN138" s="429">
        <v>2.8600000000000001E-3</v>
      </c>
      <c r="BO138" s="429">
        <v>3.179E-3</v>
      </c>
      <c r="BP138" s="429">
        <v>3.9199999999999999E-4</v>
      </c>
      <c r="BQ138" s="429">
        <v>7.6819999999999996E-3</v>
      </c>
      <c r="BR138" s="429">
        <v>8.064E-3</v>
      </c>
      <c r="BS138" s="429">
        <v>7.6140000000000001E-3</v>
      </c>
      <c r="BT138" s="429">
        <v>2.8670000000000002E-3</v>
      </c>
      <c r="BU138" s="429">
        <v>3.0869999999999999E-3</v>
      </c>
      <c r="BV138" s="429">
        <v>2.0110000000000002E-3</v>
      </c>
      <c r="BW138" s="429">
        <v>2.2850000000000001E-3</v>
      </c>
      <c r="BX138" s="429">
        <v>2.3549999999999999E-3</v>
      </c>
      <c r="BY138" s="429">
        <v>2.81E-3</v>
      </c>
      <c r="BZ138" s="429">
        <v>2.8600000000000001E-3</v>
      </c>
      <c r="CA138" s="429">
        <v>3.179E-3</v>
      </c>
      <c r="CB138" s="429">
        <v>3.9199999999999999E-4</v>
      </c>
      <c r="CC138" s="429">
        <v>7.6819999999999996E-3</v>
      </c>
      <c r="CD138" s="429">
        <v>8.064E-3</v>
      </c>
      <c r="CE138" s="429">
        <v>7.6140000000000001E-3</v>
      </c>
      <c r="CF138" s="429">
        <v>2.8670000000000002E-3</v>
      </c>
      <c r="CG138" s="429">
        <v>3.0869999999999999E-3</v>
      </c>
      <c r="CH138" s="429">
        <v>2.0110000000000002E-3</v>
      </c>
    </row>
    <row r="139" spans="1:86" ht="15" thickBot="1" x14ac:dyDescent="0.35">
      <c r="A139" s="656"/>
      <c r="B139" s="327" t="s">
        <v>137</v>
      </c>
      <c r="C139" s="131">
        <v>1.9620000000000002E-3</v>
      </c>
      <c r="D139" s="131">
        <v>1.372E-3</v>
      </c>
      <c r="E139" s="131">
        <v>2.8010000000000001E-3</v>
      </c>
      <c r="F139" s="429">
        <v>3.6809999999999998E-3</v>
      </c>
      <c r="G139" s="429">
        <v>4.091E-3</v>
      </c>
      <c r="H139" s="429">
        <v>1.1485E-2</v>
      </c>
      <c r="I139" s="429">
        <v>1.0088E-2</v>
      </c>
      <c r="J139" s="429">
        <v>1.0992E-2</v>
      </c>
      <c r="K139" s="429">
        <v>9.9260000000000008E-3</v>
      </c>
      <c r="L139" s="429">
        <v>3.797E-3</v>
      </c>
      <c r="M139" s="429">
        <v>3.9329999999999999E-3</v>
      </c>
      <c r="N139" s="429">
        <v>2.1250000000000002E-3</v>
      </c>
      <c r="O139" s="429">
        <v>2.1640000000000001E-3</v>
      </c>
      <c r="P139" s="429">
        <v>2.4910000000000002E-3</v>
      </c>
      <c r="Q139" s="429">
        <v>3.2789999999999998E-3</v>
      </c>
      <c r="R139" s="429">
        <v>3.6809999999999998E-3</v>
      </c>
      <c r="S139" s="429">
        <v>4.091E-3</v>
      </c>
      <c r="T139" s="429">
        <v>1.1485E-2</v>
      </c>
      <c r="U139" s="429">
        <v>1.0088E-2</v>
      </c>
      <c r="V139" s="429">
        <v>1.0992E-2</v>
      </c>
      <c r="W139" s="429">
        <v>9.9260000000000008E-3</v>
      </c>
      <c r="X139" s="429">
        <v>3.797E-3</v>
      </c>
      <c r="Y139" s="429">
        <v>3.9329999999999999E-3</v>
      </c>
      <c r="Z139" s="429">
        <v>2.1250000000000002E-3</v>
      </c>
      <c r="AA139" s="429">
        <v>2.1640000000000001E-3</v>
      </c>
      <c r="AB139" s="429">
        <v>2.4910000000000002E-3</v>
      </c>
      <c r="AC139" s="429">
        <v>3.2789999999999998E-3</v>
      </c>
      <c r="AD139" s="429">
        <v>3.6809999999999998E-3</v>
      </c>
      <c r="AE139" s="429">
        <v>4.091E-3</v>
      </c>
      <c r="AF139" s="429">
        <v>1.1485E-2</v>
      </c>
      <c r="AG139" s="429">
        <v>1.0088E-2</v>
      </c>
      <c r="AH139" s="429">
        <v>1.0992E-2</v>
      </c>
      <c r="AI139" s="429">
        <v>9.9260000000000008E-3</v>
      </c>
      <c r="AJ139" s="429">
        <v>3.797E-3</v>
      </c>
      <c r="AK139" s="429">
        <v>3.9329999999999999E-3</v>
      </c>
      <c r="AL139" s="429">
        <v>2.1250000000000002E-3</v>
      </c>
      <c r="AM139" s="429">
        <v>2.1640000000000001E-3</v>
      </c>
      <c r="AN139" s="429">
        <v>2.4910000000000002E-3</v>
      </c>
      <c r="AO139" s="429">
        <v>3.2789999999999998E-3</v>
      </c>
      <c r="AP139" s="429">
        <v>3.6809999999999998E-3</v>
      </c>
      <c r="AQ139" s="429">
        <v>4.091E-3</v>
      </c>
      <c r="AR139" s="429">
        <v>1.1485E-2</v>
      </c>
      <c r="AS139" s="429">
        <v>1.0088E-2</v>
      </c>
      <c r="AT139" s="429">
        <v>1.0992E-2</v>
      </c>
      <c r="AU139" s="429">
        <v>9.9260000000000008E-3</v>
      </c>
      <c r="AV139" s="429">
        <v>3.797E-3</v>
      </c>
      <c r="AW139" s="429">
        <v>3.9329999999999999E-3</v>
      </c>
      <c r="AX139" s="429">
        <v>2.1250000000000002E-3</v>
      </c>
      <c r="AY139" s="429">
        <v>2.1640000000000001E-3</v>
      </c>
      <c r="AZ139" s="429">
        <v>2.4910000000000002E-3</v>
      </c>
      <c r="BA139" s="429">
        <v>3.2789999999999998E-3</v>
      </c>
      <c r="BB139" s="429">
        <v>3.6809999999999998E-3</v>
      </c>
      <c r="BC139" s="429">
        <v>4.091E-3</v>
      </c>
      <c r="BD139" s="429">
        <v>1.1485E-2</v>
      </c>
      <c r="BE139" s="429">
        <v>1.0088E-2</v>
      </c>
      <c r="BF139" s="429">
        <v>1.0992E-2</v>
      </c>
      <c r="BG139" s="429">
        <v>9.9260000000000008E-3</v>
      </c>
      <c r="BH139" s="429">
        <v>3.797E-3</v>
      </c>
      <c r="BI139" s="429">
        <v>3.9329999999999999E-3</v>
      </c>
      <c r="BJ139" s="429">
        <v>2.1250000000000002E-3</v>
      </c>
      <c r="BK139" s="429">
        <v>2.1640000000000001E-3</v>
      </c>
      <c r="BL139" s="429">
        <v>2.4910000000000002E-3</v>
      </c>
      <c r="BM139" s="429">
        <v>3.2789999999999998E-3</v>
      </c>
      <c r="BN139" s="429">
        <v>3.6809999999999998E-3</v>
      </c>
      <c r="BO139" s="429">
        <v>4.091E-3</v>
      </c>
      <c r="BP139" s="429">
        <v>1.1485E-2</v>
      </c>
      <c r="BQ139" s="429">
        <v>1.0088E-2</v>
      </c>
      <c r="BR139" s="429">
        <v>1.0992E-2</v>
      </c>
      <c r="BS139" s="429">
        <v>9.9260000000000008E-3</v>
      </c>
      <c r="BT139" s="429">
        <v>3.797E-3</v>
      </c>
      <c r="BU139" s="429">
        <v>3.9329999999999999E-3</v>
      </c>
      <c r="BV139" s="429">
        <v>2.1250000000000002E-3</v>
      </c>
      <c r="BW139" s="429">
        <v>2.1640000000000001E-3</v>
      </c>
      <c r="BX139" s="429">
        <v>2.4910000000000002E-3</v>
      </c>
      <c r="BY139" s="429">
        <v>3.2789999999999998E-3</v>
      </c>
      <c r="BZ139" s="429">
        <v>3.6809999999999998E-3</v>
      </c>
      <c r="CA139" s="429">
        <v>4.091E-3</v>
      </c>
      <c r="CB139" s="429">
        <v>1.1485E-2</v>
      </c>
      <c r="CC139" s="429">
        <v>1.0088E-2</v>
      </c>
      <c r="CD139" s="429">
        <v>1.0992E-2</v>
      </c>
      <c r="CE139" s="429">
        <v>9.9260000000000008E-3</v>
      </c>
      <c r="CF139" s="429">
        <v>3.797E-3</v>
      </c>
      <c r="CG139" s="429">
        <v>3.9329999999999999E-3</v>
      </c>
      <c r="CH139" s="429">
        <v>2.1250000000000002E-3</v>
      </c>
    </row>
    <row r="141" spans="1:86" ht="15" thickBot="1" x14ac:dyDescent="0.35">
      <c r="A141" s="127"/>
      <c r="B141" s="127"/>
      <c r="C141" s="132"/>
      <c r="D141" s="132"/>
      <c r="E141" s="132"/>
      <c r="F141" s="132"/>
      <c r="G141" s="132"/>
      <c r="H141" s="132"/>
      <c r="I141" s="132"/>
      <c r="J141" s="132"/>
      <c r="K141" s="132"/>
      <c r="L141" s="132"/>
      <c r="M141" s="132"/>
      <c r="N141" s="132"/>
    </row>
    <row r="142" spans="1:86" ht="15.6" x14ac:dyDescent="0.3">
      <c r="A142" s="644" t="s">
        <v>248</v>
      </c>
      <c r="B142" s="361" t="s">
        <v>245</v>
      </c>
      <c r="C142" s="323">
        <v>43831</v>
      </c>
      <c r="D142" s="323">
        <v>43862</v>
      </c>
      <c r="E142" s="323">
        <v>43891</v>
      </c>
      <c r="F142" s="323">
        <v>43922</v>
      </c>
      <c r="G142" s="323">
        <v>43952</v>
      </c>
      <c r="H142" s="323">
        <v>43983</v>
      </c>
      <c r="I142" s="323">
        <v>44013</v>
      </c>
      <c r="J142" s="323">
        <v>44044</v>
      </c>
      <c r="K142" s="323">
        <v>44075</v>
      </c>
      <c r="L142" s="323">
        <v>44105</v>
      </c>
      <c r="M142" s="323">
        <v>44136</v>
      </c>
      <c r="N142" s="323">
        <v>44166</v>
      </c>
      <c r="O142" s="323">
        <v>44197</v>
      </c>
      <c r="P142" s="323">
        <v>44228</v>
      </c>
      <c r="Q142" s="323">
        <v>44256</v>
      </c>
      <c r="R142" s="323">
        <v>44287</v>
      </c>
      <c r="S142" s="323">
        <v>44317</v>
      </c>
      <c r="T142" s="323">
        <v>44348</v>
      </c>
      <c r="U142" s="323">
        <v>44378</v>
      </c>
      <c r="V142" s="323">
        <v>44409</v>
      </c>
      <c r="W142" s="323">
        <v>44440</v>
      </c>
      <c r="X142" s="323">
        <v>44470</v>
      </c>
      <c r="Y142" s="323">
        <v>44501</v>
      </c>
      <c r="Z142" s="323">
        <v>44531</v>
      </c>
      <c r="AA142" s="323">
        <v>44562</v>
      </c>
      <c r="AB142" s="323">
        <v>44593</v>
      </c>
      <c r="AC142" s="323">
        <v>44621</v>
      </c>
      <c r="AD142" s="323">
        <v>44652</v>
      </c>
      <c r="AE142" s="323">
        <v>44682</v>
      </c>
      <c r="AF142" s="323">
        <v>44713</v>
      </c>
      <c r="AG142" s="323">
        <v>44743</v>
      </c>
      <c r="AH142" s="323">
        <v>44774</v>
      </c>
      <c r="AI142" s="323">
        <v>44805</v>
      </c>
      <c r="AJ142" s="323">
        <v>44835</v>
      </c>
      <c r="AK142" s="323">
        <v>44866</v>
      </c>
      <c r="AL142" s="323">
        <v>44896</v>
      </c>
      <c r="AM142" s="323">
        <v>44927</v>
      </c>
      <c r="AN142" s="323">
        <v>44958</v>
      </c>
      <c r="AO142" s="323">
        <v>44986</v>
      </c>
      <c r="AP142" s="323">
        <v>45017</v>
      </c>
      <c r="AQ142" s="323">
        <v>45047</v>
      </c>
      <c r="AR142" s="323">
        <v>45078</v>
      </c>
      <c r="AS142" s="323">
        <v>45108</v>
      </c>
      <c r="AT142" s="323">
        <v>45139</v>
      </c>
      <c r="AU142" s="323">
        <v>45170</v>
      </c>
      <c r="AV142" s="323">
        <v>45200</v>
      </c>
      <c r="AW142" s="323">
        <v>45231</v>
      </c>
      <c r="AX142" s="323">
        <v>45261</v>
      </c>
      <c r="AY142" s="323">
        <v>45292</v>
      </c>
      <c r="AZ142" s="323">
        <v>45323</v>
      </c>
      <c r="BA142" s="323">
        <v>45352</v>
      </c>
      <c r="BB142" s="323">
        <v>45383</v>
      </c>
      <c r="BC142" s="323">
        <v>45413</v>
      </c>
      <c r="BD142" s="323">
        <v>45444</v>
      </c>
      <c r="BE142" s="323">
        <v>45474</v>
      </c>
      <c r="BF142" s="323">
        <v>45505</v>
      </c>
      <c r="BG142" s="323">
        <v>45536</v>
      </c>
      <c r="BH142" s="323">
        <v>45566</v>
      </c>
      <c r="BI142" s="323">
        <v>45597</v>
      </c>
      <c r="BJ142" s="323">
        <v>45627</v>
      </c>
      <c r="BK142" s="323">
        <v>45658</v>
      </c>
      <c r="BL142" s="323">
        <v>45689</v>
      </c>
      <c r="BM142" s="323">
        <v>45717</v>
      </c>
      <c r="BN142" s="323">
        <v>45748</v>
      </c>
      <c r="BO142" s="323">
        <v>45778</v>
      </c>
      <c r="BP142" s="323">
        <v>45809</v>
      </c>
      <c r="BQ142" s="323">
        <v>45839</v>
      </c>
      <c r="BR142" s="323">
        <v>45870</v>
      </c>
      <c r="BS142" s="323">
        <v>45901</v>
      </c>
      <c r="BT142" s="323">
        <v>45931</v>
      </c>
      <c r="BU142" s="323">
        <v>45962</v>
      </c>
      <c r="BV142" s="323">
        <v>45992</v>
      </c>
      <c r="BW142" s="323">
        <v>46023</v>
      </c>
      <c r="BX142" s="323">
        <v>46054</v>
      </c>
      <c r="BY142" s="323">
        <v>46082</v>
      </c>
      <c r="BZ142" s="323">
        <v>46113</v>
      </c>
      <c r="CA142" s="323">
        <v>46143</v>
      </c>
      <c r="CB142" s="323">
        <v>46174</v>
      </c>
      <c r="CC142" s="323">
        <v>46204</v>
      </c>
      <c r="CD142" s="323">
        <v>46235</v>
      </c>
      <c r="CE142" s="323">
        <v>46266</v>
      </c>
      <c r="CF142" s="323">
        <v>46296</v>
      </c>
      <c r="CG142" s="323">
        <v>46327</v>
      </c>
      <c r="CH142" s="324">
        <v>46357</v>
      </c>
    </row>
    <row r="143" spans="1:86" x14ac:dyDescent="0.3">
      <c r="A143" s="645"/>
      <c r="B143" s="325" t="s">
        <v>229</v>
      </c>
      <c r="C143" s="30">
        <f>IF(C23=0,0,((C5*0.5)-C41)*C78*C110*C$2)</f>
        <v>0</v>
      </c>
      <c r="D143" s="30">
        <f>IF(D23=0,0,((D5*0.5)+C23-D41)*D78*D110*D$2)</f>
        <v>0</v>
      </c>
      <c r="E143" s="30">
        <f t="shared" ref="E143:BP144" si="86">IF(E23=0,0,((E5*0.5)+D23-E41)*E78*E110*E$2)</f>
        <v>0</v>
      </c>
      <c r="F143" s="30">
        <f t="shared" si="86"/>
        <v>0</v>
      </c>
      <c r="G143" s="30">
        <f t="shared" si="86"/>
        <v>0</v>
      </c>
      <c r="H143" s="30">
        <f t="shared" si="86"/>
        <v>0</v>
      </c>
      <c r="I143" s="30">
        <f t="shared" si="86"/>
        <v>0</v>
      </c>
      <c r="J143" s="30">
        <f t="shared" si="86"/>
        <v>0</v>
      </c>
      <c r="K143" s="30">
        <f t="shared" si="86"/>
        <v>0</v>
      </c>
      <c r="L143" s="30">
        <f t="shared" si="86"/>
        <v>0</v>
      </c>
      <c r="M143" s="30">
        <f t="shared" si="86"/>
        <v>0</v>
      </c>
      <c r="N143" s="30">
        <f t="shared" si="86"/>
        <v>0</v>
      </c>
      <c r="O143" s="30">
        <f t="shared" si="86"/>
        <v>0</v>
      </c>
      <c r="P143" s="30">
        <f t="shared" si="86"/>
        <v>0</v>
      </c>
      <c r="Q143" s="30">
        <f t="shared" si="86"/>
        <v>0</v>
      </c>
      <c r="R143" s="30">
        <f t="shared" si="86"/>
        <v>0</v>
      </c>
      <c r="S143" s="30">
        <f t="shared" si="86"/>
        <v>0</v>
      </c>
      <c r="T143" s="30">
        <f t="shared" si="86"/>
        <v>0</v>
      </c>
      <c r="U143" s="30">
        <f t="shared" si="86"/>
        <v>0</v>
      </c>
      <c r="V143" s="30">
        <f t="shared" si="86"/>
        <v>0</v>
      </c>
      <c r="W143" s="30">
        <f t="shared" si="86"/>
        <v>0</v>
      </c>
      <c r="X143" s="30">
        <f t="shared" si="86"/>
        <v>0</v>
      </c>
      <c r="Y143" s="30">
        <f t="shared" si="86"/>
        <v>0</v>
      </c>
      <c r="Z143" s="30">
        <f t="shared" si="86"/>
        <v>0</v>
      </c>
      <c r="AA143" s="30">
        <f t="shared" si="86"/>
        <v>0</v>
      </c>
      <c r="AB143" s="30">
        <f t="shared" si="86"/>
        <v>0</v>
      </c>
      <c r="AC143" s="30">
        <f t="shared" si="86"/>
        <v>0</v>
      </c>
      <c r="AD143" s="30">
        <f t="shared" si="86"/>
        <v>0</v>
      </c>
      <c r="AE143" s="30">
        <f t="shared" si="86"/>
        <v>0</v>
      </c>
      <c r="AF143" s="30">
        <f t="shared" si="86"/>
        <v>0</v>
      </c>
      <c r="AG143" s="30">
        <f t="shared" si="86"/>
        <v>0</v>
      </c>
      <c r="AH143" s="30">
        <f t="shared" si="86"/>
        <v>0</v>
      </c>
      <c r="AI143" s="30">
        <f t="shared" si="86"/>
        <v>0</v>
      </c>
      <c r="AJ143" s="30">
        <f t="shared" si="86"/>
        <v>0</v>
      </c>
      <c r="AK143" s="30">
        <f t="shared" si="86"/>
        <v>0</v>
      </c>
      <c r="AL143" s="30">
        <f t="shared" si="86"/>
        <v>0</v>
      </c>
      <c r="AM143" s="30">
        <f t="shared" si="86"/>
        <v>0</v>
      </c>
      <c r="AN143" s="30">
        <f t="shared" si="86"/>
        <v>0</v>
      </c>
      <c r="AO143" s="30">
        <f t="shared" si="86"/>
        <v>0</v>
      </c>
      <c r="AP143" s="30">
        <f t="shared" si="86"/>
        <v>0</v>
      </c>
      <c r="AQ143" s="30">
        <f t="shared" si="86"/>
        <v>0</v>
      </c>
      <c r="AR143" s="30">
        <f t="shared" si="86"/>
        <v>0</v>
      </c>
      <c r="AS143" s="30">
        <f t="shared" si="86"/>
        <v>0</v>
      </c>
      <c r="AT143" s="30">
        <f t="shared" si="86"/>
        <v>0</v>
      </c>
      <c r="AU143" s="30">
        <f t="shared" si="86"/>
        <v>0</v>
      </c>
      <c r="AV143" s="30">
        <f t="shared" si="86"/>
        <v>0</v>
      </c>
      <c r="AW143" s="30">
        <f t="shared" si="86"/>
        <v>0</v>
      </c>
      <c r="AX143" s="30">
        <f t="shared" si="86"/>
        <v>0</v>
      </c>
      <c r="AY143" s="30">
        <f t="shared" si="86"/>
        <v>0</v>
      </c>
      <c r="AZ143" s="30">
        <f t="shared" si="86"/>
        <v>0</v>
      </c>
      <c r="BA143" s="30">
        <f t="shared" si="86"/>
        <v>0</v>
      </c>
      <c r="BB143" s="30">
        <f t="shared" si="86"/>
        <v>0</v>
      </c>
      <c r="BC143" s="30">
        <f t="shared" si="86"/>
        <v>0</v>
      </c>
      <c r="BD143" s="30">
        <f t="shared" si="86"/>
        <v>0</v>
      </c>
      <c r="BE143" s="30">
        <f t="shared" si="86"/>
        <v>0</v>
      </c>
      <c r="BF143" s="30">
        <f t="shared" si="86"/>
        <v>0</v>
      </c>
      <c r="BG143" s="30">
        <f t="shared" si="86"/>
        <v>0</v>
      </c>
      <c r="BH143" s="30">
        <f t="shared" si="86"/>
        <v>0</v>
      </c>
      <c r="BI143" s="30">
        <f t="shared" si="86"/>
        <v>0</v>
      </c>
      <c r="BJ143" s="30">
        <f t="shared" si="86"/>
        <v>0</v>
      </c>
      <c r="BK143" s="30">
        <f t="shared" si="86"/>
        <v>0</v>
      </c>
      <c r="BL143" s="30">
        <f t="shared" si="86"/>
        <v>0</v>
      </c>
      <c r="BM143" s="30">
        <f t="shared" si="86"/>
        <v>0</v>
      </c>
      <c r="BN143" s="30">
        <f t="shared" si="86"/>
        <v>0</v>
      </c>
      <c r="BO143" s="30">
        <f t="shared" si="86"/>
        <v>0</v>
      </c>
      <c r="BP143" s="30">
        <f t="shared" si="86"/>
        <v>0</v>
      </c>
      <c r="BQ143" s="30">
        <f t="shared" ref="BQ143:CH147" si="87">IF(BQ23=0,0,((BQ5*0.5)+BP23-BQ41)*BQ78*BQ110*BQ$2)</f>
        <v>0</v>
      </c>
      <c r="BR143" s="30">
        <f t="shared" si="87"/>
        <v>0</v>
      </c>
      <c r="BS143" s="30">
        <f t="shared" si="87"/>
        <v>0</v>
      </c>
      <c r="BT143" s="30">
        <f t="shared" si="87"/>
        <v>0</v>
      </c>
      <c r="BU143" s="30">
        <f t="shared" si="87"/>
        <v>0</v>
      </c>
      <c r="BV143" s="30">
        <f t="shared" si="87"/>
        <v>0</v>
      </c>
      <c r="BW143" s="30">
        <f t="shared" si="87"/>
        <v>0</v>
      </c>
      <c r="BX143" s="30">
        <f t="shared" si="87"/>
        <v>0</v>
      </c>
      <c r="BY143" s="30">
        <f t="shared" si="87"/>
        <v>0</v>
      </c>
      <c r="BZ143" s="30">
        <f t="shared" si="87"/>
        <v>0</v>
      </c>
      <c r="CA143" s="30">
        <f t="shared" si="87"/>
        <v>0</v>
      </c>
      <c r="CB143" s="30">
        <f t="shared" si="87"/>
        <v>0</v>
      </c>
      <c r="CC143" s="30">
        <f t="shared" si="87"/>
        <v>0</v>
      </c>
      <c r="CD143" s="30">
        <f t="shared" si="87"/>
        <v>0</v>
      </c>
      <c r="CE143" s="30">
        <f t="shared" si="87"/>
        <v>0</v>
      </c>
      <c r="CF143" s="30">
        <f t="shared" si="87"/>
        <v>0</v>
      </c>
      <c r="CG143" s="30">
        <f t="shared" si="87"/>
        <v>0</v>
      </c>
      <c r="CH143" s="34">
        <f t="shared" si="87"/>
        <v>0</v>
      </c>
    </row>
    <row r="144" spans="1:86" x14ac:dyDescent="0.3">
      <c r="A144" s="645"/>
      <c r="B144" s="325" t="s">
        <v>128</v>
      </c>
      <c r="C144" s="30">
        <f t="shared" ref="C144:C155" si="88">IF(C24=0,0,((C6*0.5)-C42)*C79*C111*C$2)</f>
        <v>0</v>
      </c>
      <c r="D144" s="30">
        <f t="shared" ref="D144:S155" si="89">IF(D24=0,0,((D6*0.5)+C24-D42)*D79*D111*D$2)</f>
        <v>0</v>
      </c>
      <c r="E144" s="30">
        <f t="shared" si="89"/>
        <v>0</v>
      </c>
      <c r="F144" s="30">
        <f t="shared" si="89"/>
        <v>0</v>
      </c>
      <c r="G144" s="30">
        <f t="shared" si="89"/>
        <v>0</v>
      </c>
      <c r="H144" s="30">
        <f t="shared" si="89"/>
        <v>0</v>
      </c>
      <c r="I144" s="30">
        <f t="shared" si="89"/>
        <v>0</v>
      </c>
      <c r="J144" s="30">
        <f t="shared" si="89"/>
        <v>0</v>
      </c>
      <c r="K144" s="30">
        <f t="shared" si="89"/>
        <v>0</v>
      </c>
      <c r="L144" s="30">
        <f t="shared" si="89"/>
        <v>0</v>
      </c>
      <c r="M144" s="30">
        <f t="shared" si="89"/>
        <v>0</v>
      </c>
      <c r="N144" s="30">
        <f t="shared" si="89"/>
        <v>0</v>
      </c>
      <c r="O144" s="30">
        <f t="shared" si="89"/>
        <v>0</v>
      </c>
      <c r="P144" s="30">
        <f t="shared" si="89"/>
        <v>0</v>
      </c>
      <c r="Q144" s="30">
        <f t="shared" si="89"/>
        <v>0</v>
      </c>
      <c r="R144" s="30">
        <f t="shared" si="89"/>
        <v>0</v>
      </c>
      <c r="S144" s="30">
        <f t="shared" si="89"/>
        <v>0</v>
      </c>
      <c r="T144" s="30">
        <f t="shared" si="86"/>
        <v>0</v>
      </c>
      <c r="U144" s="30">
        <f t="shared" si="86"/>
        <v>0</v>
      </c>
      <c r="V144" s="30">
        <f t="shared" si="86"/>
        <v>0</v>
      </c>
      <c r="W144" s="30">
        <f t="shared" si="86"/>
        <v>0</v>
      </c>
      <c r="X144" s="30">
        <f t="shared" si="86"/>
        <v>0</v>
      </c>
      <c r="Y144" s="30">
        <f t="shared" si="86"/>
        <v>0</v>
      </c>
      <c r="Z144" s="30">
        <f t="shared" si="86"/>
        <v>0</v>
      </c>
      <c r="AA144" s="30">
        <f t="shared" si="86"/>
        <v>0</v>
      </c>
      <c r="AB144" s="30">
        <f t="shared" si="86"/>
        <v>0</v>
      </c>
      <c r="AC144" s="30">
        <f t="shared" si="86"/>
        <v>0</v>
      </c>
      <c r="AD144" s="30">
        <f t="shared" si="86"/>
        <v>0</v>
      </c>
      <c r="AE144" s="30">
        <f t="shared" si="86"/>
        <v>0</v>
      </c>
      <c r="AF144" s="30">
        <f t="shared" si="86"/>
        <v>0</v>
      </c>
      <c r="AG144" s="30">
        <f t="shared" si="86"/>
        <v>0</v>
      </c>
      <c r="AH144" s="30">
        <f t="shared" si="86"/>
        <v>0</v>
      </c>
      <c r="AI144" s="30">
        <f t="shared" si="86"/>
        <v>0</v>
      </c>
      <c r="AJ144" s="30">
        <f t="shared" si="86"/>
        <v>0</v>
      </c>
      <c r="AK144" s="30">
        <f t="shared" si="86"/>
        <v>0</v>
      </c>
      <c r="AL144" s="30">
        <f t="shared" si="86"/>
        <v>0</v>
      </c>
      <c r="AM144" s="30">
        <f t="shared" si="86"/>
        <v>0</v>
      </c>
      <c r="AN144" s="30">
        <f t="shared" si="86"/>
        <v>0</v>
      </c>
      <c r="AO144" s="30">
        <f t="shared" si="86"/>
        <v>0</v>
      </c>
      <c r="AP144" s="30">
        <f t="shared" si="86"/>
        <v>0</v>
      </c>
      <c r="AQ144" s="30">
        <f t="shared" si="86"/>
        <v>0</v>
      </c>
      <c r="AR144" s="30">
        <f t="shared" si="86"/>
        <v>0</v>
      </c>
      <c r="AS144" s="30">
        <f t="shared" si="86"/>
        <v>0</v>
      </c>
      <c r="AT144" s="30">
        <f t="shared" si="86"/>
        <v>0</v>
      </c>
      <c r="AU144" s="30">
        <f t="shared" si="86"/>
        <v>0</v>
      </c>
      <c r="AV144" s="30">
        <f t="shared" si="86"/>
        <v>0</v>
      </c>
      <c r="AW144" s="30">
        <f t="shared" si="86"/>
        <v>0</v>
      </c>
      <c r="AX144" s="30">
        <f t="shared" si="86"/>
        <v>0</v>
      </c>
      <c r="AY144" s="30">
        <f t="shared" si="86"/>
        <v>0</v>
      </c>
      <c r="AZ144" s="30">
        <f t="shared" si="86"/>
        <v>0</v>
      </c>
      <c r="BA144" s="30">
        <f t="shared" si="86"/>
        <v>0</v>
      </c>
      <c r="BB144" s="30">
        <f t="shared" si="86"/>
        <v>0</v>
      </c>
      <c r="BC144" s="30">
        <f t="shared" si="86"/>
        <v>0</v>
      </c>
      <c r="BD144" s="30">
        <f t="shared" si="86"/>
        <v>0</v>
      </c>
      <c r="BE144" s="30">
        <f t="shared" si="86"/>
        <v>0</v>
      </c>
      <c r="BF144" s="30">
        <f t="shared" si="86"/>
        <v>0</v>
      </c>
      <c r="BG144" s="30">
        <f t="shared" si="86"/>
        <v>0</v>
      </c>
      <c r="BH144" s="30">
        <f t="shared" si="86"/>
        <v>0</v>
      </c>
      <c r="BI144" s="30">
        <f t="shared" si="86"/>
        <v>0</v>
      </c>
      <c r="BJ144" s="30">
        <f t="shared" si="86"/>
        <v>0</v>
      </c>
      <c r="BK144" s="30">
        <f t="shared" si="86"/>
        <v>0</v>
      </c>
      <c r="BL144" s="30">
        <f t="shared" si="86"/>
        <v>0</v>
      </c>
      <c r="BM144" s="30">
        <f t="shared" si="86"/>
        <v>0</v>
      </c>
      <c r="BN144" s="30">
        <f t="shared" si="86"/>
        <v>0</v>
      </c>
      <c r="BO144" s="30">
        <f t="shared" si="86"/>
        <v>0</v>
      </c>
      <c r="BP144" s="30">
        <f t="shared" si="86"/>
        <v>0</v>
      </c>
      <c r="BQ144" s="30">
        <f t="shared" si="87"/>
        <v>0</v>
      </c>
      <c r="BR144" s="30">
        <f t="shared" si="87"/>
        <v>0</v>
      </c>
      <c r="BS144" s="30">
        <f t="shared" si="87"/>
        <v>0</v>
      </c>
      <c r="BT144" s="30">
        <f t="shared" si="87"/>
        <v>0</v>
      </c>
      <c r="BU144" s="30">
        <f t="shared" si="87"/>
        <v>0</v>
      </c>
      <c r="BV144" s="30">
        <f t="shared" si="87"/>
        <v>0</v>
      </c>
      <c r="BW144" s="30">
        <f t="shared" si="87"/>
        <v>0</v>
      </c>
      <c r="BX144" s="30">
        <f t="shared" si="87"/>
        <v>0</v>
      </c>
      <c r="BY144" s="30">
        <f t="shared" si="87"/>
        <v>0</v>
      </c>
      <c r="BZ144" s="30">
        <f t="shared" si="87"/>
        <v>0</v>
      </c>
      <c r="CA144" s="30">
        <f t="shared" si="87"/>
        <v>0</v>
      </c>
      <c r="CB144" s="30">
        <f t="shared" si="87"/>
        <v>0</v>
      </c>
      <c r="CC144" s="30">
        <f t="shared" si="87"/>
        <v>0</v>
      </c>
      <c r="CD144" s="30">
        <f t="shared" si="87"/>
        <v>0</v>
      </c>
      <c r="CE144" s="30">
        <f t="shared" si="87"/>
        <v>0</v>
      </c>
      <c r="CF144" s="30">
        <f t="shared" si="87"/>
        <v>0</v>
      </c>
      <c r="CG144" s="30">
        <f t="shared" si="87"/>
        <v>0</v>
      </c>
      <c r="CH144" s="34">
        <f t="shared" si="87"/>
        <v>0</v>
      </c>
    </row>
    <row r="145" spans="1:86" x14ac:dyDescent="0.3">
      <c r="A145" s="645"/>
      <c r="B145" s="325" t="s">
        <v>230</v>
      </c>
      <c r="C145" s="30">
        <f t="shared" si="88"/>
        <v>0</v>
      </c>
      <c r="D145" s="30">
        <f t="shared" si="89"/>
        <v>0</v>
      </c>
      <c r="E145" s="30">
        <f t="shared" ref="E145:BP148" si="90">IF(E25=0,0,((E7*0.5)+D25-E43)*E80*E112*E$2)</f>
        <v>0</v>
      </c>
      <c r="F145" s="30">
        <f t="shared" si="90"/>
        <v>0</v>
      </c>
      <c r="G145" s="30">
        <f t="shared" si="90"/>
        <v>0</v>
      </c>
      <c r="H145" s="30">
        <f t="shared" si="90"/>
        <v>0</v>
      </c>
      <c r="I145" s="30">
        <f t="shared" si="90"/>
        <v>0</v>
      </c>
      <c r="J145" s="30">
        <f t="shared" si="90"/>
        <v>0</v>
      </c>
      <c r="K145" s="30">
        <f t="shared" si="90"/>
        <v>0</v>
      </c>
      <c r="L145" s="30">
        <f t="shared" si="90"/>
        <v>0</v>
      </c>
      <c r="M145" s="30">
        <f t="shared" si="90"/>
        <v>0</v>
      </c>
      <c r="N145" s="30">
        <f t="shared" si="90"/>
        <v>0</v>
      </c>
      <c r="O145" s="30">
        <f t="shared" si="90"/>
        <v>0</v>
      </c>
      <c r="P145" s="30">
        <f t="shared" si="90"/>
        <v>0</v>
      </c>
      <c r="Q145" s="30">
        <f t="shared" si="90"/>
        <v>0</v>
      </c>
      <c r="R145" s="30">
        <f t="shared" si="90"/>
        <v>0</v>
      </c>
      <c r="S145" s="30">
        <f t="shared" si="90"/>
        <v>0</v>
      </c>
      <c r="T145" s="30">
        <f t="shared" si="90"/>
        <v>0</v>
      </c>
      <c r="U145" s="30">
        <f t="shared" si="90"/>
        <v>0</v>
      </c>
      <c r="V145" s="30">
        <f t="shared" si="90"/>
        <v>0</v>
      </c>
      <c r="W145" s="30">
        <f t="shared" si="90"/>
        <v>0</v>
      </c>
      <c r="X145" s="30">
        <f t="shared" si="90"/>
        <v>0</v>
      </c>
      <c r="Y145" s="30">
        <f t="shared" si="90"/>
        <v>0</v>
      </c>
      <c r="Z145" s="30">
        <f t="shared" si="90"/>
        <v>0</v>
      </c>
      <c r="AA145" s="30">
        <f t="shared" si="90"/>
        <v>0</v>
      </c>
      <c r="AB145" s="30">
        <f t="shared" si="90"/>
        <v>0</v>
      </c>
      <c r="AC145" s="30">
        <f t="shared" si="90"/>
        <v>0</v>
      </c>
      <c r="AD145" s="30">
        <f t="shared" si="90"/>
        <v>0</v>
      </c>
      <c r="AE145" s="30">
        <f t="shared" si="90"/>
        <v>0</v>
      </c>
      <c r="AF145" s="30">
        <f t="shared" si="90"/>
        <v>0</v>
      </c>
      <c r="AG145" s="30">
        <f t="shared" si="90"/>
        <v>0</v>
      </c>
      <c r="AH145" s="30">
        <f t="shared" si="90"/>
        <v>0</v>
      </c>
      <c r="AI145" s="30">
        <f t="shared" si="90"/>
        <v>0</v>
      </c>
      <c r="AJ145" s="30">
        <f t="shared" si="90"/>
        <v>0</v>
      </c>
      <c r="AK145" s="30">
        <f t="shared" si="90"/>
        <v>0</v>
      </c>
      <c r="AL145" s="30">
        <f t="shared" si="90"/>
        <v>0</v>
      </c>
      <c r="AM145" s="30">
        <f t="shared" si="90"/>
        <v>0</v>
      </c>
      <c r="AN145" s="30">
        <f t="shared" si="90"/>
        <v>0</v>
      </c>
      <c r="AO145" s="30">
        <f t="shared" si="90"/>
        <v>0</v>
      </c>
      <c r="AP145" s="30">
        <f t="shared" si="90"/>
        <v>0</v>
      </c>
      <c r="AQ145" s="30">
        <f t="shared" si="90"/>
        <v>0</v>
      </c>
      <c r="AR145" s="30">
        <f t="shared" si="90"/>
        <v>0</v>
      </c>
      <c r="AS145" s="30">
        <f t="shared" si="90"/>
        <v>0</v>
      </c>
      <c r="AT145" s="30">
        <f t="shared" si="90"/>
        <v>0</v>
      </c>
      <c r="AU145" s="30">
        <f t="shared" si="90"/>
        <v>0</v>
      </c>
      <c r="AV145" s="30">
        <f t="shared" si="90"/>
        <v>0</v>
      </c>
      <c r="AW145" s="30">
        <f t="shared" si="90"/>
        <v>0</v>
      </c>
      <c r="AX145" s="30">
        <f t="shared" si="90"/>
        <v>0</v>
      </c>
      <c r="AY145" s="30">
        <f t="shared" si="90"/>
        <v>0</v>
      </c>
      <c r="AZ145" s="30">
        <f t="shared" si="90"/>
        <v>0</v>
      </c>
      <c r="BA145" s="30">
        <f t="shared" si="90"/>
        <v>0</v>
      </c>
      <c r="BB145" s="30">
        <f t="shared" si="90"/>
        <v>0</v>
      </c>
      <c r="BC145" s="30">
        <f t="shared" si="90"/>
        <v>0</v>
      </c>
      <c r="BD145" s="30">
        <f t="shared" si="90"/>
        <v>0</v>
      </c>
      <c r="BE145" s="30">
        <f t="shared" si="90"/>
        <v>0</v>
      </c>
      <c r="BF145" s="30">
        <f t="shared" si="90"/>
        <v>0</v>
      </c>
      <c r="BG145" s="30">
        <f t="shared" si="90"/>
        <v>0</v>
      </c>
      <c r="BH145" s="30">
        <f t="shared" si="90"/>
        <v>0</v>
      </c>
      <c r="BI145" s="30">
        <f t="shared" si="90"/>
        <v>0</v>
      </c>
      <c r="BJ145" s="30">
        <f t="shared" si="90"/>
        <v>0</v>
      </c>
      <c r="BK145" s="30">
        <f t="shared" si="90"/>
        <v>0</v>
      </c>
      <c r="BL145" s="30">
        <f t="shared" si="90"/>
        <v>0</v>
      </c>
      <c r="BM145" s="30">
        <f t="shared" si="90"/>
        <v>0</v>
      </c>
      <c r="BN145" s="30">
        <f t="shared" si="90"/>
        <v>0</v>
      </c>
      <c r="BO145" s="30">
        <f t="shared" si="90"/>
        <v>0</v>
      </c>
      <c r="BP145" s="30">
        <f t="shared" si="90"/>
        <v>0</v>
      </c>
      <c r="BQ145" s="30">
        <f t="shared" si="87"/>
        <v>0</v>
      </c>
      <c r="BR145" s="30">
        <f t="shared" si="87"/>
        <v>0</v>
      </c>
      <c r="BS145" s="30">
        <f t="shared" si="87"/>
        <v>0</v>
      </c>
      <c r="BT145" s="30">
        <f t="shared" si="87"/>
        <v>0</v>
      </c>
      <c r="BU145" s="30">
        <f t="shared" si="87"/>
        <v>0</v>
      </c>
      <c r="BV145" s="30">
        <f t="shared" si="87"/>
        <v>0</v>
      </c>
      <c r="BW145" s="30">
        <f t="shared" si="87"/>
        <v>0</v>
      </c>
      <c r="BX145" s="30">
        <f t="shared" si="87"/>
        <v>0</v>
      </c>
      <c r="BY145" s="30">
        <f t="shared" si="87"/>
        <v>0</v>
      </c>
      <c r="BZ145" s="30">
        <f t="shared" si="87"/>
        <v>0</v>
      </c>
      <c r="CA145" s="30">
        <f t="shared" si="87"/>
        <v>0</v>
      </c>
      <c r="CB145" s="30">
        <f t="shared" si="87"/>
        <v>0</v>
      </c>
      <c r="CC145" s="30">
        <f t="shared" si="87"/>
        <v>0</v>
      </c>
      <c r="CD145" s="30">
        <f t="shared" si="87"/>
        <v>0</v>
      </c>
      <c r="CE145" s="30">
        <f t="shared" si="87"/>
        <v>0</v>
      </c>
      <c r="CF145" s="30">
        <f t="shared" si="87"/>
        <v>0</v>
      </c>
      <c r="CG145" s="30">
        <f t="shared" si="87"/>
        <v>0</v>
      </c>
      <c r="CH145" s="34">
        <f t="shared" si="87"/>
        <v>0</v>
      </c>
    </row>
    <row r="146" spans="1:86" x14ac:dyDescent="0.3">
      <c r="A146" s="645"/>
      <c r="B146" s="325" t="s">
        <v>129</v>
      </c>
      <c r="C146" s="30">
        <f t="shared" si="88"/>
        <v>0</v>
      </c>
      <c r="D146" s="30">
        <f t="shared" si="89"/>
        <v>0</v>
      </c>
      <c r="E146" s="30">
        <f t="shared" si="90"/>
        <v>0</v>
      </c>
      <c r="F146" s="30">
        <f t="shared" si="90"/>
        <v>0</v>
      </c>
      <c r="G146" s="30">
        <f t="shared" si="90"/>
        <v>0</v>
      </c>
      <c r="H146" s="30">
        <f t="shared" si="90"/>
        <v>0</v>
      </c>
      <c r="I146" s="30">
        <f t="shared" si="90"/>
        <v>0</v>
      </c>
      <c r="J146" s="30">
        <f t="shared" si="90"/>
        <v>0</v>
      </c>
      <c r="K146" s="30">
        <f t="shared" si="90"/>
        <v>0</v>
      </c>
      <c r="L146" s="30">
        <f t="shared" si="90"/>
        <v>0</v>
      </c>
      <c r="M146" s="30">
        <f t="shared" si="90"/>
        <v>0</v>
      </c>
      <c r="N146" s="30">
        <f t="shared" si="90"/>
        <v>0</v>
      </c>
      <c r="O146" s="30">
        <f t="shared" si="90"/>
        <v>0</v>
      </c>
      <c r="P146" s="30">
        <f t="shared" si="90"/>
        <v>0</v>
      </c>
      <c r="Q146" s="30">
        <f t="shared" si="90"/>
        <v>0</v>
      </c>
      <c r="R146" s="30">
        <f t="shared" si="90"/>
        <v>0</v>
      </c>
      <c r="S146" s="30">
        <f t="shared" si="90"/>
        <v>0</v>
      </c>
      <c r="T146" s="30">
        <f t="shared" si="90"/>
        <v>0</v>
      </c>
      <c r="U146" s="30">
        <f t="shared" si="90"/>
        <v>0</v>
      </c>
      <c r="V146" s="30">
        <f t="shared" si="90"/>
        <v>0</v>
      </c>
      <c r="W146" s="30">
        <f t="shared" si="90"/>
        <v>0</v>
      </c>
      <c r="X146" s="30">
        <f t="shared" si="90"/>
        <v>0</v>
      </c>
      <c r="Y146" s="30">
        <f t="shared" si="90"/>
        <v>0</v>
      </c>
      <c r="Z146" s="30">
        <f t="shared" si="90"/>
        <v>0</v>
      </c>
      <c r="AA146" s="30">
        <f t="shared" si="90"/>
        <v>0</v>
      </c>
      <c r="AB146" s="30">
        <f t="shared" si="90"/>
        <v>0</v>
      </c>
      <c r="AC146" s="30">
        <f t="shared" si="90"/>
        <v>0</v>
      </c>
      <c r="AD146" s="30">
        <f t="shared" si="90"/>
        <v>0</v>
      </c>
      <c r="AE146" s="30">
        <f t="shared" si="90"/>
        <v>0</v>
      </c>
      <c r="AF146" s="30">
        <f t="shared" si="90"/>
        <v>0</v>
      </c>
      <c r="AG146" s="30">
        <f t="shared" si="90"/>
        <v>0</v>
      </c>
      <c r="AH146" s="30">
        <f t="shared" si="90"/>
        <v>0</v>
      </c>
      <c r="AI146" s="30">
        <f t="shared" si="90"/>
        <v>0</v>
      </c>
      <c r="AJ146" s="30">
        <f t="shared" si="90"/>
        <v>0</v>
      </c>
      <c r="AK146" s="30">
        <f t="shared" si="90"/>
        <v>0</v>
      </c>
      <c r="AL146" s="30">
        <f t="shared" si="90"/>
        <v>0</v>
      </c>
      <c r="AM146" s="30">
        <f t="shared" si="90"/>
        <v>0</v>
      </c>
      <c r="AN146" s="30">
        <f t="shared" si="90"/>
        <v>0</v>
      </c>
      <c r="AO146" s="30">
        <f t="shared" si="90"/>
        <v>0</v>
      </c>
      <c r="AP146" s="30">
        <f t="shared" si="90"/>
        <v>0</v>
      </c>
      <c r="AQ146" s="30">
        <f t="shared" si="90"/>
        <v>0</v>
      </c>
      <c r="AR146" s="30">
        <f t="shared" si="90"/>
        <v>0</v>
      </c>
      <c r="AS146" s="30">
        <f t="shared" si="90"/>
        <v>0</v>
      </c>
      <c r="AT146" s="30">
        <f t="shared" si="90"/>
        <v>0</v>
      </c>
      <c r="AU146" s="30">
        <f t="shared" si="90"/>
        <v>0</v>
      </c>
      <c r="AV146" s="30">
        <f t="shared" si="90"/>
        <v>0</v>
      </c>
      <c r="AW146" s="30">
        <f t="shared" si="90"/>
        <v>0</v>
      </c>
      <c r="AX146" s="30">
        <f t="shared" si="90"/>
        <v>0</v>
      </c>
      <c r="AY146" s="30">
        <f t="shared" si="90"/>
        <v>0</v>
      </c>
      <c r="AZ146" s="30">
        <f t="shared" si="90"/>
        <v>0</v>
      </c>
      <c r="BA146" s="30">
        <f t="shared" si="90"/>
        <v>0</v>
      </c>
      <c r="BB146" s="30">
        <f t="shared" si="90"/>
        <v>0</v>
      </c>
      <c r="BC146" s="30">
        <f t="shared" si="90"/>
        <v>0</v>
      </c>
      <c r="BD146" s="30">
        <f t="shared" si="90"/>
        <v>0</v>
      </c>
      <c r="BE146" s="30">
        <f t="shared" si="90"/>
        <v>0</v>
      </c>
      <c r="BF146" s="30">
        <f t="shared" si="90"/>
        <v>0</v>
      </c>
      <c r="BG146" s="30">
        <f t="shared" si="90"/>
        <v>0</v>
      </c>
      <c r="BH146" s="30">
        <f t="shared" si="90"/>
        <v>0</v>
      </c>
      <c r="BI146" s="30">
        <f t="shared" si="90"/>
        <v>0</v>
      </c>
      <c r="BJ146" s="30">
        <f t="shared" si="90"/>
        <v>0</v>
      </c>
      <c r="BK146" s="30">
        <f t="shared" si="90"/>
        <v>0</v>
      </c>
      <c r="BL146" s="30">
        <f t="shared" si="90"/>
        <v>0</v>
      </c>
      <c r="BM146" s="30">
        <f t="shared" si="90"/>
        <v>0</v>
      </c>
      <c r="BN146" s="30">
        <f t="shared" si="90"/>
        <v>0</v>
      </c>
      <c r="BO146" s="30">
        <f t="shared" si="90"/>
        <v>0</v>
      </c>
      <c r="BP146" s="30">
        <f t="shared" si="90"/>
        <v>0</v>
      </c>
      <c r="BQ146" s="30">
        <f t="shared" si="87"/>
        <v>0</v>
      </c>
      <c r="BR146" s="30">
        <f t="shared" si="87"/>
        <v>0</v>
      </c>
      <c r="BS146" s="30">
        <f t="shared" si="87"/>
        <v>0</v>
      </c>
      <c r="BT146" s="30">
        <f t="shared" si="87"/>
        <v>0</v>
      </c>
      <c r="BU146" s="30">
        <f t="shared" si="87"/>
        <v>0</v>
      </c>
      <c r="BV146" s="30">
        <f t="shared" si="87"/>
        <v>0</v>
      </c>
      <c r="BW146" s="30">
        <f t="shared" si="87"/>
        <v>0</v>
      </c>
      <c r="BX146" s="30">
        <f t="shared" si="87"/>
        <v>0</v>
      </c>
      <c r="BY146" s="30">
        <f t="shared" si="87"/>
        <v>0</v>
      </c>
      <c r="BZ146" s="30">
        <f t="shared" si="87"/>
        <v>0</v>
      </c>
      <c r="CA146" s="30">
        <f t="shared" si="87"/>
        <v>0</v>
      </c>
      <c r="CB146" s="30">
        <f t="shared" si="87"/>
        <v>0</v>
      </c>
      <c r="CC146" s="30">
        <f t="shared" si="87"/>
        <v>0</v>
      </c>
      <c r="CD146" s="30">
        <f t="shared" si="87"/>
        <v>0</v>
      </c>
      <c r="CE146" s="30">
        <f t="shared" si="87"/>
        <v>0</v>
      </c>
      <c r="CF146" s="30">
        <f t="shared" si="87"/>
        <v>0</v>
      </c>
      <c r="CG146" s="30">
        <f t="shared" si="87"/>
        <v>0</v>
      </c>
      <c r="CH146" s="34">
        <f t="shared" si="87"/>
        <v>0</v>
      </c>
    </row>
    <row r="147" spans="1:86" x14ac:dyDescent="0.3">
      <c r="A147" s="645"/>
      <c r="B147" s="325" t="s">
        <v>231</v>
      </c>
      <c r="C147" s="30">
        <f t="shared" si="88"/>
        <v>0</v>
      </c>
      <c r="D147" s="30">
        <f t="shared" si="89"/>
        <v>0</v>
      </c>
      <c r="E147" s="30">
        <f t="shared" si="90"/>
        <v>0</v>
      </c>
      <c r="F147" s="30">
        <f t="shared" si="90"/>
        <v>0</v>
      </c>
      <c r="G147" s="30">
        <f t="shared" si="90"/>
        <v>0</v>
      </c>
      <c r="H147" s="30">
        <f t="shared" si="90"/>
        <v>0</v>
      </c>
      <c r="I147" s="30">
        <f t="shared" si="90"/>
        <v>0</v>
      </c>
      <c r="J147" s="30">
        <f t="shared" si="90"/>
        <v>0</v>
      </c>
      <c r="K147" s="30">
        <f t="shared" si="90"/>
        <v>0</v>
      </c>
      <c r="L147" s="30">
        <f t="shared" si="90"/>
        <v>0</v>
      </c>
      <c r="M147" s="30">
        <f t="shared" si="90"/>
        <v>0</v>
      </c>
      <c r="N147" s="30">
        <f t="shared" si="90"/>
        <v>0</v>
      </c>
      <c r="O147" s="30">
        <f t="shared" si="90"/>
        <v>0</v>
      </c>
      <c r="P147" s="30">
        <f t="shared" si="90"/>
        <v>0</v>
      </c>
      <c r="Q147" s="30">
        <f t="shared" si="90"/>
        <v>0</v>
      </c>
      <c r="R147" s="30">
        <f t="shared" si="90"/>
        <v>0</v>
      </c>
      <c r="S147" s="30">
        <f t="shared" si="90"/>
        <v>0</v>
      </c>
      <c r="T147" s="30">
        <f t="shared" si="90"/>
        <v>0</v>
      </c>
      <c r="U147" s="30">
        <f t="shared" si="90"/>
        <v>0</v>
      </c>
      <c r="V147" s="30">
        <f t="shared" si="90"/>
        <v>0</v>
      </c>
      <c r="W147" s="30">
        <f t="shared" si="90"/>
        <v>0</v>
      </c>
      <c r="X147" s="30">
        <f t="shared" si="90"/>
        <v>0</v>
      </c>
      <c r="Y147" s="30">
        <f t="shared" si="90"/>
        <v>0</v>
      </c>
      <c r="Z147" s="30">
        <f t="shared" si="90"/>
        <v>0</v>
      </c>
      <c r="AA147" s="30">
        <f t="shared" si="90"/>
        <v>0</v>
      </c>
      <c r="AB147" s="30">
        <f t="shared" si="90"/>
        <v>0</v>
      </c>
      <c r="AC147" s="30">
        <f t="shared" si="90"/>
        <v>0</v>
      </c>
      <c r="AD147" s="30">
        <f t="shared" si="90"/>
        <v>0</v>
      </c>
      <c r="AE147" s="30">
        <f t="shared" si="90"/>
        <v>0</v>
      </c>
      <c r="AF147" s="30">
        <f t="shared" si="90"/>
        <v>0</v>
      </c>
      <c r="AG147" s="30">
        <f t="shared" si="90"/>
        <v>0</v>
      </c>
      <c r="AH147" s="30">
        <f t="shared" si="90"/>
        <v>0</v>
      </c>
      <c r="AI147" s="30">
        <f t="shared" si="90"/>
        <v>0</v>
      </c>
      <c r="AJ147" s="30">
        <f t="shared" si="90"/>
        <v>0</v>
      </c>
      <c r="AK147" s="30">
        <f t="shared" si="90"/>
        <v>0</v>
      </c>
      <c r="AL147" s="30">
        <f t="shared" si="90"/>
        <v>0</v>
      </c>
      <c r="AM147" s="30">
        <f t="shared" si="90"/>
        <v>0</v>
      </c>
      <c r="AN147" s="30">
        <f t="shared" si="90"/>
        <v>0</v>
      </c>
      <c r="AO147" s="30">
        <f t="shared" si="90"/>
        <v>0</v>
      </c>
      <c r="AP147" s="30">
        <f t="shared" si="90"/>
        <v>0</v>
      </c>
      <c r="AQ147" s="30">
        <f t="shared" si="90"/>
        <v>0</v>
      </c>
      <c r="AR147" s="30">
        <f t="shared" si="90"/>
        <v>0</v>
      </c>
      <c r="AS147" s="30">
        <f t="shared" si="90"/>
        <v>0</v>
      </c>
      <c r="AT147" s="30">
        <f t="shared" si="90"/>
        <v>0</v>
      </c>
      <c r="AU147" s="30">
        <f t="shared" si="90"/>
        <v>0</v>
      </c>
      <c r="AV147" s="30">
        <f t="shared" si="90"/>
        <v>0</v>
      </c>
      <c r="AW147" s="30">
        <f t="shared" si="90"/>
        <v>0</v>
      </c>
      <c r="AX147" s="30">
        <f t="shared" si="90"/>
        <v>0</v>
      </c>
      <c r="AY147" s="30">
        <f t="shared" si="90"/>
        <v>0</v>
      </c>
      <c r="AZ147" s="30">
        <f t="shared" si="90"/>
        <v>0</v>
      </c>
      <c r="BA147" s="30">
        <f t="shared" si="90"/>
        <v>0</v>
      </c>
      <c r="BB147" s="30">
        <f t="shared" si="90"/>
        <v>0</v>
      </c>
      <c r="BC147" s="30">
        <f t="shared" si="90"/>
        <v>0</v>
      </c>
      <c r="BD147" s="30">
        <f t="shared" si="90"/>
        <v>0</v>
      </c>
      <c r="BE147" s="30">
        <f t="shared" si="90"/>
        <v>0</v>
      </c>
      <c r="BF147" s="30">
        <f t="shared" si="90"/>
        <v>0</v>
      </c>
      <c r="BG147" s="30">
        <f t="shared" si="90"/>
        <v>0</v>
      </c>
      <c r="BH147" s="30">
        <f t="shared" si="90"/>
        <v>0</v>
      </c>
      <c r="BI147" s="30">
        <f t="shared" si="90"/>
        <v>0</v>
      </c>
      <c r="BJ147" s="30">
        <f t="shared" si="90"/>
        <v>0</v>
      </c>
      <c r="BK147" s="30">
        <f t="shared" si="90"/>
        <v>0</v>
      </c>
      <c r="BL147" s="30">
        <f t="shared" si="90"/>
        <v>0</v>
      </c>
      <c r="BM147" s="30">
        <f t="shared" si="90"/>
        <v>0</v>
      </c>
      <c r="BN147" s="30">
        <f t="shared" si="90"/>
        <v>0</v>
      </c>
      <c r="BO147" s="30">
        <f t="shared" si="90"/>
        <v>0</v>
      </c>
      <c r="BP147" s="30">
        <f t="shared" si="90"/>
        <v>0</v>
      </c>
      <c r="BQ147" s="30">
        <f t="shared" si="87"/>
        <v>0</v>
      </c>
      <c r="BR147" s="30">
        <f t="shared" si="87"/>
        <v>0</v>
      </c>
      <c r="BS147" s="30">
        <f t="shared" si="87"/>
        <v>0</v>
      </c>
      <c r="BT147" s="30">
        <f t="shared" si="87"/>
        <v>0</v>
      </c>
      <c r="BU147" s="30">
        <f t="shared" si="87"/>
        <v>0</v>
      </c>
      <c r="BV147" s="30">
        <f t="shared" si="87"/>
        <v>0</v>
      </c>
      <c r="BW147" s="30">
        <f t="shared" si="87"/>
        <v>0</v>
      </c>
      <c r="BX147" s="30">
        <f t="shared" si="87"/>
        <v>0</v>
      </c>
      <c r="BY147" s="30">
        <f t="shared" si="87"/>
        <v>0</v>
      </c>
      <c r="BZ147" s="30">
        <f t="shared" si="87"/>
        <v>0</v>
      </c>
      <c r="CA147" s="30">
        <f t="shared" si="87"/>
        <v>0</v>
      </c>
      <c r="CB147" s="30">
        <f t="shared" si="87"/>
        <v>0</v>
      </c>
      <c r="CC147" s="30">
        <f t="shared" si="87"/>
        <v>0</v>
      </c>
      <c r="CD147" s="30">
        <f t="shared" si="87"/>
        <v>0</v>
      </c>
      <c r="CE147" s="30">
        <f t="shared" si="87"/>
        <v>0</v>
      </c>
      <c r="CF147" s="30">
        <f t="shared" si="87"/>
        <v>0</v>
      </c>
      <c r="CG147" s="30">
        <f t="shared" si="87"/>
        <v>0</v>
      </c>
      <c r="CH147" s="34">
        <f t="shared" si="87"/>
        <v>0</v>
      </c>
    </row>
    <row r="148" spans="1:86" x14ac:dyDescent="0.3">
      <c r="A148" s="645"/>
      <c r="B148" s="326" t="s">
        <v>131</v>
      </c>
      <c r="C148" s="30">
        <f t="shared" si="88"/>
        <v>0</v>
      </c>
      <c r="D148" s="30">
        <f t="shared" si="89"/>
        <v>0</v>
      </c>
      <c r="E148" s="30">
        <f t="shared" si="90"/>
        <v>0</v>
      </c>
      <c r="F148" s="30">
        <f t="shared" si="90"/>
        <v>0</v>
      </c>
      <c r="G148" s="30">
        <f t="shared" si="90"/>
        <v>0</v>
      </c>
      <c r="H148" s="30">
        <f t="shared" si="90"/>
        <v>0</v>
      </c>
      <c r="I148" s="30">
        <f t="shared" si="90"/>
        <v>0</v>
      </c>
      <c r="J148" s="30">
        <f t="shared" si="90"/>
        <v>0</v>
      </c>
      <c r="K148" s="30">
        <f t="shared" si="90"/>
        <v>0</v>
      </c>
      <c r="L148" s="30">
        <f t="shared" si="90"/>
        <v>0</v>
      </c>
      <c r="M148" s="30">
        <f t="shared" si="90"/>
        <v>0</v>
      </c>
      <c r="N148" s="30">
        <f t="shared" si="90"/>
        <v>0</v>
      </c>
      <c r="O148" s="30">
        <f t="shared" si="90"/>
        <v>0</v>
      </c>
      <c r="P148" s="30">
        <f t="shared" si="90"/>
        <v>0</v>
      </c>
      <c r="Q148" s="30">
        <f t="shared" si="90"/>
        <v>0</v>
      </c>
      <c r="R148" s="30">
        <f t="shared" si="90"/>
        <v>0</v>
      </c>
      <c r="S148" s="30">
        <f t="shared" si="90"/>
        <v>0</v>
      </c>
      <c r="T148" s="30">
        <f t="shared" si="90"/>
        <v>0</v>
      </c>
      <c r="U148" s="30">
        <f t="shared" si="90"/>
        <v>0</v>
      </c>
      <c r="V148" s="30">
        <f t="shared" si="90"/>
        <v>0</v>
      </c>
      <c r="W148" s="30">
        <f t="shared" si="90"/>
        <v>0</v>
      </c>
      <c r="X148" s="30">
        <f t="shared" si="90"/>
        <v>0</v>
      </c>
      <c r="Y148" s="30">
        <f t="shared" si="90"/>
        <v>0</v>
      </c>
      <c r="Z148" s="30">
        <f t="shared" si="90"/>
        <v>0</v>
      </c>
      <c r="AA148" s="30">
        <f t="shared" si="90"/>
        <v>0</v>
      </c>
      <c r="AB148" s="30">
        <f t="shared" si="90"/>
        <v>0</v>
      </c>
      <c r="AC148" s="30">
        <f t="shared" si="90"/>
        <v>0</v>
      </c>
      <c r="AD148" s="30">
        <f t="shared" si="90"/>
        <v>0</v>
      </c>
      <c r="AE148" s="30">
        <f t="shared" si="90"/>
        <v>0</v>
      </c>
      <c r="AF148" s="30">
        <f t="shared" si="90"/>
        <v>0</v>
      </c>
      <c r="AG148" s="30">
        <f t="shared" si="90"/>
        <v>0</v>
      </c>
      <c r="AH148" s="30">
        <f t="shared" si="90"/>
        <v>0</v>
      </c>
      <c r="AI148" s="30">
        <f t="shared" si="90"/>
        <v>0</v>
      </c>
      <c r="AJ148" s="30">
        <f t="shared" si="90"/>
        <v>0</v>
      </c>
      <c r="AK148" s="30">
        <f t="shared" si="90"/>
        <v>0</v>
      </c>
      <c r="AL148" s="30">
        <f t="shared" si="90"/>
        <v>0</v>
      </c>
      <c r="AM148" s="30">
        <f t="shared" si="90"/>
        <v>0</v>
      </c>
      <c r="AN148" s="30">
        <f t="shared" si="90"/>
        <v>0</v>
      </c>
      <c r="AO148" s="30">
        <f t="shared" si="90"/>
        <v>0</v>
      </c>
      <c r="AP148" s="30">
        <f t="shared" si="90"/>
        <v>0</v>
      </c>
      <c r="AQ148" s="30">
        <f t="shared" si="90"/>
        <v>0</v>
      </c>
      <c r="AR148" s="30">
        <f t="shared" si="90"/>
        <v>0</v>
      </c>
      <c r="AS148" s="30">
        <f t="shared" si="90"/>
        <v>0</v>
      </c>
      <c r="AT148" s="30">
        <f t="shared" si="90"/>
        <v>0</v>
      </c>
      <c r="AU148" s="30">
        <f t="shared" si="90"/>
        <v>0</v>
      </c>
      <c r="AV148" s="30">
        <f t="shared" si="90"/>
        <v>0</v>
      </c>
      <c r="AW148" s="30">
        <f t="shared" si="90"/>
        <v>0</v>
      </c>
      <c r="AX148" s="30">
        <f t="shared" si="90"/>
        <v>0</v>
      </c>
      <c r="AY148" s="30">
        <f t="shared" si="90"/>
        <v>0</v>
      </c>
      <c r="AZ148" s="30">
        <f t="shared" si="90"/>
        <v>0</v>
      </c>
      <c r="BA148" s="30">
        <f t="shared" si="90"/>
        <v>0</v>
      </c>
      <c r="BB148" s="30">
        <f t="shared" si="90"/>
        <v>0</v>
      </c>
      <c r="BC148" s="30">
        <f t="shared" si="90"/>
        <v>0</v>
      </c>
      <c r="BD148" s="30">
        <f t="shared" si="90"/>
        <v>0</v>
      </c>
      <c r="BE148" s="30">
        <f t="shared" si="90"/>
        <v>0</v>
      </c>
      <c r="BF148" s="30">
        <f t="shared" si="90"/>
        <v>0</v>
      </c>
      <c r="BG148" s="30">
        <f t="shared" si="90"/>
        <v>0</v>
      </c>
      <c r="BH148" s="30">
        <f t="shared" si="90"/>
        <v>0</v>
      </c>
      <c r="BI148" s="30">
        <f t="shared" si="90"/>
        <v>0</v>
      </c>
      <c r="BJ148" s="30">
        <f t="shared" si="90"/>
        <v>0</v>
      </c>
      <c r="BK148" s="30">
        <f t="shared" si="90"/>
        <v>0</v>
      </c>
      <c r="BL148" s="30">
        <f t="shared" si="90"/>
        <v>0</v>
      </c>
      <c r="BM148" s="30">
        <f t="shared" si="90"/>
        <v>0</v>
      </c>
      <c r="BN148" s="30">
        <f t="shared" si="90"/>
        <v>0</v>
      </c>
      <c r="BO148" s="30">
        <f t="shared" si="90"/>
        <v>0</v>
      </c>
      <c r="BP148" s="30">
        <f t="shared" ref="BP148:CH151" si="91">IF(BP28=0,0,((BP10*0.5)+BO28-BP46)*BP83*BP115*BP$2)</f>
        <v>0</v>
      </c>
      <c r="BQ148" s="30">
        <f t="shared" si="91"/>
        <v>0</v>
      </c>
      <c r="BR148" s="30">
        <f t="shared" si="91"/>
        <v>0</v>
      </c>
      <c r="BS148" s="30">
        <f t="shared" si="91"/>
        <v>0</v>
      </c>
      <c r="BT148" s="30">
        <f t="shared" si="91"/>
        <v>0</v>
      </c>
      <c r="BU148" s="30">
        <f t="shared" si="91"/>
        <v>0</v>
      </c>
      <c r="BV148" s="30">
        <f t="shared" si="91"/>
        <v>0</v>
      </c>
      <c r="BW148" s="30">
        <f t="shared" si="91"/>
        <v>0</v>
      </c>
      <c r="BX148" s="30">
        <f t="shared" si="91"/>
        <v>0</v>
      </c>
      <c r="BY148" s="30">
        <f t="shared" si="91"/>
        <v>0</v>
      </c>
      <c r="BZ148" s="30">
        <f t="shared" si="91"/>
        <v>0</v>
      </c>
      <c r="CA148" s="30">
        <f t="shared" si="91"/>
        <v>0</v>
      </c>
      <c r="CB148" s="30">
        <f t="shared" si="91"/>
        <v>0</v>
      </c>
      <c r="CC148" s="30">
        <f t="shared" si="91"/>
        <v>0</v>
      </c>
      <c r="CD148" s="30">
        <f t="shared" si="91"/>
        <v>0</v>
      </c>
      <c r="CE148" s="30">
        <f t="shared" si="91"/>
        <v>0</v>
      </c>
      <c r="CF148" s="30">
        <f t="shared" si="91"/>
        <v>0</v>
      </c>
      <c r="CG148" s="30">
        <f t="shared" si="91"/>
        <v>0</v>
      </c>
      <c r="CH148" s="34">
        <f t="shared" si="91"/>
        <v>0</v>
      </c>
    </row>
    <row r="149" spans="1:86" x14ac:dyDescent="0.3">
      <c r="A149" s="645"/>
      <c r="B149" s="326" t="s">
        <v>132</v>
      </c>
      <c r="C149" s="30">
        <f t="shared" si="88"/>
        <v>0</v>
      </c>
      <c r="D149" s="30">
        <f t="shared" si="89"/>
        <v>0</v>
      </c>
      <c r="E149" s="30">
        <f t="shared" ref="E149:BP152" si="92">IF(E29=0,0,((E11*0.5)+D29-E47)*E84*E116*E$2)</f>
        <v>0</v>
      </c>
      <c r="F149" s="30">
        <f t="shared" si="92"/>
        <v>0</v>
      </c>
      <c r="G149" s="30">
        <f t="shared" si="92"/>
        <v>0</v>
      </c>
      <c r="H149" s="30">
        <f t="shared" si="92"/>
        <v>0</v>
      </c>
      <c r="I149" s="30">
        <f t="shared" si="92"/>
        <v>0</v>
      </c>
      <c r="J149" s="30">
        <f t="shared" si="92"/>
        <v>0</v>
      </c>
      <c r="K149" s="30">
        <f t="shared" si="92"/>
        <v>0</v>
      </c>
      <c r="L149" s="30">
        <f t="shared" si="92"/>
        <v>0</v>
      </c>
      <c r="M149" s="30">
        <f t="shared" si="92"/>
        <v>0</v>
      </c>
      <c r="N149" s="30">
        <f t="shared" si="92"/>
        <v>0</v>
      </c>
      <c r="O149" s="30">
        <f t="shared" si="92"/>
        <v>0</v>
      </c>
      <c r="P149" s="30">
        <f t="shared" si="92"/>
        <v>0</v>
      </c>
      <c r="Q149" s="30">
        <f t="shared" si="92"/>
        <v>0</v>
      </c>
      <c r="R149" s="30">
        <f t="shared" si="92"/>
        <v>0</v>
      </c>
      <c r="S149" s="30">
        <f t="shared" si="92"/>
        <v>0</v>
      </c>
      <c r="T149" s="30">
        <f t="shared" si="92"/>
        <v>0</v>
      </c>
      <c r="U149" s="30">
        <f t="shared" si="92"/>
        <v>0</v>
      </c>
      <c r="V149" s="30">
        <f t="shared" si="92"/>
        <v>0</v>
      </c>
      <c r="W149" s="30">
        <f t="shared" si="92"/>
        <v>0</v>
      </c>
      <c r="X149" s="30">
        <f t="shared" si="92"/>
        <v>0</v>
      </c>
      <c r="Y149" s="30">
        <f t="shared" si="92"/>
        <v>0</v>
      </c>
      <c r="Z149" s="30">
        <f t="shared" si="92"/>
        <v>0</v>
      </c>
      <c r="AA149" s="30">
        <f t="shared" si="92"/>
        <v>0</v>
      </c>
      <c r="AB149" s="30">
        <f t="shared" si="92"/>
        <v>0</v>
      </c>
      <c r="AC149" s="30">
        <f t="shared" si="92"/>
        <v>0</v>
      </c>
      <c r="AD149" s="30">
        <f t="shared" si="92"/>
        <v>0</v>
      </c>
      <c r="AE149" s="30">
        <f t="shared" si="92"/>
        <v>0</v>
      </c>
      <c r="AF149" s="30">
        <f t="shared" si="92"/>
        <v>0</v>
      </c>
      <c r="AG149" s="30">
        <f t="shared" si="92"/>
        <v>0</v>
      </c>
      <c r="AH149" s="30">
        <f t="shared" si="92"/>
        <v>0</v>
      </c>
      <c r="AI149" s="30">
        <f t="shared" si="92"/>
        <v>0</v>
      </c>
      <c r="AJ149" s="30">
        <f t="shared" si="92"/>
        <v>0</v>
      </c>
      <c r="AK149" s="30">
        <f t="shared" si="92"/>
        <v>0</v>
      </c>
      <c r="AL149" s="30">
        <f t="shared" si="92"/>
        <v>0</v>
      </c>
      <c r="AM149" s="30">
        <f t="shared" si="92"/>
        <v>0</v>
      </c>
      <c r="AN149" s="30">
        <f t="shared" si="92"/>
        <v>0</v>
      </c>
      <c r="AO149" s="30">
        <f t="shared" si="92"/>
        <v>0</v>
      </c>
      <c r="AP149" s="30">
        <f t="shared" si="92"/>
        <v>0</v>
      </c>
      <c r="AQ149" s="30">
        <f t="shared" si="92"/>
        <v>0</v>
      </c>
      <c r="AR149" s="30">
        <f t="shared" si="92"/>
        <v>0</v>
      </c>
      <c r="AS149" s="30">
        <f t="shared" si="92"/>
        <v>0</v>
      </c>
      <c r="AT149" s="30">
        <f t="shared" si="92"/>
        <v>0</v>
      </c>
      <c r="AU149" s="30">
        <f t="shared" si="92"/>
        <v>0</v>
      </c>
      <c r="AV149" s="30">
        <f t="shared" si="92"/>
        <v>0</v>
      </c>
      <c r="AW149" s="30">
        <f t="shared" si="92"/>
        <v>0</v>
      </c>
      <c r="AX149" s="30">
        <f t="shared" si="92"/>
        <v>0</v>
      </c>
      <c r="AY149" s="30">
        <f t="shared" si="92"/>
        <v>0</v>
      </c>
      <c r="AZ149" s="30">
        <f t="shared" si="92"/>
        <v>0</v>
      </c>
      <c r="BA149" s="30">
        <f t="shared" si="92"/>
        <v>0</v>
      </c>
      <c r="BB149" s="30">
        <f t="shared" si="92"/>
        <v>0</v>
      </c>
      <c r="BC149" s="30">
        <f t="shared" si="92"/>
        <v>0</v>
      </c>
      <c r="BD149" s="30">
        <f t="shared" si="92"/>
        <v>0</v>
      </c>
      <c r="BE149" s="30">
        <f t="shared" si="92"/>
        <v>0</v>
      </c>
      <c r="BF149" s="30">
        <f t="shared" si="92"/>
        <v>0</v>
      </c>
      <c r="BG149" s="30">
        <f t="shared" si="92"/>
        <v>0</v>
      </c>
      <c r="BH149" s="30">
        <f t="shared" si="92"/>
        <v>0</v>
      </c>
      <c r="BI149" s="30">
        <f t="shared" si="92"/>
        <v>0</v>
      </c>
      <c r="BJ149" s="30">
        <f t="shared" si="92"/>
        <v>0</v>
      </c>
      <c r="BK149" s="30">
        <f t="shared" si="92"/>
        <v>0</v>
      </c>
      <c r="BL149" s="30">
        <f t="shared" si="92"/>
        <v>0</v>
      </c>
      <c r="BM149" s="30">
        <f t="shared" si="92"/>
        <v>0</v>
      </c>
      <c r="BN149" s="30">
        <f t="shared" si="92"/>
        <v>0</v>
      </c>
      <c r="BO149" s="30">
        <f t="shared" si="92"/>
        <v>0</v>
      </c>
      <c r="BP149" s="30">
        <f t="shared" si="92"/>
        <v>0</v>
      </c>
      <c r="BQ149" s="30">
        <f t="shared" si="91"/>
        <v>0</v>
      </c>
      <c r="BR149" s="30">
        <f t="shared" si="91"/>
        <v>0</v>
      </c>
      <c r="BS149" s="30">
        <f t="shared" si="91"/>
        <v>0</v>
      </c>
      <c r="BT149" s="30">
        <f t="shared" si="91"/>
        <v>0</v>
      </c>
      <c r="BU149" s="30">
        <f t="shared" si="91"/>
        <v>0</v>
      </c>
      <c r="BV149" s="30">
        <f t="shared" si="91"/>
        <v>0</v>
      </c>
      <c r="BW149" s="30">
        <f t="shared" si="91"/>
        <v>0</v>
      </c>
      <c r="BX149" s="30">
        <f t="shared" si="91"/>
        <v>0</v>
      </c>
      <c r="BY149" s="30">
        <f t="shared" si="91"/>
        <v>0</v>
      </c>
      <c r="BZ149" s="30">
        <f t="shared" si="91"/>
        <v>0</v>
      </c>
      <c r="CA149" s="30">
        <f t="shared" si="91"/>
        <v>0</v>
      </c>
      <c r="CB149" s="30">
        <f t="shared" si="91"/>
        <v>0</v>
      </c>
      <c r="CC149" s="30">
        <f t="shared" si="91"/>
        <v>0</v>
      </c>
      <c r="CD149" s="30">
        <f t="shared" si="91"/>
        <v>0</v>
      </c>
      <c r="CE149" s="30">
        <f t="shared" si="91"/>
        <v>0</v>
      </c>
      <c r="CF149" s="30">
        <f t="shared" si="91"/>
        <v>0</v>
      </c>
      <c r="CG149" s="30">
        <f t="shared" si="91"/>
        <v>0</v>
      </c>
      <c r="CH149" s="34">
        <f t="shared" si="91"/>
        <v>0</v>
      </c>
    </row>
    <row r="150" spans="1:86" ht="15.75" customHeight="1" x14ac:dyDescent="0.3">
      <c r="A150" s="645"/>
      <c r="B150" s="326" t="s">
        <v>133</v>
      </c>
      <c r="C150" s="30">
        <f t="shared" si="88"/>
        <v>0</v>
      </c>
      <c r="D150" s="30">
        <f t="shared" si="89"/>
        <v>0</v>
      </c>
      <c r="E150" s="133">
        <f t="shared" si="92"/>
        <v>0</v>
      </c>
      <c r="F150" s="30">
        <f t="shared" si="92"/>
        <v>0</v>
      </c>
      <c r="G150" s="30">
        <f t="shared" si="92"/>
        <v>0</v>
      </c>
      <c r="H150" s="30">
        <f t="shared" si="92"/>
        <v>0</v>
      </c>
      <c r="I150" s="30">
        <f t="shared" si="92"/>
        <v>0</v>
      </c>
      <c r="J150" s="30">
        <f t="shared" si="92"/>
        <v>0</v>
      </c>
      <c r="K150" s="30">
        <f t="shared" si="92"/>
        <v>0</v>
      </c>
      <c r="L150" s="30">
        <f t="shared" si="92"/>
        <v>0</v>
      </c>
      <c r="M150" s="30">
        <f t="shared" si="92"/>
        <v>98.712923718446092</v>
      </c>
      <c r="N150" s="30">
        <f t="shared" si="92"/>
        <v>189.93022200764997</v>
      </c>
      <c r="O150" s="30">
        <f t="shared" si="92"/>
        <v>221.66270251130157</v>
      </c>
      <c r="P150" s="30">
        <f t="shared" si="92"/>
        <v>172.623274271658</v>
      </c>
      <c r="Q150" s="30">
        <f t="shared" si="92"/>
        <v>191.90420731724575</v>
      </c>
      <c r="R150" s="30">
        <f t="shared" si="92"/>
        <v>196.15037512055758</v>
      </c>
      <c r="S150" s="30">
        <f t="shared" si="92"/>
        <v>252.22129695640615</v>
      </c>
      <c r="T150" s="30">
        <f t="shared" si="92"/>
        <v>351.4480257160584</v>
      </c>
      <c r="U150" s="30">
        <f t="shared" si="92"/>
        <v>433.23690425183992</v>
      </c>
      <c r="V150" s="30">
        <f t="shared" si="92"/>
        <v>353.82737302075799</v>
      </c>
      <c r="W150" s="30">
        <f t="shared" si="92"/>
        <v>356.15319944031717</v>
      </c>
      <c r="X150" s="30">
        <f t="shared" si="92"/>
        <v>245.52318859231681</v>
      </c>
      <c r="Y150" s="30">
        <f t="shared" si="92"/>
        <v>197.42584743689218</v>
      </c>
      <c r="Z150" s="30">
        <f t="shared" si="92"/>
        <v>189.93022200764997</v>
      </c>
      <c r="AA150" s="30">
        <f t="shared" si="92"/>
        <v>221.66270251130157</v>
      </c>
      <c r="AB150" s="30">
        <f t="shared" si="92"/>
        <v>172.623274271658</v>
      </c>
      <c r="AC150" s="30">
        <f t="shared" si="92"/>
        <v>191.90420731724575</v>
      </c>
      <c r="AD150" s="30">
        <f t="shared" si="92"/>
        <v>196.15037512055758</v>
      </c>
      <c r="AE150" s="30">
        <f t="shared" si="92"/>
        <v>252.22129695640615</v>
      </c>
      <c r="AF150" s="30">
        <f t="shared" si="92"/>
        <v>351.4480257160584</v>
      </c>
      <c r="AG150" s="30">
        <f t="shared" si="92"/>
        <v>433.23690425183992</v>
      </c>
      <c r="AH150" s="30">
        <f t="shared" si="92"/>
        <v>353.82737302075799</v>
      </c>
      <c r="AI150" s="30">
        <f t="shared" si="92"/>
        <v>356.15319944031717</v>
      </c>
      <c r="AJ150" s="30">
        <f t="shared" si="92"/>
        <v>245.52318859231681</v>
      </c>
      <c r="AK150" s="30">
        <f t="shared" si="92"/>
        <v>197.42584743689218</v>
      </c>
      <c r="AL150" s="30">
        <f t="shared" si="92"/>
        <v>189.93022200764997</v>
      </c>
      <c r="AM150" s="30">
        <f t="shared" si="92"/>
        <v>221.66270251130157</v>
      </c>
      <c r="AN150" s="30">
        <f t="shared" si="92"/>
        <v>172.623274271658</v>
      </c>
      <c r="AO150" s="30">
        <f t="shared" si="92"/>
        <v>191.90420731724575</v>
      </c>
      <c r="AP150" s="30">
        <f t="shared" si="92"/>
        <v>196.15037512055758</v>
      </c>
      <c r="AQ150" s="30">
        <f t="shared" si="92"/>
        <v>252.22129695640615</v>
      </c>
      <c r="AR150" s="30">
        <f t="shared" si="92"/>
        <v>351.4480257160584</v>
      </c>
      <c r="AS150" s="30">
        <f t="shared" si="92"/>
        <v>433.23690425183992</v>
      </c>
      <c r="AT150" s="30">
        <f t="shared" si="92"/>
        <v>353.82737302075799</v>
      </c>
      <c r="AU150" s="30">
        <f t="shared" si="92"/>
        <v>356.15319944031717</v>
      </c>
      <c r="AV150" s="30">
        <f t="shared" si="92"/>
        <v>245.52318859231681</v>
      </c>
      <c r="AW150" s="30">
        <f t="shared" si="92"/>
        <v>197.42584743689218</v>
      </c>
      <c r="AX150" s="30">
        <f t="shared" si="92"/>
        <v>189.93022200764997</v>
      </c>
      <c r="AY150" s="30">
        <f t="shared" si="92"/>
        <v>221.66270251130157</v>
      </c>
      <c r="AZ150" s="30">
        <f t="shared" si="92"/>
        <v>172.623274271658</v>
      </c>
      <c r="BA150" s="30">
        <f t="shared" si="92"/>
        <v>191.90420731724575</v>
      </c>
      <c r="BB150" s="30">
        <f t="shared" si="92"/>
        <v>196.15037512055758</v>
      </c>
      <c r="BC150" s="30">
        <f t="shared" si="92"/>
        <v>252.22129695640615</v>
      </c>
      <c r="BD150" s="30">
        <f t="shared" si="92"/>
        <v>351.4480257160584</v>
      </c>
      <c r="BE150" s="30">
        <f t="shared" si="92"/>
        <v>433.23690425183992</v>
      </c>
      <c r="BF150" s="30">
        <f t="shared" si="92"/>
        <v>353.82737302075799</v>
      </c>
      <c r="BG150" s="30">
        <f t="shared" si="92"/>
        <v>356.15319944031717</v>
      </c>
      <c r="BH150" s="30">
        <f t="shared" si="92"/>
        <v>245.52318859231681</v>
      </c>
      <c r="BI150" s="30">
        <f t="shared" si="92"/>
        <v>197.42584743689218</v>
      </c>
      <c r="BJ150" s="30">
        <f t="shared" si="92"/>
        <v>189.93022200764997</v>
      </c>
      <c r="BK150" s="30">
        <f t="shared" si="92"/>
        <v>221.66270251130157</v>
      </c>
      <c r="BL150" s="30">
        <f t="shared" si="92"/>
        <v>172.623274271658</v>
      </c>
      <c r="BM150" s="30">
        <f t="shared" si="92"/>
        <v>191.90420731724575</v>
      </c>
      <c r="BN150" s="30">
        <f t="shared" si="92"/>
        <v>196.15037512055758</v>
      </c>
      <c r="BO150" s="30">
        <f t="shared" si="92"/>
        <v>252.22129695640615</v>
      </c>
      <c r="BP150" s="30">
        <f t="shared" si="92"/>
        <v>351.4480257160584</v>
      </c>
      <c r="BQ150" s="30">
        <f t="shared" si="91"/>
        <v>433.23690425183992</v>
      </c>
      <c r="BR150" s="30">
        <f t="shared" si="91"/>
        <v>353.82737302075799</v>
      </c>
      <c r="BS150" s="30">
        <f t="shared" si="91"/>
        <v>356.15319944031717</v>
      </c>
      <c r="BT150" s="30">
        <f t="shared" si="91"/>
        <v>245.52318859231681</v>
      </c>
      <c r="BU150" s="30">
        <f t="shared" si="91"/>
        <v>197.42584743689218</v>
      </c>
      <c r="BV150" s="30">
        <f t="shared" si="91"/>
        <v>189.93022200764997</v>
      </c>
      <c r="BW150" s="30">
        <f t="shared" si="91"/>
        <v>221.66270251130157</v>
      </c>
      <c r="BX150" s="30">
        <f t="shared" si="91"/>
        <v>172.623274271658</v>
      </c>
      <c r="BY150" s="30">
        <f t="shared" si="91"/>
        <v>191.90420731724575</v>
      </c>
      <c r="BZ150" s="30">
        <f t="shared" si="91"/>
        <v>196.15037512055758</v>
      </c>
      <c r="CA150" s="30">
        <f t="shared" si="91"/>
        <v>252.22129695640615</v>
      </c>
      <c r="CB150" s="30">
        <f t="shared" si="91"/>
        <v>351.4480257160584</v>
      </c>
      <c r="CC150" s="30">
        <f t="shared" si="91"/>
        <v>433.23690425183992</v>
      </c>
      <c r="CD150" s="30">
        <f t="shared" si="91"/>
        <v>353.82737302075799</v>
      </c>
      <c r="CE150" s="30">
        <f t="shared" si="91"/>
        <v>356.15319944031717</v>
      </c>
      <c r="CF150" s="30">
        <f t="shared" si="91"/>
        <v>245.52318859231681</v>
      </c>
      <c r="CG150" s="30">
        <f t="shared" si="91"/>
        <v>197.42584743689218</v>
      </c>
      <c r="CH150" s="34">
        <f t="shared" si="91"/>
        <v>189.93022200764997</v>
      </c>
    </row>
    <row r="151" spans="1:86" x14ac:dyDescent="0.3">
      <c r="A151" s="645"/>
      <c r="B151" s="326" t="s">
        <v>134</v>
      </c>
      <c r="C151" s="30">
        <f t="shared" si="88"/>
        <v>0</v>
      </c>
      <c r="D151" s="30">
        <f t="shared" si="89"/>
        <v>0</v>
      </c>
      <c r="E151" s="30">
        <f t="shared" si="92"/>
        <v>0</v>
      </c>
      <c r="F151" s="30">
        <f t="shared" si="92"/>
        <v>0</v>
      </c>
      <c r="G151" s="30">
        <f t="shared" si="92"/>
        <v>0</v>
      </c>
      <c r="H151" s="30">
        <f t="shared" si="92"/>
        <v>0</v>
      </c>
      <c r="I151" s="30">
        <f t="shared" si="92"/>
        <v>0</v>
      </c>
      <c r="J151" s="30">
        <f t="shared" si="92"/>
        <v>0</v>
      </c>
      <c r="K151" s="30">
        <f t="shared" si="92"/>
        <v>0</v>
      </c>
      <c r="L151" s="30">
        <f t="shared" si="92"/>
        <v>0</v>
      </c>
      <c r="M151" s="30">
        <f t="shared" si="92"/>
        <v>0</v>
      </c>
      <c r="N151" s="30">
        <f t="shared" si="92"/>
        <v>0</v>
      </c>
      <c r="O151" s="30">
        <f t="shared" si="92"/>
        <v>0</v>
      </c>
      <c r="P151" s="30">
        <f t="shared" si="92"/>
        <v>0</v>
      </c>
      <c r="Q151" s="30">
        <f t="shared" si="92"/>
        <v>0</v>
      </c>
      <c r="R151" s="30">
        <f t="shared" si="92"/>
        <v>0</v>
      </c>
      <c r="S151" s="30">
        <f t="shared" si="92"/>
        <v>0</v>
      </c>
      <c r="T151" s="30">
        <f t="shared" si="92"/>
        <v>0</v>
      </c>
      <c r="U151" s="30">
        <f t="shared" si="92"/>
        <v>0</v>
      </c>
      <c r="V151" s="30">
        <f t="shared" si="92"/>
        <v>0</v>
      </c>
      <c r="W151" s="30">
        <f t="shared" si="92"/>
        <v>0</v>
      </c>
      <c r="X151" s="30">
        <f t="shared" si="92"/>
        <v>0</v>
      </c>
      <c r="Y151" s="30">
        <f t="shared" si="92"/>
        <v>0</v>
      </c>
      <c r="Z151" s="30">
        <f t="shared" si="92"/>
        <v>0</v>
      </c>
      <c r="AA151" s="30">
        <f t="shared" si="92"/>
        <v>0</v>
      </c>
      <c r="AB151" s="30">
        <f t="shared" si="92"/>
        <v>0</v>
      </c>
      <c r="AC151" s="30">
        <f t="shared" si="92"/>
        <v>0</v>
      </c>
      <c r="AD151" s="30">
        <f t="shared" si="92"/>
        <v>0</v>
      </c>
      <c r="AE151" s="30">
        <f t="shared" si="92"/>
        <v>0</v>
      </c>
      <c r="AF151" s="30">
        <f t="shared" si="92"/>
        <v>0</v>
      </c>
      <c r="AG151" s="30">
        <f t="shared" si="92"/>
        <v>0</v>
      </c>
      <c r="AH151" s="30">
        <f t="shared" si="92"/>
        <v>0</v>
      </c>
      <c r="AI151" s="30">
        <f t="shared" si="92"/>
        <v>0</v>
      </c>
      <c r="AJ151" s="30">
        <f t="shared" si="92"/>
        <v>0</v>
      </c>
      <c r="AK151" s="30">
        <f t="shared" si="92"/>
        <v>0</v>
      </c>
      <c r="AL151" s="30">
        <f t="shared" si="92"/>
        <v>0</v>
      </c>
      <c r="AM151" s="30">
        <f t="shared" si="92"/>
        <v>0</v>
      </c>
      <c r="AN151" s="30">
        <f t="shared" si="92"/>
        <v>0</v>
      </c>
      <c r="AO151" s="30">
        <f t="shared" si="92"/>
        <v>0</v>
      </c>
      <c r="AP151" s="30">
        <f t="shared" si="92"/>
        <v>0</v>
      </c>
      <c r="AQ151" s="30">
        <f t="shared" si="92"/>
        <v>0</v>
      </c>
      <c r="AR151" s="30">
        <f t="shared" si="92"/>
        <v>0</v>
      </c>
      <c r="AS151" s="30">
        <f t="shared" si="92"/>
        <v>0</v>
      </c>
      <c r="AT151" s="30">
        <f t="shared" si="92"/>
        <v>0</v>
      </c>
      <c r="AU151" s="30">
        <f t="shared" si="92"/>
        <v>0</v>
      </c>
      <c r="AV151" s="30">
        <f t="shared" si="92"/>
        <v>0</v>
      </c>
      <c r="AW151" s="30">
        <f t="shared" si="92"/>
        <v>0</v>
      </c>
      <c r="AX151" s="30">
        <f t="shared" si="92"/>
        <v>0</v>
      </c>
      <c r="AY151" s="30">
        <f t="shared" si="92"/>
        <v>0</v>
      </c>
      <c r="AZ151" s="30">
        <f t="shared" si="92"/>
        <v>0</v>
      </c>
      <c r="BA151" s="30">
        <f t="shared" si="92"/>
        <v>0</v>
      </c>
      <c r="BB151" s="30">
        <f t="shared" si="92"/>
        <v>0</v>
      </c>
      <c r="BC151" s="30">
        <f t="shared" si="92"/>
        <v>0</v>
      </c>
      <c r="BD151" s="30">
        <f t="shared" si="92"/>
        <v>0</v>
      </c>
      <c r="BE151" s="30">
        <f t="shared" si="92"/>
        <v>0</v>
      </c>
      <c r="BF151" s="30">
        <f t="shared" si="92"/>
        <v>0</v>
      </c>
      <c r="BG151" s="30">
        <f t="shared" si="92"/>
        <v>0</v>
      </c>
      <c r="BH151" s="30">
        <f t="shared" si="92"/>
        <v>0</v>
      </c>
      <c r="BI151" s="30">
        <f t="shared" si="92"/>
        <v>0</v>
      </c>
      <c r="BJ151" s="30">
        <f t="shared" si="92"/>
        <v>0</v>
      </c>
      <c r="BK151" s="30">
        <f t="shared" si="92"/>
        <v>0</v>
      </c>
      <c r="BL151" s="30">
        <f t="shared" si="92"/>
        <v>0</v>
      </c>
      <c r="BM151" s="30">
        <f t="shared" si="92"/>
        <v>0</v>
      </c>
      <c r="BN151" s="30">
        <f t="shared" si="92"/>
        <v>0</v>
      </c>
      <c r="BO151" s="30">
        <f t="shared" si="92"/>
        <v>0</v>
      </c>
      <c r="BP151" s="30">
        <f t="shared" si="92"/>
        <v>0</v>
      </c>
      <c r="BQ151" s="30">
        <f t="shared" si="91"/>
        <v>0</v>
      </c>
      <c r="BR151" s="30">
        <f t="shared" si="91"/>
        <v>0</v>
      </c>
      <c r="BS151" s="30">
        <f t="shared" si="91"/>
        <v>0</v>
      </c>
      <c r="BT151" s="30">
        <f t="shared" si="91"/>
        <v>0</v>
      </c>
      <c r="BU151" s="30">
        <f t="shared" si="91"/>
        <v>0</v>
      </c>
      <c r="BV151" s="30">
        <f t="shared" si="91"/>
        <v>0</v>
      </c>
      <c r="BW151" s="30">
        <f t="shared" si="91"/>
        <v>0</v>
      </c>
      <c r="BX151" s="30">
        <f t="shared" si="91"/>
        <v>0</v>
      </c>
      <c r="BY151" s="30">
        <f t="shared" si="91"/>
        <v>0</v>
      </c>
      <c r="BZ151" s="30">
        <f t="shared" si="91"/>
        <v>0</v>
      </c>
      <c r="CA151" s="30">
        <f t="shared" si="91"/>
        <v>0</v>
      </c>
      <c r="CB151" s="30">
        <f t="shared" si="91"/>
        <v>0</v>
      </c>
      <c r="CC151" s="30">
        <f t="shared" si="91"/>
        <v>0</v>
      </c>
      <c r="CD151" s="30">
        <f t="shared" si="91"/>
        <v>0</v>
      </c>
      <c r="CE151" s="30">
        <f t="shared" si="91"/>
        <v>0</v>
      </c>
      <c r="CF151" s="30">
        <f t="shared" si="91"/>
        <v>0</v>
      </c>
      <c r="CG151" s="30">
        <f t="shared" si="91"/>
        <v>0</v>
      </c>
      <c r="CH151" s="34">
        <f t="shared" si="91"/>
        <v>0</v>
      </c>
    </row>
    <row r="152" spans="1:86" x14ac:dyDescent="0.3">
      <c r="A152" s="645"/>
      <c r="B152" s="326" t="s">
        <v>232</v>
      </c>
      <c r="C152" s="30">
        <f t="shared" si="88"/>
        <v>0</v>
      </c>
      <c r="D152" s="30">
        <f t="shared" si="89"/>
        <v>0</v>
      </c>
      <c r="E152" s="30">
        <f t="shared" si="92"/>
        <v>0</v>
      </c>
      <c r="F152" s="30">
        <f t="shared" si="92"/>
        <v>0</v>
      </c>
      <c r="G152" s="30">
        <f t="shared" si="92"/>
        <v>0</v>
      </c>
      <c r="H152" s="30">
        <f t="shared" si="92"/>
        <v>0</v>
      </c>
      <c r="I152" s="30">
        <f t="shared" si="92"/>
        <v>0</v>
      </c>
      <c r="J152" s="30">
        <f t="shared" si="92"/>
        <v>0</v>
      </c>
      <c r="K152" s="30">
        <f t="shared" si="92"/>
        <v>0</v>
      </c>
      <c r="L152" s="30">
        <f t="shared" si="92"/>
        <v>0</v>
      </c>
      <c r="M152" s="30">
        <f t="shared" si="92"/>
        <v>0</v>
      </c>
      <c r="N152" s="30">
        <f t="shared" si="92"/>
        <v>0</v>
      </c>
      <c r="O152" s="30">
        <f t="shared" si="92"/>
        <v>0</v>
      </c>
      <c r="P152" s="30">
        <f t="shared" si="92"/>
        <v>0</v>
      </c>
      <c r="Q152" s="30">
        <f t="shared" si="92"/>
        <v>0</v>
      </c>
      <c r="R152" s="30">
        <f t="shared" si="92"/>
        <v>0</v>
      </c>
      <c r="S152" s="30">
        <f t="shared" si="92"/>
        <v>0</v>
      </c>
      <c r="T152" s="30">
        <f t="shared" si="92"/>
        <v>0</v>
      </c>
      <c r="U152" s="30">
        <f t="shared" si="92"/>
        <v>0</v>
      </c>
      <c r="V152" s="30">
        <f t="shared" si="92"/>
        <v>0</v>
      </c>
      <c r="W152" s="30">
        <f t="shared" si="92"/>
        <v>0</v>
      </c>
      <c r="X152" s="30">
        <f t="shared" si="92"/>
        <v>0</v>
      </c>
      <c r="Y152" s="30">
        <f t="shared" si="92"/>
        <v>0</v>
      </c>
      <c r="Z152" s="30">
        <f t="shared" si="92"/>
        <v>0</v>
      </c>
      <c r="AA152" s="30">
        <f t="shared" si="92"/>
        <v>0</v>
      </c>
      <c r="AB152" s="30">
        <f t="shared" si="92"/>
        <v>0</v>
      </c>
      <c r="AC152" s="30">
        <f t="shared" si="92"/>
        <v>0</v>
      </c>
      <c r="AD152" s="30">
        <f t="shared" si="92"/>
        <v>0</v>
      </c>
      <c r="AE152" s="30">
        <f t="shared" si="92"/>
        <v>0</v>
      </c>
      <c r="AF152" s="30">
        <f t="shared" si="92"/>
        <v>0</v>
      </c>
      <c r="AG152" s="30">
        <f t="shared" si="92"/>
        <v>0</v>
      </c>
      <c r="AH152" s="30">
        <f t="shared" si="92"/>
        <v>0</v>
      </c>
      <c r="AI152" s="30">
        <f t="shared" si="92"/>
        <v>0</v>
      </c>
      <c r="AJ152" s="30">
        <f t="shared" si="92"/>
        <v>0</v>
      </c>
      <c r="AK152" s="30">
        <f t="shared" si="92"/>
        <v>0</v>
      </c>
      <c r="AL152" s="30">
        <f t="shared" si="92"/>
        <v>0</v>
      </c>
      <c r="AM152" s="30">
        <f t="shared" si="92"/>
        <v>0</v>
      </c>
      <c r="AN152" s="30">
        <f t="shared" si="92"/>
        <v>0</v>
      </c>
      <c r="AO152" s="30">
        <f t="shared" si="92"/>
        <v>0</v>
      </c>
      <c r="AP152" s="30">
        <f t="shared" si="92"/>
        <v>0</v>
      </c>
      <c r="AQ152" s="30">
        <f t="shared" si="92"/>
        <v>0</v>
      </c>
      <c r="AR152" s="30">
        <f t="shared" si="92"/>
        <v>0</v>
      </c>
      <c r="AS152" s="30">
        <f t="shared" si="92"/>
        <v>0</v>
      </c>
      <c r="AT152" s="30">
        <f t="shared" si="92"/>
        <v>0</v>
      </c>
      <c r="AU152" s="30">
        <f t="shared" si="92"/>
        <v>0</v>
      </c>
      <c r="AV152" s="30">
        <f t="shared" si="92"/>
        <v>0</v>
      </c>
      <c r="AW152" s="30">
        <f t="shared" si="92"/>
        <v>0</v>
      </c>
      <c r="AX152" s="30">
        <f t="shared" si="92"/>
        <v>0</v>
      </c>
      <c r="AY152" s="30">
        <f t="shared" si="92"/>
        <v>0</v>
      </c>
      <c r="AZ152" s="30">
        <f t="shared" si="92"/>
        <v>0</v>
      </c>
      <c r="BA152" s="30">
        <f t="shared" si="92"/>
        <v>0</v>
      </c>
      <c r="BB152" s="30">
        <f t="shared" si="92"/>
        <v>0</v>
      </c>
      <c r="BC152" s="30">
        <f t="shared" si="92"/>
        <v>0</v>
      </c>
      <c r="BD152" s="30">
        <f t="shared" si="92"/>
        <v>0</v>
      </c>
      <c r="BE152" s="30">
        <f t="shared" si="92"/>
        <v>0</v>
      </c>
      <c r="BF152" s="30">
        <f t="shared" si="92"/>
        <v>0</v>
      </c>
      <c r="BG152" s="30">
        <f t="shared" si="92"/>
        <v>0</v>
      </c>
      <c r="BH152" s="30">
        <f t="shared" si="92"/>
        <v>0</v>
      </c>
      <c r="BI152" s="30">
        <f t="shared" si="92"/>
        <v>0</v>
      </c>
      <c r="BJ152" s="30">
        <f t="shared" si="92"/>
        <v>0</v>
      </c>
      <c r="BK152" s="30">
        <f t="shared" si="92"/>
        <v>0</v>
      </c>
      <c r="BL152" s="30">
        <f t="shared" si="92"/>
        <v>0</v>
      </c>
      <c r="BM152" s="30">
        <f t="shared" si="92"/>
        <v>0</v>
      </c>
      <c r="BN152" s="30">
        <f t="shared" si="92"/>
        <v>0</v>
      </c>
      <c r="BO152" s="30">
        <f t="shared" si="92"/>
        <v>0</v>
      </c>
      <c r="BP152" s="30">
        <f t="shared" ref="BP152:CH155" si="93">IF(BP32=0,0,((BP14*0.5)+BO32-BP50)*BP87*BP119*BP$2)</f>
        <v>0</v>
      </c>
      <c r="BQ152" s="30">
        <f t="shared" si="93"/>
        <v>0</v>
      </c>
      <c r="BR152" s="30">
        <f t="shared" si="93"/>
        <v>0</v>
      </c>
      <c r="BS152" s="30">
        <f t="shared" si="93"/>
        <v>0</v>
      </c>
      <c r="BT152" s="30">
        <f t="shared" si="93"/>
        <v>0</v>
      </c>
      <c r="BU152" s="30">
        <f t="shared" si="93"/>
        <v>0</v>
      </c>
      <c r="BV152" s="30">
        <f t="shared" si="93"/>
        <v>0</v>
      </c>
      <c r="BW152" s="30">
        <f t="shared" si="93"/>
        <v>0</v>
      </c>
      <c r="BX152" s="30">
        <f t="shared" si="93"/>
        <v>0</v>
      </c>
      <c r="BY152" s="30">
        <f t="shared" si="93"/>
        <v>0</v>
      </c>
      <c r="BZ152" s="30">
        <f t="shared" si="93"/>
        <v>0</v>
      </c>
      <c r="CA152" s="30">
        <f t="shared" si="93"/>
        <v>0</v>
      </c>
      <c r="CB152" s="30">
        <f t="shared" si="93"/>
        <v>0</v>
      </c>
      <c r="CC152" s="30">
        <f t="shared" si="93"/>
        <v>0</v>
      </c>
      <c r="CD152" s="30">
        <f t="shared" si="93"/>
        <v>0</v>
      </c>
      <c r="CE152" s="30">
        <f t="shared" si="93"/>
        <v>0</v>
      </c>
      <c r="CF152" s="30">
        <f t="shared" si="93"/>
        <v>0</v>
      </c>
      <c r="CG152" s="30">
        <f t="shared" si="93"/>
        <v>0</v>
      </c>
      <c r="CH152" s="34">
        <f t="shared" si="93"/>
        <v>0</v>
      </c>
    </row>
    <row r="153" spans="1:86" x14ac:dyDescent="0.3">
      <c r="A153" s="645"/>
      <c r="B153" s="326" t="s">
        <v>233</v>
      </c>
      <c r="C153" s="30">
        <f t="shared" si="88"/>
        <v>0</v>
      </c>
      <c r="D153" s="30">
        <f t="shared" si="89"/>
        <v>0</v>
      </c>
      <c r="E153" s="30">
        <f t="shared" ref="E153:BP155" si="94">IF(E33=0,0,((E15*0.5)+D33-E51)*E88*E120*E$2)</f>
        <v>0</v>
      </c>
      <c r="F153" s="30">
        <f t="shared" si="94"/>
        <v>0</v>
      </c>
      <c r="G153" s="30">
        <f t="shared" si="94"/>
        <v>0</v>
      </c>
      <c r="H153" s="30">
        <f t="shared" si="94"/>
        <v>0</v>
      </c>
      <c r="I153" s="30">
        <f t="shared" si="94"/>
        <v>0</v>
      </c>
      <c r="J153" s="30">
        <f t="shared" si="94"/>
        <v>0</v>
      </c>
      <c r="K153" s="30">
        <f t="shared" si="94"/>
        <v>0</v>
      </c>
      <c r="L153" s="30">
        <f t="shared" si="94"/>
        <v>0</v>
      </c>
      <c r="M153" s="30">
        <f t="shared" si="94"/>
        <v>0</v>
      </c>
      <c r="N153" s="30">
        <f t="shared" si="94"/>
        <v>0</v>
      </c>
      <c r="O153" s="30">
        <f t="shared" si="94"/>
        <v>0</v>
      </c>
      <c r="P153" s="30">
        <f t="shared" si="94"/>
        <v>0</v>
      </c>
      <c r="Q153" s="30">
        <f t="shared" si="94"/>
        <v>0</v>
      </c>
      <c r="R153" s="30">
        <f t="shared" si="94"/>
        <v>0</v>
      </c>
      <c r="S153" s="30">
        <f t="shared" si="94"/>
        <v>0</v>
      </c>
      <c r="T153" s="30">
        <f t="shared" si="94"/>
        <v>0</v>
      </c>
      <c r="U153" s="30">
        <f t="shared" si="94"/>
        <v>0</v>
      </c>
      <c r="V153" s="30">
        <f t="shared" si="94"/>
        <v>0</v>
      </c>
      <c r="W153" s="30">
        <f t="shared" si="94"/>
        <v>0</v>
      </c>
      <c r="X153" s="30">
        <f t="shared" si="94"/>
        <v>0</v>
      </c>
      <c r="Y153" s="30">
        <f t="shared" si="94"/>
        <v>0</v>
      </c>
      <c r="Z153" s="30">
        <f t="shared" si="94"/>
        <v>0</v>
      </c>
      <c r="AA153" s="30">
        <f t="shared" si="94"/>
        <v>0</v>
      </c>
      <c r="AB153" s="30">
        <f t="shared" si="94"/>
        <v>0</v>
      </c>
      <c r="AC153" s="30">
        <f t="shared" si="94"/>
        <v>0</v>
      </c>
      <c r="AD153" s="30">
        <f t="shared" si="94"/>
        <v>0</v>
      </c>
      <c r="AE153" s="30">
        <f t="shared" si="94"/>
        <v>0</v>
      </c>
      <c r="AF153" s="30">
        <f t="shared" si="94"/>
        <v>0</v>
      </c>
      <c r="AG153" s="30">
        <f t="shared" si="94"/>
        <v>0</v>
      </c>
      <c r="AH153" s="30">
        <f t="shared" si="94"/>
        <v>0</v>
      </c>
      <c r="AI153" s="30">
        <f t="shared" si="94"/>
        <v>0</v>
      </c>
      <c r="AJ153" s="30">
        <f t="shared" si="94"/>
        <v>0</v>
      </c>
      <c r="AK153" s="30">
        <f t="shared" si="94"/>
        <v>0</v>
      </c>
      <c r="AL153" s="30">
        <f t="shared" si="94"/>
        <v>0</v>
      </c>
      <c r="AM153" s="30">
        <f t="shared" si="94"/>
        <v>0</v>
      </c>
      <c r="AN153" s="30">
        <f t="shared" si="94"/>
        <v>0</v>
      </c>
      <c r="AO153" s="30">
        <f t="shared" si="94"/>
        <v>0</v>
      </c>
      <c r="AP153" s="30">
        <f t="shared" si="94"/>
        <v>0</v>
      </c>
      <c r="AQ153" s="30">
        <f t="shared" si="94"/>
        <v>0</v>
      </c>
      <c r="AR153" s="30">
        <f t="shared" si="94"/>
        <v>0</v>
      </c>
      <c r="AS153" s="30">
        <f t="shared" si="94"/>
        <v>0</v>
      </c>
      <c r="AT153" s="30">
        <f t="shared" si="94"/>
        <v>0</v>
      </c>
      <c r="AU153" s="30">
        <f t="shared" si="94"/>
        <v>0</v>
      </c>
      <c r="AV153" s="30">
        <f t="shared" si="94"/>
        <v>0</v>
      </c>
      <c r="AW153" s="30">
        <f t="shared" si="94"/>
        <v>0</v>
      </c>
      <c r="AX153" s="30">
        <f t="shared" si="94"/>
        <v>0</v>
      </c>
      <c r="AY153" s="30">
        <f t="shared" si="94"/>
        <v>0</v>
      </c>
      <c r="AZ153" s="30">
        <f t="shared" si="94"/>
        <v>0</v>
      </c>
      <c r="BA153" s="30">
        <f t="shared" si="94"/>
        <v>0</v>
      </c>
      <c r="BB153" s="30">
        <f t="shared" si="94"/>
        <v>0</v>
      </c>
      <c r="BC153" s="30">
        <f t="shared" si="94"/>
        <v>0</v>
      </c>
      <c r="BD153" s="30">
        <f t="shared" si="94"/>
        <v>0</v>
      </c>
      <c r="BE153" s="30">
        <f t="shared" si="94"/>
        <v>0</v>
      </c>
      <c r="BF153" s="30">
        <f t="shared" si="94"/>
        <v>0</v>
      </c>
      <c r="BG153" s="30">
        <f t="shared" si="94"/>
        <v>0</v>
      </c>
      <c r="BH153" s="30">
        <f t="shared" si="94"/>
        <v>0</v>
      </c>
      <c r="BI153" s="30">
        <f t="shared" si="94"/>
        <v>0</v>
      </c>
      <c r="BJ153" s="30">
        <f t="shared" si="94"/>
        <v>0</v>
      </c>
      <c r="BK153" s="30">
        <f t="shared" si="94"/>
        <v>0</v>
      </c>
      <c r="BL153" s="30">
        <f t="shared" si="94"/>
        <v>0</v>
      </c>
      <c r="BM153" s="30">
        <f t="shared" si="94"/>
        <v>0</v>
      </c>
      <c r="BN153" s="30">
        <f t="shared" si="94"/>
        <v>0</v>
      </c>
      <c r="BO153" s="30">
        <f t="shared" si="94"/>
        <v>0</v>
      </c>
      <c r="BP153" s="30">
        <f t="shared" si="94"/>
        <v>0</v>
      </c>
      <c r="BQ153" s="30">
        <f t="shared" si="93"/>
        <v>0</v>
      </c>
      <c r="BR153" s="30">
        <f t="shared" si="93"/>
        <v>0</v>
      </c>
      <c r="BS153" s="30">
        <f t="shared" si="93"/>
        <v>0</v>
      </c>
      <c r="BT153" s="30">
        <f t="shared" si="93"/>
        <v>0</v>
      </c>
      <c r="BU153" s="30">
        <f t="shared" si="93"/>
        <v>0</v>
      </c>
      <c r="BV153" s="30">
        <f t="shared" si="93"/>
        <v>0</v>
      </c>
      <c r="BW153" s="30">
        <f t="shared" si="93"/>
        <v>0</v>
      </c>
      <c r="BX153" s="30">
        <f t="shared" si="93"/>
        <v>0</v>
      </c>
      <c r="BY153" s="30">
        <f t="shared" si="93"/>
        <v>0</v>
      </c>
      <c r="BZ153" s="30">
        <f t="shared" si="93"/>
        <v>0</v>
      </c>
      <c r="CA153" s="30">
        <f t="shared" si="93"/>
        <v>0</v>
      </c>
      <c r="CB153" s="30">
        <f t="shared" si="93"/>
        <v>0</v>
      </c>
      <c r="CC153" s="30">
        <f t="shared" si="93"/>
        <v>0</v>
      </c>
      <c r="CD153" s="30">
        <f t="shared" si="93"/>
        <v>0</v>
      </c>
      <c r="CE153" s="30">
        <f t="shared" si="93"/>
        <v>0</v>
      </c>
      <c r="CF153" s="30">
        <f t="shared" si="93"/>
        <v>0</v>
      </c>
      <c r="CG153" s="30">
        <f t="shared" si="93"/>
        <v>0</v>
      </c>
      <c r="CH153" s="34">
        <f t="shared" si="93"/>
        <v>0</v>
      </c>
    </row>
    <row r="154" spans="1:86" ht="15.75" customHeight="1" x14ac:dyDescent="0.3">
      <c r="A154" s="645"/>
      <c r="B154" s="326" t="s">
        <v>136</v>
      </c>
      <c r="C154" s="30">
        <f t="shared" si="88"/>
        <v>0</v>
      </c>
      <c r="D154" s="30">
        <f t="shared" si="89"/>
        <v>0</v>
      </c>
      <c r="E154" s="30">
        <f t="shared" si="94"/>
        <v>0</v>
      </c>
      <c r="F154" s="30">
        <f t="shared" si="94"/>
        <v>0</v>
      </c>
      <c r="G154" s="30">
        <f t="shared" si="94"/>
        <v>0</v>
      </c>
      <c r="H154" s="30">
        <f t="shared" si="94"/>
        <v>0</v>
      </c>
      <c r="I154" s="30">
        <f t="shared" si="94"/>
        <v>0</v>
      </c>
      <c r="J154" s="30">
        <f t="shared" si="94"/>
        <v>0</v>
      </c>
      <c r="K154" s="30">
        <f t="shared" si="94"/>
        <v>0</v>
      </c>
      <c r="L154" s="30">
        <f t="shared" si="94"/>
        <v>0</v>
      </c>
      <c r="M154" s="30">
        <f t="shared" si="94"/>
        <v>0</v>
      </c>
      <c r="N154" s="30">
        <f t="shared" si="94"/>
        <v>0</v>
      </c>
      <c r="O154" s="30">
        <f t="shared" si="94"/>
        <v>0</v>
      </c>
      <c r="P154" s="30">
        <f t="shared" si="94"/>
        <v>0</v>
      </c>
      <c r="Q154" s="30">
        <f t="shared" si="94"/>
        <v>0</v>
      </c>
      <c r="R154" s="30">
        <f t="shared" si="94"/>
        <v>0</v>
      </c>
      <c r="S154" s="30">
        <f t="shared" si="94"/>
        <v>0</v>
      </c>
      <c r="T154" s="30">
        <f t="shared" si="94"/>
        <v>0</v>
      </c>
      <c r="U154" s="30">
        <f t="shared" si="94"/>
        <v>0</v>
      </c>
      <c r="V154" s="30">
        <f t="shared" si="94"/>
        <v>0</v>
      </c>
      <c r="W154" s="30">
        <f t="shared" si="94"/>
        <v>0</v>
      </c>
      <c r="X154" s="30">
        <f t="shared" si="94"/>
        <v>0</v>
      </c>
      <c r="Y154" s="30">
        <f t="shared" si="94"/>
        <v>0</v>
      </c>
      <c r="Z154" s="30">
        <f t="shared" si="94"/>
        <v>0</v>
      </c>
      <c r="AA154" s="30">
        <f t="shared" si="94"/>
        <v>0</v>
      </c>
      <c r="AB154" s="30">
        <f t="shared" si="94"/>
        <v>0</v>
      </c>
      <c r="AC154" s="30">
        <f t="shared" si="94"/>
        <v>0</v>
      </c>
      <c r="AD154" s="30">
        <f t="shared" si="94"/>
        <v>0</v>
      </c>
      <c r="AE154" s="30">
        <f t="shared" si="94"/>
        <v>0</v>
      </c>
      <c r="AF154" s="30">
        <f t="shared" si="94"/>
        <v>0</v>
      </c>
      <c r="AG154" s="30">
        <f t="shared" si="94"/>
        <v>0</v>
      </c>
      <c r="AH154" s="30">
        <f t="shared" si="94"/>
        <v>0</v>
      </c>
      <c r="AI154" s="30">
        <f t="shared" si="94"/>
        <v>0</v>
      </c>
      <c r="AJ154" s="30">
        <f t="shared" si="94"/>
        <v>0</v>
      </c>
      <c r="AK154" s="30">
        <f t="shared" si="94"/>
        <v>0</v>
      </c>
      <c r="AL154" s="30">
        <f t="shared" si="94"/>
        <v>0</v>
      </c>
      <c r="AM154" s="30">
        <f t="shared" si="94"/>
        <v>0</v>
      </c>
      <c r="AN154" s="30">
        <f t="shared" si="94"/>
        <v>0</v>
      </c>
      <c r="AO154" s="30">
        <f t="shared" si="94"/>
        <v>0</v>
      </c>
      <c r="AP154" s="30">
        <f t="shared" si="94"/>
        <v>0</v>
      </c>
      <c r="AQ154" s="30">
        <f t="shared" si="94"/>
        <v>0</v>
      </c>
      <c r="AR154" s="30">
        <f t="shared" si="94"/>
        <v>0</v>
      </c>
      <c r="AS154" s="30">
        <f t="shared" si="94"/>
        <v>0</v>
      </c>
      <c r="AT154" s="30">
        <f t="shared" si="94"/>
        <v>0</v>
      </c>
      <c r="AU154" s="30">
        <f t="shared" si="94"/>
        <v>0</v>
      </c>
      <c r="AV154" s="30">
        <f t="shared" si="94"/>
        <v>0</v>
      </c>
      <c r="AW154" s="30">
        <f t="shared" si="94"/>
        <v>0</v>
      </c>
      <c r="AX154" s="30">
        <f t="shared" si="94"/>
        <v>0</v>
      </c>
      <c r="AY154" s="30">
        <f t="shared" si="94"/>
        <v>0</v>
      </c>
      <c r="AZ154" s="30">
        <f t="shared" si="94"/>
        <v>0</v>
      </c>
      <c r="BA154" s="30">
        <f t="shared" si="94"/>
        <v>0</v>
      </c>
      <c r="BB154" s="30">
        <f t="shared" si="94"/>
        <v>0</v>
      </c>
      <c r="BC154" s="30">
        <f t="shared" si="94"/>
        <v>0</v>
      </c>
      <c r="BD154" s="30">
        <f t="shared" si="94"/>
        <v>0</v>
      </c>
      <c r="BE154" s="30">
        <f t="shared" si="94"/>
        <v>0</v>
      </c>
      <c r="BF154" s="30">
        <f t="shared" si="94"/>
        <v>0</v>
      </c>
      <c r="BG154" s="30">
        <f t="shared" si="94"/>
        <v>0</v>
      </c>
      <c r="BH154" s="30">
        <f t="shared" si="94"/>
        <v>0</v>
      </c>
      <c r="BI154" s="30">
        <f t="shared" si="94"/>
        <v>0</v>
      </c>
      <c r="BJ154" s="30">
        <f t="shared" si="94"/>
        <v>0</v>
      </c>
      <c r="BK154" s="30">
        <f t="shared" si="94"/>
        <v>0</v>
      </c>
      <c r="BL154" s="30">
        <f t="shared" si="94"/>
        <v>0</v>
      </c>
      <c r="BM154" s="30">
        <f t="shared" si="94"/>
        <v>0</v>
      </c>
      <c r="BN154" s="30">
        <f t="shared" si="94"/>
        <v>0</v>
      </c>
      <c r="BO154" s="30">
        <f t="shared" si="94"/>
        <v>0</v>
      </c>
      <c r="BP154" s="30">
        <f t="shared" si="94"/>
        <v>0</v>
      </c>
      <c r="BQ154" s="30">
        <f t="shared" si="93"/>
        <v>0</v>
      </c>
      <c r="BR154" s="30">
        <f t="shared" si="93"/>
        <v>0</v>
      </c>
      <c r="BS154" s="30">
        <f t="shared" si="93"/>
        <v>0</v>
      </c>
      <c r="BT154" s="30">
        <f t="shared" si="93"/>
        <v>0</v>
      </c>
      <c r="BU154" s="30">
        <f t="shared" si="93"/>
        <v>0</v>
      </c>
      <c r="BV154" s="30">
        <f t="shared" si="93"/>
        <v>0</v>
      </c>
      <c r="BW154" s="30">
        <f t="shared" si="93"/>
        <v>0</v>
      </c>
      <c r="BX154" s="30">
        <f t="shared" si="93"/>
        <v>0</v>
      </c>
      <c r="BY154" s="30">
        <f t="shared" si="93"/>
        <v>0</v>
      </c>
      <c r="BZ154" s="30">
        <f t="shared" si="93"/>
        <v>0</v>
      </c>
      <c r="CA154" s="30">
        <f t="shared" si="93"/>
        <v>0</v>
      </c>
      <c r="CB154" s="30">
        <f t="shared" si="93"/>
        <v>0</v>
      </c>
      <c r="CC154" s="30">
        <f t="shared" si="93"/>
        <v>0</v>
      </c>
      <c r="CD154" s="30">
        <f t="shared" si="93"/>
        <v>0</v>
      </c>
      <c r="CE154" s="30">
        <f t="shared" si="93"/>
        <v>0</v>
      </c>
      <c r="CF154" s="30">
        <f t="shared" si="93"/>
        <v>0</v>
      </c>
      <c r="CG154" s="30">
        <f t="shared" si="93"/>
        <v>0</v>
      </c>
      <c r="CH154" s="34">
        <f t="shared" si="93"/>
        <v>0</v>
      </c>
    </row>
    <row r="155" spans="1:86" ht="15.75" customHeight="1" x14ac:dyDescent="0.3">
      <c r="A155" s="645"/>
      <c r="B155" s="326" t="s">
        <v>137</v>
      </c>
      <c r="C155" s="30">
        <f t="shared" si="88"/>
        <v>0</v>
      </c>
      <c r="D155" s="30">
        <f t="shared" si="89"/>
        <v>0</v>
      </c>
      <c r="E155" s="30">
        <f t="shared" si="94"/>
        <v>0</v>
      </c>
      <c r="F155" s="30">
        <f t="shared" si="94"/>
        <v>0</v>
      </c>
      <c r="G155" s="30">
        <f t="shared" si="94"/>
        <v>0</v>
      </c>
      <c r="H155" s="30">
        <f t="shared" si="94"/>
        <v>0</v>
      </c>
      <c r="I155" s="30">
        <f t="shared" si="94"/>
        <v>0</v>
      </c>
      <c r="J155" s="30">
        <f t="shared" si="94"/>
        <v>0</v>
      </c>
      <c r="K155" s="30">
        <f t="shared" si="94"/>
        <v>0</v>
      </c>
      <c r="L155" s="30">
        <f t="shared" si="94"/>
        <v>0</v>
      </c>
      <c r="M155" s="30">
        <f t="shared" si="94"/>
        <v>0</v>
      </c>
      <c r="N155" s="30">
        <f t="shared" si="94"/>
        <v>0</v>
      </c>
      <c r="O155" s="30">
        <f t="shared" si="94"/>
        <v>0</v>
      </c>
      <c r="P155" s="30">
        <f t="shared" si="94"/>
        <v>0</v>
      </c>
      <c r="Q155" s="30">
        <f t="shared" si="94"/>
        <v>0</v>
      </c>
      <c r="R155" s="30">
        <f t="shared" si="94"/>
        <v>0</v>
      </c>
      <c r="S155" s="30">
        <f t="shared" si="94"/>
        <v>0</v>
      </c>
      <c r="T155" s="30">
        <f t="shared" si="94"/>
        <v>0</v>
      </c>
      <c r="U155" s="30">
        <f t="shared" si="94"/>
        <v>0</v>
      </c>
      <c r="V155" s="30">
        <f t="shared" si="94"/>
        <v>0</v>
      </c>
      <c r="W155" s="30">
        <f t="shared" si="94"/>
        <v>0</v>
      </c>
      <c r="X155" s="30">
        <f t="shared" si="94"/>
        <v>0</v>
      </c>
      <c r="Y155" s="30">
        <f t="shared" si="94"/>
        <v>0</v>
      </c>
      <c r="Z155" s="30">
        <f t="shared" si="94"/>
        <v>0</v>
      </c>
      <c r="AA155" s="30">
        <f t="shared" si="94"/>
        <v>0</v>
      </c>
      <c r="AB155" s="30">
        <f t="shared" si="94"/>
        <v>0</v>
      </c>
      <c r="AC155" s="30">
        <f t="shared" si="94"/>
        <v>0</v>
      </c>
      <c r="AD155" s="30">
        <f t="shared" si="94"/>
        <v>0</v>
      </c>
      <c r="AE155" s="30">
        <f t="shared" si="94"/>
        <v>0</v>
      </c>
      <c r="AF155" s="30">
        <f t="shared" si="94"/>
        <v>0</v>
      </c>
      <c r="AG155" s="30">
        <f t="shared" si="94"/>
        <v>0</v>
      </c>
      <c r="AH155" s="30">
        <f t="shared" si="94"/>
        <v>0</v>
      </c>
      <c r="AI155" s="30">
        <f t="shared" si="94"/>
        <v>0</v>
      </c>
      <c r="AJ155" s="30">
        <f t="shared" si="94"/>
        <v>0</v>
      </c>
      <c r="AK155" s="30">
        <f t="shared" si="94"/>
        <v>0</v>
      </c>
      <c r="AL155" s="30">
        <f t="shared" si="94"/>
        <v>0</v>
      </c>
      <c r="AM155" s="30">
        <f t="shared" si="94"/>
        <v>0</v>
      </c>
      <c r="AN155" s="30">
        <f t="shared" si="94"/>
        <v>0</v>
      </c>
      <c r="AO155" s="30">
        <f t="shared" si="94"/>
        <v>0</v>
      </c>
      <c r="AP155" s="30">
        <f t="shared" si="94"/>
        <v>0</v>
      </c>
      <c r="AQ155" s="30">
        <f t="shared" si="94"/>
        <v>0</v>
      </c>
      <c r="AR155" s="30">
        <f t="shared" si="94"/>
        <v>0</v>
      </c>
      <c r="AS155" s="30">
        <f t="shared" si="94"/>
        <v>0</v>
      </c>
      <c r="AT155" s="30">
        <f t="shared" si="94"/>
        <v>0</v>
      </c>
      <c r="AU155" s="30">
        <f t="shared" si="94"/>
        <v>0</v>
      </c>
      <c r="AV155" s="30">
        <f t="shared" si="94"/>
        <v>0</v>
      </c>
      <c r="AW155" s="30">
        <f t="shared" si="94"/>
        <v>0</v>
      </c>
      <c r="AX155" s="30">
        <f t="shared" si="94"/>
        <v>0</v>
      </c>
      <c r="AY155" s="30">
        <f t="shared" si="94"/>
        <v>0</v>
      </c>
      <c r="AZ155" s="30">
        <f t="shared" si="94"/>
        <v>0</v>
      </c>
      <c r="BA155" s="30">
        <f t="shared" si="94"/>
        <v>0</v>
      </c>
      <c r="BB155" s="30">
        <f t="shared" si="94"/>
        <v>0</v>
      </c>
      <c r="BC155" s="30">
        <f t="shared" si="94"/>
        <v>0</v>
      </c>
      <c r="BD155" s="30">
        <f t="shared" si="94"/>
        <v>0</v>
      </c>
      <c r="BE155" s="30">
        <f t="shared" si="94"/>
        <v>0</v>
      </c>
      <c r="BF155" s="30">
        <f t="shared" si="94"/>
        <v>0</v>
      </c>
      <c r="BG155" s="30">
        <f t="shared" si="94"/>
        <v>0</v>
      </c>
      <c r="BH155" s="30">
        <f t="shared" si="94"/>
        <v>0</v>
      </c>
      <c r="BI155" s="30">
        <f t="shared" si="94"/>
        <v>0</v>
      </c>
      <c r="BJ155" s="30">
        <f t="shared" si="94"/>
        <v>0</v>
      </c>
      <c r="BK155" s="30">
        <f t="shared" si="94"/>
        <v>0</v>
      </c>
      <c r="BL155" s="30">
        <f t="shared" si="94"/>
        <v>0</v>
      </c>
      <c r="BM155" s="30">
        <f t="shared" si="94"/>
        <v>0</v>
      </c>
      <c r="BN155" s="30">
        <f t="shared" si="94"/>
        <v>0</v>
      </c>
      <c r="BO155" s="30">
        <f t="shared" si="94"/>
        <v>0</v>
      </c>
      <c r="BP155" s="30">
        <f t="shared" si="94"/>
        <v>0</v>
      </c>
      <c r="BQ155" s="30">
        <f t="shared" si="93"/>
        <v>0</v>
      </c>
      <c r="BR155" s="30">
        <f t="shared" si="93"/>
        <v>0</v>
      </c>
      <c r="BS155" s="30">
        <f t="shared" si="93"/>
        <v>0</v>
      </c>
      <c r="BT155" s="30">
        <f t="shared" si="93"/>
        <v>0</v>
      </c>
      <c r="BU155" s="30">
        <f t="shared" si="93"/>
        <v>0</v>
      </c>
      <c r="BV155" s="30">
        <f t="shared" si="93"/>
        <v>0</v>
      </c>
      <c r="BW155" s="30">
        <f t="shared" si="93"/>
        <v>0</v>
      </c>
      <c r="BX155" s="30">
        <f t="shared" si="93"/>
        <v>0</v>
      </c>
      <c r="BY155" s="30">
        <f t="shared" si="93"/>
        <v>0</v>
      </c>
      <c r="BZ155" s="30">
        <f t="shared" si="93"/>
        <v>0</v>
      </c>
      <c r="CA155" s="30">
        <f t="shared" si="93"/>
        <v>0</v>
      </c>
      <c r="CB155" s="30">
        <f t="shared" si="93"/>
        <v>0</v>
      </c>
      <c r="CC155" s="30">
        <f t="shared" si="93"/>
        <v>0</v>
      </c>
      <c r="CD155" s="30">
        <f t="shared" si="93"/>
        <v>0</v>
      </c>
      <c r="CE155" s="30">
        <f t="shared" si="93"/>
        <v>0</v>
      </c>
      <c r="CF155" s="30">
        <f t="shared" si="93"/>
        <v>0</v>
      </c>
      <c r="CG155" s="30">
        <f t="shared" si="93"/>
        <v>0</v>
      </c>
      <c r="CH155" s="34">
        <f t="shared" si="93"/>
        <v>0</v>
      </c>
    </row>
    <row r="156" spans="1:86" ht="15.75" customHeight="1" x14ac:dyDescent="0.3">
      <c r="A156" s="645"/>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
      <c r="A157" s="645"/>
      <c r="B157" s="318" t="s">
        <v>237</v>
      </c>
      <c r="C157" s="30">
        <f>SUM(C143:C156)</f>
        <v>0</v>
      </c>
      <c r="D157" s="30">
        <f>SUM(D143:D156)</f>
        <v>0</v>
      </c>
      <c r="E157" s="30">
        <f t="shared" ref="E157:BP157" si="95">SUM(E143:E156)</f>
        <v>0</v>
      </c>
      <c r="F157" s="30">
        <f t="shared" si="95"/>
        <v>0</v>
      </c>
      <c r="G157" s="30">
        <f t="shared" si="95"/>
        <v>0</v>
      </c>
      <c r="H157" s="30">
        <f t="shared" si="95"/>
        <v>0</v>
      </c>
      <c r="I157" s="30">
        <f t="shared" si="95"/>
        <v>0</v>
      </c>
      <c r="J157" s="30">
        <f t="shared" si="95"/>
        <v>0</v>
      </c>
      <c r="K157" s="30">
        <f t="shared" si="95"/>
        <v>0</v>
      </c>
      <c r="L157" s="30">
        <f t="shared" si="95"/>
        <v>0</v>
      </c>
      <c r="M157" s="30">
        <f t="shared" si="95"/>
        <v>98.712923718446092</v>
      </c>
      <c r="N157" s="30">
        <f t="shared" si="95"/>
        <v>189.93022200764997</v>
      </c>
      <c r="O157" s="30">
        <f t="shared" si="95"/>
        <v>221.66270251130157</v>
      </c>
      <c r="P157" s="30">
        <f t="shared" si="95"/>
        <v>172.623274271658</v>
      </c>
      <c r="Q157" s="30">
        <f t="shared" si="95"/>
        <v>191.90420731724575</v>
      </c>
      <c r="R157" s="30">
        <f t="shared" si="95"/>
        <v>196.15037512055758</v>
      </c>
      <c r="S157" s="30">
        <f t="shared" si="95"/>
        <v>252.22129695640615</v>
      </c>
      <c r="T157" s="30">
        <f t="shared" si="95"/>
        <v>351.4480257160584</v>
      </c>
      <c r="U157" s="30">
        <f t="shared" si="95"/>
        <v>433.23690425183992</v>
      </c>
      <c r="V157" s="30">
        <f t="shared" si="95"/>
        <v>353.82737302075799</v>
      </c>
      <c r="W157" s="30">
        <f t="shared" si="95"/>
        <v>356.15319944031717</v>
      </c>
      <c r="X157" s="30">
        <f t="shared" si="95"/>
        <v>245.52318859231681</v>
      </c>
      <c r="Y157" s="30">
        <f t="shared" si="95"/>
        <v>197.42584743689218</v>
      </c>
      <c r="Z157" s="30">
        <f t="shared" si="95"/>
        <v>189.93022200764997</v>
      </c>
      <c r="AA157" s="30">
        <f t="shared" si="95"/>
        <v>221.66270251130157</v>
      </c>
      <c r="AB157" s="30">
        <f t="shared" si="95"/>
        <v>172.623274271658</v>
      </c>
      <c r="AC157" s="30">
        <f t="shared" si="95"/>
        <v>191.90420731724575</v>
      </c>
      <c r="AD157" s="30">
        <f t="shared" si="95"/>
        <v>196.15037512055758</v>
      </c>
      <c r="AE157" s="30">
        <f t="shared" si="95"/>
        <v>252.22129695640615</v>
      </c>
      <c r="AF157" s="30">
        <f t="shared" si="95"/>
        <v>351.4480257160584</v>
      </c>
      <c r="AG157" s="30">
        <f t="shared" si="95"/>
        <v>433.23690425183992</v>
      </c>
      <c r="AH157" s="30">
        <f t="shared" si="95"/>
        <v>353.82737302075799</v>
      </c>
      <c r="AI157" s="30">
        <f t="shared" si="95"/>
        <v>356.15319944031717</v>
      </c>
      <c r="AJ157" s="30">
        <f t="shared" si="95"/>
        <v>245.52318859231681</v>
      </c>
      <c r="AK157" s="30">
        <f t="shared" si="95"/>
        <v>197.42584743689218</v>
      </c>
      <c r="AL157" s="30">
        <f t="shared" si="95"/>
        <v>189.93022200764997</v>
      </c>
      <c r="AM157" s="30">
        <f t="shared" si="95"/>
        <v>221.66270251130157</v>
      </c>
      <c r="AN157" s="30">
        <f t="shared" si="95"/>
        <v>172.623274271658</v>
      </c>
      <c r="AO157" s="30">
        <f t="shared" si="95"/>
        <v>191.90420731724575</v>
      </c>
      <c r="AP157" s="30">
        <f t="shared" si="95"/>
        <v>196.15037512055758</v>
      </c>
      <c r="AQ157" s="30">
        <f t="shared" si="95"/>
        <v>252.22129695640615</v>
      </c>
      <c r="AR157" s="30">
        <f t="shared" si="95"/>
        <v>351.4480257160584</v>
      </c>
      <c r="AS157" s="30">
        <f t="shared" si="95"/>
        <v>433.23690425183992</v>
      </c>
      <c r="AT157" s="30">
        <f t="shared" si="95"/>
        <v>353.82737302075799</v>
      </c>
      <c r="AU157" s="30">
        <f t="shared" si="95"/>
        <v>356.15319944031717</v>
      </c>
      <c r="AV157" s="30">
        <f t="shared" si="95"/>
        <v>245.52318859231681</v>
      </c>
      <c r="AW157" s="30">
        <f t="shared" si="95"/>
        <v>197.42584743689218</v>
      </c>
      <c r="AX157" s="30">
        <f t="shared" si="95"/>
        <v>189.93022200764997</v>
      </c>
      <c r="AY157" s="30">
        <f t="shared" si="95"/>
        <v>221.66270251130157</v>
      </c>
      <c r="AZ157" s="30">
        <f t="shared" si="95"/>
        <v>172.623274271658</v>
      </c>
      <c r="BA157" s="30">
        <f t="shared" si="95"/>
        <v>191.90420731724575</v>
      </c>
      <c r="BB157" s="30">
        <f t="shared" si="95"/>
        <v>196.15037512055758</v>
      </c>
      <c r="BC157" s="30">
        <f t="shared" si="95"/>
        <v>252.22129695640615</v>
      </c>
      <c r="BD157" s="30">
        <f t="shared" si="95"/>
        <v>351.4480257160584</v>
      </c>
      <c r="BE157" s="30">
        <f t="shared" si="95"/>
        <v>433.23690425183992</v>
      </c>
      <c r="BF157" s="30">
        <f t="shared" si="95"/>
        <v>353.82737302075799</v>
      </c>
      <c r="BG157" s="30">
        <f t="shared" si="95"/>
        <v>356.15319944031717</v>
      </c>
      <c r="BH157" s="30">
        <f t="shared" si="95"/>
        <v>245.52318859231681</v>
      </c>
      <c r="BI157" s="30">
        <f t="shared" si="95"/>
        <v>197.42584743689218</v>
      </c>
      <c r="BJ157" s="30">
        <f t="shared" si="95"/>
        <v>189.93022200764997</v>
      </c>
      <c r="BK157" s="30">
        <f t="shared" si="95"/>
        <v>221.66270251130157</v>
      </c>
      <c r="BL157" s="30">
        <f t="shared" si="95"/>
        <v>172.623274271658</v>
      </c>
      <c r="BM157" s="30">
        <f t="shared" si="95"/>
        <v>191.90420731724575</v>
      </c>
      <c r="BN157" s="30">
        <f t="shared" si="95"/>
        <v>196.15037512055758</v>
      </c>
      <c r="BO157" s="30">
        <f t="shared" si="95"/>
        <v>252.22129695640615</v>
      </c>
      <c r="BP157" s="30">
        <f t="shared" si="95"/>
        <v>351.4480257160584</v>
      </c>
      <c r="BQ157" s="30">
        <f t="shared" ref="BQ157:CH157" si="96">SUM(BQ143:BQ156)</f>
        <v>433.23690425183992</v>
      </c>
      <c r="BR157" s="30">
        <f t="shared" si="96"/>
        <v>353.82737302075799</v>
      </c>
      <c r="BS157" s="30">
        <f t="shared" si="96"/>
        <v>356.15319944031717</v>
      </c>
      <c r="BT157" s="30">
        <f t="shared" si="96"/>
        <v>245.52318859231681</v>
      </c>
      <c r="BU157" s="30">
        <f t="shared" si="96"/>
        <v>197.42584743689218</v>
      </c>
      <c r="BV157" s="30">
        <f t="shared" si="96"/>
        <v>189.93022200764997</v>
      </c>
      <c r="BW157" s="30">
        <f t="shared" si="96"/>
        <v>221.66270251130157</v>
      </c>
      <c r="BX157" s="30">
        <f t="shared" si="96"/>
        <v>172.623274271658</v>
      </c>
      <c r="BY157" s="30">
        <f t="shared" si="96"/>
        <v>191.90420731724575</v>
      </c>
      <c r="BZ157" s="30">
        <f t="shared" si="96"/>
        <v>196.15037512055758</v>
      </c>
      <c r="CA157" s="30">
        <f t="shared" si="96"/>
        <v>252.22129695640615</v>
      </c>
      <c r="CB157" s="30">
        <f t="shared" si="96"/>
        <v>351.4480257160584</v>
      </c>
      <c r="CC157" s="30">
        <f t="shared" si="96"/>
        <v>433.23690425183992</v>
      </c>
      <c r="CD157" s="30">
        <f t="shared" si="96"/>
        <v>353.82737302075799</v>
      </c>
      <c r="CE157" s="30">
        <f t="shared" si="96"/>
        <v>356.15319944031717</v>
      </c>
      <c r="CF157" s="30">
        <f t="shared" si="96"/>
        <v>245.52318859231681</v>
      </c>
      <c r="CG157" s="30">
        <f t="shared" si="96"/>
        <v>197.42584743689218</v>
      </c>
      <c r="CH157" s="34">
        <f t="shared" si="96"/>
        <v>189.93022200764997</v>
      </c>
    </row>
    <row r="158" spans="1:86" ht="16.5" customHeight="1" thickBot="1" x14ac:dyDescent="0.35">
      <c r="A158" s="646"/>
      <c r="B158" s="170" t="s">
        <v>238</v>
      </c>
      <c r="C158" s="31">
        <f>C157</f>
        <v>0</v>
      </c>
      <c r="D158" s="31">
        <f>C158+D157</f>
        <v>0</v>
      </c>
      <c r="E158" s="31">
        <f t="shared" ref="E158:BP158" si="97">D158+E157</f>
        <v>0</v>
      </c>
      <c r="F158" s="31">
        <f t="shared" si="97"/>
        <v>0</v>
      </c>
      <c r="G158" s="31">
        <f t="shared" si="97"/>
        <v>0</v>
      </c>
      <c r="H158" s="31">
        <f t="shared" si="97"/>
        <v>0</v>
      </c>
      <c r="I158" s="31">
        <f t="shared" si="97"/>
        <v>0</v>
      </c>
      <c r="J158" s="31">
        <f t="shared" si="97"/>
        <v>0</v>
      </c>
      <c r="K158" s="31">
        <f t="shared" si="97"/>
        <v>0</v>
      </c>
      <c r="L158" s="31">
        <f t="shared" si="97"/>
        <v>0</v>
      </c>
      <c r="M158" s="31">
        <f t="shared" si="97"/>
        <v>98.712923718446092</v>
      </c>
      <c r="N158" s="31">
        <f t="shared" si="97"/>
        <v>288.64314572609607</v>
      </c>
      <c r="O158" s="31">
        <f t="shared" si="97"/>
        <v>510.30584823739764</v>
      </c>
      <c r="P158" s="31">
        <f t="shared" si="97"/>
        <v>682.92912250905567</v>
      </c>
      <c r="Q158" s="31">
        <f t="shared" si="97"/>
        <v>874.83332982630145</v>
      </c>
      <c r="R158" s="31">
        <f t="shared" si="97"/>
        <v>1070.983704946859</v>
      </c>
      <c r="S158" s="31">
        <f t="shared" si="97"/>
        <v>1323.2050019032652</v>
      </c>
      <c r="T158" s="31">
        <f t="shared" si="97"/>
        <v>1674.6530276193234</v>
      </c>
      <c r="U158" s="31">
        <f t="shared" si="97"/>
        <v>2107.8899318711633</v>
      </c>
      <c r="V158" s="31">
        <f t="shared" si="97"/>
        <v>2461.7173048919212</v>
      </c>
      <c r="W158" s="31">
        <f t="shared" si="97"/>
        <v>2817.8705043322384</v>
      </c>
      <c r="X158" s="31">
        <f t="shared" si="97"/>
        <v>3063.3936929245551</v>
      </c>
      <c r="Y158" s="31">
        <f t="shared" si="97"/>
        <v>3260.8195403614473</v>
      </c>
      <c r="Z158" s="31">
        <f t="shared" si="97"/>
        <v>3450.7497623690974</v>
      </c>
      <c r="AA158" s="31">
        <f t="shared" si="97"/>
        <v>3672.4124648803991</v>
      </c>
      <c r="AB158" s="31">
        <f t="shared" si="97"/>
        <v>3845.035739152057</v>
      </c>
      <c r="AC158" s="31">
        <f t="shared" si="97"/>
        <v>4036.9399464693029</v>
      </c>
      <c r="AD158" s="31">
        <f t="shared" si="97"/>
        <v>4233.0903215898607</v>
      </c>
      <c r="AE158" s="31">
        <f t="shared" si="97"/>
        <v>4485.3116185462668</v>
      </c>
      <c r="AF158" s="31">
        <f t="shared" si="97"/>
        <v>4836.7596442623253</v>
      </c>
      <c r="AG158" s="31">
        <f t="shared" si="97"/>
        <v>5269.9965485141656</v>
      </c>
      <c r="AH158" s="31">
        <f t="shared" si="97"/>
        <v>5623.823921534924</v>
      </c>
      <c r="AI158" s="31">
        <f t="shared" si="97"/>
        <v>5979.9771209752416</v>
      </c>
      <c r="AJ158" s="31">
        <f t="shared" si="97"/>
        <v>6225.5003095675584</v>
      </c>
      <c r="AK158" s="31">
        <f t="shared" si="97"/>
        <v>6422.9261570044509</v>
      </c>
      <c r="AL158" s="31">
        <f t="shared" si="97"/>
        <v>6612.8563790121007</v>
      </c>
      <c r="AM158" s="31">
        <f t="shared" si="97"/>
        <v>6834.5190815234018</v>
      </c>
      <c r="AN158" s="31">
        <f t="shared" si="97"/>
        <v>7007.1423557950602</v>
      </c>
      <c r="AO158" s="31">
        <f t="shared" si="97"/>
        <v>7199.0465631123061</v>
      </c>
      <c r="AP158" s="31">
        <f t="shared" si="97"/>
        <v>7395.1969382328634</v>
      </c>
      <c r="AQ158" s="31">
        <f t="shared" si="97"/>
        <v>7647.4182351892696</v>
      </c>
      <c r="AR158" s="31">
        <f t="shared" si="97"/>
        <v>7998.8662609053281</v>
      </c>
      <c r="AS158" s="31">
        <f t="shared" si="97"/>
        <v>8432.1031651571684</v>
      </c>
      <c r="AT158" s="31">
        <f t="shared" si="97"/>
        <v>8785.9305381779268</v>
      </c>
      <c r="AU158" s="31">
        <f t="shared" si="97"/>
        <v>9142.0837376182444</v>
      </c>
      <c r="AV158" s="31">
        <f t="shared" si="97"/>
        <v>9387.6069262105611</v>
      </c>
      <c r="AW158" s="31">
        <f t="shared" si="97"/>
        <v>9585.0327736474537</v>
      </c>
      <c r="AX158" s="31">
        <f t="shared" si="97"/>
        <v>9774.9629956551034</v>
      </c>
      <c r="AY158" s="31">
        <f t="shared" si="97"/>
        <v>9996.6256981664046</v>
      </c>
      <c r="AZ158" s="31">
        <f t="shared" si="97"/>
        <v>10169.248972438063</v>
      </c>
      <c r="BA158" s="31">
        <f t="shared" si="97"/>
        <v>10361.153179755309</v>
      </c>
      <c r="BB158" s="31">
        <f t="shared" si="97"/>
        <v>10557.303554875867</v>
      </c>
      <c r="BC158" s="31">
        <f t="shared" si="97"/>
        <v>10809.524851832273</v>
      </c>
      <c r="BD158" s="31">
        <f t="shared" si="97"/>
        <v>11160.972877548331</v>
      </c>
      <c r="BE158" s="31">
        <f t="shared" si="97"/>
        <v>11594.209781800171</v>
      </c>
      <c r="BF158" s="31">
        <f t="shared" si="97"/>
        <v>11948.03715482093</v>
      </c>
      <c r="BG158" s="31">
        <f t="shared" si="97"/>
        <v>12304.190354261247</v>
      </c>
      <c r="BH158" s="31">
        <f t="shared" si="97"/>
        <v>12549.713542853564</v>
      </c>
      <c r="BI158" s="31">
        <f t="shared" si="97"/>
        <v>12747.139390290457</v>
      </c>
      <c r="BJ158" s="31">
        <f t="shared" si="97"/>
        <v>12937.069612298106</v>
      </c>
      <c r="BK158" s="31">
        <f t="shared" si="97"/>
        <v>13158.732314809407</v>
      </c>
      <c r="BL158" s="31">
        <f t="shared" si="97"/>
        <v>13331.355589081066</v>
      </c>
      <c r="BM158" s="31">
        <f t="shared" si="97"/>
        <v>13523.259796398312</v>
      </c>
      <c r="BN158" s="31">
        <f t="shared" si="97"/>
        <v>13719.41017151887</v>
      </c>
      <c r="BO158" s="31">
        <f t="shared" si="97"/>
        <v>13971.631468475276</v>
      </c>
      <c r="BP158" s="31">
        <f t="shared" si="97"/>
        <v>14323.079494191334</v>
      </c>
      <c r="BQ158" s="31">
        <f t="shared" ref="BQ158:CH158" si="98">BP158+BQ157</f>
        <v>14756.316398443174</v>
      </c>
      <c r="BR158" s="31">
        <f t="shared" si="98"/>
        <v>15110.143771463932</v>
      </c>
      <c r="BS158" s="31">
        <f t="shared" si="98"/>
        <v>15466.29697090425</v>
      </c>
      <c r="BT158" s="31">
        <f t="shared" si="98"/>
        <v>15711.820159496567</v>
      </c>
      <c r="BU158" s="31">
        <f t="shared" si="98"/>
        <v>15909.246006933459</v>
      </c>
      <c r="BV158" s="31">
        <f t="shared" si="98"/>
        <v>16099.176228941109</v>
      </c>
      <c r="BW158" s="31">
        <f t="shared" si="98"/>
        <v>16320.83893145241</v>
      </c>
      <c r="BX158" s="31">
        <f t="shared" si="98"/>
        <v>16493.462205724067</v>
      </c>
      <c r="BY158" s="31">
        <f t="shared" si="98"/>
        <v>16685.366413041313</v>
      </c>
      <c r="BZ158" s="31">
        <f t="shared" si="98"/>
        <v>16881.516788161869</v>
      </c>
      <c r="CA158" s="31">
        <f t="shared" si="98"/>
        <v>17133.738085118275</v>
      </c>
      <c r="CB158" s="31">
        <f t="shared" si="98"/>
        <v>17485.186110834333</v>
      </c>
      <c r="CC158" s="31">
        <f t="shared" si="98"/>
        <v>17918.423015086173</v>
      </c>
      <c r="CD158" s="31">
        <f t="shared" si="98"/>
        <v>18272.250388106931</v>
      </c>
      <c r="CE158" s="31">
        <f t="shared" si="98"/>
        <v>18628.403587547247</v>
      </c>
      <c r="CF158" s="31">
        <f t="shared" si="98"/>
        <v>18873.926776139564</v>
      </c>
      <c r="CG158" s="31">
        <f t="shared" si="98"/>
        <v>19071.352623576455</v>
      </c>
      <c r="CH158" s="35">
        <f t="shared" si="98"/>
        <v>19261.282845584105</v>
      </c>
    </row>
    <row r="159" spans="1:86" x14ac:dyDescent="0.3">
      <c r="A159" s="127"/>
      <c r="B159" s="127"/>
      <c r="C159" s="132"/>
      <c r="D159" s="132"/>
      <c r="E159" s="132"/>
      <c r="F159" s="132"/>
      <c r="G159" s="132"/>
      <c r="H159" s="132"/>
      <c r="I159" s="132"/>
      <c r="J159" s="132"/>
      <c r="K159" s="132"/>
      <c r="L159" s="132"/>
      <c r="M159" s="132"/>
      <c r="N159" s="132"/>
    </row>
    <row r="160" spans="1:86" ht="15" thickBot="1" x14ac:dyDescent="0.35">
      <c r="A160" s="127"/>
      <c r="B160" s="127"/>
      <c r="C160" s="132"/>
      <c r="D160" s="132"/>
      <c r="E160" s="132"/>
      <c r="F160" s="132"/>
      <c r="G160" s="132"/>
      <c r="H160" s="132"/>
      <c r="I160" s="132"/>
      <c r="J160" s="132"/>
      <c r="K160" s="132"/>
      <c r="L160" s="132"/>
      <c r="M160" s="132"/>
      <c r="N160" s="132"/>
    </row>
    <row r="161" spans="1:86" ht="15.6" x14ac:dyDescent="0.3">
      <c r="A161" s="644" t="s">
        <v>249</v>
      </c>
      <c r="B161" s="361" t="s">
        <v>245</v>
      </c>
      <c r="C161" s="323">
        <v>43831</v>
      </c>
      <c r="D161" s="323">
        <v>43862</v>
      </c>
      <c r="E161" s="323">
        <v>43891</v>
      </c>
      <c r="F161" s="323">
        <v>43922</v>
      </c>
      <c r="G161" s="323">
        <v>43952</v>
      </c>
      <c r="H161" s="323">
        <v>43983</v>
      </c>
      <c r="I161" s="323">
        <v>44013</v>
      </c>
      <c r="J161" s="323">
        <v>44044</v>
      </c>
      <c r="K161" s="323">
        <v>44075</v>
      </c>
      <c r="L161" s="323">
        <v>44105</v>
      </c>
      <c r="M161" s="323">
        <v>44136</v>
      </c>
      <c r="N161" s="323">
        <v>44166</v>
      </c>
      <c r="O161" s="323">
        <v>44197</v>
      </c>
      <c r="P161" s="323">
        <v>44228</v>
      </c>
      <c r="Q161" s="323">
        <v>44256</v>
      </c>
      <c r="R161" s="323">
        <v>44287</v>
      </c>
      <c r="S161" s="323">
        <v>44317</v>
      </c>
      <c r="T161" s="323">
        <v>44348</v>
      </c>
      <c r="U161" s="323">
        <v>44378</v>
      </c>
      <c r="V161" s="323">
        <v>44409</v>
      </c>
      <c r="W161" s="323">
        <v>44440</v>
      </c>
      <c r="X161" s="323">
        <v>44470</v>
      </c>
      <c r="Y161" s="323">
        <v>44501</v>
      </c>
      <c r="Z161" s="323">
        <v>44531</v>
      </c>
      <c r="AA161" s="323">
        <v>44562</v>
      </c>
      <c r="AB161" s="323">
        <v>44593</v>
      </c>
      <c r="AC161" s="323">
        <v>44621</v>
      </c>
      <c r="AD161" s="323">
        <v>44652</v>
      </c>
      <c r="AE161" s="323">
        <v>44682</v>
      </c>
      <c r="AF161" s="323">
        <v>44713</v>
      </c>
      <c r="AG161" s="323">
        <v>44743</v>
      </c>
      <c r="AH161" s="323">
        <v>44774</v>
      </c>
      <c r="AI161" s="323">
        <v>44805</v>
      </c>
      <c r="AJ161" s="323">
        <v>44835</v>
      </c>
      <c r="AK161" s="323">
        <v>44866</v>
      </c>
      <c r="AL161" s="323">
        <v>44896</v>
      </c>
      <c r="AM161" s="323">
        <v>44927</v>
      </c>
      <c r="AN161" s="323">
        <v>44958</v>
      </c>
      <c r="AO161" s="323">
        <v>44986</v>
      </c>
      <c r="AP161" s="323">
        <v>45017</v>
      </c>
      <c r="AQ161" s="323">
        <v>45047</v>
      </c>
      <c r="AR161" s="323">
        <v>45078</v>
      </c>
      <c r="AS161" s="323">
        <v>45108</v>
      </c>
      <c r="AT161" s="323">
        <v>45139</v>
      </c>
      <c r="AU161" s="323">
        <v>45170</v>
      </c>
      <c r="AV161" s="323">
        <v>45200</v>
      </c>
      <c r="AW161" s="323">
        <v>45231</v>
      </c>
      <c r="AX161" s="323">
        <v>45261</v>
      </c>
      <c r="AY161" s="323">
        <v>45292</v>
      </c>
      <c r="AZ161" s="323">
        <v>45323</v>
      </c>
      <c r="BA161" s="323">
        <v>45352</v>
      </c>
      <c r="BB161" s="323">
        <v>45383</v>
      </c>
      <c r="BC161" s="323">
        <v>45413</v>
      </c>
      <c r="BD161" s="323">
        <v>45444</v>
      </c>
      <c r="BE161" s="323">
        <v>45474</v>
      </c>
      <c r="BF161" s="323">
        <v>45505</v>
      </c>
      <c r="BG161" s="323">
        <v>45536</v>
      </c>
      <c r="BH161" s="323">
        <v>45566</v>
      </c>
      <c r="BI161" s="323">
        <v>45597</v>
      </c>
      <c r="BJ161" s="323">
        <v>45627</v>
      </c>
      <c r="BK161" s="323">
        <v>45658</v>
      </c>
      <c r="BL161" s="323">
        <v>45689</v>
      </c>
      <c r="BM161" s="323">
        <v>45717</v>
      </c>
      <c r="BN161" s="323">
        <v>45748</v>
      </c>
      <c r="BO161" s="323">
        <v>45778</v>
      </c>
      <c r="BP161" s="323">
        <v>45809</v>
      </c>
      <c r="BQ161" s="323">
        <v>45839</v>
      </c>
      <c r="BR161" s="323">
        <v>45870</v>
      </c>
      <c r="BS161" s="323">
        <v>45901</v>
      </c>
      <c r="BT161" s="323">
        <v>45931</v>
      </c>
      <c r="BU161" s="323">
        <v>45962</v>
      </c>
      <c r="BV161" s="323">
        <v>45992</v>
      </c>
      <c r="BW161" s="323">
        <v>46023</v>
      </c>
      <c r="BX161" s="323">
        <v>46054</v>
      </c>
      <c r="BY161" s="323">
        <v>46082</v>
      </c>
      <c r="BZ161" s="323">
        <v>46113</v>
      </c>
      <c r="CA161" s="323">
        <v>46143</v>
      </c>
      <c r="CB161" s="323">
        <v>46174</v>
      </c>
      <c r="CC161" s="323">
        <v>46204</v>
      </c>
      <c r="CD161" s="323">
        <v>46235</v>
      </c>
      <c r="CE161" s="323">
        <v>46266</v>
      </c>
      <c r="CF161" s="323">
        <v>46296</v>
      </c>
      <c r="CG161" s="323">
        <v>46327</v>
      </c>
      <c r="CH161" s="324">
        <v>46357</v>
      </c>
    </row>
    <row r="162" spans="1:86" x14ac:dyDescent="0.3">
      <c r="A162" s="645"/>
      <c r="B162" s="325" t="s">
        <v>229</v>
      </c>
      <c r="C162" s="30">
        <f>IF(C23=0,0,((C5*0.5)-C41)*C78*C127*C$2)</f>
        <v>0</v>
      </c>
      <c r="D162" s="30">
        <f>IF(D23=0,0,((D5*0.5)+C23-D41)*D78*D127*D$2)</f>
        <v>0</v>
      </c>
      <c r="E162" s="30">
        <f t="shared" ref="E162:BP163" si="99">IF(E23=0,0,((E5*0.5)+D23-E41)*E78*E127*E$2)</f>
        <v>0</v>
      </c>
      <c r="F162" s="30">
        <f t="shared" si="99"/>
        <v>0</v>
      </c>
      <c r="G162" s="30">
        <f t="shared" si="99"/>
        <v>0</v>
      </c>
      <c r="H162" s="30">
        <f t="shared" si="99"/>
        <v>0</v>
      </c>
      <c r="I162" s="30">
        <f t="shared" si="99"/>
        <v>0</v>
      </c>
      <c r="J162" s="30">
        <f t="shared" si="99"/>
        <v>0</v>
      </c>
      <c r="K162" s="30">
        <f t="shared" si="99"/>
        <v>0</v>
      </c>
      <c r="L162" s="30">
        <f t="shared" si="99"/>
        <v>0</v>
      </c>
      <c r="M162" s="30">
        <f t="shared" si="99"/>
        <v>0</v>
      </c>
      <c r="N162" s="30">
        <f t="shared" si="99"/>
        <v>0</v>
      </c>
      <c r="O162" s="30">
        <f t="shared" si="99"/>
        <v>0</v>
      </c>
      <c r="P162" s="30">
        <f t="shared" si="99"/>
        <v>0</v>
      </c>
      <c r="Q162" s="30">
        <f t="shared" si="99"/>
        <v>0</v>
      </c>
      <c r="R162" s="30">
        <f t="shared" si="99"/>
        <v>0</v>
      </c>
      <c r="S162" s="30">
        <f t="shared" si="99"/>
        <v>0</v>
      </c>
      <c r="T162" s="30">
        <f t="shared" si="99"/>
        <v>0</v>
      </c>
      <c r="U162" s="30">
        <f t="shared" si="99"/>
        <v>0</v>
      </c>
      <c r="V162" s="30">
        <f t="shared" si="99"/>
        <v>0</v>
      </c>
      <c r="W162" s="30">
        <f t="shared" si="99"/>
        <v>0</v>
      </c>
      <c r="X162" s="30">
        <f t="shared" si="99"/>
        <v>0</v>
      </c>
      <c r="Y162" s="30">
        <f t="shared" si="99"/>
        <v>0</v>
      </c>
      <c r="Z162" s="30">
        <f t="shared" si="99"/>
        <v>0</v>
      </c>
      <c r="AA162" s="30">
        <f t="shared" si="99"/>
        <v>0</v>
      </c>
      <c r="AB162" s="30">
        <f t="shared" si="99"/>
        <v>0</v>
      </c>
      <c r="AC162" s="30">
        <f t="shared" si="99"/>
        <v>0</v>
      </c>
      <c r="AD162" s="30">
        <f t="shared" si="99"/>
        <v>0</v>
      </c>
      <c r="AE162" s="30">
        <f t="shared" si="99"/>
        <v>0</v>
      </c>
      <c r="AF162" s="30">
        <f t="shared" si="99"/>
        <v>0</v>
      </c>
      <c r="AG162" s="30">
        <f t="shared" si="99"/>
        <v>0</v>
      </c>
      <c r="AH162" s="30">
        <f t="shared" si="99"/>
        <v>0</v>
      </c>
      <c r="AI162" s="30">
        <f t="shared" si="99"/>
        <v>0</v>
      </c>
      <c r="AJ162" s="30">
        <f t="shared" si="99"/>
        <v>0</v>
      </c>
      <c r="AK162" s="30">
        <f t="shared" si="99"/>
        <v>0</v>
      </c>
      <c r="AL162" s="30">
        <f t="shared" si="99"/>
        <v>0</v>
      </c>
      <c r="AM162" s="30">
        <f t="shared" si="99"/>
        <v>0</v>
      </c>
      <c r="AN162" s="30">
        <f t="shared" si="99"/>
        <v>0</v>
      </c>
      <c r="AO162" s="30">
        <f t="shared" si="99"/>
        <v>0</v>
      </c>
      <c r="AP162" s="30">
        <f t="shared" si="99"/>
        <v>0</v>
      </c>
      <c r="AQ162" s="30">
        <f t="shared" si="99"/>
        <v>0</v>
      </c>
      <c r="AR162" s="30">
        <f t="shared" si="99"/>
        <v>0</v>
      </c>
      <c r="AS162" s="30">
        <f t="shared" si="99"/>
        <v>0</v>
      </c>
      <c r="AT162" s="30">
        <f t="shared" si="99"/>
        <v>0</v>
      </c>
      <c r="AU162" s="30">
        <f t="shared" si="99"/>
        <v>0</v>
      </c>
      <c r="AV162" s="30">
        <f t="shared" si="99"/>
        <v>0</v>
      </c>
      <c r="AW162" s="30">
        <f t="shared" si="99"/>
        <v>0</v>
      </c>
      <c r="AX162" s="30">
        <f t="shared" si="99"/>
        <v>0</v>
      </c>
      <c r="AY162" s="30">
        <f t="shared" si="99"/>
        <v>0</v>
      </c>
      <c r="AZ162" s="30">
        <f t="shared" si="99"/>
        <v>0</v>
      </c>
      <c r="BA162" s="30">
        <f t="shared" si="99"/>
        <v>0</v>
      </c>
      <c r="BB162" s="30">
        <f t="shared" si="99"/>
        <v>0</v>
      </c>
      <c r="BC162" s="30">
        <f t="shared" si="99"/>
        <v>0</v>
      </c>
      <c r="BD162" s="30">
        <f t="shared" si="99"/>
        <v>0</v>
      </c>
      <c r="BE162" s="30">
        <f t="shared" si="99"/>
        <v>0</v>
      </c>
      <c r="BF162" s="30">
        <f t="shared" si="99"/>
        <v>0</v>
      </c>
      <c r="BG162" s="30">
        <f t="shared" si="99"/>
        <v>0</v>
      </c>
      <c r="BH162" s="30">
        <f t="shared" si="99"/>
        <v>0</v>
      </c>
      <c r="BI162" s="30">
        <f t="shared" si="99"/>
        <v>0</v>
      </c>
      <c r="BJ162" s="30">
        <f t="shared" si="99"/>
        <v>0</v>
      </c>
      <c r="BK162" s="30">
        <f t="shared" si="99"/>
        <v>0</v>
      </c>
      <c r="BL162" s="30">
        <f t="shared" si="99"/>
        <v>0</v>
      </c>
      <c r="BM162" s="30">
        <f t="shared" si="99"/>
        <v>0</v>
      </c>
      <c r="BN162" s="30">
        <f t="shared" si="99"/>
        <v>0</v>
      </c>
      <c r="BO162" s="30">
        <f t="shared" si="99"/>
        <v>0</v>
      </c>
      <c r="BP162" s="30">
        <f t="shared" si="99"/>
        <v>0</v>
      </c>
      <c r="BQ162" s="30">
        <f t="shared" ref="BQ162:CH166" si="100">IF(BQ23=0,0,((BQ5*0.5)+BP23-BQ41)*BQ78*BQ127*BQ$2)</f>
        <v>0</v>
      </c>
      <c r="BR162" s="30">
        <f t="shared" si="100"/>
        <v>0</v>
      </c>
      <c r="BS162" s="30">
        <f t="shared" si="100"/>
        <v>0</v>
      </c>
      <c r="BT162" s="30">
        <f t="shared" si="100"/>
        <v>0</v>
      </c>
      <c r="BU162" s="30">
        <f t="shared" si="100"/>
        <v>0</v>
      </c>
      <c r="BV162" s="30">
        <f t="shared" si="100"/>
        <v>0</v>
      </c>
      <c r="BW162" s="30">
        <f t="shared" si="100"/>
        <v>0</v>
      </c>
      <c r="BX162" s="30">
        <f t="shared" si="100"/>
        <v>0</v>
      </c>
      <c r="BY162" s="30">
        <f t="shared" si="100"/>
        <v>0</v>
      </c>
      <c r="BZ162" s="30">
        <f t="shared" si="100"/>
        <v>0</v>
      </c>
      <c r="CA162" s="30">
        <f t="shared" si="100"/>
        <v>0</v>
      </c>
      <c r="CB162" s="30">
        <f t="shared" si="100"/>
        <v>0</v>
      </c>
      <c r="CC162" s="30">
        <f t="shared" si="100"/>
        <v>0</v>
      </c>
      <c r="CD162" s="30">
        <f t="shared" si="100"/>
        <v>0</v>
      </c>
      <c r="CE162" s="30">
        <f t="shared" si="100"/>
        <v>0</v>
      </c>
      <c r="CF162" s="30">
        <f t="shared" si="100"/>
        <v>0</v>
      </c>
      <c r="CG162" s="30">
        <f t="shared" si="100"/>
        <v>0</v>
      </c>
      <c r="CH162" s="34">
        <f t="shared" si="100"/>
        <v>0</v>
      </c>
    </row>
    <row r="163" spans="1:86" x14ac:dyDescent="0.3">
      <c r="A163" s="645"/>
      <c r="B163" s="325" t="s">
        <v>128</v>
      </c>
      <c r="C163" s="30">
        <f t="shared" ref="C163:C174" si="101">IF(C24=0,0,((C6*0.5)-C42)*C79*C128*C$2)</f>
        <v>0</v>
      </c>
      <c r="D163" s="30">
        <f t="shared" ref="D163:S174" si="102">IF(D24=0,0,((D6*0.5)+C24-D42)*D79*D128*D$2)</f>
        <v>0</v>
      </c>
      <c r="E163" s="30">
        <f t="shared" si="102"/>
        <v>0</v>
      </c>
      <c r="F163" s="30">
        <f t="shared" si="102"/>
        <v>0</v>
      </c>
      <c r="G163" s="30">
        <f t="shared" si="102"/>
        <v>0</v>
      </c>
      <c r="H163" s="30">
        <f t="shared" si="102"/>
        <v>0</v>
      </c>
      <c r="I163" s="30">
        <f t="shared" si="102"/>
        <v>0</v>
      </c>
      <c r="J163" s="30">
        <f t="shared" si="102"/>
        <v>0</v>
      </c>
      <c r="K163" s="30">
        <f t="shared" si="102"/>
        <v>0</v>
      </c>
      <c r="L163" s="30">
        <f t="shared" si="102"/>
        <v>0</v>
      </c>
      <c r="M163" s="30">
        <f t="shared" si="102"/>
        <v>0</v>
      </c>
      <c r="N163" s="30">
        <f t="shared" si="102"/>
        <v>0</v>
      </c>
      <c r="O163" s="30">
        <f t="shared" si="102"/>
        <v>0</v>
      </c>
      <c r="P163" s="30">
        <f t="shared" si="102"/>
        <v>0</v>
      </c>
      <c r="Q163" s="30">
        <f t="shared" si="102"/>
        <v>0</v>
      </c>
      <c r="R163" s="30">
        <f t="shared" si="102"/>
        <v>0</v>
      </c>
      <c r="S163" s="30">
        <f t="shared" si="102"/>
        <v>0</v>
      </c>
      <c r="T163" s="30">
        <f t="shared" si="99"/>
        <v>0</v>
      </c>
      <c r="U163" s="30">
        <f t="shared" si="99"/>
        <v>0</v>
      </c>
      <c r="V163" s="30">
        <f t="shared" si="99"/>
        <v>0</v>
      </c>
      <c r="W163" s="30">
        <f t="shared" si="99"/>
        <v>0</v>
      </c>
      <c r="X163" s="30">
        <f t="shared" si="99"/>
        <v>0</v>
      </c>
      <c r="Y163" s="30">
        <f t="shared" si="99"/>
        <v>0</v>
      </c>
      <c r="Z163" s="30">
        <f t="shared" si="99"/>
        <v>0</v>
      </c>
      <c r="AA163" s="30">
        <f t="shared" si="99"/>
        <v>0</v>
      </c>
      <c r="AB163" s="30">
        <f t="shared" si="99"/>
        <v>0</v>
      </c>
      <c r="AC163" s="30">
        <f t="shared" si="99"/>
        <v>0</v>
      </c>
      <c r="AD163" s="30">
        <f t="shared" si="99"/>
        <v>0</v>
      </c>
      <c r="AE163" s="30">
        <f t="shared" si="99"/>
        <v>0</v>
      </c>
      <c r="AF163" s="30">
        <f t="shared" si="99"/>
        <v>0</v>
      </c>
      <c r="AG163" s="30">
        <f t="shared" si="99"/>
        <v>0</v>
      </c>
      <c r="AH163" s="30">
        <f t="shared" si="99"/>
        <v>0</v>
      </c>
      <c r="AI163" s="30">
        <f t="shared" si="99"/>
        <v>0</v>
      </c>
      <c r="AJ163" s="30">
        <f t="shared" si="99"/>
        <v>0</v>
      </c>
      <c r="AK163" s="30">
        <f t="shared" si="99"/>
        <v>0</v>
      </c>
      <c r="AL163" s="30">
        <f t="shared" si="99"/>
        <v>0</v>
      </c>
      <c r="AM163" s="30">
        <f t="shared" si="99"/>
        <v>0</v>
      </c>
      <c r="AN163" s="30">
        <f t="shared" si="99"/>
        <v>0</v>
      </c>
      <c r="AO163" s="30">
        <f t="shared" si="99"/>
        <v>0</v>
      </c>
      <c r="AP163" s="30">
        <f t="shared" si="99"/>
        <v>0</v>
      </c>
      <c r="AQ163" s="30">
        <f t="shared" si="99"/>
        <v>0</v>
      </c>
      <c r="AR163" s="30">
        <f t="shared" si="99"/>
        <v>0</v>
      </c>
      <c r="AS163" s="30">
        <f t="shared" si="99"/>
        <v>0</v>
      </c>
      <c r="AT163" s="30">
        <f t="shared" si="99"/>
        <v>0</v>
      </c>
      <c r="AU163" s="30">
        <f t="shared" si="99"/>
        <v>0</v>
      </c>
      <c r="AV163" s="30">
        <f t="shared" si="99"/>
        <v>0</v>
      </c>
      <c r="AW163" s="30">
        <f t="shared" si="99"/>
        <v>0</v>
      </c>
      <c r="AX163" s="30">
        <f t="shared" si="99"/>
        <v>0</v>
      </c>
      <c r="AY163" s="30">
        <f t="shared" si="99"/>
        <v>0</v>
      </c>
      <c r="AZ163" s="30">
        <f t="shared" si="99"/>
        <v>0</v>
      </c>
      <c r="BA163" s="30">
        <f t="shared" si="99"/>
        <v>0</v>
      </c>
      <c r="BB163" s="30">
        <f t="shared" si="99"/>
        <v>0</v>
      </c>
      <c r="BC163" s="30">
        <f t="shared" si="99"/>
        <v>0</v>
      </c>
      <c r="BD163" s="30">
        <f t="shared" si="99"/>
        <v>0</v>
      </c>
      <c r="BE163" s="30">
        <f t="shared" si="99"/>
        <v>0</v>
      </c>
      <c r="BF163" s="30">
        <f t="shared" si="99"/>
        <v>0</v>
      </c>
      <c r="BG163" s="30">
        <f t="shared" si="99"/>
        <v>0</v>
      </c>
      <c r="BH163" s="30">
        <f t="shared" si="99"/>
        <v>0</v>
      </c>
      <c r="BI163" s="30">
        <f t="shared" si="99"/>
        <v>0</v>
      </c>
      <c r="BJ163" s="30">
        <f t="shared" si="99"/>
        <v>0</v>
      </c>
      <c r="BK163" s="30">
        <f t="shared" si="99"/>
        <v>0</v>
      </c>
      <c r="BL163" s="30">
        <f t="shared" si="99"/>
        <v>0</v>
      </c>
      <c r="BM163" s="30">
        <f t="shared" si="99"/>
        <v>0</v>
      </c>
      <c r="BN163" s="30">
        <f t="shared" si="99"/>
        <v>0</v>
      </c>
      <c r="BO163" s="30">
        <f t="shared" si="99"/>
        <v>0</v>
      </c>
      <c r="BP163" s="30">
        <f t="shared" si="99"/>
        <v>0</v>
      </c>
      <c r="BQ163" s="30">
        <f t="shared" si="100"/>
        <v>0</v>
      </c>
      <c r="BR163" s="30">
        <f t="shared" si="100"/>
        <v>0</v>
      </c>
      <c r="BS163" s="30">
        <f t="shared" si="100"/>
        <v>0</v>
      </c>
      <c r="BT163" s="30">
        <f t="shared" si="100"/>
        <v>0</v>
      </c>
      <c r="BU163" s="30">
        <f t="shared" si="100"/>
        <v>0</v>
      </c>
      <c r="BV163" s="30">
        <f t="shared" si="100"/>
        <v>0</v>
      </c>
      <c r="BW163" s="30">
        <f t="shared" si="100"/>
        <v>0</v>
      </c>
      <c r="BX163" s="30">
        <f t="shared" si="100"/>
        <v>0</v>
      </c>
      <c r="BY163" s="30">
        <f t="shared" si="100"/>
        <v>0</v>
      </c>
      <c r="BZ163" s="30">
        <f t="shared" si="100"/>
        <v>0</v>
      </c>
      <c r="CA163" s="30">
        <f t="shared" si="100"/>
        <v>0</v>
      </c>
      <c r="CB163" s="30">
        <f t="shared" si="100"/>
        <v>0</v>
      </c>
      <c r="CC163" s="30">
        <f t="shared" si="100"/>
        <v>0</v>
      </c>
      <c r="CD163" s="30">
        <f t="shared" si="100"/>
        <v>0</v>
      </c>
      <c r="CE163" s="30">
        <f t="shared" si="100"/>
        <v>0</v>
      </c>
      <c r="CF163" s="30">
        <f t="shared" si="100"/>
        <v>0</v>
      </c>
      <c r="CG163" s="30">
        <f t="shared" si="100"/>
        <v>0</v>
      </c>
      <c r="CH163" s="34">
        <f t="shared" si="100"/>
        <v>0</v>
      </c>
    </row>
    <row r="164" spans="1:86" x14ac:dyDescent="0.3">
      <c r="A164" s="645"/>
      <c r="B164" s="325" t="s">
        <v>230</v>
      </c>
      <c r="C164" s="30">
        <f t="shared" si="101"/>
        <v>0</v>
      </c>
      <c r="D164" s="30">
        <f t="shared" si="102"/>
        <v>0</v>
      </c>
      <c r="E164" s="30">
        <f t="shared" ref="E164:BP167" si="103">IF(E25=0,0,((E7*0.5)+D25-E43)*E80*E129*E$2)</f>
        <v>0</v>
      </c>
      <c r="F164" s="30">
        <f t="shared" si="103"/>
        <v>0</v>
      </c>
      <c r="G164" s="30">
        <f t="shared" si="103"/>
        <v>0</v>
      </c>
      <c r="H164" s="30">
        <f t="shared" si="103"/>
        <v>0</v>
      </c>
      <c r="I164" s="30">
        <f t="shared" si="103"/>
        <v>0</v>
      </c>
      <c r="J164" s="30">
        <f t="shared" si="103"/>
        <v>0</v>
      </c>
      <c r="K164" s="30">
        <f t="shared" si="103"/>
        <v>0</v>
      </c>
      <c r="L164" s="30">
        <f t="shared" si="103"/>
        <v>0</v>
      </c>
      <c r="M164" s="30">
        <f t="shared" si="103"/>
        <v>0</v>
      </c>
      <c r="N164" s="30">
        <f t="shared" si="103"/>
        <v>0</v>
      </c>
      <c r="O164" s="30">
        <f t="shared" si="103"/>
        <v>0</v>
      </c>
      <c r="P164" s="30">
        <f t="shared" si="103"/>
        <v>0</v>
      </c>
      <c r="Q164" s="30">
        <f t="shared" si="103"/>
        <v>0</v>
      </c>
      <c r="R164" s="30">
        <f t="shared" si="103"/>
        <v>0</v>
      </c>
      <c r="S164" s="30">
        <f t="shared" si="103"/>
        <v>0</v>
      </c>
      <c r="T164" s="30">
        <f t="shared" si="103"/>
        <v>0</v>
      </c>
      <c r="U164" s="30">
        <f t="shared" si="103"/>
        <v>0</v>
      </c>
      <c r="V164" s="30">
        <f t="shared" si="103"/>
        <v>0</v>
      </c>
      <c r="W164" s="30">
        <f t="shared" si="103"/>
        <v>0</v>
      </c>
      <c r="X164" s="30">
        <f t="shared" si="103"/>
        <v>0</v>
      </c>
      <c r="Y164" s="30">
        <f t="shared" si="103"/>
        <v>0</v>
      </c>
      <c r="Z164" s="30">
        <f t="shared" si="103"/>
        <v>0</v>
      </c>
      <c r="AA164" s="30">
        <f t="shared" si="103"/>
        <v>0</v>
      </c>
      <c r="AB164" s="30">
        <f t="shared" si="103"/>
        <v>0</v>
      </c>
      <c r="AC164" s="30">
        <f t="shared" si="103"/>
        <v>0</v>
      </c>
      <c r="AD164" s="30">
        <f t="shared" si="103"/>
        <v>0</v>
      </c>
      <c r="AE164" s="30">
        <f t="shared" si="103"/>
        <v>0</v>
      </c>
      <c r="AF164" s="30">
        <f t="shared" si="103"/>
        <v>0</v>
      </c>
      <c r="AG164" s="30">
        <f t="shared" si="103"/>
        <v>0</v>
      </c>
      <c r="AH164" s="30">
        <f t="shared" si="103"/>
        <v>0</v>
      </c>
      <c r="AI164" s="30">
        <f t="shared" si="103"/>
        <v>0</v>
      </c>
      <c r="AJ164" s="30">
        <f t="shared" si="103"/>
        <v>0</v>
      </c>
      <c r="AK164" s="30">
        <f t="shared" si="103"/>
        <v>0</v>
      </c>
      <c r="AL164" s="30">
        <f t="shared" si="103"/>
        <v>0</v>
      </c>
      <c r="AM164" s="30">
        <f t="shared" si="103"/>
        <v>0</v>
      </c>
      <c r="AN164" s="30">
        <f t="shared" si="103"/>
        <v>0</v>
      </c>
      <c r="AO164" s="30">
        <f t="shared" si="103"/>
        <v>0</v>
      </c>
      <c r="AP164" s="30">
        <f t="shared" si="103"/>
        <v>0</v>
      </c>
      <c r="AQ164" s="30">
        <f t="shared" si="103"/>
        <v>0</v>
      </c>
      <c r="AR164" s="30">
        <f t="shared" si="103"/>
        <v>0</v>
      </c>
      <c r="AS164" s="30">
        <f t="shared" si="103"/>
        <v>0</v>
      </c>
      <c r="AT164" s="30">
        <f t="shared" si="103"/>
        <v>0</v>
      </c>
      <c r="AU164" s="30">
        <f t="shared" si="103"/>
        <v>0</v>
      </c>
      <c r="AV164" s="30">
        <f t="shared" si="103"/>
        <v>0</v>
      </c>
      <c r="AW164" s="30">
        <f t="shared" si="103"/>
        <v>0</v>
      </c>
      <c r="AX164" s="30">
        <f t="shared" si="103"/>
        <v>0</v>
      </c>
      <c r="AY164" s="30">
        <f t="shared" si="103"/>
        <v>0</v>
      </c>
      <c r="AZ164" s="30">
        <f t="shared" si="103"/>
        <v>0</v>
      </c>
      <c r="BA164" s="30">
        <f t="shared" si="103"/>
        <v>0</v>
      </c>
      <c r="BB164" s="30">
        <f t="shared" si="103"/>
        <v>0</v>
      </c>
      <c r="BC164" s="30">
        <f t="shared" si="103"/>
        <v>0</v>
      </c>
      <c r="BD164" s="30">
        <f t="shared" si="103"/>
        <v>0</v>
      </c>
      <c r="BE164" s="30">
        <f t="shared" si="103"/>
        <v>0</v>
      </c>
      <c r="BF164" s="30">
        <f t="shared" si="103"/>
        <v>0</v>
      </c>
      <c r="BG164" s="30">
        <f t="shared" si="103"/>
        <v>0</v>
      </c>
      <c r="BH164" s="30">
        <f t="shared" si="103"/>
        <v>0</v>
      </c>
      <c r="BI164" s="30">
        <f t="shared" si="103"/>
        <v>0</v>
      </c>
      <c r="BJ164" s="30">
        <f t="shared" si="103"/>
        <v>0</v>
      </c>
      <c r="BK164" s="30">
        <f t="shared" si="103"/>
        <v>0</v>
      </c>
      <c r="BL164" s="30">
        <f t="shared" si="103"/>
        <v>0</v>
      </c>
      <c r="BM164" s="30">
        <f t="shared" si="103"/>
        <v>0</v>
      </c>
      <c r="BN164" s="30">
        <f t="shared" si="103"/>
        <v>0</v>
      </c>
      <c r="BO164" s="30">
        <f t="shared" si="103"/>
        <v>0</v>
      </c>
      <c r="BP164" s="30">
        <f t="shared" si="103"/>
        <v>0</v>
      </c>
      <c r="BQ164" s="30">
        <f t="shared" si="100"/>
        <v>0</v>
      </c>
      <c r="BR164" s="30">
        <f t="shared" si="100"/>
        <v>0</v>
      </c>
      <c r="BS164" s="30">
        <f t="shared" si="100"/>
        <v>0</v>
      </c>
      <c r="BT164" s="30">
        <f t="shared" si="100"/>
        <v>0</v>
      </c>
      <c r="BU164" s="30">
        <f t="shared" si="100"/>
        <v>0</v>
      </c>
      <c r="BV164" s="30">
        <f t="shared" si="100"/>
        <v>0</v>
      </c>
      <c r="BW164" s="30">
        <f t="shared" si="100"/>
        <v>0</v>
      </c>
      <c r="BX164" s="30">
        <f t="shared" si="100"/>
        <v>0</v>
      </c>
      <c r="BY164" s="30">
        <f t="shared" si="100"/>
        <v>0</v>
      </c>
      <c r="BZ164" s="30">
        <f t="shared" si="100"/>
        <v>0</v>
      </c>
      <c r="CA164" s="30">
        <f t="shared" si="100"/>
        <v>0</v>
      </c>
      <c r="CB164" s="30">
        <f t="shared" si="100"/>
        <v>0</v>
      </c>
      <c r="CC164" s="30">
        <f t="shared" si="100"/>
        <v>0</v>
      </c>
      <c r="CD164" s="30">
        <f t="shared" si="100"/>
        <v>0</v>
      </c>
      <c r="CE164" s="30">
        <f t="shared" si="100"/>
        <v>0</v>
      </c>
      <c r="CF164" s="30">
        <f t="shared" si="100"/>
        <v>0</v>
      </c>
      <c r="CG164" s="30">
        <f t="shared" si="100"/>
        <v>0</v>
      </c>
      <c r="CH164" s="34">
        <f t="shared" si="100"/>
        <v>0</v>
      </c>
    </row>
    <row r="165" spans="1:86" x14ac:dyDescent="0.3">
      <c r="A165" s="645"/>
      <c r="B165" s="325" t="s">
        <v>129</v>
      </c>
      <c r="C165" s="30">
        <f t="shared" si="101"/>
        <v>0</v>
      </c>
      <c r="D165" s="30">
        <f t="shared" si="102"/>
        <v>0</v>
      </c>
      <c r="E165" s="30">
        <f t="shared" si="103"/>
        <v>0</v>
      </c>
      <c r="F165" s="30">
        <f t="shared" si="103"/>
        <v>0</v>
      </c>
      <c r="G165" s="30">
        <f t="shared" si="103"/>
        <v>0</v>
      </c>
      <c r="H165" s="30">
        <f t="shared" si="103"/>
        <v>0</v>
      </c>
      <c r="I165" s="30">
        <f t="shared" si="103"/>
        <v>0</v>
      </c>
      <c r="J165" s="30">
        <f t="shared" si="103"/>
        <v>0</v>
      </c>
      <c r="K165" s="30">
        <f t="shared" si="103"/>
        <v>0</v>
      </c>
      <c r="L165" s="30">
        <f t="shared" si="103"/>
        <v>0</v>
      </c>
      <c r="M165" s="30">
        <f t="shared" si="103"/>
        <v>0</v>
      </c>
      <c r="N165" s="30">
        <f t="shared" si="103"/>
        <v>0</v>
      </c>
      <c r="O165" s="30">
        <f t="shared" si="103"/>
        <v>0</v>
      </c>
      <c r="P165" s="30">
        <f t="shared" si="103"/>
        <v>0</v>
      </c>
      <c r="Q165" s="30">
        <f t="shared" si="103"/>
        <v>0</v>
      </c>
      <c r="R165" s="30">
        <f t="shared" si="103"/>
        <v>0</v>
      </c>
      <c r="S165" s="30">
        <f t="shared" si="103"/>
        <v>0</v>
      </c>
      <c r="T165" s="30">
        <f t="shared" si="103"/>
        <v>0</v>
      </c>
      <c r="U165" s="30">
        <f t="shared" si="103"/>
        <v>0</v>
      </c>
      <c r="V165" s="30">
        <f t="shared" si="103"/>
        <v>0</v>
      </c>
      <c r="W165" s="30">
        <f t="shared" si="103"/>
        <v>0</v>
      </c>
      <c r="X165" s="30">
        <f t="shared" si="103"/>
        <v>0</v>
      </c>
      <c r="Y165" s="30">
        <f t="shared" si="103"/>
        <v>0</v>
      </c>
      <c r="Z165" s="30">
        <f t="shared" si="103"/>
        <v>0</v>
      </c>
      <c r="AA165" s="30">
        <f t="shared" si="103"/>
        <v>0</v>
      </c>
      <c r="AB165" s="30">
        <f t="shared" si="103"/>
        <v>0</v>
      </c>
      <c r="AC165" s="30">
        <f t="shared" si="103"/>
        <v>0</v>
      </c>
      <c r="AD165" s="30">
        <f t="shared" si="103"/>
        <v>0</v>
      </c>
      <c r="AE165" s="30">
        <f t="shared" si="103"/>
        <v>0</v>
      </c>
      <c r="AF165" s="30">
        <f t="shared" si="103"/>
        <v>0</v>
      </c>
      <c r="AG165" s="30">
        <f t="shared" si="103"/>
        <v>0</v>
      </c>
      <c r="AH165" s="30">
        <f t="shared" si="103"/>
        <v>0</v>
      </c>
      <c r="AI165" s="30">
        <f t="shared" si="103"/>
        <v>0</v>
      </c>
      <c r="AJ165" s="30">
        <f t="shared" si="103"/>
        <v>0</v>
      </c>
      <c r="AK165" s="30">
        <f t="shared" si="103"/>
        <v>0</v>
      </c>
      <c r="AL165" s="30">
        <f t="shared" si="103"/>
        <v>0</v>
      </c>
      <c r="AM165" s="30">
        <f t="shared" si="103"/>
        <v>0</v>
      </c>
      <c r="AN165" s="30">
        <f t="shared" si="103"/>
        <v>0</v>
      </c>
      <c r="AO165" s="30">
        <f t="shared" si="103"/>
        <v>0</v>
      </c>
      <c r="AP165" s="30">
        <f t="shared" si="103"/>
        <v>0</v>
      </c>
      <c r="AQ165" s="30">
        <f t="shared" si="103"/>
        <v>0</v>
      </c>
      <c r="AR165" s="30">
        <f t="shared" si="103"/>
        <v>0</v>
      </c>
      <c r="AS165" s="30">
        <f t="shared" si="103"/>
        <v>0</v>
      </c>
      <c r="AT165" s="30">
        <f t="shared" si="103"/>
        <v>0</v>
      </c>
      <c r="AU165" s="30">
        <f t="shared" si="103"/>
        <v>0</v>
      </c>
      <c r="AV165" s="30">
        <f t="shared" si="103"/>
        <v>0</v>
      </c>
      <c r="AW165" s="30">
        <f t="shared" si="103"/>
        <v>0</v>
      </c>
      <c r="AX165" s="30">
        <f t="shared" si="103"/>
        <v>0</v>
      </c>
      <c r="AY165" s="30">
        <f t="shared" si="103"/>
        <v>0</v>
      </c>
      <c r="AZ165" s="30">
        <f t="shared" si="103"/>
        <v>0</v>
      </c>
      <c r="BA165" s="30">
        <f t="shared" si="103"/>
        <v>0</v>
      </c>
      <c r="BB165" s="30">
        <f t="shared" si="103"/>
        <v>0</v>
      </c>
      <c r="BC165" s="30">
        <f t="shared" si="103"/>
        <v>0</v>
      </c>
      <c r="BD165" s="30">
        <f t="shared" si="103"/>
        <v>0</v>
      </c>
      <c r="BE165" s="30">
        <f t="shared" si="103"/>
        <v>0</v>
      </c>
      <c r="BF165" s="30">
        <f t="shared" si="103"/>
        <v>0</v>
      </c>
      <c r="BG165" s="30">
        <f t="shared" si="103"/>
        <v>0</v>
      </c>
      <c r="BH165" s="30">
        <f t="shared" si="103"/>
        <v>0</v>
      </c>
      <c r="BI165" s="30">
        <f t="shared" si="103"/>
        <v>0</v>
      </c>
      <c r="BJ165" s="30">
        <f t="shared" si="103"/>
        <v>0</v>
      </c>
      <c r="BK165" s="30">
        <f t="shared" si="103"/>
        <v>0</v>
      </c>
      <c r="BL165" s="30">
        <f t="shared" si="103"/>
        <v>0</v>
      </c>
      <c r="BM165" s="30">
        <f t="shared" si="103"/>
        <v>0</v>
      </c>
      <c r="BN165" s="30">
        <f t="shared" si="103"/>
        <v>0</v>
      </c>
      <c r="BO165" s="30">
        <f t="shared" si="103"/>
        <v>0</v>
      </c>
      <c r="BP165" s="30">
        <f t="shared" si="103"/>
        <v>0</v>
      </c>
      <c r="BQ165" s="30">
        <f t="shared" si="100"/>
        <v>0</v>
      </c>
      <c r="BR165" s="30">
        <f t="shared" si="100"/>
        <v>0</v>
      </c>
      <c r="BS165" s="30">
        <f t="shared" si="100"/>
        <v>0</v>
      </c>
      <c r="BT165" s="30">
        <f t="shared" si="100"/>
        <v>0</v>
      </c>
      <c r="BU165" s="30">
        <f t="shared" si="100"/>
        <v>0</v>
      </c>
      <c r="BV165" s="30">
        <f t="shared" si="100"/>
        <v>0</v>
      </c>
      <c r="BW165" s="30">
        <f t="shared" si="100"/>
        <v>0</v>
      </c>
      <c r="BX165" s="30">
        <f t="shared" si="100"/>
        <v>0</v>
      </c>
      <c r="BY165" s="30">
        <f t="shared" si="100"/>
        <v>0</v>
      </c>
      <c r="BZ165" s="30">
        <f t="shared" si="100"/>
        <v>0</v>
      </c>
      <c r="CA165" s="30">
        <f t="shared" si="100"/>
        <v>0</v>
      </c>
      <c r="CB165" s="30">
        <f t="shared" si="100"/>
        <v>0</v>
      </c>
      <c r="CC165" s="30">
        <f t="shared" si="100"/>
        <v>0</v>
      </c>
      <c r="CD165" s="30">
        <f t="shared" si="100"/>
        <v>0</v>
      </c>
      <c r="CE165" s="30">
        <f t="shared" si="100"/>
        <v>0</v>
      </c>
      <c r="CF165" s="30">
        <f t="shared" si="100"/>
        <v>0</v>
      </c>
      <c r="CG165" s="30">
        <f t="shared" si="100"/>
        <v>0</v>
      </c>
      <c r="CH165" s="34">
        <f t="shared" si="100"/>
        <v>0</v>
      </c>
    </row>
    <row r="166" spans="1:86" x14ac:dyDescent="0.3">
      <c r="A166" s="645"/>
      <c r="B166" s="325" t="s">
        <v>231</v>
      </c>
      <c r="C166" s="30">
        <f t="shared" si="101"/>
        <v>0</v>
      </c>
      <c r="D166" s="30">
        <f t="shared" si="102"/>
        <v>0</v>
      </c>
      <c r="E166" s="30">
        <f t="shared" si="103"/>
        <v>0</v>
      </c>
      <c r="F166" s="30">
        <f t="shared" si="103"/>
        <v>0</v>
      </c>
      <c r="G166" s="30">
        <f t="shared" si="103"/>
        <v>0</v>
      </c>
      <c r="H166" s="30">
        <f t="shared" si="103"/>
        <v>0</v>
      </c>
      <c r="I166" s="30">
        <f t="shared" si="103"/>
        <v>0</v>
      </c>
      <c r="J166" s="30">
        <f t="shared" si="103"/>
        <v>0</v>
      </c>
      <c r="K166" s="30">
        <f t="shared" si="103"/>
        <v>0</v>
      </c>
      <c r="L166" s="30">
        <f t="shared" si="103"/>
        <v>0</v>
      </c>
      <c r="M166" s="30">
        <f t="shared" si="103"/>
        <v>0</v>
      </c>
      <c r="N166" s="30">
        <f t="shared" si="103"/>
        <v>0</v>
      </c>
      <c r="O166" s="30">
        <f t="shared" si="103"/>
        <v>0</v>
      </c>
      <c r="P166" s="30">
        <f t="shared" si="103"/>
        <v>0</v>
      </c>
      <c r="Q166" s="30">
        <f t="shared" si="103"/>
        <v>0</v>
      </c>
      <c r="R166" s="30">
        <f t="shared" si="103"/>
        <v>0</v>
      </c>
      <c r="S166" s="30">
        <f t="shared" si="103"/>
        <v>0</v>
      </c>
      <c r="T166" s="30">
        <f t="shared" si="103"/>
        <v>0</v>
      </c>
      <c r="U166" s="30">
        <f t="shared" si="103"/>
        <v>0</v>
      </c>
      <c r="V166" s="30">
        <f t="shared" si="103"/>
        <v>0</v>
      </c>
      <c r="W166" s="30">
        <f t="shared" si="103"/>
        <v>0</v>
      </c>
      <c r="X166" s="30">
        <f t="shared" si="103"/>
        <v>0</v>
      </c>
      <c r="Y166" s="30">
        <f t="shared" si="103"/>
        <v>0</v>
      </c>
      <c r="Z166" s="30">
        <f t="shared" si="103"/>
        <v>0</v>
      </c>
      <c r="AA166" s="30">
        <f t="shared" si="103"/>
        <v>0</v>
      </c>
      <c r="AB166" s="30">
        <f t="shared" si="103"/>
        <v>0</v>
      </c>
      <c r="AC166" s="30">
        <f t="shared" si="103"/>
        <v>0</v>
      </c>
      <c r="AD166" s="30">
        <f t="shared" si="103"/>
        <v>0</v>
      </c>
      <c r="AE166" s="30">
        <f t="shared" si="103"/>
        <v>0</v>
      </c>
      <c r="AF166" s="30">
        <f t="shared" si="103"/>
        <v>0</v>
      </c>
      <c r="AG166" s="30">
        <f t="shared" si="103"/>
        <v>0</v>
      </c>
      <c r="AH166" s="30">
        <f t="shared" si="103"/>
        <v>0</v>
      </c>
      <c r="AI166" s="30">
        <f t="shared" si="103"/>
        <v>0</v>
      </c>
      <c r="AJ166" s="30">
        <f t="shared" si="103"/>
        <v>0</v>
      </c>
      <c r="AK166" s="30">
        <f t="shared" si="103"/>
        <v>0</v>
      </c>
      <c r="AL166" s="30">
        <f t="shared" si="103"/>
        <v>0</v>
      </c>
      <c r="AM166" s="30">
        <f t="shared" si="103"/>
        <v>0</v>
      </c>
      <c r="AN166" s="30">
        <f t="shared" si="103"/>
        <v>0</v>
      </c>
      <c r="AO166" s="30">
        <f t="shared" si="103"/>
        <v>0</v>
      </c>
      <c r="AP166" s="30">
        <f t="shared" si="103"/>
        <v>0</v>
      </c>
      <c r="AQ166" s="30">
        <f t="shared" si="103"/>
        <v>0</v>
      </c>
      <c r="AR166" s="30">
        <f t="shared" si="103"/>
        <v>0</v>
      </c>
      <c r="AS166" s="30">
        <f t="shared" si="103"/>
        <v>0</v>
      </c>
      <c r="AT166" s="30">
        <f t="shared" si="103"/>
        <v>0</v>
      </c>
      <c r="AU166" s="30">
        <f t="shared" si="103"/>
        <v>0</v>
      </c>
      <c r="AV166" s="30">
        <f t="shared" si="103"/>
        <v>0</v>
      </c>
      <c r="AW166" s="30">
        <f t="shared" si="103"/>
        <v>0</v>
      </c>
      <c r="AX166" s="30">
        <f t="shared" si="103"/>
        <v>0</v>
      </c>
      <c r="AY166" s="30">
        <f t="shared" si="103"/>
        <v>0</v>
      </c>
      <c r="AZ166" s="30">
        <f t="shared" si="103"/>
        <v>0</v>
      </c>
      <c r="BA166" s="30">
        <f t="shared" si="103"/>
        <v>0</v>
      </c>
      <c r="BB166" s="30">
        <f t="shared" si="103"/>
        <v>0</v>
      </c>
      <c r="BC166" s="30">
        <f t="shared" si="103"/>
        <v>0</v>
      </c>
      <c r="BD166" s="30">
        <f t="shared" si="103"/>
        <v>0</v>
      </c>
      <c r="BE166" s="30">
        <f t="shared" si="103"/>
        <v>0</v>
      </c>
      <c r="BF166" s="30">
        <f t="shared" si="103"/>
        <v>0</v>
      </c>
      <c r="BG166" s="30">
        <f t="shared" si="103"/>
        <v>0</v>
      </c>
      <c r="BH166" s="30">
        <f t="shared" si="103"/>
        <v>0</v>
      </c>
      <c r="BI166" s="30">
        <f t="shared" si="103"/>
        <v>0</v>
      </c>
      <c r="BJ166" s="30">
        <f t="shared" si="103"/>
        <v>0</v>
      </c>
      <c r="BK166" s="30">
        <f t="shared" si="103"/>
        <v>0</v>
      </c>
      <c r="BL166" s="30">
        <f t="shared" si="103"/>
        <v>0</v>
      </c>
      <c r="BM166" s="30">
        <f t="shared" si="103"/>
        <v>0</v>
      </c>
      <c r="BN166" s="30">
        <f t="shared" si="103"/>
        <v>0</v>
      </c>
      <c r="BO166" s="30">
        <f t="shared" si="103"/>
        <v>0</v>
      </c>
      <c r="BP166" s="30">
        <f t="shared" si="103"/>
        <v>0</v>
      </c>
      <c r="BQ166" s="30">
        <f t="shared" si="100"/>
        <v>0</v>
      </c>
      <c r="BR166" s="30">
        <f t="shared" si="100"/>
        <v>0</v>
      </c>
      <c r="BS166" s="30">
        <f t="shared" si="100"/>
        <v>0</v>
      </c>
      <c r="BT166" s="30">
        <f t="shared" si="100"/>
        <v>0</v>
      </c>
      <c r="BU166" s="30">
        <f t="shared" si="100"/>
        <v>0</v>
      </c>
      <c r="BV166" s="30">
        <f t="shared" si="100"/>
        <v>0</v>
      </c>
      <c r="BW166" s="30">
        <f t="shared" si="100"/>
        <v>0</v>
      </c>
      <c r="BX166" s="30">
        <f t="shared" si="100"/>
        <v>0</v>
      </c>
      <c r="BY166" s="30">
        <f t="shared" si="100"/>
        <v>0</v>
      </c>
      <c r="BZ166" s="30">
        <f t="shared" si="100"/>
        <v>0</v>
      </c>
      <c r="CA166" s="30">
        <f t="shared" si="100"/>
        <v>0</v>
      </c>
      <c r="CB166" s="30">
        <f t="shared" si="100"/>
        <v>0</v>
      </c>
      <c r="CC166" s="30">
        <f t="shared" si="100"/>
        <v>0</v>
      </c>
      <c r="CD166" s="30">
        <f t="shared" si="100"/>
        <v>0</v>
      </c>
      <c r="CE166" s="30">
        <f t="shared" si="100"/>
        <v>0</v>
      </c>
      <c r="CF166" s="30">
        <f t="shared" si="100"/>
        <v>0</v>
      </c>
      <c r="CG166" s="30">
        <f t="shared" si="100"/>
        <v>0</v>
      </c>
      <c r="CH166" s="34">
        <f t="shared" si="100"/>
        <v>0</v>
      </c>
    </row>
    <row r="167" spans="1:86" x14ac:dyDescent="0.3">
      <c r="A167" s="645"/>
      <c r="B167" s="326" t="s">
        <v>131</v>
      </c>
      <c r="C167" s="30">
        <f t="shared" si="101"/>
        <v>0</v>
      </c>
      <c r="D167" s="30">
        <f t="shared" si="102"/>
        <v>0</v>
      </c>
      <c r="E167" s="30">
        <f t="shared" si="103"/>
        <v>0</v>
      </c>
      <c r="F167" s="30">
        <f t="shared" si="103"/>
        <v>0</v>
      </c>
      <c r="G167" s="30">
        <f t="shared" si="103"/>
        <v>0</v>
      </c>
      <c r="H167" s="30">
        <f t="shared" si="103"/>
        <v>0</v>
      </c>
      <c r="I167" s="30">
        <f t="shared" si="103"/>
        <v>0</v>
      </c>
      <c r="J167" s="30">
        <f t="shared" si="103"/>
        <v>0</v>
      </c>
      <c r="K167" s="30">
        <f t="shared" si="103"/>
        <v>0</v>
      </c>
      <c r="L167" s="30">
        <f t="shared" si="103"/>
        <v>0</v>
      </c>
      <c r="M167" s="30">
        <f t="shared" si="103"/>
        <v>0</v>
      </c>
      <c r="N167" s="30">
        <f t="shared" si="103"/>
        <v>0</v>
      </c>
      <c r="O167" s="30">
        <f t="shared" si="103"/>
        <v>0</v>
      </c>
      <c r="P167" s="30">
        <f t="shared" si="103"/>
        <v>0</v>
      </c>
      <c r="Q167" s="30">
        <f t="shared" si="103"/>
        <v>0</v>
      </c>
      <c r="R167" s="30">
        <f t="shared" si="103"/>
        <v>0</v>
      </c>
      <c r="S167" s="30">
        <f t="shared" si="103"/>
        <v>0</v>
      </c>
      <c r="T167" s="30">
        <f t="shared" si="103"/>
        <v>0</v>
      </c>
      <c r="U167" s="30">
        <f t="shared" si="103"/>
        <v>0</v>
      </c>
      <c r="V167" s="30">
        <f t="shared" si="103"/>
        <v>0</v>
      </c>
      <c r="W167" s="30">
        <f t="shared" si="103"/>
        <v>0</v>
      </c>
      <c r="X167" s="30">
        <f t="shared" si="103"/>
        <v>0</v>
      </c>
      <c r="Y167" s="30">
        <f t="shared" si="103"/>
        <v>0</v>
      </c>
      <c r="Z167" s="30">
        <f t="shared" si="103"/>
        <v>0</v>
      </c>
      <c r="AA167" s="30">
        <f t="shared" si="103"/>
        <v>0</v>
      </c>
      <c r="AB167" s="30">
        <f t="shared" si="103"/>
        <v>0</v>
      </c>
      <c r="AC167" s="30">
        <f t="shared" si="103"/>
        <v>0</v>
      </c>
      <c r="AD167" s="30">
        <f t="shared" si="103"/>
        <v>0</v>
      </c>
      <c r="AE167" s="30">
        <f t="shared" si="103"/>
        <v>0</v>
      </c>
      <c r="AF167" s="30">
        <f t="shared" si="103"/>
        <v>0</v>
      </c>
      <c r="AG167" s="30">
        <f t="shared" si="103"/>
        <v>0</v>
      </c>
      <c r="AH167" s="30">
        <f t="shared" si="103"/>
        <v>0</v>
      </c>
      <c r="AI167" s="30">
        <f t="shared" si="103"/>
        <v>0</v>
      </c>
      <c r="AJ167" s="30">
        <f t="shared" si="103"/>
        <v>0</v>
      </c>
      <c r="AK167" s="30">
        <f t="shared" si="103"/>
        <v>0</v>
      </c>
      <c r="AL167" s="30">
        <f t="shared" si="103"/>
        <v>0</v>
      </c>
      <c r="AM167" s="30">
        <f t="shared" si="103"/>
        <v>0</v>
      </c>
      <c r="AN167" s="30">
        <f t="shared" si="103"/>
        <v>0</v>
      </c>
      <c r="AO167" s="30">
        <f t="shared" si="103"/>
        <v>0</v>
      </c>
      <c r="AP167" s="30">
        <f t="shared" si="103"/>
        <v>0</v>
      </c>
      <c r="AQ167" s="30">
        <f t="shared" si="103"/>
        <v>0</v>
      </c>
      <c r="AR167" s="30">
        <f t="shared" si="103"/>
        <v>0</v>
      </c>
      <c r="AS167" s="30">
        <f t="shared" si="103"/>
        <v>0</v>
      </c>
      <c r="AT167" s="30">
        <f t="shared" si="103"/>
        <v>0</v>
      </c>
      <c r="AU167" s="30">
        <f t="shared" si="103"/>
        <v>0</v>
      </c>
      <c r="AV167" s="30">
        <f t="shared" si="103"/>
        <v>0</v>
      </c>
      <c r="AW167" s="30">
        <f t="shared" si="103"/>
        <v>0</v>
      </c>
      <c r="AX167" s="30">
        <f t="shared" si="103"/>
        <v>0</v>
      </c>
      <c r="AY167" s="30">
        <f t="shared" si="103"/>
        <v>0</v>
      </c>
      <c r="AZ167" s="30">
        <f t="shared" si="103"/>
        <v>0</v>
      </c>
      <c r="BA167" s="30">
        <f t="shared" si="103"/>
        <v>0</v>
      </c>
      <c r="BB167" s="30">
        <f t="shared" si="103"/>
        <v>0</v>
      </c>
      <c r="BC167" s="30">
        <f t="shared" si="103"/>
        <v>0</v>
      </c>
      <c r="BD167" s="30">
        <f t="shared" si="103"/>
        <v>0</v>
      </c>
      <c r="BE167" s="30">
        <f t="shared" si="103"/>
        <v>0</v>
      </c>
      <c r="BF167" s="30">
        <f t="shared" si="103"/>
        <v>0</v>
      </c>
      <c r="BG167" s="30">
        <f t="shared" si="103"/>
        <v>0</v>
      </c>
      <c r="BH167" s="30">
        <f t="shared" si="103"/>
        <v>0</v>
      </c>
      <c r="BI167" s="30">
        <f t="shared" si="103"/>
        <v>0</v>
      </c>
      <c r="BJ167" s="30">
        <f t="shared" si="103"/>
        <v>0</v>
      </c>
      <c r="BK167" s="30">
        <f t="shared" si="103"/>
        <v>0</v>
      </c>
      <c r="BL167" s="30">
        <f t="shared" si="103"/>
        <v>0</v>
      </c>
      <c r="BM167" s="30">
        <f t="shared" si="103"/>
        <v>0</v>
      </c>
      <c r="BN167" s="30">
        <f t="shared" si="103"/>
        <v>0</v>
      </c>
      <c r="BO167" s="30">
        <f t="shared" si="103"/>
        <v>0</v>
      </c>
      <c r="BP167" s="30">
        <f t="shared" ref="BP167:CH170" si="104">IF(BP28=0,0,((BP10*0.5)+BO28-BP46)*BP83*BP132*BP$2)</f>
        <v>0</v>
      </c>
      <c r="BQ167" s="30">
        <f t="shared" si="104"/>
        <v>0</v>
      </c>
      <c r="BR167" s="30">
        <f t="shared" si="104"/>
        <v>0</v>
      </c>
      <c r="BS167" s="30">
        <f t="shared" si="104"/>
        <v>0</v>
      </c>
      <c r="BT167" s="30">
        <f t="shared" si="104"/>
        <v>0</v>
      </c>
      <c r="BU167" s="30">
        <f t="shared" si="104"/>
        <v>0</v>
      </c>
      <c r="BV167" s="30">
        <f t="shared" si="104"/>
        <v>0</v>
      </c>
      <c r="BW167" s="30">
        <f t="shared" si="104"/>
        <v>0</v>
      </c>
      <c r="BX167" s="30">
        <f t="shared" si="104"/>
        <v>0</v>
      </c>
      <c r="BY167" s="30">
        <f t="shared" si="104"/>
        <v>0</v>
      </c>
      <c r="BZ167" s="30">
        <f t="shared" si="104"/>
        <v>0</v>
      </c>
      <c r="CA167" s="30">
        <f t="shared" si="104"/>
        <v>0</v>
      </c>
      <c r="CB167" s="30">
        <f t="shared" si="104"/>
        <v>0</v>
      </c>
      <c r="CC167" s="30">
        <f t="shared" si="104"/>
        <v>0</v>
      </c>
      <c r="CD167" s="30">
        <f t="shared" si="104"/>
        <v>0</v>
      </c>
      <c r="CE167" s="30">
        <f t="shared" si="104"/>
        <v>0</v>
      </c>
      <c r="CF167" s="30">
        <f t="shared" si="104"/>
        <v>0</v>
      </c>
      <c r="CG167" s="30">
        <f t="shared" si="104"/>
        <v>0</v>
      </c>
      <c r="CH167" s="34">
        <f t="shared" si="104"/>
        <v>0</v>
      </c>
    </row>
    <row r="168" spans="1:86" x14ac:dyDescent="0.3">
      <c r="A168" s="645"/>
      <c r="B168" s="326" t="s">
        <v>132</v>
      </c>
      <c r="C168" s="30">
        <f t="shared" si="101"/>
        <v>0</v>
      </c>
      <c r="D168" s="30">
        <f t="shared" si="102"/>
        <v>0</v>
      </c>
      <c r="E168" s="30">
        <f t="shared" ref="E168:BP171" si="105">IF(E29=0,0,((E11*0.5)+D29-E47)*E84*E133*E$2)</f>
        <v>0</v>
      </c>
      <c r="F168" s="30">
        <f t="shared" si="105"/>
        <v>0</v>
      </c>
      <c r="G168" s="30">
        <f t="shared" si="105"/>
        <v>0</v>
      </c>
      <c r="H168" s="30">
        <f t="shared" si="105"/>
        <v>0</v>
      </c>
      <c r="I168" s="30">
        <f t="shared" si="105"/>
        <v>0</v>
      </c>
      <c r="J168" s="30">
        <f t="shared" si="105"/>
        <v>0</v>
      </c>
      <c r="K168" s="30">
        <f t="shared" si="105"/>
        <v>0</v>
      </c>
      <c r="L168" s="30">
        <f t="shared" si="105"/>
        <v>0</v>
      </c>
      <c r="M168" s="30">
        <f t="shared" si="105"/>
        <v>0</v>
      </c>
      <c r="N168" s="30">
        <f t="shared" si="105"/>
        <v>0</v>
      </c>
      <c r="O168" s="30">
        <f t="shared" si="105"/>
        <v>0</v>
      </c>
      <c r="P168" s="30">
        <f t="shared" si="105"/>
        <v>0</v>
      </c>
      <c r="Q168" s="30">
        <f t="shared" si="105"/>
        <v>0</v>
      </c>
      <c r="R168" s="30">
        <f t="shared" si="105"/>
        <v>0</v>
      </c>
      <c r="S168" s="30">
        <f t="shared" si="105"/>
        <v>0</v>
      </c>
      <c r="T168" s="30">
        <f t="shared" si="105"/>
        <v>0</v>
      </c>
      <c r="U168" s="30">
        <f t="shared" si="105"/>
        <v>0</v>
      </c>
      <c r="V168" s="30">
        <f t="shared" si="105"/>
        <v>0</v>
      </c>
      <c r="W168" s="30">
        <f t="shared" si="105"/>
        <v>0</v>
      </c>
      <c r="X168" s="30">
        <f t="shared" si="105"/>
        <v>0</v>
      </c>
      <c r="Y168" s="30">
        <f t="shared" si="105"/>
        <v>0</v>
      </c>
      <c r="Z168" s="30">
        <f t="shared" si="105"/>
        <v>0</v>
      </c>
      <c r="AA168" s="30">
        <f t="shared" si="105"/>
        <v>0</v>
      </c>
      <c r="AB168" s="30">
        <f t="shared" si="105"/>
        <v>0</v>
      </c>
      <c r="AC168" s="30">
        <f t="shared" si="105"/>
        <v>0</v>
      </c>
      <c r="AD168" s="30">
        <f t="shared" si="105"/>
        <v>0</v>
      </c>
      <c r="AE168" s="30">
        <f t="shared" si="105"/>
        <v>0</v>
      </c>
      <c r="AF168" s="30">
        <f t="shared" si="105"/>
        <v>0</v>
      </c>
      <c r="AG168" s="30">
        <f t="shared" si="105"/>
        <v>0</v>
      </c>
      <c r="AH168" s="30">
        <f t="shared" si="105"/>
        <v>0</v>
      </c>
      <c r="AI168" s="30">
        <f t="shared" si="105"/>
        <v>0</v>
      </c>
      <c r="AJ168" s="30">
        <f t="shared" si="105"/>
        <v>0</v>
      </c>
      <c r="AK168" s="30">
        <f t="shared" si="105"/>
        <v>0</v>
      </c>
      <c r="AL168" s="30">
        <f t="shared" si="105"/>
        <v>0</v>
      </c>
      <c r="AM168" s="30">
        <f t="shared" si="105"/>
        <v>0</v>
      </c>
      <c r="AN168" s="30">
        <f t="shared" si="105"/>
        <v>0</v>
      </c>
      <c r="AO168" s="30">
        <f t="shared" si="105"/>
        <v>0</v>
      </c>
      <c r="AP168" s="30">
        <f t="shared" si="105"/>
        <v>0</v>
      </c>
      <c r="AQ168" s="30">
        <f t="shared" si="105"/>
        <v>0</v>
      </c>
      <c r="AR168" s="30">
        <f t="shared" si="105"/>
        <v>0</v>
      </c>
      <c r="AS168" s="30">
        <f t="shared" si="105"/>
        <v>0</v>
      </c>
      <c r="AT168" s="30">
        <f t="shared" si="105"/>
        <v>0</v>
      </c>
      <c r="AU168" s="30">
        <f t="shared" si="105"/>
        <v>0</v>
      </c>
      <c r="AV168" s="30">
        <f t="shared" si="105"/>
        <v>0</v>
      </c>
      <c r="AW168" s="30">
        <f t="shared" si="105"/>
        <v>0</v>
      </c>
      <c r="AX168" s="30">
        <f t="shared" si="105"/>
        <v>0</v>
      </c>
      <c r="AY168" s="30">
        <f t="shared" si="105"/>
        <v>0</v>
      </c>
      <c r="AZ168" s="30">
        <f t="shared" si="105"/>
        <v>0</v>
      </c>
      <c r="BA168" s="30">
        <f t="shared" si="105"/>
        <v>0</v>
      </c>
      <c r="BB168" s="30">
        <f t="shared" si="105"/>
        <v>0</v>
      </c>
      <c r="BC168" s="30">
        <f t="shared" si="105"/>
        <v>0</v>
      </c>
      <c r="BD168" s="30">
        <f t="shared" si="105"/>
        <v>0</v>
      </c>
      <c r="BE168" s="30">
        <f t="shared" si="105"/>
        <v>0</v>
      </c>
      <c r="BF168" s="30">
        <f t="shared" si="105"/>
        <v>0</v>
      </c>
      <c r="BG168" s="30">
        <f t="shared" si="105"/>
        <v>0</v>
      </c>
      <c r="BH168" s="30">
        <f t="shared" si="105"/>
        <v>0</v>
      </c>
      <c r="BI168" s="30">
        <f t="shared" si="105"/>
        <v>0</v>
      </c>
      <c r="BJ168" s="30">
        <f t="shared" si="105"/>
        <v>0</v>
      </c>
      <c r="BK168" s="30">
        <f t="shared" si="105"/>
        <v>0</v>
      </c>
      <c r="BL168" s="30">
        <f t="shared" si="105"/>
        <v>0</v>
      </c>
      <c r="BM168" s="30">
        <f t="shared" si="105"/>
        <v>0</v>
      </c>
      <c r="BN168" s="30">
        <f t="shared" si="105"/>
        <v>0</v>
      </c>
      <c r="BO168" s="30">
        <f t="shared" si="105"/>
        <v>0</v>
      </c>
      <c r="BP168" s="30">
        <f t="shared" si="105"/>
        <v>0</v>
      </c>
      <c r="BQ168" s="30">
        <f t="shared" si="104"/>
        <v>0</v>
      </c>
      <c r="BR168" s="30">
        <f t="shared" si="104"/>
        <v>0</v>
      </c>
      <c r="BS168" s="30">
        <f t="shared" si="104"/>
        <v>0</v>
      </c>
      <c r="BT168" s="30">
        <f t="shared" si="104"/>
        <v>0</v>
      </c>
      <c r="BU168" s="30">
        <f t="shared" si="104"/>
        <v>0</v>
      </c>
      <c r="BV168" s="30">
        <f t="shared" si="104"/>
        <v>0</v>
      </c>
      <c r="BW168" s="30">
        <f t="shared" si="104"/>
        <v>0</v>
      </c>
      <c r="BX168" s="30">
        <f t="shared" si="104"/>
        <v>0</v>
      </c>
      <c r="BY168" s="30">
        <f t="shared" si="104"/>
        <v>0</v>
      </c>
      <c r="BZ168" s="30">
        <f t="shared" si="104"/>
        <v>0</v>
      </c>
      <c r="CA168" s="30">
        <f t="shared" si="104"/>
        <v>0</v>
      </c>
      <c r="CB168" s="30">
        <f t="shared" si="104"/>
        <v>0</v>
      </c>
      <c r="CC168" s="30">
        <f t="shared" si="104"/>
        <v>0</v>
      </c>
      <c r="CD168" s="30">
        <f t="shared" si="104"/>
        <v>0</v>
      </c>
      <c r="CE168" s="30">
        <f t="shared" si="104"/>
        <v>0</v>
      </c>
      <c r="CF168" s="30">
        <f t="shared" si="104"/>
        <v>0</v>
      </c>
      <c r="CG168" s="30">
        <f t="shared" si="104"/>
        <v>0</v>
      </c>
      <c r="CH168" s="34">
        <f t="shared" si="104"/>
        <v>0</v>
      </c>
    </row>
    <row r="169" spans="1:86" ht="15.75" customHeight="1" x14ac:dyDescent="0.3">
      <c r="A169" s="645"/>
      <c r="B169" s="326" t="s">
        <v>133</v>
      </c>
      <c r="C169" s="30">
        <f t="shared" si="101"/>
        <v>0</v>
      </c>
      <c r="D169" s="30">
        <f t="shared" si="102"/>
        <v>0</v>
      </c>
      <c r="E169" s="30">
        <f t="shared" si="105"/>
        <v>0</v>
      </c>
      <c r="F169" s="30">
        <f t="shared" si="105"/>
        <v>0</v>
      </c>
      <c r="G169" s="30">
        <f t="shared" si="105"/>
        <v>0</v>
      </c>
      <c r="H169" s="30">
        <f t="shared" si="105"/>
        <v>0</v>
      </c>
      <c r="I169" s="30">
        <f t="shared" si="105"/>
        <v>0</v>
      </c>
      <c r="J169" s="30">
        <f t="shared" si="105"/>
        <v>0</v>
      </c>
      <c r="K169" s="30">
        <f t="shared" si="105"/>
        <v>0</v>
      </c>
      <c r="L169" s="30">
        <f t="shared" si="105"/>
        <v>0</v>
      </c>
      <c r="M169" s="30">
        <f t="shared" si="105"/>
        <v>11.457204562564199</v>
      </c>
      <c r="N169" s="30">
        <f t="shared" si="105"/>
        <v>15.806787242148001</v>
      </c>
      <c r="O169" s="30">
        <f t="shared" si="105"/>
        <v>22.137170411858396</v>
      </c>
      <c r="P169" s="30">
        <f t="shared" si="105"/>
        <v>16.859986832303999</v>
      </c>
      <c r="Q169" s="30">
        <f t="shared" si="105"/>
        <v>19.4882738494356</v>
      </c>
      <c r="R169" s="30">
        <f t="shared" si="105"/>
        <v>21.626121687209999</v>
      </c>
      <c r="S169" s="30">
        <f t="shared" si="105"/>
        <v>30.913713201607194</v>
      </c>
      <c r="T169" s="30">
        <f t="shared" si="105"/>
        <v>63.77034863851199</v>
      </c>
      <c r="U169" s="30">
        <f t="shared" si="105"/>
        <v>73.456452604079999</v>
      </c>
      <c r="V169" s="30">
        <f t="shared" si="105"/>
        <v>61.989222651674396</v>
      </c>
      <c r="W169" s="30">
        <f t="shared" si="105"/>
        <v>58.018335815372389</v>
      </c>
      <c r="X169" s="30">
        <f t="shared" si="105"/>
        <v>28.936712484504</v>
      </c>
      <c r="Y169" s="30">
        <f t="shared" si="105"/>
        <v>22.914409125128397</v>
      </c>
      <c r="Z169" s="30">
        <f t="shared" si="105"/>
        <v>15.806787242148001</v>
      </c>
      <c r="AA169" s="30">
        <f t="shared" si="105"/>
        <v>22.137170411858396</v>
      </c>
      <c r="AB169" s="30">
        <f t="shared" si="105"/>
        <v>16.859986832303999</v>
      </c>
      <c r="AC169" s="30">
        <f t="shared" si="105"/>
        <v>19.4882738494356</v>
      </c>
      <c r="AD169" s="30">
        <f t="shared" si="105"/>
        <v>21.626121687209999</v>
      </c>
      <c r="AE169" s="30">
        <f t="shared" si="105"/>
        <v>30.913713201607194</v>
      </c>
      <c r="AF169" s="30">
        <f t="shared" si="105"/>
        <v>63.77034863851199</v>
      </c>
      <c r="AG169" s="30">
        <f t="shared" si="105"/>
        <v>73.456452604079999</v>
      </c>
      <c r="AH169" s="30">
        <f t="shared" si="105"/>
        <v>61.989222651674396</v>
      </c>
      <c r="AI169" s="30">
        <f t="shared" si="105"/>
        <v>58.018335815372389</v>
      </c>
      <c r="AJ169" s="30">
        <f t="shared" si="105"/>
        <v>28.936712484504</v>
      </c>
      <c r="AK169" s="30">
        <f t="shared" si="105"/>
        <v>22.914409125128397</v>
      </c>
      <c r="AL169" s="30">
        <f t="shared" si="105"/>
        <v>15.806787242148001</v>
      </c>
      <c r="AM169" s="30">
        <f t="shared" si="105"/>
        <v>22.137170411858396</v>
      </c>
      <c r="AN169" s="30">
        <f t="shared" si="105"/>
        <v>16.859986832303999</v>
      </c>
      <c r="AO169" s="30">
        <f t="shared" si="105"/>
        <v>19.4882738494356</v>
      </c>
      <c r="AP169" s="30">
        <f t="shared" si="105"/>
        <v>21.626121687209999</v>
      </c>
      <c r="AQ169" s="30">
        <f t="shared" si="105"/>
        <v>30.913713201607194</v>
      </c>
      <c r="AR169" s="30">
        <f t="shared" si="105"/>
        <v>63.77034863851199</v>
      </c>
      <c r="AS169" s="30">
        <f t="shared" si="105"/>
        <v>73.456452604079999</v>
      </c>
      <c r="AT169" s="30">
        <f t="shared" si="105"/>
        <v>61.989222651674396</v>
      </c>
      <c r="AU169" s="30">
        <f t="shared" si="105"/>
        <v>58.018335815372389</v>
      </c>
      <c r="AV169" s="30">
        <f t="shared" si="105"/>
        <v>28.936712484504</v>
      </c>
      <c r="AW169" s="30">
        <f t="shared" si="105"/>
        <v>22.914409125128397</v>
      </c>
      <c r="AX169" s="30">
        <f t="shared" si="105"/>
        <v>15.806787242148001</v>
      </c>
      <c r="AY169" s="30">
        <f t="shared" si="105"/>
        <v>22.137170411858396</v>
      </c>
      <c r="AZ169" s="30">
        <f t="shared" si="105"/>
        <v>16.859986832303999</v>
      </c>
      <c r="BA169" s="30">
        <f t="shared" si="105"/>
        <v>19.4882738494356</v>
      </c>
      <c r="BB169" s="30">
        <f t="shared" si="105"/>
        <v>21.626121687209999</v>
      </c>
      <c r="BC169" s="30">
        <f t="shared" si="105"/>
        <v>30.913713201607194</v>
      </c>
      <c r="BD169" s="30">
        <f t="shared" si="105"/>
        <v>63.77034863851199</v>
      </c>
      <c r="BE169" s="30">
        <f t="shared" si="105"/>
        <v>73.456452604079999</v>
      </c>
      <c r="BF169" s="30">
        <f t="shared" si="105"/>
        <v>61.989222651674396</v>
      </c>
      <c r="BG169" s="30">
        <f t="shared" si="105"/>
        <v>58.018335815372389</v>
      </c>
      <c r="BH169" s="30">
        <f t="shared" si="105"/>
        <v>28.936712484504</v>
      </c>
      <c r="BI169" s="30">
        <f t="shared" si="105"/>
        <v>22.914409125128397</v>
      </c>
      <c r="BJ169" s="30">
        <f t="shared" si="105"/>
        <v>15.806787242148001</v>
      </c>
      <c r="BK169" s="30">
        <f t="shared" si="105"/>
        <v>22.137170411858396</v>
      </c>
      <c r="BL169" s="30">
        <f t="shared" si="105"/>
        <v>16.859986832303999</v>
      </c>
      <c r="BM169" s="30">
        <f t="shared" si="105"/>
        <v>19.4882738494356</v>
      </c>
      <c r="BN169" s="30">
        <f t="shared" si="105"/>
        <v>21.626121687209999</v>
      </c>
      <c r="BO169" s="30">
        <f t="shared" si="105"/>
        <v>30.913713201607194</v>
      </c>
      <c r="BP169" s="30">
        <f t="shared" si="105"/>
        <v>63.77034863851199</v>
      </c>
      <c r="BQ169" s="30">
        <f t="shared" si="104"/>
        <v>73.456452604079999</v>
      </c>
      <c r="BR169" s="30">
        <f t="shared" si="104"/>
        <v>61.989222651674396</v>
      </c>
      <c r="BS169" s="30">
        <f t="shared" si="104"/>
        <v>58.018335815372389</v>
      </c>
      <c r="BT169" s="30">
        <f t="shared" si="104"/>
        <v>28.936712484504</v>
      </c>
      <c r="BU169" s="30">
        <f t="shared" si="104"/>
        <v>22.914409125128397</v>
      </c>
      <c r="BV169" s="30">
        <f t="shared" si="104"/>
        <v>15.806787242148001</v>
      </c>
      <c r="BW169" s="30">
        <f t="shared" si="104"/>
        <v>22.137170411858396</v>
      </c>
      <c r="BX169" s="30">
        <f t="shared" si="104"/>
        <v>16.859986832303999</v>
      </c>
      <c r="BY169" s="30">
        <f t="shared" si="104"/>
        <v>19.4882738494356</v>
      </c>
      <c r="BZ169" s="30">
        <f t="shared" si="104"/>
        <v>21.626121687209999</v>
      </c>
      <c r="CA169" s="30">
        <f t="shared" si="104"/>
        <v>30.913713201607194</v>
      </c>
      <c r="CB169" s="30">
        <f t="shared" si="104"/>
        <v>63.77034863851199</v>
      </c>
      <c r="CC169" s="30">
        <f t="shared" si="104"/>
        <v>73.456452604079999</v>
      </c>
      <c r="CD169" s="30">
        <f t="shared" si="104"/>
        <v>61.989222651674396</v>
      </c>
      <c r="CE169" s="30">
        <f t="shared" si="104"/>
        <v>58.018335815372389</v>
      </c>
      <c r="CF169" s="30">
        <f t="shared" si="104"/>
        <v>28.936712484504</v>
      </c>
      <c r="CG169" s="30">
        <f t="shared" si="104"/>
        <v>22.914409125128397</v>
      </c>
      <c r="CH169" s="34">
        <f t="shared" si="104"/>
        <v>15.806787242148001</v>
      </c>
    </row>
    <row r="170" spans="1:86" x14ac:dyDescent="0.3">
      <c r="A170" s="645"/>
      <c r="B170" s="326" t="s">
        <v>134</v>
      </c>
      <c r="C170" s="30">
        <f t="shared" si="101"/>
        <v>0</v>
      </c>
      <c r="D170" s="30">
        <f t="shared" si="102"/>
        <v>0</v>
      </c>
      <c r="E170" s="30">
        <f t="shared" si="105"/>
        <v>0</v>
      </c>
      <c r="F170" s="30">
        <f t="shared" si="105"/>
        <v>0</v>
      </c>
      <c r="G170" s="30">
        <f t="shared" si="105"/>
        <v>0</v>
      </c>
      <c r="H170" s="30">
        <f t="shared" si="105"/>
        <v>0</v>
      </c>
      <c r="I170" s="30">
        <f t="shared" si="105"/>
        <v>0</v>
      </c>
      <c r="J170" s="30">
        <f t="shared" si="105"/>
        <v>0</v>
      </c>
      <c r="K170" s="30">
        <f t="shared" si="105"/>
        <v>0</v>
      </c>
      <c r="L170" s="30">
        <f t="shared" si="105"/>
        <v>0</v>
      </c>
      <c r="M170" s="30">
        <f t="shared" si="105"/>
        <v>0</v>
      </c>
      <c r="N170" s="30">
        <f t="shared" si="105"/>
        <v>0</v>
      </c>
      <c r="O170" s="30">
        <f t="shared" si="105"/>
        <v>0</v>
      </c>
      <c r="P170" s="30">
        <f t="shared" si="105"/>
        <v>0</v>
      </c>
      <c r="Q170" s="30">
        <f t="shared" si="105"/>
        <v>0</v>
      </c>
      <c r="R170" s="30">
        <f t="shared" si="105"/>
        <v>0</v>
      </c>
      <c r="S170" s="30">
        <f t="shared" si="105"/>
        <v>0</v>
      </c>
      <c r="T170" s="30">
        <f t="shared" si="105"/>
        <v>0</v>
      </c>
      <c r="U170" s="30">
        <f t="shared" si="105"/>
        <v>0</v>
      </c>
      <c r="V170" s="30">
        <f t="shared" si="105"/>
        <v>0</v>
      </c>
      <c r="W170" s="30">
        <f t="shared" si="105"/>
        <v>0</v>
      </c>
      <c r="X170" s="30">
        <f t="shared" si="105"/>
        <v>0</v>
      </c>
      <c r="Y170" s="30">
        <f t="shared" si="105"/>
        <v>0</v>
      </c>
      <c r="Z170" s="30">
        <f t="shared" si="105"/>
        <v>0</v>
      </c>
      <c r="AA170" s="30">
        <f t="shared" si="105"/>
        <v>0</v>
      </c>
      <c r="AB170" s="30">
        <f t="shared" si="105"/>
        <v>0</v>
      </c>
      <c r="AC170" s="30">
        <f t="shared" si="105"/>
        <v>0</v>
      </c>
      <c r="AD170" s="30">
        <f t="shared" si="105"/>
        <v>0</v>
      </c>
      <c r="AE170" s="30">
        <f t="shared" si="105"/>
        <v>0</v>
      </c>
      <c r="AF170" s="30">
        <f t="shared" si="105"/>
        <v>0</v>
      </c>
      <c r="AG170" s="30">
        <f t="shared" si="105"/>
        <v>0</v>
      </c>
      <c r="AH170" s="30">
        <f t="shared" si="105"/>
        <v>0</v>
      </c>
      <c r="AI170" s="30">
        <f t="shared" si="105"/>
        <v>0</v>
      </c>
      <c r="AJ170" s="30">
        <f t="shared" si="105"/>
        <v>0</v>
      </c>
      <c r="AK170" s="30">
        <f t="shared" si="105"/>
        <v>0</v>
      </c>
      <c r="AL170" s="30">
        <f t="shared" si="105"/>
        <v>0</v>
      </c>
      <c r="AM170" s="30">
        <f t="shared" si="105"/>
        <v>0</v>
      </c>
      <c r="AN170" s="30">
        <f t="shared" si="105"/>
        <v>0</v>
      </c>
      <c r="AO170" s="30">
        <f t="shared" si="105"/>
        <v>0</v>
      </c>
      <c r="AP170" s="30">
        <f t="shared" si="105"/>
        <v>0</v>
      </c>
      <c r="AQ170" s="30">
        <f t="shared" si="105"/>
        <v>0</v>
      </c>
      <c r="AR170" s="30">
        <f t="shared" si="105"/>
        <v>0</v>
      </c>
      <c r="AS170" s="30">
        <f t="shared" si="105"/>
        <v>0</v>
      </c>
      <c r="AT170" s="30">
        <f t="shared" si="105"/>
        <v>0</v>
      </c>
      <c r="AU170" s="30">
        <f t="shared" si="105"/>
        <v>0</v>
      </c>
      <c r="AV170" s="30">
        <f t="shared" si="105"/>
        <v>0</v>
      </c>
      <c r="AW170" s="30">
        <f t="shared" si="105"/>
        <v>0</v>
      </c>
      <c r="AX170" s="30">
        <f t="shared" si="105"/>
        <v>0</v>
      </c>
      <c r="AY170" s="30">
        <f t="shared" si="105"/>
        <v>0</v>
      </c>
      <c r="AZ170" s="30">
        <f t="shared" si="105"/>
        <v>0</v>
      </c>
      <c r="BA170" s="30">
        <f t="shared" si="105"/>
        <v>0</v>
      </c>
      <c r="BB170" s="30">
        <f t="shared" si="105"/>
        <v>0</v>
      </c>
      <c r="BC170" s="30">
        <f t="shared" si="105"/>
        <v>0</v>
      </c>
      <c r="BD170" s="30">
        <f t="shared" si="105"/>
        <v>0</v>
      </c>
      <c r="BE170" s="30">
        <f t="shared" si="105"/>
        <v>0</v>
      </c>
      <c r="BF170" s="30">
        <f t="shared" si="105"/>
        <v>0</v>
      </c>
      <c r="BG170" s="30">
        <f t="shared" si="105"/>
        <v>0</v>
      </c>
      <c r="BH170" s="30">
        <f t="shared" si="105"/>
        <v>0</v>
      </c>
      <c r="BI170" s="30">
        <f t="shared" si="105"/>
        <v>0</v>
      </c>
      <c r="BJ170" s="30">
        <f t="shared" si="105"/>
        <v>0</v>
      </c>
      <c r="BK170" s="30">
        <f t="shared" si="105"/>
        <v>0</v>
      </c>
      <c r="BL170" s="30">
        <f t="shared" si="105"/>
        <v>0</v>
      </c>
      <c r="BM170" s="30">
        <f t="shared" si="105"/>
        <v>0</v>
      </c>
      <c r="BN170" s="30">
        <f t="shared" si="105"/>
        <v>0</v>
      </c>
      <c r="BO170" s="30">
        <f t="shared" si="105"/>
        <v>0</v>
      </c>
      <c r="BP170" s="30">
        <f t="shared" si="105"/>
        <v>0</v>
      </c>
      <c r="BQ170" s="30">
        <f t="shared" si="104"/>
        <v>0</v>
      </c>
      <c r="BR170" s="30">
        <f t="shared" si="104"/>
        <v>0</v>
      </c>
      <c r="BS170" s="30">
        <f t="shared" si="104"/>
        <v>0</v>
      </c>
      <c r="BT170" s="30">
        <f t="shared" si="104"/>
        <v>0</v>
      </c>
      <c r="BU170" s="30">
        <f t="shared" si="104"/>
        <v>0</v>
      </c>
      <c r="BV170" s="30">
        <f t="shared" si="104"/>
        <v>0</v>
      </c>
      <c r="BW170" s="30">
        <f t="shared" si="104"/>
        <v>0</v>
      </c>
      <c r="BX170" s="30">
        <f t="shared" si="104"/>
        <v>0</v>
      </c>
      <c r="BY170" s="30">
        <f t="shared" si="104"/>
        <v>0</v>
      </c>
      <c r="BZ170" s="30">
        <f t="shared" si="104"/>
        <v>0</v>
      </c>
      <c r="CA170" s="30">
        <f t="shared" si="104"/>
        <v>0</v>
      </c>
      <c r="CB170" s="30">
        <f t="shared" si="104"/>
        <v>0</v>
      </c>
      <c r="CC170" s="30">
        <f t="shared" si="104"/>
        <v>0</v>
      </c>
      <c r="CD170" s="30">
        <f t="shared" si="104"/>
        <v>0</v>
      </c>
      <c r="CE170" s="30">
        <f t="shared" si="104"/>
        <v>0</v>
      </c>
      <c r="CF170" s="30">
        <f t="shared" si="104"/>
        <v>0</v>
      </c>
      <c r="CG170" s="30">
        <f t="shared" si="104"/>
        <v>0</v>
      </c>
      <c r="CH170" s="34">
        <f t="shared" si="104"/>
        <v>0</v>
      </c>
    </row>
    <row r="171" spans="1:86" x14ac:dyDescent="0.3">
      <c r="A171" s="645"/>
      <c r="B171" s="326" t="s">
        <v>232</v>
      </c>
      <c r="C171" s="30">
        <f t="shared" si="101"/>
        <v>0</v>
      </c>
      <c r="D171" s="30">
        <f t="shared" si="102"/>
        <v>0</v>
      </c>
      <c r="E171" s="30">
        <f t="shared" si="105"/>
        <v>0</v>
      </c>
      <c r="F171" s="30">
        <f t="shared" si="105"/>
        <v>0</v>
      </c>
      <c r="G171" s="30">
        <f t="shared" si="105"/>
        <v>0</v>
      </c>
      <c r="H171" s="30">
        <f t="shared" si="105"/>
        <v>0</v>
      </c>
      <c r="I171" s="30">
        <f t="shared" si="105"/>
        <v>0</v>
      </c>
      <c r="J171" s="30">
        <f t="shared" si="105"/>
        <v>0</v>
      </c>
      <c r="K171" s="30">
        <f t="shared" si="105"/>
        <v>0</v>
      </c>
      <c r="L171" s="30">
        <f t="shared" si="105"/>
        <v>0</v>
      </c>
      <c r="M171" s="30">
        <f t="shared" si="105"/>
        <v>0</v>
      </c>
      <c r="N171" s="30">
        <f t="shared" si="105"/>
        <v>0</v>
      </c>
      <c r="O171" s="30">
        <f t="shared" si="105"/>
        <v>0</v>
      </c>
      <c r="P171" s="30">
        <f t="shared" si="105"/>
        <v>0</v>
      </c>
      <c r="Q171" s="30">
        <f t="shared" si="105"/>
        <v>0</v>
      </c>
      <c r="R171" s="30">
        <f t="shared" si="105"/>
        <v>0</v>
      </c>
      <c r="S171" s="30">
        <f t="shared" si="105"/>
        <v>0</v>
      </c>
      <c r="T171" s="30">
        <f t="shared" si="105"/>
        <v>0</v>
      </c>
      <c r="U171" s="30">
        <f t="shared" si="105"/>
        <v>0</v>
      </c>
      <c r="V171" s="30">
        <f t="shared" si="105"/>
        <v>0</v>
      </c>
      <c r="W171" s="30">
        <f t="shared" si="105"/>
        <v>0</v>
      </c>
      <c r="X171" s="30">
        <f t="shared" si="105"/>
        <v>0</v>
      </c>
      <c r="Y171" s="30">
        <f t="shared" si="105"/>
        <v>0</v>
      </c>
      <c r="Z171" s="30">
        <f t="shared" si="105"/>
        <v>0</v>
      </c>
      <c r="AA171" s="30">
        <f t="shared" si="105"/>
        <v>0</v>
      </c>
      <c r="AB171" s="30">
        <f t="shared" si="105"/>
        <v>0</v>
      </c>
      <c r="AC171" s="30">
        <f t="shared" si="105"/>
        <v>0</v>
      </c>
      <c r="AD171" s="30">
        <f t="shared" si="105"/>
        <v>0</v>
      </c>
      <c r="AE171" s="30">
        <f t="shared" si="105"/>
        <v>0</v>
      </c>
      <c r="AF171" s="30">
        <f t="shared" si="105"/>
        <v>0</v>
      </c>
      <c r="AG171" s="30">
        <f t="shared" si="105"/>
        <v>0</v>
      </c>
      <c r="AH171" s="30">
        <f t="shared" si="105"/>
        <v>0</v>
      </c>
      <c r="AI171" s="30">
        <f t="shared" si="105"/>
        <v>0</v>
      </c>
      <c r="AJ171" s="30">
        <f t="shared" si="105"/>
        <v>0</v>
      </c>
      <c r="AK171" s="30">
        <f t="shared" si="105"/>
        <v>0</v>
      </c>
      <c r="AL171" s="30">
        <f t="shared" si="105"/>
        <v>0</v>
      </c>
      <c r="AM171" s="30">
        <f t="shared" si="105"/>
        <v>0</v>
      </c>
      <c r="AN171" s="30">
        <f t="shared" si="105"/>
        <v>0</v>
      </c>
      <c r="AO171" s="30">
        <f t="shared" si="105"/>
        <v>0</v>
      </c>
      <c r="AP171" s="30">
        <f t="shared" si="105"/>
        <v>0</v>
      </c>
      <c r="AQ171" s="30">
        <f t="shared" si="105"/>
        <v>0</v>
      </c>
      <c r="AR171" s="30">
        <f t="shared" si="105"/>
        <v>0</v>
      </c>
      <c r="AS171" s="30">
        <f t="shared" si="105"/>
        <v>0</v>
      </c>
      <c r="AT171" s="30">
        <f t="shared" si="105"/>
        <v>0</v>
      </c>
      <c r="AU171" s="30">
        <f t="shared" si="105"/>
        <v>0</v>
      </c>
      <c r="AV171" s="30">
        <f t="shared" si="105"/>
        <v>0</v>
      </c>
      <c r="AW171" s="30">
        <f t="shared" si="105"/>
        <v>0</v>
      </c>
      <c r="AX171" s="30">
        <f t="shared" si="105"/>
        <v>0</v>
      </c>
      <c r="AY171" s="30">
        <f t="shared" si="105"/>
        <v>0</v>
      </c>
      <c r="AZ171" s="30">
        <f t="shared" si="105"/>
        <v>0</v>
      </c>
      <c r="BA171" s="30">
        <f t="shared" si="105"/>
        <v>0</v>
      </c>
      <c r="BB171" s="30">
        <f t="shared" si="105"/>
        <v>0</v>
      </c>
      <c r="BC171" s="30">
        <f t="shared" si="105"/>
        <v>0</v>
      </c>
      <c r="BD171" s="30">
        <f t="shared" si="105"/>
        <v>0</v>
      </c>
      <c r="BE171" s="30">
        <f t="shared" si="105"/>
        <v>0</v>
      </c>
      <c r="BF171" s="30">
        <f t="shared" si="105"/>
        <v>0</v>
      </c>
      <c r="BG171" s="30">
        <f t="shared" si="105"/>
        <v>0</v>
      </c>
      <c r="BH171" s="30">
        <f t="shared" si="105"/>
        <v>0</v>
      </c>
      <c r="BI171" s="30">
        <f t="shared" si="105"/>
        <v>0</v>
      </c>
      <c r="BJ171" s="30">
        <f t="shared" si="105"/>
        <v>0</v>
      </c>
      <c r="BK171" s="30">
        <f t="shared" si="105"/>
        <v>0</v>
      </c>
      <c r="BL171" s="30">
        <f t="shared" si="105"/>
        <v>0</v>
      </c>
      <c r="BM171" s="30">
        <f t="shared" si="105"/>
        <v>0</v>
      </c>
      <c r="BN171" s="30">
        <f t="shared" si="105"/>
        <v>0</v>
      </c>
      <c r="BO171" s="30">
        <f t="shared" si="105"/>
        <v>0</v>
      </c>
      <c r="BP171" s="30">
        <f t="shared" ref="BP171:CH174" si="106">IF(BP32=0,0,((BP14*0.5)+BO32-BP50)*BP87*BP136*BP$2)</f>
        <v>0</v>
      </c>
      <c r="BQ171" s="30">
        <f t="shared" si="106"/>
        <v>0</v>
      </c>
      <c r="BR171" s="30">
        <f t="shared" si="106"/>
        <v>0</v>
      </c>
      <c r="BS171" s="30">
        <f t="shared" si="106"/>
        <v>0</v>
      </c>
      <c r="BT171" s="30">
        <f t="shared" si="106"/>
        <v>0</v>
      </c>
      <c r="BU171" s="30">
        <f t="shared" si="106"/>
        <v>0</v>
      </c>
      <c r="BV171" s="30">
        <f t="shared" si="106"/>
        <v>0</v>
      </c>
      <c r="BW171" s="30">
        <f t="shared" si="106"/>
        <v>0</v>
      </c>
      <c r="BX171" s="30">
        <f t="shared" si="106"/>
        <v>0</v>
      </c>
      <c r="BY171" s="30">
        <f t="shared" si="106"/>
        <v>0</v>
      </c>
      <c r="BZ171" s="30">
        <f t="shared" si="106"/>
        <v>0</v>
      </c>
      <c r="CA171" s="30">
        <f t="shared" si="106"/>
        <v>0</v>
      </c>
      <c r="CB171" s="30">
        <f t="shared" si="106"/>
        <v>0</v>
      </c>
      <c r="CC171" s="30">
        <f t="shared" si="106"/>
        <v>0</v>
      </c>
      <c r="CD171" s="30">
        <f t="shared" si="106"/>
        <v>0</v>
      </c>
      <c r="CE171" s="30">
        <f t="shared" si="106"/>
        <v>0</v>
      </c>
      <c r="CF171" s="30">
        <f t="shared" si="106"/>
        <v>0</v>
      </c>
      <c r="CG171" s="30">
        <f t="shared" si="106"/>
        <v>0</v>
      </c>
      <c r="CH171" s="34">
        <f t="shared" si="106"/>
        <v>0</v>
      </c>
    </row>
    <row r="172" spans="1:86" x14ac:dyDescent="0.3">
      <c r="A172" s="645"/>
      <c r="B172" s="326" t="s">
        <v>233</v>
      </c>
      <c r="C172" s="30">
        <f t="shared" si="101"/>
        <v>0</v>
      </c>
      <c r="D172" s="30">
        <f t="shared" si="102"/>
        <v>0</v>
      </c>
      <c r="E172" s="30">
        <f t="shared" ref="E172:BP174" si="107">IF(E33=0,0,((E15*0.5)+D33-E51)*E88*E137*E$2)</f>
        <v>0</v>
      </c>
      <c r="F172" s="30">
        <f t="shared" si="107"/>
        <v>0</v>
      </c>
      <c r="G172" s="30">
        <f t="shared" si="107"/>
        <v>0</v>
      </c>
      <c r="H172" s="30">
        <f t="shared" si="107"/>
        <v>0</v>
      </c>
      <c r="I172" s="30">
        <f t="shared" si="107"/>
        <v>0</v>
      </c>
      <c r="J172" s="30">
        <f t="shared" si="107"/>
        <v>0</v>
      </c>
      <c r="K172" s="30">
        <f t="shared" si="107"/>
        <v>0</v>
      </c>
      <c r="L172" s="30">
        <f t="shared" si="107"/>
        <v>0</v>
      </c>
      <c r="M172" s="30">
        <f t="shared" si="107"/>
        <v>0</v>
      </c>
      <c r="N172" s="30">
        <f t="shared" si="107"/>
        <v>0</v>
      </c>
      <c r="O172" s="30">
        <f t="shared" si="107"/>
        <v>0</v>
      </c>
      <c r="P172" s="30">
        <f t="shared" si="107"/>
        <v>0</v>
      </c>
      <c r="Q172" s="30">
        <f t="shared" si="107"/>
        <v>0</v>
      </c>
      <c r="R172" s="30">
        <f t="shared" si="107"/>
        <v>0</v>
      </c>
      <c r="S172" s="30">
        <f t="shared" si="107"/>
        <v>0</v>
      </c>
      <c r="T172" s="30">
        <f t="shared" si="107"/>
        <v>0</v>
      </c>
      <c r="U172" s="30">
        <f t="shared" si="107"/>
        <v>0</v>
      </c>
      <c r="V172" s="30">
        <f t="shared" si="107"/>
        <v>0</v>
      </c>
      <c r="W172" s="30">
        <f t="shared" si="107"/>
        <v>0</v>
      </c>
      <c r="X172" s="30">
        <f t="shared" si="107"/>
        <v>0</v>
      </c>
      <c r="Y172" s="30">
        <f t="shared" si="107"/>
        <v>0</v>
      </c>
      <c r="Z172" s="30">
        <f t="shared" si="107"/>
        <v>0</v>
      </c>
      <c r="AA172" s="30">
        <f t="shared" si="107"/>
        <v>0</v>
      </c>
      <c r="AB172" s="30">
        <f t="shared" si="107"/>
        <v>0</v>
      </c>
      <c r="AC172" s="30">
        <f t="shared" si="107"/>
        <v>0</v>
      </c>
      <c r="AD172" s="30">
        <f t="shared" si="107"/>
        <v>0</v>
      </c>
      <c r="AE172" s="30">
        <f t="shared" si="107"/>
        <v>0</v>
      </c>
      <c r="AF172" s="30">
        <f t="shared" si="107"/>
        <v>0</v>
      </c>
      <c r="AG172" s="30">
        <f t="shared" si="107"/>
        <v>0</v>
      </c>
      <c r="AH172" s="30">
        <f t="shared" si="107"/>
        <v>0</v>
      </c>
      <c r="AI172" s="30">
        <f t="shared" si="107"/>
        <v>0</v>
      </c>
      <c r="AJ172" s="30">
        <f t="shared" si="107"/>
        <v>0</v>
      </c>
      <c r="AK172" s="30">
        <f t="shared" si="107"/>
        <v>0</v>
      </c>
      <c r="AL172" s="30">
        <f t="shared" si="107"/>
        <v>0</v>
      </c>
      <c r="AM172" s="30">
        <f t="shared" si="107"/>
        <v>0</v>
      </c>
      <c r="AN172" s="30">
        <f t="shared" si="107"/>
        <v>0</v>
      </c>
      <c r="AO172" s="30">
        <f t="shared" si="107"/>
        <v>0</v>
      </c>
      <c r="AP172" s="30">
        <f t="shared" si="107"/>
        <v>0</v>
      </c>
      <c r="AQ172" s="30">
        <f t="shared" si="107"/>
        <v>0</v>
      </c>
      <c r="AR172" s="30">
        <f t="shared" si="107"/>
        <v>0</v>
      </c>
      <c r="AS172" s="30">
        <f t="shared" si="107"/>
        <v>0</v>
      </c>
      <c r="AT172" s="30">
        <f t="shared" si="107"/>
        <v>0</v>
      </c>
      <c r="AU172" s="30">
        <f t="shared" si="107"/>
        <v>0</v>
      </c>
      <c r="AV172" s="30">
        <f t="shared" si="107"/>
        <v>0</v>
      </c>
      <c r="AW172" s="30">
        <f t="shared" si="107"/>
        <v>0</v>
      </c>
      <c r="AX172" s="30">
        <f t="shared" si="107"/>
        <v>0</v>
      </c>
      <c r="AY172" s="30">
        <f t="shared" si="107"/>
        <v>0</v>
      </c>
      <c r="AZ172" s="30">
        <f t="shared" si="107"/>
        <v>0</v>
      </c>
      <c r="BA172" s="30">
        <f t="shared" si="107"/>
        <v>0</v>
      </c>
      <c r="BB172" s="30">
        <f t="shared" si="107"/>
        <v>0</v>
      </c>
      <c r="BC172" s="30">
        <f t="shared" si="107"/>
        <v>0</v>
      </c>
      <c r="BD172" s="30">
        <f t="shared" si="107"/>
        <v>0</v>
      </c>
      <c r="BE172" s="30">
        <f t="shared" si="107"/>
        <v>0</v>
      </c>
      <c r="BF172" s="30">
        <f t="shared" si="107"/>
        <v>0</v>
      </c>
      <c r="BG172" s="30">
        <f t="shared" si="107"/>
        <v>0</v>
      </c>
      <c r="BH172" s="30">
        <f t="shared" si="107"/>
        <v>0</v>
      </c>
      <c r="BI172" s="30">
        <f t="shared" si="107"/>
        <v>0</v>
      </c>
      <c r="BJ172" s="30">
        <f t="shared" si="107"/>
        <v>0</v>
      </c>
      <c r="BK172" s="30">
        <f t="shared" si="107"/>
        <v>0</v>
      </c>
      <c r="BL172" s="30">
        <f t="shared" si="107"/>
        <v>0</v>
      </c>
      <c r="BM172" s="30">
        <f t="shared" si="107"/>
        <v>0</v>
      </c>
      <c r="BN172" s="30">
        <f t="shared" si="107"/>
        <v>0</v>
      </c>
      <c r="BO172" s="30">
        <f t="shared" si="107"/>
        <v>0</v>
      </c>
      <c r="BP172" s="30">
        <f t="shared" si="107"/>
        <v>0</v>
      </c>
      <c r="BQ172" s="30">
        <f t="shared" si="106"/>
        <v>0</v>
      </c>
      <c r="BR172" s="30">
        <f t="shared" si="106"/>
        <v>0</v>
      </c>
      <c r="BS172" s="30">
        <f t="shared" si="106"/>
        <v>0</v>
      </c>
      <c r="BT172" s="30">
        <f t="shared" si="106"/>
        <v>0</v>
      </c>
      <c r="BU172" s="30">
        <f t="shared" si="106"/>
        <v>0</v>
      </c>
      <c r="BV172" s="30">
        <f t="shared" si="106"/>
        <v>0</v>
      </c>
      <c r="BW172" s="30">
        <f t="shared" si="106"/>
        <v>0</v>
      </c>
      <c r="BX172" s="30">
        <f t="shared" si="106"/>
        <v>0</v>
      </c>
      <c r="BY172" s="30">
        <f t="shared" si="106"/>
        <v>0</v>
      </c>
      <c r="BZ172" s="30">
        <f t="shared" si="106"/>
        <v>0</v>
      </c>
      <c r="CA172" s="30">
        <f t="shared" si="106"/>
        <v>0</v>
      </c>
      <c r="CB172" s="30">
        <f t="shared" si="106"/>
        <v>0</v>
      </c>
      <c r="CC172" s="30">
        <f t="shared" si="106"/>
        <v>0</v>
      </c>
      <c r="CD172" s="30">
        <f t="shared" si="106"/>
        <v>0</v>
      </c>
      <c r="CE172" s="30">
        <f t="shared" si="106"/>
        <v>0</v>
      </c>
      <c r="CF172" s="30">
        <f t="shared" si="106"/>
        <v>0</v>
      </c>
      <c r="CG172" s="30">
        <f t="shared" si="106"/>
        <v>0</v>
      </c>
      <c r="CH172" s="34">
        <f t="shared" si="106"/>
        <v>0</v>
      </c>
    </row>
    <row r="173" spans="1:86" ht="15.75" customHeight="1" x14ac:dyDescent="0.3">
      <c r="A173" s="645"/>
      <c r="B173" s="326" t="s">
        <v>136</v>
      </c>
      <c r="C173" s="30">
        <f t="shared" si="101"/>
        <v>0</v>
      </c>
      <c r="D173" s="30">
        <f t="shared" si="102"/>
        <v>0</v>
      </c>
      <c r="E173" s="30">
        <f t="shared" si="107"/>
        <v>0</v>
      </c>
      <c r="F173" s="30">
        <f t="shared" si="107"/>
        <v>0</v>
      </c>
      <c r="G173" s="30">
        <f t="shared" si="107"/>
        <v>0</v>
      </c>
      <c r="H173" s="30">
        <f t="shared" si="107"/>
        <v>0</v>
      </c>
      <c r="I173" s="30">
        <f t="shared" si="107"/>
        <v>0</v>
      </c>
      <c r="J173" s="30">
        <f t="shared" si="107"/>
        <v>0</v>
      </c>
      <c r="K173" s="30">
        <f t="shared" si="107"/>
        <v>0</v>
      </c>
      <c r="L173" s="30">
        <f t="shared" si="107"/>
        <v>0</v>
      </c>
      <c r="M173" s="30">
        <f t="shared" si="107"/>
        <v>0</v>
      </c>
      <c r="N173" s="30">
        <f t="shared" si="107"/>
        <v>0</v>
      </c>
      <c r="O173" s="30">
        <f t="shared" si="107"/>
        <v>0</v>
      </c>
      <c r="P173" s="30">
        <f t="shared" si="107"/>
        <v>0</v>
      </c>
      <c r="Q173" s="30">
        <f t="shared" si="107"/>
        <v>0</v>
      </c>
      <c r="R173" s="30">
        <f t="shared" si="107"/>
        <v>0</v>
      </c>
      <c r="S173" s="30">
        <f t="shared" si="107"/>
        <v>0</v>
      </c>
      <c r="T173" s="30">
        <f t="shared" si="107"/>
        <v>0</v>
      </c>
      <c r="U173" s="30">
        <f t="shared" si="107"/>
        <v>0</v>
      </c>
      <c r="V173" s="30">
        <f t="shared" si="107"/>
        <v>0</v>
      </c>
      <c r="W173" s="30">
        <f t="shared" si="107"/>
        <v>0</v>
      </c>
      <c r="X173" s="30">
        <f t="shared" si="107"/>
        <v>0</v>
      </c>
      <c r="Y173" s="30">
        <f t="shared" si="107"/>
        <v>0</v>
      </c>
      <c r="Z173" s="30">
        <f t="shared" si="107"/>
        <v>0</v>
      </c>
      <c r="AA173" s="30">
        <f t="shared" si="107"/>
        <v>0</v>
      </c>
      <c r="AB173" s="30">
        <f t="shared" si="107"/>
        <v>0</v>
      </c>
      <c r="AC173" s="30">
        <f t="shared" si="107"/>
        <v>0</v>
      </c>
      <c r="AD173" s="30">
        <f t="shared" si="107"/>
        <v>0</v>
      </c>
      <c r="AE173" s="30">
        <f t="shared" si="107"/>
        <v>0</v>
      </c>
      <c r="AF173" s="30">
        <f t="shared" si="107"/>
        <v>0</v>
      </c>
      <c r="AG173" s="30">
        <f t="shared" si="107"/>
        <v>0</v>
      </c>
      <c r="AH173" s="30">
        <f t="shared" si="107"/>
        <v>0</v>
      </c>
      <c r="AI173" s="30">
        <f t="shared" si="107"/>
        <v>0</v>
      </c>
      <c r="AJ173" s="30">
        <f t="shared" si="107"/>
        <v>0</v>
      </c>
      <c r="AK173" s="30">
        <f t="shared" si="107"/>
        <v>0</v>
      </c>
      <c r="AL173" s="30">
        <f t="shared" si="107"/>
        <v>0</v>
      </c>
      <c r="AM173" s="30">
        <f t="shared" si="107"/>
        <v>0</v>
      </c>
      <c r="AN173" s="30">
        <f t="shared" si="107"/>
        <v>0</v>
      </c>
      <c r="AO173" s="30">
        <f t="shared" si="107"/>
        <v>0</v>
      </c>
      <c r="AP173" s="30">
        <f t="shared" si="107"/>
        <v>0</v>
      </c>
      <c r="AQ173" s="30">
        <f t="shared" si="107"/>
        <v>0</v>
      </c>
      <c r="AR173" s="30">
        <f t="shared" si="107"/>
        <v>0</v>
      </c>
      <c r="AS173" s="30">
        <f t="shared" si="107"/>
        <v>0</v>
      </c>
      <c r="AT173" s="30">
        <f t="shared" si="107"/>
        <v>0</v>
      </c>
      <c r="AU173" s="30">
        <f t="shared" si="107"/>
        <v>0</v>
      </c>
      <c r="AV173" s="30">
        <f t="shared" si="107"/>
        <v>0</v>
      </c>
      <c r="AW173" s="30">
        <f t="shared" si="107"/>
        <v>0</v>
      </c>
      <c r="AX173" s="30">
        <f t="shared" si="107"/>
        <v>0</v>
      </c>
      <c r="AY173" s="30">
        <f t="shared" si="107"/>
        <v>0</v>
      </c>
      <c r="AZ173" s="30">
        <f t="shared" si="107"/>
        <v>0</v>
      </c>
      <c r="BA173" s="30">
        <f t="shared" si="107"/>
        <v>0</v>
      </c>
      <c r="BB173" s="30">
        <f t="shared" si="107"/>
        <v>0</v>
      </c>
      <c r="BC173" s="30">
        <f t="shared" si="107"/>
        <v>0</v>
      </c>
      <c r="BD173" s="30">
        <f t="shared" si="107"/>
        <v>0</v>
      </c>
      <c r="BE173" s="30">
        <f t="shared" si="107"/>
        <v>0</v>
      </c>
      <c r="BF173" s="30">
        <f t="shared" si="107"/>
        <v>0</v>
      </c>
      <c r="BG173" s="30">
        <f t="shared" si="107"/>
        <v>0</v>
      </c>
      <c r="BH173" s="30">
        <f t="shared" si="107"/>
        <v>0</v>
      </c>
      <c r="BI173" s="30">
        <f t="shared" si="107"/>
        <v>0</v>
      </c>
      <c r="BJ173" s="30">
        <f t="shared" si="107"/>
        <v>0</v>
      </c>
      <c r="BK173" s="30">
        <f t="shared" si="107"/>
        <v>0</v>
      </c>
      <c r="BL173" s="30">
        <f t="shared" si="107"/>
        <v>0</v>
      </c>
      <c r="BM173" s="30">
        <f t="shared" si="107"/>
        <v>0</v>
      </c>
      <c r="BN173" s="30">
        <f t="shared" si="107"/>
        <v>0</v>
      </c>
      <c r="BO173" s="30">
        <f t="shared" si="107"/>
        <v>0</v>
      </c>
      <c r="BP173" s="30">
        <f t="shared" si="107"/>
        <v>0</v>
      </c>
      <c r="BQ173" s="30">
        <f t="shared" si="106"/>
        <v>0</v>
      </c>
      <c r="BR173" s="30">
        <f t="shared" si="106"/>
        <v>0</v>
      </c>
      <c r="BS173" s="30">
        <f t="shared" si="106"/>
        <v>0</v>
      </c>
      <c r="BT173" s="30">
        <f t="shared" si="106"/>
        <v>0</v>
      </c>
      <c r="BU173" s="30">
        <f t="shared" si="106"/>
        <v>0</v>
      </c>
      <c r="BV173" s="30">
        <f t="shared" si="106"/>
        <v>0</v>
      </c>
      <c r="BW173" s="30">
        <f t="shared" si="106"/>
        <v>0</v>
      </c>
      <c r="BX173" s="30">
        <f t="shared" si="106"/>
        <v>0</v>
      </c>
      <c r="BY173" s="30">
        <f t="shared" si="106"/>
        <v>0</v>
      </c>
      <c r="BZ173" s="30">
        <f t="shared" si="106"/>
        <v>0</v>
      </c>
      <c r="CA173" s="30">
        <f t="shared" si="106"/>
        <v>0</v>
      </c>
      <c r="CB173" s="30">
        <f t="shared" si="106"/>
        <v>0</v>
      </c>
      <c r="CC173" s="30">
        <f t="shared" si="106"/>
        <v>0</v>
      </c>
      <c r="CD173" s="30">
        <f t="shared" si="106"/>
        <v>0</v>
      </c>
      <c r="CE173" s="30">
        <f t="shared" si="106"/>
        <v>0</v>
      </c>
      <c r="CF173" s="30">
        <f t="shared" si="106"/>
        <v>0</v>
      </c>
      <c r="CG173" s="30">
        <f t="shared" si="106"/>
        <v>0</v>
      </c>
      <c r="CH173" s="34">
        <f t="shared" si="106"/>
        <v>0</v>
      </c>
    </row>
    <row r="174" spans="1:86" ht="15.75" customHeight="1" x14ac:dyDescent="0.3">
      <c r="A174" s="645"/>
      <c r="B174" s="326" t="s">
        <v>137</v>
      </c>
      <c r="C174" s="30">
        <f t="shared" si="101"/>
        <v>0</v>
      </c>
      <c r="D174" s="30">
        <f t="shared" si="102"/>
        <v>0</v>
      </c>
      <c r="E174" s="30">
        <f t="shared" si="107"/>
        <v>0</v>
      </c>
      <c r="F174" s="30">
        <f t="shared" si="107"/>
        <v>0</v>
      </c>
      <c r="G174" s="30">
        <f t="shared" si="107"/>
        <v>0</v>
      </c>
      <c r="H174" s="30">
        <f t="shared" si="107"/>
        <v>0</v>
      </c>
      <c r="I174" s="30">
        <f t="shared" si="107"/>
        <v>0</v>
      </c>
      <c r="J174" s="30">
        <f t="shared" si="107"/>
        <v>0</v>
      </c>
      <c r="K174" s="30">
        <f t="shared" si="107"/>
        <v>0</v>
      </c>
      <c r="L174" s="30">
        <f t="shared" si="107"/>
        <v>0</v>
      </c>
      <c r="M174" s="30">
        <f t="shared" si="107"/>
        <v>0</v>
      </c>
      <c r="N174" s="30">
        <f t="shared" si="107"/>
        <v>0</v>
      </c>
      <c r="O174" s="30">
        <f t="shared" si="107"/>
        <v>0</v>
      </c>
      <c r="P174" s="30">
        <f t="shared" si="107"/>
        <v>0</v>
      </c>
      <c r="Q174" s="30">
        <f t="shared" si="107"/>
        <v>0</v>
      </c>
      <c r="R174" s="30">
        <f t="shared" si="107"/>
        <v>0</v>
      </c>
      <c r="S174" s="30">
        <f t="shared" si="107"/>
        <v>0</v>
      </c>
      <c r="T174" s="30">
        <f t="shared" si="107"/>
        <v>0</v>
      </c>
      <c r="U174" s="30">
        <f t="shared" si="107"/>
        <v>0</v>
      </c>
      <c r="V174" s="30">
        <f t="shared" si="107"/>
        <v>0</v>
      </c>
      <c r="W174" s="30">
        <f t="shared" si="107"/>
        <v>0</v>
      </c>
      <c r="X174" s="30">
        <f t="shared" si="107"/>
        <v>0</v>
      </c>
      <c r="Y174" s="30">
        <f t="shared" si="107"/>
        <v>0</v>
      </c>
      <c r="Z174" s="30">
        <f t="shared" si="107"/>
        <v>0</v>
      </c>
      <c r="AA174" s="30">
        <f t="shared" si="107"/>
        <v>0</v>
      </c>
      <c r="AB174" s="30">
        <f t="shared" si="107"/>
        <v>0</v>
      </c>
      <c r="AC174" s="30">
        <f t="shared" si="107"/>
        <v>0</v>
      </c>
      <c r="AD174" s="30">
        <f t="shared" si="107"/>
        <v>0</v>
      </c>
      <c r="AE174" s="30">
        <f t="shared" si="107"/>
        <v>0</v>
      </c>
      <c r="AF174" s="30">
        <f t="shared" si="107"/>
        <v>0</v>
      </c>
      <c r="AG174" s="30">
        <f t="shared" si="107"/>
        <v>0</v>
      </c>
      <c r="AH174" s="30">
        <f t="shared" si="107"/>
        <v>0</v>
      </c>
      <c r="AI174" s="30">
        <f t="shared" si="107"/>
        <v>0</v>
      </c>
      <c r="AJ174" s="30">
        <f t="shared" si="107"/>
        <v>0</v>
      </c>
      <c r="AK174" s="30">
        <f t="shared" si="107"/>
        <v>0</v>
      </c>
      <c r="AL174" s="30">
        <f t="shared" si="107"/>
        <v>0</v>
      </c>
      <c r="AM174" s="30">
        <f t="shared" si="107"/>
        <v>0</v>
      </c>
      <c r="AN174" s="30">
        <f t="shared" si="107"/>
        <v>0</v>
      </c>
      <c r="AO174" s="30">
        <f t="shared" si="107"/>
        <v>0</v>
      </c>
      <c r="AP174" s="30">
        <f t="shared" si="107"/>
        <v>0</v>
      </c>
      <c r="AQ174" s="30">
        <f t="shared" si="107"/>
        <v>0</v>
      </c>
      <c r="AR174" s="30">
        <f t="shared" si="107"/>
        <v>0</v>
      </c>
      <c r="AS174" s="30">
        <f t="shared" si="107"/>
        <v>0</v>
      </c>
      <c r="AT174" s="30">
        <f t="shared" si="107"/>
        <v>0</v>
      </c>
      <c r="AU174" s="30">
        <f t="shared" si="107"/>
        <v>0</v>
      </c>
      <c r="AV174" s="30">
        <f t="shared" si="107"/>
        <v>0</v>
      </c>
      <c r="AW174" s="30">
        <f t="shared" si="107"/>
        <v>0</v>
      </c>
      <c r="AX174" s="30">
        <f t="shared" si="107"/>
        <v>0</v>
      </c>
      <c r="AY174" s="30">
        <f t="shared" si="107"/>
        <v>0</v>
      </c>
      <c r="AZ174" s="30">
        <f t="shared" si="107"/>
        <v>0</v>
      </c>
      <c r="BA174" s="30">
        <f t="shared" si="107"/>
        <v>0</v>
      </c>
      <c r="BB174" s="30">
        <f t="shared" si="107"/>
        <v>0</v>
      </c>
      <c r="BC174" s="30">
        <f t="shared" si="107"/>
        <v>0</v>
      </c>
      <c r="BD174" s="30">
        <f t="shared" si="107"/>
        <v>0</v>
      </c>
      <c r="BE174" s="30">
        <f t="shared" si="107"/>
        <v>0</v>
      </c>
      <c r="BF174" s="30">
        <f t="shared" si="107"/>
        <v>0</v>
      </c>
      <c r="BG174" s="30">
        <f t="shared" si="107"/>
        <v>0</v>
      </c>
      <c r="BH174" s="30">
        <f t="shared" si="107"/>
        <v>0</v>
      </c>
      <c r="BI174" s="30">
        <f t="shared" si="107"/>
        <v>0</v>
      </c>
      <c r="BJ174" s="30">
        <f t="shared" si="107"/>
        <v>0</v>
      </c>
      <c r="BK174" s="30">
        <f t="shared" si="107"/>
        <v>0</v>
      </c>
      <c r="BL174" s="30">
        <f t="shared" si="107"/>
        <v>0</v>
      </c>
      <c r="BM174" s="30">
        <f t="shared" si="107"/>
        <v>0</v>
      </c>
      <c r="BN174" s="30">
        <f t="shared" si="107"/>
        <v>0</v>
      </c>
      <c r="BO174" s="30">
        <f t="shared" si="107"/>
        <v>0</v>
      </c>
      <c r="BP174" s="30">
        <f t="shared" si="107"/>
        <v>0</v>
      </c>
      <c r="BQ174" s="30">
        <f t="shared" si="106"/>
        <v>0</v>
      </c>
      <c r="BR174" s="30">
        <f t="shared" si="106"/>
        <v>0</v>
      </c>
      <c r="BS174" s="30">
        <f t="shared" si="106"/>
        <v>0</v>
      </c>
      <c r="BT174" s="30">
        <f t="shared" si="106"/>
        <v>0</v>
      </c>
      <c r="BU174" s="30">
        <f t="shared" si="106"/>
        <v>0</v>
      </c>
      <c r="BV174" s="30">
        <f t="shared" si="106"/>
        <v>0</v>
      </c>
      <c r="BW174" s="30">
        <f t="shared" si="106"/>
        <v>0</v>
      </c>
      <c r="BX174" s="30">
        <f t="shared" si="106"/>
        <v>0</v>
      </c>
      <c r="BY174" s="30">
        <f t="shared" si="106"/>
        <v>0</v>
      </c>
      <c r="BZ174" s="30">
        <f t="shared" si="106"/>
        <v>0</v>
      </c>
      <c r="CA174" s="30">
        <f t="shared" si="106"/>
        <v>0</v>
      </c>
      <c r="CB174" s="30">
        <f t="shared" si="106"/>
        <v>0</v>
      </c>
      <c r="CC174" s="30">
        <f t="shared" si="106"/>
        <v>0</v>
      </c>
      <c r="CD174" s="30">
        <f t="shared" si="106"/>
        <v>0</v>
      </c>
      <c r="CE174" s="30">
        <f t="shared" si="106"/>
        <v>0</v>
      </c>
      <c r="CF174" s="30">
        <f t="shared" si="106"/>
        <v>0</v>
      </c>
      <c r="CG174" s="30">
        <f t="shared" si="106"/>
        <v>0</v>
      </c>
      <c r="CH174" s="34">
        <f t="shared" si="106"/>
        <v>0</v>
      </c>
    </row>
    <row r="175" spans="1:86" ht="15.75" customHeight="1" x14ac:dyDescent="0.3">
      <c r="A175" s="64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
      <c r="A176" s="645"/>
      <c r="B176" s="318" t="s">
        <v>237</v>
      </c>
      <c r="C176" s="30">
        <f>SUM(C162:C175)</f>
        <v>0</v>
      </c>
      <c r="D176" s="30">
        <f>SUM(D162:D175)</f>
        <v>0</v>
      </c>
      <c r="E176" s="30">
        <f t="shared" ref="E176:BP176" si="108">SUM(E162:E175)</f>
        <v>0</v>
      </c>
      <c r="F176" s="30">
        <f t="shared" si="108"/>
        <v>0</v>
      </c>
      <c r="G176" s="30">
        <f t="shared" si="108"/>
        <v>0</v>
      </c>
      <c r="H176" s="30">
        <f t="shared" si="108"/>
        <v>0</v>
      </c>
      <c r="I176" s="30">
        <f t="shared" si="108"/>
        <v>0</v>
      </c>
      <c r="J176" s="30">
        <f t="shared" si="108"/>
        <v>0</v>
      </c>
      <c r="K176" s="30">
        <f t="shared" si="108"/>
        <v>0</v>
      </c>
      <c r="L176" s="30">
        <f t="shared" si="108"/>
        <v>0</v>
      </c>
      <c r="M176" s="30">
        <f t="shared" si="108"/>
        <v>11.457204562564199</v>
      </c>
      <c r="N176" s="30">
        <f t="shared" si="108"/>
        <v>15.806787242148001</v>
      </c>
      <c r="O176" s="30">
        <f t="shared" si="108"/>
        <v>22.137170411858396</v>
      </c>
      <c r="P176" s="30">
        <f t="shared" si="108"/>
        <v>16.859986832303999</v>
      </c>
      <c r="Q176" s="30">
        <f t="shared" si="108"/>
        <v>19.4882738494356</v>
      </c>
      <c r="R176" s="30">
        <f t="shared" si="108"/>
        <v>21.626121687209999</v>
      </c>
      <c r="S176" s="30">
        <f t="shared" si="108"/>
        <v>30.913713201607194</v>
      </c>
      <c r="T176" s="30">
        <f t="shared" si="108"/>
        <v>63.77034863851199</v>
      </c>
      <c r="U176" s="30">
        <f t="shared" si="108"/>
        <v>73.456452604079999</v>
      </c>
      <c r="V176" s="30">
        <f t="shared" si="108"/>
        <v>61.989222651674396</v>
      </c>
      <c r="W176" s="30">
        <f t="shared" si="108"/>
        <v>58.018335815372389</v>
      </c>
      <c r="X176" s="30">
        <f t="shared" si="108"/>
        <v>28.936712484504</v>
      </c>
      <c r="Y176" s="30">
        <f t="shared" si="108"/>
        <v>22.914409125128397</v>
      </c>
      <c r="Z176" s="30">
        <f t="shared" si="108"/>
        <v>15.806787242148001</v>
      </c>
      <c r="AA176" s="30">
        <f t="shared" si="108"/>
        <v>22.137170411858396</v>
      </c>
      <c r="AB176" s="30">
        <f t="shared" si="108"/>
        <v>16.859986832303999</v>
      </c>
      <c r="AC176" s="30">
        <f t="shared" si="108"/>
        <v>19.4882738494356</v>
      </c>
      <c r="AD176" s="30">
        <f t="shared" si="108"/>
        <v>21.626121687209999</v>
      </c>
      <c r="AE176" s="30">
        <f t="shared" si="108"/>
        <v>30.913713201607194</v>
      </c>
      <c r="AF176" s="30">
        <f t="shared" si="108"/>
        <v>63.77034863851199</v>
      </c>
      <c r="AG176" s="30">
        <f t="shared" si="108"/>
        <v>73.456452604079999</v>
      </c>
      <c r="AH176" s="30">
        <f t="shared" si="108"/>
        <v>61.989222651674396</v>
      </c>
      <c r="AI176" s="30">
        <f t="shared" si="108"/>
        <v>58.018335815372389</v>
      </c>
      <c r="AJ176" s="30">
        <f t="shared" si="108"/>
        <v>28.936712484504</v>
      </c>
      <c r="AK176" s="30">
        <f t="shared" si="108"/>
        <v>22.914409125128397</v>
      </c>
      <c r="AL176" s="30">
        <f t="shared" si="108"/>
        <v>15.806787242148001</v>
      </c>
      <c r="AM176" s="30">
        <f t="shared" si="108"/>
        <v>22.137170411858396</v>
      </c>
      <c r="AN176" s="30">
        <f t="shared" si="108"/>
        <v>16.859986832303999</v>
      </c>
      <c r="AO176" s="30">
        <f t="shared" si="108"/>
        <v>19.4882738494356</v>
      </c>
      <c r="AP176" s="30">
        <f t="shared" si="108"/>
        <v>21.626121687209999</v>
      </c>
      <c r="AQ176" s="30">
        <f t="shared" si="108"/>
        <v>30.913713201607194</v>
      </c>
      <c r="AR176" s="30">
        <f t="shared" si="108"/>
        <v>63.77034863851199</v>
      </c>
      <c r="AS176" s="30">
        <f t="shared" si="108"/>
        <v>73.456452604079999</v>
      </c>
      <c r="AT176" s="30">
        <f t="shared" si="108"/>
        <v>61.989222651674396</v>
      </c>
      <c r="AU176" s="30">
        <f t="shared" si="108"/>
        <v>58.018335815372389</v>
      </c>
      <c r="AV176" s="30">
        <f t="shared" si="108"/>
        <v>28.936712484504</v>
      </c>
      <c r="AW176" s="30">
        <f t="shared" si="108"/>
        <v>22.914409125128397</v>
      </c>
      <c r="AX176" s="30">
        <f t="shared" si="108"/>
        <v>15.806787242148001</v>
      </c>
      <c r="AY176" s="30">
        <f t="shared" si="108"/>
        <v>22.137170411858396</v>
      </c>
      <c r="AZ176" s="30">
        <f t="shared" si="108"/>
        <v>16.859986832303999</v>
      </c>
      <c r="BA176" s="30">
        <f t="shared" si="108"/>
        <v>19.4882738494356</v>
      </c>
      <c r="BB176" s="30">
        <f t="shared" si="108"/>
        <v>21.626121687209999</v>
      </c>
      <c r="BC176" s="30">
        <f t="shared" si="108"/>
        <v>30.913713201607194</v>
      </c>
      <c r="BD176" s="30">
        <f t="shared" si="108"/>
        <v>63.77034863851199</v>
      </c>
      <c r="BE176" s="30">
        <f t="shared" si="108"/>
        <v>73.456452604079999</v>
      </c>
      <c r="BF176" s="30">
        <f t="shared" si="108"/>
        <v>61.989222651674396</v>
      </c>
      <c r="BG176" s="30">
        <f t="shared" si="108"/>
        <v>58.018335815372389</v>
      </c>
      <c r="BH176" s="30">
        <f t="shared" si="108"/>
        <v>28.936712484504</v>
      </c>
      <c r="BI176" s="30">
        <f t="shared" si="108"/>
        <v>22.914409125128397</v>
      </c>
      <c r="BJ176" s="30">
        <f t="shared" si="108"/>
        <v>15.806787242148001</v>
      </c>
      <c r="BK176" s="30">
        <f t="shared" si="108"/>
        <v>22.137170411858396</v>
      </c>
      <c r="BL176" s="30">
        <f t="shared" si="108"/>
        <v>16.859986832303999</v>
      </c>
      <c r="BM176" s="30">
        <f t="shared" si="108"/>
        <v>19.4882738494356</v>
      </c>
      <c r="BN176" s="30">
        <f t="shared" si="108"/>
        <v>21.626121687209999</v>
      </c>
      <c r="BO176" s="30">
        <f t="shared" si="108"/>
        <v>30.913713201607194</v>
      </c>
      <c r="BP176" s="30">
        <f t="shared" si="108"/>
        <v>63.77034863851199</v>
      </c>
      <c r="BQ176" s="30">
        <f t="shared" ref="BQ176:CH176" si="109">SUM(BQ162:BQ175)</f>
        <v>73.456452604079999</v>
      </c>
      <c r="BR176" s="30">
        <f t="shared" si="109"/>
        <v>61.989222651674396</v>
      </c>
      <c r="BS176" s="30">
        <f t="shared" si="109"/>
        <v>58.018335815372389</v>
      </c>
      <c r="BT176" s="30">
        <f t="shared" si="109"/>
        <v>28.936712484504</v>
      </c>
      <c r="BU176" s="30">
        <f t="shared" si="109"/>
        <v>22.914409125128397</v>
      </c>
      <c r="BV176" s="30">
        <f t="shared" si="109"/>
        <v>15.806787242148001</v>
      </c>
      <c r="BW176" s="30">
        <f t="shared" si="109"/>
        <v>22.137170411858396</v>
      </c>
      <c r="BX176" s="30">
        <f t="shared" si="109"/>
        <v>16.859986832303999</v>
      </c>
      <c r="BY176" s="30">
        <f t="shared" si="109"/>
        <v>19.4882738494356</v>
      </c>
      <c r="BZ176" s="30">
        <f t="shared" si="109"/>
        <v>21.626121687209999</v>
      </c>
      <c r="CA176" s="30">
        <f t="shared" si="109"/>
        <v>30.913713201607194</v>
      </c>
      <c r="CB176" s="30">
        <f t="shared" si="109"/>
        <v>63.77034863851199</v>
      </c>
      <c r="CC176" s="30">
        <f t="shared" si="109"/>
        <v>73.456452604079999</v>
      </c>
      <c r="CD176" s="30">
        <f t="shared" si="109"/>
        <v>61.989222651674396</v>
      </c>
      <c r="CE176" s="30">
        <f t="shared" si="109"/>
        <v>58.018335815372389</v>
      </c>
      <c r="CF176" s="30">
        <f t="shared" si="109"/>
        <v>28.936712484504</v>
      </c>
      <c r="CG176" s="30">
        <f t="shared" si="109"/>
        <v>22.914409125128397</v>
      </c>
      <c r="CH176" s="34">
        <f t="shared" si="109"/>
        <v>15.806787242148001</v>
      </c>
    </row>
    <row r="177" spans="1:86" ht="16.5" customHeight="1" thickBot="1" x14ac:dyDescent="0.35">
      <c r="A177" s="646"/>
      <c r="B177" s="170" t="s">
        <v>238</v>
      </c>
      <c r="C177" s="31">
        <f>C176</f>
        <v>0</v>
      </c>
      <c r="D177" s="31">
        <f>C177+D176</f>
        <v>0</v>
      </c>
      <c r="E177" s="31">
        <f t="shared" ref="E177:BP177" si="110">D177+E176</f>
        <v>0</v>
      </c>
      <c r="F177" s="31">
        <f t="shared" si="110"/>
        <v>0</v>
      </c>
      <c r="G177" s="31">
        <f t="shared" si="110"/>
        <v>0</v>
      </c>
      <c r="H177" s="31">
        <f t="shared" si="110"/>
        <v>0</v>
      </c>
      <c r="I177" s="31">
        <f t="shared" si="110"/>
        <v>0</v>
      </c>
      <c r="J177" s="31">
        <f t="shared" si="110"/>
        <v>0</v>
      </c>
      <c r="K177" s="31">
        <f t="shared" si="110"/>
        <v>0</v>
      </c>
      <c r="L177" s="31">
        <f t="shared" si="110"/>
        <v>0</v>
      </c>
      <c r="M177" s="31">
        <f t="shared" si="110"/>
        <v>11.457204562564199</v>
      </c>
      <c r="N177" s="31">
        <f t="shared" si="110"/>
        <v>27.263991804712198</v>
      </c>
      <c r="O177" s="31">
        <f t="shared" si="110"/>
        <v>49.401162216570597</v>
      </c>
      <c r="P177" s="31">
        <f t="shared" si="110"/>
        <v>66.2611490488746</v>
      </c>
      <c r="Q177" s="31">
        <f t="shared" si="110"/>
        <v>85.7494228983102</v>
      </c>
      <c r="R177" s="31">
        <f t="shared" si="110"/>
        <v>107.3755445855202</v>
      </c>
      <c r="S177" s="31">
        <f t="shared" si="110"/>
        <v>138.28925778712738</v>
      </c>
      <c r="T177" s="31">
        <f t="shared" si="110"/>
        <v>202.05960642563937</v>
      </c>
      <c r="U177" s="31">
        <f t="shared" si="110"/>
        <v>275.51605902971937</v>
      </c>
      <c r="V177" s="31">
        <f t="shared" si="110"/>
        <v>337.50528168139374</v>
      </c>
      <c r="W177" s="31">
        <f t="shared" si="110"/>
        <v>395.52361749676612</v>
      </c>
      <c r="X177" s="31">
        <f t="shared" si="110"/>
        <v>424.46032998127009</v>
      </c>
      <c r="Y177" s="31">
        <f t="shared" si="110"/>
        <v>447.37473910639847</v>
      </c>
      <c r="Z177" s="31">
        <f t="shared" si="110"/>
        <v>463.18152634854647</v>
      </c>
      <c r="AA177" s="31">
        <f t="shared" si="110"/>
        <v>485.31869676040486</v>
      </c>
      <c r="AB177" s="31">
        <f t="shared" si="110"/>
        <v>502.17868359270886</v>
      </c>
      <c r="AC177" s="31">
        <f t="shared" si="110"/>
        <v>521.66695744214451</v>
      </c>
      <c r="AD177" s="31">
        <f t="shared" si="110"/>
        <v>543.29307912935451</v>
      </c>
      <c r="AE177" s="31">
        <f t="shared" si="110"/>
        <v>574.20679233096166</v>
      </c>
      <c r="AF177" s="31">
        <f t="shared" si="110"/>
        <v>637.97714096947368</v>
      </c>
      <c r="AG177" s="31">
        <f t="shared" si="110"/>
        <v>711.43359357355371</v>
      </c>
      <c r="AH177" s="31">
        <f t="shared" si="110"/>
        <v>773.42281622522808</v>
      </c>
      <c r="AI177" s="31">
        <f t="shared" si="110"/>
        <v>831.44115204060051</v>
      </c>
      <c r="AJ177" s="31">
        <f t="shared" si="110"/>
        <v>860.37786452510454</v>
      </c>
      <c r="AK177" s="31">
        <f t="shared" si="110"/>
        <v>883.29227365023291</v>
      </c>
      <c r="AL177" s="31">
        <f t="shared" si="110"/>
        <v>899.09906089238086</v>
      </c>
      <c r="AM177" s="31">
        <f t="shared" si="110"/>
        <v>921.23623130423925</v>
      </c>
      <c r="AN177" s="31">
        <f t="shared" si="110"/>
        <v>938.09621813654326</v>
      </c>
      <c r="AO177" s="31">
        <f t="shared" si="110"/>
        <v>957.58449198597884</v>
      </c>
      <c r="AP177" s="31">
        <f t="shared" si="110"/>
        <v>979.21061367318885</v>
      </c>
      <c r="AQ177" s="31">
        <f t="shared" si="110"/>
        <v>1010.124326874796</v>
      </c>
      <c r="AR177" s="31">
        <f t="shared" si="110"/>
        <v>1073.8946755133079</v>
      </c>
      <c r="AS177" s="31">
        <f t="shared" si="110"/>
        <v>1147.3511281173878</v>
      </c>
      <c r="AT177" s="31">
        <f t="shared" si="110"/>
        <v>1209.3403507690623</v>
      </c>
      <c r="AU177" s="31">
        <f t="shared" si="110"/>
        <v>1267.3586865844347</v>
      </c>
      <c r="AV177" s="31">
        <f t="shared" si="110"/>
        <v>1296.2953990689387</v>
      </c>
      <c r="AW177" s="31">
        <f t="shared" si="110"/>
        <v>1319.2098081940671</v>
      </c>
      <c r="AX177" s="31">
        <f t="shared" si="110"/>
        <v>1335.0165954362151</v>
      </c>
      <c r="AY177" s="31">
        <f t="shared" si="110"/>
        <v>1357.1537658480736</v>
      </c>
      <c r="AZ177" s="31">
        <f t="shared" si="110"/>
        <v>1374.0137526803776</v>
      </c>
      <c r="BA177" s="31">
        <f t="shared" si="110"/>
        <v>1393.5020265298133</v>
      </c>
      <c r="BB177" s="31">
        <f t="shared" si="110"/>
        <v>1415.1281482170232</v>
      </c>
      <c r="BC177" s="31">
        <f t="shared" si="110"/>
        <v>1446.0418614186303</v>
      </c>
      <c r="BD177" s="31">
        <f t="shared" si="110"/>
        <v>1509.8122100571422</v>
      </c>
      <c r="BE177" s="31">
        <f t="shared" si="110"/>
        <v>1583.2686626612222</v>
      </c>
      <c r="BF177" s="31">
        <f t="shared" si="110"/>
        <v>1645.2578853128966</v>
      </c>
      <c r="BG177" s="31">
        <f t="shared" si="110"/>
        <v>1703.2762211282691</v>
      </c>
      <c r="BH177" s="31">
        <f t="shared" si="110"/>
        <v>1732.212933612773</v>
      </c>
      <c r="BI177" s="31">
        <f t="shared" si="110"/>
        <v>1755.1273427379015</v>
      </c>
      <c r="BJ177" s="31">
        <f t="shared" si="110"/>
        <v>1770.9341299800494</v>
      </c>
      <c r="BK177" s="31">
        <f t="shared" si="110"/>
        <v>1793.0713003919079</v>
      </c>
      <c r="BL177" s="31">
        <f t="shared" si="110"/>
        <v>1809.9312872242119</v>
      </c>
      <c r="BM177" s="31">
        <f t="shared" si="110"/>
        <v>1829.4195610736476</v>
      </c>
      <c r="BN177" s="31">
        <f t="shared" si="110"/>
        <v>1851.0456827608575</v>
      </c>
      <c r="BO177" s="31">
        <f t="shared" si="110"/>
        <v>1881.9593959624647</v>
      </c>
      <c r="BP177" s="31">
        <f t="shared" si="110"/>
        <v>1945.7297446009766</v>
      </c>
      <c r="BQ177" s="31">
        <f t="shared" ref="BQ177:CH177" si="111">BP177+BQ176</f>
        <v>2019.1861972050565</v>
      </c>
      <c r="BR177" s="31">
        <f t="shared" si="111"/>
        <v>2081.175419856731</v>
      </c>
      <c r="BS177" s="31">
        <f t="shared" si="111"/>
        <v>2139.1937556721032</v>
      </c>
      <c r="BT177" s="31">
        <f t="shared" si="111"/>
        <v>2168.1304681566071</v>
      </c>
      <c r="BU177" s="31">
        <f t="shared" si="111"/>
        <v>2191.0448772817354</v>
      </c>
      <c r="BV177" s="31">
        <f t="shared" si="111"/>
        <v>2206.8516645238833</v>
      </c>
      <c r="BW177" s="31">
        <f t="shared" si="111"/>
        <v>2228.9888349357416</v>
      </c>
      <c r="BX177" s="31">
        <f t="shared" si="111"/>
        <v>2245.8488217680456</v>
      </c>
      <c r="BY177" s="31">
        <f t="shared" si="111"/>
        <v>2265.3370956174813</v>
      </c>
      <c r="BZ177" s="31">
        <f t="shared" si="111"/>
        <v>2286.9632173046912</v>
      </c>
      <c r="CA177" s="31">
        <f t="shared" si="111"/>
        <v>2317.8769305062983</v>
      </c>
      <c r="CB177" s="31">
        <f t="shared" si="111"/>
        <v>2381.6472791448105</v>
      </c>
      <c r="CC177" s="31">
        <f t="shared" si="111"/>
        <v>2455.1037317488904</v>
      </c>
      <c r="CD177" s="31">
        <f t="shared" si="111"/>
        <v>2517.0929544005648</v>
      </c>
      <c r="CE177" s="31">
        <f t="shared" si="111"/>
        <v>2575.1112902159371</v>
      </c>
      <c r="CF177" s="31">
        <f t="shared" si="111"/>
        <v>2604.048002700441</v>
      </c>
      <c r="CG177" s="31">
        <f t="shared" si="111"/>
        <v>2626.9624118255692</v>
      </c>
      <c r="CH177" s="35">
        <f t="shared" si="111"/>
        <v>2642.7691990677172</v>
      </c>
    </row>
    <row r="178" spans="1:86" s="136" customFormat="1" x14ac:dyDescent="0.3">
      <c r="A178" s="127"/>
      <c r="B178" s="127" t="s">
        <v>250</v>
      </c>
      <c r="C178" s="135">
        <f>C157+C176</f>
        <v>0</v>
      </c>
      <c r="D178" s="135">
        <f t="shared" ref="D178:BO178" si="112">D157+D176</f>
        <v>0</v>
      </c>
      <c r="E178" s="135">
        <f t="shared" si="112"/>
        <v>0</v>
      </c>
      <c r="F178" s="135">
        <f t="shared" si="112"/>
        <v>0</v>
      </c>
      <c r="G178" s="135">
        <f t="shared" si="112"/>
        <v>0</v>
      </c>
      <c r="H178" s="135">
        <f t="shared" si="112"/>
        <v>0</v>
      </c>
      <c r="I178" s="135">
        <f t="shared" si="112"/>
        <v>0</v>
      </c>
      <c r="J178" s="135">
        <f t="shared" si="112"/>
        <v>0</v>
      </c>
      <c r="K178" s="135">
        <f t="shared" si="112"/>
        <v>0</v>
      </c>
      <c r="L178" s="135">
        <f t="shared" si="112"/>
        <v>0</v>
      </c>
      <c r="M178" s="135">
        <f t="shared" si="112"/>
        <v>110.17012828101029</v>
      </c>
      <c r="N178" s="135">
        <f t="shared" si="112"/>
        <v>205.73700924979798</v>
      </c>
      <c r="O178" s="135">
        <f t="shared" si="112"/>
        <v>243.79987292315997</v>
      </c>
      <c r="P178" s="135">
        <f t="shared" si="112"/>
        <v>189.48326110396201</v>
      </c>
      <c r="Q178" s="135">
        <f t="shared" si="112"/>
        <v>211.39248116668136</v>
      </c>
      <c r="R178" s="135">
        <f t="shared" si="112"/>
        <v>217.77649680776759</v>
      </c>
      <c r="S178" s="135">
        <f t="shared" si="112"/>
        <v>283.13501015801336</v>
      </c>
      <c r="T178" s="135">
        <f t="shared" si="112"/>
        <v>415.21837435457041</v>
      </c>
      <c r="U178" s="135">
        <f t="shared" si="112"/>
        <v>506.69335685591989</v>
      </c>
      <c r="V178" s="135">
        <f t="shared" si="112"/>
        <v>415.81659567243241</v>
      </c>
      <c r="W178" s="135">
        <f t="shared" si="112"/>
        <v>414.17153525568955</v>
      </c>
      <c r="X178" s="135">
        <f t="shared" si="112"/>
        <v>274.45990107682081</v>
      </c>
      <c r="Y178" s="135">
        <f t="shared" si="112"/>
        <v>220.34025656202058</v>
      </c>
      <c r="Z178" s="135">
        <f t="shared" si="112"/>
        <v>205.73700924979798</v>
      </c>
      <c r="AA178" s="135">
        <f t="shared" si="112"/>
        <v>243.79987292315997</v>
      </c>
      <c r="AB178" s="135">
        <f t="shared" si="112"/>
        <v>189.48326110396201</v>
      </c>
      <c r="AC178" s="135">
        <f t="shared" si="112"/>
        <v>211.39248116668136</v>
      </c>
      <c r="AD178" s="135">
        <f t="shared" si="112"/>
        <v>217.77649680776759</v>
      </c>
      <c r="AE178" s="135">
        <f t="shared" si="112"/>
        <v>283.13501015801336</v>
      </c>
      <c r="AF178" s="135">
        <f t="shared" si="112"/>
        <v>415.21837435457041</v>
      </c>
      <c r="AG178" s="135">
        <f t="shared" si="112"/>
        <v>506.69335685591989</v>
      </c>
      <c r="AH178" s="135">
        <f t="shared" si="112"/>
        <v>415.81659567243241</v>
      </c>
      <c r="AI178" s="135">
        <f t="shared" si="112"/>
        <v>414.17153525568955</v>
      </c>
      <c r="AJ178" s="135">
        <f t="shared" si="112"/>
        <v>274.45990107682081</v>
      </c>
      <c r="AK178" s="135">
        <f t="shared" si="112"/>
        <v>220.34025656202058</v>
      </c>
      <c r="AL178" s="135">
        <f t="shared" si="112"/>
        <v>205.73700924979798</v>
      </c>
      <c r="AM178" s="135">
        <f t="shared" si="112"/>
        <v>243.79987292315997</v>
      </c>
      <c r="AN178" s="135">
        <f t="shared" si="112"/>
        <v>189.48326110396201</v>
      </c>
      <c r="AO178" s="135">
        <f t="shared" si="112"/>
        <v>211.39248116668136</v>
      </c>
      <c r="AP178" s="135">
        <f t="shared" si="112"/>
        <v>217.77649680776759</v>
      </c>
      <c r="AQ178" s="135">
        <f t="shared" si="112"/>
        <v>283.13501015801336</v>
      </c>
      <c r="AR178" s="135">
        <f t="shared" si="112"/>
        <v>415.21837435457041</v>
      </c>
      <c r="AS178" s="135">
        <f t="shared" si="112"/>
        <v>506.69335685591989</v>
      </c>
      <c r="AT178" s="135">
        <f t="shared" si="112"/>
        <v>415.81659567243241</v>
      </c>
      <c r="AU178" s="135">
        <f t="shared" si="112"/>
        <v>414.17153525568955</v>
      </c>
      <c r="AV178" s="135">
        <f t="shared" si="112"/>
        <v>274.45990107682081</v>
      </c>
      <c r="AW178" s="135">
        <f t="shared" si="112"/>
        <v>220.34025656202058</v>
      </c>
      <c r="AX178" s="135">
        <f t="shared" si="112"/>
        <v>205.73700924979798</v>
      </c>
      <c r="AY178" s="135">
        <f t="shared" si="112"/>
        <v>243.79987292315997</v>
      </c>
      <c r="AZ178" s="135">
        <f t="shared" si="112"/>
        <v>189.48326110396201</v>
      </c>
      <c r="BA178" s="135">
        <f t="shared" si="112"/>
        <v>211.39248116668136</v>
      </c>
      <c r="BB178" s="135">
        <f t="shared" si="112"/>
        <v>217.77649680776759</v>
      </c>
      <c r="BC178" s="135">
        <f t="shared" si="112"/>
        <v>283.13501015801336</v>
      </c>
      <c r="BD178" s="135">
        <f t="shared" si="112"/>
        <v>415.21837435457041</v>
      </c>
      <c r="BE178" s="135">
        <f t="shared" si="112"/>
        <v>506.69335685591989</v>
      </c>
      <c r="BF178" s="135">
        <f t="shared" si="112"/>
        <v>415.81659567243241</v>
      </c>
      <c r="BG178" s="135">
        <f t="shared" si="112"/>
        <v>414.17153525568955</v>
      </c>
      <c r="BH178" s="135">
        <f t="shared" si="112"/>
        <v>274.45990107682081</v>
      </c>
      <c r="BI178" s="135">
        <f t="shared" si="112"/>
        <v>220.34025656202058</v>
      </c>
      <c r="BJ178" s="135">
        <f t="shared" si="112"/>
        <v>205.73700924979798</v>
      </c>
      <c r="BK178" s="135">
        <f t="shared" si="112"/>
        <v>243.79987292315997</v>
      </c>
      <c r="BL178" s="135">
        <f t="shared" si="112"/>
        <v>189.48326110396201</v>
      </c>
      <c r="BM178" s="135">
        <f t="shared" si="112"/>
        <v>211.39248116668136</v>
      </c>
      <c r="BN178" s="135">
        <f t="shared" si="112"/>
        <v>217.77649680776759</v>
      </c>
      <c r="BO178" s="135">
        <f t="shared" si="112"/>
        <v>283.13501015801336</v>
      </c>
      <c r="BP178" s="135">
        <f t="shared" ref="BP178:CH178" si="113">BP157+BP176</f>
        <v>415.21837435457041</v>
      </c>
      <c r="BQ178" s="135">
        <f t="shared" si="113"/>
        <v>506.69335685591989</v>
      </c>
      <c r="BR178" s="135">
        <f t="shared" si="113"/>
        <v>415.81659567243241</v>
      </c>
      <c r="BS178" s="135">
        <f t="shared" si="113"/>
        <v>414.17153525568955</v>
      </c>
      <c r="BT178" s="135">
        <f t="shared" si="113"/>
        <v>274.45990107682081</v>
      </c>
      <c r="BU178" s="135">
        <f t="shared" si="113"/>
        <v>220.34025656202058</v>
      </c>
      <c r="BV178" s="135">
        <f t="shared" si="113"/>
        <v>205.73700924979798</v>
      </c>
      <c r="BW178" s="135">
        <f t="shared" si="113"/>
        <v>243.79987292315997</v>
      </c>
      <c r="BX178" s="135">
        <f t="shared" si="113"/>
        <v>189.48326110396201</v>
      </c>
      <c r="BY178" s="135">
        <f t="shared" si="113"/>
        <v>211.39248116668136</v>
      </c>
      <c r="BZ178" s="135">
        <f t="shared" si="113"/>
        <v>217.77649680776759</v>
      </c>
      <c r="CA178" s="135">
        <f t="shared" si="113"/>
        <v>283.13501015801336</v>
      </c>
      <c r="CB178" s="135">
        <f t="shared" si="113"/>
        <v>415.21837435457041</v>
      </c>
      <c r="CC178" s="135">
        <f t="shared" si="113"/>
        <v>506.69335685591989</v>
      </c>
      <c r="CD178" s="135">
        <f t="shared" si="113"/>
        <v>415.81659567243241</v>
      </c>
      <c r="CE178" s="135">
        <f t="shared" si="113"/>
        <v>414.17153525568955</v>
      </c>
      <c r="CF178" s="135">
        <f t="shared" si="113"/>
        <v>274.45990107682081</v>
      </c>
      <c r="CG178" s="135">
        <f t="shared" si="113"/>
        <v>220.34025656202058</v>
      </c>
      <c r="CH178" s="135">
        <f t="shared" si="113"/>
        <v>205.73700924979798</v>
      </c>
    </row>
    <row r="179" spans="1:86" x14ac:dyDescent="0.3">
      <c r="A179" s="127"/>
      <c r="B179" s="127" t="s">
        <v>251</v>
      </c>
      <c r="C179" s="132">
        <f>C178-C73</f>
        <v>0</v>
      </c>
      <c r="D179" s="132">
        <f t="shared" ref="D179:BO179" si="114">D178-D73</f>
        <v>0</v>
      </c>
      <c r="E179" s="132">
        <f t="shared" si="114"/>
        <v>0</v>
      </c>
      <c r="F179" s="132">
        <f t="shared" si="114"/>
        <v>0</v>
      </c>
      <c r="G179" s="132">
        <f t="shared" si="114"/>
        <v>0</v>
      </c>
      <c r="H179" s="132">
        <f t="shared" si="114"/>
        <v>0</v>
      </c>
      <c r="I179" s="132">
        <f t="shared" si="114"/>
        <v>0</v>
      </c>
      <c r="J179" s="132">
        <f t="shared" si="114"/>
        <v>0</v>
      </c>
      <c r="K179" s="132">
        <f t="shared" si="114"/>
        <v>0</v>
      </c>
      <c r="L179" s="132">
        <f t="shared" si="114"/>
        <v>0</v>
      </c>
      <c r="M179" s="132">
        <f t="shared" si="114"/>
        <v>0</v>
      </c>
      <c r="N179" s="132">
        <f t="shared" si="114"/>
        <v>0</v>
      </c>
      <c r="O179" s="132">
        <f t="shared" si="114"/>
        <v>0</v>
      </c>
      <c r="P179" s="132">
        <f t="shared" si="114"/>
        <v>0</v>
      </c>
      <c r="Q179" s="132">
        <f t="shared" si="114"/>
        <v>0</v>
      </c>
      <c r="R179" s="132">
        <f t="shared" si="114"/>
        <v>0</v>
      </c>
      <c r="S179" s="132">
        <f t="shared" si="114"/>
        <v>0</v>
      </c>
      <c r="T179" s="132">
        <f t="shared" si="114"/>
        <v>0</v>
      </c>
      <c r="U179" s="132">
        <f t="shared" si="114"/>
        <v>0</v>
      </c>
      <c r="V179" s="132">
        <f t="shared" si="114"/>
        <v>0</v>
      </c>
      <c r="W179" s="132">
        <f t="shared" si="114"/>
        <v>0</v>
      </c>
      <c r="X179" s="132">
        <f t="shared" si="114"/>
        <v>0</v>
      </c>
      <c r="Y179" s="132">
        <f t="shared" si="114"/>
        <v>0</v>
      </c>
      <c r="Z179" s="132">
        <f t="shared" si="114"/>
        <v>0</v>
      </c>
      <c r="AA179" s="132">
        <f t="shared" si="114"/>
        <v>0</v>
      </c>
      <c r="AB179" s="132">
        <f t="shared" si="114"/>
        <v>0</v>
      </c>
      <c r="AC179" s="132">
        <f t="shared" si="114"/>
        <v>0</v>
      </c>
      <c r="AD179" s="132">
        <f t="shared" si="114"/>
        <v>0</v>
      </c>
      <c r="AE179" s="132">
        <f t="shared" si="114"/>
        <v>0</v>
      </c>
      <c r="AF179" s="132">
        <f t="shared" si="114"/>
        <v>0</v>
      </c>
      <c r="AG179" s="132">
        <f t="shared" si="114"/>
        <v>0</v>
      </c>
      <c r="AH179" s="132">
        <f t="shared" si="114"/>
        <v>0</v>
      </c>
      <c r="AI179" s="132">
        <f t="shared" si="114"/>
        <v>0</v>
      </c>
      <c r="AJ179" s="132">
        <f t="shared" si="114"/>
        <v>0</v>
      </c>
      <c r="AK179" s="132">
        <f t="shared" si="114"/>
        <v>0</v>
      </c>
      <c r="AL179" s="132">
        <f t="shared" si="114"/>
        <v>0</v>
      </c>
      <c r="AM179" s="132">
        <f t="shared" si="114"/>
        <v>0</v>
      </c>
      <c r="AN179" s="132">
        <f t="shared" si="114"/>
        <v>0</v>
      </c>
      <c r="AO179" s="132">
        <f t="shared" si="114"/>
        <v>0</v>
      </c>
      <c r="AP179" s="132">
        <f t="shared" si="114"/>
        <v>0</v>
      </c>
      <c r="AQ179" s="132">
        <f t="shared" si="114"/>
        <v>0</v>
      </c>
      <c r="AR179" s="132">
        <f t="shared" si="114"/>
        <v>0</v>
      </c>
      <c r="AS179" s="132">
        <f t="shared" si="114"/>
        <v>0</v>
      </c>
      <c r="AT179" s="132">
        <f t="shared" si="114"/>
        <v>0</v>
      </c>
      <c r="AU179" s="132">
        <f t="shared" si="114"/>
        <v>0</v>
      </c>
      <c r="AV179" s="132">
        <f t="shared" si="114"/>
        <v>0</v>
      </c>
      <c r="AW179" s="132">
        <f t="shared" si="114"/>
        <v>0</v>
      </c>
      <c r="AX179" s="132">
        <f t="shared" si="114"/>
        <v>0</v>
      </c>
      <c r="AY179" s="132">
        <f t="shared" si="114"/>
        <v>0</v>
      </c>
      <c r="AZ179" s="132">
        <f t="shared" si="114"/>
        <v>0</v>
      </c>
      <c r="BA179" s="132">
        <f t="shared" si="114"/>
        <v>0</v>
      </c>
      <c r="BB179" s="132">
        <f t="shared" si="114"/>
        <v>0</v>
      </c>
      <c r="BC179" s="132">
        <f t="shared" si="114"/>
        <v>0</v>
      </c>
      <c r="BD179" s="132">
        <f t="shared" si="114"/>
        <v>0</v>
      </c>
      <c r="BE179" s="132">
        <f t="shared" si="114"/>
        <v>0</v>
      </c>
      <c r="BF179" s="132">
        <f t="shared" si="114"/>
        <v>0</v>
      </c>
      <c r="BG179" s="132">
        <f t="shared" si="114"/>
        <v>0</v>
      </c>
      <c r="BH179" s="132">
        <f t="shared" si="114"/>
        <v>0</v>
      </c>
      <c r="BI179" s="132">
        <f t="shared" si="114"/>
        <v>0</v>
      </c>
      <c r="BJ179" s="132">
        <f t="shared" si="114"/>
        <v>0</v>
      </c>
      <c r="BK179" s="132">
        <f t="shared" si="114"/>
        <v>0</v>
      </c>
      <c r="BL179" s="132">
        <f t="shared" si="114"/>
        <v>0</v>
      </c>
      <c r="BM179" s="132">
        <f t="shared" si="114"/>
        <v>0</v>
      </c>
      <c r="BN179" s="132">
        <f t="shared" si="114"/>
        <v>0</v>
      </c>
      <c r="BO179" s="132">
        <f t="shared" si="114"/>
        <v>0</v>
      </c>
      <c r="BP179" s="132">
        <f t="shared" ref="BP179:CH179" si="115">BP178-BP73</f>
        <v>0</v>
      </c>
      <c r="BQ179" s="132">
        <f t="shared" si="115"/>
        <v>0</v>
      </c>
      <c r="BR179" s="132">
        <f t="shared" si="115"/>
        <v>0</v>
      </c>
      <c r="BS179" s="132">
        <f t="shared" si="115"/>
        <v>0</v>
      </c>
      <c r="BT179" s="132">
        <f t="shared" si="115"/>
        <v>0</v>
      </c>
      <c r="BU179" s="132">
        <f t="shared" si="115"/>
        <v>0</v>
      </c>
      <c r="BV179" s="132">
        <f t="shared" si="115"/>
        <v>0</v>
      </c>
      <c r="BW179" s="132">
        <f t="shared" si="115"/>
        <v>0</v>
      </c>
      <c r="BX179" s="132">
        <f t="shared" si="115"/>
        <v>0</v>
      </c>
      <c r="BY179" s="132">
        <f t="shared" si="115"/>
        <v>0</v>
      </c>
      <c r="BZ179" s="132">
        <f t="shared" si="115"/>
        <v>0</v>
      </c>
      <c r="CA179" s="132">
        <f t="shared" si="115"/>
        <v>0</v>
      </c>
      <c r="CB179" s="132">
        <f t="shared" si="115"/>
        <v>0</v>
      </c>
      <c r="CC179" s="132">
        <f t="shared" si="115"/>
        <v>0</v>
      </c>
      <c r="CD179" s="132">
        <f t="shared" si="115"/>
        <v>0</v>
      </c>
      <c r="CE179" s="132">
        <f t="shared" si="115"/>
        <v>0</v>
      </c>
      <c r="CF179" s="132">
        <f t="shared" si="115"/>
        <v>0</v>
      </c>
      <c r="CG179" s="132">
        <f t="shared" si="115"/>
        <v>0</v>
      </c>
      <c r="CH179" s="132">
        <f t="shared" si="115"/>
        <v>0</v>
      </c>
    </row>
    <row r="180" spans="1:86" ht="15" thickBot="1" x14ac:dyDescent="0.35">
      <c r="A180" s="127"/>
      <c r="B180" s="127"/>
      <c r="C180" s="132"/>
      <c r="D180" s="132"/>
      <c r="E180" s="132"/>
      <c r="F180" s="132"/>
      <c r="G180" s="132"/>
      <c r="H180" s="132"/>
      <c r="I180" s="132"/>
      <c r="J180" s="132"/>
      <c r="K180" s="132"/>
      <c r="L180" s="132"/>
      <c r="M180" s="132"/>
      <c r="N180" s="132"/>
    </row>
    <row r="181" spans="1:86" ht="15" thickBot="1" x14ac:dyDescent="0.35">
      <c r="A181" s="127"/>
      <c r="B181" s="353" t="s">
        <v>113</v>
      </c>
      <c r="C181" s="354">
        <v>43831</v>
      </c>
      <c r="D181" s="354">
        <v>43862</v>
      </c>
      <c r="E181" s="354">
        <v>43891</v>
      </c>
      <c r="F181" s="354">
        <v>43922</v>
      </c>
      <c r="G181" s="354">
        <v>43952</v>
      </c>
      <c r="H181" s="354">
        <v>43983</v>
      </c>
      <c r="I181" s="354">
        <v>44013</v>
      </c>
      <c r="J181" s="354">
        <v>44044</v>
      </c>
      <c r="K181" s="354">
        <v>44075</v>
      </c>
      <c r="L181" s="354">
        <v>44105</v>
      </c>
      <c r="M181" s="354">
        <v>44136</v>
      </c>
      <c r="N181" s="354">
        <v>44166</v>
      </c>
      <c r="O181" s="354">
        <v>44197</v>
      </c>
      <c r="P181" s="354">
        <v>44228</v>
      </c>
      <c r="Q181" s="354">
        <v>44256</v>
      </c>
      <c r="R181" s="354">
        <v>44287</v>
      </c>
      <c r="S181" s="354">
        <v>44317</v>
      </c>
      <c r="T181" s="354">
        <v>44348</v>
      </c>
      <c r="U181" s="354">
        <v>44378</v>
      </c>
      <c r="V181" s="354">
        <v>44409</v>
      </c>
      <c r="W181" s="354">
        <v>44440</v>
      </c>
      <c r="X181" s="354">
        <v>44470</v>
      </c>
      <c r="Y181" s="354">
        <v>44501</v>
      </c>
      <c r="Z181" s="354">
        <v>44531</v>
      </c>
      <c r="AA181" s="354">
        <v>44562</v>
      </c>
      <c r="AB181" s="354">
        <v>44593</v>
      </c>
      <c r="AC181" s="354">
        <v>44621</v>
      </c>
      <c r="AD181" s="354">
        <v>44652</v>
      </c>
      <c r="AE181" s="354">
        <v>44682</v>
      </c>
      <c r="AF181" s="354">
        <v>44713</v>
      </c>
      <c r="AG181" s="354">
        <v>44743</v>
      </c>
      <c r="AH181" s="354">
        <v>44774</v>
      </c>
      <c r="AI181" s="354">
        <v>44805</v>
      </c>
      <c r="AJ181" s="354">
        <v>44835</v>
      </c>
      <c r="AK181" s="354">
        <v>44866</v>
      </c>
      <c r="AL181" s="354">
        <v>44896</v>
      </c>
      <c r="AM181" s="354">
        <v>44927</v>
      </c>
      <c r="AN181" s="354">
        <v>44958</v>
      </c>
      <c r="AO181" s="354">
        <v>44986</v>
      </c>
      <c r="AP181" s="354">
        <v>45017</v>
      </c>
      <c r="AQ181" s="354">
        <v>45047</v>
      </c>
      <c r="AR181" s="354">
        <v>45078</v>
      </c>
      <c r="AS181" s="354">
        <v>45108</v>
      </c>
      <c r="AT181" s="354">
        <v>45139</v>
      </c>
      <c r="AU181" s="354">
        <v>45170</v>
      </c>
      <c r="AV181" s="354">
        <v>45200</v>
      </c>
      <c r="AW181" s="354">
        <v>45231</v>
      </c>
      <c r="AX181" s="354">
        <v>45261</v>
      </c>
      <c r="AY181" s="354">
        <v>45292</v>
      </c>
      <c r="AZ181" s="354">
        <v>45323</v>
      </c>
      <c r="BA181" s="354">
        <v>45352</v>
      </c>
      <c r="BB181" s="354">
        <v>45383</v>
      </c>
      <c r="BC181" s="354">
        <v>45413</v>
      </c>
      <c r="BD181" s="354">
        <v>45444</v>
      </c>
      <c r="BE181" s="354">
        <v>45474</v>
      </c>
      <c r="BF181" s="354">
        <v>45505</v>
      </c>
      <c r="BG181" s="354">
        <v>45536</v>
      </c>
      <c r="BH181" s="354">
        <v>45566</v>
      </c>
      <c r="BI181" s="354">
        <v>45597</v>
      </c>
      <c r="BJ181" s="354">
        <v>45627</v>
      </c>
      <c r="BK181" s="354">
        <v>45658</v>
      </c>
      <c r="BL181" s="354">
        <v>45689</v>
      </c>
      <c r="BM181" s="354">
        <v>45717</v>
      </c>
      <c r="BN181" s="354">
        <v>45748</v>
      </c>
      <c r="BO181" s="354">
        <v>45778</v>
      </c>
      <c r="BP181" s="354">
        <v>45809</v>
      </c>
      <c r="BQ181" s="354">
        <v>45839</v>
      </c>
      <c r="BR181" s="354">
        <v>45870</v>
      </c>
      <c r="BS181" s="354">
        <v>45901</v>
      </c>
      <c r="BT181" s="354">
        <v>45931</v>
      </c>
      <c r="BU181" s="354">
        <v>45962</v>
      </c>
      <c r="BV181" s="354">
        <v>45992</v>
      </c>
      <c r="BW181" s="354">
        <v>46023</v>
      </c>
      <c r="BX181" s="354">
        <v>46054</v>
      </c>
      <c r="BY181" s="354">
        <v>46082</v>
      </c>
      <c r="BZ181" s="354">
        <v>46113</v>
      </c>
      <c r="CA181" s="354">
        <v>46143</v>
      </c>
      <c r="CB181" s="354">
        <v>46174</v>
      </c>
      <c r="CC181" s="354">
        <v>46204</v>
      </c>
      <c r="CD181" s="354">
        <v>46235</v>
      </c>
      <c r="CE181" s="354">
        <v>46266</v>
      </c>
      <c r="CF181" s="354">
        <v>46296</v>
      </c>
      <c r="CG181" s="354">
        <v>46327</v>
      </c>
      <c r="CH181" s="172">
        <v>46357</v>
      </c>
    </row>
    <row r="182" spans="1:86" x14ac:dyDescent="0.3">
      <c r="A182" s="127"/>
      <c r="B182" s="340" t="s">
        <v>252</v>
      </c>
      <c r="C182" s="144">
        <f>C157*'YTD PROGRAM SUMMARY'!C43</f>
        <v>0</v>
      </c>
      <c r="D182" s="144">
        <f>D157*'YTD PROGRAM SUMMARY'!D43</f>
        <v>0</v>
      </c>
      <c r="E182" s="144">
        <f>E157*'YTD PROGRAM SUMMARY'!E43</f>
        <v>0</v>
      </c>
      <c r="F182" s="144">
        <f>F157*'YTD PROGRAM SUMMARY'!F43</f>
        <v>0</v>
      </c>
      <c r="G182" s="144">
        <f>G157*'YTD PROGRAM SUMMARY'!G43</f>
        <v>0</v>
      </c>
      <c r="H182" s="144">
        <f>H157*'YTD PROGRAM SUMMARY'!H43</f>
        <v>0</v>
      </c>
      <c r="I182" s="144">
        <f>I157*'YTD PROGRAM SUMMARY'!I43</f>
        <v>0</v>
      </c>
      <c r="J182" s="144">
        <f>J157*'YTD PROGRAM SUMMARY'!J43</f>
        <v>0</v>
      </c>
      <c r="K182" s="144">
        <f>K157*'YTD PROGRAM SUMMARY'!K43</f>
        <v>0</v>
      </c>
      <c r="L182" s="144">
        <f>L157*'YTD PROGRAM SUMMARY'!L43</f>
        <v>0</v>
      </c>
      <c r="M182" s="144">
        <f>M157*'YTD PROGRAM SUMMARY'!M43</f>
        <v>67.842806174172694</v>
      </c>
      <c r="N182" s="144">
        <f>N157*'YTD PROGRAM SUMMARY'!N43</f>
        <v>62.66698840704791</v>
      </c>
      <c r="O182" s="292">
        <f>O157*'YTD PROGRAM SUMMARY'!O43</f>
        <v>0</v>
      </c>
      <c r="P182" s="292">
        <f>P157*'YTD PROGRAM SUMMARY'!P43</f>
        <v>0</v>
      </c>
      <c r="Q182" s="292">
        <f>Q157*'YTD PROGRAM SUMMARY'!Q43</f>
        <v>0</v>
      </c>
      <c r="R182" s="292">
        <f>R157*'YTD PROGRAM SUMMARY'!R43</f>
        <v>0</v>
      </c>
      <c r="S182" s="292">
        <f>S157*'YTD PROGRAM SUMMARY'!S43</f>
        <v>0</v>
      </c>
      <c r="T182" s="292">
        <f>T157*'YTD PROGRAM SUMMARY'!T43</f>
        <v>0</v>
      </c>
      <c r="U182" s="292">
        <f>U157*'YTD PROGRAM SUMMARY'!U43</f>
        <v>0</v>
      </c>
      <c r="V182" s="292">
        <f>V157*'YTD PROGRAM SUMMARY'!V43</f>
        <v>0</v>
      </c>
      <c r="W182" s="292">
        <f>W157*'YTD PROGRAM SUMMARY'!W43</f>
        <v>0</v>
      </c>
      <c r="X182" s="292">
        <f>X157*'YTD PROGRAM SUMMARY'!X43</f>
        <v>0</v>
      </c>
      <c r="Y182" s="292">
        <f>Y157*'YTD PROGRAM SUMMARY'!Y43</f>
        <v>0</v>
      </c>
      <c r="Z182" s="292">
        <f>Z157*'YTD PROGRAM SUMMARY'!Z43</f>
        <v>0</v>
      </c>
      <c r="AA182" s="292">
        <f>AA157*'YTD PROGRAM SUMMARY'!AA43</f>
        <v>0</v>
      </c>
      <c r="AB182" s="292">
        <f>AB157*'YTD PROGRAM SUMMARY'!AB43</f>
        <v>0</v>
      </c>
      <c r="AC182" s="292">
        <f>AC157*'YTD PROGRAM SUMMARY'!AC43</f>
        <v>0</v>
      </c>
      <c r="AD182" s="292">
        <f>AD157*'YTD PROGRAM SUMMARY'!AD43</f>
        <v>0</v>
      </c>
      <c r="AE182" s="292">
        <f>AE157*'YTD PROGRAM SUMMARY'!AE43</f>
        <v>0</v>
      </c>
      <c r="AF182" s="292">
        <f>AF157*'YTD PROGRAM SUMMARY'!AF43</f>
        <v>0</v>
      </c>
      <c r="AG182" s="292">
        <f>AG157*'YTD PROGRAM SUMMARY'!AG43</f>
        <v>0</v>
      </c>
      <c r="AH182" s="292">
        <f>AH157*'YTD PROGRAM SUMMARY'!AH43</f>
        <v>0</v>
      </c>
      <c r="AI182" s="292">
        <f>AI157*'YTD PROGRAM SUMMARY'!AI43</f>
        <v>0</v>
      </c>
      <c r="AJ182" s="292">
        <f>AJ157*'YTD PROGRAM SUMMARY'!AJ43</f>
        <v>0</v>
      </c>
      <c r="AK182" s="292">
        <f>AK157*'YTD PROGRAM SUMMARY'!AK43</f>
        <v>0</v>
      </c>
      <c r="AL182" s="292">
        <f>AL157*'YTD PROGRAM SUMMARY'!AL43</f>
        <v>0</v>
      </c>
      <c r="AM182" s="292">
        <f>AM157*'YTD PROGRAM SUMMARY'!AM43</f>
        <v>0</v>
      </c>
      <c r="AN182" s="292">
        <f>AN157*'YTD PROGRAM SUMMARY'!AN43</f>
        <v>0</v>
      </c>
      <c r="AO182" s="292">
        <f>AO157*'YTD PROGRAM SUMMARY'!AO43</f>
        <v>0</v>
      </c>
      <c r="AP182" s="292">
        <f>AP157*'YTD PROGRAM SUMMARY'!AP43</f>
        <v>0</v>
      </c>
      <c r="AQ182" s="292">
        <f>AQ157*'YTD PROGRAM SUMMARY'!AQ43</f>
        <v>0</v>
      </c>
      <c r="AR182" s="292">
        <f>AR157*'YTD PROGRAM SUMMARY'!AR43</f>
        <v>0</v>
      </c>
      <c r="AS182" s="292">
        <f>AS157*'YTD PROGRAM SUMMARY'!AS43</f>
        <v>0</v>
      </c>
      <c r="AT182" s="292">
        <f>AT157*'YTD PROGRAM SUMMARY'!AT43</f>
        <v>0</v>
      </c>
      <c r="AU182" s="292">
        <f>AU157*'YTD PROGRAM SUMMARY'!AU43</f>
        <v>0</v>
      </c>
      <c r="AV182" s="292">
        <f>AV157*'YTD PROGRAM SUMMARY'!AV43</f>
        <v>0</v>
      </c>
      <c r="AW182" s="292">
        <f>AW157*'YTD PROGRAM SUMMARY'!AW43</f>
        <v>0</v>
      </c>
      <c r="AX182" s="292">
        <f>AX157*'YTD PROGRAM SUMMARY'!AX43</f>
        <v>0</v>
      </c>
      <c r="AY182" s="292">
        <f>AY157*'YTD PROGRAM SUMMARY'!AY43</f>
        <v>0</v>
      </c>
      <c r="AZ182" s="292">
        <f>AZ157*'YTD PROGRAM SUMMARY'!AZ43</f>
        <v>0</v>
      </c>
      <c r="BA182" s="292">
        <f>BA157*'YTD PROGRAM SUMMARY'!BA43</f>
        <v>0</v>
      </c>
      <c r="BB182" s="292">
        <f>BB157*'YTD PROGRAM SUMMARY'!BB43</f>
        <v>0</v>
      </c>
      <c r="BC182" s="292">
        <f>BC157*'YTD PROGRAM SUMMARY'!BC43</f>
        <v>0</v>
      </c>
      <c r="BD182" s="292">
        <f>BD157*'YTD PROGRAM SUMMARY'!BD43</f>
        <v>0</v>
      </c>
      <c r="BE182" s="292">
        <f>BE157*'YTD PROGRAM SUMMARY'!BE43</f>
        <v>0</v>
      </c>
      <c r="BF182" s="292">
        <f>BF157*'YTD PROGRAM SUMMARY'!BF43</f>
        <v>0</v>
      </c>
      <c r="BG182" s="292">
        <f>BG157*'YTD PROGRAM SUMMARY'!BG43</f>
        <v>0</v>
      </c>
      <c r="BH182" s="292">
        <f>BH157*'YTD PROGRAM SUMMARY'!BH43</f>
        <v>0</v>
      </c>
      <c r="BI182" s="292">
        <f>BI157*'YTD PROGRAM SUMMARY'!BI43</f>
        <v>0</v>
      </c>
      <c r="BJ182" s="292">
        <f>BJ157*'YTD PROGRAM SUMMARY'!BJ43</f>
        <v>0</v>
      </c>
      <c r="BK182" s="292">
        <f>BK157*'YTD PROGRAM SUMMARY'!BK43</f>
        <v>0</v>
      </c>
      <c r="BL182" s="292">
        <f>BL157*'YTD PROGRAM SUMMARY'!BL43</f>
        <v>0</v>
      </c>
      <c r="BM182" s="292">
        <f>BM157*'YTD PROGRAM SUMMARY'!BM43</f>
        <v>0</v>
      </c>
      <c r="BN182" s="292">
        <f>BN157*'YTD PROGRAM SUMMARY'!BN43</f>
        <v>0</v>
      </c>
      <c r="BO182" s="292">
        <f>BO157*'YTD PROGRAM SUMMARY'!BO43</f>
        <v>0</v>
      </c>
      <c r="BP182" s="292">
        <f>BP157*'YTD PROGRAM SUMMARY'!BP43</f>
        <v>0</v>
      </c>
      <c r="BQ182" s="292">
        <f>BQ157*'YTD PROGRAM SUMMARY'!BQ43</f>
        <v>0</v>
      </c>
      <c r="BR182" s="292">
        <f>BR157*'YTD PROGRAM SUMMARY'!BR43</f>
        <v>0</v>
      </c>
      <c r="BS182" s="292">
        <f>BS157*'YTD PROGRAM SUMMARY'!BS43</f>
        <v>0</v>
      </c>
      <c r="BT182" s="292">
        <f>BT157*'YTD PROGRAM SUMMARY'!BT43</f>
        <v>0</v>
      </c>
      <c r="BU182" s="292">
        <f>BU157*'YTD PROGRAM SUMMARY'!BU43</f>
        <v>0</v>
      </c>
      <c r="BV182" s="292">
        <f>BV157*'YTD PROGRAM SUMMARY'!BV43</f>
        <v>0</v>
      </c>
      <c r="BW182" s="292">
        <f>BW157*'YTD PROGRAM SUMMARY'!BW43</f>
        <v>0</v>
      </c>
      <c r="BX182" s="292">
        <f>BX157*'YTD PROGRAM SUMMARY'!BX43</f>
        <v>0</v>
      </c>
      <c r="BY182" s="292">
        <f>BY157*'YTD PROGRAM SUMMARY'!BY43</f>
        <v>0</v>
      </c>
      <c r="BZ182" s="292">
        <f>BZ157*'YTD PROGRAM SUMMARY'!BZ43</f>
        <v>0</v>
      </c>
      <c r="CA182" s="292">
        <f>CA157*'YTD PROGRAM SUMMARY'!CA43</f>
        <v>0</v>
      </c>
      <c r="CB182" s="292">
        <f>CB157*'YTD PROGRAM SUMMARY'!CB43</f>
        <v>0</v>
      </c>
      <c r="CC182" s="292">
        <f>CC157*'YTD PROGRAM SUMMARY'!CC43</f>
        <v>0</v>
      </c>
      <c r="CD182" s="292">
        <f>CD157*'YTD PROGRAM SUMMARY'!CD43</f>
        <v>0</v>
      </c>
      <c r="CE182" s="292">
        <f>CE157*'YTD PROGRAM SUMMARY'!CE43</f>
        <v>0</v>
      </c>
      <c r="CF182" s="292">
        <f>CF157*'YTD PROGRAM SUMMARY'!CF43</f>
        <v>0</v>
      </c>
      <c r="CG182" s="292">
        <f>CG157*'YTD PROGRAM SUMMARY'!CG43</f>
        <v>0</v>
      </c>
      <c r="CH182" s="293">
        <f>CH157*'YTD PROGRAM SUMMARY'!CH43</f>
        <v>0</v>
      </c>
    </row>
    <row r="183" spans="1:86" ht="15" thickBot="1" x14ac:dyDescent="0.35">
      <c r="A183" s="127"/>
      <c r="B183" s="327" t="s">
        <v>253</v>
      </c>
      <c r="C183" s="137">
        <f>C176*'YTD PROGRAM SUMMARY'!C43</f>
        <v>0</v>
      </c>
      <c r="D183" s="137">
        <f>D176*'YTD PROGRAM SUMMARY'!D43</f>
        <v>0</v>
      </c>
      <c r="E183" s="137">
        <f>E176*'YTD PROGRAM SUMMARY'!E43</f>
        <v>0</v>
      </c>
      <c r="F183" s="137">
        <f>F176*'YTD PROGRAM SUMMARY'!F43</f>
        <v>0</v>
      </c>
      <c r="G183" s="137">
        <f>G176*'YTD PROGRAM SUMMARY'!G43</f>
        <v>0</v>
      </c>
      <c r="H183" s="137">
        <f>H176*'YTD PROGRAM SUMMARY'!H43</f>
        <v>0</v>
      </c>
      <c r="I183" s="137">
        <f>I176*'YTD PROGRAM SUMMARY'!I43</f>
        <v>0</v>
      </c>
      <c r="J183" s="137">
        <f>J176*'YTD PROGRAM SUMMARY'!J43</f>
        <v>0</v>
      </c>
      <c r="K183" s="137">
        <f>K176*'YTD PROGRAM SUMMARY'!K43</f>
        <v>0</v>
      </c>
      <c r="L183" s="137">
        <f>L176*'YTD PROGRAM SUMMARY'!L43</f>
        <v>0</v>
      </c>
      <c r="M183" s="137">
        <f>M176*'YTD PROGRAM SUMMARY'!M43</f>
        <v>7.8742365148955784</v>
      </c>
      <c r="N183" s="137">
        <f>N176*'YTD PROGRAM SUMMARY'!N43</f>
        <v>5.2154088084858019</v>
      </c>
      <c r="O183" s="284">
        <f>O176*'YTD PROGRAM SUMMARY'!O43</f>
        <v>0</v>
      </c>
      <c r="P183" s="284">
        <f>P176*'YTD PROGRAM SUMMARY'!P43</f>
        <v>0</v>
      </c>
      <c r="Q183" s="284">
        <f>Q176*'YTD PROGRAM SUMMARY'!Q43</f>
        <v>0</v>
      </c>
      <c r="R183" s="284">
        <f>R176*'YTD PROGRAM SUMMARY'!R43</f>
        <v>0</v>
      </c>
      <c r="S183" s="284">
        <f>S176*'YTD PROGRAM SUMMARY'!S43</f>
        <v>0</v>
      </c>
      <c r="T183" s="284">
        <f>T176*'YTD PROGRAM SUMMARY'!T43</f>
        <v>0</v>
      </c>
      <c r="U183" s="284">
        <f>U176*'YTD PROGRAM SUMMARY'!U43</f>
        <v>0</v>
      </c>
      <c r="V183" s="284">
        <f>V176*'YTD PROGRAM SUMMARY'!V43</f>
        <v>0</v>
      </c>
      <c r="W183" s="284">
        <f>W176*'YTD PROGRAM SUMMARY'!W43</f>
        <v>0</v>
      </c>
      <c r="X183" s="284">
        <f>X176*'YTD PROGRAM SUMMARY'!X43</f>
        <v>0</v>
      </c>
      <c r="Y183" s="284">
        <f>Y176*'YTD PROGRAM SUMMARY'!Y43</f>
        <v>0</v>
      </c>
      <c r="Z183" s="284">
        <f>Z176*'YTD PROGRAM SUMMARY'!Z43</f>
        <v>0</v>
      </c>
      <c r="AA183" s="284">
        <f>AA176*'YTD PROGRAM SUMMARY'!AA43</f>
        <v>0</v>
      </c>
      <c r="AB183" s="284">
        <f>AB176*'YTD PROGRAM SUMMARY'!AB43</f>
        <v>0</v>
      </c>
      <c r="AC183" s="284">
        <f>AC176*'YTD PROGRAM SUMMARY'!AC43</f>
        <v>0</v>
      </c>
      <c r="AD183" s="284">
        <f>AD176*'YTD PROGRAM SUMMARY'!AD43</f>
        <v>0</v>
      </c>
      <c r="AE183" s="284">
        <f>AE176*'YTD PROGRAM SUMMARY'!AE43</f>
        <v>0</v>
      </c>
      <c r="AF183" s="284">
        <f>AF176*'YTD PROGRAM SUMMARY'!AF43</f>
        <v>0</v>
      </c>
      <c r="AG183" s="284">
        <f>AG176*'YTD PROGRAM SUMMARY'!AG43</f>
        <v>0</v>
      </c>
      <c r="AH183" s="284">
        <f>AH176*'YTD PROGRAM SUMMARY'!AH43</f>
        <v>0</v>
      </c>
      <c r="AI183" s="284">
        <f>AI176*'YTD PROGRAM SUMMARY'!AI43</f>
        <v>0</v>
      </c>
      <c r="AJ183" s="284">
        <f>AJ176*'YTD PROGRAM SUMMARY'!AJ43</f>
        <v>0</v>
      </c>
      <c r="AK183" s="284">
        <f>AK176*'YTD PROGRAM SUMMARY'!AK43</f>
        <v>0</v>
      </c>
      <c r="AL183" s="284">
        <f>AL176*'YTD PROGRAM SUMMARY'!AL43</f>
        <v>0</v>
      </c>
      <c r="AM183" s="284">
        <f>AM176*'YTD PROGRAM SUMMARY'!AM43</f>
        <v>0</v>
      </c>
      <c r="AN183" s="284">
        <f>AN176*'YTD PROGRAM SUMMARY'!AN43</f>
        <v>0</v>
      </c>
      <c r="AO183" s="284">
        <f>AO176*'YTD PROGRAM SUMMARY'!AO43</f>
        <v>0</v>
      </c>
      <c r="AP183" s="284">
        <f>AP176*'YTD PROGRAM SUMMARY'!AP43</f>
        <v>0</v>
      </c>
      <c r="AQ183" s="284">
        <f>AQ176*'YTD PROGRAM SUMMARY'!AQ43</f>
        <v>0</v>
      </c>
      <c r="AR183" s="284">
        <f>AR176*'YTD PROGRAM SUMMARY'!AR43</f>
        <v>0</v>
      </c>
      <c r="AS183" s="284">
        <f>AS176*'YTD PROGRAM SUMMARY'!AS43</f>
        <v>0</v>
      </c>
      <c r="AT183" s="284">
        <f>AT176*'YTD PROGRAM SUMMARY'!AT43</f>
        <v>0</v>
      </c>
      <c r="AU183" s="284">
        <f>AU176*'YTD PROGRAM SUMMARY'!AU43</f>
        <v>0</v>
      </c>
      <c r="AV183" s="284">
        <f>AV176*'YTD PROGRAM SUMMARY'!AV43</f>
        <v>0</v>
      </c>
      <c r="AW183" s="284">
        <f>AW176*'YTD PROGRAM SUMMARY'!AW43</f>
        <v>0</v>
      </c>
      <c r="AX183" s="284">
        <f>AX176*'YTD PROGRAM SUMMARY'!AX43</f>
        <v>0</v>
      </c>
      <c r="AY183" s="284">
        <f>AY176*'YTD PROGRAM SUMMARY'!AY43</f>
        <v>0</v>
      </c>
      <c r="AZ183" s="284">
        <f>AZ176*'YTD PROGRAM SUMMARY'!AZ43</f>
        <v>0</v>
      </c>
      <c r="BA183" s="284">
        <f>BA176*'YTD PROGRAM SUMMARY'!BA43</f>
        <v>0</v>
      </c>
      <c r="BB183" s="284">
        <f>BB176*'YTD PROGRAM SUMMARY'!BB43</f>
        <v>0</v>
      </c>
      <c r="BC183" s="284">
        <f>BC176*'YTD PROGRAM SUMMARY'!BC43</f>
        <v>0</v>
      </c>
      <c r="BD183" s="284">
        <f>BD176*'YTD PROGRAM SUMMARY'!BD43</f>
        <v>0</v>
      </c>
      <c r="BE183" s="284">
        <f>BE176*'YTD PROGRAM SUMMARY'!BE43</f>
        <v>0</v>
      </c>
      <c r="BF183" s="284">
        <f>BF176*'YTD PROGRAM SUMMARY'!BF43</f>
        <v>0</v>
      </c>
      <c r="BG183" s="284">
        <f>BG176*'YTD PROGRAM SUMMARY'!BG43</f>
        <v>0</v>
      </c>
      <c r="BH183" s="284">
        <f>BH176*'YTD PROGRAM SUMMARY'!BH43</f>
        <v>0</v>
      </c>
      <c r="BI183" s="284">
        <f>BI176*'YTD PROGRAM SUMMARY'!BI43</f>
        <v>0</v>
      </c>
      <c r="BJ183" s="284">
        <f>BJ176*'YTD PROGRAM SUMMARY'!BJ43</f>
        <v>0</v>
      </c>
      <c r="BK183" s="284">
        <f>BK176*'YTD PROGRAM SUMMARY'!BK43</f>
        <v>0</v>
      </c>
      <c r="BL183" s="284">
        <f>BL176*'YTD PROGRAM SUMMARY'!BL43</f>
        <v>0</v>
      </c>
      <c r="BM183" s="284">
        <f>BM176*'YTD PROGRAM SUMMARY'!BM43</f>
        <v>0</v>
      </c>
      <c r="BN183" s="284">
        <f>BN176*'YTD PROGRAM SUMMARY'!BN43</f>
        <v>0</v>
      </c>
      <c r="BO183" s="284">
        <f>BO176*'YTD PROGRAM SUMMARY'!BO43</f>
        <v>0</v>
      </c>
      <c r="BP183" s="284">
        <f>BP176*'YTD PROGRAM SUMMARY'!BP43</f>
        <v>0</v>
      </c>
      <c r="BQ183" s="284">
        <f>BQ176*'YTD PROGRAM SUMMARY'!BQ43</f>
        <v>0</v>
      </c>
      <c r="BR183" s="284">
        <f>BR176*'YTD PROGRAM SUMMARY'!BR43</f>
        <v>0</v>
      </c>
      <c r="BS183" s="284">
        <f>BS176*'YTD PROGRAM SUMMARY'!BS43</f>
        <v>0</v>
      </c>
      <c r="BT183" s="284">
        <f>BT176*'YTD PROGRAM SUMMARY'!BT43</f>
        <v>0</v>
      </c>
      <c r="BU183" s="284">
        <f>BU176*'YTD PROGRAM SUMMARY'!BU43</f>
        <v>0</v>
      </c>
      <c r="BV183" s="284">
        <f>BV176*'YTD PROGRAM SUMMARY'!BV43</f>
        <v>0</v>
      </c>
      <c r="BW183" s="284">
        <f>BW176*'YTD PROGRAM SUMMARY'!BW43</f>
        <v>0</v>
      </c>
      <c r="BX183" s="284">
        <f>BX176*'YTD PROGRAM SUMMARY'!BX43</f>
        <v>0</v>
      </c>
      <c r="BY183" s="284">
        <f>BY176*'YTD PROGRAM SUMMARY'!BY43</f>
        <v>0</v>
      </c>
      <c r="BZ183" s="284">
        <f>BZ176*'YTD PROGRAM SUMMARY'!BZ43</f>
        <v>0</v>
      </c>
      <c r="CA183" s="284">
        <f>CA176*'YTD PROGRAM SUMMARY'!CA43</f>
        <v>0</v>
      </c>
      <c r="CB183" s="284">
        <f>CB176*'YTD PROGRAM SUMMARY'!CB43</f>
        <v>0</v>
      </c>
      <c r="CC183" s="284">
        <f>CC176*'YTD PROGRAM SUMMARY'!CC43</f>
        <v>0</v>
      </c>
      <c r="CD183" s="284">
        <f>CD176*'YTD PROGRAM SUMMARY'!CD43</f>
        <v>0</v>
      </c>
      <c r="CE183" s="284">
        <f>CE176*'YTD PROGRAM SUMMARY'!CE43</f>
        <v>0</v>
      </c>
      <c r="CF183" s="284">
        <f>CF176*'YTD PROGRAM SUMMARY'!CF43</f>
        <v>0</v>
      </c>
      <c r="CG183" s="284">
        <f>CG176*'YTD PROGRAM SUMMARY'!CG43</f>
        <v>0</v>
      </c>
      <c r="CH183" s="285">
        <f>CH176*'YTD PROGRAM SUMMARY'!CH43</f>
        <v>0</v>
      </c>
    </row>
    <row r="184" spans="1:86" x14ac:dyDescent="0.3">
      <c r="A184" s="127"/>
      <c r="B184" s="340" t="s">
        <v>254</v>
      </c>
      <c r="C184" s="138">
        <f>IFERROR(C182/C73,0)</f>
        <v>0</v>
      </c>
      <c r="D184" s="138">
        <f t="shared" ref="D184:BO184" si="116">IFERROR(D182/D73,0)</f>
        <v>0</v>
      </c>
      <c r="E184" s="138">
        <f t="shared" si="116"/>
        <v>0</v>
      </c>
      <c r="F184" s="138">
        <f t="shared" si="116"/>
        <v>0</v>
      </c>
      <c r="G184" s="138">
        <f t="shared" si="116"/>
        <v>0</v>
      </c>
      <c r="H184" s="138">
        <f t="shared" si="116"/>
        <v>0</v>
      </c>
      <c r="I184" s="138">
        <f t="shared" si="116"/>
        <v>0</v>
      </c>
      <c r="J184" s="138">
        <f t="shared" si="116"/>
        <v>0</v>
      </c>
      <c r="K184" s="138">
        <f t="shared" si="116"/>
        <v>0</v>
      </c>
      <c r="L184" s="138">
        <f t="shared" si="116"/>
        <v>0</v>
      </c>
      <c r="M184" s="138">
        <f t="shared" si="116"/>
        <v>0.61580037377397301</v>
      </c>
      <c r="N184" s="138">
        <f t="shared" si="116"/>
        <v>0.30459754730350952</v>
      </c>
      <c r="O184" s="286">
        <f t="shared" si="116"/>
        <v>0</v>
      </c>
      <c r="P184" s="286">
        <f t="shared" si="116"/>
        <v>0</v>
      </c>
      <c r="Q184" s="286">
        <f t="shared" si="116"/>
        <v>0</v>
      </c>
      <c r="R184" s="286">
        <f t="shared" si="116"/>
        <v>0</v>
      </c>
      <c r="S184" s="286">
        <f t="shared" si="116"/>
        <v>0</v>
      </c>
      <c r="T184" s="286">
        <f t="shared" si="116"/>
        <v>0</v>
      </c>
      <c r="U184" s="286">
        <f t="shared" si="116"/>
        <v>0</v>
      </c>
      <c r="V184" s="286">
        <f t="shared" si="116"/>
        <v>0</v>
      </c>
      <c r="W184" s="286">
        <f t="shared" si="116"/>
        <v>0</v>
      </c>
      <c r="X184" s="286">
        <f t="shared" si="116"/>
        <v>0</v>
      </c>
      <c r="Y184" s="286">
        <f t="shared" si="116"/>
        <v>0</v>
      </c>
      <c r="Z184" s="286">
        <f t="shared" si="116"/>
        <v>0</v>
      </c>
      <c r="AA184" s="286">
        <f t="shared" si="116"/>
        <v>0</v>
      </c>
      <c r="AB184" s="286">
        <f t="shared" si="116"/>
        <v>0</v>
      </c>
      <c r="AC184" s="286">
        <f t="shared" si="116"/>
        <v>0</v>
      </c>
      <c r="AD184" s="286">
        <f t="shared" si="116"/>
        <v>0</v>
      </c>
      <c r="AE184" s="286">
        <f t="shared" si="116"/>
        <v>0</v>
      </c>
      <c r="AF184" s="286">
        <f t="shared" si="116"/>
        <v>0</v>
      </c>
      <c r="AG184" s="286">
        <f t="shared" si="116"/>
        <v>0</v>
      </c>
      <c r="AH184" s="286">
        <f t="shared" si="116"/>
        <v>0</v>
      </c>
      <c r="AI184" s="286">
        <f t="shared" si="116"/>
        <v>0</v>
      </c>
      <c r="AJ184" s="286">
        <f t="shared" si="116"/>
        <v>0</v>
      </c>
      <c r="AK184" s="286">
        <f t="shared" si="116"/>
        <v>0</v>
      </c>
      <c r="AL184" s="286">
        <f t="shared" si="116"/>
        <v>0</v>
      </c>
      <c r="AM184" s="286">
        <f t="shared" si="116"/>
        <v>0</v>
      </c>
      <c r="AN184" s="286">
        <f t="shared" si="116"/>
        <v>0</v>
      </c>
      <c r="AO184" s="286">
        <f t="shared" si="116"/>
        <v>0</v>
      </c>
      <c r="AP184" s="286">
        <f t="shared" si="116"/>
        <v>0</v>
      </c>
      <c r="AQ184" s="286">
        <f t="shared" si="116"/>
        <v>0</v>
      </c>
      <c r="AR184" s="286">
        <f t="shared" si="116"/>
        <v>0</v>
      </c>
      <c r="AS184" s="286">
        <f t="shared" si="116"/>
        <v>0</v>
      </c>
      <c r="AT184" s="286">
        <f t="shared" si="116"/>
        <v>0</v>
      </c>
      <c r="AU184" s="286">
        <f t="shared" si="116"/>
        <v>0</v>
      </c>
      <c r="AV184" s="286">
        <f t="shared" si="116"/>
        <v>0</v>
      </c>
      <c r="AW184" s="286">
        <f t="shared" si="116"/>
        <v>0</v>
      </c>
      <c r="AX184" s="286">
        <f t="shared" si="116"/>
        <v>0</v>
      </c>
      <c r="AY184" s="286">
        <f t="shared" si="116"/>
        <v>0</v>
      </c>
      <c r="AZ184" s="286">
        <f t="shared" si="116"/>
        <v>0</v>
      </c>
      <c r="BA184" s="286">
        <f t="shared" si="116"/>
        <v>0</v>
      </c>
      <c r="BB184" s="286">
        <f t="shared" si="116"/>
        <v>0</v>
      </c>
      <c r="BC184" s="286">
        <f t="shared" si="116"/>
        <v>0</v>
      </c>
      <c r="BD184" s="286">
        <f t="shared" si="116"/>
        <v>0</v>
      </c>
      <c r="BE184" s="286">
        <f t="shared" si="116"/>
        <v>0</v>
      </c>
      <c r="BF184" s="286">
        <f t="shared" si="116"/>
        <v>0</v>
      </c>
      <c r="BG184" s="286">
        <f t="shared" si="116"/>
        <v>0</v>
      </c>
      <c r="BH184" s="286">
        <f t="shared" si="116"/>
        <v>0</v>
      </c>
      <c r="BI184" s="286">
        <f t="shared" si="116"/>
        <v>0</v>
      </c>
      <c r="BJ184" s="286">
        <f t="shared" si="116"/>
        <v>0</v>
      </c>
      <c r="BK184" s="286">
        <f t="shared" si="116"/>
        <v>0</v>
      </c>
      <c r="BL184" s="286">
        <f t="shared" si="116"/>
        <v>0</v>
      </c>
      <c r="BM184" s="286">
        <f t="shared" si="116"/>
        <v>0</v>
      </c>
      <c r="BN184" s="286">
        <f t="shared" si="116"/>
        <v>0</v>
      </c>
      <c r="BO184" s="286">
        <f t="shared" si="116"/>
        <v>0</v>
      </c>
      <c r="BP184" s="286">
        <f t="shared" ref="BP184:CH184" si="117">IFERROR(BP182/BP73,0)</f>
        <v>0</v>
      </c>
      <c r="BQ184" s="286">
        <f t="shared" si="117"/>
        <v>0</v>
      </c>
      <c r="BR184" s="286">
        <f t="shared" si="117"/>
        <v>0</v>
      </c>
      <c r="BS184" s="286">
        <f t="shared" si="117"/>
        <v>0</v>
      </c>
      <c r="BT184" s="286">
        <f t="shared" si="117"/>
        <v>0</v>
      </c>
      <c r="BU184" s="286">
        <f t="shared" si="117"/>
        <v>0</v>
      </c>
      <c r="BV184" s="286">
        <f t="shared" si="117"/>
        <v>0</v>
      </c>
      <c r="BW184" s="286">
        <f t="shared" si="117"/>
        <v>0</v>
      </c>
      <c r="BX184" s="286">
        <f t="shared" si="117"/>
        <v>0</v>
      </c>
      <c r="BY184" s="286">
        <f t="shared" si="117"/>
        <v>0</v>
      </c>
      <c r="BZ184" s="286">
        <f t="shared" si="117"/>
        <v>0</v>
      </c>
      <c r="CA184" s="286">
        <f t="shared" si="117"/>
        <v>0</v>
      </c>
      <c r="CB184" s="286">
        <f t="shared" si="117"/>
        <v>0</v>
      </c>
      <c r="CC184" s="286">
        <f t="shared" si="117"/>
        <v>0</v>
      </c>
      <c r="CD184" s="286">
        <f t="shared" si="117"/>
        <v>0</v>
      </c>
      <c r="CE184" s="286">
        <f t="shared" si="117"/>
        <v>0</v>
      </c>
      <c r="CF184" s="286">
        <f t="shared" si="117"/>
        <v>0</v>
      </c>
      <c r="CG184" s="286">
        <f t="shared" si="117"/>
        <v>0</v>
      </c>
      <c r="CH184" s="294">
        <f t="shared" si="117"/>
        <v>0</v>
      </c>
    </row>
    <row r="185" spans="1:86" ht="15" thickBot="1" x14ac:dyDescent="0.35">
      <c r="A185" s="127"/>
      <c r="B185" s="327" t="s">
        <v>255</v>
      </c>
      <c r="C185" s="139">
        <f>IFERROR(C183/C73,0)</f>
        <v>0</v>
      </c>
      <c r="D185" s="139">
        <f t="shared" ref="D185:BO185" si="118">IFERROR(D183/D73,0)</f>
        <v>0</v>
      </c>
      <c r="E185" s="139">
        <f t="shared" si="118"/>
        <v>0</v>
      </c>
      <c r="F185" s="139">
        <f t="shared" si="118"/>
        <v>0</v>
      </c>
      <c r="G185" s="139">
        <f t="shared" si="118"/>
        <v>0</v>
      </c>
      <c r="H185" s="139">
        <f t="shared" si="118"/>
        <v>0</v>
      </c>
      <c r="I185" s="139">
        <f t="shared" si="118"/>
        <v>0</v>
      </c>
      <c r="J185" s="139">
        <f t="shared" si="118"/>
        <v>0</v>
      </c>
      <c r="K185" s="139">
        <f t="shared" si="118"/>
        <v>0</v>
      </c>
      <c r="L185" s="139">
        <f t="shared" si="118"/>
        <v>0</v>
      </c>
      <c r="M185" s="139">
        <f t="shared" si="118"/>
        <v>7.1473426034422055E-2</v>
      </c>
      <c r="N185" s="139">
        <f t="shared" si="118"/>
        <v>2.5349881518659838E-2</v>
      </c>
      <c r="O185" s="287">
        <f t="shared" si="118"/>
        <v>0</v>
      </c>
      <c r="P185" s="287">
        <f t="shared" si="118"/>
        <v>0</v>
      </c>
      <c r="Q185" s="287">
        <f t="shared" si="118"/>
        <v>0</v>
      </c>
      <c r="R185" s="287">
        <f t="shared" si="118"/>
        <v>0</v>
      </c>
      <c r="S185" s="287">
        <f t="shared" si="118"/>
        <v>0</v>
      </c>
      <c r="T185" s="287">
        <f t="shared" si="118"/>
        <v>0</v>
      </c>
      <c r="U185" s="287">
        <f t="shared" si="118"/>
        <v>0</v>
      </c>
      <c r="V185" s="287">
        <f t="shared" si="118"/>
        <v>0</v>
      </c>
      <c r="W185" s="287">
        <f t="shared" si="118"/>
        <v>0</v>
      </c>
      <c r="X185" s="287">
        <f t="shared" si="118"/>
        <v>0</v>
      </c>
      <c r="Y185" s="287">
        <f t="shared" si="118"/>
        <v>0</v>
      </c>
      <c r="Z185" s="287">
        <f t="shared" si="118"/>
        <v>0</v>
      </c>
      <c r="AA185" s="287">
        <f t="shared" si="118"/>
        <v>0</v>
      </c>
      <c r="AB185" s="287">
        <f t="shared" si="118"/>
        <v>0</v>
      </c>
      <c r="AC185" s="287">
        <f t="shared" si="118"/>
        <v>0</v>
      </c>
      <c r="AD185" s="287">
        <f t="shared" si="118"/>
        <v>0</v>
      </c>
      <c r="AE185" s="287">
        <f t="shared" si="118"/>
        <v>0</v>
      </c>
      <c r="AF185" s="287">
        <f t="shared" si="118"/>
        <v>0</v>
      </c>
      <c r="AG185" s="287">
        <f t="shared" si="118"/>
        <v>0</v>
      </c>
      <c r="AH185" s="287">
        <f t="shared" si="118"/>
        <v>0</v>
      </c>
      <c r="AI185" s="287">
        <f t="shared" si="118"/>
        <v>0</v>
      </c>
      <c r="AJ185" s="287">
        <f t="shared" si="118"/>
        <v>0</v>
      </c>
      <c r="AK185" s="287">
        <f t="shared" si="118"/>
        <v>0</v>
      </c>
      <c r="AL185" s="287">
        <f t="shared" si="118"/>
        <v>0</v>
      </c>
      <c r="AM185" s="287">
        <f t="shared" si="118"/>
        <v>0</v>
      </c>
      <c r="AN185" s="287">
        <f t="shared" si="118"/>
        <v>0</v>
      </c>
      <c r="AO185" s="287">
        <f t="shared" si="118"/>
        <v>0</v>
      </c>
      <c r="AP185" s="287">
        <f t="shared" si="118"/>
        <v>0</v>
      </c>
      <c r="AQ185" s="287">
        <f t="shared" si="118"/>
        <v>0</v>
      </c>
      <c r="AR185" s="287">
        <f t="shared" si="118"/>
        <v>0</v>
      </c>
      <c r="AS185" s="287">
        <f t="shared" si="118"/>
        <v>0</v>
      </c>
      <c r="AT185" s="287">
        <f t="shared" si="118"/>
        <v>0</v>
      </c>
      <c r="AU185" s="287">
        <f t="shared" si="118"/>
        <v>0</v>
      </c>
      <c r="AV185" s="287">
        <f t="shared" si="118"/>
        <v>0</v>
      </c>
      <c r="AW185" s="287">
        <f t="shared" si="118"/>
        <v>0</v>
      </c>
      <c r="AX185" s="287">
        <f t="shared" si="118"/>
        <v>0</v>
      </c>
      <c r="AY185" s="287">
        <f t="shared" si="118"/>
        <v>0</v>
      </c>
      <c r="AZ185" s="287">
        <f t="shared" si="118"/>
        <v>0</v>
      </c>
      <c r="BA185" s="287">
        <f t="shared" si="118"/>
        <v>0</v>
      </c>
      <c r="BB185" s="287">
        <f t="shared" si="118"/>
        <v>0</v>
      </c>
      <c r="BC185" s="287">
        <f t="shared" si="118"/>
        <v>0</v>
      </c>
      <c r="BD185" s="287">
        <f t="shared" si="118"/>
        <v>0</v>
      </c>
      <c r="BE185" s="287">
        <f t="shared" si="118"/>
        <v>0</v>
      </c>
      <c r="BF185" s="287">
        <f t="shared" si="118"/>
        <v>0</v>
      </c>
      <c r="BG185" s="287">
        <f t="shared" si="118"/>
        <v>0</v>
      </c>
      <c r="BH185" s="287">
        <f t="shared" si="118"/>
        <v>0</v>
      </c>
      <c r="BI185" s="287">
        <f t="shared" si="118"/>
        <v>0</v>
      </c>
      <c r="BJ185" s="287">
        <f t="shared" si="118"/>
        <v>0</v>
      </c>
      <c r="BK185" s="287">
        <f t="shared" si="118"/>
        <v>0</v>
      </c>
      <c r="BL185" s="287">
        <f t="shared" si="118"/>
        <v>0</v>
      </c>
      <c r="BM185" s="287">
        <f t="shared" si="118"/>
        <v>0</v>
      </c>
      <c r="BN185" s="287">
        <f t="shared" si="118"/>
        <v>0</v>
      </c>
      <c r="BO185" s="287">
        <f t="shared" si="118"/>
        <v>0</v>
      </c>
      <c r="BP185" s="287">
        <f t="shared" ref="BP185:CH185" si="119">IFERROR(BP183/BP73,0)</f>
        <v>0</v>
      </c>
      <c r="BQ185" s="287">
        <f t="shared" si="119"/>
        <v>0</v>
      </c>
      <c r="BR185" s="287">
        <f t="shared" si="119"/>
        <v>0</v>
      </c>
      <c r="BS185" s="287">
        <f t="shared" si="119"/>
        <v>0</v>
      </c>
      <c r="BT185" s="287">
        <f t="shared" si="119"/>
        <v>0</v>
      </c>
      <c r="BU185" s="287">
        <f t="shared" si="119"/>
        <v>0</v>
      </c>
      <c r="BV185" s="287">
        <f t="shared" si="119"/>
        <v>0</v>
      </c>
      <c r="BW185" s="287">
        <f t="shared" si="119"/>
        <v>0</v>
      </c>
      <c r="BX185" s="287">
        <f t="shared" si="119"/>
        <v>0</v>
      </c>
      <c r="BY185" s="287">
        <f t="shared" si="119"/>
        <v>0</v>
      </c>
      <c r="BZ185" s="287">
        <f t="shared" si="119"/>
        <v>0</v>
      </c>
      <c r="CA185" s="287">
        <f t="shared" si="119"/>
        <v>0</v>
      </c>
      <c r="CB185" s="287">
        <f t="shared" si="119"/>
        <v>0</v>
      </c>
      <c r="CC185" s="287">
        <f t="shared" si="119"/>
        <v>0</v>
      </c>
      <c r="CD185" s="287">
        <f t="shared" si="119"/>
        <v>0</v>
      </c>
      <c r="CE185" s="287">
        <f t="shared" si="119"/>
        <v>0</v>
      </c>
      <c r="CF185" s="287">
        <f t="shared" si="119"/>
        <v>0</v>
      </c>
      <c r="CG185" s="287">
        <f t="shared" si="119"/>
        <v>0</v>
      </c>
      <c r="CH185" s="288">
        <f t="shared" si="119"/>
        <v>0</v>
      </c>
    </row>
    <row r="186" spans="1:86" ht="15" thickBot="1" x14ac:dyDescent="0.35">
      <c r="A186" s="127"/>
      <c r="B186" s="355" t="s">
        <v>256</v>
      </c>
      <c r="C186" s="141">
        <f>C184+C185</f>
        <v>0</v>
      </c>
      <c r="D186" s="141">
        <f t="shared" ref="D186:BO186" si="120">D184+D185</f>
        <v>0</v>
      </c>
      <c r="E186" s="142">
        <f t="shared" si="120"/>
        <v>0</v>
      </c>
      <c r="F186" s="142">
        <f t="shared" si="120"/>
        <v>0</v>
      </c>
      <c r="G186" s="142">
        <f t="shared" si="120"/>
        <v>0</v>
      </c>
      <c r="H186" s="142">
        <f t="shared" si="120"/>
        <v>0</v>
      </c>
      <c r="I186" s="142">
        <f t="shared" si="120"/>
        <v>0</v>
      </c>
      <c r="J186" s="142">
        <f t="shared" si="120"/>
        <v>0</v>
      </c>
      <c r="K186" s="142">
        <f t="shared" si="120"/>
        <v>0</v>
      </c>
      <c r="L186" s="142">
        <f t="shared" si="120"/>
        <v>0</v>
      </c>
      <c r="M186" s="143">
        <f t="shared" si="120"/>
        <v>0.68727379980839509</v>
      </c>
      <c r="N186" s="153">
        <f t="shared" si="120"/>
        <v>0.32994742882216938</v>
      </c>
      <c r="O186" s="289">
        <f t="shared" si="120"/>
        <v>0</v>
      </c>
      <c r="P186" s="289">
        <f t="shared" si="120"/>
        <v>0</v>
      </c>
      <c r="Q186" s="290">
        <f t="shared" si="120"/>
        <v>0</v>
      </c>
      <c r="R186" s="290">
        <f t="shared" si="120"/>
        <v>0</v>
      </c>
      <c r="S186" s="290">
        <f t="shared" si="120"/>
        <v>0</v>
      </c>
      <c r="T186" s="290">
        <f t="shared" si="120"/>
        <v>0</v>
      </c>
      <c r="U186" s="290">
        <f t="shared" si="120"/>
        <v>0</v>
      </c>
      <c r="V186" s="290">
        <f t="shared" si="120"/>
        <v>0</v>
      </c>
      <c r="W186" s="290">
        <f t="shared" si="120"/>
        <v>0</v>
      </c>
      <c r="X186" s="290">
        <f t="shared" si="120"/>
        <v>0</v>
      </c>
      <c r="Y186" s="307">
        <f t="shared" si="120"/>
        <v>0</v>
      </c>
      <c r="Z186" s="307">
        <f t="shared" si="120"/>
        <v>0</v>
      </c>
      <c r="AA186" s="289">
        <f t="shared" si="120"/>
        <v>0</v>
      </c>
      <c r="AB186" s="289">
        <f t="shared" si="120"/>
        <v>0</v>
      </c>
      <c r="AC186" s="290">
        <f t="shared" si="120"/>
        <v>0</v>
      </c>
      <c r="AD186" s="290">
        <f t="shared" si="120"/>
        <v>0</v>
      </c>
      <c r="AE186" s="290">
        <f t="shared" si="120"/>
        <v>0</v>
      </c>
      <c r="AF186" s="290">
        <f t="shared" si="120"/>
        <v>0</v>
      </c>
      <c r="AG186" s="290">
        <f t="shared" si="120"/>
        <v>0</v>
      </c>
      <c r="AH186" s="290">
        <f t="shared" si="120"/>
        <v>0</v>
      </c>
      <c r="AI186" s="290">
        <f t="shared" si="120"/>
        <v>0</v>
      </c>
      <c r="AJ186" s="290">
        <f t="shared" si="120"/>
        <v>0</v>
      </c>
      <c r="AK186" s="307">
        <f t="shared" si="120"/>
        <v>0</v>
      </c>
      <c r="AL186" s="307">
        <f t="shared" si="120"/>
        <v>0</v>
      </c>
      <c r="AM186" s="289">
        <f t="shared" si="120"/>
        <v>0</v>
      </c>
      <c r="AN186" s="289">
        <f t="shared" si="120"/>
        <v>0</v>
      </c>
      <c r="AO186" s="290">
        <f t="shared" si="120"/>
        <v>0</v>
      </c>
      <c r="AP186" s="290">
        <f t="shared" si="120"/>
        <v>0</v>
      </c>
      <c r="AQ186" s="290">
        <f t="shared" si="120"/>
        <v>0</v>
      </c>
      <c r="AR186" s="290">
        <f t="shared" si="120"/>
        <v>0</v>
      </c>
      <c r="AS186" s="290">
        <f t="shared" si="120"/>
        <v>0</v>
      </c>
      <c r="AT186" s="290">
        <f t="shared" si="120"/>
        <v>0</v>
      </c>
      <c r="AU186" s="290">
        <f t="shared" si="120"/>
        <v>0</v>
      </c>
      <c r="AV186" s="290">
        <f t="shared" si="120"/>
        <v>0</v>
      </c>
      <c r="AW186" s="307">
        <f t="shared" si="120"/>
        <v>0</v>
      </c>
      <c r="AX186" s="307">
        <f t="shared" si="120"/>
        <v>0</v>
      </c>
      <c r="AY186" s="289">
        <f t="shared" si="120"/>
        <v>0</v>
      </c>
      <c r="AZ186" s="289">
        <f t="shared" si="120"/>
        <v>0</v>
      </c>
      <c r="BA186" s="290">
        <f t="shared" si="120"/>
        <v>0</v>
      </c>
      <c r="BB186" s="290">
        <f t="shared" si="120"/>
        <v>0</v>
      </c>
      <c r="BC186" s="290">
        <f t="shared" si="120"/>
        <v>0</v>
      </c>
      <c r="BD186" s="290">
        <f t="shared" si="120"/>
        <v>0</v>
      </c>
      <c r="BE186" s="290">
        <f t="shared" si="120"/>
        <v>0</v>
      </c>
      <c r="BF186" s="290">
        <f t="shared" si="120"/>
        <v>0</v>
      </c>
      <c r="BG186" s="290">
        <f t="shared" si="120"/>
        <v>0</v>
      </c>
      <c r="BH186" s="290">
        <f t="shared" si="120"/>
        <v>0</v>
      </c>
      <c r="BI186" s="307">
        <f t="shared" si="120"/>
        <v>0</v>
      </c>
      <c r="BJ186" s="307">
        <f t="shared" si="120"/>
        <v>0</v>
      </c>
      <c r="BK186" s="289">
        <f t="shared" si="120"/>
        <v>0</v>
      </c>
      <c r="BL186" s="289">
        <f t="shared" si="120"/>
        <v>0</v>
      </c>
      <c r="BM186" s="290">
        <f t="shared" si="120"/>
        <v>0</v>
      </c>
      <c r="BN186" s="290">
        <f t="shared" si="120"/>
        <v>0</v>
      </c>
      <c r="BO186" s="290">
        <f t="shared" si="120"/>
        <v>0</v>
      </c>
      <c r="BP186" s="290">
        <f t="shared" ref="BP186:CH186" si="121">BP184+BP185</f>
        <v>0</v>
      </c>
      <c r="BQ186" s="290">
        <f t="shared" si="121"/>
        <v>0</v>
      </c>
      <c r="BR186" s="290">
        <f t="shared" si="121"/>
        <v>0</v>
      </c>
      <c r="BS186" s="290">
        <f t="shared" si="121"/>
        <v>0</v>
      </c>
      <c r="BT186" s="290">
        <f t="shared" si="121"/>
        <v>0</v>
      </c>
      <c r="BU186" s="307">
        <f t="shared" si="121"/>
        <v>0</v>
      </c>
      <c r="BV186" s="307">
        <f t="shared" si="121"/>
        <v>0</v>
      </c>
      <c r="BW186" s="289">
        <f t="shared" si="121"/>
        <v>0</v>
      </c>
      <c r="BX186" s="289">
        <f t="shared" si="121"/>
        <v>0</v>
      </c>
      <c r="BY186" s="290">
        <f t="shared" si="121"/>
        <v>0</v>
      </c>
      <c r="BZ186" s="290">
        <f t="shared" si="121"/>
        <v>0</v>
      </c>
      <c r="CA186" s="290">
        <f t="shared" si="121"/>
        <v>0</v>
      </c>
      <c r="CB186" s="290">
        <f t="shared" si="121"/>
        <v>0</v>
      </c>
      <c r="CC186" s="290">
        <f t="shared" si="121"/>
        <v>0</v>
      </c>
      <c r="CD186" s="290">
        <f t="shared" si="121"/>
        <v>0</v>
      </c>
      <c r="CE186" s="290">
        <f t="shared" si="121"/>
        <v>0</v>
      </c>
      <c r="CF186" s="290">
        <f t="shared" si="121"/>
        <v>0</v>
      </c>
      <c r="CG186" s="307">
        <f t="shared" si="121"/>
        <v>0</v>
      </c>
      <c r="CH186" s="364">
        <f t="shared" si="121"/>
        <v>0</v>
      </c>
    </row>
    <row r="187" spans="1:86" ht="15" thickBot="1" x14ac:dyDescent="0.35">
      <c r="A187" s="127"/>
      <c r="B187" s="127"/>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row>
    <row r="188" spans="1:86" ht="15" thickBot="1" x14ac:dyDescent="0.35">
      <c r="A188" s="127"/>
      <c r="B188" s="353" t="s">
        <v>114</v>
      </c>
      <c r="C188" s="354">
        <v>43831</v>
      </c>
      <c r="D188" s="354">
        <v>43862</v>
      </c>
      <c r="E188" s="354">
        <v>43891</v>
      </c>
      <c r="F188" s="354">
        <v>43922</v>
      </c>
      <c r="G188" s="354">
        <v>43952</v>
      </c>
      <c r="H188" s="354">
        <v>43983</v>
      </c>
      <c r="I188" s="354">
        <v>44013</v>
      </c>
      <c r="J188" s="354">
        <v>44044</v>
      </c>
      <c r="K188" s="354">
        <v>44075</v>
      </c>
      <c r="L188" s="354">
        <v>44105</v>
      </c>
      <c r="M188" s="354">
        <v>44136</v>
      </c>
      <c r="N188" s="354">
        <v>44166</v>
      </c>
      <c r="O188" s="354">
        <v>44197</v>
      </c>
      <c r="P188" s="354">
        <v>44228</v>
      </c>
      <c r="Q188" s="354">
        <v>44256</v>
      </c>
      <c r="R188" s="354">
        <v>44287</v>
      </c>
      <c r="S188" s="354">
        <v>44317</v>
      </c>
      <c r="T188" s="354">
        <v>44348</v>
      </c>
      <c r="U188" s="354">
        <v>44378</v>
      </c>
      <c r="V188" s="354">
        <v>44409</v>
      </c>
      <c r="W188" s="354">
        <v>44440</v>
      </c>
      <c r="X188" s="354">
        <v>44470</v>
      </c>
      <c r="Y188" s="354">
        <v>44501</v>
      </c>
      <c r="Z188" s="354">
        <v>44531</v>
      </c>
      <c r="AA188" s="354">
        <v>44562</v>
      </c>
      <c r="AB188" s="354">
        <v>44593</v>
      </c>
      <c r="AC188" s="354">
        <v>44621</v>
      </c>
      <c r="AD188" s="354">
        <v>44652</v>
      </c>
      <c r="AE188" s="354">
        <v>44682</v>
      </c>
      <c r="AF188" s="354">
        <v>44713</v>
      </c>
      <c r="AG188" s="354">
        <v>44743</v>
      </c>
      <c r="AH188" s="354">
        <v>44774</v>
      </c>
      <c r="AI188" s="354">
        <v>44805</v>
      </c>
      <c r="AJ188" s="354">
        <v>44835</v>
      </c>
      <c r="AK188" s="354">
        <v>44866</v>
      </c>
      <c r="AL188" s="354">
        <v>44896</v>
      </c>
      <c r="AM188" s="354">
        <v>44927</v>
      </c>
      <c r="AN188" s="354">
        <v>44958</v>
      </c>
      <c r="AO188" s="354">
        <v>44986</v>
      </c>
      <c r="AP188" s="354">
        <v>45017</v>
      </c>
      <c r="AQ188" s="354">
        <v>45047</v>
      </c>
      <c r="AR188" s="354">
        <v>45078</v>
      </c>
      <c r="AS188" s="354">
        <v>45108</v>
      </c>
      <c r="AT188" s="354">
        <v>45139</v>
      </c>
      <c r="AU188" s="354">
        <v>45170</v>
      </c>
      <c r="AV188" s="354">
        <v>45200</v>
      </c>
      <c r="AW188" s="354">
        <v>45231</v>
      </c>
      <c r="AX188" s="354">
        <v>45261</v>
      </c>
      <c r="AY188" s="354">
        <v>45292</v>
      </c>
      <c r="AZ188" s="354">
        <v>45323</v>
      </c>
      <c r="BA188" s="354">
        <v>45352</v>
      </c>
      <c r="BB188" s="354">
        <v>45383</v>
      </c>
      <c r="BC188" s="354">
        <v>45413</v>
      </c>
      <c r="BD188" s="354">
        <v>45444</v>
      </c>
      <c r="BE188" s="354">
        <v>45474</v>
      </c>
      <c r="BF188" s="354">
        <v>45505</v>
      </c>
      <c r="BG188" s="354">
        <v>45536</v>
      </c>
      <c r="BH188" s="354">
        <v>45566</v>
      </c>
      <c r="BI188" s="354">
        <v>45597</v>
      </c>
      <c r="BJ188" s="354">
        <v>45627</v>
      </c>
      <c r="BK188" s="354">
        <v>45658</v>
      </c>
      <c r="BL188" s="354">
        <v>45689</v>
      </c>
      <c r="BM188" s="354">
        <v>45717</v>
      </c>
      <c r="BN188" s="354">
        <v>45748</v>
      </c>
      <c r="BO188" s="354">
        <v>45778</v>
      </c>
      <c r="BP188" s="354">
        <v>45809</v>
      </c>
      <c r="BQ188" s="354">
        <v>45839</v>
      </c>
      <c r="BR188" s="354">
        <v>45870</v>
      </c>
      <c r="BS188" s="354">
        <v>45901</v>
      </c>
      <c r="BT188" s="354">
        <v>45931</v>
      </c>
      <c r="BU188" s="354">
        <v>45962</v>
      </c>
      <c r="BV188" s="354">
        <v>45992</v>
      </c>
      <c r="BW188" s="354">
        <v>46023</v>
      </c>
      <c r="BX188" s="354">
        <v>46054</v>
      </c>
      <c r="BY188" s="354">
        <v>46082</v>
      </c>
      <c r="BZ188" s="354">
        <v>46113</v>
      </c>
      <c r="CA188" s="354">
        <v>46143</v>
      </c>
      <c r="CB188" s="354">
        <v>46174</v>
      </c>
      <c r="CC188" s="354">
        <v>46204</v>
      </c>
      <c r="CD188" s="354">
        <v>46235</v>
      </c>
      <c r="CE188" s="354">
        <v>46266</v>
      </c>
      <c r="CF188" s="354">
        <v>46296</v>
      </c>
      <c r="CG188" s="354">
        <v>46327</v>
      </c>
      <c r="CH188" s="172">
        <v>46357</v>
      </c>
    </row>
    <row r="189" spans="1:86" x14ac:dyDescent="0.3">
      <c r="A189" s="127"/>
      <c r="B189" s="340" t="s">
        <v>257</v>
      </c>
      <c r="C189" s="144">
        <f>C157*'YTD PROGRAM SUMMARY'!C44</f>
        <v>0</v>
      </c>
      <c r="D189" s="144">
        <f>D157*'YTD PROGRAM SUMMARY'!D44</f>
        <v>0</v>
      </c>
      <c r="E189" s="144">
        <f>E157*'YTD PROGRAM SUMMARY'!E44</f>
        <v>0</v>
      </c>
      <c r="F189" s="144">
        <f>F157*'YTD PROGRAM SUMMARY'!F44</f>
        <v>0</v>
      </c>
      <c r="G189" s="144">
        <f>G157*'YTD PROGRAM SUMMARY'!G44</f>
        <v>0</v>
      </c>
      <c r="H189" s="144">
        <f>H157*'YTD PROGRAM SUMMARY'!H44</f>
        <v>0</v>
      </c>
      <c r="I189" s="144">
        <f>I157*'YTD PROGRAM SUMMARY'!I44</f>
        <v>0</v>
      </c>
      <c r="J189" s="144">
        <f>J157*'YTD PROGRAM SUMMARY'!J44</f>
        <v>0</v>
      </c>
      <c r="K189" s="144">
        <f>K157*'YTD PROGRAM SUMMARY'!K44</f>
        <v>0</v>
      </c>
      <c r="L189" s="144">
        <f>L157*'YTD PROGRAM SUMMARY'!L44</f>
        <v>0</v>
      </c>
      <c r="M189" s="144">
        <f>M157*'YTD PROGRAM SUMMARY'!M44</f>
        <v>30.870117544273391</v>
      </c>
      <c r="N189" s="144">
        <f>N157*'YTD PROGRAM SUMMARY'!N44</f>
        <v>127.26323360060206</v>
      </c>
      <c r="O189" s="292">
        <f>O157*'YTD PROGRAM SUMMARY'!O44</f>
        <v>0</v>
      </c>
      <c r="P189" s="292">
        <f>P157*'YTD PROGRAM SUMMARY'!P44</f>
        <v>0</v>
      </c>
      <c r="Q189" s="292">
        <f>Q157*'YTD PROGRAM SUMMARY'!Q44</f>
        <v>0</v>
      </c>
      <c r="R189" s="292">
        <f>R157*'YTD PROGRAM SUMMARY'!R44</f>
        <v>0</v>
      </c>
      <c r="S189" s="292">
        <f>S157*'YTD PROGRAM SUMMARY'!S44</f>
        <v>0</v>
      </c>
      <c r="T189" s="292">
        <f>T157*'YTD PROGRAM SUMMARY'!T44</f>
        <v>0</v>
      </c>
      <c r="U189" s="292">
        <f>U157*'YTD PROGRAM SUMMARY'!U44</f>
        <v>0</v>
      </c>
      <c r="V189" s="292">
        <f>V157*'YTD PROGRAM SUMMARY'!V44</f>
        <v>0</v>
      </c>
      <c r="W189" s="292">
        <f>W157*'YTD PROGRAM SUMMARY'!W44</f>
        <v>0</v>
      </c>
      <c r="X189" s="292">
        <f>X157*'YTD PROGRAM SUMMARY'!X44</f>
        <v>0</v>
      </c>
      <c r="Y189" s="292">
        <f>Y157*'YTD PROGRAM SUMMARY'!Y44</f>
        <v>0</v>
      </c>
      <c r="Z189" s="292">
        <f>Z157*'YTD PROGRAM SUMMARY'!Z44</f>
        <v>0</v>
      </c>
      <c r="AA189" s="292">
        <f>AA157*'YTD PROGRAM SUMMARY'!AA44</f>
        <v>0</v>
      </c>
      <c r="AB189" s="292">
        <f>AB157*'YTD PROGRAM SUMMARY'!AB44</f>
        <v>0</v>
      </c>
      <c r="AC189" s="292">
        <f>AC157*'YTD PROGRAM SUMMARY'!AC44</f>
        <v>0</v>
      </c>
      <c r="AD189" s="292">
        <f>AD157*'YTD PROGRAM SUMMARY'!AD44</f>
        <v>0</v>
      </c>
      <c r="AE189" s="292">
        <f>AE157*'YTD PROGRAM SUMMARY'!AE44</f>
        <v>0</v>
      </c>
      <c r="AF189" s="292">
        <f>AF157*'YTD PROGRAM SUMMARY'!AF44</f>
        <v>0</v>
      </c>
      <c r="AG189" s="292">
        <f>AG157*'YTD PROGRAM SUMMARY'!AG44</f>
        <v>0</v>
      </c>
      <c r="AH189" s="292">
        <f>AH157*'YTD PROGRAM SUMMARY'!AH44</f>
        <v>0</v>
      </c>
      <c r="AI189" s="292">
        <f>AI157*'YTD PROGRAM SUMMARY'!AI44</f>
        <v>0</v>
      </c>
      <c r="AJ189" s="292">
        <f>AJ157*'YTD PROGRAM SUMMARY'!AJ44</f>
        <v>0</v>
      </c>
      <c r="AK189" s="292">
        <f>AK157*'YTD PROGRAM SUMMARY'!AK44</f>
        <v>0</v>
      </c>
      <c r="AL189" s="292">
        <f>AL157*'YTD PROGRAM SUMMARY'!AL44</f>
        <v>0</v>
      </c>
      <c r="AM189" s="292">
        <f>AM157*'YTD PROGRAM SUMMARY'!AM44</f>
        <v>0</v>
      </c>
      <c r="AN189" s="292">
        <f>AN157*'YTD PROGRAM SUMMARY'!AN44</f>
        <v>0</v>
      </c>
      <c r="AO189" s="292">
        <f>AO157*'YTD PROGRAM SUMMARY'!AO44</f>
        <v>0</v>
      </c>
      <c r="AP189" s="292">
        <f>AP157*'YTD PROGRAM SUMMARY'!AP44</f>
        <v>0</v>
      </c>
      <c r="AQ189" s="292">
        <f>AQ157*'YTD PROGRAM SUMMARY'!AQ44</f>
        <v>0</v>
      </c>
      <c r="AR189" s="292">
        <f>AR157*'YTD PROGRAM SUMMARY'!AR44</f>
        <v>0</v>
      </c>
      <c r="AS189" s="292">
        <f>AS157*'YTD PROGRAM SUMMARY'!AS44</f>
        <v>0</v>
      </c>
      <c r="AT189" s="292">
        <f>AT157*'YTD PROGRAM SUMMARY'!AT44</f>
        <v>0</v>
      </c>
      <c r="AU189" s="292">
        <f>AU157*'YTD PROGRAM SUMMARY'!AU44</f>
        <v>0</v>
      </c>
      <c r="AV189" s="292">
        <f>AV157*'YTD PROGRAM SUMMARY'!AV44</f>
        <v>0</v>
      </c>
      <c r="AW189" s="292">
        <f>AW157*'YTD PROGRAM SUMMARY'!AW44</f>
        <v>0</v>
      </c>
      <c r="AX189" s="292">
        <f>AX157*'YTD PROGRAM SUMMARY'!AX44</f>
        <v>0</v>
      </c>
      <c r="AY189" s="292">
        <f>AY157*'YTD PROGRAM SUMMARY'!AY44</f>
        <v>0</v>
      </c>
      <c r="AZ189" s="292">
        <f>AZ157*'YTD PROGRAM SUMMARY'!AZ44</f>
        <v>0</v>
      </c>
      <c r="BA189" s="292">
        <f>BA157*'YTD PROGRAM SUMMARY'!BA44</f>
        <v>0</v>
      </c>
      <c r="BB189" s="292">
        <f>BB157*'YTD PROGRAM SUMMARY'!BB44</f>
        <v>0</v>
      </c>
      <c r="BC189" s="292">
        <f>BC157*'YTD PROGRAM SUMMARY'!BC44</f>
        <v>0</v>
      </c>
      <c r="BD189" s="292">
        <f>BD157*'YTD PROGRAM SUMMARY'!BD44</f>
        <v>0</v>
      </c>
      <c r="BE189" s="292">
        <f>BE157*'YTD PROGRAM SUMMARY'!BE44</f>
        <v>0</v>
      </c>
      <c r="BF189" s="292">
        <f>BF157*'YTD PROGRAM SUMMARY'!BF44</f>
        <v>0</v>
      </c>
      <c r="BG189" s="292">
        <f>BG157*'YTD PROGRAM SUMMARY'!BG44</f>
        <v>0</v>
      </c>
      <c r="BH189" s="292">
        <f>BH157*'YTD PROGRAM SUMMARY'!BH44</f>
        <v>0</v>
      </c>
      <c r="BI189" s="292">
        <f>BI157*'YTD PROGRAM SUMMARY'!BI44</f>
        <v>0</v>
      </c>
      <c r="BJ189" s="292">
        <f>BJ157*'YTD PROGRAM SUMMARY'!BJ44</f>
        <v>0</v>
      </c>
      <c r="BK189" s="292">
        <f>BK157*'YTD PROGRAM SUMMARY'!BK44</f>
        <v>0</v>
      </c>
      <c r="BL189" s="292">
        <f>BL157*'YTD PROGRAM SUMMARY'!BL44</f>
        <v>0</v>
      </c>
      <c r="BM189" s="292">
        <f>BM157*'YTD PROGRAM SUMMARY'!BM44</f>
        <v>0</v>
      </c>
      <c r="BN189" s="292">
        <f>BN157*'YTD PROGRAM SUMMARY'!BN44</f>
        <v>0</v>
      </c>
      <c r="BO189" s="292">
        <f>BO157*'YTD PROGRAM SUMMARY'!BO44</f>
        <v>0</v>
      </c>
      <c r="BP189" s="292">
        <f>BP157*'YTD PROGRAM SUMMARY'!BP44</f>
        <v>0</v>
      </c>
      <c r="BQ189" s="292">
        <f>BQ157*'YTD PROGRAM SUMMARY'!BQ44</f>
        <v>0</v>
      </c>
      <c r="BR189" s="292">
        <f>BR157*'YTD PROGRAM SUMMARY'!BR44</f>
        <v>0</v>
      </c>
      <c r="BS189" s="292">
        <f>BS157*'YTD PROGRAM SUMMARY'!BS44</f>
        <v>0</v>
      </c>
      <c r="BT189" s="292">
        <f>BT157*'YTD PROGRAM SUMMARY'!BT44</f>
        <v>0</v>
      </c>
      <c r="BU189" s="292">
        <f>BU157*'YTD PROGRAM SUMMARY'!BU44</f>
        <v>0</v>
      </c>
      <c r="BV189" s="292">
        <f>BV157*'YTD PROGRAM SUMMARY'!BV44</f>
        <v>0</v>
      </c>
      <c r="BW189" s="292">
        <f>BW157*'YTD PROGRAM SUMMARY'!BW44</f>
        <v>0</v>
      </c>
      <c r="BX189" s="292">
        <f>BX157*'YTD PROGRAM SUMMARY'!BX44</f>
        <v>0</v>
      </c>
      <c r="BY189" s="292">
        <f>BY157*'YTD PROGRAM SUMMARY'!BY44</f>
        <v>0</v>
      </c>
      <c r="BZ189" s="292">
        <f>BZ157*'YTD PROGRAM SUMMARY'!BZ44</f>
        <v>0</v>
      </c>
      <c r="CA189" s="292">
        <f>CA157*'YTD PROGRAM SUMMARY'!CA44</f>
        <v>0</v>
      </c>
      <c r="CB189" s="292">
        <f>CB157*'YTD PROGRAM SUMMARY'!CB44</f>
        <v>0</v>
      </c>
      <c r="CC189" s="292">
        <f>CC157*'YTD PROGRAM SUMMARY'!CC44</f>
        <v>0</v>
      </c>
      <c r="CD189" s="292">
        <f>CD157*'YTD PROGRAM SUMMARY'!CD44</f>
        <v>0</v>
      </c>
      <c r="CE189" s="292">
        <f>CE157*'YTD PROGRAM SUMMARY'!CE44</f>
        <v>0</v>
      </c>
      <c r="CF189" s="292">
        <f>CF157*'YTD PROGRAM SUMMARY'!CF44</f>
        <v>0</v>
      </c>
      <c r="CG189" s="292">
        <f>CG157*'YTD PROGRAM SUMMARY'!CG44</f>
        <v>0</v>
      </c>
      <c r="CH189" s="293">
        <f>CH157*'YTD PROGRAM SUMMARY'!CH44</f>
        <v>0</v>
      </c>
    </row>
    <row r="190" spans="1:86" ht="15" thickBot="1" x14ac:dyDescent="0.35">
      <c r="A190" s="127"/>
      <c r="B190" s="327" t="s">
        <v>258</v>
      </c>
      <c r="C190" s="137">
        <f>C176*'YTD PROGRAM SUMMARY'!C44</f>
        <v>0</v>
      </c>
      <c r="D190" s="137">
        <f>D176*'YTD PROGRAM SUMMARY'!D44</f>
        <v>0</v>
      </c>
      <c r="E190" s="137">
        <f>E176*'YTD PROGRAM SUMMARY'!E44</f>
        <v>0</v>
      </c>
      <c r="F190" s="137">
        <f>F176*'YTD PROGRAM SUMMARY'!F44</f>
        <v>0</v>
      </c>
      <c r="G190" s="137">
        <f>G176*'YTD PROGRAM SUMMARY'!G44</f>
        <v>0</v>
      </c>
      <c r="H190" s="137">
        <f>H176*'YTD PROGRAM SUMMARY'!H44</f>
        <v>0</v>
      </c>
      <c r="I190" s="137">
        <f>I176*'YTD PROGRAM SUMMARY'!I44</f>
        <v>0</v>
      </c>
      <c r="J190" s="137">
        <f>J176*'YTD PROGRAM SUMMARY'!J44</f>
        <v>0</v>
      </c>
      <c r="K190" s="137">
        <f>K176*'YTD PROGRAM SUMMARY'!K44</f>
        <v>0</v>
      </c>
      <c r="L190" s="137">
        <f>L176*'YTD PROGRAM SUMMARY'!L44</f>
        <v>0</v>
      </c>
      <c r="M190" s="137">
        <f>M176*'YTD PROGRAM SUMMARY'!M44</f>
        <v>3.5829680476686203</v>
      </c>
      <c r="N190" s="137">
        <f>N176*'YTD PROGRAM SUMMARY'!N44</f>
        <v>10.5913784336622</v>
      </c>
      <c r="O190" s="284">
        <f>O176*'YTD PROGRAM SUMMARY'!O44</f>
        <v>0</v>
      </c>
      <c r="P190" s="284">
        <f>P176*'YTD PROGRAM SUMMARY'!P44</f>
        <v>0</v>
      </c>
      <c r="Q190" s="284">
        <f>Q176*'YTD PROGRAM SUMMARY'!Q44</f>
        <v>0</v>
      </c>
      <c r="R190" s="284">
        <f>R176*'YTD PROGRAM SUMMARY'!R44</f>
        <v>0</v>
      </c>
      <c r="S190" s="284">
        <f>S176*'YTD PROGRAM SUMMARY'!S44</f>
        <v>0</v>
      </c>
      <c r="T190" s="284">
        <f>T176*'YTD PROGRAM SUMMARY'!T44</f>
        <v>0</v>
      </c>
      <c r="U190" s="284">
        <f>U176*'YTD PROGRAM SUMMARY'!U44</f>
        <v>0</v>
      </c>
      <c r="V190" s="284">
        <f>V176*'YTD PROGRAM SUMMARY'!V44</f>
        <v>0</v>
      </c>
      <c r="W190" s="284">
        <f>W176*'YTD PROGRAM SUMMARY'!W44</f>
        <v>0</v>
      </c>
      <c r="X190" s="284">
        <f>X176*'YTD PROGRAM SUMMARY'!X44</f>
        <v>0</v>
      </c>
      <c r="Y190" s="284">
        <f>Y176*'YTD PROGRAM SUMMARY'!Y44</f>
        <v>0</v>
      </c>
      <c r="Z190" s="284">
        <f>Z176*'YTD PROGRAM SUMMARY'!Z44</f>
        <v>0</v>
      </c>
      <c r="AA190" s="284">
        <f>AA176*'YTD PROGRAM SUMMARY'!AA44</f>
        <v>0</v>
      </c>
      <c r="AB190" s="284">
        <f>AB176*'YTD PROGRAM SUMMARY'!AB44</f>
        <v>0</v>
      </c>
      <c r="AC190" s="284">
        <f>AC176*'YTD PROGRAM SUMMARY'!AC44</f>
        <v>0</v>
      </c>
      <c r="AD190" s="284">
        <f>AD176*'YTD PROGRAM SUMMARY'!AD44</f>
        <v>0</v>
      </c>
      <c r="AE190" s="284">
        <f>AE176*'YTD PROGRAM SUMMARY'!AE44</f>
        <v>0</v>
      </c>
      <c r="AF190" s="284">
        <f>AF176*'YTD PROGRAM SUMMARY'!AF44</f>
        <v>0</v>
      </c>
      <c r="AG190" s="284">
        <f>AG176*'YTD PROGRAM SUMMARY'!AG44</f>
        <v>0</v>
      </c>
      <c r="AH190" s="284">
        <f>AH176*'YTD PROGRAM SUMMARY'!AH44</f>
        <v>0</v>
      </c>
      <c r="AI190" s="284">
        <f>AI176*'YTD PROGRAM SUMMARY'!AI44</f>
        <v>0</v>
      </c>
      <c r="AJ190" s="284">
        <f>AJ176*'YTD PROGRAM SUMMARY'!AJ44</f>
        <v>0</v>
      </c>
      <c r="AK190" s="284">
        <f>AK176*'YTD PROGRAM SUMMARY'!AK44</f>
        <v>0</v>
      </c>
      <c r="AL190" s="284">
        <f>AL176*'YTD PROGRAM SUMMARY'!AL44</f>
        <v>0</v>
      </c>
      <c r="AM190" s="284">
        <f>AM176*'YTD PROGRAM SUMMARY'!AM44</f>
        <v>0</v>
      </c>
      <c r="AN190" s="284">
        <f>AN176*'YTD PROGRAM SUMMARY'!AN44</f>
        <v>0</v>
      </c>
      <c r="AO190" s="284">
        <f>AO176*'YTD PROGRAM SUMMARY'!AO44</f>
        <v>0</v>
      </c>
      <c r="AP190" s="284">
        <f>AP176*'YTD PROGRAM SUMMARY'!AP44</f>
        <v>0</v>
      </c>
      <c r="AQ190" s="284">
        <f>AQ176*'YTD PROGRAM SUMMARY'!AQ44</f>
        <v>0</v>
      </c>
      <c r="AR190" s="284">
        <f>AR176*'YTD PROGRAM SUMMARY'!AR44</f>
        <v>0</v>
      </c>
      <c r="AS190" s="284">
        <f>AS176*'YTD PROGRAM SUMMARY'!AS44</f>
        <v>0</v>
      </c>
      <c r="AT190" s="284">
        <f>AT176*'YTD PROGRAM SUMMARY'!AT44</f>
        <v>0</v>
      </c>
      <c r="AU190" s="284">
        <f>AU176*'YTD PROGRAM SUMMARY'!AU44</f>
        <v>0</v>
      </c>
      <c r="AV190" s="284">
        <f>AV176*'YTD PROGRAM SUMMARY'!AV44</f>
        <v>0</v>
      </c>
      <c r="AW190" s="284">
        <f>AW176*'YTD PROGRAM SUMMARY'!AW44</f>
        <v>0</v>
      </c>
      <c r="AX190" s="284">
        <f>AX176*'YTD PROGRAM SUMMARY'!AX44</f>
        <v>0</v>
      </c>
      <c r="AY190" s="284">
        <f>AY176*'YTD PROGRAM SUMMARY'!AY44</f>
        <v>0</v>
      </c>
      <c r="AZ190" s="284">
        <f>AZ176*'YTD PROGRAM SUMMARY'!AZ44</f>
        <v>0</v>
      </c>
      <c r="BA190" s="284">
        <f>BA176*'YTD PROGRAM SUMMARY'!BA44</f>
        <v>0</v>
      </c>
      <c r="BB190" s="284">
        <f>BB176*'YTD PROGRAM SUMMARY'!BB44</f>
        <v>0</v>
      </c>
      <c r="BC190" s="284">
        <f>BC176*'YTD PROGRAM SUMMARY'!BC44</f>
        <v>0</v>
      </c>
      <c r="BD190" s="284">
        <f>BD176*'YTD PROGRAM SUMMARY'!BD44</f>
        <v>0</v>
      </c>
      <c r="BE190" s="284">
        <f>BE176*'YTD PROGRAM SUMMARY'!BE44</f>
        <v>0</v>
      </c>
      <c r="BF190" s="284">
        <f>BF176*'YTD PROGRAM SUMMARY'!BF44</f>
        <v>0</v>
      </c>
      <c r="BG190" s="284">
        <f>BG176*'YTD PROGRAM SUMMARY'!BG44</f>
        <v>0</v>
      </c>
      <c r="BH190" s="284">
        <f>BH176*'YTD PROGRAM SUMMARY'!BH44</f>
        <v>0</v>
      </c>
      <c r="BI190" s="284">
        <f>BI176*'YTD PROGRAM SUMMARY'!BI44</f>
        <v>0</v>
      </c>
      <c r="BJ190" s="284">
        <f>BJ176*'YTD PROGRAM SUMMARY'!BJ44</f>
        <v>0</v>
      </c>
      <c r="BK190" s="284">
        <f>BK176*'YTD PROGRAM SUMMARY'!BK44</f>
        <v>0</v>
      </c>
      <c r="BL190" s="284">
        <f>BL176*'YTD PROGRAM SUMMARY'!BL44</f>
        <v>0</v>
      </c>
      <c r="BM190" s="284">
        <f>BM176*'YTD PROGRAM SUMMARY'!BM44</f>
        <v>0</v>
      </c>
      <c r="BN190" s="284">
        <f>BN176*'YTD PROGRAM SUMMARY'!BN44</f>
        <v>0</v>
      </c>
      <c r="BO190" s="284">
        <f>BO176*'YTD PROGRAM SUMMARY'!BO44</f>
        <v>0</v>
      </c>
      <c r="BP190" s="284">
        <f>BP176*'YTD PROGRAM SUMMARY'!BP44</f>
        <v>0</v>
      </c>
      <c r="BQ190" s="284">
        <f>BQ176*'YTD PROGRAM SUMMARY'!BQ44</f>
        <v>0</v>
      </c>
      <c r="BR190" s="284">
        <f>BR176*'YTD PROGRAM SUMMARY'!BR44</f>
        <v>0</v>
      </c>
      <c r="BS190" s="284">
        <f>BS176*'YTD PROGRAM SUMMARY'!BS44</f>
        <v>0</v>
      </c>
      <c r="BT190" s="284">
        <f>BT176*'YTD PROGRAM SUMMARY'!BT44</f>
        <v>0</v>
      </c>
      <c r="BU190" s="284">
        <f>BU176*'YTD PROGRAM SUMMARY'!BU44</f>
        <v>0</v>
      </c>
      <c r="BV190" s="284">
        <f>BV176*'YTD PROGRAM SUMMARY'!BV44</f>
        <v>0</v>
      </c>
      <c r="BW190" s="284">
        <f>BW176*'YTD PROGRAM SUMMARY'!BW44</f>
        <v>0</v>
      </c>
      <c r="BX190" s="284">
        <f>BX176*'YTD PROGRAM SUMMARY'!BX44</f>
        <v>0</v>
      </c>
      <c r="BY190" s="284">
        <f>BY176*'YTD PROGRAM SUMMARY'!BY44</f>
        <v>0</v>
      </c>
      <c r="BZ190" s="284">
        <f>BZ176*'YTD PROGRAM SUMMARY'!BZ44</f>
        <v>0</v>
      </c>
      <c r="CA190" s="284">
        <f>CA176*'YTD PROGRAM SUMMARY'!CA44</f>
        <v>0</v>
      </c>
      <c r="CB190" s="284">
        <f>CB176*'YTD PROGRAM SUMMARY'!CB44</f>
        <v>0</v>
      </c>
      <c r="CC190" s="284">
        <f>CC176*'YTD PROGRAM SUMMARY'!CC44</f>
        <v>0</v>
      </c>
      <c r="CD190" s="284">
        <f>CD176*'YTD PROGRAM SUMMARY'!CD44</f>
        <v>0</v>
      </c>
      <c r="CE190" s="284">
        <f>CE176*'YTD PROGRAM SUMMARY'!CE44</f>
        <v>0</v>
      </c>
      <c r="CF190" s="284">
        <f>CF176*'YTD PROGRAM SUMMARY'!CF44</f>
        <v>0</v>
      </c>
      <c r="CG190" s="284">
        <f>CG176*'YTD PROGRAM SUMMARY'!CG44</f>
        <v>0</v>
      </c>
      <c r="CH190" s="285">
        <f>CH176*'YTD PROGRAM SUMMARY'!CH44</f>
        <v>0</v>
      </c>
    </row>
    <row r="191" spans="1:86" x14ac:dyDescent="0.3">
      <c r="A191" s="127"/>
      <c r="B191" s="340" t="s">
        <v>259</v>
      </c>
      <c r="C191" s="138">
        <f t="shared" ref="C191" si="122">IFERROR(C189/C73,0)</f>
        <v>0</v>
      </c>
      <c r="D191" s="138">
        <f t="shared" ref="D191:BO191" si="123">IFERROR(D189/D73,0)</f>
        <v>0</v>
      </c>
      <c r="E191" s="138">
        <f t="shared" si="123"/>
        <v>0</v>
      </c>
      <c r="F191" s="138">
        <f t="shared" si="123"/>
        <v>0</v>
      </c>
      <c r="G191" s="138">
        <f t="shared" si="123"/>
        <v>0</v>
      </c>
      <c r="H191" s="138">
        <f t="shared" si="123"/>
        <v>0</v>
      </c>
      <c r="I191" s="138">
        <f t="shared" si="123"/>
        <v>0</v>
      </c>
      <c r="J191" s="138">
        <f t="shared" si="123"/>
        <v>0</v>
      </c>
      <c r="K191" s="138">
        <f t="shared" si="123"/>
        <v>0</v>
      </c>
      <c r="L191" s="138">
        <f t="shared" si="123"/>
        <v>0</v>
      </c>
      <c r="M191" s="138">
        <f t="shared" si="123"/>
        <v>0.2802040628066908</v>
      </c>
      <c r="N191" s="138">
        <f t="shared" si="123"/>
        <v>0.6185723903767063</v>
      </c>
      <c r="O191" s="286">
        <f t="shared" si="123"/>
        <v>0</v>
      </c>
      <c r="P191" s="286">
        <f t="shared" si="123"/>
        <v>0</v>
      </c>
      <c r="Q191" s="286">
        <f t="shared" si="123"/>
        <v>0</v>
      </c>
      <c r="R191" s="286">
        <f t="shared" si="123"/>
        <v>0</v>
      </c>
      <c r="S191" s="286">
        <f t="shared" si="123"/>
        <v>0</v>
      </c>
      <c r="T191" s="286">
        <f t="shared" si="123"/>
        <v>0</v>
      </c>
      <c r="U191" s="286">
        <f t="shared" si="123"/>
        <v>0</v>
      </c>
      <c r="V191" s="286">
        <f t="shared" si="123"/>
        <v>0</v>
      </c>
      <c r="W191" s="286">
        <f t="shared" si="123"/>
        <v>0</v>
      </c>
      <c r="X191" s="286">
        <f t="shared" si="123"/>
        <v>0</v>
      </c>
      <c r="Y191" s="286">
        <f t="shared" si="123"/>
        <v>0</v>
      </c>
      <c r="Z191" s="286">
        <f t="shared" si="123"/>
        <v>0</v>
      </c>
      <c r="AA191" s="286">
        <f t="shared" si="123"/>
        <v>0</v>
      </c>
      <c r="AB191" s="286">
        <f t="shared" si="123"/>
        <v>0</v>
      </c>
      <c r="AC191" s="286">
        <f t="shared" si="123"/>
        <v>0</v>
      </c>
      <c r="AD191" s="286">
        <f t="shared" si="123"/>
        <v>0</v>
      </c>
      <c r="AE191" s="286">
        <f t="shared" si="123"/>
        <v>0</v>
      </c>
      <c r="AF191" s="286">
        <f t="shared" si="123"/>
        <v>0</v>
      </c>
      <c r="AG191" s="286">
        <f t="shared" si="123"/>
        <v>0</v>
      </c>
      <c r="AH191" s="286">
        <f t="shared" si="123"/>
        <v>0</v>
      </c>
      <c r="AI191" s="286">
        <f t="shared" si="123"/>
        <v>0</v>
      </c>
      <c r="AJ191" s="286">
        <f t="shared" si="123"/>
        <v>0</v>
      </c>
      <c r="AK191" s="286">
        <f t="shared" si="123"/>
        <v>0</v>
      </c>
      <c r="AL191" s="286">
        <f t="shared" si="123"/>
        <v>0</v>
      </c>
      <c r="AM191" s="286">
        <f t="shared" si="123"/>
        <v>0</v>
      </c>
      <c r="AN191" s="286">
        <f t="shared" si="123"/>
        <v>0</v>
      </c>
      <c r="AO191" s="286">
        <f t="shared" si="123"/>
        <v>0</v>
      </c>
      <c r="AP191" s="286">
        <f t="shared" si="123"/>
        <v>0</v>
      </c>
      <c r="AQ191" s="286">
        <f t="shared" si="123"/>
        <v>0</v>
      </c>
      <c r="AR191" s="286">
        <f t="shared" si="123"/>
        <v>0</v>
      </c>
      <c r="AS191" s="286">
        <f t="shared" si="123"/>
        <v>0</v>
      </c>
      <c r="AT191" s="286">
        <f t="shared" si="123"/>
        <v>0</v>
      </c>
      <c r="AU191" s="286">
        <f t="shared" si="123"/>
        <v>0</v>
      </c>
      <c r="AV191" s="286">
        <f t="shared" si="123"/>
        <v>0</v>
      </c>
      <c r="AW191" s="286">
        <f t="shared" si="123"/>
        <v>0</v>
      </c>
      <c r="AX191" s="286">
        <f t="shared" si="123"/>
        <v>0</v>
      </c>
      <c r="AY191" s="286">
        <f t="shared" si="123"/>
        <v>0</v>
      </c>
      <c r="AZ191" s="286">
        <f t="shared" si="123"/>
        <v>0</v>
      </c>
      <c r="BA191" s="286">
        <f t="shared" si="123"/>
        <v>0</v>
      </c>
      <c r="BB191" s="286">
        <f t="shared" si="123"/>
        <v>0</v>
      </c>
      <c r="BC191" s="286">
        <f t="shared" si="123"/>
        <v>0</v>
      </c>
      <c r="BD191" s="286">
        <f t="shared" si="123"/>
        <v>0</v>
      </c>
      <c r="BE191" s="286">
        <f t="shared" si="123"/>
        <v>0</v>
      </c>
      <c r="BF191" s="286">
        <f t="shared" si="123"/>
        <v>0</v>
      </c>
      <c r="BG191" s="286">
        <f t="shared" si="123"/>
        <v>0</v>
      </c>
      <c r="BH191" s="286">
        <f t="shared" si="123"/>
        <v>0</v>
      </c>
      <c r="BI191" s="286">
        <f t="shared" si="123"/>
        <v>0</v>
      </c>
      <c r="BJ191" s="286">
        <f t="shared" si="123"/>
        <v>0</v>
      </c>
      <c r="BK191" s="286">
        <f t="shared" si="123"/>
        <v>0</v>
      </c>
      <c r="BL191" s="286">
        <f t="shared" si="123"/>
        <v>0</v>
      </c>
      <c r="BM191" s="286">
        <f t="shared" si="123"/>
        <v>0</v>
      </c>
      <c r="BN191" s="286">
        <f t="shared" si="123"/>
        <v>0</v>
      </c>
      <c r="BO191" s="286">
        <f t="shared" si="123"/>
        <v>0</v>
      </c>
      <c r="BP191" s="286">
        <f t="shared" ref="BP191:CH191" si="124">IFERROR(BP189/BP73,0)</f>
        <v>0</v>
      </c>
      <c r="BQ191" s="286">
        <f t="shared" si="124"/>
        <v>0</v>
      </c>
      <c r="BR191" s="286">
        <f t="shared" si="124"/>
        <v>0</v>
      </c>
      <c r="BS191" s="286">
        <f t="shared" si="124"/>
        <v>0</v>
      </c>
      <c r="BT191" s="286">
        <f t="shared" si="124"/>
        <v>0</v>
      </c>
      <c r="BU191" s="286">
        <f t="shared" si="124"/>
        <v>0</v>
      </c>
      <c r="BV191" s="286">
        <f t="shared" si="124"/>
        <v>0</v>
      </c>
      <c r="BW191" s="286">
        <f t="shared" si="124"/>
        <v>0</v>
      </c>
      <c r="BX191" s="286">
        <f t="shared" si="124"/>
        <v>0</v>
      </c>
      <c r="BY191" s="286">
        <f t="shared" si="124"/>
        <v>0</v>
      </c>
      <c r="BZ191" s="286">
        <f t="shared" si="124"/>
        <v>0</v>
      </c>
      <c r="CA191" s="286">
        <f t="shared" si="124"/>
        <v>0</v>
      </c>
      <c r="CB191" s="286">
        <f t="shared" si="124"/>
        <v>0</v>
      </c>
      <c r="CC191" s="286">
        <f t="shared" si="124"/>
        <v>0</v>
      </c>
      <c r="CD191" s="286">
        <f t="shared" si="124"/>
        <v>0</v>
      </c>
      <c r="CE191" s="286">
        <f t="shared" si="124"/>
        <v>0</v>
      </c>
      <c r="CF191" s="286">
        <f t="shared" si="124"/>
        <v>0</v>
      </c>
      <c r="CG191" s="286">
        <f t="shared" si="124"/>
        <v>0</v>
      </c>
      <c r="CH191" s="294">
        <f t="shared" si="124"/>
        <v>0</v>
      </c>
    </row>
    <row r="192" spans="1:86" ht="15" thickBot="1" x14ac:dyDescent="0.35">
      <c r="A192" s="127"/>
      <c r="B192" s="327" t="s">
        <v>260</v>
      </c>
      <c r="C192" s="139">
        <f>IFERROR(C190/C73,0)</f>
        <v>0</v>
      </c>
      <c r="D192" s="139">
        <f t="shared" ref="D192:BO192" si="125">IFERROR(D190/D73,0)</f>
        <v>0</v>
      </c>
      <c r="E192" s="139">
        <f t="shared" si="125"/>
        <v>0</v>
      </c>
      <c r="F192" s="139">
        <f t="shared" si="125"/>
        <v>0</v>
      </c>
      <c r="G192" s="139">
        <f t="shared" si="125"/>
        <v>0</v>
      </c>
      <c r="H192" s="139">
        <f t="shared" si="125"/>
        <v>0</v>
      </c>
      <c r="I192" s="139">
        <f t="shared" si="125"/>
        <v>0</v>
      </c>
      <c r="J192" s="139">
        <f t="shared" si="125"/>
        <v>0</v>
      </c>
      <c r="K192" s="139">
        <f t="shared" si="125"/>
        <v>0</v>
      </c>
      <c r="L192" s="139">
        <f t="shared" si="125"/>
        <v>0</v>
      </c>
      <c r="M192" s="139">
        <f t="shared" si="125"/>
        <v>3.2522137384914038E-2</v>
      </c>
      <c r="N192" s="139">
        <f t="shared" si="125"/>
        <v>5.1480180801124389E-2</v>
      </c>
      <c r="O192" s="287">
        <f t="shared" si="125"/>
        <v>0</v>
      </c>
      <c r="P192" s="287">
        <f t="shared" si="125"/>
        <v>0</v>
      </c>
      <c r="Q192" s="287">
        <f t="shared" si="125"/>
        <v>0</v>
      </c>
      <c r="R192" s="287">
        <f t="shared" si="125"/>
        <v>0</v>
      </c>
      <c r="S192" s="287">
        <f t="shared" si="125"/>
        <v>0</v>
      </c>
      <c r="T192" s="287">
        <f t="shared" si="125"/>
        <v>0</v>
      </c>
      <c r="U192" s="287">
        <f t="shared" si="125"/>
        <v>0</v>
      </c>
      <c r="V192" s="287">
        <f t="shared" si="125"/>
        <v>0</v>
      </c>
      <c r="W192" s="287">
        <f t="shared" si="125"/>
        <v>0</v>
      </c>
      <c r="X192" s="287">
        <f t="shared" si="125"/>
        <v>0</v>
      </c>
      <c r="Y192" s="287">
        <f t="shared" si="125"/>
        <v>0</v>
      </c>
      <c r="Z192" s="287">
        <f t="shared" si="125"/>
        <v>0</v>
      </c>
      <c r="AA192" s="287">
        <f t="shared" si="125"/>
        <v>0</v>
      </c>
      <c r="AB192" s="287">
        <f t="shared" si="125"/>
        <v>0</v>
      </c>
      <c r="AC192" s="287">
        <f t="shared" si="125"/>
        <v>0</v>
      </c>
      <c r="AD192" s="287">
        <f t="shared" si="125"/>
        <v>0</v>
      </c>
      <c r="AE192" s="287">
        <f t="shared" si="125"/>
        <v>0</v>
      </c>
      <c r="AF192" s="287">
        <f t="shared" si="125"/>
        <v>0</v>
      </c>
      <c r="AG192" s="287">
        <f t="shared" si="125"/>
        <v>0</v>
      </c>
      <c r="AH192" s="287">
        <f t="shared" si="125"/>
        <v>0</v>
      </c>
      <c r="AI192" s="287">
        <f t="shared" si="125"/>
        <v>0</v>
      </c>
      <c r="AJ192" s="287">
        <f t="shared" si="125"/>
        <v>0</v>
      </c>
      <c r="AK192" s="287">
        <f t="shared" si="125"/>
        <v>0</v>
      </c>
      <c r="AL192" s="287">
        <f t="shared" si="125"/>
        <v>0</v>
      </c>
      <c r="AM192" s="287">
        <f t="shared" si="125"/>
        <v>0</v>
      </c>
      <c r="AN192" s="287">
        <f t="shared" si="125"/>
        <v>0</v>
      </c>
      <c r="AO192" s="287">
        <f t="shared" si="125"/>
        <v>0</v>
      </c>
      <c r="AP192" s="287">
        <f t="shared" si="125"/>
        <v>0</v>
      </c>
      <c r="AQ192" s="287">
        <f t="shared" si="125"/>
        <v>0</v>
      </c>
      <c r="AR192" s="287">
        <f t="shared" si="125"/>
        <v>0</v>
      </c>
      <c r="AS192" s="287">
        <f t="shared" si="125"/>
        <v>0</v>
      </c>
      <c r="AT192" s="287">
        <f t="shared" si="125"/>
        <v>0</v>
      </c>
      <c r="AU192" s="287">
        <f t="shared" si="125"/>
        <v>0</v>
      </c>
      <c r="AV192" s="287">
        <f t="shared" si="125"/>
        <v>0</v>
      </c>
      <c r="AW192" s="287">
        <f t="shared" si="125"/>
        <v>0</v>
      </c>
      <c r="AX192" s="287">
        <f t="shared" si="125"/>
        <v>0</v>
      </c>
      <c r="AY192" s="287">
        <f t="shared" si="125"/>
        <v>0</v>
      </c>
      <c r="AZ192" s="287">
        <f t="shared" si="125"/>
        <v>0</v>
      </c>
      <c r="BA192" s="287">
        <f t="shared" si="125"/>
        <v>0</v>
      </c>
      <c r="BB192" s="287">
        <f t="shared" si="125"/>
        <v>0</v>
      </c>
      <c r="BC192" s="287">
        <f t="shared" si="125"/>
        <v>0</v>
      </c>
      <c r="BD192" s="287">
        <f t="shared" si="125"/>
        <v>0</v>
      </c>
      <c r="BE192" s="287">
        <f t="shared" si="125"/>
        <v>0</v>
      </c>
      <c r="BF192" s="287">
        <f t="shared" si="125"/>
        <v>0</v>
      </c>
      <c r="BG192" s="287">
        <f t="shared" si="125"/>
        <v>0</v>
      </c>
      <c r="BH192" s="287">
        <f t="shared" si="125"/>
        <v>0</v>
      </c>
      <c r="BI192" s="287">
        <f t="shared" si="125"/>
        <v>0</v>
      </c>
      <c r="BJ192" s="287">
        <f t="shared" si="125"/>
        <v>0</v>
      </c>
      <c r="BK192" s="287">
        <f t="shared" si="125"/>
        <v>0</v>
      </c>
      <c r="BL192" s="287">
        <f t="shared" si="125"/>
        <v>0</v>
      </c>
      <c r="BM192" s="287">
        <f t="shared" si="125"/>
        <v>0</v>
      </c>
      <c r="BN192" s="287">
        <f t="shared" si="125"/>
        <v>0</v>
      </c>
      <c r="BO192" s="287">
        <f t="shared" si="125"/>
        <v>0</v>
      </c>
      <c r="BP192" s="287">
        <f t="shared" ref="BP192:CH192" si="126">IFERROR(BP190/BP73,0)</f>
        <v>0</v>
      </c>
      <c r="BQ192" s="287">
        <f t="shared" si="126"/>
        <v>0</v>
      </c>
      <c r="BR192" s="287">
        <f t="shared" si="126"/>
        <v>0</v>
      </c>
      <c r="BS192" s="287">
        <f t="shared" si="126"/>
        <v>0</v>
      </c>
      <c r="BT192" s="287">
        <f t="shared" si="126"/>
        <v>0</v>
      </c>
      <c r="BU192" s="287">
        <f t="shared" si="126"/>
        <v>0</v>
      </c>
      <c r="BV192" s="287">
        <f t="shared" si="126"/>
        <v>0</v>
      </c>
      <c r="BW192" s="287">
        <f t="shared" si="126"/>
        <v>0</v>
      </c>
      <c r="BX192" s="287">
        <f t="shared" si="126"/>
        <v>0</v>
      </c>
      <c r="BY192" s="287">
        <f t="shared" si="126"/>
        <v>0</v>
      </c>
      <c r="BZ192" s="287">
        <f t="shared" si="126"/>
        <v>0</v>
      </c>
      <c r="CA192" s="287">
        <f t="shared" si="126"/>
        <v>0</v>
      </c>
      <c r="CB192" s="287">
        <f t="shared" si="126"/>
        <v>0</v>
      </c>
      <c r="CC192" s="287">
        <f t="shared" si="126"/>
        <v>0</v>
      </c>
      <c r="CD192" s="287">
        <f t="shared" si="126"/>
        <v>0</v>
      </c>
      <c r="CE192" s="287">
        <f t="shared" si="126"/>
        <v>0</v>
      </c>
      <c r="CF192" s="287">
        <f t="shared" si="126"/>
        <v>0</v>
      </c>
      <c r="CG192" s="287">
        <f t="shared" si="126"/>
        <v>0</v>
      </c>
      <c r="CH192" s="288">
        <f t="shared" si="126"/>
        <v>0</v>
      </c>
    </row>
    <row r="193" spans="1:86" ht="15" thickBot="1" x14ac:dyDescent="0.35">
      <c r="A193" s="127"/>
      <c r="B193" s="355" t="s">
        <v>261</v>
      </c>
      <c r="C193" s="141">
        <f>C191+C192</f>
        <v>0</v>
      </c>
      <c r="D193" s="141">
        <f t="shared" ref="D193:BO193" si="127">D191+D192</f>
        <v>0</v>
      </c>
      <c r="E193" s="142">
        <f t="shared" si="127"/>
        <v>0</v>
      </c>
      <c r="F193" s="142">
        <f t="shared" si="127"/>
        <v>0</v>
      </c>
      <c r="G193" s="142">
        <f t="shared" si="127"/>
        <v>0</v>
      </c>
      <c r="H193" s="142">
        <f t="shared" si="127"/>
        <v>0</v>
      </c>
      <c r="I193" s="142">
        <f t="shared" si="127"/>
        <v>0</v>
      </c>
      <c r="J193" s="142">
        <f t="shared" si="127"/>
        <v>0</v>
      </c>
      <c r="K193" s="142">
        <f t="shared" si="127"/>
        <v>0</v>
      </c>
      <c r="L193" s="142">
        <f t="shared" si="127"/>
        <v>0</v>
      </c>
      <c r="M193" s="143">
        <f t="shared" si="127"/>
        <v>0.31272620019160485</v>
      </c>
      <c r="N193" s="153">
        <f t="shared" si="127"/>
        <v>0.67005257117783068</v>
      </c>
      <c r="O193" s="289">
        <f t="shared" si="127"/>
        <v>0</v>
      </c>
      <c r="P193" s="289">
        <f t="shared" si="127"/>
        <v>0</v>
      </c>
      <c r="Q193" s="290">
        <f t="shared" si="127"/>
        <v>0</v>
      </c>
      <c r="R193" s="290">
        <f t="shared" si="127"/>
        <v>0</v>
      </c>
      <c r="S193" s="290">
        <f t="shared" si="127"/>
        <v>0</v>
      </c>
      <c r="T193" s="290">
        <f t="shared" si="127"/>
        <v>0</v>
      </c>
      <c r="U193" s="290">
        <f t="shared" si="127"/>
        <v>0</v>
      </c>
      <c r="V193" s="290">
        <f t="shared" si="127"/>
        <v>0</v>
      </c>
      <c r="W193" s="290">
        <f t="shared" si="127"/>
        <v>0</v>
      </c>
      <c r="X193" s="290">
        <f t="shared" si="127"/>
        <v>0</v>
      </c>
      <c r="Y193" s="307">
        <f t="shared" si="127"/>
        <v>0</v>
      </c>
      <c r="Z193" s="307">
        <f t="shared" si="127"/>
        <v>0</v>
      </c>
      <c r="AA193" s="289">
        <f t="shared" si="127"/>
        <v>0</v>
      </c>
      <c r="AB193" s="289">
        <f t="shared" si="127"/>
        <v>0</v>
      </c>
      <c r="AC193" s="290">
        <f t="shared" si="127"/>
        <v>0</v>
      </c>
      <c r="AD193" s="290">
        <f t="shared" si="127"/>
        <v>0</v>
      </c>
      <c r="AE193" s="290">
        <f t="shared" si="127"/>
        <v>0</v>
      </c>
      <c r="AF193" s="290">
        <f t="shared" si="127"/>
        <v>0</v>
      </c>
      <c r="AG193" s="290">
        <f t="shared" si="127"/>
        <v>0</v>
      </c>
      <c r="AH193" s="290">
        <f t="shared" si="127"/>
        <v>0</v>
      </c>
      <c r="AI193" s="290">
        <f t="shared" si="127"/>
        <v>0</v>
      </c>
      <c r="AJ193" s="290">
        <f t="shared" si="127"/>
        <v>0</v>
      </c>
      <c r="AK193" s="307">
        <f t="shared" si="127"/>
        <v>0</v>
      </c>
      <c r="AL193" s="307">
        <f t="shared" si="127"/>
        <v>0</v>
      </c>
      <c r="AM193" s="289">
        <f t="shared" si="127"/>
        <v>0</v>
      </c>
      <c r="AN193" s="289">
        <f t="shared" si="127"/>
        <v>0</v>
      </c>
      <c r="AO193" s="290">
        <f t="shared" si="127"/>
        <v>0</v>
      </c>
      <c r="AP193" s="290">
        <f t="shared" si="127"/>
        <v>0</v>
      </c>
      <c r="AQ193" s="290">
        <f t="shared" si="127"/>
        <v>0</v>
      </c>
      <c r="AR193" s="290">
        <f t="shared" si="127"/>
        <v>0</v>
      </c>
      <c r="AS193" s="290">
        <f t="shared" si="127"/>
        <v>0</v>
      </c>
      <c r="AT193" s="290">
        <f t="shared" si="127"/>
        <v>0</v>
      </c>
      <c r="AU193" s="290">
        <f t="shared" si="127"/>
        <v>0</v>
      </c>
      <c r="AV193" s="290">
        <f t="shared" si="127"/>
        <v>0</v>
      </c>
      <c r="AW193" s="307">
        <f t="shared" si="127"/>
        <v>0</v>
      </c>
      <c r="AX193" s="307">
        <f t="shared" si="127"/>
        <v>0</v>
      </c>
      <c r="AY193" s="289">
        <f t="shared" si="127"/>
        <v>0</v>
      </c>
      <c r="AZ193" s="289">
        <f t="shared" si="127"/>
        <v>0</v>
      </c>
      <c r="BA193" s="290">
        <f t="shared" si="127"/>
        <v>0</v>
      </c>
      <c r="BB193" s="290">
        <f t="shared" si="127"/>
        <v>0</v>
      </c>
      <c r="BC193" s="290">
        <f t="shared" si="127"/>
        <v>0</v>
      </c>
      <c r="BD193" s="290">
        <f t="shared" si="127"/>
        <v>0</v>
      </c>
      <c r="BE193" s="290">
        <f t="shared" si="127"/>
        <v>0</v>
      </c>
      <c r="BF193" s="290">
        <f t="shared" si="127"/>
        <v>0</v>
      </c>
      <c r="BG193" s="290">
        <f t="shared" si="127"/>
        <v>0</v>
      </c>
      <c r="BH193" s="290">
        <f t="shared" si="127"/>
        <v>0</v>
      </c>
      <c r="BI193" s="307">
        <f t="shared" si="127"/>
        <v>0</v>
      </c>
      <c r="BJ193" s="307">
        <f t="shared" si="127"/>
        <v>0</v>
      </c>
      <c r="BK193" s="289">
        <f t="shared" si="127"/>
        <v>0</v>
      </c>
      <c r="BL193" s="289">
        <f t="shared" si="127"/>
        <v>0</v>
      </c>
      <c r="BM193" s="290">
        <f t="shared" si="127"/>
        <v>0</v>
      </c>
      <c r="BN193" s="290">
        <f t="shared" si="127"/>
        <v>0</v>
      </c>
      <c r="BO193" s="290">
        <f t="shared" si="127"/>
        <v>0</v>
      </c>
      <c r="BP193" s="290">
        <f t="shared" ref="BP193:CH193" si="128">BP191+BP192</f>
        <v>0</v>
      </c>
      <c r="BQ193" s="290">
        <f t="shared" si="128"/>
        <v>0</v>
      </c>
      <c r="BR193" s="290">
        <f t="shared" si="128"/>
        <v>0</v>
      </c>
      <c r="BS193" s="290">
        <f t="shared" si="128"/>
        <v>0</v>
      </c>
      <c r="BT193" s="290">
        <f t="shared" si="128"/>
        <v>0</v>
      </c>
      <c r="BU193" s="307">
        <f t="shared" si="128"/>
        <v>0</v>
      </c>
      <c r="BV193" s="307">
        <f t="shared" si="128"/>
        <v>0</v>
      </c>
      <c r="BW193" s="289">
        <f t="shared" si="128"/>
        <v>0</v>
      </c>
      <c r="BX193" s="289">
        <f t="shared" si="128"/>
        <v>0</v>
      </c>
      <c r="BY193" s="290">
        <f t="shared" si="128"/>
        <v>0</v>
      </c>
      <c r="BZ193" s="290">
        <f t="shared" si="128"/>
        <v>0</v>
      </c>
      <c r="CA193" s="290">
        <f t="shared" si="128"/>
        <v>0</v>
      </c>
      <c r="CB193" s="290">
        <f t="shared" si="128"/>
        <v>0</v>
      </c>
      <c r="CC193" s="290">
        <f t="shared" si="128"/>
        <v>0</v>
      </c>
      <c r="CD193" s="290">
        <f t="shared" si="128"/>
        <v>0</v>
      </c>
      <c r="CE193" s="290">
        <f t="shared" si="128"/>
        <v>0</v>
      </c>
      <c r="CF193" s="290">
        <f t="shared" si="128"/>
        <v>0</v>
      </c>
      <c r="CG193" s="307">
        <f t="shared" si="128"/>
        <v>0</v>
      </c>
      <c r="CH193" s="364">
        <f t="shared" si="128"/>
        <v>0</v>
      </c>
    </row>
    <row r="194" spans="1:86" x14ac:dyDescent="0.3">
      <c r="A194" s="127"/>
      <c r="B194" s="127" t="s">
        <v>262</v>
      </c>
      <c r="C194" s="145">
        <f>C186+C193</f>
        <v>0</v>
      </c>
      <c r="D194" s="145">
        <f t="shared" ref="D194:BO194" si="129">D186+D193</f>
        <v>0</v>
      </c>
      <c r="E194" s="145">
        <f t="shared" si="129"/>
        <v>0</v>
      </c>
      <c r="F194" s="145">
        <f t="shared" si="129"/>
        <v>0</v>
      </c>
      <c r="G194" s="145">
        <f t="shared" si="129"/>
        <v>0</v>
      </c>
      <c r="H194" s="145">
        <f t="shared" si="129"/>
        <v>0</v>
      </c>
      <c r="I194" s="145">
        <f t="shared" si="129"/>
        <v>0</v>
      </c>
      <c r="J194" s="145">
        <f t="shared" si="129"/>
        <v>0</v>
      </c>
      <c r="K194" s="145">
        <f t="shared" si="129"/>
        <v>0</v>
      </c>
      <c r="L194" s="145">
        <f t="shared" si="129"/>
        <v>0</v>
      </c>
      <c r="M194" s="145">
        <f t="shared" si="129"/>
        <v>1</v>
      </c>
      <c r="N194" s="145">
        <f t="shared" si="129"/>
        <v>1</v>
      </c>
      <c r="O194" s="296">
        <f t="shared" si="129"/>
        <v>0</v>
      </c>
      <c r="P194" s="296">
        <f t="shared" si="129"/>
        <v>0</v>
      </c>
      <c r="Q194" s="296">
        <f t="shared" si="129"/>
        <v>0</v>
      </c>
      <c r="R194" s="296">
        <f t="shared" si="129"/>
        <v>0</v>
      </c>
      <c r="S194" s="296">
        <f t="shared" si="129"/>
        <v>0</v>
      </c>
      <c r="T194" s="296">
        <f t="shared" si="129"/>
        <v>0</v>
      </c>
      <c r="U194" s="296">
        <f t="shared" si="129"/>
        <v>0</v>
      </c>
      <c r="V194" s="296">
        <f t="shared" si="129"/>
        <v>0</v>
      </c>
      <c r="W194" s="296">
        <f t="shared" si="129"/>
        <v>0</v>
      </c>
      <c r="X194" s="296">
        <f t="shared" si="129"/>
        <v>0</v>
      </c>
      <c r="Y194" s="296">
        <f t="shared" si="129"/>
        <v>0</v>
      </c>
      <c r="Z194" s="296">
        <f t="shared" si="129"/>
        <v>0</v>
      </c>
      <c r="AA194" s="296">
        <f t="shared" si="129"/>
        <v>0</v>
      </c>
      <c r="AB194" s="296">
        <f t="shared" si="129"/>
        <v>0</v>
      </c>
      <c r="AC194" s="296">
        <f t="shared" si="129"/>
        <v>0</v>
      </c>
      <c r="AD194" s="296">
        <f t="shared" si="129"/>
        <v>0</v>
      </c>
      <c r="AE194" s="296">
        <f t="shared" si="129"/>
        <v>0</v>
      </c>
      <c r="AF194" s="296">
        <f t="shared" si="129"/>
        <v>0</v>
      </c>
      <c r="AG194" s="296">
        <f t="shared" si="129"/>
        <v>0</v>
      </c>
      <c r="AH194" s="296">
        <f t="shared" si="129"/>
        <v>0</v>
      </c>
      <c r="AI194" s="296">
        <f t="shared" si="129"/>
        <v>0</v>
      </c>
      <c r="AJ194" s="296">
        <f t="shared" si="129"/>
        <v>0</v>
      </c>
      <c r="AK194" s="296">
        <f t="shared" si="129"/>
        <v>0</v>
      </c>
      <c r="AL194" s="296">
        <f t="shared" si="129"/>
        <v>0</v>
      </c>
      <c r="AM194" s="296">
        <f t="shared" si="129"/>
        <v>0</v>
      </c>
      <c r="AN194" s="296">
        <f t="shared" si="129"/>
        <v>0</v>
      </c>
      <c r="AO194" s="296">
        <f t="shared" si="129"/>
        <v>0</v>
      </c>
      <c r="AP194" s="296">
        <f t="shared" si="129"/>
        <v>0</v>
      </c>
      <c r="AQ194" s="296">
        <f t="shared" si="129"/>
        <v>0</v>
      </c>
      <c r="AR194" s="296">
        <f t="shared" si="129"/>
        <v>0</v>
      </c>
      <c r="AS194" s="296">
        <f t="shared" si="129"/>
        <v>0</v>
      </c>
      <c r="AT194" s="296">
        <f t="shared" si="129"/>
        <v>0</v>
      </c>
      <c r="AU194" s="296">
        <f t="shared" si="129"/>
        <v>0</v>
      </c>
      <c r="AV194" s="296">
        <f t="shared" si="129"/>
        <v>0</v>
      </c>
      <c r="AW194" s="296">
        <f t="shared" si="129"/>
        <v>0</v>
      </c>
      <c r="AX194" s="296">
        <f t="shared" si="129"/>
        <v>0</v>
      </c>
      <c r="AY194" s="296">
        <f t="shared" si="129"/>
        <v>0</v>
      </c>
      <c r="AZ194" s="296">
        <f t="shared" si="129"/>
        <v>0</v>
      </c>
      <c r="BA194" s="296">
        <f t="shared" si="129"/>
        <v>0</v>
      </c>
      <c r="BB194" s="296">
        <f t="shared" si="129"/>
        <v>0</v>
      </c>
      <c r="BC194" s="296">
        <f t="shared" si="129"/>
        <v>0</v>
      </c>
      <c r="BD194" s="296">
        <f t="shared" si="129"/>
        <v>0</v>
      </c>
      <c r="BE194" s="296">
        <f t="shared" si="129"/>
        <v>0</v>
      </c>
      <c r="BF194" s="296">
        <f t="shared" si="129"/>
        <v>0</v>
      </c>
      <c r="BG194" s="296">
        <f t="shared" si="129"/>
        <v>0</v>
      </c>
      <c r="BH194" s="296">
        <f t="shared" si="129"/>
        <v>0</v>
      </c>
      <c r="BI194" s="296">
        <f t="shared" si="129"/>
        <v>0</v>
      </c>
      <c r="BJ194" s="296">
        <f t="shared" si="129"/>
        <v>0</v>
      </c>
      <c r="BK194" s="296">
        <f t="shared" si="129"/>
        <v>0</v>
      </c>
      <c r="BL194" s="296">
        <f t="shared" si="129"/>
        <v>0</v>
      </c>
      <c r="BM194" s="296">
        <f t="shared" si="129"/>
        <v>0</v>
      </c>
      <c r="BN194" s="296">
        <f t="shared" si="129"/>
        <v>0</v>
      </c>
      <c r="BO194" s="296">
        <f t="shared" si="129"/>
        <v>0</v>
      </c>
      <c r="BP194" s="296">
        <f t="shared" ref="BP194:CH194" si="130">BP186+BP193</f>
        <v>0</v>
      </c>
      <c r="BQ194" s="296">
        <f t="shared" si="130"/>
        <v>0</v>
      </c>
      <c r="BR194" s="296">
        <f t="shared" si="130"/>
        <v>0</v>
      </c>
      <c r="BS194" s="296">
        <f t="shared" si="130"/>
        <v>0</v>
      </c>
      <c r="BT194" s="296">
        <f t="shared" si="130"/>
        <v>0</v>
      </c>
      <c r="BU194" s="296">
        <f t="shared" si="130"/>
        <v>0</v>
      </c>
      <c r="BV194" s="296">
        <f t="shared" si="130"/>
        <v>0</v>
      </c>
      <c r="BW194" s="296">
        <f t="shared" si="130"/>
        <v>0</v>
      </c>
      <c r="BX194" s="296">
        <f t="shared" si="130"/>
        <v>0</v>
      </c>
      <c r="BY194" s="296">
        <f t="shared" si="130"/>
        <v>0</v>
      </c>
      <c r="BZ194" s="296">
        <f t="shared" si="130"/>
        <v>0</v>
      </c>
      <c r="CA194" s="296">
        <f t="shared" si="130"/>
        <v>0</v>
      </c>
      <c r="CB194" s="296">
        <f t="shared" si="130"/>
        <v>0</v>
      </c>
      <c r="CC194" s="296">
        <f t="shared" si="130"/>
        <v>0</v>
      </c>
      <c r="CD194" s="296">
        <f t="shared" si="130"/>
        <v>0</v>
      </c>
      <c r="CE194" s="296">
        <f t="shared" si="130"/>
        <v>0</v>
      </c>
      <c r="CF194" s="296">
        <f t="shared" si="130"/>
        <v>0</v>
      </c>
      <c r="CG194" s="296">
        <f t="shared" si="130"/>
        <v>0</v>
      </c>
      <c r="CH194" s="296">
        <f t="shared" si="130"/>
        <v>0</v>
      </c>
    </row>
    <row r="195" spans="1:86" x14ac:dyDescent="0.3">
      <c r="A195" s="127"/>
      <c r="B195" s="127"/>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row>
    <row r="196" spans="1:86" x14ac:dyDescent="0.3">
      <c r="A196" s="127"/>
      <c r="B196" s="127" t="s">
        <v>263</v>
      </c>
      <c r="C196" s="147">
        <f t="shared" ref="C196" si="131">SUM(C182:C183)</f>
        <v>0</v>
      </c>
      <c r="D196" s="147">
        <f t="shared" ref="D196:BO196" si="132">SUM(D182:D183)</f>
        <v>0</v>
      </c>
      <c r="E196" s="147">
        <f t="shared" si="132"/>
        <v>0</v>
      </c>
      <c r="F196" s="147">
        <f t="shared" si="132"/>
        <v>0</v>
      </c>
      <c r="G196" s="147">
        <f t="shared" si="132"/>
        <v>0</v>
      </c>
      <c r="H196" s="147">
        <f t="shared" si="132"/>
        <v>0</v>
      </c>
      <c r="I196" s="147">
        <f t="shared" si="132"/>
        <v>0</v>
      </c>
      <c r="J196" s="147">
        <f t="shared" si="132"/>
        <v>0</v>
      </c>
      <c r="K196" s="147">
        <f t="shared" si="132"/>
        <v>0</v>
      </c>
      <c r="L196" s="147">
        <f t="shared" si="132"/>
        <v>0</v>
      </c>
      <c r="M196" s="148">
        <f t="shared" si="132"/>
        <v>75.717042689068279</v>
      </c>
      <c r="N196" s="148">
        <f t="shared" si="132"/>
        <v>67.882397215533715</v>
      </c>
      <c r="O196" s="302">
        <f t="shared" si="132"/>
        <v>0</v>
      </c>
      <c r="P196" s="302">
        <f t="shared" si="132"/>
        <v>0</v>
      </c>
      <c r="Q196" s="303">
        <f t="shared" si="132"/>
        <v>0</v>
      </c>
      <c r="R196" s="303">
        <f t="shared" si="132"/>
        <v>0</v>
      </c>
      <c r="S196" s="303">
        <f t="shared" si="132"/>
        <v>0</v>
      </c>
      <c r="T196" s="303">
        <f t="shared" si="132"/>
        <v>0</v>
      </c>
      <c r="U196" s="303">
        <f t="shared" si="132"/>
        <v>0</v>
      </c>
      <c r="V196" s="303">
        <f t="shared" si="132"/>
        <v>0</v>
      </c>
      <c r="W196" s="303">
        <f t="shared" si="132"/>
        <v>0</v>
      </c>
      <c r="X196" s="303">
        <f t="shared" si="132"/>
        <v>0</v>
      </c>
      <c r="Y196" s="304">
        <f t="shared" si="132"/>
        <v>0</v>
      </c>
      <c r="Z196" s="304">
        <f t="shared" si="132"/>
        <v>0</v>
      </c>
      <c r="AA196" s="302">
        <f t="shared" si="132"/>
        <v>0</v>
      </c>
      <c r="AB196" s="302">
        <f t="shared" si="132"/>
        <v>0</v>
      </c>
      <c r="AC196" s="303">
        <f t="shared" si="132"/>
        <v>0</v>
      </c>
      <c r="AD196" s="303">
        <f t="shared" si="132"/>
        <v>0</v>
      </c>
      <c r="AE196" s="303">
        <f t="shared" si="132"/>
        <v>0</v>
      </c>
      <c r="AF196" s="303">
        <f t="shared" si="132"/>
        <v>0</v>
      </c>
      <c r="AG196" s="303">
        <f t="shared" si="132"/>
        <v>0</v>
      </c>
      <c r="AH196" s="303">
        <f t="shared" si="132"/>
        <v>0</v>
      </c>
      <c r="AI196" s="303">
        <f t="shared" si="132"/>
        <v>0</v>
      </c>
      <c r="AJ196" s="303">
        <f t="shared" si="132"/>
        <v>0</v>
      </c>
      <c r="AK196" s="304">
        <f t="shared" si="132"/>
        <v>0</v>
      </c>
      <c r="AL196" s="304">
        <f t="shared" si="132"/>
        <v>0</v>
      </c>
      <c r="AM196" s="302">
        <f t="shared" si="132"/>
        <v>0</v>
      </c>
      <c r="AN196" s="302">
        <f t="shared" si="132"/>
        <v>0</v>
      </c>
      <c r="AO196" s="303">
        <f t="shared" si="132"/>
        <v>0</v>
      </c>
      <c r="AP196" s="303">
        <f t="shared" si="132"/>
        <v>0</v>
      </c>
      <c r="AQ196" s="303">
        <f t="shared" si="132"/>
        <v>0</v>
      </c>
      <c r="AR196" s="303">
        <f t="shared" si="132"/>
        <v>0</v>
      </c>
      <c r="AS196" s="303">
        <f t="shared" si="132"/>
        <v>0</v>
      </c>
      <c r="AT196" s="303">
        <f t="shared" si="132"/>
        <v>0</v>
      </c>
      <c r="AU196" s="303">
        <f t="shared" si="132"/>
        <v>0</v>
      </c>
      <c r="AV196" s="303">
        <f t="shared" si="132"/>
        <v>0</v>
      </c>
      <c r="AW196" s="304">
        <f t="shared" si="132"/>
        <v>0</v>
      </c>
      <c r="AX196" s="304">
        <f t="shared" si="132"/>
        <v>0</v>
      </c>
      <c r="AY196" s="302">
        <f t="shared" si="132"/>
        <v>0</v>
      </c>
      <c r="AZ196" s="302">
        <f t="shared" si="132"/>
        <v>0</v>
      </c>
      <c r="BA196" s="303">
        <f t="shared" si="132"/>
        <v>0</v>
      </c>
      <c r="BB196" s="303">
        <f t="shared" si="132"/>
        <v>0</v>
      </c>
      <c r="BC196" s="303">
        <f t="shared" si="132"/>
        <v>0</v>
      </c>
      <c r="BD196" s="303">
        <f t="shared" si="132"/>
        <v>0</v>
      </c>
      <c r="BE196" s="303">
        <f t="shared" si="132"/>
        <v>0</v>
      </c>
      <c r="BF196" s="303">
        <f t="shared" si="132"/>
        <v>0</v>
      </c>
      <c r="BG196" s="303">
        <f t="shared" si="132"/>
        <v>0</v>
      </c>
      <c r="BH196" s="303">
        <f t="shared" si="132"/>
        <v>0</v>
      </c>
      <c r="BI196" s="304">
        <f t="shared" si="132"/>
        <v>0</v>
      </c>
      <c r="BJ196" s="304">
        <f t="shared" si="132"/>
        <v>0</v>
      </c>
      <c r="BK196" s="302">
        <f t="shared" si="132"/>
        <v>0</v>
      </c>
      <c r="BL196" s="302">
        <f t="shared" si="132"/>
        <v>0</v>
      </c>
      <c r="BM196" s="303">
        <f t="shared" si="132"/>
        <v>0</v>
      </c>
      <c r="BN196" s="303">
        <f t="shared" si="132"/>
        <v>0</v>
      </c>
      <c r="BO196" s="303">
        <f t="shared" si="132"/>
        <v>0</v>
      </c>
      <c r="BP196" s="303">
        <f t="shared" ref="BP196:CH196" si="133">SUM(BP182:BP183)</f>
        <v>0</v>
      </c>
      <c r="BQ196" s="303">
        <f t="shared" si="133"/>
        <v>0</v>
      </c>
      <c r="BR196" s="303">
        <f t="shared" si="133"/>
        <v>0</v>
      </c>
      <c r="BS196" s="303">
        <f t="shared" si="133"/>
        <v>0</v>
      </c>
      <c r="BT196" s="303">
        <f t="shared" si="133"/>
        <v>0</v>
      </c>
      <c r="BU196" s="304">
        <f t="shared" si="133"/>
        <v>0</v>
      </c>
      <c r="BV196" s="304">
        <f t="shared" si="133"/>
        <v>0</v>
      </c>
      <c r="BW196" s="302">
        <f t="shared" si="133"/>
        <v>0</v>
      </c>
      <c r="BX196" s="302">
        <f t="shared" si="133"/>
        <v>0</v>
      </c>
      <c r="BY196" s="303">
        <f t="shared" si="133"/>
        <v>0</v>
      </c>
      <c r="BZ196" s="303">
        <f t="shared" si="133"/>
        <v>0</v>
      </c>
      <c r="CA196" s="303">
        <f t="shared" si="133"/>
        <v>0</v>
      </c>
      <c r="CB196" s="303">
        <f t="shared" si="133"/>
        <v>0</v>
      </c>
      <c r="CC196" s="303">
        <f t="shared" si="133"/>
        <v>0</v>
      </c>
      <c r="CD196" s="303">
        <f t="shared" si="133"/>
        <v>0</v>
      </c>
      <c r="CE196" s="303">
        <f t="shared" si="133"/>
        <v>0</v>
      </c>
      <c r="CF196" s="303">
        <f t="shared" si="133"/>
        <v>0</v>
      </c>
      <c r="CG196" s="304">
        <f t="shared" si="133"/>
        <v>0</v>
      </c>
      <c r="CH196" s="304">
        <f t="shared" si="133"/>
        <v>0</v>
      </c>
    </row>
    <row r="197" spans="1:86" x14ac:dyDescent="0.3">
      <c r="A197" s="127"/>
      <c r="B197" s="127" t="s">
        <v>264</v>
      </c>
      <c r="C197" s="147">
        <f t="shared" ref="C197" si="134">SUM(C189:C190)</f>
        <v>0</v>
      </c>
      <c r="D197" s="147">
        <f t="shared" ref="D197:BO197" si="135">SUM(D189:D190)</f>
        <v>0</v>
      </c>
      <c r="E197" s="147">
        <f t="shared" si="135"/>
        <v>0</v>
      </c>
      <c r="F197" s="147">
        <f t="shared" si="135"/>
        <v>0</v>
      </c>
      <c r="G197" s="147">
        <f t="shared" si="135"/>
        <v>0</v>
      </c>
      <c r="H197" s="147">
        <f t="shared" si="135"/>
        <v>0</v>
      </c>
      <c r="I197" s="147">
        <f t="shared" si="135"/>
        <v>0</v>
      </c>
      <c r="J197" s="147">
        <f t="shared" si="135"/>
        <v>0</v>
      </c>
      <c r="K197" s="147">
        <f t="shared" si="135"/>
        <v>0</v>
      </c>
      <c r="L197" s="147">
        <f t="shared" si="135"/>
        <v>0</v>
      </c>
      <c r="M197" s="148">
        <f t="shared" si="135"/>
        <v>34.453085591942013</v>
      </c>
      <c r="N197" s="148">
        <f t="shared" si="135"/>
        <v>137.85461203426428</v>
      </c>
      <c r="O197" s="302">
        <f t="shared" si="135"/>
        <v>0</v>
      </c>
      <c r="P197" s="302">
        <f t="shared" si="135"/>
        <v>0</v>
      </c>
      <c r="Q197" s="303">
        <f t="shared" si="135"/>
        <v>0</v>
      </c>
      <c r="R197" s="303">
        <f t="shared" si="135"/>
        <v>0</v>
      </c>
      <c r="S197" s="303">
        <f t="shared" si="135"/>
        <v>0</v>
      </c>
      <c r="T197" s="303">
        <f t="shared" si="135"/>
        <v>0</v>
      </c>
      <c r="U197" s="303">
        <f t="shared" si="135"/>
        <v>0</v>
      </c>
      <c r="V197" s="303">
        <f t="shared" si="135"/>
        <v>0</v>
      </c>
      <c r="W197" s="303">
        <f t="shared" si="135"/>
        <v>0</v>
      </c>
      <c r="X197" s="303">
        <f t="shared" si="135"/>
        <v>0</v>
      </c>
      <c r="Y197" s="304">
        <f t="shared" si="135"/>
        <v>0</v>
      </c>
      <c r="Z197" s="304">
        <f t="shared" si="135"/>
        <v>0</v>
      </c>
      <c r="AA197" s="302">
        <f t="shared" si="135"/>
        <v>0</v>
      </c>
      <c r="AB197" s="302">
        <f t="shared" si="135"/>
        <v>0</v>
      </c>
      <c r="AC197" s="303">
        <f t="shared" si="135"/>
        <v>0</v>
      </c>
      <c r="AD197" s="303">
        <f t="shared" si="135"/>
        <v>0</v>
      </c>
      <c r="AE197" s="303">
        <f t="shared" si="135"/>
        <v>0</v>
      </c>
      <c r="AF197" s="303">
        <f t="shared" si="135"/>
        <v>0</v>
      </c>
      <c r="AG197" s="303">
        <f t="shared" si="135"/>
        <v>0</v>
      </c>
      <c r="AH197" s="303">
        <f t="shared" si="135"/>
        <v>0</v>
      </c>
      <c r="AI197" s="303">
        <f t="shared" si="135"/>
        <v>0</v>
      </c>
      <c r="AJ197" s="303">
        <f t="shared" si="135"/>
        <v>0</v>
      </c>
      <c r="AK197" s="304">
        <f t="shared" si="135"/>
        <v>0</v>
      </c>
      <c r="AL197" s="304">
        <f t="shared" si="135"/>
        <v>0</v>
      </c>
      <c r="AM197" s="302">
        <f t="shared" si="135"/>
        <v>0</v>
      </c>
      <c r="AN197" s="302">
        <f t="shared" si="135"/>
        <v>0</v>
      </c>
      <c r="AO197" s="303">
        <f t="shared" si="135"/>
        <v>0</v>
      </c>
      <c r="AP197" s="303">
        <f t="shared" si="135"/>
        <v>0</v>
      </c>
      <c r="AQ197" s="303">
        <f t="shared" si="135"/>
        <v>0</v>
      </c>
      <c r="AR197" s="303">
        <f t="shared" si="135"/>
        <v>0</v>
      </c>
      <c r="AS197" s="303">
        <f t="shared" si="135"/>
        <v>0</v>
      </c>
      <c r="AT197" s="303">
        <f t="shared" si="135"/>
        <v>0</v>
      </c>
      <c r="AU197" s="303">
        <f t="shared" si="135"/>
        <v>0</v>
      </c>
      <c r="AV197" s="303">
        <f t="shared" si="135"/>
        <v>0</v>
      </c>
      <c r="AW197" s="304">
        <f t="shared" si="135"/>
        <v>0</v>
      </c>
      <c r="AX197" s="304">
        <f t="shared" si="135"/>
        <v>0</v>
      </c>
      <c r="AY197" s="302">
        <f t="shared" si="135"/>
        <v>0</v>
      </c>
      <c r="AZ197" s="302">
        <f t="shared" si="135"/>
        <v>0</v>
      </c>
      <c r="BA197" s="303">
        <f t="shared" si="135"/>
        <v>0</v>
      </c>
      <c r="BB197" s="303">
        <f t="shared" si="135"/>
        <v>0</v>
      </c>
      <c r="BC197" s="303">
        <f t="shared" si="135"/>
        <v>0</v>
      </c>
      <c r="BD197" s="303">
        <f t="shared" si="135"/>
        <v>0</v>
      </c>
      <c r="BE197" s="303">
        <f t="shared" si="135"/>
        <v>0</v>
      </c>
      <c r="BF197" s="303">
        <f t="shared" si="135"/>
        <v>0</v>
      </c>
      <c r="BG197" s="303">
        <f t="shared" si="135"/>
        <v>0</v>
      </c>
      <c r="BH197" s="303">
        <f t="shared" si="135"/>
        <v>0</v>
      </c>
      <c r="BI197" s="304">
        <f t="shared" si="135"/>
        <v>0</v>
      </c>
      <c r="BJ197" s="304">
        <f t="shared" si="135"/>
        <v>0</v>
      </c>
      <c r="BK197" s="302">
        <f t="shared" si="135"/>
        <v>0</v>
      </c>
      <c r="BL197" s="302">
        <f t="shared" si="135"/>
        <v>0</v>
      </c>
      <c r="BM197" s="303">
        <f t="shared" si="135"/>
        <v>0</v>
      </c>
      <c r="BN197" s="303">
        <f t="shared" si="135"/>
        <v>0</v>
      </c>
      <c r="BO197" s="303">
        <f t="shared" si="135"/>
        <v>0</v>
      </c>
      <c r="BP197" s="303">
        <f t="shared" ref="BP197:CH197" si="136">SUM(BP189:BP190)</f>
        <v>0</v>
      </c>
      <c r="BQ197" s="303">
        <f t="shared" si="136"/>
        <v>0</v>
      </c>
      <c r="BR197" s="303">
        <f t="shared" si="136"/>
        <v>0</v>
      </c>
      <c r="BS197" s="303">
        <f t="shared" si="136"/>
        <v>0</v>
      </c>
      <c r="BT197" s="303">
        <f t="shared" si="136"/>
        <v>0</v>
      </c>
      <c r="BU197" s="304">
        <f t="shared" si="136"/>
        <v>0</v>
      </c>
      <c r="BV197" s="304">
        <f t="shared" si="136"/>
        <v>0</v>
      </c>
      <c r="BW197" s="302">
        <f t="shared" si="136"/>
        <v>0</v>
      </c>
      <c r="BX197" s="302">
        <f t="shared" si="136"/>
        <v>0</v>
      </c>
      <c r="BY197" s="303">
        <f t="shared" si="136"/>
        <v>0</v>
      </c>
      <c r="BZ197" s="303">
        <f t="shared" si="136"/>
        <v>0</v>
      </c>
      <c r="CA197" s="303">
        <f t="shared" si="136"/>
        <v>0</v>
      </c>
      <c r="CB197" s="303">
        <f t="shared" si="136"/>
        <v>0</v>
      </c>
      <c r="CC197" s="303">
        <f t="shared" si="136"/>
        <v>0</v>
      </c>
      <c r="CD197" s="303">
        <f t="shared" si="136"/>
        <v>0</v>
      </c>
      <c r="CE197" s="303">
        <f t="shared" si="136"/>
        <v>0</v>
      </c>
      <c r="CF197" s="303">
        <f t="shared" si="136"/>
        <v>0</v>
      </c>
      <c r="CG197" s="304">
        <f t="shared" si="136"/>
        <v>0</v>
      </c>
      <c r="CH197" s="304">
        <f t="shared" si="136"/>
        <v>0</v>
      </c>
    </row>
    <row r="198" spans="1:86" x14ac:dyDescent="0.3">
      <c r="A198" s="127"/>
      <c r="B198" s="127" t="s">
        <v>250</v>
      </c>
      <c r="C198" s="149">
        <f t="shared" ref="C198" si="137">SUM(C196:C197)</f>
        <v>0</v>
      </c>
      <c r="D198" s="149">
        <f t="shared" ref="D198:BO198" si="138">SUM(D196:D197)</f>
        <v>0</v>
      </c>
      <c r="E198" s="149">
        <f t="shared" si="138"/>
        <v>0</v>
      </c>
      <c r="F198" s="149">
        <f t="shared" si="138"/>
        <v>0</v>
      </c>
      <c r="G198" s="149">
        <f t="shared" si="138"/>
        <v>0</v>
      </c>
      <c r="H198" s="149">
        <f t="shared" si="138"/>
        <v>0</v>
      </c>
      <c r="I198" s="149">
        <f t="shared" si="138"/>
        <v>0</v>
      </c>
      <c r="J198" s="149">
        <f t="shared" si="138"/>
        <v>0</v>
      </c>
      <c r="K198" s="149">
        <f t="shared" si="138"/>
        <v>0</v>
      </c>
      <c r="L198" s="149">
        <f t="shared" si="138"/>
        <v>0</v>
      </c>
      <c r="M198" s="150">
        <f t="shared" si="138"/>
        <v>110.17012828101029</v>
      </c>
      <c r="N198" s="150">
        <f t="shared" si="138"/>
        <v>205.73700924979801</v>
      </c>
      <c r="O198" s="305">
        <f t="shared" si="138"/>
        <v>0</v>
      </c>
      <c r="P198" s="305">
        <f t="shared" si="138"/>
        <v>0</v>
      </c>
      <c r="Q198" s="305">
        <f t="shared" si="138"/>
        <v>0</v>
      </c>
      <c r="R198" s="305">
        <f t="shared" si="138"/>
        <v>0</v>
      </c>
      <c r="S198" s="305">
        <f t="shared" si="138"/>
        <v>0</v>
      </c>
      <c r="T198" s="305">
        <f t="shared" si="138"/>
        <v>0</v>
      </c>
      <c r="U198" s="305">
        <f t="shared" si="138"/>
        <v>0</v>
      </c>
      <c r="V198" s="305">
        <f t="shared" si="138"/>
        <v>0</v>
      </c>
      <c r="W198" s="305">
        <f t="shared" si="138"/>
        <v>0</v>
      </c>
      <c r="X198" s="305">
        <f t="shared" si="138"/>
        <v>0</v>
      </c>
      <c r="Y198" s="306">
        <f t="shared" si="138"/>
        <v>0</v>
      </c>
      <c r="Z198" s="306">
        <f t="shared" si="138"/>
        <v>0</v>
      </c>
      <c r="AA198" s="305">
        <f t="shared" si="138"/>
        <v>0</v>
      </c>
      <c r="AB198" s="305">
        <f t="shared" si="138"/>
        <v>0</v>
      </c>
      <c r="AC198" s="305">
        <f t="shared" si="138"/>
        <v>0</v>
      </c>
      <c r="AD198" s="305">
        <f t="shared" si="138"/>
        <v>0</v>
      </c>
      <c r="AE198" s="305">
        <f t="shared" si="138"/>
        <v>0</v>
      </c>
      <c r="AF198" s="305">
        <f t="shared" si="138"/>
        <v>0</v>
      </c>
      <c r="AG198" s="305">
        <f t="shared" si="138"/>
        <v>0</v>
      </c>
      <c r="AH198" s="305">
        <f t="shared" si="138"/>
        <v>0</v>
      </c>
      <c r="AI198" s="305">
        <f t="shared" si="138"/>
        <v>0</v>
      </c>
      <c r="AJ198" s="305">
        <f t="shared" si="138"/>
        <v>0</v>
      </c>
      <c r="AK198" s="306">
        <f t="shared" si="138"/>
        <v>0</v>
      </c>
      <c r="AL198" s="306">
        <f t="shared" si="138"/>
        <v>0</v>
      </c>
      <c r="AM198" s="305">
        <f t="shared" si="138"/>
        <v>0</v>
      </c>
      <c r="AN198" s="305">
        <f t="shared" si="138"/>
        <v>0</v>
      </c>
      <c r="AO198" s="305">
        <f t="shared" si="138"/>
        <v>0</v>
      </c>
      <c r="AP198" s="305">
        <f t="shared" si="138"/>
        <v>0</v>
      </c>
      <c r="AQ198" s="305">
        <f t="shared" si="138"/>
        <v>0</v>
      </c>
      <c r="AR198" s="305">
        <f t="shared" si="138"/>
        <v>0</v>
      </c>
      <c r="AS198" s="305">
        <f t="shared" si="138"/>
        <v>0</v>
      </c>
      <c r="AT198" s="305">
        <f t="shared" si="138"/>
        <v>0</v>
      </c>
      <c r="AU198" s="305">
        <f t="shared" si="138"/>
        <v>0</v>
      </c>
      <c r="AV198" s="305">
        <f t="shared" si="138"/>
        <v>0</v>
      </c>
      <c r="AW198" s="306">
        <f t="shared" si="138"/>
        <v>0</v>
      </c>
      <c r="AX198" s="306">
        <f t="shared" si="138"/>
        <v>0</v>
      </c>
      <c r="AY198" s="305">
        <f t="shared" si="138"/>
        <v>0</v>
      </c>
      <c r="AZ198" s="305">
        <f t="shared" si="138"/>
        <v>0</v>
      </c>
      <c r="BA198" s="305">
        <f t="shared" si="138"/>
        <v>0</v>
      </c>
      <c r="BB198" s="305">
        <f t="shared" si="138"/>
        <v>0</v>
      </c>
      <c r="BC198" s="305">
        <f t="shared" si="138"/>
        <v>0</v>
      </c>
      <c r="BD198" s="305">
        <f t="shared" si="138"/>
        <v>0</v>
      </c>
      <c r="BE198" s="305">
        <f t="shared" si="138"/>
        <v>0</v>
      </c>
      <c r="BF198" s="305">
        <f t="shared" si="138"/>
        <v>0</v>
      </c>
      <c r="BG198" s="305">
        <f t="shared" si="138"/>
        <v>0</v>
      </c>
      <c r="BH198" s="305">
        <f t="shared" si="138"/>
        <v>0</v>
      </c>
      <c r="BI198" s="306">
        <f t="shared" si="138"/>
        <v>0</v>
      </c>
      <c r="BJ198" s="306">
        <f t="shared" si="138"/>
        <v>0</v>
      </c>
      <c r="BK198" s="305">
        <f t="shared" si="138"/>
        <v>0</v>
      </c>
      <c r="BL198" s="305">
        <f t="shared" si="138"/>
        <v>0</v>
      </c>
      <c r="BM198" s="305">
        <f t="shared" si="138"/>
        <v>0</v>
      </c>
      <c r="BN198" s="305">
        <f t="shared" si="138"/>
        <v>0</v>
      </c>
      <c r="BO198" s="305">
        <f t="shared" si="138"/>
        <v>0</v>
      </c>
      <c r="BP198" s="305">
        <f t="shared" ref="BP198:CH198" si="139">SUM(BP196:BP197)</f>
        <v>0</v>
      </c>
      <c r="BQ198" s="305">
        <f t="shared" si="139"/>
        <v>0</v>
      </c>
      <c r="BR198" s="305">
        <f t="shared" si="139"/>
        <v>0</v>
      </c>
      <c r="BS198" s="305">
        <f t="shared" si="139"/>
        <v>0</v>
      </c>
      <c r="BT198" s="305">
        <f t="shared" si="139"/>
        <v>0</v>
      </c>
      <c r="BU198" s="306">
        <f t="shared" si="139"/>
        <v>0</v>
      </c>
      <c r="BV198" s="306">
        <f t="shared" si="139"/>
        <v>0</v>
      </c>
      <c r="BW198" s="305">
        <f t="shared" si="139"/>
        <v>0</v>
      </c>
      <c r="BX198" s="305">
        <f t="shared" si="139"/>
        <v>0</v>
      </c>
      <c r="BY198" s="305">
        <f t="shared" si="139"/>
        <v>0</v>
      </c>
      <c r="BZ198" s="305">
        <f t="shared" si="139"/>
        <v>0</v>
      </c>
      <c r="CA198" s="305">
        <f t="shared" si="139"/>
        <v>0</v>
      </c>
      <c r="CB198" s="305">
        <f t="shared" si="139"/>
        <v>0</v>
      </c>
      <c r="CC198" s="305">
        <f t="shared" si="139"/>
        <v>0</v>
      </c>
      <c r="CD198" s="305">
        <f t="shared" si="139"/>
        <v>0</v>
      </c>
      <c r="CE198" s="305">
        <f t="shared" si="139"/>
        <v>0</v>
      </c>
      <c r="CF198" s="305">
        <f t="shared" si="139"/>
        <v>0</v>
      </c>
      <c r="CG198" s="306">
        <f t="shared" si="139"/>
        <v>0</v>
      </c>
      <c r="CH198" s="306">
        <f t="shared" si="139"/>
        <v>0</v>
      </c>
    </row>
    <row r="219" spans="3:86" s="428" customFormat="1" x14ac:dyDescent="0.3">
      <c r="C219" s="443"/>
      <c r="D219" s="443"/>
      <c r="E219" s="443"/>
      <c r="F219" s="443"/>
      <c r="G219" s="443"/>
      <c r="H219" s="443"/>
      <c r="I219" s="443"/>
      <c r="J219" s="443"/>
      <c r="K219" s="443"/>
      <c r="L219" s="443"/>
      <c r="M219" s="443"/>
      <c r="N219" s="443"/>
      <c r="O219" s="443"/>
      <c r="P219" s="443"/>
      <c r="Q219" s="443"/>
      <c r="R219" s="443"/>
      <c r="S219" s="443"/>
      <c r="T219" s="443"/>
      <c r="U219" s="443"/>
      <c r="V219" s="443"/>
      <c r="W219" s="443"/>
      <c r="X219" s="443"/>
      <c r="Y219" s="443"/>
      <c r="Z219" s="443"/>
      <c r="AA219" s="443"/>
      <c r="AB219" s="443"/>
      <c r="AC219" s="443"/>
      <c r="AD219" s="443"/>
      <c r="AE219" s="443"/>
      <c r="AF219" s="443"/>
      <c r="AG219" s="443"/>
      <c r="AH219" s="443"/>
      <c r="AI219" s="443"/>
      <c r="AJ219" s="443"/>
      <c r="AK219" s="443"/>
      <c r="AL219" s="443"/>
      <c r="AM219" s="443"/>
      <c r="AN219" s="443"/>
      <c r="AO219" s="443"/>
      <c r="AP219" s="443"/>
      <c r="AQ219" s="443"/>
      <c r="AR219" s="443"/>
      <c r="AS219" s="443"/>
      <c r="AT219" s="443"/>
      <c r="AU219" s="443"/>
      <c r="AV219" s="443"/>
      <c r="AW219" s="443"/>
      <c r="AX219" s="443"/>
      <c r="AY219" s="443"/>
      <c r="AZ219" s="443"/>
      <c r="BA219" s="443"/>
      <c r="BB219" s="443"/>
      <c r="BC219" s="443"/>
      <c r="BD219" s="443"/>
      <c r="BE219" s="443"/>
      <c r="BF219" s="443"/>
      <c r="BG219" s="443"/>
      <c r="BH219" s="443"/>
      <c r="BI219" s="443"/>
      <c r="BJ219" s="443"/>
      <c r="BK219" s="443"/>
      <c r="BL219" s="443"/>
      <c r="BM219" s="443"/>
      <c r="BN219" s="443"/>
      <c r="BO219" s="443"/>
      <c r="BP219" s="443"/>
      <c r="BQ219" s="443"/>
      <c r="BR219" s="443"/>
      <c r="BS219" s="443"/>
      <c r="BT219" s="443"/>
      <c r="BU219" s="443"/>
      <c r="BV219" s="443"/>
      <c r="BW219" s="443"/>
      <c r="BX219" s="443"/>
      <c r="BY219" s="443"/>
      <c r="BZ219" s="443"/>
      <c r="CA219" s="443"/>
      <c r="CB219" s="443"/>
      <c r="CC219" s="443"/>
      <c r="CD219" s="443"/>
      <c r="CE219" s="443"/>
      <c r="CF219" s="443"/>
      <c r="CG219" s="443"/>
      <c r="CH219" s="443"/>
    </row>
    <row r="220" spans="3:86" s="428" customFormat="1" x14ac:dyDescent="0.3">
      <c r="C220" s="443"/>
      <c r="D220" s="443"/>
      <c r="E220" s="443"/>
      <c r="F220" s="443"/>
      <c r="G220" s="443"/>
      <c r="H220" s="443"/>
      <c r="I220" s="443"/>
      <c r="J220" s="443"/>
      <c r="K220" s="443"/>
      <c r="L220" s="443"/>
      <c r="M220" s="443"/>
      <c r="N220" s="443"/>
      <c r="O220" s="443"/>
      <c r="P220" s="443"/>
      <c r="Q220" s="443"/>
      <c r="R220" s="443"/>
      <c r="S220" s="443"/>
      <c r="T220" s="443"/>
      <c r="U220" s="443"/>
      <c r="V220" s="443"/>
      <c r="W220" s="443"/>
      <c r="X220" s="443"/>
      <c r="Y220" s="443"/>
      <c r="Z220" s="443"/>
      <c r="AA220" s="443"/>
      <c r="AB220" s="443"/>
      <c r="AC220" s="443"/>
      <c r="AD220" s="443"/>
      <c r="AE220" s="443"/>
      <c r="AF220" s="443"/>
      <c r="AG220" s="443"/>
      <c r="AH220" s="443"/>
      <c r="AI220" s="443"/>
      <c r="AJ220" s="443"/>
      <c r="AK220" s="443"/>
      <c r="AL220" s="443"/>
      <c r="AM220" s="443"/>
      <c r="AN220" s="443"/>
      <c r="AO220" s="443"/>
      <c r="AP220" s="443"/>
      <c r="AQ220" s="443"/>
      <c r="AR220" s="443"/>
      <c r="AS220" s="443"/>
      <c r="AT220" s="443"/>
      <c r="AU220" s="443"/>
      <c r="AV220" s="443"/>
      <c r="AW220" s="443"/>
      <c r="AX220" s="443"/>
      <c r="AY220" s="443"/>
      <c r="AZ220" s="443"/>
      <c r="BA220" s="443"/>
      <c r="BB220" s="443"/>
      <c r="BC220" s="443"/>
      <c r="BD220" s="443"/>
      <c r="BE220" s="443"/>
      <c r="BF220" s="443"/>
      <c r="BG220" s="443"/>
      <c r="BH220" s="443"/>
      <c r="BI220" s="443"/>
      <c r="BJ220" s="443"/>
      <c r="BK220" s="443"/>
      <c r="BL220" s="443"/>
      <c r="BM220" s="443"/>
      <c r="BN220" s="443"/>
      <c r="BO220" s="443"/>
      <c r="BP220" s="443"/>
      <c r="BQ220" s="443"/>
      <c r="BR220" s="443"/>
      <c r="BS220" s="443"/>
      <c r="BT220" s="443"/>
      <c r="BU220" s="443"/>
      <c r="BV220" s="443"/>
      <c r="BW220" s="443"/>
      <c r="BX220" s="443"/>
      <c r="BY220" s="443"/>
      <c r="BZ220" s="443"/>
      <c r="CA220" s="443"/>
      <c r="CB220" s="443"/>
      <c r="CC220" s="443"/>
      <c r="CD220" s="443"/>
      <c r="CE220" s="443"/>
      <c r="CF220" s="443"/>
      <c r="CG220" s="443"/>
      <c r="CH220" s="443"/>
    </row>
    <row r="221" spans="3:86" s="428" customFormat="1" x14ac:dyDescent="0.3">
      <c r="C221" s="443"/>
      <c r="D221" s="443"/>
      <c r="E221" s="443"/>
      <c r="F221" s="443"/>
      <c r="G221" s="443"/>
      <c r="H221" s="443"/>
      <c r="I221" s="443"/>
      <c r="J221" s="443"/>
      <c r="K221" s="443"/>
      <c r="L221" s="443"/>
      <c r="M221" s="443"/>
      <c r="N221" s="443"/>
      <c r="O221" s="443"/>
      <c r="P221" s="443"/>
      <c r="Q221" s="443"/>
      <c r="R221" s="443"/>
      <c r="S221" s="443"/>
      <c r="T221" s="443"/>
      <c r="U221" s="443"/>
      <c r="V221" s="443"/>
      <c r="W221" s="443"/>
      <c r="X221" s="443"/>
      <c r="Y221" s="443"/>
      <c r="Z221" s="443"/>
      <c r="AA221" s="443"/>
      <c r="AB221" s="443"/>
      <c r="AC221" s="443"/>
      <c r="AD221" s="443"/>
      <c r="AE221" s="443"/>
      <c r="AF221" s="443"/>
      <c r="AG221" s="443"/>
      <c r="AH221" s="443"/>
      <c r="AI221" s="443"/>
      <c r="AJ221" s="443"/>
      <c r="AK221" s="443"/>
      <c r="AL221" s="443"/>
      <c r="AM221" s="443"/>
      <c r="AN221" s="443"/>
      <c r="AO221" s="443"/>
      <c r="AP221" s="443"/>
      <c r="AQ221" s="443"/>
      <c r="AR221" s="443"/>
      <c r="AS221" s="443"/>
      <c r="AT221" s="443"/>
      <c r="AU221" s="443"/>
      <c r="AV221" s="443"/>
      <c r="AW221" s="443"/>
      <c r="AX221" s="443"/>
      <c r="AY221" s="443"/>
      <c r="AZ221" s="443"/>
      <c r="BA221" s="443"/>
      <c r="BB221" s="443"/>
      <c r="BC221" s="443"/>
      <c r="BD221" s="443"/>
      <c r="BE221" s="443"/>
      <c r="BF221" s="443"/>
      <c r="BG221" s="443"/>
      <c r="BH221" s="443"/>
      <c r="BI221" s="443"/>
      <c r="BJ221" s="443"/>
      <c r="BK221" s="443"/>
      <c r="BL221" s="443"/>
      <c r="BM221" s="443"/>
      <c r="BN221" s="443"/>
      <c r="BO221" s="443"/>
      <c r="BP221" s="443"/>
      <c r="BQ221" s="443"/>
      <c r="BR221" s="443"/>
      <c r="BS221" s="443"/>
      <c r="BT221" s="443"/>
      <c r="BU221" s="443"/>
      <c r="BV221" s="443"/>
      <c r="BW221" s="443"/>
      <c r="BX221" s="443"/>
      <c r="BY221" s="443"/>
      <c r="BZ221" s="443"/>
      <c r="CA221" s="443"/>
      <c r="CB221" s="443"/>
      <c r="CC221" s="443"/>
      <c r="CD221" s="443"/>
      <c r="CE221" s="443"/>
      <c r="CF221" s="443"/>
      <c r="CG221" s="443"/>
      <c r="CH221" s="443"/>
    </row>
    <row r="222" spans="3:86" s="428" customFormat="1" x14ac:dyDescent="0.3">
      <c r="C222" s="443"/>
      <c r="D222" s="443"/>
      <c r="E222" s="443"/>
      <c r="F222" s="443"/>
      <c r="G222" s="443"/>
      <c r="H222" s="443"/>
      <c r="I222" s="443"/>
      <c r="J222" s="443"/>
      <c r="K222" s="443"/>
      <c r="L222" s="443"/>
      <c r="M222" s="443"/>
      <c r="N222" s="443"/>
      <c r="O222" s="443"/>
      <c r="P222" s="443"/>
      <c r="Q222" s="443"/>
      <c r="R222" s="443"/>
      <c r="S222" s="443"/>
      <c r="T222" s="443"/>
      <c r="U222" s="443"/>
      <c r="V222" s="443"/>
      <c r="W222" s="443"/>
      <c r="X222" s="443"/>
      <c r="Y222" s="443"/>
      <c r="Z222" s="443"/>
      <c r="AA222" s="443"/>
      <c r="AB222" s="443"/>
      <c r="AC222" s="443"/>
      <c r="AD222" s="443"/>
      <c r="AE222" s="443"/>
      <c r="AF222" s="443"/>
      <c r="AG222" s="443"/>
      <c r="AH222" s="443"/>
      <c r="AI222" s="443"/>
      <c r="AJ222" s="443"/>
      <c r="AK222" s="443"/>
      <c r="AL222" s="443"/>
      <c r="AM222" s="443"/>
      <c r="AN222" s="443"/>
      <c r="AO222" s="443"/>
      <c r="AP222" s="443"/>
      <c r="AQ222" s="443"/>
      <c r="AR222" s="443"/>
      <c r="AS222" s="443"/>
      <c r="AT222" s="443"/>
      <c r="AU222" s="443"/>
      <c r="AV222" s="443"/>
      <c r="AW222" s="443"/>
      <c r="AX222" s="443"/>
      <c r="AY222" s="443"/>
      <c r="AZ222" s="443"/>
      <c r="BA222" s="443"/>
      <c r="BB222" s="443"/>
      <c r="BC222" s="443"/>
      <c r="BD222" s="443"/>
      <c r="BE222" s="443"/>
      <c r="BF222" s="443"/>
      <c r="BG222" s="443"/>
      <c r="BH222" s="443"/>
      <c r="BI222" s="443"/>
      <c r="BJ222" s="443"/>
      <c r="BK222" s="443"/>
      <c r="BL222" s="443"/>
      <c r="BM222" s="443"/>
      <c r="BN222" s="443"/>
      <c r="BO222" s="443"/>
      <c r="BP222" s="443"/>
      <c r="BQ222" s="443"/>
      <c r="BR222" s="443"/>
      <c r="BS222" s="443"/>
      <c r="BT222" s="443"/>
      <c r="BU222" s="443"/>
      <c r="BV222" s="443"/>
      <c r="BW222" s="443"/>
      <c r="BX222" s="443"/>
      <c r="BY222" s="443"/>
      <c r="BZ222" s="443"/>
      <c r="CA222" s="443"/>
      <c r="CB222" s="443"/>
      <c r="CC222" s="443"/>
      <c r="CD222" s="443"/>
      <c r="CE222" s="443"/>
      <c r="CF222" s="443"/>
      <c r="CG222" s="443"/>
      <c r="CH222" s="443"/>
    </row>
    <row r="223" spans="3:86" s="428" customFormat="1" x14ac:dyDescent="0.3">
      <c r="C223" s="443"/>
      <c r="D223" s="443"/>
      <c r="E223" s="443"/>
      <c r="F223" s="443"/>
      <c r="G223" s="443"/>
      <c r="H223" s="443"/>
      <c r="I223" s="443"/>
      <c r="J223" s="443"/>
      <c r="K223" s="443"/>
      <c r="L223" s="443"/>
      <c r="M223" s="443"/>
      <c r="N223" s="443"/>
      <c r="O223" s="443"/>
      <c r="P223" s="443"/>
      <c r="Q223" s="443"/>
      <c r="R223" s="443"/>
      <c r="S223" s="443"/>
      <c r="T223" s="443"/>
      <c r="U223" s="443"/>
      <c r="V223" s="443"/>
      <c r="W223" s="443"/>
      <c r="X223" s="443"/>
      <c r="Y223" s="443"/>
      <c r="Z223" s="443"/>
      <c r="AA223" s="443"/>
      <c r="AB223" s="443"/>
      <c r="AC223" s="443"/>
      <c r="AD223" s="443"/>
      <c r="AE223" s="443"/>
      <c r="AF223" s="443"/>
      <c r="AG223" s="443"/>
      <c r="AH223" s="443"/>
      <c r="AI223" s="443"/>
      <c r="AJ223" s="443"/>
      <c r="AK223" s="443"/>
      <c r="AL223" s="443"/>
      <c r="AM223" s="443"/>
      <c r="AN223" s="443"/>
      <c r="AO223" s="443"/>
      <c r="AP223" s="443"/>
      <c r="AQ223" s="443"/>
      <c r="AR223" s="443"/>
      <c r="AS223" s="443"/>
      <c r="AT223" s="443"/>
      <c r="AU223" s="443"/>
      <c r="AV223" s="443"/>
      <c r="AW223" s="443"/>
      <c r="AX223" s="443"/>
      <c r="AY223" s="443"/>
      <c r="AZ223" s="443"/>
      <c r="BA223" s="443"/>
      <c r="BB223" s="443"/>
      <c r="BC223" s="443"/>
      <c r="BD223" s="443"/>
      <c r="BE223" s="443"/>
      <c r="BF223" s="443"/>
      <c r="BG223" s="443"/>
      <c r="BH223" s="443"/>
      <c r="BI223" s="443"/>
      <c r="BJ223" s="443"/>
      <c r="BK223" s="443"/>
      <c r="BL223" s="443"/>
      <c r="BM223" s="443"/>
      <c r="BN223" s="443"/>
      <c r="BO223" s="443"/>
      <c r="BP223" s="443"/>
      <c r="BQ223" s="443"/>
      <c r="BR223" s="443"/>
      <c r="BS223" s="443"/>
      <c r="BT223" s="443"/>
      <c r="BU223" s="443"/>
      <c r="BV223" s="443"/>
      <c r="BW223" s="443"/>
      <c r="BX223" s="443"/>
      <c r="BY223" s="443"/>
      <c r="BZ223" s="443"/>
      <c r="CA223" s="443"/>
      <c r="CB223" s="443"/>
      <c r="CC223" s="443"/>
      <c r="CD223" s="443"/>
      <c r="CE223" s="443"/>
      <c r="CF223" s="443"/>
      <c r="CG223" s="443"/>
      <c r="CH223" s="443"/>
    </row>
    <row r="224" spans="3:86" s="428" customFormat="1" x14ac:dyDescent="0.3">
      <c r="C224" s="443"/>
      <c r="D224" s="443"/>
      <c r="E224" s="443"/>
      <c r="F224" s="443"/>
      <c r="G224" s="443"/>
      <c r="H224" s="443"/>
      <c r="I224" s="443"/>
      <c r="J224" s="443"/>
      <c r="K224" s="443"/>
      <c r="L224" s="443"/>
      <c r="M224" s="443"/>
      <c r="N224" s="443"/>
      <c r="O224" s="443"/>
      <c r="P224" s="443"/>
      <c r="Q224" s="443"/>
      <c r="R224" s="443"/>
      <c r="S224" s="443"/>
      <c r="T224" s="443"/>
      <c r="U224" s="443"/>
      <c r="V224" s="443"/>
      <c r="W224" s="443"/>
      <c r="X224" s="443"/>
      <c r="Y224" s="443"/>
      <c r="Z224" s="443"/>
      <c r="AA224" s="443"/>
      <c r="AB224" s="443"/>
      <c r="AC224" s="443"/>
      <c r="AD224" s="443"/>
      <c r="AE224" s="443"/>
      <c r="AF224" s="443"/>
      <c r="AG224" s="443"/>
      <c r="AH224" s="443"/>
      <c r="AI224" s="443"/>
      <c r="AJ224" s="443"/>
      <c r="AK224" s="443"/>
      <c r="AL224" s="443"/>
      <c r="AM224" s="443"/>
      <c r="AN224" s="443"/>
      <c r="AO224" s="443"/>
      <c r="AP224" s="443"/>
      <c r="AQ224" s="443"/>
      <c r="AR224" s="443"/>
      <c r="AS224" s="443"/>
      <c r="AT224" s="443"/>
      <c r="AU224" s="443"/>
      <c r="AV224" s="443"/>
      <c r="AW224" s="443"/>
      <c r="AX224" s="443"/>
      <c r="AY224" s="443"/>
      <c r="AZ224" s="443"/>
      <c r="BA224" s="443"/>
      <c r="BB224" s="443"/>
      <c r="BC224" s="443"/>
      <c r="BD224" s="443"/>
      <c r="BE224" s="443"/>
      <c r="BF224" s="443"/>
      <c r="BG224" s="443"/>
      <c r="BH224" s="443"/>
      <c r="BI224" s="443"/>
      <c r="BJ224" s="443"/>
      <c r="BK224" s="443"/>
      <c r="BL224" s="443"/>
      <c r="BM224" s="443"/>
      <c r="BN224" s="443"/>
      <c r="BO224" s="443"/>
      <c r="BP224" s="443"/>
      <c r="BQ224" s="443"/>
      <c r="BR224" s="443"/>
      <c r="BS224" s="443"/>
      <c r="BT224" s="443"/>
      <c r="BU224" s="443"/>
      <c r="BV224" s="443"/>
      <c r="BW224" s="443"/>
      <c r="BX224" s="443"/>
      <c r="BY224" s="443"/>
      <c r="BZ224" s="443"/>
      <c r="CA224" s="443"/>
      <c r="CB224" s="443"/>
      <c r="CC224" s="443"/>
      <c r="CD224" s="443"/>
      <c r="CE224" s="443"/>
      <c r="CF224" s="443"/>
      <c r="CG224" s="443"/>
      <c r="CH224" s="443"/>
    </row>
    <row r="225" spans="3:86" s="428" customFormat="1" x14ac:dyDescent="0.3">
      <c r="C225" s="443"/>
      <c r="D225" s="443"/>
      <c r="E225" s="443"/>
      <c r="F225" s="443"/>
      <c r="G225" s="443"/>
      <c r="H225" s="443"/>
      <c r="I225" s="443"/>
      <c r="J225" s="443"/>
      <c r="K225" s="443"/>
      <c r="L225" s="443"/>
      <c r="M225" s="443"/>
      <c r="N225" s="443"/>
      <c r="O225" s="443"/>
      <c r="P225" s="443"/>
      <c r="Q225" s="443"/>
      <c r="R225" s="443"/>
      <c r="S225" s="443"/>
      <c r="T225" s="443"/>
      <c r="U225" s="443"/>
      <c r="V225" s="443"/>
      <c r="W225" s="443"/>
      <c r="X225" s="443"/>
      <c r="Y225" s="443"/>
      <c r="Z225" s="443"/>
      <c r="AA225" s="443"/>
      <c r="AB225" s="443"/>
      <c r="AC225" s="443"/>
      <c r="AD225" s="443"/>
      <c r="AE225" s="443"/>
      <c r="AF225" s="443"/>
      <c r="AG225" s="443"/>
      <c r="AH225" s="443"/>
      <c r="AI225" s="443"/>
      <c r="AJ225" s="443"/>
      <c r="AK225" s="443"/>
      <c r="AL225" s="443"/>
      <c r="AM225" s="443"/>
      <c r="AN225" s="443"/>
      <c r="AO225" s="443"/>
      <c r="AP225" s="443"/>
      <c r="AQ225" s="443"/>
      <c r="AR225" s="443"/>
      <c r="AS225" s="443"/>
      <c r="AT225" s="443"/>
      <c r="AU225" s="443"/>
      <c r="AV225" s="443"/>
      <c r="AW225" s="443"/>
      <c r="AX225" s="443"/>
      <c r="AY225" s="443"/>
      <c r="AZ225" s="443"/>
      <c r="BA225" s="443"/>
      <c r="BB225" s="443"/>
      <c r="BC225" s="443"/>
      <c r="BD225" s="443"/>
      <c r="BE225" s="443"/>
      <c r="BF225" s="443"/>
      <c r="BG225" s="443"/>
      <c r="BH225" s="443"/>
      <c r="BI225" s="443"/>
      <c r="BJ225" s="443"/>
      <c r="BK225" s="443"/>
      <c r="BL225" s="443"/>
      <c r="BM225" s="443"/>
      <c r="BN225" s="443"/>
      <c r="BO225" s="443"/>
      <c r="BP225" s="443"/>
      <c r="BQ225" s="443"/>
      <c r="BR225" s="443"/>
      <c r="BS225" s="443"/>
      <c r="BT225" s="443"/>
      <c r="BU225" s="443"/>
      <c r="BV225" s="443"/>
      <c r="BW225" s="443"/>
      <c r="BX225" s="443"/>
      <c r="BY225" s="443"/>
      <c r="BZ225" s="443"/>
      <c r="CA225" s="443"/>
      <c r="CB225" s="443"/>
      <c r="CC225" s="443"/>
      <c r="CD225" s="443"/>
      <c r="CE225" s="443"/>
      <c r="CF225" s="443"/>
      <c r="CG225" s="443"/>
      <c r="CH225" s="443"/>
    </row>
    <row r="226" spans="3:86" s="428" customFormat="1" x14ac:dyDescent="0.3">
      <c r="C226" s="443"/>
      <c r="D226" s="443"/>
      <c r="E226" s="443"/>
      <c r="F226" s="443"/>
      <c r="G226" s="443"/>
      <c r="H226" s="443"/>
      <c r="I226" s="443"/>
      <c r="J226" s="443"/>
      <c r="K226" s="443"/>
      <c r="L226" s="443"/>
      <c r="M226" s="443"/>
      <c r="N226" s="443"/>
      <c r="O226" s="443"/>
      <c r="P226" s="443"/>
      <c r="Q226" s="443"/>
      <c r="R226" s="443"/>
      <c r="S226" s="443"/>
      <c r="T226" s="443"/>
      <c r="U226" s="443"/>
      <c r="V226" s="443"/>
      <c r="W226" s="443"/>
      <c r="X226" s="443"/>
      <c r="Y226" s="443"/>
      <c r="Z226" s="443"/>
      <c r="AA226" s="443"/>
      <c r="AB226" s="443"/>
      <c r="AC226" s="443"/>
      <c r="AD226" s="443"/>
      <c r="AE226" s="443"/>
      <c r="AF226" s="443"/>
      <c r="AG226" s="443"/>
      <c r="AH226" s="443"/>
      <c r="AI226" s="443"/>
      <c r="AJ226" s="443"/>
      <c r="AK226" s="443"/>
      <c r="AL226" s="443"/>
      <c r="AM226" s="443"/>
      <c r="AN226" s="443"/>
      <c r="AO226" s="443"/>
      <c r="AP226" s="443"/>
      <c r="AQ226" s="443"/>
      <c r="AR226" s="443"/>
      <c r="AS226" s="443"/>
      <c r="AT226" s="443"/>
      <c r="AU226" s="443"/>
      <c r="AV226" s="443"/>
      <c r="AW226" s="443"/>
      <c r="AX226" s="443"/>
      <c r="AY226" s="443"/>
      <c r="AZ226" s="443"/>
      <c r="BA226" s="443"/>
      <c r="BB226" s="443"/>
      <c r="BC226" s="443"/>
      <c r="BD226" s="443"/>
      <c r="BE226" s="443"/>
      <c r="BF226" s="443"/>
      <c r="BG226" s="443"/>
      <c r="BH226" s="443"/>
      <c r="BI226" s="443"/>
      <c r="BJ226" s="443"/>
      <c r="BK226" s="443"/>
      <c r="BL226" s="443"/>
      <c r="BM226" s="443"/>
      <c r="BN226" s="443"/>
      <c r="BO226" s="443"/>
      <c r="BP226" s="443"/>
      <c r="BQ226" s="443"/>
      <c r="BR226" s="443"/>
      <c r="BS226" s="443"/>
      <c r="BT226" s="443"/>
      <c r="BU226" s="443"/>
      <c r="BV226" s="443"/>
      <c r="BW226" s="443"/>
      <c r="BX226" s="443"/>
      <c r="BY226" s="443"/>
      <c r="BZ226" s="443"/>
      <c r="CA226" s="443"/>
      <c r="CB226" s="443"/>
      <c r="CC226" s="443"/>
      <c r="CD226" s="443"/>
      <c r="CE226" s="443"/>
      <c r="CF226" s="443"/>
      <c r="CG226" s="443"/>
      <c r="CH226" s="443"/>
    </row>
    <row r="227" spans="3:86" s="428" customFormat="1" x14ac:dyDescent="0.3">
      <c r="C227" s="443"/>
      <c r="D227" s="443"/>
      <c r="E227" s="443"/>
      <c r="F227" s="443"/>
      <c r="G227" s="443"/>
      <c r="H227" s="443"/>
      <c r="I227" s="443"/>
      <c r="J227" s="443"/>
      <c r="K227" s="443"/>
      <c r="L227" s="443"/>
      <c r="M227" s="443"/>
      <c r="N227" s="443"/>
      <c r="O227" s="443"/>
      <c r="P227" s="443"/>
      <c r="Q227" s="443"/>
      <c r="R227" s="443"/>
      <c r="S227" s="443"/>
      <c r="T227" s="443"/>
      <c r="U227" s="443"/>
      <c r="V227" s="443"/>
      <c r="W227" s="443"/>
      <c r="X227" s="443"/>
      <c r="Y227" s="443"/>
      <c r="Z227" s="443"/>
      <c r="AA227" s="443"/>
      <c r="AB227" s="443"/>
      <c r="AC227" s="443"/>
      <c r="AD227" s="443"/>
      <c r="AE227" s="443"/>
      <c r="AF227" s="443"/>
      <c r="AG227" s="443"/>
      <c r="AH227" s="443"/>
      <c r="AI227" s="443"/>
      <c r="AJ227" s="443"/>
      <c r="AK227" s="443"/>
      <c r="AL227" s="443"/>
      <c r="AM227" s="443"/>
      <c r="AN227" s="443"/>
      <c r="AO227" s="443"/>
      <c r="AP227" s="443"/>
      <c r="AQ227" s="443"/>
      <c r="AR227" s="443"/>
      <c r="AS227" s="443"/>
      <c r="AT227" s="443"/>
      <c r="AU227" s="443"/>
      <c r="AV227" s="443"/>
      <c r="AW227" s="443"/>
      <c r="AX227" s="443"/>
      <c r="AY227" s="443"/>
      <c r="AZ227" s="443"/>
      <c r="BA227" s="443"/>
      <c r="BB227" s="443"/>
      <c r="BC227" s="443"/>
      <c r="BD227" s="443"/>
      <c r="BE227" s="443"/>
      <c r="BF227" s="443"/>
      <c r="BG227" s="443"/>
      <c r="BH227" s="443"/>
      <c r="BI227" s="443"/>
      <c r="BJ227" s="443"/>
      <c r="BK227" s="443"/>
      <c r="BL227" s="443"/>
      <c r="BM227" s="443"/>
      <c r="BN227" s="443"/>
      <c r="BO227" s="443"/>
      <c r="BP227" s="443"/>
      <c r="BQ227" s="443"/>
      <c r="BR227" s="443"/>
      <c r="BS227" s="443"/>
      <c r="BT227" s="443"/>
      <c r="BU227" s="443"/>
      <c r="BV227" s="443"/>
      <c r="BW227" s="443"/>
      <c r="BX227" s="443"/>
      <c r="BY227" s="443"/>
      <c r="BZ227" s="443"/>
      <c r="CA227" s="443"/>
      <c r="CB227" s="443"/>
      <c r="CC227" s="443"/>
      <c r="CD227" s="443"/>
      <c r="CE227" s="443"/>
      <c r="CF227" s="443"/>
      <c r="CG227" s="443"/>
      <c r="CH227" s="443"/>
    </row>
    <row r="228" spans="3:86" s="428" customFormat="1" x14ac:dyDescent="0.3">
      <c r="C228" s="443"/>
      <c r="D228" s="443"/>
      <c r="E228" s="443"/>
      <c r="F228" s="443"/>
      <c r="G228" s="443"/>
      <c r="H228" s="443"/>
      <c r="I228" s="443"/>
      <c r="J228" s="443"/>
      <c r="K228" s="443"/>
      <c r="L228" s="443"/>
      <c r="M228" s="443"/>
      <c r="N228" s="443"/>
      <c r="O228" s="443"/>
      <c r="P228" s="443"/>
      <c r="Q228" s="443"/>
      <c r="R228" s="443"/>
      <c r="S228" s="443"/>
      <c r="T228" s="443"/>
      <c r="U228" s="443"/>
      <c r="V228" s="443"/>
      <c r="W228" s="443"/>
      <c r="X228" s="443"/>
      <c r="Y228" s="443"/>
      <c r="Z228" s="443"/>
      <c r="AA228" s="443"/>
      <c r="AB228" s="443"/>
      <c r="AC228" s="443"/>
      <c r="AD228" s="443"/>
      <c r="AE228" s="443"/>
      <c r="AF228" s="443"/>
      <c r="AG228" s="443"/>
      <c r="AH228" s="443"/>
      <c r="AI228" s="443"/>
      <c r="AJ228" s="443"/>
      <c r="AK228" s="443"/>
      <c r="AL228" s="443"/>
      <c r="AM228" s="443"/>
      <c r="AN228" s="443"/>
      <c r="AO228" s="443"/>
      <c r="AP228" s="443"/>
      <c r="AQ228" s="443"/>
      <c r="AR228" s="443"/>
      <c r="AS228" s="443"/>
      <c r="AT228" s="443"/>
      <c r="AU228" s="443"/>
      <c r="AV228" s="443"/>
      <c r="AW228" s="443"/>
      <c r="AX228" s="443"/>
      <c r="AY228" s="443"/>
      <c r="AZ228" s="443"/>
      <c r="BA228" s="443"/>
      <c r="BB228" s="443"/>
      <c r="BC228" s="443"/>
      <c r="BD228" s="443"/>
      <c r="BE228" s="443"/>
      <c r="BF228" s="443"/>
      <c r="BG228" s="443"/>
      <c r="BH228" s="443"/>
      <c r="BI228" s="443"/>
      <c r="BJ228" s="443"/>
      <c r="BK228" s="443"/>
      <c r="BL228" s="443"/>
      <c r="BM228" s="443"/>
      <c r="BN228" s="443"/>
      <c r="BO228" s="443"/>
      <c r="BP228" s="443"/>
      <c r="BQ228" s="443"/>
      <c r="BR228" s="443"/>
      <c r="BS228" s="443"/>
      <c r="BT228" s="443"/>
      <c r="BU228" s="443"/>
      <c r="BV228" s="443"/>
      <c r="BW228" s="443"/>
      <c r="BX228" s="443"/>
      <c r="BY228" s="443"/>
      <c r="BZ228" s="443"/>
      <c r="CA228" s="443"/>
      <c r="CB228" s="443"/>
      <c r="CC228" s="443"/>
      <c r="CD228" s="443"/>
      <c r="CE228" s="443"/>
      <c r="CF228" s="443"/>
      <c r="CG228" s="443"/>
      <c r="CH228" s="443"/>
    </row>
    <row r="229" spans="3:86" s="428" customFormat="1" x14ac:dyDescent="0.3">
      <c r="C229" s="443"/>
      <c r="D229" s="443"/>
      <c r="E229" s="443"/>
      <c r="F229" s="443"/>
      <c r="G229" s="443"/>
      <c r="H229" s="443"/>
      <c r="I229" s="443"/>
      <c r="J229" s="443"/>
      <c r="K229" s="443"/>
      <c r="L229" s="443"/>
      <c r="M229" s="443"/>
      <c r="N229" s="443"/>
      <c r="O229" s="443"/>
      <c r="P229" s="443"/>
      <c r="Q229" s="443"/>
      <c r="R229" s="443"/>
      <c r="S229" s="443"/>
      <c r="T229" s="443"/>
      <c r="U229" s="443"/>
      <c r="V229" s="443"/>
      <c r="W229" s="443"/>
      <c r="X229" s="443"/>
      <c r="Y229" s="443"/>
      <c r="Z229" s="443"/>
      <c r="AA229" s="443"/>
      <c r="AB229" s="443"/>
      <c r="AC229" s="443"/>
      <c r="AD229" s="443"/>
      <c r="AE229" s="443"/>
      <c r="AF229" s="443"/>
      <c r="AG229" s="443"/>
      <c r="AH229" s="443"/>
      <c r="AI229" s="443"/>
      <c r="AJ229" s="443"/>
      <c r="AK229" s="443"/>
      <c r="AL229" s="443"/>
      <c r="AM229" s="443"/>
      <c r="AN229" s="443"/>
      <c r="AO229" s="443"/>
      <c r="AP229" s="443"/>
      <c r="AQ229" s="443"/>
      <c r="AR229" s="443"/>
      <c r="AS229" s="443"/>
      <c r="AT229" s="443"/>
      <c r="AU229" s="443"/>
      <c r="AV229" s="443"/>
      <c r="AW229" s="443"/>
      <c r="AX229" s="443"/>
      <c r="AY229" s="443"/>
      <c r="AZ229" s="443"/>
      <c r="BA229" s="443"/>
      <c r="BB229" s="443"/>
      <c r="BC229" s="443"/>
      <c r="BD229" s="443"/>
      <c r="BE229" s="443"/>
      <c r="BF229" s="443"/>
      <c r="BG229" s="443"/>
      <c r="BH229" s="443"/>
      <c r="BI229" s="443"/>
      <c r="BJ229" s="443"/>
      <c r="BK229" s="443"/>
      <c r="BL229" s="443"/>
      <c r="BM229" s="443"/>
      <c r="BN229" s="443"/>
      <c r="BO229" s="443"/>
      <c r="BP229" s="443"/>
      <c r="BQ229" s="443"/>
      <c r="BR229" s="443"/>
      <c r="BS229" s="443"/>
      <c r="BT229" s="443"/>
      <c r="BU229" s="443"/>
      <c r="BV229" s="443"/>
      <c r="BW229" s="443"/>
      <c r="BX229" s="443"/>
      <c r="BY229" s="443"/>
      <c r="BZ229" s="443"/>
      <c r="CA229" s="443"/>
      <c r="CB229" s="443"/>
      <c r="CC229" s="443"/>
      <c r="CD229" s="443"/>
      <c r="CE229" s="443"/>
      <c r="CF229" s="443"/>
      <c r="CG229" s="443"/>
      <c r="CH229" s="443"/>
    </row>
    <row r="230" spans="3:86" s="428" customFormat="1" x14ac:dyDescent="0.3">
      <c r="C230" s="443"/>
      <c r="D230" s="443"/>
      <c r="E230" s="443"/>
      <c r="F230" s="443"/>
      <c r="G230" s="443"/>
      <c r="H230" s="443"/>
      <c r="I230" s="443"/>
      <c r="J230" s="443"/>
      <c r="K230" s="443"/>
      <c r="L230" s="443"/>
      <c r="M230" s="443"/>
      <c r="N230" s="443"/>
      <c r="O230" s="443"/>
      <c r="P230" s="443"/>
      <c r="Q230" s="443"/>
      <c r="R230" s="443"/>
      <c r="S230" s="443"/>
      <c r="T230" s="443"/>
      <c r="U230" s="443"/>
      <c r="V230" s="443"/>
      <c r="W230" s="443"/>
      <c r="X230" s="443"/>
      <c r="Y230" s="443"/>
      <c r="Z230" s="443"/>
      <c r="AA230" s="443"/>
      <c r="AB230" s="443"/>
      <c r="AC230" s="443"/>
      <c r="AD230" s="443"/>
      <c r="AE230" s="443"/>
      <c r="AF230" s="443"/>
      <c r="AG230" s="443"/>
      <c r="AH230" s="443"/>
      <c r="AI230" s="443"/>
      <c r="AJ230" s="443"/>
      <c r="AK230" s="443"/>
      <c r="AL230" s="443"/>
      <c r="AM230" s="443"/>
      <c r="AN230" s="443"/>
      <c r="AO230" s="443"/>
      <c r="AP230" s="443"/>
      <c r="AQ230" s="443"/>
      <c r="AR230" s="443"/>
      <c r="AS230" s="443"/>
      <c r="AT230" s="443"/>
      <c r="AU230" s="443"/>
      <c r="AV230" s="443"/>
      <c r="AW230" s="443"/>
      <c r="AX230" s="443"/>
      <c r="AY230" s="443"/>
      <c r="AZ230" s="443"/>
      <c r="BA230" s="443"/>
      <c r="BB230" s="443"/>
      <c r="BC230" s="443"/>
      <c r="BD230" s="443"/>
      <c r="BE230" s="443"/>
      <c r="BF230" s="443"/>
      <c r="BG230" s="443"/>
      <c r="BH230" s="443"/>
      <c r="BI230" s="443"/>
      <c r="BJ230" s="443"/>
      <c r="BK230" s="443"/>
      <c r="BL230" s="443"/>
      <c r="BM230" s="443"/>
      <c r="BN230" s="443"/>
      <c r="BO230" s="443"/>
      <c r="BP230" s="443"/>
      <c r="BQ230" s="443"/>
      <c r="BR230" s="443"/>
      <c r="BS230" s="443"/>
      <c r="BT230" s="443"/>
      <c r="BU230" s="443"/>
      <c r="BV230" s="443"/>
      <c r="BW230" s="443"/>
      <c r="BX230" s="443"/>
      <c r="BY230" s="443"/>
      <c r="BZ230" s="443"/>
      <c r="CA230" s="443"/>
      <c r="CB230" s="443"/>
      <c r="CC230" s="443"/>
      <c r="CD230" s="443"/>
      <c r="CE230" s="443"/>
      <c r="CF230" s="443"/>
      <c r="CG230" s="443"/>
      <c r="CH230" s="443"/>
    </row>
    <row r="231" spans="3:86" s="428" customFormat="1" x14ac:dyDescent="0.3">
      <c r="C231" s="443"/>
      <c r="D231" s="443"/>
      <c r="E231" s="443"/>
      <c r="F231" s="443"/>
      <c r="G231" s="443"/>
      <c r="H231" s="443"/>
      <c r="I231" s="443"/>
      <c r="J231" s="443"/>
      <c r="K231" s="443"/>
      <c r="L231" s="443"/>
      <c r="M231" s="443"/>
      <c r="N231" s="443"/>
      <c r="O231" s="443"/>
      <c r="P231" s="443"/>
      <c r="Q231" s="443"/>
      <c r="R231" s="443"/>
      <c r="S231" s="443"/>
      <c r="T231" s="443"/>
      <c r="U231" s="443"/>
      <c r="V231" s="443"/>
      <c r="W231" s="443"/>
      <c r="X231" s="443"/>
      <c r="Y231" s="443"/>
      <c r="Z231" s="443"/>
      <c r="AA231" s="443"/>
      <c r="AB231" s="443"/>
      <c r="AC231" s="443"/>
      <c r="AD231" s="443"/>
      <c r="AE231" s="443"/>
      <c r="AF231" s="443"/>
      <c r="AG231" s="443"/>
      <c r="AH231" s="443"/>
      <c r="AI231" s="443"/>
      <c r="AJ231" s="443"/>
      <c r="AK231" s="443"/>
      <c r="AL231" s="443"/>
      <c r="AM231" s="443"/>
      <c r="AN231" s="443"/>
      <c r="AO231" s="443"/>
      <c r="AP231" s="443"/>
      <c r="AQ231" s="443"/>
      <c r="AR231" s="443"/>
      <c r="AS231" s="443"/>
      <c r="AT231" s="443"/>
      <c r="AU231" s="443"/>
      <c r="AV231" s="443"/>
      <c r="AW231" s="443"/>
      <c r="AX231" s="443"/>
      <c r="AY231" s="443"/>
      <c r="AZ231" s="443"/>
      <c r="BA231" s="443"/>
      <c r="BB231" s="443"/>
      <c r="BC231" s="443"/>
      <c r="BD231" s="443"/>
      <c r="BE231" s="443"/>
      <c r="BF231" s="443"/>
      <c r="BG231" s="443"/>
      <c r="BH231" s="443"/>
      <c r="BI231" s="443"/>
      <c r="BJ231" s="443"/>
      <c r="BK231" s="443"/>
      <c r="BL231" s="443"/>
      <c r="BM231" s="443"/>
      <c r="BN231" s="443"/>
      <c r="BO231" s="443"/>
      <c r="BP231" s="443"/>
      <c r="BQ231" s="443"/>
      <c r="BR231" s="443"/>
      <c r="BS231" s="443"/>
      <c r="BT231" s="443"/>
      <c r="BU231" s="443"/>
      <c r="BV231" s="443"/>
      <c r="BW231" s="443"/>
      <c r="BX231" s="443"/>
      <c r="BY231" s="443"/>
      <c r="BZ231" s="443"/>
      <c r="CA231" s="443"/>
      <c r="CB231" s="443"/>
      <c r="CC231" s="443"/>
      <c r="CD231" s="443"/>
      <c r="CE231" s="443"/>
      <c r="CF231" s="443"/>
      <c r="CG231" s="443"/>
      <c r="CH231" s="443"/>
    </row>
  </sheetData>
  <mergeCells count="31">
    <mergeCell ref="A92:A105"/>
    <mergeCell ref="A77:A90"/>
    <mergeCell ref="A4:A19"/>
    <mergeCell ref="A22:A37"/>
    <mergeCell ref="A40:A55"/>
    <mergeCell ref="A58:A74"/>
    <mergeCell ref="A107:A122"/>
    <mergeCell ref="B107:N107"/>
    <mergeCell ref="O107:Z107"/>
    <mergeCell ref="AA107:AL107"/>
    <mergeCell ref="AM107:AX107"/>
    <mergeCell ref="AY107:BJ107"/>
    <mergeCell ref="BK107:BV107"/>
    <mergeCell ref="BW107:CH107"/>
    <mergeCell ref="B108:N108"/>
    <mergeCell ref="O108:Z108"/>
    <mergeCell ref="AA108:AL108"/>
    <mergeCell ref="AM108:AX108"/>
    <mergeCell ref="AY108:BJ108"/>
    <mergeCell ref="BK108:BV108"/>
    <mergeCell ref="BW108:CH108"/>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J198"/>
  <sheetViews>
    <sheetView zoomScale="80" zoomScaleNormal="80" workbookViewId="0">
      <pane xSplit="2" topLeftCell="C1" activePane="topRight" state="frozen"/>
      <selection activeCell="M41" sqref="M41"/>
      <selection pane="topRight" activeCell="M41" sqref="M41"/>
    </sheetView>
  </sheetViews>
  <sheetFormatPr defaultRowHeight="14.4" x14ac:dyDescent="0.3"/>
  <cols>
    <col min="1" max="1" width="7.77734375" customWidth="1"/>
    <col min="2" max="2" width="24.77734375" customWidth="1"/>
    <col min="3" max="15" width="14.5546875" customWidth="1"/>
    <col min="16" max="16" width="14.21875" bestFit="1" customWidth="1"/>
    <col min="17" max="84" width="14.21875" customWidth="1"/>
    <col min="85" max="86" width="14.21875" bestFit="1" customWidth="1"/>
    <col min="87" max="88" width="10.5546875" bestFit="1" customWidth="1"/>
    <col min="99" max="99" width="9.2187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89">
        <f>' 1M - RES'!C2</f>
        <v>0.85</v>
      </c>
      <c r="D2" s="89">
        <f>C2</f>
        <v>0.85</v>
      </c>
      <c r="E2" s="152">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x14ac:dyDescent="0.3">
      <c r="A4" s="635" t="s">
        <v>208</v>
      </c>
      <c r="B4" s="18" t="s">
        <v>209</v>
      </c>
      <c r="C4" s="309">
        <f>'LI 4M - SPS'!C4</f>
        <v>43831</v>
      </c>
      <c r="D4" s="309">
        <f>'LI 4M - SPS'!D4</f>
        <v>43862</v>
      </c>
      <c r="E4" s="309">
        <f>'LI 4M - SPS'!E4</f>
        <v>43891</v>
      </c>
      <c r="F4" s="309">
        <f>'LI 4M - SPS'!F4</f>
        <v>43922</v>
      </c>
      <c r="G4" s="309">
        <f>'LI 4M - SPS'!G4</f>
        <v>43952</v>
      </c>
      <c r="H4" s="309">
        <f>'LI 4M - SPS'!H4</f>
        <v>43983</v>
      </c>
      <c r="I4" s="309">
        <f>'LI 4M - SPS'!I4</f>
        <v>44013</v>
      </c>
      <c r="J4" s="309">
        <f>'LI 4M - SPS'!J4</f>
        <v>44044</v>
      </c>
      <c r="K4" s="309">
        <f>'LI 4M - SPS'!K4</f>
        <v>44075</v>
      </c>
      <c r="L4" s="309">
        <f>'LI 4M - SPS'!L4</f>
        <v>44105</v>
      </c>
      <c r="M4" s="309">
        <f>'LI 4M - SPS'!M4</f>
        <v>44136</v>
      </c>
      <c r="N4" s="309">
        <f>'LI 4M - SPS'!N4</f>
        <v>44166</v>
      </c>
      <c r="O4" s="309">
        <f>'LI 4M - SPS'!O4</f>
        <v>44197</v>
      </c>
      <c r="P4" s="309">
        <f>'LI 4M - SPS'!P4</f>
        <v>44228</v>
      </c>
      <c r="Q4" s="309">
        <f>'LI 4M - SPS'!Q4</f>
        <v>44256</v>
      </c>
      <c r="R4" s="309">
        <f>'LI 4M - SPS'!R4</f>
        <v>44287</v>
      </c>
      <c r="S4" s="309">
        <f>'LI 4M - SPS'!S4</f>
        <v>44317</v>
      </c>
      <c r="T4" s="309">
        <f>'LI 4M - SPS'!T4</f>
        <v>44348</v>
      </c>
      <c r="U4" s="309">
        <f>'LI 4M - SPS'!U4</f>
        <v>44378</v>
      </c>
      <c r="V4" s="309">
        <f>'LI 4M - SPS'!V4</f>
        <v>44409</v>
      </c>
      <c r="W4" s="309">
        <f>'LI 4M - SPS'!W4</f>
        <v>44440</v>
      </c>
      <c r="X4" s="309">
        <f>'LI 4M - SPS'!X4</f>
        <v>44470</v>
      </c>
      <c r="Y4" s="309">
        <f>'LI 4M - SPS'!Y4</f>
        <v>44501</v>
      </c>
      <c r="Z4" s="309">
        <f>'LI 4M - SPS'!Z4</f>
        <v>44531</v>
      </c>
      <c r="AA4" s="309">
        <f>'LI 4M - SPS'!AA4</f>
        <v>44562</v>
      </c>
      <c r="AB4" s="309">
        <f>'LI 4M - SPS'!AB4</f>
        <v>44593</v>
      </c>
      <c r="AC4" s="309">
        <f>'LI 4M - SPS'!AC4</f>
        <v>44621</v>
      </c>
      <c r="AD4" s="309">
        <f>'LI 4M - SPS'!AD4</f>
        <v>44652</v>
      </c>
      <c r="AE4" s="309">
        <f>'LI 4M - SPS'!AE4</f>
        <v>44682</v>
      </c>
      <c r="AF4" s="309">
        <f>'LI 4M - SPS'!AF4</f>
        <v>44713</v>
      </c>
      <c r="AG4" s="309">
        <f>'LI 4M - SPS'!AG4</f>
        <v>44743</v>
      </c>
      <c r="AH4" s="309">
        <f>'LI 4M - SPS'!AH4</f>
        <v>44774</v>
      </c>
      <c r="AI4" s="309">
        <f>'LI 4M - SPS'!AI4</f>
        <v>44805</v>
      </c>
      <c r="AJ4" s="309">
        <f>'LI 4M - SPS'!AJ4</f>
        <v>44835</v>
      </c>
      <c r="AK4" s="309">
        <f>'LI 4M - SPS'!AK4</f>
        <v>44866</v>
      </c>
      <c r="AL4" s="309">
        <f>'LI 4M - SPS'!AL4</f>
        <v>44896</v>
      </c>
      <c r="AM4" s="309">
        <f>'LI 4M - SPS'!AM4</f>
        <v>44927</v>
      </c>
      <c r="AN4" s="309">
        <f>'LI 4M - SPS'!AN4</f>
        <v>44958</v>
      </c>
      <c r="AO4" s="309">
        <f>'LI 4M - SPS'!AO4</f>
        <v>44986</v>
      </c>
      <c r="AP4" s="309">
        <f>'LI 4M - SPS'!AP4</f>
        <v>45017</v>
      </c>
      <c r="AQ4" s="309">
        <f>'LI 4M - SPS'!AQ4</f>
        <v>45047</v>
      </c>
      <c r="AR4" s="309">
        <f>'LI 4M - SPS'!AR4</f>
        <v>45078</v>
      </c>
      <c r="AS4" s="309">
        <f>'LI 4M - SPS'!AS4</f>
        <v>45108</v>
      </c>
      <c r="AT4" s="309">
        <f>'LI 4M - SPS'!AT4</f>
        <v>45139</v>
      </c>
      <c r="AU4" s="309">
        <f>'LI 4M - SPS'!AU4</f>
        <v>45170</v>
      </c>
      <c r="AV4" s="309">
        <f>'LI 4M - SPS'!AV4</f>
        <v>45200</v>
      </c>
      <c r="AW4" s="309">
        <f>'LI 4M - SPS'!AW4</f>
        <v>45231</v>
      </c>
      <c r="AX4" s="309">
        <f>'LI 4M - SPS'!AX4</f>
        <v>45261</v>
      </c>
      <c r="AY4" s="309">
        <f>'LI 4M - SPS'!AY4</f>
        <v>45292</v>
      </c>
      <c r="AZ4" s="309">
        <f>'LI 4M - SPS'!AZ4</f>
        <v>45323</v>
      </c>
      <c r="BA4" s="309">
        <f>'LI 4M - SPS'!BA4</f>
        <v>45352</v>
      </c>
      <c r="BB4" s="309">
        <f>'LI 4M - SPS'!BB4</f>
        <v>45383</v>
      </c>
      <c r="BC4" s="309">
        <f>'LI 4M - SPS'!BC4</f>
        <v>45413</v>
      </c>
      <c r="BD4" s="309">
        <f>'LI 4M - SPS'!BD4</f>
        <v>45444</v>
      </c>
      <c r="BE4" s="309">
        <f>'LI 4M - SPS'!BE4</f>
        <v>45474</v>
      </c>
      <c r="BF4" s="309">
        <f>'LI 4M - SPS'!BF4</f>
        <v>45505</v>
      </c>
      <c r="BG4" s="309">
        <f>'LI 4M - SPS'!BG4</f>
        <v>45536</v>
      </c>
      <c r="BH4" s="309">
        <f>'LI 4M - SPS'!BH4</f>
        <v>45566</v>
      </c>
      <c r="BI4" s="309">
        <f>'LI 4M - SPS'!BI4</f>
        <v>45597</v>
      </c>
      <c r="BJ4" s="309">
        <f>'LI 4M - SPS'!BJ4</f>
        <v>45627</v>
      </c>
      <c r="BK4" s="309">
        <f>'LI 4M - SPS'!BK4</f>
        <v>45658</v>
      </c>
      <c r="BL4" s="309">
        <f>'LI 4M - SPS'!BL4</f>
        <v>45689</v>
      </c>
      <c r="BM4" s="309">
        <f>'LI 4M - SPS'!BM4</f>
        <v>45717</v>
      </c>
      <c r="BN4" s="309">
        <f>'LI 4M - SPS'!BN4</f>
        <v>45748</v>
      </c>
      <c r="BO4" s="309">
        <f>'LI 4M - SPS'!BO4</f>
        <v>45778</v>
      </c>
      <c r="BP4" s="309">
        <f>'LI 4M - SPS'!BP4</f>
        <v>45809</v>
      </c>
      <c r="BQ4" s="309">
        <f>'LI 4M - SPS'!BQ4</f>
        <v>45839</v>
      </c>
      <c r="BR4" s="309">
        <f>'LI 4M - SPS'!BR4</f>
        <v>45870</v>
      </c>
      <c r="BS4" s="309">
        <f>'LI 4M - SPS'!BS4</f>
        <v>45901</v>
      </c>
      <c r="BT4" s="309">
        <f>'LI 4M - SPS'!BT4</f>
        <v>45931</v>
      </c>
      <c r="BU4" s="309">
        <f>'LI 4M - SPS'!BU4</f>
        <v>45962</v>
      </c>
      <c r="BV4" s="309">
        <f>'LI 4M - SPS'!BV4</f>
        <v>45992</v>
      </c>
      <c r="BW4" s="309">
        <f>'LI 4M - SPS'!BW4</f>
        <v>46023</v>
      </c>
      <c r="BX4" s="309">
        <f>'LI 4M - SPS'!BX4</f>
        <v>46054</v>
      </c>
      <c r="BY4" s="309">
        <f>'LI 4M - SPS'!BY4</f>
        <v>46082</v>
      </c>
      <c r="BZ4" s="309">
        <f>'LI 4M - SPS'!BZ4</f>
        <v>46113</v>
      </c>
      <c r="CA4" s="309">
        <f>'LI 4M - SPS'!CA4</f>
        <v>46143</v>
      </c>
      <c r="CB4" s="309">
        <f>'LI 4M - SPS'!CB4</f>
        <v>46174</v>
      </c>
      <c r="CC4" s="309">
        <f>'LI 4M - SPS'!CC4</f>
        <v>46204</v>
      </c>
      <c r="CD4" s="309">
        <f>'LI 4M - SPS'!CD4</f>
        <v>46235</v>
      </c>
      <c r="CE4" s="309">
        <f>'LI 4M - SPS'!CE4</f>
        <v>46266</v>
      </c>
      <c r="CF4" s="309">
        <f>'LI 4M - SPS'!CF4</f>
        <v>46296</v>
      </c>
      <c r="CG4" s="309">
        <f>'LI 4M - SPS'!CG4</f>
        <v>46327</v>
      </c>
      <c r="CH4" s="310">
        <f>'LI 4M - SPS'!CH4</f>
        <v>46357</v>
      </c>
    </row>
    <row r="5" spans="1:88" ht="15" customHeight="1" x14ac:dyDescent="0.3">
      <c r="A5" s="636"/>
      <c r="B5" s="11" t="s">
        <v>229</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67"/>
    </row>
    <row r="6" spans="1:88" x14ac:dyDescent="0.3">
      <c r="A6" s="636"/>
      <c r="B6" s="13" t="s">
        <v>128</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8" x14ac:dyDescent="0.3">
      <c r="A7" s="636"/>
      <c r="B7" s="11" t="s">
        <v>230</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8" x14ac:dyDescent="0.3">
      <c r="A8" s="636"/>
      <c r="B8" s="11" t="s">
        <v>129</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8" x14ac:dyDescent="0.3">
      <c r="A9" s="636"/>
      <c r="B9" s="13" t="s">
        <v>231</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8" x14ac:dyDescent="0.3">
      <c r="A10" s="636"/>
      <c r="B10" s="11" t="s">
        <v>131</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8" x14ac:dyDescent="0.3">
      <c r="A11" s="636"/>
      <c r="B11" s="11" t="s">
        <v>132</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8" x14ac:dyDescent="0.3">
      <c r="A12" s="636"/>
      <c r="B12" s="11" t="s">
        <v>133</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8" x14ac:dyDescent="0.3">
      <c r="A13" s="636"/>
      <c r="B13" s="11" t="s">
        <v>134</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8" x14ac:dyDescent="0.3">
      <c r="A14" s="636"/>
      <c r="B14" s="11" t="s">
        <v>232</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8" x14ac:dyDescent="0.3">
      <c r="A15" s="636"/>
      <c r="B15" s="11" t="s">
        <v>233</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67"/>
    </row>
    <row r="16" spans="1:88" x14ac:dyDescent="0.3">
      <c r="A16" s="636"/>
      <c r="B16" s="11" t="s">
        <v>136</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67"/>
    </row>
    <row r="17" spans="1:86" x14ac:dyDescent="0.3">
      <c r="A17" s="636"/>
      <c r="B17" s="11" t="s">
        <v>137</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67"/>
    </row>
    <row r="18" spans="1:86" x14ac:dyDescent="0.3">
      <c r="A18" s="636"/>
      <c r="B18" s="11" t="s">
        <v>234</v>
      </c>
      <c r="C18" s="3"/>
      <c r="D18" s="3"/>
      <c r="E18" s="311"/>
      <c r="F18" s="311"/>
      <c r="G18" s="311"/>
      <c r="H18" s="311"/>
      <c r="I18" s="311"/>
      <c r="J18" s="311"/>
      <c r="K18" s="311"/>
      <c r="L18" s="311"/>
      <c r="M18" s="311"/>
      <c r="N18" s="311"/>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67"/>
    </row>
    <row r="19" spans="1:86" ht="15" thickBot="1" x14ac:dyDescent="0.35">
      <c r="A19" s="637"/>
      <c r="B19" s="312" t="str">
        <f>' LI 1M - RES'!B16</f>
        <v>Monthly kWh</v>
      </c>
      <c r="C19" s="313">
        <f>SUM(C5:C18)</f>
        <v>0</v>
      </c>
      <c r="D19" s="313">
        <f t="shared" ref="D19:BO19" si="2">SUM(D5:D18)</f>
        <v>0</v>
      </c>
      <c r="E19" s="313">
        <f t="shared" si="2"/>
        <v>0</v>
      </c>
      <c r="F19" s="313">
        <f t="shared" si="2"/>
        <v>0</v>
      </c>
      <c r="G19" s="313">
        <f t="shared" si="2"/>
        <v>0</v>
      </c>
      <c r="H19" s="313">
        <f t="shared" si="2"/>
        <v>0</v>
      </c>
      <c r="I19" s="313">
        <f t="shared" si="2"/>
        <v>0</v>
      </c>
      <c r="J19" s="313">
        <f t="shared" si="2"/>
        <v>0</v>
      </c>
      <c r="K19" s="313">
        <f t="shared" si="2"/>
        <v>0</v>
      </c>
      <c r="L19" s="313">
        <f t="shared" si="2"/>
        <v>0</v>
      </c>
      <c r="M19" s="313">
        <f t="shared" si="2"/>
        <v>0</v>
      </c>
      <c r="N19" s="313">
        <f t="shared" si="2"/>
        <v>0</v>
      </c>
      <c r="O19" s="314">
        <f t="shared" si="2"/>
        <v>0</v>
      </c>
      <c r="P19" s="314">
        <f t="shared" si="2"/>
        <v>0</v>
      </c>
      <c r="Q19" s="314">
        <f t="shared" si="2"/>
        <v>0</v>
      </c>
      <c r="R19" s="314">
        <f t="shared" si="2"/>
        <v>0</v>
      </c>
      <c r="S19" s="314">
        <f t="shared" si="2"/>
        <v>0</v>
      </c>
      <c r="T19" s="314">
        <f t="shared" si="2"/>
        <v>0</v>
      </c>
      <c r="U19" s="314">
        <f t="shared" si="2"/>
        <v>0</v>
      </c>
      <c r="V19" s="314">
        <f t="shared" si="2"/>
        <v>0</v>
      </c>
      <c r="W19" s="314">
        <f t="shared" si="2"/>
        <v>0</v>
      </c>
      <c r="X19" s="314">
        <f t="shared" si="2"/>
        <v>0</v>
      </c>
      <c r="Y19" s="314">
        <f t="shared" si="2"/>
        <v>0</v>
      </c>
      <c r="Z19" s="314">
        <f t="shared" si="2"/>
        <v>0</v>
      </c>
      <c r="AA19" s="314">
        <f t="shared" si="2"/>
        <v>0</v>
      </c>
      <c r="AB19" s="314">
        <f t="shared" si="2"/>
        <v>0</v>
      </c>
      <c r="AC19" s="314">
        <f t="shared" si="2"/>
        <v>0</v>
      </c>
      <c r="AD19" s="314">
        <f t="shared" si="2"/>
        <v>0</v>
      </c>
      <c r="AE19" s="314">
        <f t="shared" si="2"/>
        <v>0</v>
      </c>
      <c r="AF19" s="314">
        <f t="shared" si="2"/>
        <v>0</v>
      </c>
      <c r="AG19" s="314">
        <f t="shared" si="2"/>
        <v>0</v>
      </c>
      <c r="AH19" s="314">
        <f t="shared" si="2"/>
        <v>0</v>
      </c>
      <c r="AI19" s="314">
        <f t="shared" si="2"/>
        <v>0</v>
      </c>
      <c r="AJ19" s="314">
        <f t="shared" si="2"/>
        <v>0</v>
      </c>
      <c r="AK19" s="314">
        <f t="shared" si="2"/>
        <v>0</v>
      </c>
      <c r="AL19" s="314">
        <f t="shared" si="2"/>
        <v>0</v>
      </c>
      <c r="AM19" s="314">
        <f t="shared" si="2"/>
        <v>0</v>
      </c>
      <c r="AN19" s="314">
        <f t="shared" si="2"/>
        <v>0</v>
      </c>
      <c r="AO19" s="314">
        <f t="shared" si="2"/>
        <v>0</v>
      </c>
      <c r="AP19" s="314">
        <f t="shared" si="2"/>
        <v>0</v>
      </c>
      <c r="AQ19" s="314">
        <f t="shared" si="2"/>
        <v>0</v>
      </c>
      <c r="AR19" s="314">
        <f t="shared" si="2"/>
        <v>0</v>
      </c>
      <c r="AS19" s="314">
        <f t="shared" si="2"/>
        <v>0</v>
      </c>
      <c r="AT19" s="314">
        <f t="shared" si="2"/>
        <v>0</v>
      </c>
      <c r="AU19" s="314">
        <f t="shared" si="2"/>
        <v>0</v>
      </c>
      <c r="AV19" s="314">
        <f t="shared" si="2"/>
        <v>0</v>
      </c>
      <c r="AW19" s="314">
        <f t="shared" si="2"/>
        <v>0</v>
      </c>
      <c r="AX19" s="314">
        <f t="shared" si="2"/>
        <v>0</v>
      </c>
      <c r="AY19" s="314">
        <f t="shared" si="2"/>
        <v>0</v>
      </c>
      <c r="AZ19" s="314">
        <f t="shared" si="2"/>
        <v>0</v>
      </c>
      <c r="BA19" s="314">
        <f t="shared" si="2"/>
        <v>0</v>
      </c>
      <c r="BB19" s="314">
        <f t="shared" si="2"/>
        <v>0</v>
      </c>
      <c r="BC19" s="314">
        <f t="shared" si="2"/>
        <v>0</v>
      </c>
      <c r="BD19" s="314">
        <f t="shared" si="2"/>
        <v>0</v>
      </c>
      <c r="BE19" s="314">
        <f t="shared" si="2"/>
        <v>0</v>
      </c>
      <c r="BF19" s="314">
        <f t="shared" si="2"/>
        <v>0</v>
      </c>
      <c r="BG19" s="314">
        <f t="shared" si="2"/>
        <v>0</v>
      </c>
      <c r="BH19" s="314">
        <f t="shared" si="2"/>
        <v>0</v>
      </c>
      <c r="BI19" s="314">
        <f t="shared" si="2"/>
        <v>0</v>
      </c>
      <c r="BJ19" s="314">
        <f t="shared" si="2"/>
        <v>0</v>
      </c>
      <c r="BK19" s="314">
        <f t="shared" si="2"/>
        <v>0</v>
      </c>
      <c r="BL19" s="314">
        <f t="shared" si="2"/>
        <v>0</v>
      </c>
      <c r="BM19" s="314">
        <f t="shared" si="2"/>
        <v>0</v>
      </c>
      <c r="BN19" s="314">
        <f t="shared" si="2"/>
        <v>0</v>
      </c>
      <c r="BO19" s="314">
        <f t="shared" si="2"/>
        <v>0</v>
      </c>
      <c r="BP19" s="314">
        <f t="shared" ref="BP19:CH19" si="3">SUM(BP5:BP18)</f>
        <v>0</v>
      </c>
      <c r="BQ19" s="314">
        <f t="shared" si="3"/>
        <v>0</v>
      </c>
      <c r="BR19" s="314">
        <f t="shared" si="3"/>
        <v>0</v>
      </c>
      <c r="BS19" s="314">
        <f t="shared" si="3"/>
        <v>0</v>
      </c>
      <c r="BT19" s="314">
        <f t="shared" si="3"/>
        <v>0</v>
      </c>
      <c r="BU19" s="314">
        <f t="shared" si="3"/>
        <v>0</v>
      </c>
      <c r="BV19" s="314">
        <f t="shared" si="3"/>
        <v>0</v>
      </c>
      <c r="BW19" s="314">
        <f t="shared" si="3"/>
        <v>0</v>
      </c>
      <c r="BX19" s="314">
        <f t="shared" si="3"/>
        <v>0</v>
      </c>
      <c r="BY19" s="314">
        <f t="shared" si="3"/>
        <v>0</v>
      </c>
      <c r="BZ19" s="314">
        <f t="shared" si="3"/>
        <v>0</v>
      </c>
      <c r="CA19" s="314">
        <f t="shared" si="3"/>
        <v>0</v>
      </c>
      <c r="CB19" s="314">
        <f t="shared" si="3"/>
        <v>0</v>
      </c>
      <c r="CC19" s="314">
        <f t="shared" si="3"/>
        <v>0</v>
      </c>
      <c r="CD19" s="314">
        <f t="shared" si="3"/>
        <v>0</v>
      </c>
      <c r="CE19" s="314">
        <f t="shared" si="3"/>
        <v>0</v>
      </c>
      <c r="CF19" s="314">
        <f t="shared" si="3"/>
        <v>0</v>
      </c>
      <c r="CG19" s="314">
        <f t="shared" si="3"/>
        <v>0</v>
      </c>
      <c r="CH19" s="315">
        <f t="shared" si="3"/>
        <v>0</v>
      </c>
    </row>
    <row r="20" spans="1:86" s="49" customFormat="1" x14ac:dyDescent="0.3">
      <c r="A20" s="346"/>
      <c r="B20" s="347"/>
      <c r="C20" s="9"/>
      <c r="D20" s="347"/>
      <c r="E20" s="9"/>
      <c r="F20" s="347"/>
      <c r="G20" s="347"/>
      <c r="H20" s="9"/>
      <c r="I20" s="347"/>
      <c r="J20" s="347"/>
      <c r="K20" s="9"/>
      <c r="L20" s="347"/>
      <c r="M20" s="347"/>
      <c r="N20" s="9"/>
      <c r="O20" s="347"/>
      <c r="P20" s="347"/>
      <c r="Q20" s="9"/>
      <c r="R20" s="347"/>
      <c r="S20" s="347"/>
      <c r="T20" s="9"/>
      <c r="U20" s="347"/>
      <c r="V20" s="347"/>
      <c r="W20" s="9"/>
      <c r="X20" s="347"/>
      <c r="Y20" s="347"/>
      <c r="Z20" s="9"/>
      <c r="AA20" s="347"/>
      <c r="AB20" s="347"/>
      <c r="AC20" s="9"/>
      <c r="AD20" s="347"/>
      <c r="AE20" s="347"/>
      <c r="AF20" s="9"/>
      <c r="AG20" s="347"/>
      <c r="AH20" s="347"/>
      <c r="AI20" s="9"/>
      <c r="AJ20" s="347"/>
      <c r="AK20" s="347"/>
      <c r="AL20" s="9"/>
      <c r="AM20" s="347"/>
      <c r="AN20" s="347"/>
      <c r="AO20" s="9"/>
      <c r="AP20" s="347"/>
      <c r="AQ20" s="347"/>
      <c r="AR20" s="9"/>
      <c r="AS20" s="347"/>
      <c r="AT20" s="347"/>
      <c r="AU20" s="9"/>
      <c r="AV20" s="347"/>
      <c r="AW20" s="347"/>
      <c r="AX20" s="9"/>
      <c r="AY20" s="347"/>
      <c r="AZ20" s="347"/>
      <c r="BA20" s="9"/>
      <c r="BB20" s="347"/>
      <c r="BC20" s="347"/>
      <c r="BD20" s="9"/>
      <c r="BE20" s="347"/>
      <c r="BF20" s="347"/>
      <c r="BG20" s="9"/>
      <c r="BH20" s="347"/>
      <c r="BI20" s="347"/>
      <c r="BJ20" s="9"/>
      <c r="BK20" s="347"/>
      <c r="BL20" s="347"/>
      <c r="BM20" s="9"/>
      <c r="BN20" s="347"/>
      <c r="BO20" s="347"/>
      <c r="BP20" s="9"/>
      <c r="BQ20" s="347"/>
      <c r="BR20" s="347"/>
      <c r="BS20" s="9"/>
      <c r="BT20" s="347"/>
      <c r="BU20" s="347"/>
      <c r="BV20" s="9"/>
      <c r="BW20" s="347"/>
      <c r="BX20" s="347"/>
      <c r="BY20" s="9"/>
      <c r="BZ20" s="347"/>
      <c r="CA20" s="347"/>
      <c r="CB20" s="9"/>
      <c r="CC20" s="347"/>
      <c r="CD20" s="347"/>
      <c r="CE20" s="9"/>
      <c r="CF20" s="347"/>
      <c r="CG20" s="347"/>
      <c r="CH20" s="9"/>
    </row>
    <row r="21" spans="1:86" s="49" customFormat="1" ht="15" thickBot="1" x14ac:dyDescent="0.35">
      <c r="C21" s="160"/>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row>
    <row r="22" spans="1:86" ht="15.6" x14ac:dyDescent="0.3">
      <c r="A22" s="638" t="s">
        <v>213</v>
      </c>
      <c r="B22" s="18" t="str">
        <f t="shared" ref="B22" si="4">B4</f>
        <v>End Use</v>
      </c>
      <c r="C22" s="309">
        <f>'LI 3M - LGS'!C22</f>
        <v>43831</v>
      </c>
      <c r="D22" s="309">
        <f>'LI 3M - LGS'!D22</f>
        <v>43862</v>
      </c>
      <c r="E22" s="309">
        <f>'LI 3M - LGS'!E22</f>
        <v>43891</v>
      </c>
      <c r="F22" s="309">
        <f>'LI 3M - LGS'!F22</f>
        <v>43922</v>
      </c>
      <c r="G22" s="309">
        <f>'LI 3M - LGS'!G22</f>
        <v>43952</v>
      </c>
      <c r="H22" s="309">
        <f>'LI 3M - LGS'!H22</f>
        <v>43983</v>
      </c>
      <c r="I22" s="309">
        <f>'LI 3M - LGS'!I22</f>
        <v>44013</v>
      </c>
      <c r="J22" s="309">
        <f>'LI 3M - LGS'!J22</f>
        <v>44044</v>
      </c>
      <c r="K22" s="309">
        <f>'LI 3M - LGS'!K22</f>
        <v>44075</v>
      </c>
      <c r="L22" s="309">
        <f>'LI 3M - LGS'!L22</f>
        <v>44105</v>
      </c>
      <c r="M22" s="309">
        <f>'LI 3M - LGS'!M22</f>
        <v>44136</v>
      </c>
      <c r="N22" s="309">
        <f>'LI 3M - LGS'!N22</f>
        <v>44166</v>
      </c>
      <c r="O22" s="309">
        <f>'LI 3M - LGS'!O22</f>
        <v>44197</v>
      </c>
      <c r="P22" s="309">
        <f>'LI 3M - LGS'!P22</f>
        <v>44228</v>
      </c>
      <c r="Q22" s="309">
        <f>'LI 3M - LGS'!Q22</f>
        <v>44256</v>
      </c>
      <c r="R22" s="309">
        <f>'LI 3M - LGS'!R22</f>
        <v>44287</v>
      </c>
      <c r="S22" s="309">
        <f>'LI 3M - LGS'!S22</f>
        <v>44317</v>
      </c>
      <c r="T22" s="309">
        <f>'LI 3M - LGS'!T22</f>
        <v>44348</v>
      </c>
      <c r="U22" s="309">
        <f>'LI 3M - LGS'!U22</f>
        <v>44378</v>
      </c>
      <c r="V22" s="309">
        <f>'LI 3M - LGS'!V22</f>
        <v>44409</v>
      </c>
      <c r="W22" s="309">
        <f>'LI 3M - LGS'!W22</f>
        <v>44440</v>
      </c>
      <c r="X22" s="309">
        <f>'LI 3M - LGS'!X22</f>
        <v>44470</v>
      </c>
      <c r="Y22" s="309">
        <f>'LI 3M - LGS'!Y22</f>
        <v>44501</v>
      </c>
      <c r="Z22" s="309">
        <f>'LI 3M - LGS'!Z22</f>
        <v>44531</v>
      </c>
      <c r="AA22" s="309">
        <f>'LI 3M - LGS'!AA22</f>
        <v>44562</v>
      </c>
      <c r="AB22" s="309">
        <f>'LI 3M - LGS'!AB22</f>
        <v>44593</v>
      </c>
      <c r="AC22" s="309">
        <f>'LI 3M - LGS'!AC22</f>
        <v>44621</v>
      </c>
      <c r="AD22" s="309">
        <f>'LI 3M - LGS'!AD22</f>
        <v>44652</v>
      </c>
      <c r="AE22" s="309">
        <f>'LI 3M - LGS'!AE22</f>
        <v>44682</v>
      </c>
      <c r="AF22" s="309">
        <f>'LI 3M - LGS'!AF22</f>
        <v>44713</v>
      </c>
      <c r="AG22" s="309">
        <f>'LI 3M - LGS'!AG22</f>
        <v>44743</v>
      </c>
      <c r="AH22" s="309">
        <f>'LI 3M - LGS'!AH22</f>
        <v>44774</v>
      </c>
      <c r="AI22" s="309">
        <f>'LI 3M - LGS'!AI22</f>
        <v>44805</v>
      </c>
      <c r="AJ22" s="309">
        <f>'LI 3M - LGS'!AJ22</f>
        <v>44835</v>
      </c>
      <c r="AK22" s="309">
        <f>'LI 3M - LGS'!AK22</f>
        <v>44866</v>
      </c>
      <c r="AL22" s="309">
        <f>'LI 3M - LGS'!AL22</f>
        <v>44896</v>
      </c>
      <c r="AM22" s="309">
        <f>'LI 3M - LGS'!AM22</f>
        <v>44927</v>
      </c>
      <c r="AN22" s="309">
        <f>'LI 3M - LGS'!AN22</f>
        <v>44958</v>
      </c>
      <c r="AO22" s="309">
        <f>'LI 3M - LGS'!AO22</f>
        <v>44986</v>
      </c>
      <c r="AP22" s="309">
        <f>'LI 3M - LGS'!AP22</f>
        <v>45017</v>
      </c>
      <c r="AQ22" s="309">
        <f>'LI 3M - LGS'!AQ22</f>
        <v>45047</v>
      </c>
      <c r="AR22" s="309">
        <f>'LI 3M - LGS'!AR22</f>
        <v>45078</v>
      </c>
      <c r="AS22" s="309">
        <f>'LI 3M - LGS'!AS22</f>
        <v>45108</v>
      </c>
      <c r="AT22" s="309">
        <f>'LI 3M - LGS'!AT22</f>
        <v>45139</v>
      </c>
      <c r="AU22" s="309">
        <f>'LI 3M - LGS'!AU22</f>
        <v>45170</v>
      </c>
      <c r="AV22" s="309">
        <f>'LI 3M - LGS'!AV22</f>
        <v>45200</v>
      </c>
      <c r="AW22" s="309">
        <f>'LI 3M - LGS'!AW22</f>
        <v>45231</v>
      </c>
      <c r="AX22" s="309">
        <f>'LI 3M - LGS'!AX22</f>
        <v>45261</v>
      </c>
      <c r="AY22" s="309">
        <f>'LI 3M - LGS'!AY22</f>
        <v>45292</v>
      </c>
      <c r="AZ22" s="309">
        <f>'LI 3M - LGS'!AZ22</f>
        <v>45323</v>
      </c>
      <c r="BA22" s="309">
        <f>'LI 3M - LGS'!BA22</f>
        <v>45352</v>
      </c>
      <c r="BB22" s="309">
        <f>'LI 3M - LGS'!BB22</f>
        <v>45383</v>
      </c>
      <c r="BC22" s="309">
        <f>'LI 3M - LGS'!BC22</f>
        <v>45413</v>
      </c>
      <c r="BD22" s="309">
        <f>'LI 3M - LGS'!BD22</f>
        <v>45444</v>
      </c>
      <c r="BE22" s="309">
        <f>'LI 3M - LGS'!BE22</f>
        <v>45474</v>
      </c>
      <c r="BF22" s="309">
        <f>'LI 3M - LGS'!BF22</f>
        <v>45505</v>
      </c>
      <c r="BG22" s="309">
        <f>'LI 3M - LGS'!BG22</f>
        <v>45536</v>
      </c>
      <c r="BH22" s="309">
        <f>'LI 3M - LGS'!BH22</f>
        <v>45566</v>
      </c>
      <c r="BI22" s="309">
        <f>'LI 3M - LGS'!BI22</f>
        <v>45597</v>
      </c>
      <c r="BJ22" s="309">
        <f>'LI 3M - LGS'!BJ22</f>
        <v>45627</v>
      </c>
      <c r="BK22" s="309">
        <f>'LI 3M - LGS'!BK22</f>
        <v>45658</v>
      </c>
      <c r="BL22" s="309">
        <f>'LI 3M - LGS'!BL22</f>
        <v>45689</v>
      </c>
      <c r="BM22" s="309">
        <f>'LI 3M - LGS'!BM22</f>
        <v>45717</v>
      </c>
      <c r="BN22" s="309">
        <f>'LI 3M - LGS'!BN22</f>
        <v>45748</v>
      </c>
      <c r="BO22" s="309">
        <f>'LI 3M - LGS'!BO22</f>
        <v>45778</v>
      </c>
      <c r="BP22" s="309">
        <f>'LI 3M - LGS'!BP22</f>
        <v>45809</v>
      </c>
      <c r="BQ22" s="309">
        <f>'LI 3M - LGS'!BQ22</f>
        <v>45839</v>
      </c>
      <c r="BR22" s="309">
        <f>'LI 3M - LGS'!BR22</f>
        <v>45870</v>
      </c>
      <c r="BS22" s="309">
        <f>'LI 3M - LGS'!BS22</f>
        <v>45901</v>
      </c>
      <c r="BT22" s="309">
        <f>'LI 3M - LGS'!BT22</f>
        <v>45931</v>
      </c>
      <c r="BU22" s="309">
        <f>'LI 3M - LGS'!BU22</f>
        <v>45962</v>
      </c>
      <c r="BV22" s="309">
        <f>'LI 3M - LGS'!BV22</f>
        <v>45992</v>
      </c>
      <c r="BW22" s="309">
        <f>'LI 3M - LGS'!BW22</f>
        <v>46023</v>
      </c>
      <c r="BX22" s="309">
        <f>'LI 3M - LGS'!BX22</f>
        <v>46054</v>
      </c>
      <c r="BY22" s="309">
        <f>'LI 3M - LGS'!BY22</f>
        <v>46082</v>
      </c>
      <c r="BZ22" s="309">
        <f>'LI 3M - LGS'!BZ22</f>
        <v>46113</v>
      </c>
      <c r="CA22" s="309">
        <f>'LI 3M - LGS'!CA22</f>
        <v>46143</v>
      </c>
      <c r="CB22" s="309">
        <f>'LI 3M - LGS'!CB22</f>
        <v>46174</v>
      </c>
      <c r="CC22" s="309">
        <f>'LI 3M - LGS'!CC22</f>
        <v>46204</v>
      </c>
      <c r="CD22" s="309">
        <f>'LI 3M - LGS'!CD22</f>
        <v>46235</v>
      </c>
      <c r="CE22" s="309">
        <f>'LI 3M - LGS'!CE22</f>
        <v>46266</v>
      </c>
      <c r="CF22" s="309">
        <f>'LI 3M - LGS'!CF22</f>
        <v>46296</v>
      </c>
      <c r="CG22" s="309">
        <f>'LI 3M - LGS'!CG22</f>
        <v>46327</v>
      </c>
      <c r="CH22" s="310">
        <f>'LI 3M - LGS'!CH22</f>
        <v>46357</v>
      </c>
    </row>
    <row r="23" spans="1:86" ht="15" customHeight="1" x14ac:dyDescent="0.3">
      <c r="A23" s="639"/>
      <c r="B23" s="11" t="str">
        <f t="shared" ref="B23:C37" si="5">B5</f>
        <v>Air Comp</v>
      </c>
      <c r="C23" s="3">
        <f>C5</f>
        <v>0</v>
      </c>
      <c r="D23" s="3">
        <f>IF(SUM($C$19:$N$19)=0,0,C23+D5)</f>
        <v>0</v>
      </c>
      <c r="E23" s="3">
        <f t="shared" ref="E23:BP23" si="6">IF(SUM($C$19:$N$19)=0,0,D23+E5)</f>
        <v>0</v>
      </c>
      <c r="F23" s="3">
        <f t="shared" si="6"/>
        <v>0</v>
      </c>
      <c r="G23" s="3">
        <f t="shared" si="6"/>
        <v>0</v>
      </c>
      <c r="H23" s="3">
        <f t="shared" si="6"/>
        <v>0</v>
      </c>
      <c r="I23" s="3">
        <f t="shared" si="6"/>
        <v>0</v>
      </c>
      <c r="J23" s="3">
        <f t="shared" si="6"/>
        <v>0</v>
      </c>
      <c r="K23" s="3">
        <f t="shared" si="6"/>
        <v>0</v>
      </c>
      <c r="L23" s="3">
        <f t="shared" si="6"/>
        <v>0</v>
      </c>
      <c r="M23" s="3">
        <f t="shared" si="6"/>
        <v>0</v>
      </c>
      <c r="N23" s="3">
        <f t="shared" si="6"/>
        <v>0</v>
      </c>
      <c r="O23" s="3">
        <f t="shared" si="6"/>
        <v>0</v>
      </c>
      <c r="P23" s="3">
        <f t="shared" si="6"/>
        <v>0</v>
      </c>
      <c r="Q23" s="3">
        <f t="shared" si="6"/>
        <v>0</v>
      </c>
      <c r="R23" s="3">
        <f t="shared" si="6"/>
        <v>0</v>
      </c>
      <c r="S23" s="3">
        <f t="shared" si="6"/>
        <v>0</v>
      </c>
      <c r="T23" s="3">
        <f t="shared" si="6"/>
        <v>0</v>
      </c>
      <c r="U23" s="3">
        <f t="shared" si="6"/>
        <v>0</v>
      </c>
      <c r="V23" s="3">
        <f t="shared" si="6"/>
        <v>0</v>
      </c>
      <c r="W23" s="3">
        <f t="shared" si="6"/>
        <v>0</v>
      </c>
      <c r="X23" s="3">
        <f t="shared" si="6"/>
        <v>0</v>
      </c>
      <c r="Y23" s="3">
        <f t="shared" si="6"/>
        <v>0</v>
      </c>
      <c r="Z23" s="3">
        <f t="shared" si="6"/>
        <v>0</v>
      </c>
      <c r="AA23" s="3">
        <f t="shared" si="6"/>
        <v>0</v>
      </c>
      <c r="AB23" s="3">
        <f t="shared" si="6"/>
        <v>0</v>
      </c>
      <c r="AC23" s="3">
        <f t="shared" si="6"/>
        <v>0</v>
      </c>
      <c r="AD23" s="3">
        <f t="shared" si="6"/>
        <v>0</v>
      </c>
      <c r="AE23" s="3">
        <f t="shared" si="6"/>
        <v>0</v>
      </c>
      <c r="AF23" s="3">
        <f t="shared" si="6"/>
        <v>0</v>
      </c>
      <c r="AG23" s="3">
        <f t="shared" si="6"/>
        <v>0</v>
      </c>
      <c r="AH23" s="3">
        <f t="shared" si="6"/>
        <v>0</v>
      </c>
      <c r="AI23" s="3">
        <f t="shared" si="6"/>
        <v>0</v>
      </c>
      <c r="AJ23" s="3">
        <f t="shared" si="6"/>
        <v>0</v>
      </c>
      <c r="AK23" s="3">
        <f t="shared" si="6"/>
        <v>0</v>
      </c>
      <c r="AL23" s="3">
        <f t="shared" si="6"/>
        <v>0</v>
      </c>
      <c r="AM23" s="3">
        <f t="shared" si="6"/>
        <v>0</v>
      </c>
      <c r="AN23" s="3">
        <f t="shared" si="6"/>
        <v>0</v>
      </c>
      <c r="AO23" s="3">
        <f t="shared" si="6"/>
        <v>0</v>
      </c>
      <c r="AP23" s="3">
        <f t="shared" si="6"/>
        <v>0</v>
      </c>
      <c r="AQ23" s="3">
        <f t="shared" si="6"/>
        <v>0</v>
      </c>
      <c r="AR23" s="3">
        <f t="shared" si="6"/>
        <v>0</v>
      </c>
      <c r="AS23" s="3">
        <f t="shared" si="6"/>
        <v>0</v>
      </c>
      <c r="AT23" s="3">
        <f t="shared" si="6"/>
        <v>0</v>
      </c>
      <c r="AU23" s="3">
        <f t="shared" si="6"/>
        <v>0</v>
      </c>
      <c r="AV23" s="3">
        <f t="shared" si="6"/>
        <v>0</v>
      </c>
      <c r="AW23" s="3">
        <f t="shared" si="6"/>
        <v>0</v>
      </c>
      <c r="AX23" s="3">
        <f t="shared" si="6"/>
        <v>0</v>
      </c>
      <c r="AY23" s="3">
        <f t="shared" si="6"/>
        <v>0</v>
      </c>
      <c r="AZ23" s="3">
        <f t="shared" si="6"/>
        <v>0</v>
      </c>
      <c r="BA23" s="3">
        <f t="shared" si="6"/>
        <v>0</v>
      </c>
      <c r="BB23" s="3">
        <f t="shared" si="6"/>
        <v>0</v>
      </c>
      <c r="BC23" s="3">
        <f t="shared" si="6"/>
        <v>0</v>
      </c>
      <c r="BD23" s="3">
        <f t="shared" si="6"/>
        <v>0</v>
      </c>
      <c r="BE23" s="3">
        <f t="shared" si="6"/>
        <v>0</v>
      </c>
      <c r="BF23" s="3">
        <f t="shared" si="6"/>
        <v>0</v>
      </c>
      <c r="BG23" s="3">
        <f t="shared" si="6"/>
        <v>0</v>
      </c>
      <c r="BH23" s="3">
        <f t="shared" si="6"/>
        <v>0</v>
      </c>
      <c r="BI23" s="3">
        <f t="shared" si="6"/>
        <v>0</v>
      </c>
      <c r="BJ23" s="3">
        <f t="shared" si="6"/>
        <v>0</v>
      </c>
      <c r="BK23" s="3">
        <f t="shared" si="6"/>
        <v>0</v>
      </c>
      <c r="BL23" s="3">
        <f t="shared" si="6"/>
        <v>0</v>
      </c>
      <c r="BM23" s="3">
        <f t="shared" si="6"/>
        <v>0</v>
      </c>
      <c r="BN23" s="3">
        <f t="shared" si="6"/>
        <v>0</v>
      </c>
      <c r="BO23" s="3">
        <f t="shared" si="6"/>
        <v>0</v>
      </c>
      <c r="BP23" s="3">
        <f t="shared" si="6"/>
        <v>0</v>
      </c>
      <c r="BQ23" s="3">
        <f t="shared" ref="BQ23:CH23" si="7">IF(SUM($C$19:$N$19)=0,0,BP23+BQ5)</f>
        <v>0</v>
      </c>
      <c r="BR23" s="3">
        <f t="shared" si="7"/>
        <v>0</v>
      </c>
      <c r="BS23" s="3">
        <f t="shared" si="7"/>
        <v>0</v>
      </c>
      <c r="BT23" s="3">
        <f t="shared" si="7"/>
        <v>0</v>
      </c>
      <c r="BU23" s="3">
        <f t="shared" si="7"/>
        <v>0</v>
      </c>
      <c r="BV23" s="3">
        <f t="shared" si="7"/>
        <v>0</v>
      </c>
      <c r="BW23" s="3">
        <f t="shared" si="7"/>
        <v>0</v>
      </c>
      <c r="BX23" s="3">
        <f t="shared" si="7"/>
        <v>0</v>
      </c>
      <c r="BY23" s="3">
        <f t="shared" si="7"/>
        <v>0</v>
      </c>
      <c r="BZ23" s="3">
        <f t="shared" si="7"/>
        <v>0</v>
      </c>
      <c r="CA23" s="3">
        <f t="shared" si="7"/>
        <v>0</v>
      </c>
      <c r="CB23" s="3">
        <f t="shared" si="7"/>
        <v>0</v>
      </c>
      <c r="CC23" s="3">
        <f t="shared" si="7"/>
        <v>0</v>
      </c>
      <c r="CD23" s="3">
        <f t="shared" si="7"/>
        <v>0</v>
      </c>
      <c r="CE23" s="3">
        <f t="shared" si="7"/>
        <v>0</v>
      </c>
      <c r="CF23" s="3">
        <f t="shared" si="7"/>
        <v>0</v>
      </c>
      <c r="CG23" s="3">
        <f t="shared" si="7"/>
        <v>0</v>
      </c>
      <c r="CH23" s="12">
        <f t="shared" si="7"/>
        <v>0</v>
      </c>
    </row>
    <row r="24" spans="1:86" x14ac:dyDescent="0.3">
      <c r="A24" s="639"/>
      <c r="B24" s="13" t="str">
        <f t="shared" si="5"/>
        <v>Building Shell</v>
      </c>
      <c r="C24" s="3">
        <f t="shared" si="5"/>
        <v>0</v>
      </c>
      <c r="D24" s="3">
        <f t="shared" ref="D24:BO24" si="8">IF(SUM($C$19:$N$19)=0,0,C24+D6)</f>
        <v>0</v>
      </c>
      <c r="E24" s="3">
        <f t="shared" si="8"/>
        <v>0</v>
      </c>
      <c r="F24" s="3">
        <f t="shared" si="8"/>
        <v>0</v>
      </c>
      <c r="G24" s="3">
        <f t="shared" si="8"/>
        <v>0</v>
      </c>
      <c r="H24" s="3">
        <f t="shared" si="8"/>
        <v>0</v>
      </c>
      <c r="I24" s="3">
        <f t="shared" si="8"/>
        <v>0</v>
      </c>
      <c r="J24" s="3">
        <f t="shared" si="8"/>
        <v>0</v>
      </c>
      <c r="K24" s="3">
        <f t="shared" si="8"/>
        <v>0</v>
      </c>
      <c r="L24" s="3">
        <f t="shared" si="8"/>
        <v>0</v>
      </c>
      <c r="M24" s="3">
        <f t="shared" si="8"/>
        <v>0</v>
      </c>
      <c r="N24" s="3">
        <f t="shared" si="8"/>
        <v>0</v>
      </c>
      <c r="O24" s="3">
        <f t="shared" si="8"/>
        <v>0</v>
      </c>
      <c r="P24" s="3">
        <f t="shared" si="8"/>
        <v>0</v>
      </c>
      <c r="Q24" s="3">
        <f t="shared" si="8"/>
        <v>0</v>
      </c>
      <c r="R24" s="3">
        <f t="shared" si="8"/>
        <v>0</v>
      </c>
      <c r="S24" s="3">
        <f t="shared" si="8"/>
        <v>0</v>
      </c>
      <c r="T24" s="3">
        <f t="shared" si="8"/>
        <v>0</v>
      </c>
      <c r="U24" s="3">
        <f t="shared" si="8"/>
        <v>0</v>
      </c>
      <c r="V24" s="3">
        <f t="shared" si="8"/>
        <v>0</v>
      </c>
      <c r="W24" s="3">
        <f t="shared" si="8"/>
        <v>0</v>
      </c>
      <c r="X24" s="3">
        <f t="shared" si="8"/>
        <v>0</v>
      </c>
      <c r="Y24" s="3">
        <f t="shared" si="8"/>
        <v>0</v>
      </c>
      <c r="Z24" s="3">
        <f t="shared" si="8"/>
        <v>0</v>
      </c>
      <c r="AA24" s="3">
        <f t="shared" si="8"/>
        <v>0</v>
      </c>
      <c r="AB24" s="3">
        <f t="shared" si="8"/>
        <v>0</v>
      </c>
      <c r="AC24" s="3">
        <f t="shared" si="8"/>
        <v>0</v>
      </c>
      <c r="AD24" s="3">
        <f t="shared" si="8"/>
        <v>0</v>
      </c>
      <c r="AE24" s="3">
        <f t="shared" si="8"/>
        <v>0</v>
      </c>
      <c r="AF24" s="3">
        <f t="shared" si="8"/>
        <v>0</v>
      </c>
      <c r="AG24" s="3">
        <f t="shared" si="8"/>
        <v>0</v>
      </c>
      <c r="AH24" s="3">
        <f t="shared" si="8"/>
        <v>0</v>
      </c>
      <c r="AI24" s="3">
        <f t="shared" si="8"/>
        <v>0</v>
      </c>
      <c r="AJ24" s="3">
        <f t="shared" si="8"/>
        <v>0</v>
      </c>
      <c r="AK24" s="3">
        <f t="shared" si="8"/>
        <v>0</v>
      </c>
      <c r="AL24" s="3">
        <f t="shared" si="8"/>
        <v>0</v>
      </c>
      <c r="AM24" s="3">
        <f t="shared" si="8"/>
        <v>0</v>
      </c>
      <c r="AN24" s="3">
        <f t="shared" si="8"/>
        <v>0</v>
      </c>
      <c r="AO24" s="3">
        <f t="shared" si="8"/>
        <v>0</v>
      </c>
      <c r="AP24" s="3">
        <f t="shared" si="8"/>
        <v>0</v>
      </c>
      <c r="AQ24" s="3">
        <f t="shared" si="8"/>
        <v>0</v>
      </c>
      <c r="AR24" s="3">
        <f t="shared" si="8"/>
        <v>0</v>
      </c>
      <c r="AS24" s="3">
        <f t="shared" si="8"/>
        <v>0</v>
      </c>
      <c r="AT24" s="3">
        <f t="shared" si="8"/>
        <v>0</v>
      </c>
      <c r="AU24" s="3">
        <f t="shared" si="8"/>
        <v>0</v>
      </c>
      <c r="AV24" s="3">
        <f t="shared" si="8"/>
        <v>0</v>
      </c>
      <c r="AW24" s="3">
        <f t="shared" si="8"/>
        <v>0</v>
      </c>
      <c r="AX24" s="3">
        <f t="shared" si="8"/>
        <v>0</v>
      </c>
      <c r="AY24" s="3">
        <f t="shared" si="8"/>
        <v>0</v>
      </c>
      <c r="AZ24" s="3">
        <f t="shared" si="8"/>
        <v>0</v>
      </c>
      <c r="BA24" s="3">
        <f t="shared" si="8"/>
        <v>0</v>
      </c>
      <c r="BB24" s="3">
        <f t="shared" si="8"/>
        <v>0</v>
      </c>
      <c r="BC24" s="3">
        <f t="shared" si="8"/>
        <v>0</v>
      </c>
      <c r="BD24" s="3">
        <f t="shared" si="8"/>
        <v>0</v>
      </c>
      <c r="BE24" s="3">
        <f t="shared" si="8"/>
        <v>0</v>
      </c>
      <c r="BF24" s="3">
        <f t="shared" si="8"/>
        <v>0</v>
      </c>
      <c r="BG24" s="3">
        <f t="shared" si="8"/>
        <v>0</v>
      </c>
      <c r="BH24" s="3">
        <f t="shared" si="8"/>
        <v>0</v>
      </c>
      <c r="BI24" s="3">
        <f t="shared" si="8"/>
        <v>0</v>
      </c>
      <c r="BJ24" s="3">
        <f t="shared" si="8"/>
        <v>0</v>
      </c>
      <c r="BK24" s="3">
        <f t="shared" si="8"/>
        <v>0</v>
      </c>
      <c r="BL24" s="3">
        <f t="shared" si="8"/>
        <v>0</v>
      </c>
      <c r="BM24" s="3">
        <f t="shared" si="8"/>
        <v>0</v>
      </c>
      <c r="BN24" s="3">
        <f t="shared" si="8"/>
        <v>0</v>
      </c>
      <c r="BO24" s="3">
        <f t="shared" si="8"/>
        <v>0</v>
      </c>
      <c r="BP24" s="3">
        <f t="shared" ref="BP24:CH24" si="9">IF(SUM($C$19:$N$19)=0,0,BO24+BP6)</f>
        <v>0</v>
      </c>
      <c r="BQ24" s="3">
        <f t="shared" si="9"/>
        <v>0</v>
      </c>
      <c r="BR24" s="3">
        <f t="shared" si="9"/>
        <v>0</v>
      </c>
      <c r="BS24" s="3">
        <f t="shared" si="9"/>
        <v>0</v>
      </c>
      <c r="BT24" s="3">
        <f t="shared" si="9"/>
        <v>0</v>
      </c>
      <c r="BU24" s="3">
        <f t="shared" si="9"/>
        <v>0</v>
      </c>
      <c r="BV24" s="3">
        <f t="shared" si="9"/>
        <v>0</v>
      </c>
      <c r="BW24" s="3">
        <f t="shared" si="9"/>
        <v>0</v>
      </c>
      <c r="BX24" s="3">
        <f t="shared" si="9"/>
        <v>0</v>
      </c>
      <c r="BY24" s="3">
        <f t="shared" si="9"/>
        <v>0</v>
      </c>
      <c r="BZ24" s="3">
        <f t="shared" si="9"/>
        <v>0</v>
      </c>
      <c r="CA24" s="3">
        <f t="shared" si="9"/>
        <v>0</v>
      </c>
      <c r="CB24" s="3">
        <f t="shared" si="9"/>
        <v>0</v>
      </c>
      <c r="CC24" s="3">
        <f t="shared" si="9"/>
        <v>0</v>
      </c>
      <c r="CD24" s="3">
        <f t="shared" si="9"/>
        <v>0</v>
      </c>
      <c r="CE24" s="3">
        <f t="shared" si="9"/>
        <v>0</v>
      </c>
      <c r="CF24" s="3">
        <f t="shared" si="9"/>
        <v>0</v>
      </c>
      <c r="CG24" s="3">
        <f t="shared" si="9"/>
        <v>0</v>
      </c>
      <c r="CH24" s="12">
        <f t="shared" si="9"/>
        <v>0</v>
      </c>
    </row>
    <row r="25" spans="1:86" x14ac:dyDescent="0.3">
      <c r="A25" s="639"/>
      <c r="B25" s="11" t="str">
        <f t="shared" si="5"/>
        <v>Cooking</v>
      </c>
      <c r="C25" s="3">
        <f t="shared" si="5"/>
        <v>0</v>
      </c>
      <c r="D25" s="3">
        <f t="shared" ref="D25:BO25" si="10">IF(SUM($C$19:$N$19)=0,0,C25+D7)</f>
        <v>0</v>
      </c>
      <c r="E25" s="3">
        <f t="shared" si="10"/>
        <v>0</v>
      </c>
      <c r="F25" s="3">
        <f t="shared" si="10"/>
        <v>0</v>
      </c>
      <c r="G25" s="3">
        <f t="shared" si="10"/>
        <v>0</v>
      </c>
      <c r="H25" s="3">
        <f t="shared" si="10"/>
        <v>0</v>
      </c>
      <c r="I25" s="3">
        <f t="shared" si="10"/>
        <v>0</v>
      </c>
      <c r="J25" s="3">
        <f t="shared" si="10"/>
        <v>0</v>
      </c>
      <c r="K25" s="3">
        <f t="shared" si="10"/>
        <v>0</v>
      </c>
      <c r="L25" s="3">
        <f t="shared" si="10"/>
        <v>0</v>
      </c>
      <c r="M25" s="3">
        <f t="shared" si="10"/>
        <v>0</v>
      </c>
      <c r="N25" s="3">
        <f t="shared" si="10"/>
        <v>0</v>
      </c>
      <c r="O25" s="3">
        <f t="shared" si="10"/>
        <v>0</v>
      </c>
      <c r="P25" s="3">
        <f t="shared" si="10"/>
        <v>0</v>
      </c>
      <c r="Q25" s="3">
        <f t="shared" si="10"/>
        <v>0</v>
      </c>
      <c r="R25" s="3">
        <f t="shared" si="10"/>
        <v>0</v>
      </c>
      <c r="S25" s="3">
        <f t="shared" si="10"/>
        <v>0</v>
      </c>
      <c r="T25" s="3">
        <f t="shared" si="10"/>
        <v>0</v>
      </c>
      <c r="U25" s="3">
        <f t="shared" si="10"/>
        <v>0</v>
      </c>
      <c r="V25" s="3">
        <f t="shared" si="10"/>
        <v>0</v>
      </c>
      <c r="W25" s="3">
        <f t="shared" si="10"/>
        <v>0</v>
      </c>
      <c r="X25" s="3">
        <f t="shared" si="10"/>
        <v>0</v>
      </c>
      <c r="Y25" s="3">
        <f t="shared" si="10"/>
        <v>0</v>
      </c>
      <c r="Z25" s="3">
        <f t="shared" si="10"/>
        <v>0</v>
      </c>
      <c r="AA25" s="3">
        <f t="shared" si="10"/>
        <v>0</v>
      </c>
      <c r="AB25" s="3">
        <f t="shared" si="10"/>
        <v>0</v>
      </c>
      <c r="AC25" s="3">
        <f t="shared" si="10"/>
        <v>0</v>
      </c>
      <c r="AD25" s="3">
        <f t="shared" si="10"/>
        <v>0</v>
      </c>
      <c r="AE25" s="3">
        <f t="shared" si="10"/>
        <v>0</v>
      </c>
      <c r="AF25" s="3">
        <f t="shared" si="10"/>
        <v>0</v>
      </c>
      <c r="AG25" s="3">
        <f t="shared" si="10"/>
        <v>0</v>
      </c>
      <c r="AH25" s="3">
        <f t="shared" si="10"/>
        <v>0</v>
      </c>
      <c r="AI25" s="3">
        <f t="shared" si="10"/>
        <v>0</v>
      </c>
      <c r="AJ25" s="3">
        <f t="shared" si="10"/>
        <v>0</v>
      </c>
      <c r="AK25" s="3">
        <f t="shared" si="10"/>
        <v>0</v>
      </c>
      <c r="AL25" s="3">
        <f t="shared" si="10"/>
        <v>0</v>
      </c>
      <c r="AM25" s="3">
        <f t="shared" si="10"/>
        <v>0</v>
      </c>
      <c r="AN25" s="3">
        <f t="shared" si="10"/>
        <v>0</v>
      </c>
      <c r="AO25" s="3">
        <f t="shared" si="10"/>
        <v>0</v>
      </c>
      <c r="AP25" s="3">
        <f t="shared" si="10"/>
        <v>0</v>
      </c>
      <c r="AQ25" s="3">
        <f t="shared" si="10"/>
        <v>0</v>
      </c>
      <c r="AR25" s="3">
        <f t="shared" si="10"/>
        <v>0</v>
      </c>
      <c r="AS25" s="3">
        <f t="shared" si="10"/>
        <v>0</v>
      </c>
      <c r="AT25" s="3">
        <f t="shared" si="10"/>
        <v>0</v>
      </c>
      <c r="AU25" s="3">
        <f t="shared" si="10"/>
        <v>0</v>
      </c>
      <c r="AV25" s="3">
        <f t="shared" si="10"/>
        <v>0</v>
      </c>
      <c r="AW25" s="3">
        <f t="shared" si="10"/>
        <v>0</v>
      </c>
      <c r="AX25" s="3">
        <f t="shared" si="10"/>
        <v>0</v>
      </c>
      <c r="AY25" s="3">
        <f t="shared" si="10"/>
        <v>0</v>
      </c>
      <c r="AZ25" s="3">
        <f t="shared" si="10"/>
        <v>0</v>
      </c>
      <c r="BA25" s="3">
        <f t="shared" si="10"/>
        <v>0</v>
      </c>
      <c r="BB25" s="3">
        <f t="shared" si="10"/>
        <v>0</v>
      </c>
      <c r="BC25" s="3">
        <f t="shared" si="10"/>
        <v>0</v>
      </c>
      <c r="BD25" s="3">
        <f t="shared" si="10"/>
        <v>0</v>
      </c>
      <c r="BE25" s="3">
        <f t="shared" si="10"/>
        <v>0</v>
      </c>
      <c r="BF25" s="3">
        <f t="shared" si="10"/>
        <v>0</v>
      </c>
      <c r="BG25" s="3">
        <f t="shared" si="10"/>
        <v>0</v>
      </c>
      <c r="BH25" s="3">
        <f t="shared" si="10"/>
        <v>0</v>
      </c>
      <c r="BI25" s="3">
        <f t="shared" si="10"/>
        <v>0</v>
      </c>
      <c r="BJ25" s="3">
        <f t="shared" si="10"/>
        <v>0</v>
      </c>
      <c r="BK25" s="3">
        <f t="shared" si="10"/>
        <v>0</v>
      </c>
      <c r="BL25" s="3">
        <f t="shared" si="10"/>
        <v>0</v>
      </c>
      <c r="BM25" s="3">
        <f t="shared" si="10"/>
        <v>0</v>
      </c>
      <c r="BN25" s="3">
        <f t="shared" si="10"/>
        <v>0</v>
      </c>
      <c r="BO25" s="3">
        <f t="shared" si="10"/>
        <v>0</v>
      </c>
      <c r="BP25" s="3">
        <f t="shared" ref="BP25:CH25" si="11">IF(SUM($C$19:$N$19)=0,0,BO25+BP7)</f>
        <v>0</v>
      </c>
      <c r="BQ25" s="3">
        <f t="shared" si="11"/>
        <v>0</v>
      </c>
      <c r="BR25" s="3">
        <f t="shared" si="11"/>
        <v>0</v>
      </c>
      <c r="BS25" s="3">
        <f t="shared" si="11"/>
        <v>0</v>
      </c>
      <c r="BT25" s="3">
        <f t="shared" si="11"/>
        <v>0</v>
      </c>
      <c r="BU25" s="3">
        <f t="shared" si="11"/>
        <v>0</v>
      </c>
      <c r="BV25" s="3">
        <f t="shared" si="11"/>
        <v>0</v>
      </c>
      <c r="BW25" s="3">
        <f t="shared" si="11"/>
        <v>0</v>
      </c>
      <c r="BX25" s="3">
        <f t="shared" si="11"/>
        <v>0</v>
      </c>
      <c r="BY25" s="3">
        <f t="shared" si="11"/>
        <v>0</v>
      </c>
      <c r="BZ25" s="3">
        <f t="shared" si="11"/>
        <v>0</v>
      </c>
      <c r="CA25" s="3">
        <f t="shared" si="11"/>
        <v>0</v>
      </c>
      <c r="CB25" s="3">
        <f t="shared" si="11"/>
        <v>0</v>
      </c>
      <c r="CC25" s="3">
        <f t="shared" si="11"/>
        <v>0</v>
      </c>
      <c r="CD25" s="3">
        <f t="shared" si="11"/>
        <v>0</v>
      </c>
      <c r="CE25" s="3">
        <f t="shared" si="11"/>
        <v>0</v>
      </c>
      <c r="CF25" s="3">
        <f t="shared" si="11"/>
        <v>0</v>
      </c>
      <c r="CG25" s="3">
        <f t="shared" si="11"/>
        <v>0</v>
      </c>
      <c r="CH25" s="12">
        <f t="shared" si="11"/>
        <v>0</v>
      </c>
    </row>
    <row r="26" spans="1:86" x14ac:dyDescent="0.3">
      <c r="A26" s="639"/>
      <c r="B26" s="11" t="str">
        <f t="shared" si="5"/>
        <v>Cooling</v>
      </c>
      <c r="C26" s="3">
        <f t="shared" si="5"/>
        <v>0</v>
      </c>
      <c r="D26" s="3">
        <f t="shared" ref="D26:BO26" si="12">IF(SUM($C$19:$N$19)=0,0,C26+D8)</f>
        <v>0</v>
      </c>
      <c r="E26" s="3">
        <f t="shared" si="12"/>
        <v>0</v>
      </c>
      <c r="F26" s="3">
        <f t="shared" si="12"/>
        <v>0</v>
      </c>
      <c r="G26" s="3">
        <f t="shared" si="12"/>
        <v>0</v>
      </c>
      <c r="H26" s="3">
        <f t="shared" si="12"/>
        <v>0</v>
      </c>
      <c r="I26" s="3">
        <f t="shared" si="12"/>
        <v>0</v>
      </c>
      <c r="J26" s="3">
        <f t="shared" si="12"/>
        <v>0</v>
      </c>
      <c r="K26" s="3">
        <f t="shared" si="12"/>
        <v>0</v>
      </c>
      <c r="L26" s="3">
        <f t="shared" si="12"/>
        <v>0</v>
      </c>
      <c r="M26" s="3">
        <f t="shared" si="12"/>
        <v>0</v>
      </c>
      <c r="N26" s="3">
        <f t="shared" si="12"/>
        <v>0</v>
      </c>
      <c r="O26" s="3">
        <f t="shared" si="12"/>
        <v>0</v>
      </c>
      <c r="P26" s="3">
        <f t="shared" si="12"/>
        <v>0</v>
      </c>
      <c r="Q26" s="3">
        <f t="shared" si="12"/>
        <v>0</v>
      </c>
      <c r="R26" s="3">
        <f t="shared" si="12"/>
        <v>0</v>
      </c>
      <c r="S26" s="3">
        <f t="shared" si="12"/>
        <v>0</v>
      </c>
      <c r="T26" s="3">
        <f t="shared" si="12"/>
        <v>0</v>
      </c>
      <c r="U26" s="3">
        <f t="shared" si="12"/>
        <v>0</v>
      </c>
      <c r="V26" s="3">
        <f t="shared" si="12"/>
        <v>0</v>
      </c>
      <c r="W26" s="3">
        <f t="shared" si="12"/>
        <v>0</v>
      </c>
      <c r="X26" s="3">
        <f t="shared" si="12"/>
        <v>0</v>
      </c>
      <c r="Y26" s="3">
        <f t="shared" si="12"/>
        <v>0</v>
      </c>
      <c r="Z26" s="3">
        <f t="shared" si="12"/>
        <v>0</v>
      </c>
      <c r="AA26" s="3">
        <f t="shared" si="12"/>
        <v>0</v>
      </c>
      <c r="AB26" s="3">
        <f t="shared" si="12"/>
        <v>0</v>
      </c>
      <c r="AC26" s="3">
        <f t="shared" si="12"/>
        <v>0</v>
      </c>
      <c r="AD26" s="3">
        <f t="shared" si="12"/>
        <v>0</v>
      </c>
      <c r="AE26" s="3">
        <f t="shared" si="12"/>
        <v>0</v>
      </c>
      <c r="AF26" s="3">
        <f t="shared" si="12"/>
        <v>0</v>
      </c>
      <c r="AG26" s="3">
        <f t="shared" si="12"/>
        <v>0</v>
      </c>
      <c r="AH26" s="3">
        <f t="shared" si="12"/>
        <v>0</v>
      </c>
      <c r="AI26" s="3">
        <f t="shared" si="12"/>
        <v>0</v>
      </c>
      <c r="AJ26" s="3">
        <f t="shared" si="12"/>
        <v>0</v>
      </c>
      <c r="AK26" s="3">
        <f t="shared" si="12"/>
        <v>0</v>
      </c>
      <c r="AL26" s="3">
        <f t="shared" si="12"/>
        <v>0</v>
      </c>
      <c r="AM26" s="3">
        <f t="shared" si="12"/>
        <v>0</v>
      </c>
      <c r="AN26" s="3">
        <f t="shared" si="12"/>
        <v>0</v>
      </c>
      <c r="AO26" s="3">
        <f t="shared" si="12"/>
        <v>0</v>
      </c>
      <c r="AP26" s="3">
        <f t="shared" si="12"/>
        <v>0</v>
      </c>
      <c r="AQ26" s="3">
        <f t="shared" si="12"/>
        <v>0</v>
      </c>
      <c r="AR26" s="3">
        <f t="shared" si="12"/>
        <v>0</v>
      </c>
      <c r="AS26" s="3">
        <f t="shared" si="12"/>
        <v>0</v>
      </c>
      <c r="AT26" s="3">
        <f t="shared" si="12"/>
        <v>0</v>
      </c>
      <c r="AU26" s="3">
        <f t="shared" si="12"/>
        <v>0</v>
      </c>
      <c r="AV26" s="3">
        <f t="shared" si="12"/>
        <v>0</v>
      </c>
      <c r="AW26" s="3">
        <f t="shared" si="12"/>
        <v>0</v>
      </c>
      <c r="AX26" s="3">
        <f t="shared" si="12"/>
        <v>0</v>
      </c>
      <c r="AY26" s="3">
        <f t="shared" si="12"/>
        <v>0</v>
      </c>
      <c r="AZ26" s="3">
        <f t="shared" si="12"/>
        <v>0</v>
      </c>
      <c r="BA26" s="3">
        <f t="shared" si="12"/>
        <v>0</v>
      </c>
      <c r="BB26" s="3">
        <f t="shared" si="12"/>
        <v>0</v>
      </c>
      <c r="BC26" s="3">
        <f t="shared" si="12"/>
        <v>0</v>
      </c>
      <c r="BD26" s="3">
        <f t="shared" si="12"/>
        <v>0</v>
      </c>
      <c r="BE26" s="3">
        <f t="shared" si="12"/>
        <v>0</v>
      </c>
      <c r="BF26" s="3">
        <f t="shared" si="12"/>
        <v>0</v>
      </c>
      <c r="BG26" s="3">
        <f t="shared" si="12"/>
        <v>0</v>
      </c>
      <c r="BH26" s="3">
        <f t="shared" si="12"/>
        <v>0</v>
      </c>
      <c r="BI26" s="3">
        <f t="shared" si="12"/>
        <v>0</v>
      </c>
      <c r="BJ26" s="3">
        <f t="shared" si="12"/>
        <v>0</v>
      </c>
      <c r="BK26" s="3">
        <f t="shared" si="12"/>
        <v>0</v>
      </c>
      <c r="BL26" s="3">
        <f t="shared" si="12"/>
        <v>0</v>
      </c>
      <c r="BM26" s="3">
        <f t="shared" si="12"/>
        <v>0</v>
      </c>
      <c r="BN26" s="3">
        <f t="shared" si="12"/>
        <v>0</v>
      </c>
      <c r="BO26" s="3">
        <f t="shared" si="12"/>
        <v>0</v>
      </c>
      <c r="BP26" s="3">
        <f t="shared" ref="BP26:CH26" si="13">IF(SUM($C$19:$N$19)=0,0,BO26+BP8)</f>
        <v>0</v>
      </c>
      <c r="BQ26" s="3">
        <f t="shared" si="13"/>
        <v>0</v>
      </c>
      <c r="BR26" s="3">
        <f t="shared" si="13"/>
        <v>0</v>
      </c>
      <c r="BS26" s="3">
        <f t="shared" si="13"/>
        <v>0</v>
      </c>
      <c r="BT26" s="3">
        <f t="shared" si="13"/>
        <v>0</v>
      </c>
      <c r="BU26" s="3">
        <f t="shared" si="13"/>
        <v>0</v>
      </c>
      <c r="BV26" s="3">
        <f t="shared" si="13"/>
        <v>0</v>
      </c>
      <c r="BW26" s="3">
        <f t="shared" si="13"/>
        <v>0</v>
      </c>
      <c r="BX26" s="3">
        <f t="shared" si="13"/>
        <v>0</v>
      </c>
      <c r="BY26" s="3">
        <f t="shared" si="13"/>
        <v>0</v>
      </c>
      <c r="BZ26" s="3">
        <f t="shared" si="13"/>
        <v>0</v>
      </c>
      <c r="CA26" s="3">
        <f t="shared" si="13"/>
        <v>0</v>
      </c>
      <c r="CB26" s="3">
        <f t="shared" si="13"/>
        <v>0</v>
      </c>
      <c r="CC26" s="3">
        <f t="shared" si="13"/>
        <v>0</v>
      </c>
      <c r="CD26" s="3">
        <f t="shared" si="13"/>
        <v>0</v>
      </c>
      <c r="CE26" s="3">
        <f t="shared" si="13"/>
        <v>0</v>
      </c>
      <c r="CF26" s="3">
        <f t="shared" si="13"/>
        <v>0</v>
      </c>
      <c r="CG26" s="3">
        <f t="shared" si="13"/>
        <v>0</v>
      </c>
      <c r="CH26" s="12">
        <f t="shared" si="13"/>
        <v>0</v>
      </c>
    </row>
    <row r="27" spans="1:86" x14ac:dyDescent="0.3">
      <c r="A27" s="639"/>
      <c r="B27" s="13" t="str">
        <f t="shared" si="5"/>
        <v>Ext Lighting</v>
      </c>
      <c r="C27" s="3">
        <f t="shared" si="5"/>
        <v>0</v>
      </c>
      <c r="D27" s="3">
        <f t="shared" ref="D27:BO27" si="14">IF(SUM($C$19:$N$19)=0,0,C27+D9)</f>
        <v>0</v>
      </c>
      <c r="E27" s="3">
        <f t="shared" si="14"/>
        <v>0</v>
      </c>
      <c r="F27" s="3">
        <f t="shared" si="14"/>
        <v>0</v>
      </c>
      <c r="G27" s="3">
        <f t="shared" si="14"/>
        <v>0</v>
      </c>
      <c r="H27" s="3">
        <f t="shared" si="14"/>
        <v>0</v>
      </c>
      <c r="I27" s="3">
        <f t="shared" si="14"/>
        <v>0</v>
      </c>
      <c r="J27" s="3">
        <f t="shared" si="14"/>
        <v>0</v>
      </c>
      <c r="K27" s="3">
        <f t="shared" si="14"/>
        <v>0</v>
      </c>
      <c r="L27" s="3">
        <f t="shared" si="14"/>
        <v>0</v>
      </c>
      <c r="M27" s="3">
        <f t="shared" si="14"/>
        <v>0</v>
      </c>
      <c r="N27" s="3">
        <f t="shared" si="14"/>
        <v>0</v>
      </c>
      <c r="O27" s="3">
        <f t="shared" si="14"/>
        <v>0</v>
      </c>
      <c r="P27" s="3">
        <f t="shared" si="14"/>
        <v>0</v>
      </c>
      <c r="Q27" s="3">
        <f t="shared" si="14"/>
        <v>0</v>
      </c>
      <c r="R27" s="3">
        <f t="shared" si="14"/>
        <v>0</v>
      </c>
      <c r="S27" s="3">
        <f t="shared" si="14"/>
        <v>0</v>
      </c>
      <c r="T27" s="3">
        <f t="shared" si="14"/>
        <v>0</v>
      </c>
      <c r="U27" s="3">
        <f t="shared" si="14"/>
        <v>0</v>
      </c>
      <c r="V27" s="3">
        <f t="shared" si="14"/>
        <v>0</v>
      </c>
      <c r="W27" s="3">
        <f t="shared" si="14"/>
        <v>0</v>
      </c>
      <c r="X27" s="3">
        <f t="shared" si="14"/>
        <v>0</v>
      </c>
      <c r="Y27" s="3">
        <f t="shared" si="14"/>
        <v>0</v>
      </c>
      <c r="Z27" s="3">
        <f t="shared" si="14"/>
        <v>0</v>
      </c>
      <c r="AA27" s="3">
        <f t="shared" si="14"/>
        <v>0</v>
      </c>
      <c r="AB27" s="3">
        <f t="shared" si="14"/>
        <v>0</v>
      </c>
      <c r="AC27" s="3">
        <f t="shared" si="14"/>
        <v>0</v>
      </c>
      <c r="AD27" s="3">
        <f t="shared" si="14"/>
        <v>0</v>
      </c>
      <c r="AE27" s="3">
        <f t="shared" si="14"/>
        <v>0</v>
      </c>
      <c r="AF27" s="3">
        <f t="shared" si="14"/>
        <v>0</v>
      </c>
      <c r="AG27" s="3">
        <f t="shared" si="14"/>
        <v>0</v>
      </c>
      <c r="AH27" s="3">
        <f t="shared" si="14"/>
        <v>0</v>
      </c>
      <c r="AI27" s="3">
        <f t="shared" si="14"/>
        <v>0</v>
      </c>
      <c r="AJ27" s="3">
        <f t="shared" si="14"/>
        <v>0</v>
      </c>
      <c r="AK27" s="3">
        <f t="shared" si="14"/>
        <v>0</v>
      </c>
      <c r="AL27" s="3">
        <f t="shared" si="14"/>
        <v>0</v>
      </c>
      <c r="AM27" s="3">
        <f t="shared" si="14"/>
        <v>0</v>
      </c>
      <c r="AN27" s="3">
        <f t="shared" si="14"/>
        <v>0</v>
      </c>
      <c r="AO27" s="3">
        <f t="shared" si="14"/>
        <v>0</v>
      </c>
      <c r="AP27" s="3">
        <f t="shared" si="14"/>
        <v>0</v>
      </c>
      <c r="AQ27" s="3">
        <f t="shared" si="14"/>
        <v>0</v>
      </c>
      <c r="AR27" s="3">
        <f t="shared" si="14"/>
        <v>0</v>
      </c>
      <c r="AS27" s="3">
        <f t="shared" si="14"/>
        <v>0</v>
      </c>
      <c r="AT27" s="3">
        <f t="shared" si="14"/>
        <v>0</v>
      </c>
      <c r="AU27" s="3">
        <f t="shared" si="14"/>
        <v>0</v>
      </c>
      <c r="AV27" s="3">
        <f t="shared" si="14"/>
        <v>0</v>
      </c>
      <c r="AW27" s="3">
        <f t="shared" si="14"/>
        <v>0</v>
      </c>
      <c r="AX27" s="3">
        <f t="shared" si="14"/>
        <v>0</v>
      </c>
      <c r="AY27" s="3">
        <f t="shared" si="14"/>
        <v>0</v>
      </c>
      <c r="AZ27" s="3">
        <f t="shared" si="14"/>
        <v>0</v>
      </c>
      <c r="BA27" s="3">
        <f t="shared" si="14"/>
        <v>0</v>
      </c>
      <c r="BB27" s="3">
        <f t="shared" si="14"/>
        <v>0</v>
      </c>
      <c r="BC27" s="3">
        <f t="shared" si="14"/>
        <v>0</v>
      </c>
      <c r="BD27" s="3">
        <f t="shared" si="14"/>
        <v>0</v>
      </c>
      <c r="BE27" s="3">
        <f t="shared" si="14"/>
        <v>0</v>
      </c>
      <c r="BF27" s="3">
        <f t="shared" si="14"/>
        <v>0</v>
      </c>
      <c r="BG27" s="3">
        <f t="shared" si="14"/>
        <v>0</v>
      </c>
      <c r="BH27" s="3">
        <f t="shared" si="14"/>
        <v>0</v>
      </c>
      <c r="BI27" s="3">
        <f t="shared" si="14"/>
        <v>0</v>
      </c>
      <c r="BJ27" s="3">
        <f t="shared" si="14"/>
        <v>0</v>
      </c>
      <c r="BK27" s="3">
        <f t="shared" si="14"/>
        <v>0</v>
      </c>
      <c r="BL27" s="3">
        <f t="shared" si="14"/>
        <v>0</v>
      </c>
      <c r="BM27" s="3">
        <f t="shared" si="14"/>
        <v>0</v>
      </c>
      <c r="BN27" s="3">
        <f t="shared" si="14"/>
        <v>0</v>
      </c>
      <c r="BO27" s="3">
        <f t="shared" si="14"/>
        <v>0</v>
      </c>
      <c r="BP27" s="3">
        <f t="shared" ref="BP27:CH27" si="15">IF(SUM($C$19:$N$19)=0,0,BO27+BP9)</f>
        <v>0</v>
      </c>
      <c r="BQ27" s="3">
        <f t="shared" si="15"/>
        <v>0</v>
      </c>
      <c r="BR27" s="3">
        <f t="shared" si="15"/>
        <v>0</v>
      </c>
      <c r="BS27" s="3">
        <f t="shared" si="15"/>
        <v>0</v>
      </c>
      <c r="BT27" s="3">
        <f t="shared" si="15"/>
        <v>0</v>
      </c>
      <c r="BU27" s="3">
        <f t="shared" si="15"/>
        <v>0</v>
      </c>
      <c r="BV27" s="3">
        <f t="shared" si="15"/>
        <v>0</v>
      </c>
      <c r="BW27" s="3">
        <f t="shared" si="15"/>
        <v>0</v>
      </c>
      <c r="BX27" s="3">
        <f t="shared" si="15"/>
        <v>0</v>
      </c>
      <c r="BY27" s="3">
        <f t="shared" si="15"/>
        <v>0</v>
      </c>
      <c r="BZ27" s="3">
        <f t="shared" si="15"/>
        <v>0</v>
      </c>
      <c r="CA27" s="3">
        <f t="shared" si="15"/>
        <v>0</v>
      </c>
      <c r="CB27" s="3">
        <f t="shared" si="15"/>
        <v>0</v>
      </c>
      <c r="CC27" s="3">
        <f t="shared" si="15"/>
        <v>0</v>
      </c>
      <c r="CD27" s="3">
        <f t="shared" si="15"/>
        <v>0</v>
      </c>
      <c r="CE27" s="3">
        <f t="shared" si="15"/>
        <v>0</v>
      </c>
      <c r="CF27" s="3">
        <f t="shared" si="15"/>
        <v>0</v>
      </c>
      <c r="CG27" s="3">
        <f t="shared" si="15"/>
        <v>0</v>
      </c>
      <c r="CH27" s="12">
        <f t="shared" si="15"/>
        <v>0</v>
      </c>
    </row>
    <row r="28" spans="1:86" x14ac:dyDescent="0.3">
      <c r="A28" s="639"/>
      <c r="B28" s="11" t="str">
        <f t="shared" si="5"/>
        <v>Heating</v>
      </c>
      <c r="C28" s="3">
        <f t="shared" si="5"/>
        <v>0</v>
      </c>
      <c r="D28" s="3">
        <f t="shared" ref="D28:BO28" si="16">IF(SUM($C$19:$N$19)=0,0,C28+D10)</f>
        <v>0</v>
      </c>
      <c r="E28" s="3">
        <f t="shared" si="16"/>
        <v>0</v>
      </c>
      <c r="F28" s="3">
        <f t="shared" si="16"/>
        <v>0</v>
      </c>
      <c r="G28" s="3">
        <f t="shared" si="16"/>
        <v>0</v>
      </c>
      <c r="H28" s="3">
        <f t="shared" si="16"/>
        <v>0</v>
      </c>
      <c r="I28" s="3">
        <f t="shared" si="16"/>
        <v>0</v>
      </c>
      <c r="J28" s="3">
        <f t="shared" si="16"/>
        <v>0</v>
      </c>
      <c r="K28" s="3">
        <f t="shared" si="16"/>
        <v>0</v>
      </c>
      <c r="L28" s="3">
        <f t="shared" si="16"/>
        <v>0</v>
      </c>
      <c r="M28" s="3">
        <f t="shared" si="16"/>
        <v>0</v>
      </c>
      <c r="N28" s="3">
        <f t="shared" si="16"/>
        <v>0</v>
      </c>
      <c r="O28" s="3">
        <f t="shared" si="16"/>
        <v>0</v>
      </c>
      <c r="P28" s="3">
        <f t="shared" si="16"/>
        <v>0</v>
      </c>
      <c r="Q28" s="3">
        <f t="shared" si="16"/>
        <v>0</v>
      </c>
      <c r="R28" s="3">
        <f t="shared" si="16"/>
        <v>0</v>
      </c>
      <c r="S28" s="3">
        <f t="shared" si="16"/>
        <v>0</v>
      </c>
      <c r="T28" s="3">
        <f t="shared" si="16"/>
        <v>0</v>
      </c>
      <c r="U28" s="3">
        <f t="shared" si="16"/>
        <v>0</v>
      </c>
      <c r="V28" s="3">
        <f t="shared" si="16"/>
        <v>0</v>
      </c>
      <c r="W28" s="3">
        <f t="shared" si="16"/>
        <v>0</v>
      </c>
      <c r="X28" s="3">
        <f t="shared" si="16"/>
        <v>0</v>
      </c>
      <c r="Y28" s="3">
        <f t="shared" si="16"/>
        <v>0</v>
      </c>
      <c r="Z28" s="3">
        <f t="shared" si="16"/>
        <v>0</v>
      </c>
      <c r="AA28" s="3">
        <f t="shared" si="16"/>
        <v>0</v>
      </c>
      <c r="AB28" s="3">
        <f t="shared" si="16"/>
        <v>0</v>
      </c>
      <c r="AC28" s="3">
        <f t="shared" si="16"/>
        <v>0</v>
      </c>
      <c r="AD28" s="3">
        <f t="shared" si="16"/>
        <v>0</v>
      </c>
      <c r="AE28" s="3">
        <f t="shared" si="16"/>
        <v>0</v>
      </c>
      <c r="AF28" s="3">
        <f t="shared" si="16"/>
        <v>0</v>
      </c>
      <c r="AG28" s="3">
        <f t="shared" si="16"/>
        <v>0</v>
      </c>
      <c r="AH28" s="3">
        <f t="shared" si="16"/>
        <v>0</v>
      </c>
      <c r="AI28" s="3">
        <f t="shared" si="16"/>
        <v>0</v>
      </c>
      <c r="AJ28" s="3">
        <f t="shared" si="16"/>
        <v>0</v>
      </c>
      <c r="AK28" s="3">
        <f t="shared" si="16"/>
        <v>0</v>
      </c>
      <c r="AL28" s="3">
        <f t="shared" si="16"/>
        <v>0</v>
      </c>
      <c r="AM28" s="3">
        <f t="shared" si="16"/>
        <v>0</v>
      </c>
      <c r="AN28" s="3">
        <f t="shared" si="16"/>
        <v>0</v>
      </c>
      <c r="AO28" s="3">
        <f t="shared" si="16"/>
        <v>0</v>
      </c>
      <c r="AP28" s="3">
        <f t="shared" si="16"/>
        <v>0</v>
      </c>
      <c r="AQ28" s="3">
        <f t="shared" si="16"/>
        <v>0</v>
      </c>
      <c r="AR28" s="3">
        <f t="shared" si="16"/>
        <v>0</v>
      </c>
      <c r="AS28" s="3">
        <f t="shared" si="16"/>
        <v>0</v>
      </c>
      <c r="AT28" s="3">
        <f t="shared" si="16"/>
        <v>0</v>
      </c>
      <c r="AU28" s="3">
        <f t="shared" si="16"/>
        <v>0</v>
      </c>
      <c r="AV28" s="3">
        <f t="shared" si="16"/>
        <v>0</v>
      </c>
      <c r="AW28" s="3">
        <f t="shared" si="16"/>
        <v>0</v>
      </c>
      <c r="AX28" s="3">
        <f t="shared" si="16"/>
        <v>0</v>
      </c>
      <c r="AY28" s="3">
        <f t="shared" si="16"/>
        <v>0</v>
      </c>
      <c r="AZ28" s="3">
        <f t="shared" si="16"/>
        <v>0</v>
      </c>
      <c r="BA28" s="3">
        <f t="shared" si="16"/>
        <v>0</v>
      </c>
      <c r="BB28" s="3">
        <f t="shared" si="16"/>
        <v>0</v>
      </c>
      <c r="BC28" s="3">
        <f t="shared" si="16"/>
        <v>0</v>
      </c>
      <c r="BD28" s="3">
        <f t="shared" si="16"/>
        <v>0</v>
      </c>
      <c r="BE28" s="3">
        <f t="shared" si="16"/>
        <v>0</v>
      </c>
      <c r="BF28" s="3">
        <f t="shared" si="16"/>
        <v>0</v>
      </c>
      <c r="BG28" s="3">
        <f t="shared" si="16"/>
        <v>0</v>
      </c>
      <c r="BH28" s="3">
        <f t="shared" si="16"/>
        <v>0</v>
      </c>
      <c r="BI28" s="3">
        <f t="shared" si="16"/>
        <v>0</v>
      </c>
      <c r="BJ28" s="3">
        <f t="shared" si="16"/>
        <v>0</v>
      </c>
      <c r="BK28" s="3">
        <f t="shared" si="16"/>
        <v>0</v>
      </c>
      <c r="BL28" s="3">
        <f t="shared" si="16"/>
        <v>0</v>
      </c>
      <c r="BM28" s="3">
        <f t="shared" si="16"/>
        <v>0</v>
      </c>
      <c r="BN28" s="3">
        <f t="shared" si="16"/>
        <v>0</v>
      </c>
      <c r="BO28" s="3">
        <f t="shared" si="16"/>
        <v>0</v>
      </c>
      <c r="BP28" s="3">
        <f t="shared" ref="BP28:CH28" si="17">IF(SUM($C$19:$N$19)=0,0,BO28+BP10)</f>
        <v>0</v>
      </c>
      <c r="BQ28" s="3">
        <f t="shared" si="17"/>
        <v>0</v>
      </c>
      <c r="BR28" s="3">
        <f t="shared" si="17"/>
        <v>0</v>
      </c>
      <c r="BS28" s="3">
        <f t="shared" si="17"/>
        <v>0</v>
      </c>
      <c r="BT28" s="3">
        <f t="shared" si="17"/>
        <v>0</v>
      </c>
      <c r="BU28" s="3">
        <f t="shared" si="17"/>
        <v>0</v>
      </c>
      <c r="BV28" s="3">
        <f t="shared" si="17"/>
        <v>0</v>
      </c>
      <c r="BW28" s="3">
        <f t="shared" si="17"/>
        <v>0</v>
      </c>
      <c r="BX28" s="3">
        <f t="shared" si="17"/>
        <v>0</v>
      </c>
      <c r="BY28" s="3">
        <f t="shared" si="17"/>
        <v>0</v>
      </c>
      <c r="BZ28" s="3">
        <f t="shared" si="17"/>
        <v>0</v>
      </c>
      <c r="CA28" s="3">
        <f t="shared" si="17"/>
        <v>0</v>
      </c>
      <c r="CB28" s="3">
        <f t="shared" si="17"/>
        <v>0</v>
      </c>
      <c r="CC28" s="3">
        <f t="shared" si="17"/>
        <v>0</v>
      </c>
      <c r="CD28" s="3">
        <f t="shared" si="17"/>
        <v>0</v>
      </c>
      <c r="CE28" s="3">
        <f t="shared" si="17"/>
        <v>0</v>
      </c>
      <c r="CF28" s="3">
        <f t="shared" si="17"/>
        <v>0</v>
      </c>
      <c r="CG28" s="3">
        <f t="shared" si="17"/>
        <v>0</v>
      </c>
      <c r="CH28" s="12">
        <f t="shared" si="17"/>
        <v>0</v>
      </c>
    </row>
    <row r="29" spans="1:86" x14ac:dyDescent="0.3">
      <c r="A29" s="639"/>
      <c r="B29" s="11" t="str">
        <f t="shared" si="5"/>
        <v>HVAC</v>
      </c>
      <c r="C29" s="3">
        <f t="shared" si="5"/>
        <v>0</v>
      </c>
      <c r="D29" s="3">
        <f t="shared" ref="D29:BO29" si="18">IF(SUM($C$19:$N$19)=0,0,C29+D11)</f>
        <v>0</v>
      </c>
      <c r="E29" s="3">
        <f t="shared" si="18"/>
        <v>0</v>
      </c>
      <c r="F29" s="3">
        <f t="shared" si="18"/>
        <v>0</v>
      </c>
      <c r="G29" s="3">
        <f t="shared" si="18"/>
        <v>0</v>
      </c>
      <c r="H29" s="3">
        <f t="shared" si="18"/>
        <v>0</v>
      </c>
      <c r="I29" s="3">
        <f t="shared" si="18"/>
        <v>0</v>
      </c>
      <c r="J29" s="3">
        <f t="shared" si="18"/>
        <v>0</v>
      </c>
      <c r="K29" s="3">
        <f t="shared" si="18"/>
        <v>0</v>
      </c>
      <c r="L29" s="3">
        <f t="shared" si="18"/>
        <v>0</v>
      </c>
      <c r="M29" s="3">
        <f t="shared" si="18"/>
        <v>0</v>
      </c>
      <c r="N29" s="3">
        <f t="shared" si="18"/>
        <v>0</v>
      </c>
      <c r="O29" s="3">
        <f t="shared" si="18"/>
        <v>0</v>
      </c>
      <c r="P29" s="3">
        <f t="shared" si="18"/>
        <v>0</v>
      </c>
      <c r="Q29" s="3">
        <f t="shared" si="18"/>
        <v>0</v>
      </c>
      <c r="R29" s="3">
        <f t="shared" si="18"/>
        <v>0</v>
      </c>
      <c r="S29" s="3">
        <f t="shared" si="18"/>
        <v>0</v>
      </c>
      <c r="T29" s="3">
        <f t="shared" si="18"/>
        <v>0</v>
      </c>
      <c r="U29" s="3">
        <f t="shared" si="18"/>
        <v>0</v>
      </c>
      <c r="V29" s="3">
        <f t="shared" si="18"/>
        <v>0</v>
      </c>
      <c r="W29" s="3">
        <f t="shared" si="18"/>
        <v>0</v>
      </c>
      <c r="X29" s="3">
        <f t="shared" si="18"/>
        <v>0</v>
      </c>
      <c r="Y29" s="3">
        <f t="shared" si="18"/>
        <v>0</v>
      </c>
      <c r="Z29" s="3">
        <f t="shared" si="18"/>
        <v>0</v>
      </c>
      <c r="AA29" s="3">
        <f t="shared" si="18"/>
        <v>0</v>
      </c>
      <c r="AB29" s="3">
        <f t="shared" si="18"/>
        <v>0</v>
      </c>
      <c r="AC29" s="3">
        <f t="shared" si="18"/>
        <v>0</v>
      </c>
      <c r="AD29" s="3">
        <f t="shared" si="18"/>
        <v>0</v>
      </c>
      <c r="AE29" s="3">
        <f t="shared" si="18"/>
        <v>0</v>
      </c>
      <c r="AF29" s="3">
        <f t="shared" si="18"/>
        <v>0</v>
      </c>
      <c r="AG29" s="3">
        <f t="shared" si="18"/>
        <v>0</v>
      </c>
      <c r="AH29" s="3">
        <f t="shared" si="18"/>
        <v>0</v>
      </c>
      <c r="AI29" s="3">
        <f t="shared" si="18"/>
        <v>0</v>
      </c>
      <c r="AJ29" s="3">
        <f t="shared" si="18"/>
        <v>0</v>
      </c>
      <c r="AK29" s="3">
        <f t="shared" si="18"/>
        <v>0</v>
      </c>
      <c r="AL29" s="3">
        <f t="shared" si="18"/>
        <v>0</v>
      </c>
      <c r="AM29" s="3">
        <f t="shared" si="18"/>
        <v>0</v>
      </c>
      <c r="AN29" s="3">
        <f t="shared" si="18"/>
        <v>0</v>
      </c>
      <c r="AO29" s="3">
        <f t="shared" si="18"/>
        <v>0</v>
      </c>
      <c r="AP29" s="3">
        <f t="shared" si="18"/>
        <v>0</v>
      </c>
      <c r="AQ29" s="3">
        <f t="shared" si="18"/>
        <v>0</v>
      </c>
      <c r="AR29" s="3">
        <f t="shared" si="18"/>
        <v>0</v>
      </c>
      <c r="AS29" s="3">
        <f t="shared" si="18"/>
        <v>0</v>
      </c>
      <c r="AT29" s="3">
        <f t="shared" si="18"/>
        <v>0</v>
      </c>
      <c r="AU29" s="3">
        <f t="shared" si="18"/>
        <v>0</v>
      </c>
      <c r="AV29" s="3">
        <f t="shared" si="18"/>
        <v>0</v>
      </c>
      <c r="AW29" s="3">
        <f t="shared" si="18"/>
        <v>0</v>
      </c>
      <c r="AX29" s="3">
        <f t="shared" si="18"/>
        <v>0</v>
      </c>
      <c r="AY29" s="3">
        <f t="shared" si="18"/>
        <v>0</v>
      </c>
      <c r="AZ29" s="3">
        <f t="shared" si="18"/>
        <v>0</v>
      </c>
      <c r="BA29" s="3">
        <f t="shared" si="18"/>
        <v>0</v>
      </c>
      <c r="BB29" s="3">
        <f t="shared" si="18"/>
        <v>0</v>
      </c>
      <c r="BC29" s="3">
        <f t="shared" si="18"/>
        <v>0</v>
      </c>
      <c r="BD29" s="3">
        <f t="shared" si="18"/>
        <v>0</v>
      </c>
      <c r="BE29" s="3">
        <f t="shared" si="18"/>
        <v>0</v>
      </c>
      <c r="BF29" s="3">
        <f t="shared" si="18"/>
        <v>0</v>
      </c>
      <c r="BG29" s="3">
        <f t="shared" si="18"/>
        <v>0</v>
      </c>
      <c r="BH29" s="3">
        <f t="shared" si="18"/>
        <v>0</v>
      </c>
      <c r="BI29" s="3">
        <f t="shared" si="18"/>
        <v>0</v>
      </c>
      <c r="BJ29" s="3">
        <f t="shared" si="18"/>
        <v>0</v>
      </c>
      <c r="BK29" s="3">
        <f t="shared" si="18"/>
        <v>0</v>
      </c>
      <c r="BL29" s="3">
        <f t="shared" si="18"/>
        <v>0</v>
      </c>
      <c r="BM29" s="3">
        <f t="shared" si="18"/>
        <v>0</v>
      </c>
      <c r="BN29" s="3">
        <f t="shared" si="18"/>
        <v>0</v>
      </c>
      <c r="BO29" s="3">
        <f t="shared" si="18"/>
        <v>0</v>
      </c>
      <c r="BP29" s="3">
        <f t="shared" ref="BP29:CH29" si="19">IF(SUM($C$19:$N$19)=0,0,BO29+BP11)</f>
        <v>0</v>
      </c>
      <c r="BQ29" s="3">
        <f t="shared" si="19"/>
        <v>0</v>
      </c>
      <c r="BR29" s="3">
        <f t="shared" si="19"/>
        <v>0</v>
      </c>
      <c r="BS29" s="3">
        <f t="shared" si="19"/>
        <v>0</v>
      </c>
      <c r="BT29" s="3">
        <f t="shared" si="19"/>
        <v>0</v>
      </c>
      <c r="BU29" s="3">
        <f t="shared" si="19"/>
        <v>0</v>
      </c>
      <c r="BV29" s="3">
        <f t="shared" si="19"/>
        <v>0</v>
      </c>
      <c r="BW29" s="3">
        <f t="shared" si="19"/>
        <v>0</v>
      </c>
      <c r="BX29" s="3">
        <f t="shared" si="19"/>
        <v>0</v>
      </c>
      <c r="BY29" s="3">
        <f t="shared" si="19"/>
        <v>0</v>
      </c>
      <c r="BZ29" s="3">
        <f t="shared" si="19"/>
        <v>0</v>
      </c>
      <c r="CA29" s="3">
        <f t="shared" si="19"/>
        <v>0</v>
      </c>
      <c r="CB29" s="3">
        <f t="shared" si="19"/>
        <v>0</v>
      </c>
      <c r="CC29" s="3">
        <f t="shared" si="19"/>
        <v>0</v>
      </c>
      <c r="CD29" s="3">
        <f t="shared" si="19"/>
        <v>0</v>
      </c>
      <c r="CE29" s="3">
        <f t="shared" si="19"/>
        <v>0</v>
      </c>
      <c r="CF29" s="3">
        <f t="shared" si="19"/>
        <v>0</v>
      </c>
      <c r="CG29" s="3">
        <f t="shared" si="19"/>
        <v>0</v>
      </c>
      <c r="CH29" s="12">
        <f t="shared" si="19"/>
        <v>0</v>
      </c>
    </row>
    <row r="30" spans="1:86" x14ac:dyDescent="0.3">
      <c r="A30" s="639"/>
      <c r="B30" s="11" t="str">
        <f t="shared" si="5"/>
        <v>Lighting</v>
      </c>
      <c r="C30" s="3">
        <f t="shared" si="5"/>
        <v>0</v>
      </c>
      <c r="D30" s="3">
        <f t="shared" ref="D30:BO30" si="20">IF(SUM($C$19:$N$19)=0,0,C30+D12)</f>
        <v>0</v>
      </c>
      <c r="E30" s="3">
        <f t="shared" si="20"/>
        <v>0</v>
      </c>
      <c r="F30" s="3">
        <f t="shared" si="20"/>
        <v>0</v>
      </c>
      <c r="G30" s="3">
        <f t="shared" si="20"/>
        <v>0</v>
      </c>
      <c r="H30" s="3">
        <f t="shared" si="20"/>
        <v>0</v>
      </c>
      <c r="I30" s="3">
        <f t="shared" si="20"/>
        <v>0</v>
      </c>
      <c r="J30" s="3">
        <f t="shared" si="20"/>
        <v>0</v>
      </c>
      <c r="K30" s="3">
        <f t="shared" si="20"/>
        <v>0</v>
      </c>
      <c r="L30" s="3">
        <f t="shared" si="20"/>
        <v>0</v>
      </c>
      <c r="M30" s="3">
        <f t="shared" si="20"/>
        <v>0</v>
      </c>
      <c r="N30" s="3">
        <f t="shared" si="20"/>
        <v>0</v>
      </c>
      <c r="O30" s="3">
        <f t="shared" si="20"/>
        <v>0</v>
      </c>
      <c r="P30" s="3">
        <f t="shared" si="20"/>
        <v>0</v>
      </c>
      <c r="Q30" s="3">
        <f t="shared" si="20"/>
        <v>0</v>
      </c>
      <c r="R30" s="3">
        <f t="shared" si="20"/>
        <v>0</v>
      </c>
      <c r="S30" s="3">
        <f t="shared" si="20"/>
        <v>0</v>
      </c>
      <c r="T30" s="3">
        <f t="shared" si="20"/>
        <v>0</v>
      </c>
      <c r="U30" s="3">
        <f t="shared" si="20"/>
        <v>0</v>
      </c>
      <c r="V30" s="3">
        <f t="shared" si="20"/>
        <v>0</v>
      </c>
      <c r="W30" s="3">
        <f t="shared" si="20"/>
        <v>0</v>
      </c>
      <c r="X30" s="3">
        <f t="shared" si="20"/>
        <v>0</v>
      </c>
      <c r="Y30" s="3">
        <f t="shared" si="20"/>
        <v>0</v>
      </c>
      <c r="Z30" s="3">
        <f t="shared" si="20"/>
        <v>0</v>
      </c>
      <c r="AA30" s="3">
        <f t="shared" si="20"/>
        <v>0</v>
      </c>
      <c r="AB30" s="3">
        <f t="shared" si="20"/>
        <v>0</v>
      </c>
      <c r="AC30" s="3">
        <f t="shared" si="20"/>
        <v>0</v>
      </c>
      <c r="AD30" s="3">
        <f t="shared" si="20"/>
        <v>0</v>
      </c>
      <c r="AE30" s="3">
        <f t="shared" si="20"/>
        <v>0</v>
      </c>
      <c r="AF30" s="3">
        <f t="shared" si="20"/>
        <v>0</v>
      </c>
      <c r="AG30" s="3">
        <f t="shared" si="20"/>
        <v>0</v>
      </c>
      <c r="AH30" s="3">
        <f t="shared" si="20"/>
        <v>0</v>
      </c>
      <c r="AI30" s="3">
        <f t="shared" si="20"/>
        <v>0</v>
      </c>
      <c r="AJ30" s="3">
        <f t="shared" si="20"/>
        <v>0</v>
      </c>
      <c r="AK30" s="3">
        <f t="shared" si="20"/>
        <v>0</v>
      </c>
      <c r="AL30" s="3">
        <f t="shared" si="20"/>
        <v>0</v>
      </c>
      <c r="AM30" s="3">
        <f t="shared" si="20"/>
        <v>0</v>
      </c>
      <c r="AN30" s="3">
        <f t="shared" si="20"/>
        <v>0</v>
      </c>
      <c r="AO30" s="3">
        <f t="shared" si="20"/>
        <v>0</v>
      </c>
      <c r="AP30" s="3">
        <f t="shared" si="20"/>
        <v>0</v>
      </c>
      <c r="AQ30" s="3">
        <f t="shared" si="20"/>
        <v>0</v>
      </c>
      <c r="AR30" s="3">
        <f t="shared" si="20"/>
        <v>0</v>
      </c>
      <c r="AS30" s="3">
        <f t="shared" si="20"/>
        <v>0</v>
      </c>
      <c r="AT30" s="3">
        <f t="shared" si="20"/>
        <v>0</v>
      </c>
      <c r="AU30" s="3">
        <f t="shared" si="20"/>
        <v>0</v>
      </c>
      <c r="AV30" s="3">
        <f t="shared" si="20"/>
        <v>0</v>
      </c>
      <c r="AW30" s="3">
        <f t="shared" si="20"/>
        <v>0</v>
      </c>
      <c r="AX30" s="3">
        <f t="shared" si="20"/>
        <v>0</v>
      </c>
      <c r="AY30" s="3">
        <f t="shared" si="20"/>
        <v>0</v>
      </c>
      <c r="AZ30" s="3">
        <f t="shared" si="20"/>
        <v>0</v>
      </c>
      <c r="BA30" s="3">
        <f t="shared" si="20"/>
        <v>0</v>
      </c>
      <c r="BB30" s="3">
        <f t="shared" si="20"/>
        <v>0</v>
      </c>
      <c r="BC30" s="3">
        <f t="shared" si="20"/>
        <v>0</v>
      </c>
      <c r="BD30" s="3">
        <f t="shared" si="20"/>
        <v>0</v>
      </c>
      <c r="BE30" s="3">
        <f t="shared" si="20"/>
        <v>0</v>
      </c>
      <c r="BF30" s="3">
        <f t="shared" si="20"/>
        <v>0</v>
      </c>
      <c r="BG30" s="3">
        <f t="shared" si="20"/>
        <v>0</v>
      </c>
      <c r="BH30" s="3">
        <f t="shared" si="20"/>
        <v>0</v>
      </c>
      <c r="BI30" s="3">
        <f t="shared" si="20"/>
        <v>0</v>
      </c>
      <c r="BJ30" s="3">
        <f t="shared" si="20"/>
        <v>0</v>
      </c>
      <c r="BK30" s="3">
        <f t="shared" si="20"/>
        <v>0</v>
      </c>
      <c r="BL30" s="3">
        <f t="shared" si="20"/>
        <v>0</v>
      </c>
      <c r="BM30" s="3">
        <f t="shared" si="20"/>
        <v>0</v>
      </c>
      <c r="BN30" s="3">
        <f t="shared" si="20"/>
        <v>0</v>
      </c>
      <c r="BO30" s="3">
        <f t="shared" si="20"/>
        <v>0</v>
      </c>
      <c r="BP30" s="3">
        <f t="shared" ref="BP30:CH30" si="21">IF(SUM($C$19:$N$19)=0,0,BO30+BP12)</f>
        <v>0</v>
      </c>
      <c r="BQ30" s="3">
        <f t="shared" si="21"/>
        <v>0</v>
      </c>
      <c r="BR30" s="3">
        <f t="shared" si="21"/>
        <v>0</v>
      </c>
      <c r="BS30" s="3">
        <f t="shared" si="21"/>
        <v>0</v>
      </c>
      <c r="BT30" s="3">
        <f t="shared" si="21"/>
        <v>0</v>
      </c>
      <c r="BU30" s="3">
        <f t="shared" si="21"/>
        <v>0</v>
      </c>
      <c r="BV30" s="3">
        <f t="shared" si="21"/>
        <v>0</v>
      </c>
      <c r="BW30" s="3">
        <f t="shared" si="21"/>
        <v>0</v>
      </c>
      <c r="BX30" s="3">
        <f t="shared" si="21"/>
        <v>0</v>
      </c>
      <c r="BY30" s="3">
        <f t="shared" si="21"/>
        <v>0</v>
      </c>
      <c r="BZ30" s="3">
        <f t="shared" si="21"/>
        <v>0</v>
      </c>
      <c r="CA30" s="3">
        <f t="shared" si="21"/>
        <v>0</v>
      </c>
      <c r="CB30" s="3">
        <f t="shared" si="21"/>
        <v>0</v>
      </c>
      <c r="CC30" s="3">
        <f t="shared" si="21"/>
        <v>0</v>
      </c>
      <c r="CD30" s="3">
        <f t="shared" si="21"/>
        <v>0</v>
      </c>
      <c r="CE30" s="3">
        <f t="shared" si="21"/>
        <v>0</v>
      </c>
      <c r="CF30" s="3">
        <f t="shared" si="21"/>
        <v>0</v>
      </c>
      <c r="CG30" s="3">
        <f t="shared" si="21"/>
        <v>0</v>
      </c>
      <c r="CH30" s="12">
        <f t="shared" si="21"/>
        <v>0</v>
      </c>
    </row>
    <row r="31" spans="1:86" x14ac:dyDescent="0.3">
      <c r="A31" s="639"/>
      <c r="B31" s="11" t="str">
        <f t="shared" si="5"/>
        <v>Miscellaneous</v>
      </c>
      <c r="C31" s="3">
        <f t="shared" si="5"/>
        <v>0</v>
      </c>
      <c r="D31" s="3">
        <f t="shared" ref="D31:BO31" si="22">IF(SUM($C$19:$N$19)=0,0,C31+D13)</f>
        <v>0</v>
      </c>
      <c r="E31" s="3">
        <f t="shared" si="22"/>
        <v>0</v>
      </c>
      <c r="F31" s="3">
        <f t="shared" si="22"/>
        <v>0</v>
      </c>
      <c r="G31" s="3">
        <f t="shared" si="22"/>
        <v>0</v>
      </c>
      <c r="H31" s="3">
        <f t="shared" si="22"/>
        <v>0</v>
      </c>
      <c r="I31" s="3">
        <f t="shared" si="22"/>
        <v>0</v>
      </c>
      <c r="J31" s="3">
        <f t="shared" si="22"/>
        <v>0</v>
      </c>
      <c r="K31" s="3">
        <f t="shared" si="22"/>
        <v>0</v>
      </c>
      <c r="L31" s="3">
        <f t="shared" si="22"/>
        <v>0</v>
      </c>
      <c r="M31" s="3">
        <f t="shared" si="22"/>
        <v>0</v>
      </c>
      <c r="N31" s="3">
        <f t="shared" si="22"/>
        <v>0</v>
      </c>
      <c r="O31" s="3">
        <f t="shared" si="22"/>
        <v>0</v>
      </c>
      <c r="P31" s="3">
        <f t="shared" si="22"/>
        <v>0</v>
      </c>
      <c r="Q31" s="3">
        <f t="shared" si="22"/>
        <v>0</v>
      </c>
      <c r="R31" s="3">
        <f t="shared" si="22"/>
        <v>0</v>
      </c>
      <c r="S31" s="3">
        <f t="shared" si="22"/>
        <v>0</v>
      </c>
      <c r="T31" s="3">
        <f t="shared" si="22"/>
        <v>0</v>
      </c>
      <c r="U31" s="3">
        <f t="shared" si="22"/>
        <v>0</v>
      </c>
      <c r="V31" s="3">
        <f t="shared" si="22"/>
        <v>0</v>
      </c>
      <c r="W31" s="3">
        <f t="shared" si="22"/>
        <v>0</v>
      </c>
      <c r="X31" s="3">
        <f t="shared" si="22"/>
        <v>0</v>
      </c>
      <c r="Y31" s="3">
        <f t="shared" si="22"/>
        <v>0</v>
      </c>
      <c r="Z31" s="3">
        <f t="shared" si="22"/>
        <v>0</v>
      </c>
      <c r="AA31" s="3">
        <f t="shared" si="22"/>
        <v>0</v>
      </c>
      <c r="AB31" s="3">
        <f t="shared" si="22"/>
        <v>0</v>
      </c>
      <c r="AC31" s="3">
        <f t="shared" si="22"/>
        <v>0</v>
      </c>
      <c r="AD31" s="3">
        <f t="shared" si="22"/>
        <v>0</v>
      </c>
      <c r="AE31" s="3">
        <f t="shared" si="22"/>
        <v>0</v>
      </c>
      <c r="AF31" s="3">
        <f t="shared" si="22"/>
        <v>0</v>
      </c>
      <c r="AG31" s="3">
        <f t="shared" si="22"/>
        <v>0</v>
      </c>
      <c r="AH31" s="3">
        <f t="shared" si="22"/>
        <v>0</v>
      </c>
      <c r="AI31" s="3">
        <f t="shared" si="22"/>
        <v>0</v>
      </c>
      <c r="AJ31" s="3">
        <f t="shared" si="22"/>
        <v>0</v>
      </c>
      <c r="AK31" s="3">
        <f t="shared" si="22"/>
        <v>0</v>
      </c>
      <c r="AL31" s="3">
        <f t="shared" si="22"/>
        <v>0</v>
      </c>
      <c r="AM31" s="3">
        <f t="shared" si="22"/>
        <v>0</v>
      </c>
      <c r="AN31" s="3">
        <f t="shared" si="22"/>
        <v>0</v>
      </c>
      <c r="AO31" s="3">
        <f t="shared" si="22"/>
        <v>0</v>
      </c>
      <c r="AP31" s="3">
        <f t="shared" si="22"/>
        <v>0</v>
      </c>
      <c r="AQ31" s="3">
        <f t="shared" si="22"/>
        <v>0</v>
      </c>
      <c r="AR31" s="3">
        <f t="shared" si="22"/>
        <v>0</v>
      </c>
      <c r="AS31" s="3">
        <f t="shared" si="22"/>
        <v>0</v>
      </c>
      <c r="AT31" s="3">
        <f t="shared" si="22"/>
        <v>0</v>
      </c>
      <c r="AU31" s="3">
        <f t="shared" si="22"/>
        <v>0</v>
      </c>
      <c r="AV31" s="3">
        <f t="shared" si="22"/>
        <v>0</v>
      </c>
      <c r="AW31" s="3">
        <f t="shared" si="22"/>
        <v>0</v>
      </c>
      <c r="AX31" s="3">
        <f t="shared" si="22"/>
        <v>0</v>
      </c>
      <c r="AY31" s="3">
        <f t="shared" si="22"/>
        <v>0</v>
      </c>
      <c r="AZ31" s="3">
        <f t="shared" si="22"/>
        <v>0</v>
      </c>
      <c r="BA31" s="3">
        <f t="shared" si="22"/>
        <v>0</v>
      </c>
      <c r="BB31" s="3">
        <f t="shared" si="22"/>
        <v>0</v>
      </c>
      <c r="BC31" s="3">
        <f t="shared" si="22"/>
        <v>0</v>
      </c>
      <c r="BD31" s="3">
        <f t="shared" si="22"/>
        <v>0</v>
      </c>
      <c r="BE31" s="3">
        <f t="shared" si="22"/>
        <v>0</v>
      </c>
      <c r="BF31" s="3">
        <f t="shared" si="22"/>
        <v>0</v>
      </c>
      <c r="BG31" s="3">
        <f t="shared" si="22"/>
        <v>0</v>
      </c>
      <c r="BH31" s="3">
        <f t="shared" si="22"/>
        <v>0</v>
      </c>
      <c r="BI31" s="3">
        <f t="shared" si="22"/>
        <v>0</v>
      </c>
      <c r="BJ31" s="3">
        <f t="shared" si="22"/>
        <v>0</v>
      </c>
      <c r="BK31" s="3">
        <f t="shared" si="22"/>
        <v>0</v>
      </c>
      <c r="BL31" s="3">
        <f t="shared" si="22"/>
        <v>0</v>
      </c>
      <c r="BM31" s="3">
        <f t="shared" si="22"/>
        <v>0</v>
      </c>
      <c r="BN31" s="3">
        <f t="shared" si="22"/>
        <v>0</v>
      </c>
      <c r="BO31" s="3">
        <f t="shared" si="22"/>
        <v>0</v>
      </c>
      <c r="BP31" s="3">
        <f t="shared" ref="BP31:CH31" si="23">IF(SUM($C$19:$N$19)=0,0,BO31+BP13)</f>
        <v>0</v>
      </c>
      <c r="BQ31" s="3">
        <f t="shared" si="23"/>
        <v>0</v>
      </c>
      <c r="BR31" s="3">
        <f t="shared" si="23"/>
        <v>0</v>
      </c>
      <c r="BS31" s="3">
        <f t="shared" si="23"/>
        <v>0</v>
      </c>
      <c r="BT31" s="3">
        <f t="shared" si="23"/>
        <v>0</v>
      </c>
      <c r="BU31" s="3">
        <f t="shared" si="23"/>
        <v>0</v>
      </c>
      <c r="BV31" s="3">
        <f t="shared" si="23"/>
        <v>0</v>
      </c>
      <c r="BW31" s="3">
        <f t="shared" si="23"/>
        <v>0</v>
      </c>
      <c r="BX31" s="3">
        <f t="shared" si="23"/>
        <v>0</v>
      </c>
      <c r="BY31" s="3">
        <f t="shared" si="23"/>
        <v>0</v>
      </c>
      <c r="BZ31" s="3">
        <f t="shared" si="23"/>
        <v>0</v>
      </c>
      <c r="CA31" s="3">
        <f t="shared" si="23"/>
        <v>0</v>
      </c>
      <c r="CB31" s="3">
        <f t="shared" si="23"/>
        <v>0</v>
      </c>
      <c r="CC31" s="3">
        <f t="shared" si="23"/>
        <v>0</v>
      </c>
      <c r="CD31" s="3">
        <f t="shared" si="23"/>
        <v>0</v>
      </c>
      <c r="CE31" s="3">
        <f t="shared" si="23"/>
        <v>0</v>
      </c>
      <c r="CF31" s="3">
        <f t="shared" si="23"/>
        <v>0</v>
      </c>
      <c r="CG31" s="3">
        <f t="shared" si="23"/>
        <v>0</v>
      </c>
      <c r="CH31" s="12">
        <f t="shared" si="23"/>
        <v>0</v>
      </c>
    </row>
    <row r="32" spans="1:86" ht="15" customHeight="1" x14ac:dyDescent="0.3">
      <c r="A32" s="639"/>
      <c r="B32" s="11" t="str">
        <f t="shared" si="5"/>
        <v>Motors</v>
      </c>
      <c r="C32" s="3">
        <f t="shared" si="5"/>
        <v>0</v>
      </c>
      <c r="D32" s="3">
        <f t="shared" ref="D32:BO32" si="24">IF(SUM($C$19:$N$19)=0,0,C32+D14)</f>
        <v>0</v>
      </c>
      <c r="E32" s="3">
        <f t="shared" si="24"/>
        <v>0</v>
      </c>
      <c r="F32" s="3">
        <f t="shared" si="24"/>
        <v>0</v>
      </c>
      <c r="G32" s="3">
        <f t="shared" si="24"/>
        <v>0</v>
      </c>
      <c r="H32" s="3">
        <f t="shared" si="24"/>
        <v>0</v>
      </c>
      <c r="I32" s="3">
        <f t="shared" si="24"/>
        <v>0</v>
      </c>
      <c r="J32" s="3">
        <f t="shared" si="24"/>
        <v>0</v>
      </c>
      <c r="K32" s="3">
        <f t="shared" si="24"/>
        <v>0</v>
      </c>
      <c r="L32" s="3">
        <f t="shared" si="24"/>
        <v>0</v>
      </c>
      <c r="M32" s="3">
        <f t="shared" si="24"/>
        <v>0</v>
      </c>
      <c r="N32" s="3">
        <f t="shared" si="24"/>
        <v>0</v>
      </c>
      <c r="O32" s="3">
        <f t="shared" si="24"/>
        <v>0</v>
      </c>
      <c r="P32" s="3">
        <f t="shared" si="24"/>
        <v>0</v>
      </c>
      <c r="Q32" s="3">
        <f t="shared" si="24"/>
        <v>0</v>
      </c>
      <c r="R32" s="3">
        <f t="shared" si="24"/>
        <v>0</v>
      </c>
      <c r="S32" s="3">
        <f t="shared" si="24"/>
        <v>0</v>
      </c>
      <c r="T32" s="3">
        <f t="shared" si="24"/>
        <v>0</v>
      </c>
      <c r="U32" s="3">
        <f t="shared" si="24"/>
        <v>0</v>
      </c>
      <c r="V32" s="3">
        <f t="shared" si="24"/>
        <v>0</v>
      </c>
      <c r="W32" s="3">
        <f t="shared" si="24"/>
        <v>0</v>
      </c>
      <c r="X32" s="3">
        <f t="shared" si="24"/>
        <v>0</v>
      </c>
      <c r="Y32" s="3">
        <f t="shared" si="24"/>
        <v>0</v>
      </c>
      <c r="Z32" s="3">
        <f t="shared" si="24"/>
        <v>0</v>
      </c>
      <c r="AA32" s="3">
        <f t="shared" si="24"/>
        <v>0</v>
      </c>
      <c r="AB32" s="3">
        <f t="shared" si="24"/>
        <v>0</v>
      </c>
      <c r="AC32" s="3">
        <f t="shared" si="24"/>
        <v>0</v>
      </c>
      <c r="AD32" s="3">
        <f t="shared" si="24"/>
        <v>0</v>
      </c>
      <c r="AE32" s="3">
        <f t="shared" si="24"/>
        <v>0</v>
      </c>
      <c r="AF32" s="3">
        <f t="shared" si="24"/>
        <v>0</v>
      </c>
      <c r="AG32" s="3">
        <f t="shared" si="24"/>
        <v>0</v>
      </c>
      <c r="AH32" s="3">
        <f t="shared" si="24"/>
        <v>0</v>
      </c>
      <c r="AI32" s="3">
        <f t="shared" si="24"/>
        <v>0</v>
      </c>
      <c r="AJ32" s="3">
        <f t="shared" si="24"/>
        <v>0</v>
      </c>
      <c r="AK32" s="3">
        <f t="shared" si="24"/>
        <v>0</v>
      </c>
      <c r="AL32" s="3">
        <f t="shared" si="24"/>
        <v>0</v>
      </c>
      <c r="AM32" s="3">
        <f t="shared" si="24"/>
        <v>0</v>
      </c>
      <c r="AN32" s="3">
        <f t="shared" si="24"/>
        <v>0</v>
      </c>
      <c r="AO32" s="3">
        <f t="shared" si="24"/>
        <v>0</v>
      </c>
      <c r="AP32" s="3">
        <f t="shared" si="24"/>
        <v>0</v>
      </c>
      <c r="AQ32" s="3">
        <f t="shared" si="24"/>
        <v>0</v>
      </c>
      <c r="AR32" s="3">
        <f t="shared" si="24"/>
        <v>0</v>
      </c>
      <c r="AS32" s="3">
        <f t="shared" si="24"/>
        <v>0</v>
      </c>
      <c r="AT32" s="3">
        <f t="shared" si="24"/>
        <v>0</v>
      </c>
      <c r="AU32" s="3">
        <f t="shared" si="24"/>
        <v>0</v>
      </c>
      <c r="AV32" s="3">
        <f t="shared" si="24"/>
        <v>0</v>
      </c>
      <c r="AW32" s="3">
        <f t="shared" si="24"/>
        <v>0</v>
      </c>
      <c r="AX32" s="3">
        <f t="shared" si="24"/>
        <v>0</v>
      </c>
      <c r="AY32" s="3">
        <f t="shared" si="24"/>
        <v>0</v>
      </c>
      <c r="AZ32" s="3">
        <f t="shared" si="24"/>
        <v>0</v>
      </c>
      <c r="BA32" s="3">
        <f t="shared" si="24"/>
        <v>0</v>
      </c>
      <c r="BB32" s="3">
        <f t="shared" si="24"/>
        <v>0</v>
      </c>
      <c r="BC32" s="3">
        <f t="shared" si="24"/>
        <v>0</v>
      </c>
      <c r="BD32" s="3">
        <f t="shared" si="24"/>
        <v>0</v>
      </c>
      <c r="BE32" s="3">
        <f t="shared" si="24"/>
        <v>0</v>
      </c>
      <c r="BF32" s="3">
        <f t="shared" si="24"/>
        <v>0</v>
      </c>
      <c r="BG32" s="3">
        <f t="shared" si="24"/>
        <v>0</v>
      </c>
      <c r="BH32" s="3">
        <f t="shared" si="24"/>
        <v>0</v>
      </c>
      <c r="BI32" s="3">
        <f t="shared" si="24"/>
        <v>0</v>
      </c>
      <c r="BJ32" s="3">
        <f t="shared" si="24"/>
        <v>0</v>
      </c>
      <c r="BK32" s="3">
        <f t="shared" si="24"/>
        <v>0</v>
      </c>
      <c r="BL32" s="3">
        <f t="shared" si="24"/>
        <v>0</v>
      </c>
      <c r="BM32" s="3">
        <f t="shared" si="24"/>
        <v>0</v>
      </c>
      <c r="BN32" s="3">
        <f t="shared" si="24"/>
        <v>0</v>
      </c>
      <c r="BO32" s="3">
        <f t="shared" si="24"/>
        <v>0</v>
      </c>
      <c r="BP32" s="3">
        <f t="shared" ref="BP32:CH32" si="25">IF(SUM($C$19:$N$19)=0,0,BO32+BP14)</f>
        <v>0</v>
      </c>
      <c r="BQ32" s="3">
        <f t="shared" si="25"/>
        <v>0</v>
      </c>
      <c r="BR32" s="3">
        <f t="shared" si="25"/>
        <v>0</v>
      </c>
      <c r="BS32" s="3">
        <f t="shared" si="25"/>
        <v>0</v>
      </c>
      <c r="BT32" s="3">
        <f t="shared" si="25"/>
        <v>0</v>
      </c>
      <c r="BU32" s="3">
        <f t="shared" si="25"/>
        <v>0</v>
      </c>
      <c r="BV32" s="3">
        <f t="shared" si="25"/>
        <v>0</v>
      </c>
      <c r="BW32" s="3">
        <f t="shared" si="25"/>
        <v>0</v>
      </c>
      <c r="BX32" s="3">
        <f t="shared" si="25"/>
        <v>0</v>
      </c>
      <c r="BY32" s="3">
        <f t="shared" si="25"/>
        <v>0</v>
      </c>
      <c r="BZ32" s="3">
        <f t="shared" si="25"/>
        <v>0</v>
      </c>
      <c r="CA32" s="3">
        <f t="shared" si="25"/>
        <v>0</v>
      </c>
      <c r="CB32" s="3">
        <f t="shared" si="25"/>
        <v>0</v>
      </c>
      <c r="CC32" s="3">
        <f t="shared" si="25"/>
        <v>0</v>
      </c>
      <c r="CD32" s="3">
        <f t="shared" si="25"/>
        <v>0</v>
      </c>
      <c r="CE32" s="3">
        <f t="shared" si="25"/>
        <v>0</v>
      </c>
      <c r="CF32" s="3">
        <f t="shared" si="25"/>
        <v>0</v>
      </c>
      <c r="CG32" s="3">
        <f t="shared" si="25"/>
        <v>0</v>
      </c>
      <c r="CH32" s="12">
        <f t="shared" si="25"/>
        <v>0</v>
      </c>
    </row>
    <row r="33" spans="1:86" x14ac:dyDescent="0.3">
      <c r="A33" s="639"/>
      <c r="B33" s="11" t="str">
        <f t="shared" si="5"/>
        <v>Process</v>
      </c>
      <c r="C33" s="3">
        <f t="shared" si="5"/>
        <v>0</v>
      </c>
      <c r="D33" s="3">
        <f t="shared" ref="D33:BO33" si="26">IF(SUM($C$19:$N$19)=0,0,C33+D15)</f>
        <v>0</v>
      </c>
      <c r="E33" s="3">
        <f t="shared" si="26"/>
        <v>0</v>
      </c>
      <c r="F33" s="3">
        <f t="shared" si="26"/>
        <v>0</v>
      </c>
      <c r="G33" s="3">
        <f t="shared" si="26"/>
        <v>0</v>
      </c>
      <c r="H33" s="3">
        <f t="shared" si="26"/>
        <v>0</v>
      </c>
      <c r="I33" s="3">
        <f t="shared" si="26"/>
        <v>0</v>
      </c>
      <c r="J33" s="3">
        <f t="shared" si="26"/>
        <v>0</v>
      </c>
      <c r="K33" s="3">
        <f t="shared" si="26"/>
        <v>0</v>
      </c>
      <c r="L33" s="3">
        <f t="shared" si="26"/>
        <v>0</v>
      </c>
      <c r="M33" s="3">
        <f t="shared" si="26"/>
        <v>0</v>
      </c>
      <c r="N33" s="3">
        <f t="shared" si="26"/>
        <v>0</v>
      </c>
      <c r="O33" s="3">
        <f t="shared" si="26"/>
        <v>0</v>
      </c>
      <c r="P33" s="3">
        <f t="shared" si="26"/>
        <v>0</v>
      </c>
      <c r="Q33" s="3">
        <f t="shared" si="26"/>
        <v>0</v>
      </c>
      <c r="R33" s="3">
        <f t="shared" si="26"/>
        <v>0</v>
      </c>
      <c r="S33" s="3">
        <f t="shared" si="26"/>
        <v>0</v>
      </c>
      <c r="T33" s="3">
        <f t="shared" si="26"/>
        <v>0</v>
      </c>
      <c r="U33" s="3">
        <f t="shared" si="26"/>
        <v>0</v>
      </c>
      <c r="V33" s="3">
        <f t="shared" si="26"/>
        <v>0</v>
      </c>
      <c r="W33" s="3">
        <f t="shared" si="26"/>
        <v>0</v>
      </c>
      <c r="X33" s="3">
        <f t="shared" si="26"/>
        <v>0</v>
      </c>
      <c r="Y33" s="3">
        <f t="shared" si="26"/>
        <v>0</v>
      </c>
      <c r="Z33" s="3">
        <f t="shared" si="26"/>
        <v>0</v>
      </c>
      <c r="AA33" s="3">
        <f t="shared" si="26"/>
        <v>0</v>
      </c>
      <c r="AB33" s="3">
        <f t="shared" si="26"/>
        <v>0</v>
      </c>
      <c r="AC33" s="3">
        <f t="shared" si="26"/>
        <v>0</v>
      </c>
      <c r="AD33" s="3">
        <f t="shared" si="26"/>
        <v>0</v>
      </c>
      <c r="AE33" s="3">
        <f t="shared" si="26"/>
        <v>0</v>
      </c>
      <c r="AF33" s="3">
        <f t="shared" si="26"/>
        <v>0</v>
      </c>
      <c r="AG33" s="3">
        <f t="shared" si="26"/>
        <v>0</v>
      </c>
      <c r="AH33" s="3">
        <f t="shared" si="26"/>
        <v>0</v>
      </c>
      <c r="AI33" s="3">
        <f t="shared" si="26"/>
        <v>0</v>
      </c>
      <c r="AJ33" s="3">
        <f t="shared" si="26"/>
        <v>0</v>
      </c>
      <c r="AK33" s="3">
        <f t="shared" si="26"/>
        <v>0</v>
      </c>
      <c r="AL33" s="3">
        <f t="shared" si="26"/>
        <v>0</v>
      </c>
      <c r="AM33" s="3">
        <f t="shared" si="26"/>
        <v>0</v>
      </c>
      <c r="AN33" s="3">
        <f t="shared" si="26"/>
        <v>0</v>
      </c>
      <c r="AO33" s="3">
        <f t="shared" si="26"/>
        <v>0</v>
      </c>
      <c r="AP33" s="3">
        <f t="shared" si="26"/>
        <v>0</v>
      </c>
      <c r="AQ33" s="3">
        <f t="shared" si="26"/>
        <v>0</v>
      </c>
      <c r="AR33" s="3">
        <f t="shared" si="26"/>
        <v>0</v>
      </c>
      <c r="AS33" s="3">
        <f t="shared" si="26"/>
        <v>0</v>
      </c>
      <c r="AT33" s="3">
        <f t="shared" si="26"/>
        <v>0</v>
      </c>
      <c r="AU33" s="3">
        <f t="shared" si="26"/>
        <v>0</v>
      </c>
      <c r="AV33" s="3">
        <f t="shared" si="26"/>
        <v>0</v>
      </c>
      <c r="AW33" s="3">
        <f t="shared" si="26"/>
        <v>0</v>
      </c>
      <c r="AX33" s="3">
        <f t="shared" si="26"/>
        <v>0</v>
      </c>
      <c r="AY33" s="3">
        <f t="shared" si="26"/>
        <v>0</v>
      </c>
      <c r="AZ33" s="3">
        <f t="shared" si="26"/>
        <v>0</v>
      </c>
      <c r="BA33" s="3">
        <f t="shared" si="26"/>
        <v>0</v>
      </c>
      <c r="BB33" s="3">
        <f t="shared" si="26"/>
        <v>0</v>
      </c>
      <c r="BC33" s="3">
        <f t="shared" si="26"/>
        <v>0</v>
      </c>
      <c r="BD33" s="3">
        <f t="shared" si="26"/>
        <v>0</v>
      </c>
      <c r="BE33" s="3">
        <f t="shared" si="26"/>
        <v>0</v>
      </c>
      <c r="BF33" s="3">
        <f t="shared" si="26"/>
        <v>0</v>
      </c>
      <c r="BG33" s="3">
        <f t="shared" si="26"/>
        <v>0</v>
      </c>
      <c r="BH33" s="3">
        <f t="shared" si="26"/>
        <v>0</v>
      </c>
      <c r="BI33" s="3">
        <f t="shared" si="26"/>
        <v>0</v>
      </c>
      <c r="BJ33" s="3">
        <f t="shared" si="26"/>
        <v>0</v>
      </c>
      <c r="BK33" s="3">
        <f t="shared" si="26"/>
        <v>0</v>
      </c>
      <c r="BL33" s="3">
        <f t="shared" si="26"/>
        <v>0</v>
      </c>
      <c r="BM33" s="3">
        <f t="shared" si="26"/>
        <v>0</v>
      </c>
      <c r="BN33" s="3">
        <f t="shared" si="26"/>
        <v>0</v>
      </c>
      <c r="BO33" s="3">
        <f t="shared" si="26"/>
        <v>0</v>
      </c>
      <c r="BP33" s="3">
        <f t="shared" ref="BP33:CH33" si="27">IF(SUM($C$19:$N$19)=0,0,BO33+BP15)</f>
        <v>0</v>
      </c>
      <c r="BQ33" s="3">
        <f t="shared" si="27"/>
        <v>0</v>
      </c>
      <c r="BR33" s="3">
        <f t="shared" si="27"/>
        <v>0</v>
      </c>
      <c r="BS33" s="3">
        <f t="shared" si="27"/>
        <v>0</v>
      </c>
      <c r="BT33" s="3">
        <f t="shared" si="27"/>
        <v>0</v>
      </c>
      <c r="BU33" s="3">
        <f t="shared" si="27"/>
        <v>0</v>
      </c>
      <c r="BV33" s="3">
        <f t="shared" si="27"/>
        <v>0</v>
      </c>
      <c r="BW33" s="3">
        <f t="shared" si="27"/>
        <v>0</v>
      </c>
      <c r="BX33" s="3">
        <f t="shared" si="27"/>
        <v>0</v>
      </c>
      <c r="BY33" s="3">
        <f t="shared" si="27"/>
        <v>0</v>
      </c>
      <c r="BZ33" s="3">
        <f t="shared" si="27"/>
        <v>0</v>
      </c>
      <c r="CA33" s="3">
        <f t="shared" si="27"/>
        <v>0</v>
      </c>
      <c r="CB33" s="3">
        <f t="shared" si="27"/>
        <v>0</v>
      </c>
      <c r="CC33" s="3">
        <f t="shared" si="27"/>
        <v>0</v>
      </c>
      <c r="CD33" s="3">
        <f t="shared" si="27"/>
        <v>0</v>
      </c>
      <c r="CE33" s="3">
        <f t="shared" si="27"/>
        <v>0</v>
      </c>
      <c r="CF33" s="3">
        <f t="shared" si="27"/>
        <v>0</v>
      </c>
      <c r="CG33" s="3">
        <f t="shared" si="27"/>
        <v>0</v>
      </c>
      <c r="CH33" s="12">
        <f t="shared" si="27"/>
        <v>0</v>
      </c>
    </row>
    <row r="34" spans="1:86" x14ac:dyDescent="0.3">
      <c r="A34" s="639"/>
      <c r="B34" s="11" t="str">
        <f t="shared" si="5"/>
        <v>Refrigeration</v>
      </c>
      <c r="C34" s="3">
        <f t="shared" si="5"/>
        <v>0</v>
      </c>
      <c r="D34" s="3">
        <f t="shared" ref="D34:BO34" si="28">IF(SUM($C$19:$N$19)=0,0,C34+D16)</f>
        <v>0</v>
      </c>
      <c r="E34" s="3">
        <f t="shared" si="28"/>
        <v>0</v>
      </c>
      <c r="F34" s="3">
        <f t="shared" si="28"/>
        <v>0</v>
      </c>
      <c r="G34" s="3">
        <f t="shared" si="28"/>
        <v>0</v>
      </c>
      <c r="H34" s="3">
        <f t="shared" si="28"/>
        <v>0</v>
      </c>
      <c r="I34" s="3">
        <f t="shared" si="28"/>
        <v>0</v>
      </c>
      <c r="J34" s="3">
        <f t="shared" si="28"/>
        <v>0</v>
      </c>
      <c r="K34" s="3">
        <f t="shared" si="28"/>
        <v>0</v>
      </c>
      <c r="L34" s="3">
        <f t="shared" si="28"/>
        <v>0</v>
      </c>
      <c r="M34" s="3">
        <f t="shared" si="28"/>
        <v>0</v>
      </c>
      <c r="N34" s="3">
        <f t="shared" si="28"/>
        <v>0</v>
      </c>
      <c r="O34" s="3">
        <f t="shared" si="28"/>
        <v>0</v>
      </c>
      <c r="P34" s="3">
        <f t="shared" si="28"/>
        <v>0</v>
      </c>
      <c r="Q34" s="3">
        <f t="shared" si="28"/>
        <v>0</v>
      </c>
      <c r="R34" s="3">
        <f t="shared" si="28"/>
        <v>0</v>
      </c>
      <c r="S34" s="3">
        <f t="shared" si="28"/>
        <v>0</v>
      </c>
      <c r="T34" s="3">
        <f t="shared" si="28"/>
        <v>0</v>
      </c>
      <c r="U34" s="3">
        <f t="shared" si="28"/>
        <v>0</v>
      </c>
      <c r="V34" s="3">
        <f t="shared" si="28"/>
        <v>0</v>
      </c>
      <c r="W34" s="3">
        <f t="shared" si="28"/>
        <v>0</v>
      </c>
      <c r="X34" s="3">
        <f t="shared" si="28"/>
        <v>0</v>
      </c>
      <c r="Y34" s="3">
        <f t="shared" si="28"/>
        <v>0</v>
      </c>
      <c r="Z34" s="3">
        <f t="shared" si="28"/>
        <v>0</v>
      </c>
      <c r="AA34" s="3">
        <f t="shared" si="28"/>
        <v>0</v>
      </c>
      <c r="AB34" s="3">
        <f t="shared" si="28"/>
        <v>0</v>
      </c>
      <c r="AC34" s="3">
        <f t="shared" si="28"/>
        <v>0</v>
      </c>
      <c r="AD34" s="3">
        <f t="shared" si="28"/>
        <v>0</v>
      </c>
      <c r="AE34" s="3">
        <f t="shared" si="28"/>
        <v>0</v>
      </c>
      <c r="AF34" s="3">
        <f t="shared" si="28"/>
        <v>0</v>
      </c>
      <c r="AG34" s="3">
        <f t="shared" si="28"/>
        <v>0</v>
      </c>
      <c r="AH34" s="3">
        <f t="shared" si="28"/>
        <v>0</v>
      </c>
      <c r="AI34" s="3">
        <f t="shared" si="28"/>
        <v>0</v>
      </c>
      <c r="AJ34" s="3">
        <f t="shared" si="28"/>
        <v>0</v>
      </c>
      <c r="AK34" s="3">
        <f t="shared" si="28"/>
        <v>0</v>
      </c>
      <c r="AL34" s="3">
        <f t="shared" si="28"/>
        <v>0</v>
      </c>
      <c r="AM34" s="3">
        <f t="shared" si="28"/>
        <v>0</v>
      </c>
      <c r="AN34" s="3">
        <f t="shared" si="28"/>
        <v>0</v>
      </c>
      <c r="AO34" s="3">
        <f t="shared" si="28"/>
        <v>0</v>
      </c>
      <c r="AP34" s="3">
        <f t="shared" si="28"/>
        <v>0</v>
      </c>
      <c r="AQ34" s="3">
        <f t="shared" si="28"/>
        <v>0</v>
      </c>
      <c r="AR34" s="3">
        <f t="shared" si="28"/>
        <v>0</v>
      </c>
      <c r="AS34" s="3">
        <f t="shared" si="28"/>
        <v>0</v>
      </c>
      <c r="AT34" s="3">
        <f t="shared" si="28"/>
        <v>0</v>
      </c>
      <c r="AU34" s="3">
        <f t="shared" si="28"/>
        <v>0</v>
      </c>
      <c r="AV34" s="3">
        <f t="shared" si="28"/>
        <v>0</v>
      </c>
      <c r="AW34" s="3">
        <f t="shared" si="28"/>
        <v>0</v>
      </c>
      <c r="AX34" s="3">
        <f t="shared" si="28"/>
        <v>0</v>
      </c>
      <c r="AY34" s="3">
        <f t="shared" si="28"/>
        <v>0</v>
      </c>
      <c r="AZ34" s="3">
        <f t="shared" si="28"/>
        <v>0</v>
      </c>
      <c r="BA34" s="3">
        <f t="shared" si="28"/>
        <v>0</v>
      </c>
      <c r="BB34" s="3">
        <f t="shared" si="28"/>
        <v>0</v>
      </c>
      <c r="BC34" s="3">
        <f t="shared" si="28"/>
        <v>0</v>
      </c>
      <c r="BD34" s="3">
        <f t="shared" si="28"/>
        <v>0</v>
      </c>
      <c r="BE34" s="3">
        <f t="shared" si="28"/>
        <v>0</v>
      </c>
      <c r="BF34" s="3">
        <f t="shared" si="28"/>
        <v>0</v>
      </c>
      <c r="BG34" s="3">
        <f t="shared" si="28"/>
        <v>0</v>
      </c>
      <c r="BH34" s="3">
        <f t="shared" si="28"/>
        <v>0</v>
      </c>
      <c r="BI34" s="3">
        <f t="shared" si="28"/>
        <v>0</v>
      </c>
      <c r="BJ34" s="3">
        <f t="shared" si="28"/>
        <v>0</v>
      </c>
      <c r="BK34" s="3">
        <f t="shared" si="28"/>
        <v>0</v>
      </c>
      <c r="BL34" s="3">
        <f t="shared" si="28"/>
        <v>0</v>
      </c>
      <c r="BM34" s="3">
        <f t="shared" si="28"/>
        <v>0</v>
      </c>
      <c r="BN34" s="3">
        <f t="shared" si="28"/>
        <v>0</v>
      </c>
      <c r="BO34" s="3">
        <f t="shared" si="28"/>
        <v>0</v>
      </c>
      <c r="BP34" s="3">
        <f t="shared" ref="BP34:CH34" si="29">IF(SUM($C$19:$N$19)=0,0,BO34+BP16)</f>
        <v>0</v>
      </c>
      <c r="BQ34" s="3">
        <f t="shared" si="29"/>
        <v>0</v>
      </c>
      <c r="BR34" s="3">
        <f t="shared" si="29"/>
        <v>0</v>
      </c>
      <c r="BS34" s="3">
        <f t="shared" si="29"/>
        <v>0</v>
      </c>
      <c r="BT34" s="3">
        <f t="shared" si="29"/>
        <v>0</v>
      </c>
      <c r="BU34" s="3">
        <f t="shared" si="29"/>
        <v>0</v>
      </c>
      <c r="BV34" s="3">
        <f t="shared" si="29"/>
        <v>0</v>
      </c>
      <c r="BW34" s="3">
        <f t="shared" si="29"/>
        <v>0</v>
      </c>
      <c r="BX34" s="3">
        <f t="shared" si="29"/>
        <v>0</v>
      </c>
      <c r="BY34" s="3">
        <f t="shared" si="29"/>
        <v>0</v>
      </c>
      <c r="BZ34" s="3">
        <f t="shared" si="29"/>
        <v>0</v>
      </c>
      <c r="CA34" s="3">
        <f t="shared" si="29"/>
        <v>0</v>
      </c>
      <c r="CB34" s="3">
        <f t="shared" si="29"/>
        <v>0</v>
      </c>
      <c r="CC34" s="3">
        <f t="shared" si="29"/>
        <v>0</v>
      </c>
      <c r="CD34" s="3">
        <f t="shared" si="29"/>
        <v>0</v>
      </c>
      <c r="CE34" s="3">
        <f t="shared" si="29"/>
        <v>0</v>
      </c>
      <c r="CF34" s="3">
        <f t="shared" si="29"/>
        <v>0</v>
      </c>
      <c r="CG34" s="3">
        <f t="shared" si="29"/>
        <v>0</v>
      </c>
      <c r="CH34" s="12">
        <f t="shared" si="29"/>
        <v>0</v>
      </c>
    </row>
    <row r="35" spans="1:86" x14ac:dyDescent="0.3">
      <c r="A35" s="639"/>
      <c r="B35" s="11" t="str">
        <f t="shared" si="5"/>
        <v>Water Heating</v>
      </c>
      <c r="C35" s="3">
        <f t="shared" si="5"/>
        <v>0</v>
      </c>
      <c r="D35" s="3">
        <f t="shared" ref="D35:BO35" si="30">IF(SUM($C$19:$N$19)=0,0,C35+D17)</f>
        <v>0</v>
      </c>
      <c r="E35" s="3">
        <f t="shared" si="30"/>
        <v>0</v>
      </c>
      <c r="F35" s="3">
        <f t="shared" si="30"/>
        <v>0</v>
      </c>
      <c r="G35" s="3">
        <f t="shared" si="30"/>
        <v>0</v>
      </c>
      <c r="H35" s="3">
        <f t="shared" si="30"/>
        <v>0</v>
      </c>
      <c r="I35" s="3">
        <f t="shared" si="30"/>
        <v>0</v>
      </c>
      <c r="J35" s="3">
        <f t="shared" si="30"/>
        <v>0</v>
      </c>
      <c r="K35" s="3">
        <f t="shared" si="30"/>
        <v>0</v>
      </c>
      <c r="L35" s="3">
        <f t="shared" si="30"/>
        <v>0</v>
      </c>
      <c r="M35" s="3">
        <f t="shared" si="30"/>
        <v>0</v>
      </c>
      <c r="N35" s="3">
        <f t="shared" si="30"/>
        <v>0</v>
      </c>
      <c r="O35" s="3">
        <f t="shared" si="30"/>
        <v>0</v>
      </c>
      <c r="P35" s="3">
        <f t="shared" si="30"/>
        <v>0</v>
      </c>
      <c r="Q35" s="3">
        <f t="shared" si="30"/>
        <v>0</v>
      </c>
      <c r="R35" s="3">
        <f t="shared" si="30"/>
        <v>0</v>
      </c>
      <c r="S35" s="3">
        <f t="shared" si="30"/>
        <v>0</v>
      </c>
      <c r="T35" s="3">
        <f t="shared" si="30"/>
        <v>0</v>
      </c>
      <c r="U35" s="3">
        <f t="shared" si="30"/>
        <v>0</v>
      </c>
      <c r="V35" s="3">
        <f t="shared" si="30"/>
        <v>0</v>
      </c>
      <c r="W35" s="3">
        <f t="shared" si="30"/>
        <v>0</v>
      </c>
      <c r="X35" s="3">
        <f t="shared" si="30"/>
        <v>0</v>
      </c>
      <c r="Y35" s="3">
        <f t="shared" si="30"/>
        <v>0</v>
      </c>
      <c r="Z35" s="3">
        <f t="shared" si="30"/>
        <v>0</v>
      </c>
      <c r="AA35" s="3">
        <f t="shared" si="30"/>
        <v>0</v>
      </c>
      <c r="AB35" s="3">
        <f t="shared" si="30"/>
        <v>0</v>
      </c>
      <c r="AC35" s="3">
        <f t="shared" si="30"/>
        <v>0</v>
      </c>
      <c r="AD35" s="3">
        <f t="shared" si="30"/>
        <v>0</v>
      </c>
      <c r="AE35" s="3">
        <f t="shared" si="30"/>
        <v>0</v>
      </c>
      <c r="AF35" s="3">
        <f t="shared" si="30"/>
        <v>0</v>
      </c>
      <c r="AG35" s="3">
        <f t="shared" si="30"/>
        <v>0</v>
      </c>
      <c r="AH35" s="3">
        <f t="shared" si="30"/>
        <v>0</v>
      </c>
      <c r="AI35" s="3">
        <f t="shared" si="30"/>
        <v>0</v>
      </c>
      <c r="AJ35" s="3">
        <f t="shared" si="30"/>
        <v>0</v>
      </c>
      <c r="AK35" s="3">
        <f t="shared" si="30"/>
        <v>0</v>
      </c>
      <c r="AL35" s="3">
        <f t="shared" si="30"/>
        <v>0</v>
      </c>
      <c r="AM35" s="3">
        <f t="shared" si="30"/>
        <v>0</v>
      </c>
      <c r="AN35" s="3">
        <f t="shared" si="30"/>
        <v>0</v>
      </c>
      <c r="AO35" s="3">
        <f t="shared" si="30"/>
        <v>0</v>
      </c>
      <c r="AP35" s="3">
        <f t="shared" si="30"/>
        <v>0</v>
      </c>
      <c r="AQ35" s="3">
        <f t="shared" si="30"/>
        <v>0</v>
      </c>
      <c r="AR35" s="3">
        <f t="shared" si="30"/>
        <v>0</v>
      </c>
      <c r="AS35" s="3">
        <f t="shared" si="30"/>
        <v>0</v>
      </c>
      <c r="AT35" s="3">
        <f t="shared" si="30"/>
        <v>0</v>
      </c>
      <c r="AU35" s="3">
        <f t="shared" si="30"/>
        <v>0</v>
      </c>
      <c r="AV35" s="3">
        <f t="shared" si="30"/>
        <v>0</v>
      </c>
      <c r="AW35" s="3">
        <f t="shared" si="30"/>
        <v>0</v>
      </c>
      <c r="AX35" s="3">
        <f t="shared" si="30"/>
        <v>0</v>
      </c>
      <c r="AY35" s="3">
        <f t="shared" si="30"/>
        <v>0</v>
      </c>
      <c r="AZ35" s="3">
        <f t="shared" si="30"/>
        <v>0</v>
      </c>
      <c r="BA35" s="3">
        <f t="shared" si="30"/>
        <v>0</v>
      </c>
      <c r="BB35" s="3">
        <f t="shared" si="30"/>
        <v>0</v>
      </c>
      <c r="BC35" s="3">
        <f t="shared" si="30"/>
        <v>0</v>
      </c>
      <c r="BD35" s="3">
        <f t="shared" si="30"/>
        <v>0</v>
      </c>
      <c r="BE35" s="3">
        <f t="shared" si="30"/>
        <v>0</v>
      </c>
      <c r="BF35" s="3">
        <f t="shared" si="30"/>
        <v>0</v>
      </c>
      <c r="BG35" s="3">
        <f t="shared" si="30"/>
        <v>0</v>
      </c>
      <c r="BH35" s="3">
        <f t="shared" si="30"/>
        <v>0</v>
      </c>
      <c r="BI35" s="3">
        <f t="shared" si="30"/>
        <v>0</v>
      </c>
      <c r="BJ35" s="3">
        <f t="shared" si="30"/>
        <v>0</v>
      </c>
      <c r="BK35" s="3">
        <f t="shared" si="30"/>
        <v>0</v>
      </c>
      <c r="BL35" s="3">
        <f t="shared" si="30"/>
        <v>0</v>
      </c>
      <c r="BM35" s="3">
        <f t="shared" si="30"/>
        <v>0</v>
      </c>
      <c r="BN35" s="3">
        <f t="shared" si="30"/>
        <v>0</v>
      </c>
      <c r="BO35" s="3">
        <f t="shared" si="30"/>
        <v>0</v>
      </c>
      <c r="BP35" s="3">
        <f t="shared" ref="BP35:CH35" si="31">IF(SUM($C$19:$N$19)=0,0,BO35+BP17)</f>
        <v>0</v>
      </c>
      <c r="BQ35" s="3">
        <f t="shared" si="31"/>
        <v>0</v>
      </c>
      <c r="BR35" s="3">
        <f t="shared" si="31"/>
        <v>0</v>
      </c>
      <c r="BS35" s="3">
        <f t="shared" si="31"/>
        <v>0</v>
      </c>
      <c r="BT35" s="3">
        <f t="shared" si="31"/>
        <v>0</v>
      </c>
      <c r="BU35" s="3">
        <f t="shared" si="31"/>
        <v>0</v>
      </c>
      <c r="BV35" s="3">
        <f t="shared" si="31"/>
        <v>0</v>
      </c>
      <c r="BW35" s="3">
        <f t="shared" si="31"/>
        <v>0</v>
      </c>
      <c r="BX35" s="3">
        <f t="shared" si="31"/>
        <v>0</v>
      </c>
      <c r="BY35" s="3">
        <f t="shared" si="31"/>
        <v>0</v>
      </c>
      <c r="BZ35" s="3">
        <f t="shared" si="31"/>
        <v>0</v>
      </c>
      <c r="CA35" s="3">
        <f t="shared" si="31"/>
        <v>0</v>
      </c>
      <c r="CB35" s="3">
        <f t="shared" si="31"/>
        <v>0</v>
      </c>
      <c r="CC35" s="3">
        <f t="shared" si="31"/>
        <v>0</v>
      </c>
      <c r="CD35" s="3">
        <f t="shared" si="31"/>
        <v>0</v>
      </c>
      <c r="CE35" s="3">
        <f t="shared" si="31"/>
        <v>0</v>
      </c>
      <c r="CF35" s="3">
        <f t="shared" si="31"/>
        <v>0</v>
      </c>
      <c r="CG35" s="3">
        <f t="shared" si="31"/>
        <v>0</v>
      </c>
      <c r="CH35" s="12">
        <f t="shared" si="31"/>
        <v>0</v>
      </c>
    </row>
    <row r="36" spans="1:86" ht="15" customHeight="1" x14ac:dyDescent="0.3">
      <c r="A36" s="639"/>
      <c r="B36" s="11" t="str">
        <f t="shared" si="5"/>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640"/>
      <c r="B37" s="312" t="str">
        <f t="shared" si="5"/>
        <v>Monthly kWh</v>
      </c>
      <c r="C37" s="313">
        <f>SUM(C23:C36)</f>
        <v>0</v>
      </c>
      <c r="D37" s="313">
        <f t="shared" ref="D37:BO37" si="32">SUM(D23:D36)</f>
        <v>0</v>
      </c>
      <c r="E37" s="313">
        <f t="shared" si="32"/>
        <v>0</v>
      </c>
      <c r="F37" s="313">
        <f t="shared" si="32"/>
        <v>0</v>
      </c>
      <c r="G37" s="313">
        <f t="shared" si="32"/>
        <v>0</v>
      </c>
      <c r="H37" s="313">
        <f t="shared" si="32"/>
        <v>0</v>
      </c>
      <c r="I37" s="313">
        <f t="shared" si="32"/>
        <v>0</v>
      </c>
      <c r="J37" s="313">
        <f t="shared" si="32"/>
        <v>0</v>
      </c>
      <c r="K37" s="313">
        <f t="shared" si="32"/>
        <v>0</v>
      </c>
      <c r="L37" s="313">
        <f t="shared" si="32"/>
        <v>0</v>
      </c>
      <c r="M37" s="313">
        <f t="shared" si="32"/>
        <v>0</v>
      </c>
      <c r="N37" s="313">
        <f t="shared" si="32"/>
        <v>0</v>
      </c>
      <c r="O37" s="313">
        <f t="shared" si="32"/>
        <v>0</v>
      </c>
      <c r="P37" s="313">
        <f t="shared" si="32"/>
        <v>0</v>
      </c>
      <c r="Q37" s="313">
        <f t="shared" si="32"/>
        <v>0</v>
      </c>
      <c r="R37" s="313">
        <f t="shared" si="32"/>
        <v>0</v>
      </c>
      <c r="S37" s="313">
        <f t="shared" si="32"/>
        <v>0</v>
      </c>
      <c r="T37" s="313">
        <f t="shared" si="32"/>
        <v>0</v>
      </c>
      <c r="U37" s="313">
        <f t="shared" si="32"/>
        <v>0</v>
      </c>
      <c r="V37" s="313">
        <f t="shared" si="32"/>
        <v>0</v>
      </c>
      <c r="W37" s="313">
        <f t="shared" si="32"/>
        <v>0</v>
      </c>
      <c r="X37" s="313">
        <f t="shared" si="32"/>
        <v>0</v>
      </c>
      <c r="Y37" s="313">
        <f t="shared" si="32"/>
        <v>0</v>
      </c>
      <c r="Z37" s="313">
        <f t="shared" si="32"/>
        <v>0</v>
      </c>
      <c r="AA37" s="313">
        <f t="shared" si="32"/>
        <v>0</v>
      </c>
      <c r="AB37" s="313">
        <f t="shared" si="32"/>
        <v>0</v>
      </c>
      <c r="AC37" s="313">
        <f t="shared" si="32"/>
        <v>0</v>
      </c>
      <c r="AD37" s="313">
        <f t="shared" si="32"/>
        <v>0</v>
      </c>
      <c r="AE37" s="313">
        <f t="shared" si="32"/>
        <v>0</v>
      </c>
      <c r="AF37" s="313">
        <f t="shared" si="32"/>
        <v>0</v>
      </c>
      <c r="AG37" s="313">
        <f t="shared" si="32"/>
        <v>0</v>
      </c>
      <c r="AH37" s="313">
        <f t="shared" si="32"/>
        <v>0</v>
      </c>
      <c r="AI37" s="313">
        <f t="shared" si="32"/>
        <v>0</v>
      </c>
      <c r="AJ37" s="313">
        <f t="shared" si="32"/>
        <v>0</v>
      </c>
      <c r="AK37" s="313">
        <f t="shared" si="32"/>
        <v>0</v>
      </c>
      <c r="AL37" s="313">
        <f t="shared" si="32"/>
        <v>0</v>
      </c>
      <c r="AM37" s="313">
        <f t="shared" si="32"/>
        <v>0</v>
      </c>
      <c r="AN37" s="313">
        <f t="shared" si="32"/>
        <v>0</v>
      </c>
      <c r="AO37" s="313">
        <f t="shared" si="32"/>
        <v>0</v>
      </c>
      <c r="AP37" s="313">
        <f t="shared" si="32"/>
        <v>0</v>
      </c>
      <c r="AQ37" s="313">
        <f t="shared" si="32"/>
        <v>0</v>
      </c>
      <c r="AR37" s="313">
        <f t="shared" si="32"/>
        <v>0</v>
      </c>
      <c r="AS37" s="313">
        <f t="shared" si="32"/>
        <v>0</v>
      </c>
      <c r="AT37" s="313">
        <f t="shared" si="32"/>
        <v>0</v>
      </c>
      <c r="AU37" s="313">
        <f t="shared" si="32"/>
        <v>0</v>
      </c>
      <c r="AV37" s="313">
        <f t="shared" si="32"/>
        <v>0</v>
      </c>
      <c r="AW37" s="313">
        <f t="shared" si="32"/>
        <v>0</v>
      </c>
      <c r="AX37" s="313">
        <f t="shared" si="32"/>
        <v>0</v>
      </c>
      <c r="AY37" s="313">
        <f t="shared" si="32"/>
        <v>0</v>
      </c>
      <c r="AZ37" s="313">
        <f t="shared" si="32"/>
        <v>0</v>
      </c>
      <c r="BA37" s="313">
        <f t="shared" si="32"/>
        <v>0</v>
      </c>
      <c r="BB37" s="313">
        <f t="shared" si="32"/>
        <v>0</v>
      </c>
      <c r="BC37" s="313">
        <f t="shared" si="32"/>
        <v>0</v>
      </c>
      <c r="BD37" s="313">
        <f t="shared" si="32"/>
        <v>0</v>
      </c>
      <c r="BE37" s="313">
        <f t="shared" si="32"/>
        <v>0</v>
      </c>
      <c r="BF37" s="313">
        <f t="shared" si="32"/>
        <v>0</v>
      </c>
      <c r="BG37" s="313">
        <f t="shared" si="32"/>
        <v>0</v>
      </c>
      <c r="BH37" s="313">
        <f t="shared" si="32"/>
        <v>0</v>
      </c>
      <c r="BI37" s="313">
        <f t="shared" si="32"/>
        <v>0</v>
      </c>
      <c r="BJ37" s="313">
        <f t="shared" si="32"/>
        <v>0</v>
      </c>
      <c r="BK37" s="313">
        <f t="shared" si="32"/>
        <v>0</v>
      </c>
      <c r="BL37" s="313">
        <f t="shared" si="32"/>
        <v>0</v>
      </c>
      <c r="BM37" s="313">
        <f t="shared" si="32"/>
        <v>0</v>
      </c>
      <c r="BN37" s="313">
        <f t="shared" si="32"/>
        <v>0</v>
      </c>
      <c r="BO37" s="313">
        <f t="shared" si="32"/>
        <v>0</v>
      </c>
      <c r="BP37" s="313">
        <f t="shared" ref="BP37:CH37" si="33">SUM(BP23:BP36)</f>
        <v>0</v>
      </c>
      <c r="BQ37" s="313">
        <f t="shared" si="33"/>
        <v>0</v>
      </c>
      <c r="BR37" s="313">
        <f t="shared" si="33"/>
        <v>0</v>
      </c>
      <c r="BS37" s="313">
        <f t="shared" si="33"/>
        <v>0</v>
      </c>
      <c r="BT37" s="313">
        <f t="shared" si="33"/>
        <v>0</v>
      </c>
      <c r="BU37" s="313">
        <f t="shared" si="33"/>
        <v>0</v>
      </c>
      <c r="BV37" s="313">
        <f t="shared" si="33"/>
        <v>0</v>
      </c>
      <c r="BW37" s="313">
        <f t="shared" si="33"/>
        <v>0</v>
      </c>
      <c r="BX37" s="313">
        <f t="shared" si="33"/>
        <v>0</v>
      </c>
      <c r="BY37" s="313">
        <f t="shared" si="33"/>
        <v>0</v>
      </c>
      <c r="BZ37" s="313">
        <f t="shared" si="33"/>
        <v>0</v>
      </c>
      <c r="CA37" s="313">
        <f t="shared" si="33"/>
        <v>0</v>
      </c>
      <c r="CB37" s="313">
        <f t="shared" si="33"/>
        <v>0</v>
      </c>
      <c r="CC37" s="313">
        <f t="shared" si="33"/>
        <v>0</v>
      </c>
      <c r="CD37" s="313">
        <f t="shared" si="33"/>
        <v>0</v>
      </c>
      <c r="CE37" s="313">
        <f t="shared" si="33"/>
        <v>0</v>
      </c>
      <c r="CF37" s="313">
        <f t="shared" si="33"/>
        <v>0</v>
      </c>
      <c r="CG37" s="313">
        <f t="shared" si="33"/>
        <v>0</v>
      </c>
      <c r="CH37" s="316">
        <f t="shared" si="33"/>
        <v>0</v>
      </c>
    </row>
    <row r="38" spans="1:86" s="49" customFormat="1" x14ac:dyDescent="0.3">
      <c r="A38" s="8"/>
      <c r="B38" s="347"/>
      <c r="C38" s="9"/>
      <c r="D38" s="347"/>
      <c r="E38" s="9"/>
      <c r="F38" s="347"/>
      <c r="G38" s="347"/>
      <c r="H38" s="9"/>
      <c r="I38" s="347"/>
      <c r="J38" s="347"/>
      <c r="K38" s="9"/>
      <c r="L38" s="347"/>
      <c r="M38" s="347"/>
      <c r="N38" s="447" t="s">
        <v>235</v>
      </c>
      <c r="O38" s="446">
        <f>SUM(C5:N18)</f>
        <v>0</v>
      </c>
      <c r="P38" s="347"/>
      <c r="Q38" s="9"/>
      <c r="R38" s="347"/>
      <c r="S38" s="347"/>
      <c r="T38" s="9"/>
      <c r="U38" s="347"/>
      <c r="V38" s="347"/>
      <c r="W38" s="9"/>
      <c r="X38" s="347"/>
      <c r="Y38" s="347"/>
      <c r="Z38" s="9"/>
      <c r="AA38" s="347"/>
      <c r="AB38" s="347"/>
      <c r="AC38" s="9"/>
      <c r="AD38" s="347"/>
      <c r="AE38" s="347"/>
      <c r="AF38" s="9"/>
      <c r="AG38" s="347"/>
      <c r="AH38" s="347"/>
      <c r="AI38" s="9"/>
      <c r="AJ38" s="347"/>
      <c r="AK38" s="347"/>
      <c r="AL38" s="9"/>
      <c r="AM38" s="347"/>
      <c r="AN38" s="347"/>
      <c r="AO38" s="9"/>
      <c r="AP38" s="347"/>
      <c r="AQ38" s="347"/>
      <c r="AR38" s="9"/>
      <c r="AS38" s="347"/>
      <c r="AT38" s="347"/>
      <c r="AU38" s="9"/>
      <c r="AV38" s="347"/>
      <c r="AW38" s="347"/>
      <c r="AX38" s="9"/>
      <c r="AY38" s="347"/>
      <c r="AZ38" s="347"/>
      <c r="BA38" s="9"/>
      <c r="BB38" s="347"/>
      <c r="BC38" s="347"/>
      <c r="BD38" s="9"/>
      <c r="BE38" s="347"/>
      <c r="BF38" s="347"/>
      <c r="BG38" s="9"/>
      <c r="BH38" s="347"/>
      <c r="BI38" s="347"/>
      <c r="BJ38" s="9"/>
      <c r="BK38" s="347"/>
      <c r="BL38" s="347"/>
      <c r="BM38" s="9"/>
      <c r="BN38" s="347"/>
      <c r="BO38" s="347"/>
      <c r="BP38" s="9"/>
      <c r="BQ38" s="347"/>
      <c r="BR38" s="347"/>
      <c r="BS38" s="9"/>
      <c r="BT38" s="347"/>
      <c r="BU38" s="347"/>
      <c r="BV38" s="9"/>
      <c r="BW38" s="347"/>
      <c r="BX38" s="347"/>
      <c r="BY38" s="9"/>
      <c r="BZ38" s="347"/>
      <c r="CA38" s="347"/>
      <c r="CB38" s="9"/>
      <c r="CC38" s="347"/>
      <c r="CD38" s="347"/>
      <c r="CE38" s="9"/>
      <c r="CF38" s="347"/>
      <c r="CG38" s="347"/>
      <c r="CH38" s="9"/>
    </row>
    <row r="39" spans="1:86" s="49" customFormat="1" ht="15" thickBot="1" x14ac:dyDescent="0.35">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row>
    <row r="40" spans="1:86" ht="15.6" x14ac:dyDescent="0.3">
      <c r="A40" s="641" t="s">
        <v>217</v>
      </c>
      <c r="B40" s="18" t="str">
        <f t="shared" ref="B40:B55" si="34">B22</f>
        <v>End Use</v>
      </c>
      <c r="C40" s="309">
        <f>'LI 3M - LGS'!C40</f>
        <v>43831</v>
      </c>
      <c r="D40" s="309">
        <f>'LI 3M - LGS'!D40</f>
        <v>43862</v>
      </c>
      <c r="E40" s="309">
        <f>'LI 3M - LGS'!E40</f>
        <v>43891</v>
      </c>
      <c r="F40" s="309">
        <f>'LI 3M - LGS'!F40</f>
        <v>43922</v>
      </c>
      <c r="G40" s="309">
        <f>'LI 3M - LGS'!G40</f>
        <v>43952</v>
      </c>
      <c r="H40" s="309">
        <f>'LI 3M - LGS'!H40</f>
        <v>43983</v>
      </c>
      <c r="I40" s="309">
        <f>'LI 3M - LGS'!I40</f>
        <v>44013</v>
      </c>
      <c r="J40" s="309">
        <f>'LI 3M - LGS'!J40</f>
        <v>44044</v>
      </c>
      <c r="K40" s="309">
        <f>'LI 3M - LGS'!K40</f>
        <v>44075</v>
      </c>
      <c r="L40" s="309">
        <f>'LI 3M - LGS'!L40</f>
        <v>44105</v>
      </c>
      <c r="M40" s="309">
        <f>'LI 3M - LGS'!M40</f>
        <v>44136</v>
      </c>
      <c r="N40" s="309">
        <f>'LI 3M - LGS'!N40</f>
        <v>44166</v>
      </c>
      <c r="O40" s="309">
        <f>'LI 3M - LGS'!O40</f>
        <v>44197</v>
      </c>
      <c r="P40" s="309">
        <f>'LI 3M - LGS'!P40</f>
        <v>44228</v>
      </c>
      <c r="Q40" s="309">
        <f>'LI 3M - LGS'!Q40</f>
        <v>44256</v>
      </c>
      <c r="R40" s="309">
        <f>'LI 3M - LGS'!R40</f>
        <v>44287</v>
      </c>
      <c r="S40" s="309">
        <f>'LI 3M - LGS'!S40</f>
        <v>44317</v>
      </c>
      <c r="T40" s="309">
        <f>'LI 3M - LGS'!T40</f>
        <v>44348</v>
      </c>
      <c r="U40" s="309">
        <f>'LI 3M - LGS'!U40</f>
        <v>44378</v>
      </c>
      <c r="V40" s="309">
        <f>'LI 3M - LGS'!V40</f>
        <v>44409</v>
      </c>
      <c r="W40" s="309">
        <f>'LI 3M - LGS'!W40</f>
        <v>44440</v>
      </c>
      <c r="X40" s="309">
        <f>'LI 3M - LGS'!X40</f>
        <v>44470</v>
      </c>
      <c r="Y40" s="309">
        <f>'LI 3M - LGS'!Y40</f>
        <v>44501</v>
      </c>
      <c r="Z40" s="309">
        <f>'LI 3M - LGS'!Z40</f>
        <v>44531</v>
      </c>
      <c r="AA40" s="309">
        <f>'LI 3M - LGS'!AA40</f>
        <v>44562</v>
      </c>
      <c r="AB40" s="309">
        <f>'LI 3M - LGS'!AB40</f>
        <v>44593</v>
      </c>
      <c r="AC40" s="309">
        <f>'LI 3M - LGS'!AC40</f>
        <v>44621</v>
      </c>
      <c r="AD40" s="309">
        <f>'LI 3M - LGS'!AD40</f>
        <v>44652</v>
      </c>
      <c r="AE40" s="309">
        <f>'LI 3M - LGS'!AE40</f>
        <v>44682</v>
      </c>
      <c r="AF40" s="309">
        <f>'LI 3M - LGS'!AF40</f>
        <v>44713</v>
      </c>
      <c r="AG40" s="309">
        <f>'LI 3M - LGS'!AG40</f>
        <v>44743</v>
      </c>
      <c r="AH40" s="309">
        <f>'LI 3M - LGS'!AH40</f>
        <v>44774</v>
      </c>
      <c r="AI40" s="309">
        <f>'LI 3M - LGS'!AI40</f>
        <v>44805</v>
      </c>
      <c r="AJ40" s="309">
        <f>'LI 3M - LGS'!AJ40</f>
        <v>44835</v>
      </c>
      <c r="AK40" s="309">
        <f>'LI 3M - LGS'!AK40</f>
        <v>44866</v>
      </c>
      <c r="AL40" s="309">
        <f>'LI 3M - LGS'!AL40</f>
        <v>44896</v>
      </c>
      <c r="AM40" s="309">
        <f>'LI 3M - LGS'!AM40</f>
        <v>44927</v>
      </c>
      <c r="AN40" s="309">
        <f>'LI 3M - LGS'!AN40</f>
        <v>44958</v>
      </c>
      <c r="AO40" s="309">
        <f>'LI 3M - LGS'!AO40</f>
        <v>44986</v>
      </c>
      <c r="AP40" s="309">
        <f>'LI 3M - LGS'!AP40</f>
        <v>45017</v>
      </c>
      <c r="AQ40" s="309">
        <f>'LI 3M - LGS'!AQ40</f>
        <v>45047</v>
      </c>
      <c r="AR40" s="309">
        <f>'LI 3M - LGS'!AR40</f>
        <v>45078</v>
      </c>
      <c r="AS40" s="309">
        <f>'LI 3M - LGS'!AS40</f>
        <v>45108</v>
      </c>
      <c r="AT40" s="309">
        <f>'LI 3M - LGS'!AT40</f>
        <v>45139</v>
      </c>
      <c r="AU40" s="309">
        <f>'LI 3M - LGS'!AU40</f>
        <v>45170</v>
      </c>
      <c r="AV40" s="309">
        <f>'LI 3M - LGS'!AV40</f>
        <v>45200</v>
      </c>
      <c r="AW40" s="309">
        <f>'LI 3M - LGS'!AW40</f>
        <v>45231</v>
      </c>
      <c r="AX40" s="309">
        <f>'LI 3M - LGS'!AX40</f>
        <v>45261</v>
      </c>
      <c r="AY40" s="309">
        <f>'LI 3M - LGS'!AY40</f>
        <v>45292</v>
      </c>
      <c r="AZ40" s="309">
        <f>'LI 3M - LGS'!AZ40</f>
        <v>45323</v>
      </c>
      <c r="BA40" s="309">
        <f>'LI 3M - LGS'!BA40</f>
        <v>45352</v>
      </c>
      <c r="BB40" s="309">
        <f>'LI 3M - LGS'!BB40</f>
        <v>45383</v>
      </c>
      <c r="BC40" s="309">
        <f>'LI 3M - LGS'!BC40</f>
        <v>45413</v>
      </c>
      <c r="BD40" s="309">
        <f>'LI 3M - LGS'!BD40</f>
        <v>45444</v>
      </c>
      <c r="BE40" s="309">
        <f>'LI 3M - LGS'!BE40</f>
        <v>45474</v>
      </c>
      <c r="BF40" s="309">
        <f>'LI 3M - LGS'!BF40</f>
        <v>45505</v>
      </c>
      <c r="BG40" s="309">
        <f>'LI 3M - LGS'!BG40</f>
        <v>45536</v>
      </c>
      <c r="BH40" s="309">
        <f>'LI 3M - LGS'!BH40</f>
        <v>45566</v>
      </c>
      <c r="BI40" s="309">
        <f>'LI 3M - LGS'!BI40</f>
        <v>45597</v>
      </c>
      <c r="BJ40" s="309">
        <f>'LI 3M - LGS'!BJ40</f>
        <v>45627</v>
      </c>
      <c r="BK40" s="309">
        <f>'LI 3M - LGS'!BK40</f>
        <v>45658</v>
      </c>
      <c r="BL40" s="309">
        <f>'LI 3M - LGS'!BL40</f>
        <v>45689</v>
      </c>
      <c r="BM40" s="309">
        <f>'LI 3M - LGS'!BM40</f>
        <v>45717</v>
      </c>
      <c r="BN40" s="309">
        <f>'LI 3M - LGS'!BN40</f>
        <v>45748</v>
      </c>
      <c r="BO40" s="309">
        <f>'LI 3M - LGS'!BO40</f>
        <v>45778</v>
      </c>
      <c r="BP40" s="309">
        <f>'LI 3M - LGS'!BP40</f>
        <v>45809</v>
      </c>
      <c r="BQ40" s="309">
        <f>'LI 3M - LGS'!BQ40</f>
        <v>45839</v>
      </c>
      <c r="BR40" s="309">
        <f>'LI 3M - LGS'!BR40</f>
        <v>45870</v>
      </c>
      <c r="BS40" s="309">
        <f>'LI 3M - LGS'!BS40</f>
        <v>45901</v>
      </c>
      <c r="BT40" s="309">
        <f>'LI 3M - LGS'!BT40</f>
        <v>45931</v>
      </c>
      <c r="BU40" s="309">
        <f>'LI 3M - LGS'!BU40</f>
        <v>45962</v>
      </c>
      <c r="BV40" s="309">
        <f>'LI 3M - LGS'!BV40</f>
        <v>45992</v>
      </c>
      <c r="BW40" s="309">
        <f>'LI 3M - LGS'!BW40</f>
        <v>46023</v>
      </c>
      <c r="BX40" s="309">
        <f>'LI 3M - LGS'!BX40</f>
        <v>46054</v>
      </c>
      <c r="BY40" s="309">
        <f>'LI 3M - LGS'!BY40</f>
        <v>46082</v>
      </c>
      <c r="BZ40" s="309">
        <f>'LI 3M - LGS'!BZ40</f>
        <v>46113</v>
      </c>
      <c r="CA40" s="309">
        <f>'LI 3M - LGS'!CA40</f>
        <v>46143</v>
      </c>
      <c r="CB40" s="309">
        <f>'LI 3M - LGS'!CB40</f>
        <v>46174</v>
      </c>
      <c r="CC40" s="309">
        <f>'LI 3M - LGS'!CC40</f>
        <v>46204</v>
      </c>
      <c r="CD40" s="309">
        <f>'LI 3M - LGS'!CD40</f>
        <v>46235</v>
      </c>
      <c r="CE40" s="309">
        <f>'LI 3M - LGS'!CE40</f>
        <v>46266</v>
      </c>
      <c r="CF40" s="309">
        <f>'LI 3M - LGS'!CF40</f>
        <v>46296</v>
      </c>
      <c r="CG40" s="309">
        <f>'LI 3M - LGS'!CG40</f>
        <v>46327</v>
      </c>
      <c r="CH40" s="310">
        <f>'LI 3M - LGS'!CH40</f>
        <v>46357</v>
      </c>
    </row>
    <row r="41" spans="1:86" ht="15" customHeight="1" x14ac:dyDescent="0.3">
      <c r="A41" s="642"/>
      <c r="B41" s="11" t="str">
        <f t="shared" si="34"/>
        <v>Air Comp</v>
      </c>
      <c r="C41" s="3">
        <v>0</v>
      </c>
      <c r="D41" s="3">
        <v>0</v>
      </c>
      <c r="E41" s="3">
        <v>0</v>
      </c>
      <c r="F41" s="3">
        <v>0</v>
      </c>
      <c r="G41" s="3">
        <f>G42</f>
        <v>0</v>
      </c>
      <c r="H41" s="3">
        <f t="shared" ref="H41:H53" si="35">H42</f>
        <v>0</v>
      </c>
      <c r="I41" s="3">
        <f t="shared" ref="I41:I53" si="36">I42</f>
        <v>0</v>
      </c>
      <c r="J41" s="3">
        <f t="shared" ref="J41:J53" si="37">J42</f>
        <v>0</v>
      </c>
      <c r="K41" s="3">
        <f t="shared" ref="K41:K53" si="38">K42</f>
        <v>0</v>
      </c>
      <c r="L41" s="3">
        <f t="shared" ref="L41:L53" si="39">L42</f>
        <v>0</v>
      </c>
      <c r="M41" s="3">
        <f t="shared" ref="M41:M53" si="40">M42</f>
        <v>0</v>
      </c>
      <c r="N41" s="3">
        <f t="shared" ref="N41:N53" si="41">N42</f>
        <v>0</v>
      </c>
      <c r="O41" s="3">
        <f t="shared" ref="O41:O53" si="42">O42</f>
        <v>0</v>
      </c>
      <c r="P41" s="3">
        <f t="shared" ref="P41:P53" si="43">P42</f>
        <v>0</v>
      </c>
      <c r="Q41" s="3">
        <f t="shared" ref="Q41:Q53" si="44">Q42</f>
        <v>0</v>
      </c>
      <c r="R41" s="3">
        <f t="shared" ref="R41:R53" si="45">R42</f>
        <v>0</v>
      </c>
      <c r="S41" s="3">
        <f t="shared" ref="S41:S53" si="46">S42</f>
        <v>0</v>
      </c>
      <c r="T41" s="3">
        <f t="shared" ref="T41:T53" si="47">T42</f>
        <v>0</v>
      </c>
      <c r="U41" s="3">
        <f t="shared" ref="U41:U53" si="48">U42</f>
        <v>0</v>
      </c>
      <c r="V41" s="3">
        <f t="shared" ref="V41:V53" si="49">V42</f>
        <v>0</v>
      </c>
      <c r="W41" s="3">
        <f t="shared" ref="W41:W53" si="50">W42</f>
        <v>0</v>
      </c>
      <c r="X41" s="3">
        <f t="shared" ref="X41:X53" si="51">X42</f>
        <v>0</v>
      </c>
      <c r="Y41" s="3">
        <f t="shared" ref="Y41:Y53" si="52">Y42</f>
        <v>0</v>
      </c>
      <c r="Z41" s="3">
        <f t="shared" ref="Z41:Z53" si="53">Z42</f>
        <v>0</v>
      </c>
      <c r="AA41" s="3">
        <f t="shared" ref="AA41:AA53" si="54">AA42</f>
        <v>0</v>
      </c>
      <c r="AB41" s="3">
        <f t="shared" ref="AB41:AB53" si="55">AB42</f>
        <v>0</v>
      </c>
      <c r="AC41" s="3">
        <f t="shared" ref="AC41:AC53" si="56">AC42</f>
        <v>0</v>
      </c>
      <c r="AD41" s="3">
        <f t="shared" ref="AD41:AD53" si="57">AD42</f>
        <v>0</v>
      </c>
      <c r="AE41" s="3">
        <f t="shared" ref="AE41:AE53" si="58">AE42</f>
        <v>0</v>
      </c>
      <c r="AF41" s="3">
        <f t="shared" ref="AF41:AF53" si="59">AF42</f>
        <v>0</v>
      </c>
      <c r="AG41" s="3">
        <f t="shared" ref="AG41:AG53" si="60">AG42</f>
        <v>0</v>
      </c>
      <c r="AH41" s="3">
        <f t="shared" ref="AH41:AH53" si="61">AH42</f>
        <v>0</v>
      </c>
      <c r="AI41" s="3">
        <f t="shared" ref="AI41:AI53" si="62">AI42</f>
        <v>0</v>
      </c>
      <c r="AJ41" s="3">
        <f t="shared" ref="AJ41:AJ53" si="63">AJ42</f>
        <v>0</v>
      </c>
      <c r="AK41" s="3">
        <f t="shared" ref="AK41:AK53" si="64">AK42</f>
        <v>0</v>
      </c>
      <c r="AL41" s="3">
        <f t="shared" ref="AL41:AL53" si="65">AL42</f>
        <v>0</v>
      </c>
      <c r="AM41" s="3">
        <f t="shared" ref="AM41:AM53" si="66">AM42</f>
        <v>0</v>
      </c>
      <c r="AN41" s="3">
        <f t="shared" ref="AN41:AN53" si="67">AN42</f>
        <v>0</v>
      </c>
      <c r="AO41" s="3">
        <f t="shared" ref="AO41:AO53" si="68">AO42</f>
        <v>0</v>
      </c>
      <c r="AP41" s="3">
        <f t="shared" ref="AP41:AP53" si="69">AP42</f>
        <v>0</v>
      </c>
      <c r="AQ41" s="3">
        <f t="shared" ref="AQ41:AQ53" si="70">AQ42</f>
        <v>0</v>
      </c>
      <c r="AR41" s="3">
        <f t="shared" ref="AR41:AR53" si="71">AR42</f>
        <v>0</v>
      </c>
      <c r="AS41" s="3">
        <f t="shared" ref="AS41:AS53" si="72">AS42</f>
        <v>0</v>
      </c>
      <c r="AT41" s="3">
        <f t="shared" ref="AT41:AT53" si="73">AT42</f>
        <v>0</v>
      </c>
      <c r="AU41" s="3">
        <f t="shared" ref="AU41:AU53" si="74">AU42</f>
        <v>0</v>
      </c>
      <c r="AV41" s="3">
        <f t="shared" ref="AV41:AV53" si="75">AV42</f>
        <v>0</v>
      </c>
      <c r="AW41" s="3">
        <f t="shared" ref="AW41:AW53" si="76">AW42</f>
        <v>0</v>
      </c>
      <c r="AX41" s="3">
        <f t="shared" ref="AX41:AX53" si="77">AX42</f>
        <v>0</v>
      </c>
      <c r="AY41" s="3">
        <f t="shared" ref="AY41:AY53" si="78">AY42</f>
        <v>0</v>
      </c>
      <c r="AZ41" s="3">
        <f t="shared" ref="AZ41:AZ53" si="79">AZ42</f>
        <v>0</v>
      </c>
      <c r="BA41" s="3">
        <f t="shared" ref="BA41:BA53" si="80">BA42</f>
        <v>0</v>
      </c>
      <c r="BB41" s="3">
        <f t="shared" ref="BB41:BB53" si="81">BB42</f>
        <v>0</v>
      </c>
      <c r="BC41" s="3">
        <f t="shared" ref="BC41:BC53" si="82">BC42</f>
        <v>0</v>
      </c>
      <c r="BD41" s="3">
        <f t="shared" ref="BD41:BD53" si="83">BD42</f>
        <v>0</v>
      </c>
      <c r="BE41" s="3">
        <f t="shared" ref="BE41:BE53" si="84">BE42</f>
        <v>0</v>
      </c>
      <c r="BF41" s="3">
        <f t="shared" ref="BF41:BF53" si="85">BF42</f>
        <v>0</v>
      </c>
      <c r="BG41" s="3">
        <f t="shared" ref="BG41:BG53" si="86">BG42</f>
        <v>0</v>
      </c>
      <c r="BH41" s="3">
        <f t="shared" ref="BH41:BH53" si="87">BH42</f>
        <v>0</v>
      </c>
      <c r="BI41" s="3">
        <f t="shared" ref="BI41:BI53" si="88">BI42</f>
        <v>0</v>
      </c>
      <c r="BJ41" s="3">
        <f t="shared" ref="BJ41:BJ53" si="89">BJ42</f>
        <v>0</v>
      </c>
      <c r="BK41" s="3">
        <f t="shared" ref="BK41:BK53" si="90">BK42</f>
        <v>0</v>
      </c>
      <c r="BL41" s="3">
        <f t="shared" ref="BL41:BL53" si="91">BL42</f>
        <v>0</v>
      </c>
      <c r="BM41" s="3">
        <f t="shared" ref="BM41:BM53" si="92">BM42</f>
        <v>0</v>
      </c>
      <c r="BN41" s="3">
        <f t="shared" ref="BN41:BN53" si="93">BN42</f>
        <v>0</v>
      </c>
      <c r="BO41" s="3">
        <f t="shared" ref="BO41:BO53" si="94">BO42</f>
        <v>0</v>
      </c>
      <c r="BP41" s="3">
        <f t="shared" ref="BP41:BP53" si="95">BP42</f>
        <v>0</v>
      </c>
      <c r="BQ41" s="3">
        <f t="shared" ref="BQ41:BQ53" si="96">BQ42</f>
        <v>0</v>
      </c>
      <c r="BR41" s="3">
        <f t="shared" ref="BR41:BR53" si="97">BR42</f>
        <v>0</v>
      </c>
      <c r="BS41" s="3">
        <f t="shared" ref="BS41:BS53" si="98">BS42</f>
        <v>0</v>
      </c>
      <c r="BT41" s="3">
        <f t="shared" ref="BT41:BT53" si="99">BT42</f>
        <v>0</v>
      </c>
      <c r="BU41" s="3">
        <f t="shared" ref="BU41:BU53" si="100">BU42</f>
        <v>0</v>
      </c>
      <c r="BV41" s="3">
        <f t="shared" ref="BV41:BV53" si="101">BV42</f>
        <v>0</v>
      </c>
      <c r="BW41" s="3">
        <f t="shared" ref="BW41:BW53" si="102">BW42</f>
        <v>0</v>
      </c>
      <c r="BX41" s="3">
        <f t="shared" ref="BX41:BX53" si="103">BX42</f>
        <v>0</v>
      </c>
      <c r="BY41" s="3">
        <f t="shared" ref="BY41:BY53" si="104">BY42</f>
        <v>0</v>
      </c>
      <c r="BZ41" s="3">
        <f t="shared" ref="BZ41:BZ53" si="105">BZ42</f>
        <v>0</v>
      </c>
      <c r="CA41" s="3">
        <f t="shared" ref="CA41:CA53" si="106">CA42</f>
        <v>0</v>
      </c>
      <c r="CB41" s="3">
        <f t="shared" ref="CB41:CB53" si="107">CB42</f>
        <v>0</v>
      </c>
      <c r="CC41" s="3">
        <f t="shared" ref="CC41:CC53" si="108">CC42</f>
        <v>0</v>
      </c>
      <c r="CD41" s="3">
        <f t="shared" ref="CD41:CD53" si="109">CD42</f>
        <v>0</v>
      </c>
      <c r="CE41" s="3">
        <f t="shared" ref="CE41:CE53" si="110">CE42</f>
        <v>0</v>
      </c>
      <c r="CF41" s="3">
        <f t="shared" ref="CF41:CF53" si="111">CF42</f>
        <v>0</v>
      </c>
      <c r="CG41" s="3">
        <f t="shared" ref="CG41:CG53" si="112">CG42</f>
        <v>0</v>
      </c>
      <c r="CH41" s="12">
        <f t="shared" ref="CH41:CH53" si="113">CH42</f>
        <v>0</v>
      </c>
    </row>
    <row r="42" spans="1:86" x14ac:dyDescent="0.3">
      <c r="A42" s="642"/>
      <c r="B42" s="13" t="str">
        <f t="shared" si="34"/>
        <v>Building Shell</v>
      </c>
      <c r="C42" s="3">
        <v>0</v>
      </c>
      <c r="D42" s="3">
        <v>0</v>
      </c>
      <c r="E42" s="3">
        <v>0</v>
      </c>
      <c r="F42" s="3">
        <v>0</v>
      </c>
      <c r="G42" s="3">
        <f t="shared" ref="G42:G53" si="114">G43</f>
        <v>0</v>
      </c>
      <c r="H42" s="3">
        <f t="shared" si="35"/>
        <v>0</v>
      </c>
      <c r="I42" s="3">
        <f t="shared" si="36"/>
        <v>0</v>
      </c>
      <c r="J42" s="3">
        <f t="shared" si="37"/>
        <v>0</v>
      </c>
      <c r="K42" s="3">
        <f t="shared" si="38"/>
        <v>0</v>
      </c>
      <c r="L42" s="3">
        <f t="shared" si="39"/>
        <v>0</v>
      </c>
      <c r="M42" s="3">
        <f t="shared" si="40"/>
        <v>0</v>
      </c>
      <c r="N42" s="3">
        <f t="shared" si="41"/>
        <v>0</v>
      </c>
      <c r="O42" s="3">
        <f t="shared" si="42"/>
        <v>0</v>
      </c>
      <c r="P42" s="3">
        <f t="shared" si="43"/>
        <v>0</v>
      </c>
      <c r="Q42" s="3">
        <f t="shared" si="44"/>
        <v>0</v>
      </c>
      <c r="R42" s="3">
        <f t="shared" si="45"/>
        <v>0</v>
      </c>
      <c r="S42" s="3">
        <f t="shared" si="46"/>
        <v>0</v>
      </c>
      <c r="T42" s="3">
        <f t="shared" si="47"/>
        <v>0</v>
      </c>
      <c r="U42" s="3">
        <f t="shared" si="48"/>
        <v>0</v>
      </c>
      <c r="V42" s="3">
        <f t="shared" si="49"/>
        <v>0</v>
      </c>
      <c r="W42" s="3">
        <f t="shared" si="50"/>
        <v>0</v>
      </c>
      <c r="X42" s="3">
        <f t="shared" si="51"/>
        <v>0</v>
      </c>
      <c r="Y42" s="3">
        <f t="shared" si="52"/>
        <v>0</v>
      </c>
      <c r="Z42" s="3">
        <f t="shared" si="53"/>
        <v>0</v>
      </c>
      <c r="AA42" s="3">
        <f t="shared" si="54"/>
        <v>0</v>
      </c>
      <c r="AB42" s="3">
        <f t="shared" si="55"/>
        <v>0</v>
      </c>
      <c r="AC42" s="3">
        <f t="shared" si="56"/>
        <v>0</v>
      </c>
      <c r="AD42" s="3">
        <f t="shared" si="57"/>
        <v>0</v>
      </c>
      <c r="AE42" s="3">
        <f t="shared" si="58"/>
        <v>0</v>
      </c>
      <c r="AF42" s="3">
        <f t="shared" si="59"/>
        <v>0</v>
      </c>
      <c r="AG42" s="3">
        <f t="shared" si="60"/>
        <v>0</v>
      </c>
      <c r="AH42" s="3">
        <f t="shared" si="61"/>
        <v>0</v>
      </c>
      <c r="AI42" s="3">
        <f t="shared" si="62"/>
        <v>0</v>
      </c>
      <c r="AJ42" s="3">
        <f t="shared" si="63"/>
        <v>0</v>
      </c>
      <c r="AK42" s="3">
        <f t="shared" si="64"/>
        <v>0</v>
      </c>
      <c r="AL42" s="3">
        <f t="shared" si="65"/>
        <v>0</v>
      </c>
      <c r="AM42" s="3">
        <f t="shared" si="66"/>
        <v>0</v>
      </c>
      <c r="AN42" s="3">
        <f t="shared" si="67"/>
        <v>0</v>
      </c>
      <c r="AO42" s="3">
        <f t="shared" si="68"/>
        <v>0</v>
      </c>
      <c r="AP42" s="3">
        <f t="shared" si="69"/>
        <v>0</v>
      </c>
      <c r="AQ42" s="3">
        <f t="shared" si="70"/>
        <v>0</v>
      </c>
      <c r="AR42" s="3">
        <f t="shared" si="71"/>
        <v>0</v>
      </c>
      <c r="AS42" s="3">
        <f t="shared" si="72"/>
        <v>0</v>
      </c>
      <c r="AT42" s="3">
        <f t="shared" si="73"/>
        <v>0</v>
      </c>
      <c r="AU42" s="3">
        <f t="shared" si="74"/>
        <v>0</v>
      </c>
      <c r="AV42" s="3">
        <f t="shared" si="75"/>
        <v>0</v>
      </c>
      <c r="AW42" s="3">
        <f t="shared" si="76"/>
        <v>0</v>
      </c>
      <c r="AX42" s="3">
        <f t="shared" si="77"/>
        <v>0</v>
      </c>
      <c r="AY42" s="3">
        <f t="shared" si="78"/>
        <v>0</v>
      </c>
      <c r="AZ42" s="3">
        <f t="shared" si="79"/>
        <v>0</v>
      </c>
      <c r="BA42" s="3">
        <f t="shared" si="80"/>
        <v>0</v>
      </c>
      <c r="BB42" s="3">
        <f t="shared" si="81"/>
        <v>0</v>
      </c>
      <c r="BC42" s="3">
        <f t="shared" si="82"/>
        <v>0</v>
      </c>
      <c r="BD42" s="3">
        <f t="shared" si="83"/>
        <v>0</v>
      </c>
      <c r="BE42" s="3">
        <f t="shared" si="84"/>
        <v>0</v>
      </c>
      <c r="BF42" s="3">
        <f t="shared" si="85"/>
        <v>0</v>
      </c>
      <c r="BG42" s="3">
        <f t="shared" si="86"/>
        <v>0</v>
      </c>
      <c r="BH42" s="3">
        <f t="shared" si="87"/>
        <v>0</v>
      </c>
      <c r="BI42" s="3">
        <f t="shared" si="88"/>
        <v>0</v>
      </c>
      <c r="BJ42" s="3">
        <f t="shared" si="89"/>
        <v>0</v>
      </c>
      <c r="BK42" s="3">
        <f t="shared" si="90"/>
        <v>0</v>
      </c>
      <c r="BL42" s="3">
        <f t="shared" si="91"/>
        <v>0</v>
      </c>
      <c r="BM42" s="3">
        <f t="shared" si="92"/>
        <v>0</v>
      </c>
      <c r="BN42" s="3">
        <f t="shared" si="93"/>
        <v>0</v>
      </c>
      <c r="BO42" s="3">
        <f t="shared" si="94"/>
        <v>0</v>
      </c>
      <c r="BP42" s="3">
        <f t="shared" si="95"/>
        <v>0</v>
      </c>
      <c r="BQ42" s="3">
        <f t="shared" si="96"/>
        <v>0</v>
      </c>
      <c r="BR42" s="3">
        <f t="shared" si="97"/>
        <v>0</v>
      </c>
      <c r="BS42" s="3">
        <f t="shared" si="98"/>
        <v>0</v>
      </c>
      <c r="BT42" s="3">
        <f t="shared" si="99"/>
        <v>0</v>
      </c>
      <c r="BU42" s="3">
        <f t="shared" si="100"/>
        <v>0</v>
      </c>
      <c r="BV42" s="3">
        <f t="shared" si="101"/>
        <v>0</v>
      </c>
      <c r="BW42" s="3">
        <f t="shared" si="102"/>
        <v>0</v>
      </c>
      <c r="BX42" s="3">
        <f t="shared" si="103"/>
        <v>0</v>
      </c>
      <c r="BY42" s="3">
        <f t="shared" si="104"/>
        <v>0</v>
      </c>
      <c r="BZ42" s="3">
        <f t="shared" si="105"/>
        <v>0</v>
      </c>
      <c r="CA42" s="3">
        <f t="shared" si="106"/>
        <v>0</v>
      </c>
      <c r="CB42" s="3">
        <f t="shared" si="107"/>
        <v>0</v>
      </c>
      <c r="CC42" s="3">
        <f t="shared" si="108"/>
        <v>0</v>
      </c>
      <c r="CD42" s="3">
        <f t="shared" si="109"/>
        <v>0</v>
      </c>
      <c r="CE42" s="3">
        <f t="shared" si="110"/>
        <v>0</v>
      </c>
      <c r="CF42" s="3">
        <f t="shared" si="111"/>
        <v>0</v>
      </c>
      <c r="CG42" s="3">
        <f t="shared" si="112"/>
        <v>0</v>
      </c>
      <c r="CH42" s="12">
        <f t="shared" si="113"/>
        <v>0</v>
      </c>
    </row>
    <row r="43" spans="1:86" x14ac:dyDescent="0.3">
      <c r="A43" s="642"/>
      <c r="B43" s="11" t="str">
        <f t="shared" si="34"/>
        <v>Cooking</v>
      </c>
      <c r="C43" s="3">
        <v>0</v>
      </c>
      <c r="D43" s="3">
        <v>0</v>
      </c>
      <c r="E43" s="3">
        <v>0</v>
      </c>
      <c r="F43" s="3">
        <v>0</v>
      </c>
      <c r="G43" s="3">
        <f t="shared" si="114"/>
        <v>0</v>
      </c>
      <c r="H43" s="3">
        <f t="shared" si="35"/>
        <v>0</v>
      </c>
      <c r="I43" s="3">
        <f t="shared" si="36"/>
        <v>0</v>
      </c>
      <c r="J43" s="3">
        <f t="shared" si="37"/>
        <v>0</v>
      </c>
      <c r="K43" s="3">
        <f t="shared" si="38"/>
        <v>0</v>
      </c>
      <c r="L43" s="3">
        <f t="shared" si="39"/>
        <v>0</v>
      </c>
      <c r="M43" s="3">
        <f t="shared" si="40"/>
        <v>0</v>
      </c>
      <c r="N43" s="3">
        <f t="shared" si="41"/>
        <v>0</v>
      </c>
      <c r="O43" s="3">
        <f t="shared" si="42"/>
        <v>0</v>
      </c>
      <c r="P43" s="3">
        <f t="shared" si="43"/>
        <v>0</v>
      </c>
      <c r="Q43" s="3">
        <f t="shared" si="44"/>
        <v>0</v>
      </c>
      <c r="R43" s="3">
        <f t="shared" si="45"/>
        <v>0</v>
      </c>
      <c r="S43" s="3">
        <f t="shared" si="46"/>
        <v>0</v>
      </c>
      <c r="T43" s="3">
        <f t="shared" si="47"/>
        <v>0</v>
      </c>
      <c r="U43" s="3">
        <f t="shared" si="48"/>
        <v>0</v>
      </c>
      <c r="V43" s="3">
        <f t="shared" si="49"/>
        <v>0</v>
      </c>
      <c r="W43" s="3">
        <f t="shared" si="50"/>
        <v>0</v>
      </c>
      <c r="X43" s="3">
        <f t="shared" si="51"/>
        <v>0</v>
      </c>
      <c r="Y43" s="3">
        <f t="shared" si="52"/>
        <v>0</v>
      </c>
      <c r="Z43" s="3">
        <f t="shared" si="53"/>
        <v>0</v>
      </c>
      <c r="AA43" s="3">
        <f t="shared" si="54"/>
        <v>0</v>
      </c>
      <c r="AB43" s="3">
        <f t="shared" si="55"/>
        <v>0</v>
      </c>
      <c r="AC43" s="3">
        <f t="shared" si="56"/>
        <v>0</v>
      </c>
      <c r="AD43" s="3">
        <f t="shared" si="57"/>
        <v>0</v>
      </c>
      <c r="AE43" s="3">
        <f t="shared" si="58"/>
        <v>0</v>
      </c>
      <c r="AF43" s="3">
        <f t="shared" si="59"/>
        <v>0</v>
      </c>
      <c r="AG43" s="3">
        <f t="shared" si="60"/>
        <v>0</v>
      </c>
      <c r="AH43" s="3">
        <f t="shared" si="61"/>
        <v>0</v>
      </c>
      <c r="AI43" s="3">
        <f t="shared" si="62"/>
        <v>0</v>
      </c>
      <c r="AJ43" s="3">
        <f t="shared" si="63"/>
        <v>0</v>
      </c>
      <c r="AK43" s="3">
        <f t="shared" si="64"/>
        <v>0</v>
      </c>
      <c r="AL43" s="3">
        <f t="shared" si="65"/>
        <v>0</v>
      </c>
      <c r="AM43" s="3">
        <f t="shared" si="66"/>
        <v>0</v>
      </c>
      <c r="AN43" s="3">
        <f t="shared" si="67"/>
        <v>0</v>
      </c>
      <c r="AO43" s="3">
        <f t="shared" si="68"/>
        <v>0</v>
      </c>
      <c r="AP43" s="3">
        <f t="shared" si="69"/>
        <v>0</v>
      </c>
      <c r="AQ43" s="3">
        <f t="shared" si="70"/>
        <v>0</v>
      </c>
      <c r="AR43" s="3">
        <f t="shared" si="71"/>
        <v>0</v>
      </c>
      <c r="AS43" s="3">
        <f t="shared" si="72"/>
        <v>0</v>
      </c>
      <c r="AT43" s="3">
        <f t="shared" si="73"/>
        <v>0</v>
      </c>
      <c r="AU43" s="3">
        <f t="shared" si="74"/>
        <v>0</v>
      </c>
      <c r="AV43" s="3">
        <f t="shared" si="75"/>
        <v>0</v>
      </c>
      <c r="AW43" s="3">
        <f t="shared" si="76"/>
        <v>0</v>
      </c>
      <c r="AX43" s="3">
        <f t="shared" si="77"/>
        <v>0</v>
      </c>
      <c r="AY43" s="3">
        <f t="shared" si="78"/>
        <v>0</v>
      </c>
      <c r="AZ43" s="3">
        <f t="shared" si="79"/>
        <v>0</v>
      </c>
      <c r="BA43" s="3">
        <f t="shared" si="80"/>
        <v>0</v>
      </c>
      <c r="BB43" s="3">
        <f t="shared" si="81"/>
        <v>0</v>
      </c>
      <c r="BC43" s="3">
        <f t="shared" si="82"/>
        <v>0</v>
      </c>
      <c r="BD43" s="3">
        <f t="shared" si="83"/>
        <v>0</v>
      </c>
      <c r="BE43" s="3">
        <f t="shared" si="84"/>
        <v>0</v>
      </c>
      <c r="BF43" s="3">
        <f t="shared" si="85"/>
        <v>0</v>
      </c>
      <c r="BG43" s="3">
        <f t="shared" si="86"/>
        <v>0</v>
      </c>
      <c r="BH43" s="3">
        <f t="shared" si="87"/>
        <v>0</v>
      </c>
      <c r="BI43" s="3">
        <f t="shared" si="88"/>
        <v>0</v>
      </c>
      <c r="BJ43" s="3">
        <f t="shared" si="89"/>
        <v>0</v>
      </c>
      <c r="BK43" s="3">
        <f t="shared" si="90"/>
        <v>0</v>
      </c>
      <c r="BL43" s="3">
        <f t="shared" si="91"/>
        <v>0</v>
      </c>
      <c r="BM43" s="3">
        <f t="shared" si="92"/>
        <v>0</v>
      </c>
      <c r="BN43" s="3">
        <f t="shared" si="93"/>
        <v>0</v>
      </c>
      <c r="BO43" s="3">
        <f t="shared" si="94"/>
        <v>0</v>
      </c>
      <c r="BP43" s="3">
        <f t="shared" si="95"/>
        <v>0</v>
      </c>
      <c r="BQ43" s="3">
        <f t="shared" si="96"/>
        <v>0</v>
      </c>
      <c r="BR43" s="3">
        <f t="shared" si="97"/>
        <v>0</v>
      </c>
      <c r="BS43" s="3">
        <f t="shared" si="98"/>
        <v>0</v>
      </c>
      <c r="BT43" s="3">
        <f t="shared" si="99"/>
        <v>0</v>
      </c>
      <c r="BU43" s="3">
        <f t="shared" si="100"/>
        <v>0</v>
      </c>
      <c r="BV43" s="3">
        <f t="shared" si="101"/>
        <v>0</v>
      </c>
      <c r="BW43" s="3">
        <f t="shared" si="102"/>
        <v>0</v>
      </c>
      <c r="BX43" s="3">
        <f t="shared" si="103"/>
        <v>0</v>
      </c>
      <c r="BY43" s="3">
        <f t="shared" si="104"/>
        <v>0</v>
      </c>
      <c r="BZ43" s="3">
        <f t="shared" si="105"/>
        <v>0</v>
      </c>
      <c r="CA43" s="3">
        <f t="shared" si="106"/>
        <v>0</v>
      </c>
      <c r="CB43" s="3">
        <f t="shared" si="107"/>
        <v>0</v>
      </c>
      <c r="CC43" s="3">
        <f t="shared" si="108"/>
        <v>0</v>
      </c>
      <c r="CD43" s="3">
        <f t="shared" si="109"/>
        <v>0</v>
      </c>
      <c r="CE43" s="3">
        <f t="shared" si="110"/>
        <v>0</v>
      </c>
      <c r="CF43" s="3">
        <f t="shared" si="111"/>
        <v>0</v>
      </c>
      <c r="CG43" s="3">
        <f t="shared" si="112"/>
        <v>0</v>
      </c>
      <c r="CH43" s="12">
        <f t="shared" si="113"/>
        <v>0</v>
      </c>
    </row>
    <row r="44" spans="1:86" x14ac:dyDescent="0.3">
      <c r="A44" s="642"/>
      <c r="B44" s="11" t="str">
        <f t="shared" si="34"/>
        <v>Cooling</v>
      </c>
      <c r="C44" s="3">
        <v>0</v>
      </c>
      <c r="D44" s="3">
        <v>0</v>
      </c>
      <c r="E44" s="3">
        <v>0</v>
      </c>
      <c r="F44" s="3">
        <v>0</v>
      </c>
      <c r="G44" s="3">
        <f t="shared" si="114"/>
        <v>0</v>
      </c>
      <c r="H44" s="3">
        <f t="shared" si="35"/>
        <v>0</v>
      </c>
      <c r="I44" s="3">
        <f t="shared" si="36"/>
        <v>0</v>
      </c>
      <c r="J44" s="3">
        <f t="shared" si="37"/>
        <v>0</v>
      </c>
      <c r="K44" s="3">
        <f t="shared" si="38"/>
        <v>0</v>
      </c>
      <c r="L44" s="3">
        <f t="shared" si="39"/>
        <v>0</v>
      </c>
      <c r="M44" s="3">
        <f t="shared" si="40"/>
        <v>0</v>
      </c>
      <c r="N44" s="3">
        <f t="shared" si="41"/>
        <v>0</v>
      </c>
      <c r="O44" s="3">
        <f t="shared" si="42"/>
        <v>0</v>
      </c>
      <c r="P44" s="3">
        <f t="shared" si="43"/>
        <v>0</v>
      </c>
      <c r="Q44" s="3">
        <f t="shared" si="44"/>
        <v>0</v>
      </c>
      <c r="R44" s="3">
        <f t="shared" si="45"/>
        <v>0</v>
      </c>
      <c r="S44" s="3">
        <f t="shared" si="46"/>
        <v>0</v>
      </c>
      <c r="T44" s="3">
        <f t="shared" si="47"/>
        <v>0</v>
      </c>
      <c r="U44" s="3">
        <f t="shared" si="48"/>
        <v>0</v>
      </c>
      <c r="V44" s="3">
        <f t="shared" si="49"/>
        <v>0</v>
      </c>
      <c r="W44" s="3">
        <f t="shared" si="50"/>
        <v>0</v>
      </c>
      <c r="X44" s="3">
        <f t="shared" si="51"/>
        <v>0</v>
      </c>
      <c r="Y44" s="3">
        <f t="shared" si="52"/>
        <v>0</v>
      </c>
      <c r="Z44" s="3">
        <f t="shared" si="53"/>
        <v>0</v>
      </c>
      <c r="AA44" s="3">
        <f t="shared" si="54"/>
        <v>0</v>
      </c>
      <c r="AB44" s="3">
        <f t="shared" si="55"/>
        <v>0</v>
      </c>
      <c r="AC44" s="3">
        <f t="shared" si="56"/>
        <v>0</v>
      </c>
      <c r="AD44" s="3">
        <f t="shared" si="57"/>
        <v>0</v>
      </c>
      <c r="AE44" s="3">
        <f t="shared" si="58"/>
        <v>0</v>
      </c>
      <c r="AF44" s="3">
        <f t="shared" si="59"/>
        <v>0</v>
      </c>
      <c r="AG44" s="3">
        <f t="shared" si="60"/>
        <v>0</v>
      </c>
      <c r="AH44" s="3">
        <f t="shared" si="61"/>
        <v>0</v>
      </c>
      <c r="AI44" s="3">
        <f t="shared" si="62"/>
        <v>0</v>
      </c>
      <c r="AJ44" s="3">
        <f t="shared" si="63"/>
        <v>0</v>
      </c>
      <c r="AK44" s="3">
        <f t="shared" si="64"/>
        <v>0</v>
      </c>
      <c r="AL44" s="3">
        <f t="shared" si="65"/>
        <v>0</v>
      </c>
      <c r="AM44" s="3">
        <f t="shared" si="66"/>
        <v>0</v>
      </c>
      <c r="AN44" s="3">
        <f t="shared" si="67"/>
        <v>0</v>
      </c>
      <c r="AO44" s="3">
        <f t="shared" si="68"/>
        <v>0</v>
      </c>
      <c r="AP44" s="3">
        <f t="shared" si="69"/>
        <v>0</v>
      </c>
      <c r="AQ44" s="3">
        <f t="shared" si="70"/>
        <v>0</v>
      </c>
      <c r="AR44" s="3">
        <f t="shared" si="71"/>
        <v>0</v>
      </c>
      <c r="AS44" s="3">
        <f t="shared" si="72"/>
        <v>0</v>
      </c>
      <c r="AT44" s="3">
        <f t="shared" si="73"/>
        <v>0</v>
      </c>
      <c r="AU44" s="3">
        <f t="shared" si="74"/>
        <v>0</v>
      </c>
      <c r="AV44" s="3">
        <f t="shared" si="75"/>
        <v>0</v>
      </c>
      <c r="AW44" s="3">
        <f t="shared" si="76"/>
        <v>0</v>
      </c>
      <c r="AX44" s="3">
        <f t="shared" si="77"/>
        <v>0</v>
      </c>
      <c r="AY44" s="3">
        <f t="shared" si="78"/>
        <v>0</v>
      </c>
      <c r="AZ44" s="3">
        <f t="shared" si="79"/>
        <v>0</v>
      </c>
      <c r="BA44" s="3">
        <f t="shared" si="80"/>
        <v>0</v>
      </c>
      <c r="BB44" s="3">
        <f t="shared" si="81"/>
        <v>0</v>
      </c>
      <c r="BC44" s="3">
        <f t="shared" si="82"/>
        <v>0</v>
      </c>
      <c r="BD44" s="3">
        <f t="shared" si="83"/>
        <v>0</v>
      </c>
      <c r="BE44" s="3">
        <f t="shared" si="84"/>
        <v>0</v>
      </c>
      <c r="BF44" s="3">
        <f t="shared" si="85"/>
        <v>0</v>
      </c>
      <c r="BG44" s="3">
        <f t="shared" si="86"/>
        <v>0</v>
      </c>
      <c r="BH44" s="3">
        <f t="shared" si="87"/>
        <v>0</v>
      </c>
      <c r="BI44" s="3">
        <f t="shared" si="88"/>
        <v>0</v>
      </c>
      <c r="BJ44" s="3">
        <f t="shared" si="89"/>
        <v>0</v>
      </c>
      <c r="BK44" s="3">
        <f t="shared" si="90"/>
        <v>0</v>
      </c>
      <c r="BL44" s="3">
        <f t="shared" si="91"/>
        <v>0</v>
      </c>
      <c r="BM44" s="3">
        <f t="shared" si="92"/>
        <v>0</v>
      </c>
      <c r="BN44" s="3">
        <f t="shared" si="93"/>
        <v>0</v>
      </c>
      <c r="BO44" s="3">
        <f t="shared" si="94"/>
        <v>0</v>
      </c>
      <c r="BP44" s="3">
        <f t="shared" si="95"/>
        <v>0</v>
      </c>
      <c r="BQ44" s="3">
        <f t="shared" si="96"/>
        <v>0</v>
      </c>
      <c r="BR44" s="3">
        <f t="shared" si="97"/>
        <v>0</v>
      </c>
      <c r="BS44" s="3">
        <f t="shared" si="98"/>
        <v>0</v>
      </c>
      <c r="BT44" s="3">
        <f t="shared" si="99"/>
        <v>0</v>
      </c>
      <c r="BU44" s="3">
        <f t="shared" si="100"/>
        <v>0</v>
      </c>
      <c r="BV44" s="3">
        <f t="shared" si="101"/>
        <v>0</v>
      </c>
      <c r="BW44" s="3">
        <f t="shared" si="102"/>
        <v>0</v>
      </c>
      <c r="BX44" s="3">
        <f t="shared" si="103"/>
        <v>0</v>
      </c>
      <c r="BY44" s="3">
        <f t="shared" si="104"/>
        <v>0</v>
      </c>
      <c r="BZ44" s="3">
        <f t="shared" si="105"/>
        <v>0</v>
      </c>
      <c r="CA44" s="3">
        <f t="shared" si="106"/>
        <v>0</v>
      </c>
      <c r="CB44" s="3">
        <f t="shared" si="107"/>
        <v>0</v>
      </c>
      <c r="CC44" s="3">
        <f t="shared" si="108"/>
        <v>0</v>
      </c>
      <c r="CD44" s="3">
        <f t="shared" si="109"/>
        <v>0</v>
      </c>
      <c r="CE44" s="3">
        <f t="shared" si="110"/>
        <v>0</v>
      </c>
      <c r="CF44" s="3">
        <f t="shared" si="111"/>
        <v>0</v>
      </c>
      <c r="CG44" s="3">
        <f t="shared" si="112"/>
        <v>0</v>
      </c>
      <c r="CH44" s="12">
        <f t="shared" si="113"/>
        <v>0</v>
      </c>
    </row>
    <row r="45" spans="1:86" x14ac:dyDescent="0.3">
      <c r="A45" s="642"/>
      <c r="B45" s="13" t="str">
        <f t="shared" si="34"/>
        <v>Ext Lighting</v>
      </c>
      <c r="C45" s="3">
        <v>0</v>
      </c>
      <c r="D45" s="3">
        <v>0</v>
      </c>
      <c r="E45" s="3">
        <v>0</v>
      </c>
      <c r="F45" s="3">
        <v>0</v>
      </c>
      <c r="G45" s="3">
        <f t="shared" si="114"/>
        <v>0</v>
      </c>
      <c r="H45" s="3">
        <f t="shared" si="35"/>
        <v>0</v>
      </c>
      <c r="I45" s="3">
        <f t="shared" si="36"/>
        <v>0</v>
      </c>
      <c r="J45" s="3">
        <f t="shared" si="37"/>
        <v>0</v>
      </c>
      <c r="K45" s="3">
        <f t="shared" si="38"/>
        <v>0</v>
      </c>
      <c r="L45" s="3">
        <f t="shared" si="39"/>
        <v>0</v>
      </c>
      <c r="M45" s="3">
        <f t="shared" si="40"/>
        <v>0</v>
      </c>
      <c r="N45" s="3">
        <f t="shared" si="41"/>
        <v>0</v>
      </c>
      <c r="O45" s="3">
        <f t="shared" si="42"/>
        <v>0</v>
      </c>
      <c r="P45" s="3">
        <f t="shared" si="43"/>
        <v>0</v>
      </c>
      <c r="Q45" s="3">
        <f t="shared" si="44"/>
        <v>0</v>
      </c>
      <c r="R45" s="3">
        <f t="shared" si="45"/>
        <v>0</v>
      </c>
      <c r="S45" s="3">
        <f t="shared" si="46"/>
        <v>0</v>
      </c>
      <c r="T45" s="3">
        <f t="shared" si="47"/>
        <v>0</v>
      </c>
      <c r="U45" s="3">
        <f t="shared" si="48"/>
        <v>0</v>
      </c>
      <c r="V45" s="3">
        <f t="shared" si="49"/>
        <v>0</v>
      </c>
      <c r="W45" s="3">
        <f t="shared" si="50"/>
        <v>0</v>
      </c>
      <c r="X45" s="3">
        <f t="shared" si="51"/>
        <v>0</v>
      </c>
      <c r="Y45" s="3">
        <f t="shared" si="52"/>
        <v>0</v>
      </c>
      <c r="Z45" s="3">
        <f t="shared" si="53"/>
        <v>0</v>
      </c>
      <c r="AA45" s="3">
        <f t="shared" si="54"/>
        <v>0</v>
      </c>
      <c r="AB45" s="3">
        <f t="shared" si="55"/>
        <v>0</v>
      </c>
      <c r="AC45" s="3">
        <f t="shared" si="56"/>
        <v>0</v>
      </c>
      <c r="AD45" s="3">
        <f t="shared" si="57"/>
        <v>0</v>
      </c>
      <c r="AE45" s="3">
        <f t="shared" si="58"/>
        <v>0</v>
      </c>
      <c r="AF45" s="3">
        <f t="shared" si="59"/>
        <v>0</v>
      </c>
      <c r="AG45" s="3">
        <f t="shared" si="60"/>
        <v>0</v>
      </c>
      <c r="AH45" s="3">
        <f t="shared" si="61"/>
        <v>0</v>
      </c>
      <c r="AI45" s="3">
        <f t="shared" si="62"/>
        <v>0</v>
      </c>
      <c r="AJ45" s="3">
        <f t="shared" si="63"/>
        <v>0</v>
      </c>
      <c r="AK45" s="3">
        <f t="shared" si="64"/>
        <v>0</v>
      </c>
      <c r="AL45" s="3">
        <f t="shared" si="65"/>
        <v>0</v>
      </c>
      <c r="AM45" s="3">
        <f t="shared" si="66"/>
        <v>0</v>
      </c>
      <c r="AN45" s="3">
        <f t="shared" si="67"/>
        <v>0</v>
      </c>
      <c r="AO45" s="3">
        <f t="shared" si="68"/>
        <v>0</v>
      </c>
      <c r="AP45" s="3">
        <f t="shared" si="69"/>
        <v>0</v>
      </c>
      <c r="AQ45" s="3">
        <f t="shared" si="70"/>
        <v>0</v>
      </c>
      <c r="AR45" s="3">
        <f t="shared" si="71"/>
        <v>0</v>
      </c>
      <c r="AS45" s="3">
        <f t="shared" si="72"/>
        <v>0</v>
      </c>
      <c r="AT45" s="3">
        <f t="shared" si="73"/>
        <v>0</v>
      </c>
      <c r="AU45" s="3">
        <f t="shared" si="74"/>
        <v>0</v>
      </c>
      <c r="AV45" s="3">
        <f t="shared" si="75"/>
        <v>0</v>
      </c>
      <c r="AW45" s="3">
        <f t="shared" si="76"/>
        <v>0</v>
      </c>
      <c r="AX45" s="3">
        <f t="shared" si="77"/>
        <v>0</v>
      </c>
      <c r="AY45" s="3">
        <f t="shared" si="78"/>
        <v>0</v>
      </c>
      <c r="AZ45" s="3">
        <f t="shared" si="79"/>
        <v>0</v>
      </c>
      <c r="BA45" s="3">
        <f t="shared" si="80"/>
        <v>0</v>
      </c>
      <c r="BB45" s="3">
        <f t="shared" si="81"/>
        <v>0</v>
      </c>
      <c r="BC45" s="3">
        <f t="shared" si="82"/>
        <v>0</v>
      </c>
      <c r="BD45" s="3">
        <f t="shared" si="83"/>
        <v>0</v>
      </c>
      <c r="BE45" s="3">
        <f t="shared" si="84"/>
        <v>0</v>
      </c>
      <c r="BF45" s="3">
        <f t="shared" si="85"/>
        <v>0</v>
      </c>
      <c r="BG45" s="3">
        <f t="shared" si="86"/>
        <v>0</v>
      </c>
      <c r="BH45" s="3">
        <f t="shared" si="87"/>
        <v>0</v>
      </c>
      <c r="BI45" s="3">
        <f t="shared" si="88"/>
        <v>0</v>
      </c>
      <c r="BJ45" s="3">
        <f t="shared" si="89"/>
        <v>0</v>
      </c>
      <c r="BK45" s="3">
        <f t="shared" si="90"/>
        <v>0</v>
      </c>
      <c r="BL45" s="3">
        <f t="shared" si="91"/>
        <v>0</v>
      </c>
      <c r="BM45" s="3">
        <f t="shared" si="92"/>
        <v>0</v>
      </c>
      <c r="BN45" s="3">
        <f t="shared" si="93"/>
        <v>0</v>
      </c>
      <c r="BO45" s="3">
        <f t="shared" si="94"/>
        <v>0</v>
      </c>
      <c r="BP45" s="3">
        <f t="shared" si="95"/>
        <v>0</v>
      </c>
      <c r="BQ45" s="3">
        <f t="shared" si="96"/>
        <v>0</v>
      </c>
      <c r="BR45" s="3">
        <f t="shared" si="97"/>
        <v>0</v>
      </c>
      <c r="BS45" s="3">
        <f t="shared" si="98"/>
        <v>0</v>
      </c>
      <c r="BT45" s="3">
        <f t="shared" si="99"/>
        <v>0</v>
      </c>
      <c r="BU45" s="3">
        <f t="shared" si="100"/>
        <v>0</v>
      </c>
      <c r="BV45" s="3">
        <f t="shared" si="101"/>
        <v>0</v>
      </c>
      <c r="BW45" s="3">
        <f t="shared" si="102"/>
        <v>0</v>
      </c>
      <c r="BX45" s="3">
        <f t="shared" si="103"/>
        <v>0</v>
      </c>
      <c r="BY45" s="3">
        <f t="shared" si="104"/>
        <v>0</v>
      </c>
      <c r="BZ45" s="3">
        <f t="shared" si="105"/>
        <v>0</v>
      </c>
      <c r="CA45" s="3">
        <f t="shared" si="106"/>
        <v>0</v>
      </c>
      <c r="CB45" s="3">
        <f t="shared" si="107"/>
        <v>0</v>
      </c>
      <c r="CC45" s="3">
        <f t="shared" si="108"/>
        <v>0</v>
      </c>
      <c r="CD45" s="3">
        <f t="shared" si="109"/>
        <v>0</v>
      </c>
      <c r="CE45" s="3">
        <f t="shared" si="110"/>
        <v>0</v>
      </c>
      <c r="CF45" s="3">
        <f t="shared" si="111"/>
        <v>0</v>
      </c>
      <c r="CG45" s="3">
        <f t="shared" si="112"/>
        <v>0</v>
      </c>
      <c r="CH45" s="12">
        <f t="shared" si="113"/>
        <v>0</v>
      </c>
    </row>
    <row r="46" spans="1:86" x14ac:dyDescent="0.3">
      <c r="A46" s="642"/>
      <c r="B46" s="11" t="str">
        <f t="shared" si="34"/>
        <v>Heating</v>
      </c>
      <c r="C46" s="3">
        <v>0</v>
      </c>
      <c r="D46" s="3">
        <v>0</v>
      </c>
      <c r="E46" s="3">
        <v>0</v>
      </c>
      <c r="F46" s="3">
        <v>0</v>
      </c>
      <c r="G46" s="3">
        <f t="shared" si="114"/>
        <v>0</v>
      </c>
      <c r="H46" s="3">
        <f t="shared" si="35"/>
        <v>0</v>
      </c>
      <c r="I46" s="3">
        <f t="shared" si="36"/>
        <v>0</v>
      </c>
      <c r="J46" s="3">
        <f t="shared" si="37"/>
        <v>0</v>
      </c>
      <c r="K46" s="3">
        <f t="shared" si="38"/>
        <v>0</v>
      </c>
      <c r="L46" s="3">
        <f t="shared" si="39"/>
        <v>0</v>
      </c>
      <c r="M46" s="3">
        <f t="shared" si="40"/>
        <v>0</v>
      </c>
      <c r="N46" s="3">
        <f t="shared" si="41"/>
        <v>0</v>
      </c>
      <c r="O46" s="3">
        <f t="shared" si="42"/>
        <v>0</v>
      </c>
      <c r="P46" s="3">
        <f t="shared" si="43"/>
        <v>0</v>
      </c>
      <c r="Q46" s="3">
        <f t="shared" si="44"/>
        <v>0</v>
      </c>
      <c r="R46" s="3">
        <f t="shared" si="45"/>
        <v>0</v>
      </c>
      <c r="S46" s="3">
        <f t="shared" si="46"/>
        <v>0</v>
      </c>
      <c r="T46" s="3">
        <f t="shared" si="47"/>
        <v>0</v>
      </c>
      <c r="U46" s="3">
        <f t="shared" si="48"/>
        <v>0</v>
      </c>
      <c r="V46" s="3">
        <f t="shared" si="49"/>
        <v>0</v>
      </c>
      <c r="W46" s="3">
        <f t="shared" si="50"/>
        <v>0</v>
      </c>
      <c r="X46" s="3">
        <f t="shared" si="51"/>
        <v>0</v>
      </c>
      <c r="Y46" s="3">
        <f t="shared" si="52"/>
        <v>0</v>
      </c>
      <c r="Z46" s="3">
        <f t="shared" si="53"/>
        <v>0</v>
      </c>
      <c r="AA46" s="3">
        <f t="shared" si="54"/>
        <v>0</v>
      </c>
      <c r="AB46" s="3">
        <f t="shared" si="55"/>
        <v>0</v>
      </c>
      <c r="AC46" s="3">
        <f t="shared" si="56"/>
        <v>0</v>
      </c>
      <c r="AD46" s="3">
        <f t="shared" si="57"/>
        <v>0</v>
      </c>
      <c r="AE46" s="3">
        <f t="shared" si="58"/>
        <v>0</v>
      </c>
      <c r="AF46" s="3">
        <f t="shared" si="59"/>
        <v>0</v>
      </c>
      <c r="AG46" s="3">
        <f t="shared" si="60"/>
        <v>0</v>
      </c>
      <c r="AH46" s="3">
        <f t="shared" si="61"/>
        <v>0</v>
      </c>
      <c r="AI46" s="3">
        <f t="shared" si="62"/>
        <v>0</v>
      </c>
      <c r="AJ46" s="3">
        <f t="shared" si="63"/>
        <v>0</v>
      </c>
      <c r="AK46" s="3">
        <f t="shared" si="64"/>
        <v>0</v>
      </c>
      <c r="AL46" s="3">
        <f t="shared" si="65"/>
        <v>0</v>
      </c>
      <c r="AM46" s="3">
        <f t="shared" si="66"/>
        <v>0</v>
      </c>
      <c r="AN46" s="3">
        <f t="shared" si="67"/>
        <v>0</v>
      </c>
      <c r="AO46" s="3">
        <f t="shared" si="68"/>
        <v>0</v>
      </c>
      <c r="AP46" s="3">
        <f t="shared" si="69"/>
        <v>0</v>
      </c>
      <c r="AQ46" s="3">
        <f t="shared" si="70"/>
        <v>0</v>
      </c>
      <c r="AR46" s="3">
        <f t="shared" si="71"/>
        <v>0</v>
      </c>
      <c r="AS46" s="3">
        <f t="shared" si="72"/>
        <v>0</v>
      </c>
      <c r="AT46" s="3">
        <f t="shared" si="73"/>
        <v>0</v>
      </c>
      <c r="AU46" s="3">
        <f t="shared" si="74"/>
        <v>0</v>
      </c>
      <c r="AV46" s="3">
        <f t="shared" si="75"/>
        <v>0</v>
      </c>
      <c r="AW46" s="3">
        <f t="shared" si="76"/>
        <v>0</v>
      </c>
      <c r="AX46" s="3">
        <f t="shared" si="77"/>
        <v>0</v>
      </c>
      <c r="AY46" s="3">
        <f t="shared" si="78"/>
        <v>0</v>
      </c>
      <c r="AZ46" s="3">
        <f t="shared" si="79"/>
        <v>0</v>
      </c>
      <c r="BA46" s="3">
        <f t="shared" si="80"/>
        <v>0</v>
      </c>
      <c r="BB46" s="3">
        <f t="shared" si="81"/>
        <v>0</v>
      </c>
      <c r="BC46" s="3">
        <f t="shared" si="82"/>
        <v>0</v>
      </c>
      <c r="BD46" s="3">
        <f t="shared" si="83"/>
        <v>0</v>
      </c>
      <c r="BE46" s="3">
        <f t="shared" si="84"/>
        <v>0</v>
      </c>
      <c r="BF46" s="3">
        <f t="shared" si="85"/>
        <v>0</v>
      </c>
      <c r="BG46" s="3">
        <f t="shared" si="86"/>
        <v>0</v>
      </c>
      <c r="BH46" s="3">
        <f t="shared" si="87"/>
        <v>0</v>
      </c>
      <c r="BI46" s="3">
        <f t="shared" si="88"/>
        <v>0</v>
      </c>
      <c r="BJ46" s="3">
        <f t="shared" si="89"/>
        <v>0</v>
      </c>
      <c r="BK46" s="3">
        <f t="shared" si="90"/>
        <v>0</v>
      </c>
      <c r="BL46" s="3">
        <f t="shared" si="91"/>
        <v>0</v>
      </c>
      <c r="BM46" s="3">
        <f t="shared" si="92"/>
        <v>0</v>
      </c>
      <c r="BN46" s="3">
        <f t="shared" si="93"/>
        <v>0</v>
      </c>
      <c r="BO46" s="3">
        <f t="shared" si="94"/>
        <v>0</v>
      </c>
      <c r="BP46" s="3">
        <f t="shared" si="95"/>
        <v>0</v>
      </c>
      <c r="BQ46" s="3">
        <f t="shared" si="96"/>
        <v>0</v>
      </c>
      <c r="BR46" s="3">
        <f t="shared" si="97"/>
        <v>0</v>
      </c>
      <c r="BS46" s="3">
        <f t="shared" si="98"/>
        <v>0</v>
      </c>
      <c r="BT46" s="3">
        <f t="shared" si="99"/>
        <v>0</v>
      </c>
      <c r="BU46" s="3">
        <f t="shared" si="100"/>
        <v>0</v>
      </c>
      <c r="BV46" s="3">
        <f t="shared" si="101"/>
        <v>0</v>
      </c>
      <c r="BW46" s="3">
        <f t="shared" si="102"/>
        <v>0</v>
      </c>
      <c r="BX46" s="3">
        <f t="shared" si="103"/>
        <v>0</v>
      </c>
      <c r="BY46" s="3">
        <f t="shared" si="104"/>
        <v>0</v>
      </c>
      <c r="BZ46" s="3">
        <f t="shared" si="105"/>
        <v>0</v>
      </c>
      <c r="CA46" s="3">
        <f t="shared" si="106"/>
        <v>0</v>
      </c>
      <c r="CB46" s="3">
        <f t="shared" si="107"/>
        <v>0</v>
      </c>
      <c r="CC46" s="3">
        <f t="shared" si="108"/>
        <v>0</v>
      </c>
      <c r="CD46" s="3">
        <f t="shared" si="109"/>
        <v>0</v>
      </c>
      <c r="CE46" s="3">
        <f t="shared" si="110"/>
        <v>0</v>
      </c>
      <c r="CF46" s="3">
        <f t="shared" si="111"/>
        <v>0</v>
      </c>
      <c r="CG46" s="3">
        <f t="shared" si="112"/>
        <v>0</v>
      </c>
      <c r="CH46" s="12">
        <f t="shared" si="113"/>
        <v>0</v>
      </c>
    </row>
    <row r="47" spans="1:86" x14ac:dyDescent="0.3">
      <c r="A47" s="642"/>
      <c r="B47" s="11" t="str">
        <f t="shared" si="34"/>
        <v>HVAC</v>
      </c>
      <c r="C47" s="3">
        <v>0</v>
      </c>
      <c r="D47" s="3">
        <v>0</v>
      </c>
      <c r="E47" s="3">
        <v>0</v>
      </c>
      <c r="F47" s="3">
        <v>0</v>
      </c>
      <c r="G47" s="3">
        <f t="shared" si="114"/>
        <v>0</v>
      </c>
      <c r="H47" s="3">
        <f t="shared" si="35"/>
        <v>0</v>
      </c>
      <c r="I47" s="3">
        <f t="shared" si="36"/>
        <v>0</v>
      </c>
      <c r="J47" s="3">
        <f t="shared" si="37"/>
        <v>0</v>
      </c>
      <c r="K47" s="3">
        <f t="shared" si="38"/>
        <v>0</v>
      </c>
      <c r="L47" s="3">
        <f t="shared" si="39"/>
        <v>0</v>
      </c>
      <c r="M47" s="3">
        <f t="shared" si="40"/>
        <v>0</v>
      </c>
      <c r="N47" s="3">
        <f t="shared" si="41"/>
        <v>0</v>
      </c>
      <c r="O47" s="3">
        <f t="shared" si="42"/>
        <v>0</v>
      </c>
      <c r="P47" s="3">
        <f t="shared" si="43"/>
        <v>0</v>
      </c>
      <c r="Q47" s="3">
        <f t="shared" si="44"/>
        <v>0</v>
      </c>
      <c r="R47" s="3">
        <f t="shared" si="45"/>
        <v>0</v>
      </c>
      <c r="S47" s="3">
        <f t="shared" si="46"/>
        <v>0</v>
      </c>
      <c r="T47" s="3">
        <f t="shared" si="47"/>
        <v>0</v>
      </c>
      <c r="U47" s="3">
        <f t="shared" si="48"/>
        <v>0</v>
      </c>
      <c r="V47" s="3">
        <f t="shared" si="49"/>
        <v>0</v>
      </c>
      <c r="W47" s="3">
        <f t="shared" si="50"/>
        <v>0</v>
      </c>
      <c r="X47" s="3">
        <f t="shared" si="51"/>
        <v>0</v>
      </c>
      <c r="Y47" s="3">
        <f t="shared" si="52"/>
        <v>0</v>
      </c>
      <c r="Z47" s="3">
        <f t="shared" si="53"/>
        <v>0</v>
      </c>
      <c r="AA47" s="3">
        <f t="shared" si="54"/>
        <v>0</v>
      </c>
      <c r="AB47" s="3">
        <f t="shared" si="55"/>
        <v>0</v>
      </c>
      <c r="AC47" s="3">
        <f t="shared" si="56"/>
        <v>0</v>
      </c>
      <c r="AD47" s="3">
        <f t="shared" si="57"/>
        <v>0</v>
      </c>
      <c r="AE47" s="3">
        <f t="shared" si="58"/>
        <v>0</v>
      </c>
      <c r="AF47" s="3">
        <f t="shared" si="59"/>
        <v>0</v>
      </c>
      <c r="AG47" s="3">
        <f t="shared" si="60"/>
        <v>0</v>
      </c>
      <c r="AH47" s="3">
        <f t="shared" si="61"/>
        <v>0</v>
      </c>
      <c r="AI47" s="3">
        <f t="shared" si="62"/>
        <v>0</v>
      </c>
      <c r="AJ47" s="3">
        <f t="shared" si="63"/>
        <v>0</v>
      </c>
      <c r="AK47" s="3">
        <f t="shared" si="64"/>
        <v>0</v>
      </c>
      <c r="AL47" s="3">
        <f t="shared" si="65"/>
        <v>0</v>
      </c>
      <c r="AM47" s="3">
        <f t="shared" si="66"/>
        <v>0</v>
      </c>
      <c r="AN47" s="3">
        <f t="shared" si="67"/>
        <v>0</v>
      </c>
      <c r="AO47" s="3">
        <f t="shared" si="68"/>
        <v>0</v>
      </c>
      <c r="AP47" s="3">
        <f t="shared" si="69"/>
        <v>0</v>
      </c>
      <c r="AQ47" s="3">
        <f t="shared" si="70"/>
        <v>0</v>
      </c>
      <c r="AR47" s="3">
        <f t="shared" si="71"/>
        <v>0</v>
      </c>
      <c r="AS47" s="3">
        <f t="shared" si="72"/>
        <v>0</v>
      </c>
      <c r="AT47" s="3">
        <f t="shared" si="73"/>
        <v>0</v>
      </c>
      <c r="AU47" s="3">
        <f t="shared" si="74"/>
        <v>0</v>
      </c>
      <c r="AV47" s="3">
        <f t="shared" si="75"/>
        <v>0</v>
      </c>
      <c r="AW47" s="3">
        <f t="shared" si="76"/>
        <v>0</v>
      </c>
      <c r="AX47" s="3">
        <f t="shared" si="77"/>
        <v>0</v>
      </c>
      <c r="AY47" s="3">
        <f t="shared" si="78"/>
        <v>0</v>
      </c>
      <c r="AZ47" s="3">
        <f t="shared" si="79"/>
        <v>0</v>
      </c>
      <c r="BA47" s="3">
        <f t="shared" si="80"/>
        <v>0</v>
      </c>
      <c r="BB47" s="3">
        <f t="shared" si="81"/>
        <v>0</v>
      </c>
      <c r="BC47" s="3">
        <f t="shared" si="82"/>
        <v>0</v>
      </c>
      <c r="BD47" s="3">
        <f t="shared" si="83"/>
        <v>0</v>
      </c>
      <c r="BE47" s="3">
        <f t="shared" si="84"/>
        <v>0</v>
      </c>
      <c r="BF47" s="3">
        <f t="shared" si="85"/>
        <v>0</v>
      </c>
      <c r="BG47" s="3">
        <f t="shared" si="86"/>
        <v>0</v>
      </c>
      <c r="BH47" s="3">
        <f t="shared" si="87"/>
        <v>0</v>
      </c>
      <c r="BI47" s="3">
        <f t="shared" si="88"/>
        <v>0</v>
      </c>
      <c r="BJ47" s="3">
        <f t="shared" si="89"/>
        <v>0</v>
      </c>
      <c r="BK47" s="3">
        <f t="shared" si="90"/>
        <v>0</v>
      </c>
      <c r="BL47" s="3">
        <f t="shared" si="91"/>
        <v>0</v>
      </c>
      <c r="BM47" s="3">
        <f t="shared" si="92"/>
        <v>0</v>
      </c>
      <c r="BN47" s="3">
        <f t="shared" si="93"/>
        <v>0</v>
      </c>
      <c r="BO47" s="3">
        <f t="shared" si="94"/>
        <v>0</v>
      </c>
      <c r="BP47" s="3">
        <f t="shared" si="95"/>
        <v>0</v>
      </c>
      <c r="BQ47" s="3">
        <f t="shared" si="96"/>
        <v>0</v>
      </c>
      <c r="BR47" s="3">
        <f t="shared" si="97"/>
        <v>0</v>
      </c>
      <c r="BS47" s="3">
        <f t="shared" si="98"/>
        <v>0</v>
      </c>
      <c r="BT47" s="3">
        <f t="shared" si="99"/>
        <v>0</v>
      </c>
      <c r="BU47" s="3">
        <f t="shared" si="100"/>
        <v>0</v>
      </c>
      <c r="BV47" s="3">
        <f t="shared" si="101"/>
        <v>0</v>
      </c>
      <c r="BW47" s="3">
        <f t="shared" si="102"/>
        <v>0</v>
      </c>
      <c r="BX47" s="3">
        <f t="shared" si="103"/>
        <v>0</v>
      </c>
      <c r="BY47" s="3">
        <f t="shared" si="104"/>
        <v>0</v>
      </c>
      <c r="BZ47" s="3">
        <f t="shared" si="105"/>
        <v>0</v>
      </c>
      <c r="CA47" s="3">
        <f t="shared" si="106"/>
        <v>0</v>
      </c>
      <c r="CB47" s="3">
        <f t="shared" si="107"/>
        <v>0</v>
      </c>
      <c r="CC47" s="3">
        <f t="shared" si="108"/>
        <v>0</v>
      </c>
      <c r="CD47" s="3">
        <f t="shared" si="109"/>
        <v>0</v>
      </c>
      <c r="CE47" s="3">
        <f t="shared" si="110"/>
        <v>0</v>
      </c>
      <c r="CF47" s="3">
        <f t="shared" si="111"/>
        <v>0</v>
      </c>
      <c r="CG47" s="3">
        <f t="shared" si="112"/>
        <v>0</v>
      </c>
      <c r="CH47" s="12">
        <f t="shared" si="113"/>
        <v>0</v>
      </c>
    </row>
    <row r="48" spans="1:86" x14ac:dyDescent="0.3">
      <c r="A48" s="642"/>
      <c r="B48" s="11" t="str">
        <f t="shared" si="34"/>
        <v>Lighting</v>
      </c>
      <c r="C48" s="3">
        <v>0</v>
      </c>
      <c r="D48" s="3">
        <v>0</v>
      </c>
      <c r="E48" s="3">
        <v>0</v>
      </c>
      <c r="F48" s="3">
        <v>0</v>
      </c>
      <c r="G48" s="3">
        <f t="shared" si="114"/>
        <v>0</v>
      </c>
      <c r="H48" s="3">
        <f t="shared" si="35"/>
        <v>0</v>
      </c>
      <c r="I48" s="3">
        <f t="shared" si="36"/>
        <v>0</v>
      </c>
      <c r="J48" s="3">
        <f t="shared" si="37"/>
        <v>0</v>
      </c>
      <c r="K48" s="3">
        <f t="shared" si="38"/>
        <v>0</v>
      </c>
      <c r="L48" s="3">
        <f t="shared" si="39"/>
        <v>0</v>
      </c>
      <c r="M48" s="3">
        <f t="shared" si="40"/>
        <v>0</v>
      </c>
      <c r="N48" s="3">
        <f t="shared" si="41"/>
        <v>0</v>
      </c>
      <c r="O48" s="3">
        <f t="shared" si="42"/>
        <v>0</v>
      </c>
      <c r="P48" s="3">
        <f t="shared" si="43"/>
        <v>0</v>
      </c>
      <c r="Q48" s="3">
        <f t="shared" si="44"/>
        <v>0</v>
      </c>
      <c r="R48" s="3">
        <f t="shared" si="45"/>
        <v>0</v>
      </c>
      <c r="S48" s="3">
        <f t="shared" si="46"/>
        <v>0</v>
      </c>
      <c r="T48" s="3">
        <f t="shared" si="47"/>
        <v>0</v>
      </c>
      <c r="U48" s="3">
        <f t="shared" si="48"/>
        <v>0</v>
      </c>
      <c r="V48" s="3">
        <f t="shared" si="49"/>
        <v>0</v>
      </c>
      <c r="W48" s="3">
        <f t="shared" si="50"/>
        <v>0</v>
      </c>
      <c r="X48" s="3">
        <f t="shared" si="51"/>
        <v>0</v>
      </c>
      <c r="Y48" s="3">
        <f t="shared" si="52"/>
        <v>0</v>
      </c>
      <c r="Z48" s="3">
        <f t="shared" si="53"/>
        <v>0</v>
      </c>
      <c r="AA48" s="3">
        <f t="shared" si="54"/>
        <v>0</v>
      </c>
      <c r="AB48" s="3">
        <f t="shared" si="55"/>
        <v>0</v>
      </c>
      <c r="AC48" s="3">
        <f t="shared" si="56"/>
        <v>0</v>
      </c>
      <c r="AD48" s="3">
        <f t="shared" si="57"/>
        <v>0</v>
      </c>
      <c r="AE48" s="3">
        <f t="shared" si="58"/>
        <v>0</v>
      </c>
      <c r="AF48" s="3">
        <f t="shared" si="59"/>
        <v>0</v>
      </c>
      <c r="AG48" s="3">
        <f t="shared" si="60"/>
        <v>0</v>
      </c>
      <c r="AH48" s="3">
        <f t="shared" si="61"/>
        <v>0</v>
      </c>
      <c r="AI48" s="3">
        <f t="shared" si="62"/>
        <v>0</v>
      </c>
      <c r="AJ48" s="3">
        <f t="shared" si="63"/>
        <v>0</v>
      </c>
      <c r="AK48" s="3">
        <f t="shared" si="64"/>
        <v>0</v>
      </c>
      <c r="AL48" s="3">
        <f t="shared" si="65"/>
        <v>0</v>
      </c>
      <c r="AM48" s="3">
        <f t="shared" si="66"/>
        <v>0</v>
      </c>
      <c r="AN48" s="3">
        <f t="shared" si="67"/>
        <v>0</v>
      </c>
      <c r="AO48" s="3">
        <f t="shared" si="68"/>
        <v>0</v>
      </c>
      <c r="AP48" s="3">
        <f t="shared" si="69"/>
        <v>0</v>
      </c>
      <c r="AQ48" s="3">
        <f t="shared" si="70"/>
        <v>0</v>
      </c>
      <c r="AR48" s="3">
        <f t="shared" si="71"/>
        <v>0</v>
      </c>
      <c r="AS48" s="3">
        <f t="shared" si="72"/>
        <v>0</v>
      </c>
      <c r="AT48" s="3">
        <f t="shared" si="73"/>
        <v>0</v>
      </c>
      <c r="AU48" s="3">
        <f t="shared" si="74"/>
        <v>0</v>
      </c>
      <c r="AV48" s="3">
        <f t="shared" si="75"/>
        <v>0</v>
      </c>
      <c r="AW48" s="3">
        <f t="shared" si="76"/>
        <v>0</v>
      </c>
      <c r="AX48" s="3">
        <f t="shared" si="77"/>
        <v>0</v>
      </c>
      <c r="AY48" s="3">
        <f t="shared" si="78"/>
        <v>0</v>
      </c>
      <c r="AZ48" s="3">
        <f t="shared" si="79"/>
        <v>0</v>
      </c>
      <c r="BA48" s="3">
        <f t="shared" si="80"/>
        <v>0</v>
      </c>
      <c r="BB48" s="3">
        <f t="shared" si="81"/>
        <v>0</v>
      </c>
      <c r="BC48" s="3">
        <f t="shared" si="82"/>
        <v>0</v>
      </c>
      <c r="BD48" s="3">
        <f t="shared" si="83"/>
        <v>0</v>
      </c>
      <c r="BE48" s="3">
        <f t="shared" si="84"/>
        <v>0</v>
      </c>
      <c r="BF48" s="3">
        <f t="shared" si="85"/>
        <v>0</v>
      </c>
      <c r="BG48" s="3">
        <f t="shared" si="86"/>
        <v>0</v>
      </c>
      <c r="BH48" s="3">
        <f t="shared" si="87"/>
        <v>0</v>
      </c>
      <c r="BI48" s="3">
        <f t="shared" si="88"/>
        <v>0</v>
      </c>
      <c r="BJ48" s="3">
        <f t="shared" si="89"/>
        <v>0</v>
      </c>
      <c r="BK48" s="3">
        <f t="shared" si="90"/>
        <v>0</v>
      </c>
      <c r="BL48" s="3">
        <f t="shared" si="91"/>
        <v>0</v>
      </c>
      <c r="BM48" s="3">
        <f t="shared" si="92"/>
        <v>0</v>
      </c>
      <c r="BN48" s="3">
        <f t="shared" si="93"/>
        <v>0</v>
      </c>
      <c r="BO48" s="3">
        <f t="shared" si="94"/>
        <v>0</v>
      </c>
      <c r="BP48" s="3">
        <f t="shared" si="95"/>
        <v>0</v>
      </c>
      <c r="BQ48" s="3">
        <f t="shared" si="96"/>
        <v>0</v>
      </c>
      <c r="BR48" s="3">
        <f t="shared" si="97"/>
        <v>0</v>
      </c>
      <c r="BS48" s="3">
        <f t="shared" si="98"/>
        <v>0</v>
      </c>
      <c r="BT48" s="3">
        <f t="shared" si="99"/>
        <v>0</v>
      </c>
      <c r="BU48" s="3">
        <f t="shared" si="100"/>
        <v>0</v>
      </c>
      <c r="BV48" s="3">
        <f t="shared" si="101"/>
        <v>0</v>
      </c>
      <c r="BW48" s="3">
        <f t="shared" si="102"/>
        <v>0</v>
      </c>
      <c r="BX48" s="3">
        <f t="shared" si="103"/>
        <v>0</v>
      </c>
      <c r="BY48" s="3">
        <f t="shared" si="104"/>
        <v>0</v>
      </c>
      <c r="BZ48" s="3">
        <f t="shared" si="105"/>
        <v>0</v>
      </c>
      <c r="CA48" s="3">
        <f t="shared" si="106"/>
        <v>0</v>
      </c>
      <c r="CB48" s="3">
        <f t="shared" si="107"/>
        <v>0</v>
      </c>
      <c r="CC48" s="3">
        <f t="shared" si="108"/>
        <v>0</v>
      </c>
      <c r="CD48" s="3">
        <f t="shared" si="109"/>
        <v>0</v>
      </c>
      <c r="CE48" s="3">
        <f t="shared" si="110"/>
        <v>0</v>
      </c>
      <c r="CF48" s="3">
        <f t="shared" si="111"/>
        <v>0</v>
      </c>
      <c r="CG48" s="3">
        <f t="shared" si="112"/>
        <v>0</v>
      </c>
      <c r="CH48" s="12">
        <f t="shared" si="113"/>
        <v>0</v>
      </c>
    </row>
    <row r="49" spans="1:86" x14ac:dyDescent="0.3">
      <c r="A49" s="642"/>
      <c r="B49" s="11" t="str">
        <f t="shared" si="34"/>
        <v>Miscellaneous</v>
      </c>
      <c r="C49" s="3">
        <v>0</v>
      </c>
      <c r="D49" s="3">
        <v>0</v>
      </c>
      <c r="E49" s="3">
        <v>0</v>
      </c>
      <c r="F49" s="3">
        <v>0</v>
      </c>
      <c r="G49" s="3">
        <f t="shared" si="114"/>
        <v>0</v>
      </c>
      <c r="H49" s="3">
        <f t="shared" si="35"/>
        <v>0</v>
      </c>
      <c r="I49" s="3">
        <f t="shared" si="36"/>
        <v>0</v>
      </c>
      <c r="J49" s="3">
        <f t="shared" si="37"/>
        <v>0</v>
      </c>
      <c r="K49" s="3">
        <f t="shared" si="38"/>
        <v>0</v>
      </c>
      <c r="L49" s="3">
        <f t="shared" si="39"/>
        <v>0</v>
      </c>
      <c r="M49" s="3">
        <f t="shared" si="40"/>
        <v>0</v>
      </c>
      <c r="N49" s="3">
        <f t="shared" si="41"/>
        <v>0</v>
      </c>
      <c r="O49" s="3">
        <f t="shared" si="42"/>
        <v>0</v>
      </c>
      <c r="P49" s="3">
        <f t="shared" si="43"/>
        <v>0</v>
      </c>
      <c r="Q49" s="3">
        <f t="shared" si="44"/>
        <v>0</v>
      </c>
      <c r="R49" s="3">
        <f t="shared" si="45"/>
        <v>0</v>
      </c>
      <c r="S49" s="3">
        <f t="shared" si="46"/>
        <v>0</v>
      </c>
      <c r="T49" s="3">
        <f t="shared" si="47"/>
        <v>0</v>
      </c>
      <c r="U49" s="3">
        <f t="shared" si="48"/>
        <v>0</v>
      </c>
      <c r="V49" s="3">
        <f t="shared" si="49"/>
        <v>0</v>
      </c>
      <c r="W49" s="3">
        <f t="shared" si="50"/>
        <v>0</v>
      </c>
      <c r="X49" s="3">
        <f t="shared" si="51"/>
        <v>0</v>
      </c>
      <c r="Y49" s="3">
        <f t="shared" si="52"/>
        <v>0</v>
      </c>
      <c r="Z49" s="3">
        <f t="shared" si="53"/>
        <v>0</v>
      </c>
      <c r="AA49" s="3">
        <f t="shared" si="54"/>
        <v>0</v>
      </c>
      <c r="AB49" s="3">
        <f t="shared" si="55"/>
        <v>0</v>
      </c>
      <c r="AC49" s="3">
        <f t="shared" si="56"/>
        <v>0</v>
      </c>
      <c r="AD49" s="3">
        <f t="shared" si="57"/>
        <v>0</v>
      </c>
      <c r="AE49" s="3">
        <f t="shared" si="58"/>
        <v>0</v>
      </c>
      <c r="AF49" s="3">
        <f t="shared" si="59"/>
        <v>0</v>
      </c>
      <c r="AG49" s="3">
        <f t="shared" si="60"/>
        <v>0</v>
      </c>
      <c r="AH49" s="3">
        <f t="shared" si="61"/>
        <v>0</v>
      </c>
      <c r="AI49" s="3">
        <f t="shared" si="62"/>
        <v>0</v>
      </c>
      <c r="AJ49" s="3">
        <f t="shared" si="63"/>
        <v>0</v>
      </c>
      <c r="AK49" s="3">
        <f t="shared" si="64"/>
        <v>0</v>
      </c>
      <c r="AL49" s="3">
        <f t="shared" si="65"/>
        <v>0</v>
      </c>
      <c r="AM49" s="3">
        <f t="shared" si="66"/>
        <v>0</v>
      </c>
      <c r="AN49" s="3">
        <f t="shared" si="67"/>
        <v>0</v>
      </c>
      <c r="AO49" s="3">
        <f t="shared" si="68"/>
        <v>0</v>
      </c>
      <c r="AP49" s="3">
        <f t="shared" si="69"/>
        <v>0</v>
      </c>
      <c r="AQ49" s="3">
        <f t="shared" si="70"/>
        <v>0</v>
      </c>
      <c r="AR49" s="3">
        <f t="shared" si="71"/>
        <v>0</v>
      </c>
      <c r="AS49" s="3">
        <f t="shared" si="72"/>
        <v>0</v>
      </c>
      <c r="AT49" s="3">
        <f t="shared" si="73"/>
        <v>0</v>
      </c>
      <c r="AU49" s="3">
        <f t="shared" si="74"/>
        <v>0</v>
      </c>
      <c r="AV49" s="3">
        <f t="shared" si="75"/>
        <v>0</v>
      </c>
      <c r="AW49" s="3">
        <f t="shared" si="76"/>
        <v>0</v>
      </c>
      <c r="AX49" s="3">
        <f t="shared" si="77"/>
        <v>0</v>
      </c>
      <c r="AY49" s="3">
        <f t="shared" si="78"/>
        <v>0</v>
      </c>
      <c r="AZ49" s="3">
        <f t="shared" si="79"/>
        <v>0</v>
      </c>
      <c r="BA49" s="3">
        <f t="shared" si="80"/>
        <v>0</v>
      </c>
      <c r="BB49" s="3">
        <f t="shared" si="81"/>
        <v>0</v>
      </c>
      <c r="BC49" s="3">
        <f t="shared" si="82"/>
        <v>0</v>
      </c>
      <c r="BD49" s="3">
        <f t="shared" si="83"/>
        <v>0</v>
      </c>
      <c r="BE49" s="3">
        <f t="shared" si="84"/>
        <v>0</v>
      </c>
      <c r="BF49" s="3">
        <f t="shared" si="85"/>
        <v>0</v>
      </c>
      <c r="BG49" s="3">
        <f t="shared" si="86"/>
        <v>0</v>
      </c>
      <c r="BH49" s="3">
        <f t="shared" si="87"/>
        <v>0</v>
      </c>
      <c r="BI49" s="3">
        <f t="shared" si="88"/>
        <v>0</v>
      </c>
      <c r="BJ49" s="3">
        <f t="shared" si="89"/>
        <v>0</v>
      </c>
      <c r="BK49" s="3">
        <f t="shared" si="90"/>
        <v>0</v>
      </c>
      <c r="BL49" s="3">
        <f t="shared" si="91"/>
        <v>0</v>
      </c>
      <c r="BM49" s="3">
        <f t="shared" si="92"/>
        <v>0</v>
      </c>
      <c r="BN49" s="3">
        <f t="shared" si="93"/>
        <v>0</v>
      </c>
      <c r="BO49" s="3">
        <f t="shared" si="94"/>
        <v>0</v>
      </c>
      <c r="BP49" s="3">
        <f t="shared" si="95"/>
        <v>0</v>
      </c>
      <c r="BQ49" s="3">
        <f t="shared" si="96"/>
        <v>0</v>
      </c>
      <c r="BR49" s="3">
        <f t="shared" si="97"/>
        <v>0</v>
      </c>
      <c r="BS49" s="3">
        <f t="shared" si="98"/>
        <v>0</v>
      </c>
      <c r="BT49" s="3">
        <f t="shared" si="99"/>
        <v>0</v>
      </c>
      <c r="BU49" s="3">
        <f t="shared" si="100"/>
        <v>0</v>
      </c>
      <c r="BV49" s="3">
        <f t="shared" si="101"/>
        <v>0</v>
      </c>
      <c r="BW49" s="3">
        <f t="shared" si="102"/>
        <v>0</v>
      </c>
      <c r="BX49" s="3">
        <f t="shared" si="103"/>
        <v>0</v>
      </c>
      <c r="BY49" s="3">
        <f t="shared" si="104"/>
        <v>0</v>
      </c>
      <c r="BZ49" s="3">
        <f t="shared" si="105"/>
        <v>0</v>
      </c>
      <c r="CA49" s="3">
        <f t="shared" si="106"/>
        <v>0</v>
      </c>
      <c r="CB49" s="3">
        <f t="shared" si="107"/>
        <v>0</v>
      </c>
      <c r="CC49" s="3">
        <f t="shared" si="108"/>
        <v>0</v>
      </c>
      <c r="CD49" s="3">
        <f t="shared" si="109"/>
        <v>0</v>
      </c>
      <c r="CE49" s="3">
        <f t="shared" si="110"/>
        <v>0</v>
      </c>
      <c r="CF49" s="3">
        <f t="shared" si="111"/>
        <v>0</v>
      </c>
      <c r="CG49" s="3">
        <f t="shared" si="112"/>
        <v>0</v>
      </c>
      <c r="CH49" s="12">
        <f t="shared" si="113"/>
        <v>0</v>
      </c>
    </row>
    <row r="50" spans="1:86" ht="15" customHeight="1" x14ac:dyDescent="0.3">
      <c r="A50" s="642"/>
      <c r="B50" s="11" t="str">
        <f t="shared" si="34"/>
        <v>Motors</v>
      </c>
      <c r="C50" s="3">
        <v>0</v>
      </c>
      <c r="D50" s="3">
        <v>0</v>
      </c>
      <c r="E50" s="3">
        <v>0</v>
      </c>
      <c r="F50" s="3">
        <v>0</v>
      </c>
      <c r="G50" s="3">
        <f t="shared" si="114"/>
        <v>0</v>
      </c>
      <c r="H50" s="3">
        <f t="shared" si="35"/>
        <v>0</v>
      </c>
      <c r="I50" s="3">
        <f t="shared" si="36"/>
        <v>0</v>
      </c>
      <c r="J50" s="3">
        <f t="shared" si="37"/>
        <v>0</v>
      </c>
      <c r="K50" s="3">
        <f t="shared" si="38"/>
        <v>0</v>
      </c>
      <c r="L50" s="3">
        <f t="shared" si="39"/>
        <v>0</v>
      </c>
      <c r="M50" s="3">
        <f t="shared" si="40"/>
        <v>0</v>
      </c>
      <c r="N50" s="3">
        <f t="shared" si="41"/>
        <v>0</v>
      </c>
      <c r="O50" s="3">
        <f t="shared" si="42"/>
        <v>0</v>
      </c>
      <c r="P50" s="3">
        <f t="shared" si="43"/>
        <v>0</v>
      </c>
      <c r="Q50" s="3">
        <f t="shared" si="44"/>
        <v>0</v>
      </c>
      <c r="R50" s="3">
        <f t="shared" si="45"/>
        <v>0</v>
      </c>
      <c r="S50" s="3">
        <f t="shared" si="46"/>
        <v>0</v>
      </c>
      <c r="T50" s="3">
        <f t="shared" si="47"/>
        <v>0</v>
      </c>
      <c r="U50" s="3">
        <f t="shared" si="48"/>
        <v>0</v>
      </c>
      <c r="V50" s="3">
        <f t="shared" si="49"/>
        <v>0</v>
      </c>
      <c r="W50" s="3">
        <f t="shared" si="50"/>
        <v>0</v>
      </c>
      <c r="X50" s="3">
        <f t="shared" si="51"/>
        <v>0</v>
      </c>
      <c r="Y50" s="3">
        <f t="shared" si="52"/>
        <v>0</v>
      </c>
      <c r="Z50" s="3">
        <f t="shared" si="53"/>
        <v>0</v>
      </c>
      <c r="AA50" s="3">
        <f t="shared" si="54"/>
        <v>0</v>
      </c>
      <c r="AB50" s="3">
        <f t="shared" si="55"/>
        <v>0</v>
      </c>
      <c r="AC50" s="3">
        <f t="shared" si="56"/>
        <v>0</v>
      </c>
      <c r="AD50" s="3">
        <f t="shared" si="57"/>
        <v>0</v>
      </c>
      <c r="AE50" s="3">
        <f t="shared" si="58"/>
        <v>0</v>
      </c>
      <c r="AF50" s="3">
        <f t="shared" si="59"/>
        <v>0</v>
      </c>
      <c r="AG50" s="3">
        <f t="shared" si="60"/>
        <v>0</v>
      </c>
      <c r="AH50" s="3">
        <f t="shared" si="61"/>
        <v>0</v>
      </c>
      <c r="AI50" s="3">
        <f t="shared" si="62"/>
        <v>0</v>
      </c>
      <c r="AJ50" s="3">
        <f t="shared" si="63"/>
        <v>0</v>
      </c>
      <c r="AK50" s="3">
        <f t="shared" si="64"/>
        <v>0</v>
      </c>
      <c r="AL50" s="3">
        <f t="shared" si="65"/>
        <v>0</v>
      </c>
      <c r="AM50" s="3">
        <f t="shared" si="66"/>
        <v>0</v>
      </c>
      <c r="AN50" s="3">
        <f t="shared" si="67"/>
        <v>0</v>
      </c>
      <c r="AO50" s="3">
        <f t="shared" si="68"/>
        <v>0</v>
      </c>
      <c r="AP50" s="3">
        <f t="shared" si="69"/>
        <v>0</v>
      </c>
      <c r="AQ50" s="3">
        <f t="shared" si="70"/>
        <v>0</v>
      </c>
      <c r="AR50" s="3">
        <f t="shared" si="71"/>
        <v>0</v>
      </c>
      <c r="AS50" s="3">
        <f t="shared" si="72"/>
        <v>0</v>
      </c>
      <c r="AT50" s="3">
        <f t="shared" si="73"/>
        <v>0</v>
      </c>
      <c r="AU50" s="3">
        <f t="shared" si="74"/>
        <v>0</v>
      </c>
      <c r="AV50" s="3">
        <f t="shared" si="75"/>
        <v>0</v>
      </c>
      <c r="AW50" s="3">
        <f t="shared" si="76"/>
        <v>0</v>
      </c>
      <c r="AX50" s="3">
        <f t="shared" si="77"/>
        <v>0</v>
      </c>
      <c r="AY50" s="3">
        <f t="shared" si="78"/>
        <v>0</v>
      </c>
      <c r="AZ50" s="3">
        <f t="shared" si="79"/>
        <v>0</v>
      </c>
      <c r="BA50" s="3">
        <f t="shared" si="80"/>
        <v>0</v>
      </c>
      <c r="BB50" s="3">
        <f t="shared" si="81"/>
        <v>0</v>
      </c>
      <c r="BC50" s="3">
        <f t="shared" si="82"/>
        <v>0</v>
      </c>
      <c r="BD50" s="3">
        <f t="shared" si="83"/>
        <v>0</v>
      </c>
      <c r="BE50" s="3">
        <f t="shared" si="84"/>
        <v>0</v>
      </c>
      <c r="BF50" s="3">
        <f t="shared" si="85"/>
        <v>0</v>
      </c>
      <c r="BG50" s="3">
        <f t="shared" si="86"/>
        <v>0</v>
      </c>
      <c r="BH50" s="3">
        <f t="shared" si="87"/>
        <v>0</v>
      </c>
      <c r="BI50" s="3">
        <f t="shared" si="88"/>
        <v>0</v>
      </c>
      <c r="BJ50" s="3">
        <f t="shared" si="89"/>
        <v>0</v>
      </c>
      <c r="BK50" s="3">
        <f t="shared" si="90"/>
        <v>0</v>
      </c>
      <c r="BL50" s="3">
        <f t="shared" si="91"/>
        <v>0</v>
      </c>
      <c r="BM50" s="3">
        <f t="shared" si="92"/>
        <v>0</v>
      </c>
      <c r="BN50" s="3">
        <f t="shared" si="93"/>
        <v>0</v>
      </c>
      <c r="BO50" s="3">
        <f t="shared" si="94"/>
        <v>0</v>
      </c>
      <c r="BP50" s="3">
        <f t="shared" si="95"/>
        <v>0</v>
      </c>
      <c r="BQ50" s="3">
        <f t="shared" si="96"/>
        <v>0</v>
      </c>
      <c r="BR50" s="3">
        <f t="shared" si="97"/>
        <v>0</v>
      </c>
      <c r="BS50" s="3">
        <f t="shared" si="98"/>
        <v>0</v>
      </c>
      <c r="BT50" s="3">
        <f t="shared" si="99"/>
        <v>0</v>
      </c>
      <c r="BU50" s="3">
        <f t="shared" si="100"/>
        <v>0</v>
      </c>
      <c r="BV50" s="3">
        <f t="shared" si="101"/>
        <v>0</v>
      </c>
      <c r="BW50" s="3">
        <f t="shared" si="102"/>
        <v>0</v>
      </c>
      <c r="BX50" s="3">
        <f t="shared" si="103"/>
        <v>0</v>
      </c>
      <c r="BY50" s="3">
        <f t="shared" si="104"/>
        <v>0</v>
      </c>
      <c r="BZ50" s="3">
        <f t="shared" si="105"/>
        <v>0</v>
      </c>
      <c r="CA50" s="3">
        <f t="shared" si="106"/>
        <v>0</v>
      </c>
      <c r="CB50" s="3">
        <f t="shared" si="107"/>
        <v>0</v>
      </c>
      <c r="CC50" s="3">
        <f t="shared" si="108"/>
        <v>0</v>
      </c>
      <c r="CD50" s="3">
        <f t="shared" si="109"/>
        <v>0</v>
      </c>
      <c r="CE50" s="3">
        <f t="shared" si="110"/>
        <v>0</v>
      </c>
      <c r="CF50" s="3">
        <f t="shared" si="111"/>
        <v>0</v>
      </c>
      <c r="CG50" s="3">
        <f t="shared" si="112"/>
        <v>0</v>
      </c>
      <c r="CH50" s="12">
        <f t="shared" si="113"/>
        <v>0</v>
      </c>
    </row>
    <row r="51" spans="1:86" x14ac:dyDescent="0.3">
      <c r="A51" s="642"/>
      <c r="B51" s="11" t="str">
        <f t="shared" si="34"/>
        <v>Process</v>
      </c>
      <c r="C51" s="3">
        <v>0</v>
      </c>
      <c r="D51" s="3">
        <v>0</v>
      </c>
      <c r="E51" s="3">
        <v>0</v>
      </c>
      <c r="F51" s="3">
        <v>0</v>
      </c>
      <c r="G51" s="3">
        <f t="shared" si="114"/>
        <v>0</v>
      </c>
      <c r="H51" s="3">
        <f t="shared" si="35"/>
        <v>0</v>
      </c>
      <c r="I51" s="3">
        <f t="shared" si="36"/>
        <v>0</v>
      </c>
      <c r="J51" s="3">
        <f t="shared" si="37"/>
        <v>0</v>
      </c>
      <c r="K51" s="3">
        <f t="shared" si="38"/>
        <v>0</v>
      </c>
      <c r="L51" s="3">
        <f t="shared" si="39"/>
        <v>0</v>
      </c>
      <c r="M51" s="3">
        <f t="shared" si="40"/>
        <v>0</v>
      </c>
      <c r="N51" s="3">
        <f t="shared" si="41"/>
        <v>0</v>
      </c>
      <c r="O51" s="3">
        <f t="shared" si="42"/>
        <v>0</v>
      </c>
      <c r="P51" s="3">
        <f t="shared" si="43"/>
        <v>0</v>
      </c>
      <c r="Q51" s="3">
        <f t="shared" si="44"/>
        <v>0</v>
      </c>
      <c r="R51" s="3">
        <f t="shared" si="45"/>
        <v>0</v>
      </c>
      <c r="S51" s="3">
        <f t="shared" si="46"/>
        <v>0</v>
      </c>
      <c r="T51" s="3">
        <f t="shared" si="47"/>
        <v>0</v>
      </c>
      <c r="U51" s="3">
        <f t="shared" si="48"/>
        <v>0</v>
      </c>
      <c r="V51" s="3">
        <f t="shared" si="49"/>
        <v>0</v>
      </c>
      <c r="W51" s="3">
        <f t="shared" si="50"/>
        <v>0</v>
      </c>
      <c r="X51" s="3">
        <f t="shared" si="51"/>
        <v>0</v>
      </c>
      <c r="Y51" s="3">
        <f t="shared" si="52"/>
        <v>0</v>
      </c>
      <c r="Z51" s="3">
        <f t="shared" si="53"/>
        <v>0</v>
      </c>
      <c r="AA51" s="3">
        <f t="shared" si="54"/>
        <v>0</v>
      </c>
      <c r="AB51" s="3">
        <f t="shared" si="55"/>
        <v>0</v>
      </c>
      <c r="AC51" s="3">
        <f t="shared" si="56"/>
        <v>0</v>
      </c>
      <c r="AD51" s="3">
        <f t="shared" si="57"/>
        <v>0</v>
      </c>
      <c r="AE51" s="3">
        <f t="shared" si="58"/>
        <v>0</v>
      </c>
      <c r="AF51" s="3">
        <f t="shared" si="59"/>
        <v>0</v>
      </c>
      <c r="AG51" s="3">
        <f t="shared" si="60"/>
        <v>0</v>
      </c>
      <c r="AH51" s="3">
        <f t="shared" si="61"/>
        <v>0</v>
      </c>
      <c r="AI51" s="3">
        <f t="shared" si="62"/>
        <v>0</v>
      </c>
      <c r="AJ51" s="3">
        <f t="shared" si="63"/>
        <v>0</v>
      </c>
      <c r="AK51" s="3">
        <f t="shared" si="64"/>
        <v>0</v>
      </c>
      <c r="AL51" s="3">
        <f t="shared" si="65"/>
        <v>0</v>
      </c>
      <c r="AM51" s="3">
        <f t="shared" si="66"/>
        <v>0</v>
      </c>
      <c r="AN51" s="3">
        <f t="shared" si="67"/>
        <v>0</v>
      </c>
      <c r="AO51" s="3">
        <f t="shared" si="68"/>
        <v>0</v>
      </c>
      <c r="AP51" s="3">
        <f t="shared" si="69"/>
        <v>0</v>
      </c>
      <c r="AQ51" s="3">
        <f t="shared" si="70"/>
        <v>0</v>
      </c>
      <c r="AR51" s="3">
        <f t="shared" si="71"/>
        <v>0</v>
      </c>
      <c r="AS51" s="3">
        <f t="shared" si="72"/>
        <v>0</v>
      </c>
      <c r="AT51" s="3">
        <f t="shared" si="73"/>
        <v>0</v>
      </c>
      <c r="AU51" s="3">
        <f t="shared" si="74"/>
        <v>0</v>
      </c>
      <c r="AV51" s="3">
        <f t="shared" si="75"/>
        <v>0</v>
      </c>
      <c r="AW51" s="3">
        <f t="shared" si="76"/>
        <v>0</v>
      </c>
      <c r="AX51" s="3">
        <f t="shared" si="77"/>
        <v>0</v>
      </c>
      <c r="AY51" s="3">
        <f t="shared" si="78"/>
        <v>0</v>
      </c>
      <c r="AZ51" s="3">
        <f t="shared" si="79"/>
        <v>0</v>
      </c>
      <c r="BA51" s="3">
        <f t="shared" si="80"/>
        <v>0</v>
      </c>
      <c r="BB51" s="3">
        <f t="shared" si="81"/>
        <v>0</v>
      </c>
      <c r="BC51" s="3">
        <f t="shared" si="82"/>
        <v>0</v>
      </c>
      <c r="BD51" s="3">
        <f t="shared" si="83"/>
        <v>0</v>
      </c>
      <c r="BE51" s="3">
        <f t="shared" si="84"/>
        <v>0</v>
      </c>
      <c r="BF51" s="3">
        <f t="shared" si="85"/>
        <v>0</v>
      </c>
      <c r="BG51" s="3">
        <f t="shared" si="86"/>
        <v>0</v>
      </c>
      <c r="BH51" s="3">
        <f t="shared" si="87"/>
        <v>0</v>
      </c>
      <c r="BI51" s="3">
        <f t="shared" si="88"/>
        <v>0</v>
      </c>
      <c r="BJ51" s="3">
        <f t="shared" si="89"/>
        <v>0</v>
      </c>
      <c r="BK51" s="3">
        <f t="shared" si="90"/>
        <v>0</v>
      </c>
      <c r="BL51" s="3">
        <f t="shared" si="91"/>
        <v>0</v>
      </c>
      <c r="BM51" s="3">
        <f t="shared" si="92"/>
        <v>0</v>
      </c>
      <c r="BN51" s="3">
        <f t="shared" si="93"/>
        <v>0</v>
      </c>
      <c r="BO51" s="3">
        <f t="shared" si="94"/>
        <v>0</v>
      </c>
      <c r="BP51" s="3">
        <f t="shared" si="95"/>
        <v>0</v>
      </c>
      <c r="BQ51" s="3">
        <f t="shared" si="96"/>
        <v>0</v>
      </c>
      <c r="BR51" s="3">
        <f t="shared" si="97"/>
        <v>0</v>
      </c>
      <c r="BS51" s="3">
        <f t="shared" si="98"/>
        <v>0</v>
      </c>
      <c r="BT51" s="3">
        <f t="shared" si="99"/>
        <v>0</v>
      </c>
      <c r="BU51" s="3">
        <f t="shared" si="100"/>
        <v>0</v>
      </c>
      <c r="BV51" s="3">
        <f t="shared" si="101"/>
        <v>0</v>
      </c>
      <c r="BW51" s="3">
        <f t="shared" si="102"/>
        <v>0</v>
      </c>
      <c r="BX51" s="3">
        <f t="shared" si="103"/>
        <v>0</v>
      </c>
      <c r="BY51" s="3">
        <f t="shared" si="104"/>
        <v>0</v>
      </c>
      <c r="BZ51" s="3">
        <f t="shared" si="105"/>
        <v>0</v>
      </c>
      <c r="CA51" s="3">
        <f t="shared" si="106"/>
        <v>0</v>
      </c>
      <c r="CB51" s="3">
        <f t="shared" si="107"/>
        <v>0</v>
      </c>
      <c r="CC51" s="3">
        <f t="shared" si="108"/>
        <v>0</v>
      </c>
      <c r="CD51" s="3">
        <f t="shared" si="109"/>
        <v>0</v>
      </c>
      <c r="CE51" s="3">
        <f t="shared" si="110"/>
        <v>0</v>
      </c>
      <c r="CF51" s="3">
        <f t="shared" si="111"/>
        <v>0</v>
      </c>
      <c r="CG51" s="3">
        <f t="shared" si="112"/>
        <v>0</v>
      </c>
      <c r="CH51" s="12">
        <f t="shared" si="113"/>
        <v>0</v>
      </c>
    </row>
    <row r="52" spans="1:86" x14ac:dyDescent="0.3">
      <c r="A52" s="642"/>
      <c r="B52" s="11" t="str">
        <f t="shared" si="34"/>
        <v>Refrigeration</v>
      </c>
      <c r="C52" s="3">
        <v>0</v>
      </c>
      <c r="D52" s="3">
        <v>0</v>
      </c>
      <c r="E52" s="3">
        <v>0</v>
      </c>
      <c r="F52" s="3">
        <v>0</v>
      </c>
      <c r="G52" s="3">
        <f t="shared" si="114"/>
        <v>0</v>
      </c>
      <c r="H52" s="3">
        <f t="shared" si="35"/>
        <v>0</v>
      </c>
      <c r="I52" s="3">
        <f t="shared" si="36"/>
        <v>0</v>
      </c>
      <c r="J52" s="3">
        <f t="shared" si="37"/>
        <v>0</v>
      </c>
      <c r="K52" s="3">
        <f t="shared" si="38"/>
        <v>0</v>
      </c>
      <c r="L52" s="3">
        <f t="shared" si="39"/>
        <v>0</v>
      </c>
      <c r="M52" s="3">
        <f t="shared" si="40"/>
        <v>0</v>
      </c>
      <c r="N52" s="3">
        <f t="shared" si="41"/>
        <v>0</v>
      </c>
      <c r="O52" s="3">
        <f t="shared" si="42"/>
        <v>0</v>
      </c>
      <c r="P52" s="3">
        <f t="shared" si="43"/>
        <v>0</v>
      </c>
      <c r="Q52" s="3">
        <f t="shared" si="44"/>
        <v>0</v>
      </c>
      <c r="R52" s="3">
        <f t="shared" si="45"/>
        <v>0</v>
      </c>
      <c r="S52" s="3">
        <f t="shared" si="46"/>
        <v>0</v>
      </c>
      <c r="T52" s="3">
        <f t="shared" si="47"/>
        <v>0</v>
      </c>
      <c r="U52" s="3">
        <f t="shared" si="48"/>
        <v>0</v>
      </c>
      <c r="V52" s="3">
        <f t="shared" si="49"/>
        <v>0</v>
      </c>
      <c r="W52" s="3">
        <f t="shared" si="50"/>
        <v>0</v>
      </c>
      <c r="X52" s="3">
        <f t="shared" si="51"/>
        <v>0</v>
      </c>
      <c r="Y52" s="3">
        <f t="shared" si="52"/>
        <v>0</v>
      </c>
      <c r="Z52" s="3">
        <f t="shared" si="53"/>
        <v>0</v>
      </c>
      <c r="AA52" s="3">
        <f t="shared" si="54"/>
        <v>0</v>
      </c>
      <c r="AB52" s="3">
        <f t="shared" si="55"/>
        <v>0</v>
      </c>
      <c r="AC52" s="3">
        <f t="shared" si="56"/>
        <v>0</v>
      </c>
      <c r="AD52" s="3">
        <f t="shared" si="57"/>
        <v>0</v>
      </c>
      <c r="AE52" s="3">
        <f t="shared" si="58"/>
        <v>0</v>
      </c>
      <c r="AF52" s="3">
        <f t="shared" si="59"/>
        <v>0</v>
      </c>
      <c r="AG52" s="3">
        <f t="shared" si="60"/>
        <v>0</v>
      </c>
      <c r="AH52" s="3">
        <f t="shared" si="61"/>
        <v>0</v>
      </c>
      <c r="AI52" s="3">
        <f t="shared" si="62"/>
        <v>0</v>
      </c>
      <c r="AJ52" s="3">
        <f t="shared" si="63"/>
        <v>0</v>
      </c>
      <c r="AK52" s="3">
        <f t="shared" si="64"/>
        <v>0</v>
      </c>
      <c r="AL52" s="3">
        <f t="shared" si="65"/>
        <v>0</v>
      </c>
      <c r="AM52" s="3">
        <f t="shared" si="66"/>
        <v>0</v>
      </c>
      <c r="AN52" s="3">
        <f t="shared" si="67"/>
        <v>0</v>
      </c>
      <c r="AO52" s="3">
        <f t="shared" si="68"/>
        <v>0</v>
      </c>
      <c r="AP52" s="3">
        <f t="shared" si="69"/>
        <v>0</v>
      </c>
      <c r="AQ52" s="3">
        <f t="shared" si="70"/>
        <v>0</v>
      </c>
      <c r="AR52" s="3">
        <f t="shared" si="71"/>
        <v>0</v>
      </c>
      <c r="AS52" s="3">
        <f t="shared" si="72"/>
        <v>0</v>
      </c>
      <c r="AT52" s="3">
        <f t="shared" si="73"/>
        <v>0</v>
      </c>
      <c r="AU52" s="3">
        <f t="shared" si="74"/>
        <v>0</v>
      </c>
      <c r="AV52" s="3">
        <f t="shared" si="75"/>
        <v>0</v>
      </c>
      <c r="AW52" s="3">
        <f t="shared" si="76"/>
        <v>0</v>
      </c>
      <c r="AX52" s="3">
        <f t="shared" si="77"/>
        <v>0</v>
      </c>
      <c r="AY52" s="3">
        <f t="shared" si="78"/>
        <v>0</v>
      </c>
      <c r="AZ52" s="3">
        <f t="shared" si="79"/>
        <v>0</v>
      </c>
      <c r="BA52" s="3">
        <f t="shared" si="80"/>
        <v>0</v>
      </c>
      <c r="BB52" s="3">
        <f t="shared" si="81"/>
        <v>0</v>
      </c>
      <c r="BC52" s="3">
        <f t="shared" si="82"/>
        <v>0</v>
      </c>
      <c r="BD52" s="3">
        <f t="shared" si="83"/>
        <v>0</v>
      </c>
      <c r="BE52" s="3">
        <f t="shared" si="84"/>
        <v>0</v>
      </c>
      <c r="BF52" s="3">
        <f t="shared" si="85"/>
        <v>0</v>
      </c>
      <c r="BG52" s="3">
        <f t="shared" si="86"/>
        <v>0</v>
      </c>
      <c r="BH52" s="3">
        <f t="shared" si="87"/>
        <v>0</v>
      </c>
      <c r="BI52" s="3">
        <f t="shared" si="88"/>
        <v>0</v>
      </c>
      <c r="BJ52" s="3">
        <f t="shared" si="89"/>
        <v>0</v>
      </c>
      <c r="BK52" s="3">
        <f t="shared" si="90"/>
        <v>0</v>
      </c>
      <c r="BL52" s="3">
        <f t="shared" si="91"/>
        <v>0</v>
      </c>
      <c r="BM52" s="3">
        <f t="shared" si="92"/>
        <v>0</v>
      </c>
      <c r="BN52" s="3">
        <f t="shared" si="93"/>
        <v>0</v>
      </c>
      <c r="BO52" s="3">
        <f t="shared" si="94"/>
        <v>0</v>
      </c>
      <c r="BP52" s="3">
        <f t="shared" si="95"/>
        <v>0</v>
      </c>
      <c r="BQ52" s="3">
        <f t="shared" si="96"/>
        <v>0</v>
      </c>
      <c r="BR52" s="3">
        <f t="shared" si="97"/>
        <v>0</v>
      </c>
      <c r="BS52" s="3">
        <f t="shared" si="98"/>
        <v>0</v>
      </c>
      <c r="BT52" s="3">
        <f t="shared" si="99"/>
        <v>0</v>
      </c>
      <c r="BU52" s="3">
        <f t="shared" si="100"/>
        <v>0</v>
      </c>
      <c r="BV52" s="3">
        <f t="shared" si="101"/>
        <v>0</v>
      </c>
      <c r="BW52" s="3">
        <f t="shared" si="102"/>
        <v>0</v>
      </c>
      <c r="BX52" s="3">
        <f t="shared" si="103"/>
        <v>0</v>
      </c>
      <c r="BY52" s="3">
        <f t="shared" si="104"/>
        <v>0</v>
      </c>
      <c r="BZ52" s="3">
        <f t="shared" si="105"/>
        <v>0</v>
      </c>
      <c r="CA52" s="3">
        <f t="shared" si="106"/>
        <v>0</v>
      </c>
      <c r="CB52" s="3">
        <f t="shared" si="107"/>
        <v>0</v>
      </c>
      <c r="CC52" s="3">
        <f t="shared" si="108"/>
        <v>0</v>
      </c>
      <c r="CD52" s="3">
        <f t="shared" si="109"/>
        <v>0</v>
      </c>
      <c r="CE52" s="3">
        <f t="shared" si="110"/>
        <v>0</v>
      </c>
      <c r="CF52" s="3">
        <f t="shared" si="111"/>
        <v>0</v>
      </c>
      <c r="CG52" s="3">
        <f t="shared" si="112"/>
        <v>0</v>
      </c>
      <c r="CH52" s="12">
        <f t="shared" si="113"/>
        <v>0</v>
      </c>
    </row>
    <row r="53" spans="1:86" x14ac:dyDescent="0.3">
      <c r="A53" s="642"/>
      <c r="B53" s="11" t="str">
        <f t="shared" si="34"/>
        <v>Water Heating</v>
      </c>
      <c r="C53" s="3">
        <v>0</v>
      </c>
      <c r="D53" s="3">
        <v>0</v>
      </c>
      <c r="E53" s="3">
        <v>0</v>
      </c>
      <c r="F53" s="3">
        <v>0</v>
      </c>
      <c r="G53" s="3">
        <f t="shared" si="114"/>
        <v>0</v>
      </c>
      <c r="H53" s="3">
        <f t="shared" si="35"/>
        <v>0</v>
      </c>
      <c r="I53" s="3">
        <f t="shared" si="36"/>
        <v>0</v>
      </c>
      <c r="J53" s="3">
        <f t="shared" si="37"/>
        <v>0</v>
      </c>
      <c r="K53" s="3">
        <f t="shared" si="38"/>
        <v>0</v>
      </c>
      <c r="L53" s="3">
        <f t="shared" si="39"/>
        <v>0</v>
      </c>
      <c r="M53" s="3">
        <f t="shared" si="40"/>
        <v>0</v>
      </c>
      <c r="N53" s="3">
        <f t="shared" si="41"/>
        <v>0</v>
      </c>
      <c r="O53" s="3">
        <f t="shared" si="42"/>
        <v>0</v>
      </c>
      <c r="P53" s="3">
        <f t="shared" si="43"/>
        <v>0</v>
      </c>
      <c r="Q53" s="3">
        <f t="shared" si="44"/>
        <v>0</v>
      </c>
      <c r="R53" s="3">
        <f t="shared" si="45"/>
        <v>0</v>
      </c>
      <c r="S53" s="3">
        <f t="shared" si="46"/>
        <v>0</v>
      </c>
      <c r="T53" s="3">
        <f t="shared" si="47"/>
        <v>0</v>
      </c>
      <c r="U53" s="3">
        <f t="shared" si="48"/>
        <v>0</v>
      </c>
      <c r="V53" s="3">
        <f t="shared" si="49"/>
        <v>0</v>
      </c>
      <c r="W53" s="3">
        <f t="shared" si="50"/>
        <v>0</v>
      </c>
      <c r="X53" s="3">
        <f t="shared" si="51"/>
        <v>0</v>
      </c>
      <c r="Y53" s="3">
        <f t="shared" si="52"/>
        <v>0</v>
      </c>
      <c r="Z53" s="3">
        <f t="shared" si="53"/>
        <v>0</v>
      </c>
      <c r="AA53" s="3">
        <f t="shared" si="54"/>
        <v>0</v>
      </c>
      <c r="AB53" s="3">
        <f t="shared" si="55"/>
        <v>0</v>
      </c>
      <c r="AC53" s="3">
        <f t="shared" si="56"/>
        <v>0</v>
      </c>
      <c r="AD53" s="3">
        <f t="shared" si="57"/>
        <v>0</v>
      </c>
      <c r="AE53" s="3">
        <f t="shared" si="58"/>
        <v>0</v>
      </c>
      <c r="AF53" s="3">
        <f t="shared" si="59"/>
        <v>0</v>
      </c>
      <c r="AG53" s="3">
        <f t="shared" si="60"/>
        <v>0</v>
      </c>
      <c r="AH53" s="3">
        <f t="shared" si="61"/>
        <v>0</v>
      </c>
      <c r="AI53" s="3">
        <f t="shared" si="62"/>
        <v>0</v>
      </c>
      <c r="AJ53" s="3">
        <f t="shared" si="63"/>
        <v>0</v>
      </c>
      <c r="AK53" s="3">
        <f t="shared" si="64"/>
        <v>0</v>
      </c>
      <c r="AL53" s="3">
        <f t="shared" si="65"/>
        <v>0</v>
      </c>
      <c r="AM53" s="3">
        <f t="shared" si="66"/>
        <v>0</v>
      </c>
      <c r="AN53" s="3">
        <f t="shared" si="67"/>
        <v>0</v>
      </c>
      <c r="AO53" s="3">
        <f t="shared" si="68"/>
        <v>0</v>
      </c>
      <c r="AP53" s="3">
        <f t="shared" si="69"/>
        <v>0</v>
      </c>
      <c r="AQ53" s="3">
        <f t="shared" si="70"/>
        <v>0</v>
      </c>
      <c r="AR53" s="3">
        <f t="shared" si="71"/>
        <v>0</v>
      </c>
      <c r="AS53" s="3">
        <f t="shared" si="72"/>
        <v>0</v>
      </c>
      <c r="AT53" s="3">
        <f t="shared" si="73"/>
        <v>0</v>
      </c>
      <c r="AU53" s="3">
        <f t="shared" si="74"/>
        <v>0</v>
      </c>
      <c r="AV53" s="3">
        <f t="shared" si="75"/>
        <v>0</v>
      </c>
      <c r="AW53" s="3">
        <f t="shared" si="76"/>
        <v>0</v>
      </c>
      <c r="AX53" s="3">
        <f t="shared" si="77"/>
        <v>0</v>
      </c>
      <c r="AY53" s="3">
        <f t="shared" si="78"/>
        <v>0</v>
      </c>
      <c r="AZ53" s="3">
        <f t="shared" si="79"/>
        <v>0</v>
      </c>
      <c r="BA53" s="3">
        <f t="shared" si="80"/>
        <v>0</v>
      </c>
      <c r="BB53" s="3">
        <f t="shared" si="81"/>
        <v>0</v>
      </c>
      <c r="BC53" s="3">
        <f t="shared" si="82"/>
        <v>0</v>
      </c>
      <c r="BD53" s="3">
        <f t="shared" si="83"/>
        <v>0</v>
      </c>
      <c r="BE53" s="3">
        <f t="shared" si="84"/>
        <v>0</v>
      </c>
      <c r="BF53" s="3">
        <f t="shared" si="85"/>
        <v>0</v>
      </c>
      <c r="BG53" s="3">
        <f t="shared" si="86"/>
        <v>0</v>
      </c>
      <c r="BH53" s="3">
        <f t="shared" si="87"/>
        <v>0</v>
      </c>
      <c r="BI53" s="3">
        <f t="shared" si="88"/>
        <v>0</v>
      </c>
      <c r="BJ53" s="3">
        <f t="shared" si="89"/>
        <v>0</v>
      </c>
      <c r="BK53" s="3">
        <f t="shared" si="90"/>
        <v>0</v>
      </c>
      <c r="BL53" s="3">
        <f t="shared" si="91"/>
        <v>0</v>
      </c>
      <c r="BM53" s="3">
        <f t="shared" si="92"/>
        <v>0</v>
      </c>
      <c r="BN53" s="3">
        <f t="shared" si="93"/>
        <v>0</v>
      </c>
      <c r="BO53" s="3">
        <f t="shared" si="94"/>
        <v>0</v>
      </c>
      <c r="BP53" s="3">
        <f t="shared" si="95"/>
        <v>0</v>
      </c>
      <c r="BQ53" s="3">
        <f t="shared" si="96"/>
        <v>0</v>
      </c>
      <c r="BR53" s="3">
        <f t="shared" si="97"/>
        <v>0</v>
      </c>
      <c r="BS53" s="3">
        <f t="shared" si="98"/>
        <v>0</v>
      </c>
      <c r="BT53" s="3">
        <f t="shared" si="99"/>
        <v>0</v>
      </c>
      <c r="BU53" s="3">
        <f t="shared" si="100"/>
        <v>0</v>
      </c>
      <c r="BV53" s="3">
        <f t="shared" si="101"/>
        <v>0</v>
      </c>
      <c r="BW53" s="3">
        <f t="shared" si="102"/>
        <v>0</v>
      </c>
      <c r="BX53" s="3">
        <f t="shared" si="103"/>
        <v>0</v>
      </c>
      <c r="BY53" s="3">
        <f t="shared" si="104"/>
        <v>0</v>
      </c>
      <c r="BZ53" s="3">
        <f t="shared" si="105"/>
        <v>0</v>
      </c>
      <c r="CA53" s="3">
        <f t="shared" si="106"/>
        <v>0</v>
      </c>
      <c r="CB53" s="3">
        <f t="shared" si="107"/>
        <v>0</v>
      </c>
      <c r="CC53" s="3">
        <f t="shared" si="108"/>
        <v>0</v>
      </c>
      <c r="CD53" s="3">
        <f t="shared" si="109"/>
        <v>0</v>
      </c>
      <c r="CE53" s="3">
        <f t="shared" si="110"/>
        <v>0</v>
      </c>
      <c r="CF53" s="3">
        <f t="shared" si="111"/>
        <v>0</v>
      </c>
      <c r="CG53" s="3">
        <f t="shared" si="112"/>
        <v>0</v>
      </c>
      <c r="CH53" s="12">
        <f t="shared" si="113"/>
        <v>0</v>
      </c>
    </row>
    <row r="54" spans="1:86" ht="15" customHeight="1" x14ac:dyDescent="0.3">
      <c r="A54" s="642"/>
      <c r="B54" s="11" t="str">
        <f t="shared" si="34"/>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643"/>
      <c r="B55" s="312" t="str">
        <f t="shared" si="34"/>
        <v>Monthly kWh</v>
      </c>
      <c r="C55" s="313">
        <f>SUM(C41:C54)</f>
        <v>0</v>
      </c>
      <c r="D55" s="313">
        <f t="shared" ref="D55:BO55" si="115">SUM(D41:D54)</f>
        <v>0</v>
      </c>
      <c r="E55" s="313">
        <f t="shared" si="115"/>
        <v>0</v>
      </c>
      <c r="F55" s="313">
        <f t="shared" si="115"/>
        <v>0</v>
      </c>
      <c r="G55" s="313">
        <f t="shared" si="115"/>
        <v>0</v>
      </c>
      <c r="H55" s="313">
        <f t="shared" si="115"/>
        <v>0</v>
      </c>
      <c r="I55" s="313">
        <f t="shared" si="115"/>
        <v>0</v>
      </c>
      <c r="J55" s="313">
        <f t="shared" si="115"/>
        <v>0</v>
      </c>
      <c r="K55" s="313">
        <f t="shared" si="115"/>
        <v>0</v>
      </c>
      <c r="L55" s="313">
        <f t="shared" si="115"/>
        <v>0</v>
      </c>
      <c r="M55" s="313">
        <f t="shared" si="115"/>
        <v>0</v>
      </c>
      <c r="N55" s="313">
        <f t="shared" si="115"/>
        <v>0</v>
      </c>
      <c r="O55" s="313">
        <f t="shared" si="115"/>
        <v>0</v>
      </c>
      <c r="P55" s="313">
        <f t="shared" si="115"/>
        <v>0</v>
      </c>
      <c r="Q55" s="313">
        <f t="shared" si="115"/>
        <v>0</v>
      </c>
      <c r="R55" s="313">
        <f t="shared" si="115"/>
        <v>0</v>
      </c>
      <c r="S55" s="313">
        <f t="shared" si="115"/>
        <v>0</v>
      </c>
      <c r="T55" s="313">
        <f t="shared" si="115"/>
        <v>0</v>
      </c>
      <c r="U55" s="313">
        <f t="shared" si="115"/>
        <v>0</v>
      </c>
      <c r="V55" s="313">
        <f t="shared" si="115"/>
        <v>0</v>
      </c>
      <c r="W55" s="313">
        <f t="shared" si="115"/>
        <v>0</v>
      </c>
      <c r="X55" s="313">
        <f t="shared" si="115"/>
        <v>0</v>
      </c>
      <c r="Y55" s="313">
        <f t="shared" si="115"/>
        <v>0</v>
      </c>
      <c r="Z55" s="313">
        <f t="shared" si="115"/>
        <v>0</v>
      </c>
      <c r="AA55" s="313">
        <f t="shared" si="115"/>
        <v>0</v>
      </c>
      <c r="AB55" s="313">
        <f t="shared" si="115"/>
        <v>0</v>
      </c>
      <c r="AC55" s="313">
        <f t="shared" si="115"/>
        <v>0</v>
      </c>
      <c r="AD55" s="313">
        <f t="shared" si="115"/>
        <v>0</v>
      </c>
      <c r="AE55" s="313">
        <f t="shared" si="115"/>
        <v>0</v>
      </c>
      <c r="AF55" s="313">
        <f t="shared" si="115"/>
        <v>0</v>
      </c>
      <c r="AG55" s="313">
        <f t="shared" si="115"/>
        <v>0</v>
      </c>
      <c r="AH55" s="313">
        <f t="shared" si="115"/>
        <v>0</v>
      </c>
      <c r="AI55" s="313">
        <f t="shared" si="115"/>
        <v>0</v>
      </c>
      <c r="AJ55" s="313">
        <f t="shared" si="115"/>
        <v>0</v>
      </c>
      <c r="AK55" s="313">
        <f t="shared" si="115"/>
        <v>0</v>
      </c>
      <c r="AL55" s="313">
        <f t="shared" si="115"/>
        <v>0</v>
      </c>
      <c r="AM55" s="313">
        <f t="shared" si="115"/>
        <v>0</v>
      </c>
      <c r="AN55" s="313">
        <f t="shared" si="115"/>
        <v>0</v>
      </c>
      <c r="AO55" s="313">
        <f t="shared" si="115"/>
        <v>0</v>
      </c>
      <c r="AP55" s="313">
        <f t="shared" si="115"/>
        <v>0</v>
      </c>
      <c r="AQ55" s="313">
        <f t="shared" si="115"/>
        <v>0</v>
      </c>
      <c r="AR55" s="313">
        <f t="shared" si="115"/>
        <v>0</v>
      </c>
      <c r="AS55" s="313">
        <f t="shared" si="115"/>
        <v>0</v>
      </c>
      <c r="AT55" s="313">
        <f t="shared" si="115"/>
        <v>0</v>
      </c>
      <c r="AU55" s="313">
        <f t="shared" si="115"/>
        <v>0</v>
      </c>
      <c r="AV55" s="313">
        <f t="shared" si="115"/>
        <v>0</v>
      </c>
      <c r="AW55" s="313">
        <f t="shared" si="115"/>
        <v>0</v>
      </c>
      <c r="AX55" s="313">
        <f t="shared" si="115"/>
        <v>0</v>
      </c>
      <c r="AY55" s="313">
        <f t="shared" si="115"/>
        <v>0</v>
      </c>
      <c r="AZ55" s="313">
        <f t="shared" si="115"/>
        <v>0</v>
      </c>
      <c r="BA55" s="313">
        <f t="shared" si="115"/>
        <v>0</v>
      </c>
      <c r="BB55" s="313">
        <f t="shared" si="115"/>
        <v>0</v>
      </c>
      <c r="BC55" s="313">
        <f t="shared" si="115"/>
        <v>0</v>
      </c>
      <c r="BD55" s="313">
        <f t="shared" si="115"/>
        <v>0</v>
      </c>
      <c r="BE55" s="313">
        <f t="shared" si="115"/>
        <v>0</v>
      </c>
      <c r="BF55" s="313">
        <f t="shared" si="115"/>
        <v>0</v>
      </c>
      <c r="BG55" s="313">
        <f t="shared" si="115"/>
        <v>0</v>
      </c>
      <c r="BH55" s="313">
        <f t="shared" si="115"/>
        <v>0</v>
      </c>
      <c r="BI55" s="313">
        <f t="shared" si="115"/>
        <v>0</v>
      </c>
      <c r="BJ55" s="313">
        <f t="shared" si="115"/>
        <v>0</v>
      </c>
      <c r="BK55" s="313">
        <f t="shared" si="115"/>
        <v>0</v>
      </c>
      <c r="BL55" s="313">
        <f t="shared" si="115"/>
        <v>0</v>
      </c>
      <c r="BM55" s="313">
        <f t="shared" si="115"/>
        <v>0</v>
      </c>
      <c r="BN55" s="313">
        <f t="shared" si="115"/>
        <v>0</v>
      </c>
      <c r="BO55" s="313">
        <f t="shared" si="115"/>
        <v>0</v>
      </c>
      <c r="BP55" s="313">
        <f t="shared" ref="BP55:CH55" si="116">SUM(BP41:BP54)</f>
        <v>0</v>
      </c>
      <c r="BQ55" s="313">
        <f t="shared" si="116"/>
        <v>0</v>
      </c>
      <c r="BR55" s="313">
        <f t="shared" si="116"/>
        <v>0</v>
      </c>
      <c r="BS55" s="313">
        <f t="shared" si="116"/>
        <v>0</v>
      </c>
      <c r="BT55" s="313">
        <f t="shared" si="116"/>
        <v>0</v>
      </c>
      <c r="BU55" s="313">
        <f t="shared" si="116"/>
        <v>0</v>
      </c>
      <c r="BV55" s="313">
        <f t="shared" si="116"/>
        <v>0</v>
      </c>
      <c r="BW55" s="313">
        <f t="shared" si="116"/>
        <v>0</v>
      </c>
      <c r="BX55" s="313">
        <f t="shared" si="116"/>
        <v>0</v>
      </c>
      <c r="BY55" s="313">
        <f t="shared" si="116"/>
        <v>0</v>
      </c>
      <c r="BZ55" s="313">
        <f t="shared" si="116"/>
        <v>0</v>
      </c>
      <c r="CA55" s="313">
        <f t="shared" si="116"/>
        <v>0</v>
      </c>
      <c r="CB55" s="313">
        <f t="shared" si="116"/>
        <v>0</v>
      </c>
      <c r="CC55" s="313">
        <f t="shared" si="116"/>
        <v>0</v>
      </c>
      <c r="CD55" s="313">
        <f t="shared" si="116"/>
        <v>0</v>
      </c>
      <c r="CE55" s="313">
        <f t="shared" si="116"/>
        <v>0</v>
      </c>
      <c r="CF55" s="313">
        <f t="shared" si="116"/>
        <v>0</v>
      </c>
      <c r="CG55" s="313">
        <f t="shared" si="116"/>
        <v>0</v>
      </c>
      <c r="CH55" s="316">
        <f t="shared" si="116"/>
        <v>0</v>
      </c>
    </row>
    <row r="56" spans="1:86" s="49" customFormat="1" x14ac:dyDescent="0.3">
      <c r="A56" s="8"/>
      <c r="B56" s="347"/>
      <c r="C56" s="9"/>
      <c r="D56" s="347"/>
      <c r="E56" s="9"/>
      <c r="F56" s="347"/>
      <c r="G56" s="347"/>
      <c r="H56" s="9"/>
      <c r="I56" s="347"/>
      <c r="J56" s="347"/>
      <c r="K56" s="9"/>
      <c r="L56" s="347"/>
      <c r="M56" s="347"/>
      <c r="N56" s="9"/>
      <c r="O56" s="347"/>
      <c r="P56" s="347"/>
      <c r="Q56" s="9"/>
      <c r="R56" s="347"/>
      <c r="S56" s="347"/>
      <c r="T56" s="9"/>
      <c r="U56" s="347"/>
      <c r="V56" s="347"/>
      <c r="W56" s="9"/>
      <c r="X56" s="347"/>
      <c r="Y56" s="347"/>
      <c r="Z56" s="9"/>
      <c r="AA56" s="347"/>
      <c r="AB56" s="347"/>
      <c r="AC56" s="9"/>
      <c r="AD56" s="347"/>
      <c r="AE56" s="347"/>
      <c r="AF56" s="9"/>
      <c r="AG56" s="347"/>
      <c r="AH56" s="347"/>
      <c r="AI56" s="9"/>
      <c r="AJ56" s="347"/>
      <c r="AK56" s="347"/>
      <c r="AL56" s="9"/>
      <c r="AM56" s="347"/>
      <c r="AN56" s="347"/>
      <c r="AO56" s="9"/>
      <c r="AP56" s="347"/>
      <c r="AQ56" s="347"/>
      <c r="AR56" s="9"/>
      <c r="AS56" s="347"/>
      <c r="AT56" s="347"/>
      <c r="AU56" s="9"/>
      <c r="AV56" s="347"/>
      <c r="AW56" s="347"/>
      <c r="AX56" s="9"/>
      <c r="AY56" s="347"/>
      <c r="AZ56" s="347"/>
      <c r="BA56" s="9"/>
      <c r="BB56" s="347"/>
      <c r="BC56" s="347"/>
      <c r="BD56" s="9"/>
      <c r="BE56" s="347"/>
      <c r="BF56" s="347"/>
      <c r="BG56" s="9"/>
      <c r="BH56" s="347"/>
      <c r="BI56" s="347"/>
      <c r="BJ56" s="9"/>
      <c r="BK56" s="347"/>
      <c r="BL56" s="347"/>
      <c r="BM56" s="9"/>
      <c r="BN56" s="347"/>
      <c r="BO56" s="347"/>
      <c r="BP56" s="9"/>
      <c r="BQ56" s="347"/>
      <c r="BR56" s="347"/>
      <c r="BS56" s="9"/>
      <c r="BT56" s="347"/>
      <c r="BU56" s="347"/>
      <c r="BV56" s="9"/>
      <c r="BW56" s="347"/>
      <c r="BX56" s="347"/>
      <c r="BY56" s="9"/>
      <c r="BZ56" s="347"/>
      <c r="CA56" s="347"/>
      <c r="CB56" s="9"/>
      <c r="CC56" s="347"/>
      <c r="CD56" s="347"/>
      <c r="CE56" s="9"/>
      <c r="CF56" s="347"/>
      <c r="CG56" s="347"/>
      <c r="CH56" s="9"/>
    </row>
    <row r="57" spans="1:86" s="49" customFormat="1" ht="15" thickBot="1" x14ac:dyDescent="0.35">
      <c r="A57" s="271" t="s">
        <v>218</v>
      </c>
      <c r="B57" s="271"/>
      <c r="C57" s="271"/>
      <c r="D57" s="271"/>
      <c r="E57" s="271"/>
      <c r="F57" s="271"/>
      <c r="G57" s="271"/>
      <c r="H57" s="271"/>
      <c r="I57" s="271"/>
      <c r="J57" s="271"/>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row>
    <row r="58" spans="1:86" ht="15.6" x14ac:dyDescent="0.3">
      <c r="A58" s="644" t="s">
        <v>72</v>
      </c>
      <c r="B58" s="18" t="s">
        <v>209</v>
      </c>
      <c r="C58" s="309">
        <v>43831</v>
      </c>
      <c r="D58" s="309">
        <v>43862</v>
      </c>
      <c r="E58" s="309">
        <v>43891</v>
      </c>
      <c r="F58" s="309">
        <v>43922</v>
      </c>
      <c r="G58" s="309">
        <v>43952</v>
      </c>
      <c r="H58" s="309">
        <v>43983</v>
      </c>
      <c r="I58" s="309">
        <v>44013</v>
      </c>
      <c r="J58" s="309">
        <v>44044</v>
      </c>
      <c r="K58" s="309">
        <v>44075</v>
      </c>
      <c r="L58" s="309">
        <v>44105</v>
      </c>
      <c r="M58" s="309">
        <v>44136</v>
      </c>
      <c r="N58" s="309">
        <v>44166</v>
      </c>
      <c r="O58" s="309">
        <v>44197</v>
      </c>
      <c r="P58" s="309">
        <v>44228</v>
      </c>
      <c r="Q58" s="309">
        <v>44256</v>
      </c>
      <c r="R58" s="309">
        <v>44287</v>
      </c>
      <c r="S58" s="309">
        <v>44317</v>
      </c>
      <c r="T58" s="309">
        <v>44348</v>
      </c>
      <c r="U58" s="309">
        <v>44378</v>
      </c>
      <c r="V58" s="309">
        <v>44409</v>
      </c>
      <c r="W58" s="309">
        <v>44440</v>
      </c>
      <c r="X58" s="309">
        <v>44470</v>
      </c>
      <c r="Y58" s="309">
        <v>44501</v>
      </c>
      <c r="Z58" s="309">
        <v>44531</v>
      </c>
      <c r="AA58" s="309">
        <v>44562</v>
      </c>
      <c r="AB58" s="309">
        <v>44593</v>
      </c>
      <c r="AC58" s="309">
        <v>44621</v>
      </c>
      <c r="AD58" s="309">
        <v>44652</v>
      </c>
      <c r="AE58" s="309">
        <v>44682</v>
      </c>
      <c r="AF58" s="309">
        <v>44713</v>
      </c>
      <c r="AG58" s="309">
        <v>44743</v>
      </c>
      <c r="AH58" s="309">
        <v>44774</v>
      </c>
      <c r="AI58" s="309">
        <v>44805</v>
      </c>
      <c r="AJ58" s="309">
        <v>44835</v>
      </c>
      <c r="AK58" s="309">
        <v>44866</v>
      </c>
      <c r="AL58" s="309">
        <v>44896</v>
      </c>
      <c r="AM58" s="309">
        <v>44927</v>
      </c>
      <c r="AN58" s="309">
        <v>44958</v>
      </c>
      <c r="AO58" s="309">
        <v>44986</v>
      </c>
      <c r="AP58" s="309">
        <v>45017</v>
      </c>
      <c r="AQ58" s="309">
        <v>45047</v>
      </c>
      <c r="AR58" s="309">
        <v>45078</v>
      </c>
      <c r="AS58" s="309">
        <v>45108</v>
      </c>
      <c r="AT58" s="309">
        <v>45139</v>
      </c>
      <c r="AU58" s="309">
        <v>45170</v>
      </c>
      <c r="AV58" s="309">
        <v>45200</v>
      </c>
      <c r="AW58" s="309">
        <v>45231</v>
      </c>
      <c r="AX58" s="309">
        <v>45261</v>
      </c>
      <c r="AY58" s="309">
        <v>45292</v>
      </c>
      <c r="AZ58" s="309">
        <v>45323</v>
      </c>
      <c r="BA58" s="309">
        <v>45352</v>
      </c>
      <c r="BB58" s="309">
        <v>45383</v>
      </c>
      <c r="BC58" s="309">
        <v>45413</v>
      </c>
      <c r="BD58" s="309">
        <v>45444</v>
      </c>
      <c r="BE58" s="309">
        <v>45474</v>
      </c>
      <c r="BF58" s="309">
        <v>45505</v>
      </c>
      <c r="BG58" s="309">
        <v>45536</v>
      </c>
      <c r="BH58" s="309">
        <v>45566</v>
      </c>
      <c r="BI58" s="309">
        <v>45597</v>
      </c>
      <c r="BJ58" s="309">
        <v>45627</v>
      </c>
      <c r="BK58" s="309">
        <v>45658</v>
      </c>
      <c r="BL58" s="309">
        <v>45689</v>
      </c>
      <c r="BM58" s="309">
        <v>45717</v>
      </c>
      <c r="BN58" s="309">
        <v>45748</v>
      </c>
      <c r="BO58" s="309">
        <v>45778</v>
      </c>
      <c r="BP58" s="309">
        <v>45809</v>
      </c>
      <c r="BQ58" s="309">
        <v>45839</v>
      </c>
      <c r="BR58" s="309">
        <v>45870</v>
      </c>
      <c r="BS58" s="309">
        <v>45901</v>
      </c>
      <c r="BT58" s="309">
        <v>45931</v>
      </c>
      <c r="BU58" s="309">
        <v>45962</v>
      </c>
      <c r="BV58" s="309">
        <v>45992</v>
      </c>
      <c r="BW58" s="309">
        <v>46023</v>
      </c>
      <c r="BX58" s="309">
        <v>46054</v>
      </c>
      <c r="BY58" s="309">
        <v>46082</v>
      </c>
      <c r="BZ58" s="309">
        <v>46113</v>
      </c>
      <c r="CA58" s="309">
        <v>46143</v>
      </c>
      <c r="CB58" s="309">
        <v>46174</v>
      </c>
      <c r="CC58" s="309">
        <v>46204</v>
      </c>
      <c r="CD58" s="309">
        <v>46235</v>
      </c>
      <c r="CE58" s="309">
        <v>46266</v>
      </c>
      <c r="CF58" s="309">
        <v>46296</v>
      </c>
      <c r="CG58" s="309">
        <v>46327</v>
      </c>
      <c r="CH58" s="310">
        <v>46357</v>
      </c>
    </row>
    <row r="59" spans="1:86" ht="15" customHeight="1" x14ac:dyDescent="0.3">
      <c r="A59" s="645"/>
      <c r="B59" s="14" t="str">
        <f t="shared" ref="B59:B72" si="117">B41</f>
        <v>Air Comp</v>
      </c>
      <c r="C59" s="30">
        <f>IF(C23=0,0,(C5*0.5)-C41)*C78*C93*C$2</f>
        <v>0</v>
      </c>
      <c r="D59" s="30">
        <f>IF(D23=0,0,((D5*0.5)+C23-D41)*D78*D93*D$2)</f>
        <v>0</v>
      </c>
      <c r="E59" s="30">
        <f t="shared" ref="E59:BP60" si="118">IF(E23=0,0,((E5*0.5)+D23-E41)*E78*E93*E$2)</f>
        <v>0</v>
      </c>
      <c r="F59" s="30">
        <f t="shared" si="118"/>
        <v>0</v>
      </c>
      <c r="G59" s="30">
        <f t="shared" si="118"/>
        <v>0</v>
      </c>
      <c r="H59" s="30">
        <f t="shared" si="118"/>
        <v>0</v>
      </c>
      <c r="I59" s="30">
        <f t="shared" si="118"/>
        <v>0</v>
      </c>
      <c r="J59" s="30">
        <f t="shared" si="118"/>
        <v>0</v>
      </c>
      <c r="K59" s="30">
        <f t="shared" si="118"/>
        <v>0</v>
      </c>
      <c r="L59" s="30">
        <f t="shared" si="118"/>
        <v>0</v>
      </c>
      <c r="M59" s="30">
        <f>IF(M23=0,0,((M5*0.5)+L23-M41)*M78*M93*M$2)</f>
        <v>0</v>
      </c>
      <c r="N59" s="30">
        <f t="shared" si="118"/>
        <v>0</v>
      </c>
      <c r="O59" s="30">
        <f t="shared" si="118"/>
        <v>0</v>
      </c>
      <c r="P59" s="30">
        <f t="shared" si="118"/>
        <v>0</v>
      </c>
      <c r="Q59" s="30">
        <f t="shared" si="118"/>
        <v>0</v>
      </c>
      <c r="R59" s="30">
        <f t="shared" si="118"/>
        <v>0</v>
      </c>
      <c r="S59" s="30">
        <f t="shared" si="118"/>
        <v>0</v>
      </c>
      <c r="T59" s="30">
        <f t="shared" si="118"/>
        <v>0</v>
      </c>
      <c r="U59" s="30">
        <f t="shared" si="118"/>
        <v>0</v>
      </c>
      <c r="V59" s="30">
        <f t="shared" si="118"/>
        <v>0</v>
      </c>
      <c r="W59" s="30">
        <f t="shared" si="118"/>
        <v>0</v>
      </c>
      <c r="X59" s="30">
        <f t="shared" si="118"/>
        <v>0</v>
      </c>
      <c r="Y59" s="30">
        <f t="shared" si="118"/>
        <v>0</v>
      </c>
      <c r="Z59" s="30">
        <f t="shared" si="118"/>
        <v>0</v>
      </c>
      <c r="AA59" s="30">
        <f t="shared" si="118"/>
        <v>0</v>
      </c>
      <c r="AB59" s="30">
        <f t="shared" si="118"/>
        <v>0</v>
      </c>
      <c r="AC59" s="30">
        <f t="shared" si="118"/>
        <v>0</v>
      </c>
      <c r="AD59" s="30">
        <f t="shared" si="118"/>
        <v>0</v>
      </c>
      <c r="AE59" s="30">
        <f t="shared" si="118"/>
        <v>0</v>
      </c>
      <c r="AF59" s="30">
        <f t="shared" si="118"/>
        <v>0</v>
      </c>
      <c r="AG59" s="30">
        <f t="shared" si="118"/>
        <v>0</v>
      </c>
      <c r="AH59" s="30">
        <f t="shared" si="118"/>
        <v>0</v>
      </c>
      <c r="AI59" s="30">
        <f t="shared" si="118"/>
        <v>0</v>
      </c>
      <c r="AJ59" s="30">
        <f t="shared" si="118"/>
        <v>0</v>
      </c>
      <c r="AK59" s="30">
        <f t="shared" si="118"/>
        <v>0</v>
      </c>
      <c r="AL59" s="30">
        <f t="shared" si="118"/>
        <v>0</v>
      </c>
      <c r="AM59" s="30">
        <f t="shared" si="118"/>
        <v>0</v>
      </c>
      <c r="AN59" s="30">
        <f t="shared" si="118"/>
        <v>0</v>
      </c>
      <c r="AO59" s="30">
        <f t="shared" si="118"/>
        <v>0</v>
      </c>
      <c r="AP59" s="30">
        <f t="shared" si="118"/>
        <v>0</v>
      </c>
      <c r="AQ59" s="30">
        <f t="shared" si="118"/>
        <v>0</v>
      </c>
      <c r="AR59" s="30">
        <f t="shared" si="118"/>
        <v>0</v>
      </c>
      <c r="AS59" s="30">
        <f t="shared" si="118"/>
        <v>0</v>
      </c>
      <c r="AT59" s="30">
        <f t="shared" si="118"/>
        <v>0</v>
      </c>
      <c r="AU59" s="30">
        <f t="shared" si="118"/>
        <v>0</v>
      </c>
      <c r="AV59" s="30">
        <f t="shared" si="118"/>
        <v>0</v>
      </c>
      <c r="AW59" s="30">
        <f t="shared" si="118"/>
        <v>0</v>
      </c>
      <c r="AX59" s="30">
        <f t="shared" si="118"/>
        <v>0</v>
      </c>
      <c r="AY59" s="30">
        <f t="shared" si="118"/>
        <v>0</v>
      </c>
      <c r="AZ59" s="30">
        <f t="shared" si="118"/>
        <v>0</v>
      </c>
      <c r="BA59" s="30">
        <f t="shared" si="118"/>
        <v>0</v>
      </c>
      <c r="BB59" s="30">
        <f t="shared" si="118"/>
        <v>0</v>
      </c>
      <c r="BC59" s="30">
        <f t="shared" si="118"/>
        <v>0</v>
      </c>
      <c r="BD59" s="30">
        <f t="shared" si="118"/>
        <v>0</v>
      </c>
      <c r="BE59" s="30">
        <f t="shared" si="118"/>
        <v>0</v>
      </c>
      <c r="BF59" s="30">
        <f t="shared" si="118"/>
        <v>0</v>
      </c>
      <c r="BG59" s="30">
        <f t="shared" si="118"/>
        <v>0</v>
      </c>
      <c r="BH59" s="30">
        <f t="shared" si="118"/>
        <v>0</v>
      </c>
      <c r="BI59" s="30">
        <f t="shared" si="118"/>
        <v>0</v>
      </c>
      <c r="BJ59" s="30">
        <f t="shared" si="118"/>
        <v>0</v>
      </c>
      <c r="BK59" s="30">
        <f t="shared" si="118"/>
        <v>0</v>
      </c>
      <c r="BL59" s="30">
        <f t="shared" si="118"/>
        <v>0</v>
      </c>
      <c r="BM59" s="30">
        <f t="shared" si="118"/>
        <v>0</v>
      </c>
      <c r="BN59" s="30">
        <f t="shared" si="118"/>
        <v>0</v>
      </c>
      <c r="BO59" s="30">
        <f t="shared" si="118"/>
        <v>0</v>
      </c>
      <c r="BP59" s="30">
        <f t="shared" si="118"/>
        <v>0</v>
      </c>
      <c r="BQ59" s="30">
        <f t="shared" ref="BQ59:CH63" si="119">IF(BQ23=0,0,((BQ5*0.5)+BP23-BQ41)*BQ78*BQ93*BQ$2)</f>
        <v>0</v>
      </c>
      <c r="BR59" s="30">
        <f t="shared" si="119"/>
        <v>0</v>
      </c>
      <c r="BS59" s="30">
        <f t="shared" si="119"/>
        <v>0</v>
      </c>
      <c r="BT59" s="30">
        <f t="shared" si="119"/>
        <v>0</v>
      </c>
      <c r="BU59" s="30">
        <f t="shared" si="119"/>
        <v>0</v>
      </c>
      <c r="BV59" s="30">
        <f t="shared" si="119"/>
        <v>0</v>
      </c>
      <c r="BW59" s="30">
        <f t="shared" si="119"/>
        <v>0</v>
      </c>
      <c r="BX59" s="30">
        <f t="shared" si="119"/>
        <v>0</v>
      </c>
      <c r="BY59" s="30">
        <f t="shared" si="119"/>
        <v>0</v>
      </c>
      <c r="BZ59" s="30">
        <f t="shared" si="119"/>
        <v>0</v>
      </c>
      <c r="CA59" s="30">
        <f t="shared" si="119"/>
        <v>0</v>
      </c>
      <c r="CB59" s="30">
        <f t="shared" si="119"/>
        <v>0</v>
      </c>
      <c r="CC59" s="30">
        <f t="shared" si="119"/>
        <v>0</v>
      </c>
      <c r="CD59" s="30">
        <f t="shared" si="119"/>
        <v>0</v>
      </c>
      <c r="CE59" s="30">
        <f t="shared" si="119"/>
        <v>0</v>
      </c>
      <c r="CF59" s="30">
        <f t="shared" si="119"/>
        <v>0</v>
      </c>
      <c r="CG59" s="30">
        <f t="shared" si="119"/>
        <v>0</v>
      </c>
      <c r="CH59" s="34">
        <f t="shared" si="119"/>
        <v>0</v>
      </c>
    </row>
    <row r="60" spans="1:86" ht="15.6" x14ac:dyDescent="0.3">
      <c r="A60" s="645"/>
      <c r="B60" s="14" t="str">
        <f t="shared" si="117"/>
        <v>Building Shell</v>
      </c>
      <c r="C60" s="30">
        <f t="shared" ref="C60:C71" si="120">IF(C24=0,0,(C6*0.5)-C42)*C79*C94*C$2</f>
        <v>0</v>
      </c>
      <c r="D60" s="30">
        <f t="shared" ref="D60:S71" si="121">IF(D24=0,0,((D6*0.5)+C24-D42)*D79*D94*D$2)</f>
        <v>0</v>
      </c>
      <c r="E60" s="30">
        <f t="shared" si="121"/>
        <v>0</v>
      </c>
      <c r="F60" s="30">
        <f t="shared" si="121"/>
        <v>0</v>
      </c>
      <c r="G60" s="30">
        <f t="shared" si="121"/>
        <v>0</v>
      </c>
      <c r="H60" s="30">
        <f t="shared" si="121"/>
        <v>0</v>
      </c>
      <c r="I60" s="30">
        <f t="shared" si="121"/>
        <v>0</v>
      </c>
      <c r="J60" s="30">
        <f t="shared" si="121"/>
        <v>0</v>
      </c>
      <c r="K60" s="30">
        <f t="shared" si="121"/>
        <v>0</v>
      </c>
      <c r="L60" s="30">
        <f t="shared" si="121"/>
        <v>0</v>
      </c>
      <c r="M60" s="30">
        <f t="shared" si="121"/>
        <v>0</v>
      </c>
      <c r="N60" s="30">
        <f t="shared" si="121"/>
        <v>0</v>
      </c>
      <c r="O60" s="30">
        <f t="shared" si="121"/>
        <v>0</v>
      </c>
      <c r="P60" s="30">
        <f t="shared" si="121"/>
        <v>0</v>
      </c>
      <c r="Q60" s="30">
        <f t="shared" si="121"/>
        <v>0</v>
      </c>
      <c r="R60" s="30">
        <f t="shared" si="121"/>
        <v>0</v>
      </c>
      <c r="S60" s="30">
        <f t="shared" si="121"/>
        <v>0</v>
      </c>
      <c r="T60" s="30">
        <f t="shared" si="118"/>
        <v>0</v>
      </c>
      <c r="U60" s="30">
        <f t="shared" si="118"/>
        <v>0</v>
      </c>
      <c r="V60" s="30">
        <f t="shared" si="118"/>
        <v>0</v>
      </c>
      <c r="W60" s="30">
        <f t="shared" si="118"/>
        <v>0</v>
      </c>
      <c r="X60" s="30">
        <f t="shared" si="118"/>
        <v>0</v>
      </c>
      <c r="Y60" s="30">
        <f t="shared" si="118"/>
        <v>0</v>
      </c>
      <c r="Z60" s="30">
        <f t="shared" si="118"/>
        <v>0</v>
      </c>
      <c r="AA60" s="30">
        <f t="shared" si="118"/>
        <v>0</v>
      </c>
      <c r="AB60" s="30">
        <f t="shared" si="118"/>
        <v>0</v>
      </c>
      <c r="AC60" s="30">
        <f t="shared" si="118"/>
        <v>0</v>
      </c>
      <c r="AD60" s="30">
        <f t="shared" si="118"/>
        <v>0</v>
      </c>
      <c r="AE60" s="30">
        <f t="shared" si="118"/>
        <v>0</v>
      </c>
      <c r="AF60" s="30">
        <f t="shared" si="118"/>
        <v>0</v>
      </c>
      <c r="AG60" s="30">
        <f t="shared" si="118"/>
        <v>0</v>
      </c>
      <c r="AH60" s="30">
        <f t="shared" si="118"/>
        <v>0</v>
      </c>
      <c r="AI60" s="30">
        <f t="shared" si="118"/>
        <v>0</v>
      </c>
      <c r="AJ60" s="30">
        <f t="shared" si="118"/>
        <v>0</v>
      </c>
      <c r="AK60" s="30">
        <f t="shared" si="118"/>
        <v>0</v>
      </c>
      <c r="AL60" s="30">
        <f t="shared" si="118"/>
        <v>0</v>
      </c>
      <c r="AM60" s="30">
        <f t="shared" si="118"/>
        <v>0</v>
      </c>
      <c r="AN60" s="30">
        <f t="shared" si="118"/>
        <v>0</v>
      </c>
      <c r="AO60" s="30">
        <f t="shared" si="118"/>
        <v>0</v>
      </c>
      <c r="AP60" s="30">
        <f t="shared" si="118"/>
        <v>0</v>
      </c>
      <c r="AQ60" s="30">
        <f t="shared" si="118"/>
        <v>0</v>
      </c>
      <c r="AR60" s="30">
        <f t="shared" si="118"/>
        <v>0</v>
      </c>
      <c r="AS60" s="30">
        <f t="shared" si="118"/>
        <v>0</v>
      </c>
      <c r="AT60" s="30">
        <f t="shared" si="118"/>
        <v>0</v>
      </c>
      <c r="AU60" s="30">
        <f t="shared" si="118"/>
        <v>0</v>
      </c>
      <c r="AV60" s="30">
        <f t="shared" si="118"/>
        <v>0</v>
      </c>
      <c r="AW60" s="30">
        <f t="shared" si="118"/>
        <v>0</v>
      </c>
      <c r="AX60" s="30">
        <f t="shared" si="118"/>
        <v>0</v>
      </c>
      <c r="AY60" s="30">
        <f t="shared" si="118"/>
        <v>0</v>
      </c>
      <c r="AZ60" s="30">
        <f t="shared" si="118"/>
        <v>0</v>
      </c>
      <c r="BA60" s="30">
        <f t="shared" si="118"/>
        <v>0</v>
      </c>
      <c r="BB60" s="30">
        <f t="shared" si="118"/>
        <v>0</v>
      </c>
      <c r="BC60" s="30">
        <f t="shared" si="118"/>
        <v>0</v>
      </c>
      <c r="BD60" s="30">
        <f t="shared" si="118"/>
        <v>0</v>
      </c>
      <c r="BE60" s="30">
        <f t="shared" si="118"/>
        <v>0</v>
      </c>
      <c r="BF60" s="30">
        <f t="shared" si="118"/>
        <v>0</v>
      </c>
      <c r="BG60" s="30">
        <f t="shared" si="118"/>
        <v>0</v>
      </c>
      <c r="BH60" s="30">
        <f t="shared" si="118"/>
        <v>0</v>
      </c>
      <c r="BI60" s="30">
        <f t="shared" si="118"/>
        <v>0</v>
      </c>
      <c r="BJ60" s="30">
        <f t="shared" si="118"/>
        <v>0</v>
      </c>
      <c r="BK60" s="30">
        <f t="shared" si="118"/>
        <v>0</v>
      </c>
      <c r="BL60" s="30">
        <f t="shared" si="118"/>
        <v>0</v>
      </c>
      <c r="BM60" s="30">
        <f t="shared" si="118"/>
        <v>0</v>
      </c>
      <c r="BN60" s="30">
        <f t="shared" si="118"/>
        <v>0</v>
      </c>
      <c r="BO60" s="30">
        <f t="shared" si="118"/>
        <v>0</v>
      </c>
      <c r="BP60" s="30">
        <f t="shared" si="118"/>
        <v>0</v>
      </c>
      <c r="BQ60" s="30">
        <f t="shared" si="119"/>
        <v>0</v>
      </c>
      <c r="BR60" s="30">
        <f t="shared" si="119"/>
        <v>0</v>
      </c>
      <c r="BS60" s="30">
        <f t="shared" si="119"/>
        <v>0</v>
      </c>
      <c r="BT60" s="30">
        <f t="shared" si="119"/>
        <v>0</v>
      </c>
      <c r="BU60" s="30">
        <f t="shared" si="119"/>
        <v>0</v>
      </c>
      <c r="BV60" s="30">
        <f t="shared" si="119"/>
        <v>0</v>
      </c>
      <c r="BW60" s="30">
        <f t="shared" si="119"/>
        <v>0</v>
      </c>
      <c r="BX60" s="30">
        <f t="shared" si="119"/>
        <v>0</v>
      </c>
      <c r="BY60" s="30">
        <f t="shared" si="119"/>
        <v>0</v>
      </c>
      <c r="BZ60" s="30">
        <f t="shared" si="119"/>
        <v>0</v>
      </c>
      <c r="CA60" s="30">
        <f t="shared" si="119"/>
        <v>0</v>
      </c>
      <c r="CB60" s="30">
        <f t="shared" si="119"/>
        <v>0</v>
      </c>
      <c r="CC60" s="30">
        <f t="shared" si="119"/>
        <v>0</v>
      </c>
      <c r="CD60" s="30">
        <f t="shared" si="119"/>
        <v>0</v>
      </c>
      <c r="CE60" s="30">
        <f t="shared" si="119"/>
        <v>0</v>
      </c>
      <c r="CF60" s="30">
        <f t="shared" si="119"/>
        <v>0</v>
      </c>
      <c r="CG60" s="30">
        <f t="shared" si="119"/>
        <v>0</v>
      </c>
      <c r="CH60" s="34">
        <f t="shared" si="119"/>
        <v>0</v>
      </c>
    </row>
    <row r="61" spans="1:86" ht="15.6" x14ac:dyDescent="0.3">
      <c r="A61" s="645"/>
      <c r="B61" s="14" t="str">
        <f t="shared" si="117"/>
        <v>Cooking</v>
      </c>
      <c r="C61" s="30">
        <f t="shared" si="120"/>
        <v>0</v>
      </c>
      <c r="D61" s="30">
        <f t="shared" si="121"/>
        <v>0</v>
      </c>
      <c r="E61" s="30">
        <f t="shared" ref="E61:BP64" si="122">IF(E25=0,0,((E7*0.5)+D25-E43)*E80*E95*E$2)</f>
        <v>0</v>
      </c>
      <c r="F61" s="30">
        <f t="shared" si="122"/>
        <v>0</v>
      </c>
      <c r="G61" s="30">
        <f t="shared" si="122"/>
        <v>0</v>
      </c>
      <c r="H61" s="30">
        <f t="shared" si="122"/>
        <v>0</v>
      </c>
      <c r="I61" s="30">
        <f t="shared" si="122"/>
        <v>0</v>
      </c>
      <c r="J61" s="30">
        <f t="shared" si="122"/>
        <v>0</v>
      </c>
      <c r="K61" s="30">
        <f t="shared" si="122"/>
        <v>0</v>
      </c>
      <c r="L61" s="30">
        <f t="shared" si="122"/>
        <v>0</v>
      </c>
      <c r="M61" s="30">
        <f t="shared" si="122"/>
        <v>0</v>
      </c>
      <c r="N61" s="30">
        <f t="shared" si="122"/>
        <v>0</v>
      </c>
      <c r="O61" s="30">
        <f t="shared" si="122"/>
        <v>0</v>
      </c>
      <c r="P61" s="30">
        <f t="shared" si="122"/>
        <v>0</v>
      </c>
      <c r="Q61" s="30">
        <f t="shared" si="122"/>
        <v>0</v>
      </c>
      <c r="R61" s="30">
        <f t="shared" si="122"/>
        <v>0</v>
      </c>
      <c r="S61" s="30">
        <f t="shared" si="122"/>
        <v>0</v>
      </c>
      <c r="T61" s="30">
        <f t="shared" si="122"/>
        <v>0</v>
      </c>
      <c r="U61" s="30">
        <f t="shared" si="122"/>
        <v>0</v>
      </c>
      <c r="V61" s="30">
        <f t="shared" si="122"/>
        <v>0</v>
      </c>
      <c r="W61" s="30">
        <f t="shared" si="122"/>
        <v>0</v>
      </c>
      <c r="X61" s="30">
        <f t="shared" si="122"/>
        <v>0</v>
      </c>
      <c r="Y61" s="30">
        <f t="shared" si="122"/>
        <v>0</v>
      </c>
      <c r="Z61" s="30">
        <f t="shared" si="122"/>
        <v>0</v>
      </c>
      <c r="AA61" s="30">
        <f t="shared" si="122"/>
        <v>0</v>
      </c>
      <c r="AB61" s="30">
        <f t="shared" si="122"/>
        <v>0</v>
      </c>
      <c r="AC61" s="30">
        <f t="shared" si="122"/>
        <v>0</v>
      </c>
      <c r="AD61" s="30">
        <f t="shared" si="122"/>
        <v>0</v>
      </c>
      <c r="AE61" s="30">
        <f t="shared" si="122"/>
        <v>0</v>
      </c>
      <c r="AF61" s="30">
        <f t="shared" si="122"/>
        <v>0</v>
      </c>
      <c r="AG61" s="30">
        <f t="shared" si="122"/>
        <v>0</v>
      </c>
      <c r="AH61" s="30">
        <f t="shared" si="122"/>
        <v>0</v>
      </c>
      <c r="AI61" s="30">
        <f t="shared" si="122"/>
        <v>0</v>
      </c>
      <c r="AJ61" s="30">
        <f t="shared" si="122"/>
        <v>0</v>
      </c>
      <c r="AK61" s="30">
        <f t="shared" si="122"/>
        <v>0</v>
      </c>
      <c r="AL61" s="30">
        <f t="shared" si="122"/>
        <v>0</v>
      </c>
      <c r="AM61" s="30">
        <f t="shared" si="122"/>
        <v>0</v>
      </c>
      <c r="AN61" s="30">
        <f t="shared" si="122"/>
        <v>0</v>
      </c>
      <c r="AO61" s="30">
        <f t="shared" si="122"/>
        <v>0</v>
      </c>
      <c r="AP61" s="30">
        <f t="shared" si="122"/>
        <v>0</v>
      </c>
      <c r="AQ61" s="30">
        <f t="shared" si="122"/>
        <v>0</v>
      </c>
      <c r="AR61" s="30">
        <f t="shared" si="122"/>
        <v>0</v>
      </c>
      <c r="AS61" s="30">
        <f t="shared" si="122"/>
        <v>0</v>
      </c>
      <c r="AT61" s="30">
        <f t="shared" si="122"/>
        <v>0</v>
      </c>
      <c r="AU61" s="30">
        <f t="shared" si="122"/>
        <v>0</v>
      </c>
      <c r="AV61" s="30">
        <f t="shared" si="122"/>
        <v>0</v>
      </c>
      <c r="AW61" s="30">
        <f t="shared" si="122"/>
        <v>0</v>
      </c>
      <c r="AX61" s="30">
        <f t="shared" si="122"/>
        <v>0</v>
      </c>
      <c r="AY61" s="30">
        <f t="shared" si="122"/>
        <v>0</v>
      </c>
      <c r="AZ61" s="30">
        <f t="shared" si="122"/>
        <v>0</v>
      </c>
      <c r="BA61" s="30">
        <f t="shared" si="122"/>
        <v>0</v>
      </c>
      <c r="BB61" s="30">
        <f t="shared" si="122"/>
        <v>0</v>
      </c>
      <c r="BC61" s="30">
        <f t="shared" si="122"/>
        <v>0</v>
      </c>
      <c r="BD61" s="30">
        <f t="shared" si="122"/>
        <v>0</v>
      </c>
      <c r="BE61" s="30">
        <f t="shared" si="122"/>
        <v>0</v>
      </c>
      <c r="BF61" s="30">
        <f t="shared" si="122"/>
        <v>0</v>
      </c>
      <c r="BG61" s="30">
        <f t="shared" si="122"/>
        <v>0</v>
      </c>
      <c r="BH61" s="30">
        <f t="shared" si="122"/>
        <v>0</v>
      </c>
      <c r="BI61" s="30">
        <f t="shared" si="122"/>
        <v>0</v>
      </c>
      <c r="BJ61" s="30">
        <f t="shared" si="122"/>
        <v>0</v>
      </c>
      <c r="BK61" s="30">
        <f t="shared" si="122"/>
        <v>0</v>
      </c>
      <c r="BL61" s="30">
        <f t="shared" si="122"/>
        <v>0</v>
      </c>
      <c r="BM61" s="30">
        <f t="shared" si="122"/>
        <v>0</v>
      </c>
      <c r="BN61" s="30">
        <f t="shared" si="122"/>
        <v>0</v>
      </c>
      <c r="BO61" s="30">
        <f t="shared" si="122"/>
        <v>0</v>
      </c>
      <c r="BP61" s="30">
        <f t="shared" si="122"/>
        <v>0</v>
      </c>
      <c r="BQ61" s="30">
        <f t="shared" si="119"/>
        <v>0</v>
      </c>
      <c r="BR61" s="30">
        <f t="shared" si="119"/>
        <v>0</v>
      </c>
      <c r="BS61" s="30">
        <f t="shared" si="119"/>
        <v>0</v>
      </c>
      <c r="BT61" s="30">
        <f t="shared" si="119"/>
        <v>0</v>
      </c>
      <c r="BU61" s="30">
        <f t="shared" si="119"/>
        <v>0</v>
      </c>
      <c r="BV61" s="30">
        <f t="shared" si="119"/>
        <v>0</v>
      </c>
      <c r="BW61" s="30">
        <f t="shared" si="119"/>
        <v>0</v>
      </c>
      <c r="BX61" s="30">
        <f t="shared" si="119"/>
        <v>0</v>
      </c>
      <c r="BY61" s="30">
        <f t="shared" si="119"/>
        <v>0</v>
      </c>
      <c r="BZ61" s="30">
        <f t="shared" si="119"/>
        <v>0</v>
      </c>
      <c r="CA61" s="30">
        <f t="shared" si="119"/>
        <v>0</v>
      </c>
      <c r="CB61" s="30">
        <f t="shared" si="119"/>
        <v>0</v>
      </c>
      <c r="CC61" s="30">
        <f t="shared" si="119"/>
        <v>0</v>
      </c>
      <c r="CD61" s="30">
        <f t="shared" si="119"/>
        <v>0</v>
      </c>
      <c r="CE61" s="30">
        <f t="shared" si="119"/>
        <v>0</v>
      </c>
      <c r="CF61" s="30">
        <f t="shared" si="119"/>
        <v>0</v>
      </c>
      <c r="CG61" s="30">
        <f t="shared" si="119"/>
        <v>0</v>
      </c>
      <c r="CH61" s="34">
        <f t="shared" si="119"/>
        <v>0</v>
      </c>
    </row>
    <row r="62" spans="1:86" ht="15.6" x14ac:dyDescent="0.3">
      <c r="A62" s="645"/>
      <c r="B62" s="14" t="str">
        <f t="shared" si="117"/>
        <v>Cooling</v>
      </c>
      <c r="C62" s="30">
        <f t="shared" si="120"/>
        <v>0</v>
      </c>
      <c r="D62" s="30">
        <f t="shared" si="121"/>
        <v>0</v>
      </c>
      <c r="E62" s="30">
        <f t="shared" si="122"/>
        <v>0</v>
      </c>
      <c r="F62" s="30">
        <f t="shared" si="122"/>
        <v>0</v>
      </c>
      <c r="G62" s="30">
        <f t="shared" si="122"/>
        <v>0</v>
      </c>
      <c r="H62" s="30">
        <f t="shared" si="122"/>
        <v>0</v>
      </c>
      <c r="I62" s="30">
        <f t="shared" si="122"/>
        <v>0</v>
      </c>
      <c r="J62" s="30">
        <f t="shared" si="122"/>
        <v>0</v>
      </c>
      <c r="K62" s="30">
        <f t="shared" si="122"/>
        <v>0</v>
      </c>
      <c r="L62" s="30">
        <f t="shared" si="122"/>
        <v>0</v>
      </c>
      <c r="M62" s="30">
        <f t="shared" si="122"/>
        <v>0</v>
      </c>
      <c r="N62" s="30">
        <f t="shared" si="122"/>
        <v>0</v>
      </c>
      <c r="O62" s="30">
        <f t="shared" si="122"/>
        <v>0</v>
      </c>
      <c r="P62" s="30">
        <f t="shared" si="122"/>
        <v>0</v>
      </c>
      <c r="Q62" s="30">
        <f t="shared" si="122"/>
        <v>0</v>
      </c>
      <c r="R62" s="30">
        <f t="shared" si="122"/>
        <v>0</v>
      </c>
      <c r="S62" s="30">
        <f t="shared" si="122"/>
        <v>0</v>
      </c>
      <c r="T62" s="30">
        <f t="shared" si="122"/>
        <v>0</v>
      </c>
      <c r="U62" s="30">
        <f t="shared" si="122"/>
        <v>0</v>
      </c>
      <c r="V62" s="30">
        <f t="shared" si="122"/>
        <v>0</v>
      </c>
      <c r="W62" s="30">
        <f t="shared" si="122"/>
        <v>0</v>
      </c>
      <c r="X62" s="30">
        <f t="shared" si="122"/>
        <v>0</v>
      </c>
      <c r="Y62" s="30">
        <f t="shared" si="122"/>
        <v>0</v>
      </c>
      <c r="Z62" s="30">
        <f t="shared" si="122"/>
        <v>0</v>
      </c>
      <c r="AA62" s="30">
        <f t="shared" si="122"/>
        <v>0</v>
      </c>
      <c r="AB62" s="30">
        <f t="shared" si="122"/>
        <v>0</v>
      </c>
      <c r="AC62" s="30">
        <f t="shared" si="122"/>
        <v>0</v>
      </c>
      <c r="AD62" s="30">
        <f t="shared" si="122"/>
        <v>0</v>
      </c>
      <c r="AE62" s="30">
        <f t="shared" si="122"/>
        <v>0</v>
      </c>
      <c r="AF62" s="30">
        <f t="shared" si="122"/>
        <v>0</v>
      </c>
      <c r="AG62" s="30">
        <f t="shared" si="122"/>
        <v>0</v>
      </c>
      <c r="AH62" s="30">
        <f t="shared" si="122"/>
        <v>0</v>
      </c>
      <c r="AI62" s="30">
        <f t="shared" si="122"/>
        <v>0</v>
      </c>
      <c r="AJ62" s="30">
        <f t="shared" si="122"/>
        <v>0</v>
      </c>
      <c r="AK62" s="30">
        <f t="shared" si="122"/>
        <v>0</v>
      </c>
      <c r="AL62" s="30">
        <f t="shared" si="122"/>
        <v>0</v>
      </c>
      <c r="AM62" s="30">
        <f t="shared" si="122"/>
        <v>0</v>
      </c>
      <c r="AN62" s="30">
        <f t="shared" si="122"/>
        <v>0</v>
      </c>
      <c r="AO62" s="30">
        <f t="shared" si="122"/>
        <v>0</v>
      </c>
      <c r="AP62" s="30">
        <f t="shared" si="122"/>
        <v>0</v>
      </c>
      <c r="AQ62" s="30">
        <f t="shared" si="122"/>
        <v>0</v>
      </c>
      <c r="AR62" s="30">
        <f t="shared" si="122"/>
        <v>0</v>
      </c>
      <c r="AS62" s="30">
        <f t="shared" si="122"/>
        <v>0</v>
      </c>
      <c r="AT62" s="30">
        <f t="shared" si="122"/>
        <v>0</v>
      </c>
      <c r="AU62" s="30">
        <f t="shared" si="122"/>
        <v>0</v>
      </c>
      <c r="AV62" s="30">
        <f t="shared" si="122"/>
        <v>0</v>
      </c>
      <c r="AW62" s="30">
        <f t="shared" si="122"/>
        <v>0</v>
      </c>
      <c r="AX62" s="30">
        <f t="shared" si="122"/>
        <v>0</v>
      </c>
      <c r="AY62" s="30">
        <f t="shared" si="122"/>
        <v>0</v>
      </c>
      <c r="AZ62" s="30">
        <f t="shared" si="122"/>
        <v>0</v>
      </c>
      <c r="BA62" s="30">
        <f t="shared" si="122"/>
        <v>0</v>
      </c>
      <c r="BB62" s="30">
        <f t="shared" si="122"/>
        <v>0</v>
      </c>
      <c r="BC62" s="30">
        <f t="shared" si="122"/>
        <v>0</v>
      </c>
      <c r="BD62" s="30">
        <f t="shared" si="122"/>
        <v>0</v>
      </c>
      <c r="BE62" s="30">
        <f t="shared" si="122"/>
        <v>0</v>
      </c>
      <c r="BF62" s="30">
        <f t="shared" si="122"/>
        <v>0</v>
      </c>
      <c r="BG62" s="30">
        <f t="shared" si="122"/>
        <v>0</v>
      </c>
      <c r="BH62" s="30">
        <f t="shared" si="122"/>
        <v>0</v>
      </c>
      <c r="BI62" s="30">
        <f t="shared" si="122"/>
        <v>0</v>
      </c>
      <c r="BJ62" s="30">
        <f t="shared" si="122"/>
        <v>0</v>
      </c>
      <c r="BK62" s="30">
        <f t="shared" si="122"/>
        <v>0</v>
      </c>
      <c r="BL62" s="30">
        <f t="shared" si="122"/>
        <v>0</v>
      </c>
      <c r="BM62" s="30">
        <f t="shared" si="122"/>
        <v>0</v>
      </c>
      <c r="BN62" s="30">
        <f t="shared" si="122"/>
        <v>0</v>
      </c>
      <c r="BO62" s="30">
        <f t="shared" si="122"/>
        <v>0</v>
      </c>
      <c r="BP62" s="30">
        <f t="shared" si="122"/>
        <v>0</v>
      </c>
      <c r="BQ62" s="30">
        <f t="shared" si="119"/>
        <v>0</v>
      </c>
      <c r="BR62" s="30">
        <f t="shared" si="119"/>
        <v>0</v>
      </c>
      <c r="BS62" s="30">
        <f t="shared" si="119"/>
        <v>0</v>
      </c>
      <c r="BT62" s="30">
        <f t="shared" si="119"/>
        <v>0</v>
      </c>
      <c r="BU62" s="30">
        <f t="shared" si="119"/>
        <v>0</v>
      </c>
      <c r="BV62" s="30">
        <f t="shared" si="119"/>
        <v>0</v>
      </c>
      <c r="BW62" s="30">
        <f t="shared" si="119"/>
        <v>0</v>
      </c>
      <c r="BX62" s="30">
        <f t="shared" si="119"/>
        <v>0</v>
      </c>
      <c r="BY62" s="30">
        <f t="shared" si="119"/>
        <v>0</v>
      </c>
      <c r="BZ62" s="30">
        <f t="shared" si="119"/>
        <v>0</v>
      </c>
      <c r="CA62" s="30">
        <f t="shared" si="119"/>
        <v>0</v>
      </c>
      <c r="CB62" s="30">
        <f t="shared" si="119"/>
        <v>0</v>
      </c>
      <c r="CC62" s="30">
        <f t="shared" si="119"/>
        <v>0</v>
      </c>
      <c r="CD62" s="30">
        <f t="shared" si="119"/>
        <v>0</v>
      </c>
      <c r="CE62" s="30">
        <f t="shared" si="119"/>
        <v>0</v>
      </c>
      <c r="CF62" s="30">
        <f t="shared" si="119"/>
        <v>0</v>
      </c>
      <c r="CG62" s="30">
        <f t="shared" si="119"/>
        <v>0</v>
      </c>
      <c r="CH62" s="34">
        <f t="shared" si="119"/>
        <v>0</v>
      </c>
    </row>
    <row r="63" spans="1:86" ht="15.6" x14ac:dyDescent="0.3">
      <c r="A63" s="645"/>
      <c r="B63" s="14" t="str">
        <f t="shared" si="117"/>
        <v>Ext Lighting</v>
      </c>
      <c r="C63" s="30">
        <f t="shared" si="120"/>
        <v>0</v>
      </c>
      <c r="D63" s="30">
        <f t="shared" si="121"/>
        <v>0</v>
      </c>
      <c r="E63" s="30">
        <f t="shared" si="122"/>
        <v>0</v>
      </c>
      <c r="F63" s="30">
        <f t="shared" si="122"/>
        <v>0</v>
      </c>
      <c r="G63" s="30">
        <f t="shared" si="122"/>
        <v>0</v>
      </c>
      <c r="H63" s="30">
        <f t="shared" si="122"/>
        <v>0</v>
      </c>
      <c r="I63" s="30">
        <f t="shared" si="122"/>
        <v>0</v>
      </c>
      <c r="J63" s="30">
        <f t="shared" si="122"/>
        <v>0</v>
      </c>
      <c r="K63" s="30">
        <f t="shared" si="122"/>
        <v>0</v>
      </c>
      <c r="L63" s="30">
        <f t="shared" si="122"/>
        <v>0</v>
      </c>
      <c r="M63" s="30">
        <f t="shared" si="122"/>
        <v>0</v>
      </c>
      <c r="N63" s="30">
        <f t="shared" si="122"/>
        <v>0</v>
      </c>
      <c r="O63" s="30">
        <f t="shared" si="122"/>
        <v>0</v>
      </c>
      <c r="P63" s="30">
        <f t="shared" si="122"/>
        <v>0</v>
      </c>
      <c r="Q63" s="30">
        <f t="shared" si="122"/>
        <v>0</v>
      </c>
      <c r="R63" s="30">
        <f t="shared" si="122"/>
        <v>0</v>
      </c>
      <c r="S63" s="30">
        <f t="shared" si="122"/>
        <v>0</v>
      </c>
      <c r="T63" s="30">
        <f t="shared" si="122"/>
        <v>0</v>
      </c>
      <c r="U63" s="30">
        <f t="shared" si="122"/>
        <v>0</v>
      </c>
      <c r="V63" s="30">
        <f t="shared" si="122"/>
        <v>0</v>
      </c>
      <c r="W63" s="30">
        <f t="shared" si="122"/>
        <v>0</v>
      </c>
      <c r="X63" s="30">
        <f t="shared" si="122"/>
        <v>0</v>
      </c>
      <c r="Y63" s="30">
        <f t="shared" si="122"/>
        <v>0</v>
      </c>
      <c r="Z63" s="30">
        <f t="shared" si="122"/>
        <v>0</v>
      </c>
      <c r="AA63" s="30">
        <f t="shared" si="122"/>
        <v>0</v>
      </c>
      <c r="AB63" s="30">
        <f t="shared" si="122"/>
        <v>0</v>
      </c>
      <c r="AC63" s="30">
        <f t="shared" si="122"/>
        <v>0</v>
      </c>
      <c r="AD63" s="30">
        <f t="shared" si="122"/>
        <v>0</v>
      </c>
      <c r="AE63" s="30">
        <f t="shared" si="122"/>
        <v>0</v>
      </c>
      <c r="AF63" s="30">
        <f t="shared" si="122"/>
        <v>0</v>
      </c>
      <c r="AG63" s="30">
        <f t="shared" si="122"/>
        <v>0</v>
      </c>
      <c r="AH63" s="30">
        <f t="shared" si="122"/>
        <v>0</v>
      </c>
      <c r="AI63" s="30">
        <f t="shared" si="122"/>
        <v>0</v>
      </c>
      <c r="AJ63" s="30">
        <f t="shared" si="122"/>
        <v>0</v>
      </c>
      <c r="AK63" s="30">
        <f t="shared" si="122"/>
        <v>0</v>
      </c>
      <c r="AL63" s="30">
        <f t="shared" si="122"/>
        <v>0</v>
      </c>
      <c r="AM63" s="30">
        <f t="shared" si="122"/>
        <v>0</v>
      </c>
      <c r="AN63" s="30">
        <f t="shared" si="122"/>
        <v>0</v>
      </c>
      <c r="AO63" s="30">
        <f t="shared" si="122"/>
        <v>0</v>
      </c>
      <c r="AP63" s="30">
        <f t="shared" si="122"/>
        <v>0</v>
      </c>
      <c r="AQ63" s="30">
        <f t="shared" si="122"/>
        <v>0</v>
      </c>
      <c r="AR63" s="30">
        <f t="shared" si="122"/>
        <v>0</v>
      </c>
      <c r="AS63" s="30">
        <f t="shared" si="122"/>
        <v>0</v>
      </c>
      <c r="AT63" s="30">
        <f t="shared" si="122"/>
        <v>0</v>
      </c>
      <c r="AU63" s="30">
        <f t="shared" si="122"/>
        <v>0</v>
      </c>
      <c r="AV63" s="30">
        <f t="shared" si="122"/>
        <v>0</v>
      </c>
      <c r="AW63" s="30">
        <f t="shared" si="122"/>
        <v>0</v>
      </c>
      <c r="AX63" s="30">
        <f t="shared" si="122"/>
        <v>0</v>
      </c>
      <c r="AY63" s="30">
        <f t="shared" si="122"/>
        <v>0</v>
      </c>
      <c r="AZ63" s="30">
        <f t="shared" si="122"/>
        <v>0</v>
      </c>
      <c r="BA63" s="30">
        <f t="shared" si="122"/>
        <v>0</v>
      </c>
      <c r="BB63" s="30">
        <f t="shared" si="122"/>
        <v>0</v>
      </c>
      <c r="BC63" s="30">
        <f t="shared" si="122"/>
        <v>0</v>
      </c>
      <c r="BD63" s="30">
        <f t="shared" si="122"/>
        <v>0</v>
      </c>
      <c r="BE63" s="30">
        <f t="shared" si="122"/>
        <v>0</v>
      </c>
      <c r="BF63" s="30">
        <f t="shared" si="122"/>
        <v>0</v>
      </c>
      <c r="BG63" s="30">
        <f t="shared" si="122"/>
        <v>0</v>
      </c>
      <c r="BH63" s="30">
        <f t="shared" si="122"/>
        <v>0</v>
      </c>
      <c r="BI63" s="30">
        <f t="shared" si="122"/>
        <v>0</v>
      </c>
      <c r="BJ63" s="30">
        <f t="shared" si="122"/>
        <v>0</v>
      </c>
      <c r="BK63" s="30">
        <f t="shared" si="122"/>
        <v>0</v>
      </c>
      <c r="BL63" s="30">
        <f t="shared" si="122"/>
        <v>0</v>
      </c>
      <c r="BM63" s="30">
        <f t="shared" si="122"/>
        <v>0</v>
      </c>
      <c r="BN63" s="30">
        <f t="shared" si="122"/>
        <v>0</v>
      </c>
      <c r="BO63" s="30">
        <f t="shared" si="122"/>
        <v>0</v>
      </c>
      <c r="BP63" s="30">
        <f t="shared" si="122"/>
        <v>0</v>
      </c>
      <c r="BQ63" s="30">
        <f t="shared" si="119"/>
        <v>0</v>
      </c>
      <c r="BR63" s="30">
        <f t="shared" si="119"/>
        <v>0</v>
      </c>
      <c r="BS63" s="30">
        <f t="shared" si="119"/>
        <v>0</v>
      </c>
      <c r="BT63" s="30">
        <f t="shared" si="119"/>
        <v>0</v>
      </c>
      <c r="BU63" s="30">
        <f t="shared" si="119"/>
        <v>0</v>
      </c>
      <c r="BV63" s="30">
        <f t="shared" si="119"/>
        <v>0</v>
      </c>
      <c r="BW63" s="30">
        <f t="shared" si="119"/>
        <v>0</v>
      </c>
      <c r="BX63" s="30">
        <f t="shared" si="119"/>
        <v>0</v>
      </c>
      <c r="BY63" s="30">
        <f t="shared" si="119"/>
        <v>0</v>
      </c>
      <c r="BZ63" s="30">
        <f t="shared" si="119"/>
        <v>0</v>
      </c>
      <c r="CA63" s="30">
        <f t="shared" si="119"/>
        <v>0</v>
      </c>
      <c r="CB63" s="30">
        <f t="shared" si="119"/>
        <v>0</v>
      </c>
      <c r="CC63" s="30">
        <f t="shared" si="119"/>
        <v>0</v>
      </c>
      <c r="CD63" s="30">
        <f t="shared" si="119"/>
        <v>0</v>
      </c>
      <c r="CE63" s="30">
        <f t="shared" si="119"/>
        <v>0</v>
      </c>
      <c r="CF63" s="30">
        <f t="shared" si="119"/>
        <v>0</v>
      </c>
      <c r="CG63" s="30">
        <f t="shared" si="119"/>
        <v>0</v>
      </c>
      <c r="CH63" s="34">
        <f t="shared" si="119"/>
        <v>0</v>
      </c>
    </row>
    <row r="64" spans="1:86" ht="15.6" x14ac:dyDescent="0.3">
      <c r="A64" s="645"/>
      <c r="B64" s="14" t="str">
        <f t="shared" si="117"/>
        <v>Heating</v>
      </c>
      <c r="C64" s="30">
        <f t="shared" si="120"/>
        <v>0</v>
      </c>
      <c r="D64" s="30">
        <f t="shared" si="121"/>
        <v>0</v>
      </c>
      <c r="E64" s="30">
        <f t="shared" si="122"/>
        <v>0</v>
      </c>
      <c r="F64" s="30">
        <f t="shared" si="122"/>
        <v>0</v>
      </c>
      <c r="G64" s="30">
        <f t="shared" si="122"/>
        <v>0</v>
      </c>
      <c r="H64" s="30">
        <f t="shared" si="122"/>
        <v>0</v>
      </c>
      <c r="I64" s="30">
        <f t="shared" si="122"/>
        <v>0</v>
      </c>
      <c r="J64" s="30">
        <f t="shared" si="122"/>
        <v>0</v>
      </c>
      <c r="K64" s="30">
        <f t="shared" si="122"/>
        <v>0</v>
      </c>
      <c r="L64" s="30">
        <f t="shared" si="122"/>
        <v>0</v>
      </c>
      <c r="M64" s="30">
        <f t="shared" si="122"/>
        <v>0</v>
      </c>
      <c r="N64" s="30">
        <f t="shared" si="122"/>
        <v>0</v>
      </c>
      <c r="O64" s="30">
        <f t="shared" si="122"/>
        <v>0</v>
      </c>
      <c r="P64" s="30">
        <f t="shared" si="122"/>
        <v>0</v>
      </c>
      <c r="Q64" s="30">
        <f t="shared" si="122"/>
        <v>0</v>
      </c>
      <c r="R64" s="30">
        <f t="shared" si="122"/>
        <v>0</v>
      </c>
      <c r="S64" s="30">
        <f t="shared" si="122"/>
        <v>0</v>
      </c>
      <c r="T64" s="30">
        <f t="shared" si="122"/>
        <v>0</v>
      </c>
      <c r="U64" s="30">
        <f t="shared" si="122"/>
        <v>0</v>
      </c>
      <c r="V64" s="30">
        <f t="shared" si="122"/>
        <v>0</v>
      </c>
      <c r="W64" s="30">
        <f t="shared" si="122"/>
        <v>0</v>
      </c>
      <c r="X64" s="30">
        <f t="shared" si="122"/>
        <v>0</v>
      </c>
      <c r="Y64" s="30">
        <f t="shared" si="122"/>
        <v>0</v>
      </c>
      <c r="Z64" s="30">
        <f t="shared" si="122"/>
        <v>0</v>
      </c>
      <c r="AA64" s="30">
        <f t="shared" si="122"/>
        <v>0</v>
      </c>
      <c r="AB64" s="30">
        <f t="shared" si="122"/>
        <v>0</v>
      </c>
      <c r="AC64" s="30">
        <f t="shared" si="122"/>
        <v>0</v>
      </c>
      <c r="AD64" s="30">
        <f t="shared" si="122"/>
        <v>0</v>
      </c>
      <c r="AE64" s="30">
        <f t="shared" si="122"/>
        <v>0</v>
      </c>
      <c r="AF64" s="30">
        <f t="shared" si="122"/>
        <v>0</v>
      </c>
      <c r="AG64" s="30">
        <f t="shared" si="122"/>
        <v>0</v>
      </c>
      <c r="AH64" s="30">
        <f t="shared" si="122"/>
        <v>0</v>
      </c>
      <c r="AI64" s="30">
        <f t="shared" si="122"/>
        <v>0</v>
      </c>
      <c r="AJ64" s="30">
        <f t="shared" si="122"/>
        <v>0</v>
      </c>
      <c r="AK64" s="30">
        <f t="shared" si="122"/>
        <v>0</v>
      </c>
      <c r="AL64" s="30">
        <f t="shared" si="122"/>
        <v>0</v>
      </c>
      <c r="AM64" s="30">
        <f t="shared" si="122"/>
        <v>0</v>
      </c>
      <c r="AN64" s="30">
        <f t="shared" si="122"/>
        <v>0</v>
      </c>
      <c r="AO64" s="30">
        <f t="shared" si="122"/>
        <v>0</v>
      </c>
      <c r="AP64" s="30">
        <f t="shared" si="122"/>
        <v>0</v>
      </c>
      <c r="AQ64" s="30">
        <f t="shared" si="122"/>
        <v>0</v>
      </c>
      <c r="AR64" s="30">
        <f t="shared" si="122"/>
        <v>0</v>
      </c>
      <c r="AS64" s="30">
        <f t="shared" si="122"/>
        <v>0</v>
      </c>
      <c r="AT64" s="30">
        <f t="shared" si="122"/>
        <v>0</v>
      </c>
      <c r="AU64" s="30">
        <f t="shared" si="122"/>
        <v>0</v>
      </c>
      <c r="AV64" s="30">
        <f t="shared" si="122"/>
        <v>0</v>
      </c>
      <c r="AW64" s="30">
        <f t="shared" si="122"/>
        <v>0</v>
      </c>
      <c r="AX64" s="30">
        <f t="shared" si="122"/>
        <v>0</v>
      </c>
      <c r="AY64" s="30">
        <f t="shared" si="122"/>
        <v>0</v>
      </c>
      <c r="AZ64" s="30">
        <f t="shared" si="122"/>
        <v>0</v>
      </c>
      <c r="BA64" s="30">
        <f t="shared" si="122"/>
        <v>0</v>
      </c>
      <c r="BB64" s="30">
        <f t="shared" si="122"/>
        <v>0</v>
      </c>
      <c r="BC64" s="30">
        <f t="shared" si="122"/>
        <v>0</v>
      </c>
      <c r="BD64" s="30">
        <f t="shared" si="122"/>
        <v>0</v>
      </c>
      <c r="BE64" s="30">
        <f t="shared" si="122"/>
        <v>0</v>
      </c>
      <c r="BF64" s="30">
        <f t="shared" si="122"/>
        <v>0</v>
      </c>
      <c r="BG64" s="30">
        <f t="shared" si="122"/>
        <v>0</v>
      </c>
      <c r="BH64" s="30">
        <f t="shared" si="122"/>
        <v>0</v>
      </c>
      <c r="BI64" s="30">
        <f t="shared" si="122"/>
        <v>0</v>
      </c>
      <c r="BJ64" s="30">
        <f t="shared" si="122"/>
        <v>0</v>
      </c>
      <c r="BK64" s="30">
        <f t="shared" si="122"/>
        <v>0</v>
      </c>
      <c r="BL64" s="30">
        <f t="shared" si="122"/>
        <v>0</v>
      </c>
      <c r="BM64" s="30">
        <f t="shared" si="122"/>
        <v>0</v>
      </c>
      <c r="BN64" s="30">
        <f t="shared" si="122"/>
        <v>0</v>
      </c>
      <c r="BO64" s="30">
        <f t="shared" si="122"/>
        <v>0</v>
      </c>
      <c r="BP64" s="30">
        <f t="shared" ref="BP64:CH67" si="123">IF(BP28=0,0,((BP10*0.5)+BO28-BP46)*BP83*BP98*BP$2)</f>
        <v>0</v>
      </c>
      <c r="BQ64" s="30">
        <f t="shared" si="123"/>
        <v>0</v>
      </c>
      <c r="BR64" s="30">
        <f t="shared" si="123"/>
        <v>0</v>
      </c>
      <c r="BS64" s="30">
        <f t="shared" si="123"/>
        <v>0</v>
      </c>
      <c r="BT64" s="30">
        <f t="shared" si="123"/>
        <v>0</v>
      </c>
      <c r="BU64" s="30">
        <f t="shared" si="123"/>
        <v>0</v>
      </c>
      <c r="BV64" s="30">
        <f t="shared" si="123"/>
        <v>0</v>
      </c>
      <c r="BW64" s="30">
        <f t="shared" si="123"/>
        <v>0</v>
      </c>
      <c r="BX64" s="30">
        <f t="shared" si="123"/>
        <v>0</v>
      </c>
      <c r="BY64" s="30">
        <f t="shared" si="123"/>
        <v>0</v>
      </c>
      <c r="BZ64" s="30">
        <f t="shared" si="123"/>
        <v>0</v>
      </c>
      <c r="CA64" s="30">
        <f t="shared" si="123"/>
        <v>0</v>
      </c>
      <c r="CB64" s="30">
        <f t="shared" si="123"/>
        <v>0</v>
      </c>
      <c r="CC64" s="30">
        <f t="shared" si="123"/>
        <v>0</v>
      </c>
      <c r="CD64" s="30">
        <f t="shared" si="123"/>
        <v>0</v>
      </c>
      <c r="CE64" s="30">
        <f t="shared" si="123"/>
        <v>0</v>
      </c>
      <c r="CF64" s="30">
        <f t="shared" si="123"/>
        <v>0</v>
      </c>
      <c r="CG64" s="30">
        <f t="shared" si="123"/>
        <v>0</v>
      </c>
      <c r="CH64" s="34">
        <f t="shared" si="123"/>
        <v>0</v>
      </c>
    </row>
    <row r="65" spans="1:88" ht="15.6" x14ac:dyDescent="0.3">
      <c r="A65" s="645"/>
      <c r="B65" s="14" t="str">
        <f t="shared" si="117"/>
        <v>HVAC</v>
      </c>
      <c r="C65" s="30">
        <f t="shared" si="120"/>
        <v>0</v>
      </c>
      <c r="D65" s="30">
        <f t="shared" si="121"/>
        <v>0</v>
      </c>
      <c r="E65" s="30">
        <f t="shared" ref="E65:BP68" si="124">IF(E29=0,0,((E11*0.5)+D29-E47)*E84*E99*E$2)</f>
        <v>0</v>
      </c>
      <c r="F65" s="30">
        <f t="shared" si="124"/>
        <v>0</v>
      </c>
      <c r="G65" s="30">
        <f t="shared" si="124"/>
        <v>0</v>
      </c>
      <c r="H65" s="30">
        <f t="shared" si="124"/>
        <v>0</v>
      </c>
      <c r="I65" s="30">
        <f t="shared" si="124"/>
        <v>0</v>
      </c>
      <c r="J65" s="30">
        <f t="shared" si="124"/>
        <v>0</v>
      </c>
      <c r="K65" s="30">
        <f t="shared" si="124"/>
        <v>0</v>
      </c>
      <c r="L65" s="30">
        <f t="shared" si="124"/>
        <v>0</v>
      </c>
      <c r="M65" s="30">
        <f t="shared" si="124"/>
        <v>0</v>
      </c>
      <c r="N65" s="30">
        <f t="shared" si="124"/>
        <v>0</v>
      </c>
      <c r="O65" s="30">
        <f t="shared" si="124"/>
        <v>0</v>
      </c>
      <c r="P65" s="30">
        <f t="shared" si="124"/>
        <v>0</v>
      </c>
      <c r="Q65" s="30">
        <f t="shared" si="124"/>
        <v>0</v>
      </c>
      <c r="R65" s="30">
        <f t="shared" si="124"/>
        <v>0</v>
      </c>
      <c r="S65" s="30">
        <f t="shared" si="124"/>
        <v>0</v>
      </c>
      <c r="T65" s="30">
        <f t="shared" si="124"/>
        <v>0</v>
      </c>
      <c r="U65" s="30">
        <f t="shared" si="124"/>
        <v>0</v>
      </c>
      <c r="V65" s="30">
        <f t="shared" si="124"/>
        <v>0</v>
      </c>
      <c r="W65" s="30">
        <f t="shared" si="124"/>
        <v>0</v>
      </c>
      <c r="X65" s="30">
        <f t="shared" si="124"/>
        <v>0</v>
      </c>
      <c r="Y65" s="30">
        <f t="shared" si="124"/>
        <v>0</v>
      </c>
      <c r="Z65" s="30">
        <f t="shared" si="124"/>
        <v>0</v>
      </c>
      <c r="AA65" s="30">
        <f t="shared" si="124"/>
        <v>0</v>
      </c>
      <c r="AB65" s="30">
        <f t="shared" si="124"/>
        <v>0</v>
      </c>
      <c r="AC65" s="30">
        <f t="shared" si="124"/>
        <v>0</v>
      </c>
      <c r="AD65" s="30">
        <f t="shared" si="124"/>
        <v>0</v>
      </c>
      <c r="AE65" s="30">
        <f t="shared" si="124"/>
        <v>0</v>
      </c>
      <c r="AF65" s="30">
        <f t="shared" si="124"/>
        <v>0</v>
      </c>
      <c r="AG65" s="30">
        <f t="shared" si="124"/>
        <v>0</v>
      </c>
      <c r="AH65" s="30">
        <f t="shared" si="124"/>
        <v>0</v>
      </c>
      <c r="AI65" s="30">
        <f t="shared" si="124"/>
        <v>0</v>
      </c>
      <c r="AJ65" s="30">
        <f t="shared" si="124"/>
        <v>0</v>
      </c>
      <c r="AK65" s="30">
        <f t="shared" si="124"/>
        <v>0</v>
      </c>
      <c r="AL65" s="30">
        <f t="shared" si="124"/>
        <v>0</v>
      </c>
      <c r="AM65" s="30">
        <f t="shared" si="124"/>
        <v>0</v>
      </c>
      <c r="AN65" s="30">
        <f t="shared" si="124"/>
        <v>0</v>
      </c>
      <c r="AO65" s="30">
        <f t="shared" si="124"/>
        <v>0</v>
      </c>
      <c r="AP65" s="30">
        <f t="shared" si="124"/>
        <v>0</v>
      </c>
      <c r="AQ65" s="30">
        <f t="shared" si="124"/>
        <v>0</v>
      </c>
      <c r="AR65" s="30">
        <f t="shared" si="124"/>
        <v>0</v>
      </c>
      <c r="AS65" s="30">
        <f t="shared" si="124"/>
        <v>0</v>
      </c>
      <c r="AT65" s="30">
        <f t="shared" si="124"/>
        <v>0</v>
      </c>
      <c r="AU65" s="30">
        <f t="shared" si="124"/>
        <v>0</v>
      </c>
      <c r="AV65" s="30">
        <f t="shared" si="124"/>
        <v>0</v>
      </c>
      <c r="AW65" s="30">
        <f t="shared" si="124"/>
        <v>0</v>
      </c>
      <c r="AX65" s="30">
        <f t="shared" si="124"/>
        <v>0</v>
      </c>
      <c r="AY65" s="30">
        <f t="shared" si="124"/>
        <v>0</v>
      </c>
      <c r="AZ65" s="30">
        <f t="shared" si="124"/>
        <v>0</v>
      </c>
      <c r="BA65" s="30">
        <f t="shared" si="124"/>
        <v>0</v>
      </c>
      <c r="BB65" s="30">
        <f t="shared" si="124"/>
        <v>0</v>
      </c>
      <c r="BC65" s="30">
        <f t="shared" si="124"/>
        <v>0</v>
      </c>
      <c r="BD65" s="30">
        <f t="shared" si="124"/>
        <v>0</v>
      </c>
      <c r="BE65" s="30">
        <f t="shared" si="124"/>
        <v>0</v>
      </c>
      <c r="BF65" s="30">
        <f t="shared" si="124"/>
        <v>0</v>
      </c>
      <c r="BG65" s="30">
        <f t="shared" si="124"/>
        <v>0</v>
      </c>
      <c r="BH65" s="30">
        <f t="shared" si="124"/>
        <v>0</v>
      </c>
      <c r="BI65" s="30">
        <f t="shared" si="124"/>
        <v>0</v>
      </c>
      <c r="BJ65" s="30">
        <f t="shared" si="124"/>
        <v>0</v>
      </c>
      <c r="BK65" s="30">
        <f t="shared" si="124"/>
        <v>0</v>
      </c>
      <c r="BL65" s="30">
        <f t="shared" si="124"/>
        <v>0</v>
      </c>
      <c r="BM65" s="30">
        <f t="shared" si="124"/>
        <v>0</v>
      </c>
      <c r="BN65" s="30">
        <f t="shared" si="124"/>
        <v>0</v>
      </c>
      <c r="BO65" s="30">
        <f t="shared" si="124"/>
        <v>0</v>
      </c>
      <c r="BP65" s="30">
        <f t="shared" si="124"/>
        <v>0</v>
      </c>
      <c r="BQ65" s="30">
        <f t="shared" si="123"/>
        <v>0</v>
      </c>
      <c r="BR65" s="30">
        <f t="shared" si="123"/>
        <v>0</v>
      </c>
      <c r="BS65" s="30">
        <f t="shared" si="123"/>
        <v>0</v>
      </c>
      <c r="BT65" s="30">
        <f t="shared" si="123"/>
        <v>0</v>
      </c>
      <c r="BU65" s="30">
        <f t="shared" si="123"/>
        <v>0</v>
      </c>
      <c r="BV65" s="30">
        <f t="shared" si="123"/>
        <v>0</v>
      </c>
      <c r="BW65" s="30">
        <f t="shared" si="123"/>
        <v>0</v>
      </c>
      <c r="BX65" s="30">
        <f t="shared" si="123"/>
        <v>0</v>
      </c>
      <c r="BY65" s="30">
        <f t="shared" si="123"/>
        <v>0</v>
      </c>
      <c r="BZ65" s="30">
        <f t="shared" si="123"/>
        <v>0</v>
      </c>
      <c r="CA65" s="30">
        <f t="shared" si="123"/>
        <v>0</v>
      </c>
      <c r="CB65" s="30">
        <f t="shared" si="123"/>
        <v>0</v>
      </c>
      <c r="CC65" s="30">
        <f t="shared" si="123"/>
        <v>0</v>
      </c>
      <c r="CD65" s="30">
        <f t="shared" si="123"/>
        <v>0</v>
      </c>
      <c r="CE65" s="30">
        <f t="shared" si="123"/>
        <v>0</v>
      </c>
      <c r="CF65" s="30">
        <f t="shared" si="123"/>
        <v>0</v>
      </c>
      <c r="CG65" s="30">
        <f t="shared" si="123"/>
        <v>0</v>
      </c>
      <c r="CH65" s="34">
        <f t="shared" si="123"/>
        <v>0</v>
      </c>
    </row>
    <row r="66" spans="1:88" ht="15.6" x14ac:dyDescent="0.3">
      <c r="A66" s="645"/>
      <c r="B66" s="14" t="str">
        <f t="shared" si="117"/>
        <v>Lighting</v>
      </c>
      <c r="C66" s="30">
        <f t="shared" si="120"/>
        <v>0</v>
      </c>
      <c r="D66" s="30">
        <f t="shared" si="121"/>
        <v>0</v>
      </c>
      <c r="E66" s="30">
        <f t="shared" si="124"/>
        <v>0</v>
      </c>
      <c r="F66" s="30">
        <f t="shared" si="124"/>
        <v>0</v>
      </c>
      <c r="G66" s="30">
        <f t="shared" si="124"/>
        <v>0</v>
      </c>
      <c r="H66" s="30">
        <f t="shared" si="124"/>
        <v>0</v>
      </c>
      <c r="I66" s="30">
        <f t="shared" si="124"/>
        <v>0</v>
      </c>
      <c r="J66" s="30">
        <f t="shared" si="124"/>
        <v>0</v>
      </c>
      <c r="K66" s="30">
        <f t="shared" si="124"/>
        <v>0</v>
      </c>
      <c r="L66" s="30">
        <f t="shared" si="124"/>
        <v>0</v>
      </c>
      <c r="M66" s="30">
        <f t="shared" si="124"/>
        <v>0</v>
      </c>
      <c r="N66" s="30">
        <f t="shared" si="124"/>
        <v>0</v>
      </c>
      <c r="O66" s="30">
        <f t="shared" si="124"/>
        <v>0</v>
      </c>
      <c r="P66" s="30">
        <f t="shared" si="124"/>
        <v>0</v>
      </c>
      <c r="Q66" s="30">
        <f t="shared" si="124"/>
        <v>0</v>
      </c>
      <c r="R66" s="30">
        <f t="shared" si="124"/>
        <v>0</v>
      </c>
      <c r="S66" s="30">
        <f t="shared" si="124"/>
        <v>0</v>
      </c>
      <c r="T66" s="30">
        <f t="shared" si="124"/>
        <v>0</v>
      </c>
      <c r="U66" s="30">
        <f t="shared" si="124"/>
        <v>0</v>
      </c>
      <c r="V66" s="30">
        <f t="shared" si="124"/>
        <v>0</v>
      </c>
      <c r="W66" s="30">
        <f t="shared" si="124"/>
        <v>0</v>
      </c>
      <c r="X66" s="30">
        <f t="shared" si="124"/>
        <v>0</v>
      </c>
      <c r="Y66" s="30">
        <f t="shared" si="124"/>
        <v>0</v>
      </c>
      <c r="Z66" s="30">
        <f t="shared" si="124"/>
        <v>0</v>
      </c>
      <c r="AA66" s="30">
        <f t="shared" si="124"/>
        <v>0</v>
      </c>
      <c r="AB66" s="30">
        <f t="shared" si="124"/>
        <v>0</v>
      </c>
      <c r="AC66" s="30">
        <f t="shared" si="124"/>
        <v>0</v>
      </c>
      <c r="AD66" s="30">
        <f t="shared" si="124"/>
        <v>0</v>
      </c>
      <c r="AE66" s="30">
        <f t="shared" si="124"/>
        <v>0</v>
      </c>
      <c r="AF66" s="30">
        <f t="shared" si="124"/>
        <v>0</v>
      </c>
      <c r="AG66" s="30">
        <f t="shared" si="124"/>
        <v>0</v>
      </c>
      <c r="AH66" s="30">
        <f t="shared" si="124"/>
        <v>0</v>
      </c>
      <c r="AI66" s="30">
        <f t="shared" si="124"/>
        <v>0</v>
      </c>
      <c r="AJ66" s="30">
        <f t="shared" si="124"/>
        <v>0</v>
      </c>
      <c r="AK66" s="30">
        <f t="shared" si="124"/>
        <v>0</v>
      </c>
      <c r="AL66" s="30">
        <f t="shared" si="124"/>
        <v>0</v>
      </c>
      <c r="AM66" s="30">
        <f t="shared" si="124"/>
        <v>0</v>
      </c>
      <c r="AN66" s="30">
        <f t="shared" si="124"/>
        <v>0</v>
      </c>
      <c r="AO66" s="30">
        <f t="shared" si="124"/>
        <v>0</v>
      </c>
      <c r="AP66" s="30">
        <f t="shared" si="124"/>
        <v>0</v>
      </c>
      <c r="AQ66" s="30">
        <f t="shared" si="124"/>
        <v>0</v>
      </c>
      <c r="AR66" s="30">
        <f t="shared" si="124"/>
        <v>0</v>
      </c>
      <c r="AS66" s="30">
        <f t="shared" si="124"/>
        <v>0</v>
      </c>
      <c r="AT66" s="30">
        <f t="shared" si="124"/>
        <v>0</v>
      </c>
      <c r="AU66" s="30">
        <f t="shared" si="124"/>
        <v>0</v>
      </c>
      <c r="AV66" s="30">
        <f t="shared" si="124"/>
        <v>0</v>
      </c>
      <c r="AW66" s="30">
        <f t="shared" si="124"/>
        <v>0</v>
      </c>
      <c r="AX66" s="30">
        <f t="shared" si="124"/>
        <v>0</v>
      </c>
      <c r="AY66" s="30">
        <f t="shared" si="124"/>
        <v>0</v>
      </c>
      <c r="AZ66" s="30">
        <f t="shared" si="124"/>
        <v>0</v>
      </c>
      <c r="BA66" s="30">
        <f t="shared" si="124"/>
        <v>0</v>
      </c>
      <c r="BB66" s="30">
        <f t="shared" si="124"/>
        <v>0</v>
      </c>
      <c r="BC66" s="30">
        <f t="shared" si="124"/>
        <v>0</v>
      </c>
      <c r="BD66" s="30">
        <f t="shared" si="124"/>
        <v>0</v>
      </c>
      <c r="BE66" s="30">
        <f t="shared" si="124"/>
        <v>0</v>
      </c>
      <c r="BF66" s="30">
        <f t="shared" si="124"/>
        <v>0</v>
      </c>
      <c r="BG66" s="30">
        <f t="shared" si="124"/>
        <v>0</v>
      </c>
      <c r="BH66" s="30">
        <f t="shared" si="124"/>
        <v>0</v>
      </c>
      <c r="BI66" s="30">
        <f t="shared" si="124"/>
        <v>0</v>
      </c>
      <c r="BJ66" s="30">
        <f t="shared" si="124"/>
        <v>0</v>
      </c>
      <c r="BK66" s="30">
        <f t="shared" si="124"/>
        <v>0</v>
      </c>
      <c r="BL66" s="30">
        <f t="shared" si="124"/>
        <v>0</v>
      </c>
      <c r="BM66" s="30">
        <f t="shared" si="124"/>
        <v>0</v>
      </c>
      <c r="BN66" s="30">
        <f t="shared" si="124"/>
        <v>0</v>
      </c>
      <c r="BO66" s="30">
        <f t="shared" si="124"/>
        <v>0</v>
      </c>
      <c r="BP66" s="30">
        <f t="shared" si="124"/>
        <v>0</v>
      </c>
      <c r="BQ66" s="30">
        <f t="shared" si="123"/>
        <v>0</v>
      </c>
      <c r="BR66" s="30">
        <f t="shared" si="123"/>
        <v>0</v>
      </c>
      <c r="BS66" s="30">
        <f t="shared" si="123"/>
        <v>0</v>
      </c>
      <c r="BT66" s="30">
        <f t="shared" si="123"/>
        <v>0</v>
      </c>
      <c r="BU66" s="30">
        <f t="shared" si="123"/>
        <v>0</v>
      </c>
      <c r="BV66" s="30">
        <f t="shared" si="123"/>
        <v>0</v>
      </c>
      <c r="BW66" s="30">
        <f t="shared" si="123"/>
        <v>0</v>
      </c>
      <c r="BX66" s="30">
        <f t="shared" si="123"/>
        <v>0</v>
      </c>
      <c r="BY66" s="30">
        <f t="shared" si="123"/>
        <v>0</v>
      </c>
      <c r="BZ66" s="30">
        <f t="shared" si="123"/>
        <v>0</v>
      </c>
      <c r="CA66" s="30">
        <f t="shared" si="123"/>
        <v>0</v>
      </c>
      <c r="CB66" s="30">
        <f t="shared" si="123"/>
        <v>0</v>
      </c>
      <c r="CC66" s="30">
        <f t="shared" si="123"/>
        <v>0</v>
      </c>
      <c r="CD66" s="30">
        <f t="shared" si="123"/>
        <v>0</v>
      </c>
      <c r="CE66" s="30">
        <f t="shared" si="123"/>
        <v>0</v>
      </c>
      <c r="CF66" s="30">
        <f t="shared" si="123"/>
        <v>0</v>
      </c>
      <c r="CG66" s="30">
        <f t="shared" si="123"/>
        <v>0</v>
      </c>
      <c r="CH66" s="34">
        <f t="shared" si="123"/>
        <v>0</v>
      </c>
    </row>
    <row r="67" spans="1:88" ht="15.6" x14ac:dyDescent="0.3">
      <c r="A67" s="645"/>
      <c r="B67" s="14" t="str">
        <f t="shared" si="117"/>
        <v>Miscellaneous</v>
      </c>
      <c r="C67" s="30">
        <f t="shared" si="120"/>
        <v>0</v>
      </c>
      <c r="D67" s="30">
        <f t="shared" si="121"/>
        <v>0</v>
      </c>
      <c r="E67" s="30">
        <f t="shared" si="124"/>
        <v>0</v>
      </c>
      <c r="F67" s="30">
        <f t="shared" si="124"/>
        <v>0</v>
      </c>
      <c r="G67" s="30">
        <f t="shared" si="124"/>
        <v>0</v>
      </c>
      <c r="H67" s="30">
        <f t="shared" si="124"/>
        <v>0</v>
      </c>
      <c r="I67" s="30">
        <f t="shared" si="124"/>
        <v>0</v>
      </c>
      <c r="J67" s="30">
        <f t="shared" si="124"/>
        <v>0</v>
      </c>
      <c r="K67" s="30">
        <f t="shared" si="124"/>
        <v>0</v>
      </c>
      <c r="L67" s="30">
        <f t="shared" si="124"/>
        <v>0</v>
      </c>
      <c r="M67" s="30">
        <f t="shared" si="124"/>
        <v>0</v>
      </c>
      <c r="N67" s="30">
        <f t="shared" si="124"/>
        <v>0</v>
      </c>
      <c r="O67" s="30">
        <f t="shared" si="124"/>
        <v>0</v>
      </c>
      <c r="P67" s="30">
        <f t="shared" si="124"/>
        <v>0</v>
      </c>
      <c r="Q67" s="30">
        <f t="shared" si="124"/>
        <v>0</v>
      </c>
      <c r="R67" s="30">
        <f t="shared" si="124"/>
        <v>0</v>
      </c>
      <c r="S67" s="30">
        <f t="shared" si="124"/>
        <v>0</v>
      </c>
      <c r="T67" s="30">
        <f t="shared" si="124"/>
        <v>0</v>
      </c>
      <c r="U67" s="30">
        <f t="shared" si="124"/>
        <v>0</v>
      </c>
      <c r="V67" s="30">
        <f t="shared" si="124"/>
        <v>0</v>
      </c>
      <c r="W67" s="30">
        <f t="shared" si="124"/>
        <v>0</v>
      </c>
      <c r="X67" s="30">
        <f t="shared" si="124"/>
        <v>0</v>
      </c>
      <c r="Y67" s="30">
        <f t="shared" si="124"/>
        <v>0</v>
      </c>
      <c r="Z67" s="30">
        <f t="shared" si="124"/>
        <v>0</v>
      </c>
      <c r="AA67" s="30">
        <f t="shared" si="124"/>
        <v>0</v>
      </c>
      <c r="AB67" s="30">
        <f t="shared" si="124"/>
        <v>0</v>
      </c>
      <c r="AC67" s="30">
        <f t="shared" si="124"/>
        <v>0</v>
      </c>
      <c r="AD67" s="30">
        <f t="shared" si="124"/>
        <v>0</v>
      </c>
      <c r="AE67" s="30">
        <f t="shared" si="124"/>
        <v>0</v>
      </c>
      <c r="AF67" s="30">
        <f t="shared" si="124"/>
        <v>0</v>
      </c>
      <c r="AG67" s="30">
        <f t="shared" si="124"/>
        <v>0</v>
      </c>
      <c r="AH67" s="30">
        <f t="shared" si="124"/>
        <v>0</v>
      </c>
      <c r="AI67" s="30">
        <f t="shared" si="124"/>
        <v>0</v>
      </c>
      <c r="AJ67" s="30">
        <f t="shared" si="124"/>
        <v>0</v>
      </c>
      <c r="AK67" s="30">
        <f t="shared" si="124"/>
        <v>0</v>
      </c>
      <c r="AL67" s="30">
        <f t="shared" si="124"/>
        <v>0</v>
      </c>
      <c r="AM67" s="30">
        <f t="shared" si="124"/>
        <v>0</v>
      </c>
      <c r="AN67" s="30">
        <f t="shared" si="124"/>
        <v>0</v>
      </c>
      <c r="AO67" s="30">
        <f t="shared" si="124"/>
        <v>0</v>
      </c>
      <c r="AP67" s="30">
        <f t="shared" si="124"/>
        <v>0</v>
      </c>
      <c r="AQ67" s="30">
        <f t="shared" si="124"/>
        <v>0</v>
      </c>
      <c r="AR67" s="30">
        <f t="shared" si="124"/>
        <v>0</v>
      </c>
      <c r="AS67" s="30">
        <f t="shared" si="124"/>
        <v>0</v>
      </c>
      <c r="AT67" s="30">
        <f t="shared" si="124"/>
        <v>0</v>
      </c>
      <c r="AU67" s="30">
        <f t="shared" si="124"/>
        <v>0</v>
      </c>
      <c r="AV67" s="30">
        <f t="shared" si="124"/>
        <v>0</v>
      </c>
      <c r="AW67" s="30">
        <f t="shared" si="124"/>
        <v>0</v>
      </c>
      <c r="AX67" s="30">
        <f t="shared" si="124"/>
        <v>0</v>
      </c>
      <c r="AY67" s="30">
        <f t="shared" si="124"/>
        <v>0</v>
      </c>
      <c r="AZ67" s="30">
        <f t="shared" si="124"/>
        <v>0</v>
      </c>
      <c r="BA67" s="30">
        <f t="shared" si="124"/>
        <v>0</v>
      </c>
      <c r="BB67" s="30">
        <f t="shared" si="124"/>
        <v>0</v>
      </c>
      <c r="BC67" s="30">
        <f t="shared" si="124"/>
        <v>0</v>
      </c>
      <c r="BD67" s="30">
        <f t="shared" si="124"/>
        <v>0</v>
      </c>
      <c r="BE67" s="30">
        <f t="shared" si="124"/>
        <v>0</v>
      </c>
      <c r="BF67" s="30">
        <f t="shared" si="124"/>
        <v>0</v>
      </c>
      <c r="BG67" s="30">
        <f t="shared" si="124"/>
        <v>0</v>
      </c>
      <c r="BH67" s="30">
        <f t="shared" si="124"/>
        <v>0</v>
      </c>
      <c r="BI67" s="30">
        <f t="shared" si="124"/>
        <v>0</v>
      </c>
      <c r="BJ67" s="30">
        <f t="shared" si="124"/>
        <v>0</v>
      </c>
      <c r="BK67" s="30">
        <f t="shared" si="124"/>
        <v>0</v>
      </c>
      <c r="BL67" s="30">
        <f t="shared" si="124"/>
        <v>0</v>
      </c>
      <c r="BM67" s="30">
        <f t="shared" si="124"/>
        <v>0</v>
      </c>
      <c r="BN67" s="30">
        <f t="shared" si="124"/>
        <v>0</v>
      </c>
      <c r="BO67" s="30">
        <f t="shared" si="124"/>
        <v>0</v>
      </c>
      <c r="BP67" s="30">
        <f t="shared" si="124"/>
        <v>0</v>
      </c>
      <c r="BQ67" s="30">
        <f t="shared" si="123"/>
        <v>0</v>
      </c>
      <c r="BR67" s="30">
        <f t="shared" si="123"/>
        <v>0</v>
      </c>
      <c r="BS67" s="30">
        <f t="shared" si="123"/>
        <v>0</v>
      </c>
      <c r="BT67" s="30">
        <f t="shared" si="123"/>
        <v>0</v>
      </c>
      <c r="BU67" s="30">
        <f t="shared" si="123"/>
        <v>0</v>
      </c>
      <c r="BV67" s="30">
        <f t="shared" si="123"/>
        <v>0</v>
      </c>
      <c r="BW67" s="30">
        <f t="shared" si="123"/>
        <v>0</v>
      </c>
      <c r="BX67" s="30">
        <f t="shared" si="123"/>
        <v>0</v>
      </c>
      <c r="BY67" s="30">
        <f t="shared" si="123"/>
        <v>0</v>
      </c>
      <c r="BZ67" s="30">
        <f t="shared" si="123"/>
        <v>0</v>
      </c>
      <c r="CA67" s="30">
        <f t="shared" si="123"/>
        <v>0</v>
      </c>
      <c r="CB67" s="30">
        <f t="shared" si="123"/>
        <v>0</v>
      </c>
      <c r="CC67" s="30">
        <f t="shared" si="123"/>
        <v>0</v>
      </c>
      <c r="CD67" s="30">
        <f t="shared" si="123"/>
        <v>0</v>
      </c>
      <c r="CE67" s="30">
        <f t="shared" si="123"/>
        <v>0</v>
      </c>
      <c r="CF67" s="30">
        <f t="shared" si="123"/>
        <v>0</v>
      </c>
      <c r="CG67" s="30">
        <f t="shared" si="123"/>
        <v>0</v>
      </c>
      <c r="CH67" s="34">
        <f t="shared" si="123"/>
        <v>0</v>
      </c>
    </row>
    <row r="68" spans="1:88" ht="15.75" customHeight="1" x14ac:dyDescent="0.3">
      <c r="A68" s="645"/>
      <c r="B68" s="14" t="str">
        <f t="shared" si="117"/>
        <v>Motors</v>
      </c>
      <c r="C68" s="30">
        <f t="shared" si="120"/>
        <v>0</v>
      </c>
      <c r="D68" s="30">
        <f t="shared" si="121"/>
        <v>0</v>
      </c>
      <c r="E68" s="30">
        <f t="shared" si="124"/>
        <v>0</v>
      </c>
      <c r="F68" s="30">
        <f t="shared" si="124"/>
        <v>0</v>
      </c>
      <c r="G68" s="30">
        <f t="shared" si="124"/>
        <v>0</v>
      </c>
      <c r="H68" s="30">
        <f t="shared" si="124"/>
        <v>0</v>
      </c>
      <c r="I68" s="30">
        <f t="shared" si="124"/>
        <v>0</v>
      </c>
      <c r="J68" s="30">
        <f t="shared" si="124"/>
        <v>0</v>
      </c>
      <c r="K68" s="30">
        <f t="shared" si="124"/>
        <v>0</v>
      </c>
      <c r="L68" s="30">
        <f t="shared" si="124"/>
        <v>0</v>
      </c>
      <c r="M68" s="30">
        <f t="shared" si="124"/>
        <v>0</v>
      </c>
      <c r="N68" s="30">
        <f t="shared" si="124"/>
        <v>0</v>
      </c>
      <c r="O68" s="30">
        <f t="shared" si="124"/>
        <v>0</v>
      </c>
      <c r="P68" s="30">
        <f t="shared" si="124"/>
        <v>0</v>
      </c>
      <c r="Q68" s="30">
        <f t="shared" si="124"/>
        <v>0</v>
      </c>
      <c r="R68" s="30">
        <f t="shared" si="124"/>
        <v>0</v>
      </c>
      <c r="S68" s="30">
        <f t="shared" si="124"/>
        <v>0</v>
      </c>
      <c r="T68" s="30">
        <f t="shared" si="124"/>
        <v>0</v>
      </c>
      <c r="U68" s="30">
        <f t="shared" si="124"/>
        <v>0</v>
      </c>
      <c r="V68" s="30">
        <f t="shared" si="124"/>
        <v>0</v>
      </c>
      <c r="W68" s="30">
        <f t="shared" si="124"/>
        <v>0</v>
      </c>
      <c r="X68" s="30">
        <f t="shared" si="124"/>
        <v>0</v>
      </c>
      <c r="Y68" s="30">
        <f t="shared" si="124"/>
        <v>0</v>
      </c>
      <c r="Z68" s="30">
        <f t="shared" si="124"/>
        <v>0</v>
      </c>
      <c r="AA68" s="30">
        <f t="shared" si="124"/>
        <v>0</v>
      </c>
      <c r="AB68" s="30">
        <f t="shared" si="124"/>
        <v>0</v>
      </c>
      <c r="AC68" s="30">
        <f t="shared" si="124"/>
        <v>0</v>
      </c>
      <c r="AD68" s="30">
        <f t="shared" si="124"/>
        <v>0</v>
      </c>
      <c r="AE68" s="30">
        <f t="shared" si="124"/>
        <v>0</v>
      </c>
      <c r="AF68" s="30">
        <f t="shared" si="124"/>
        <v>0</v>
      </c>
      <c r="AG68" s="30">
        <f t="shared" si="124"/>
        <v>0</v>
      </c>
      <c r="AH68" s="30">
        <f t="shared" si="124"/>
        <v>0</v>
      </c>
      <c r="AI68" s="30">
        <f t="shared" si="124"/>
        <v>0</v>
      </c>
      <c r="AJ68" s="30">
        <f t="shared" si="124"/>
        <v>0</v>
      </c>
      <c r="AK68" s="30">
        <f t="shared" si="124"/>
        <v>0</v>
      </c>
      <c r="AL68" s="30">
        <f t="shared" si="124"/>
        <v>0</v>
      </c>
      <c r="AM68" s="30">
        <f t="shared" si="124"/>
        <v>0</v>
      </c>
      <c r="AN68" s="30">
        <f t="shared" si="124"/>
        <v>0</v>
      </c>
      <c r="AO68" s="30">
        <f t="shared" si="124"/>
        <v>0</v>
      </c>
      <c r="AP68" s="30">
        <f t="shared" si="124"/>
        <v>0</v>
      </c>
      <c r="AQ68" s="30">
        <f t="shared" si="124"/>
        <v>0</v>
      </c>
      <c r="AR68" s="30">
        <f t="shared" si="124"/>
        <v>0</v>
      </c>
      <c r="AS68" s="30">
        <f t="shared" si="124"/>
        <v>0</v>
      </c>
      <c r="AT68" s="30">
        <f t="shared" si="124"/>
        <v>0</v>
      </c>
      <c r="AU68" s="30">
        <f t="shared" si="124"/>
        <v>0</v>
      </c>
      <c r="AV68" s="30">
        <f t="shared" si="124"/>
        <v>0</v>
      </c>
      <c r="AW68" s="30">
        <f t="shared" si="124"/>
        <v>0</v>
      </c>
      <c r="AX68" s="30">
        <f t="shared" si="124"/>
        <v>0</v>
      </c>
      <c r="AY68" s="30">
        <f t="shared" si="124"/>
        <v>0</v>
      </c>
      <c r="AZ68" s="30">
        <f t="shared" si="124"/>
        <v>0</v>
      </c>
      <c r="BA68" s="30">
        <f t="shared" si="124"/>
        <v>0</v>
      </c>
      <c r="BB68" s="30">
        <f t="shared" si="124"/>
        <v>0</v>
      </c>
      <c r="BC68" s="30">
        <f t="shared" si="124"/>
        <v>0</v>
      </c>
      <c r="BD68" s="30">
        <f t="shared" si="124"/>
        <v>0</v>
      </c>
      <c r="BE68" s="30">
        <f t="shared" si="124"/>
        <v>0</v>
      </c>
      <c r="BF68" s="30">
        <f t="shared" si="124"/>
        <v>0</v>
      </c>
      <c r="BG68" s="30">
        <f t="shared" si="124"/>
        <v>0</v>
      </c>
      <c r="BH68" s="30">
        <f t="shared" si="124"/>
        <v>0</v>
      </c>
      <c r="BI68" s="30">
        <f t="shared" si="124"/>
        <v>0</v>
      </c>
      <c r="BJ68" s="30">
        <f t="shared" si="124"/>
        <v>0</v>
      </c>
      <c r="BK68" s="30">
        <f t="shared" si="124"/>
        <v>0</v>
      </c>
      <c r="BL68" s="30">
        <f t="shared" si="124"/>
        <v>0</v>
      </c>
      <c r="BM68" s="30">
        <f t="shared" si="124"/>
        <v>0</v>
      </c>
      <c r="BN68" s="30">
        <f t="shared" si="124"/>
        <v>0</v>
      </c>
      <c r="BO68" s="30">
        <f t="shared" si="124"/>
        <v>0</v>
      </c>
      <c r="BP68" s="30">
        <f t="shared" ref="BP68:CH71" si="125">IF(BP32=0,0,((BP14*0.5)+BO32-BP50)*BP87*BP102*BP$2)</f>
        <v>0</v>
      </c>
      <c r="BQ68" s="30">
        <f t="shared" si="125"/>
        <v>0</v>
      </c>
      <c r="BR68" s="30">
        <f t="shared" si="125"/>
        <v>0</v>
      </c>
      <c r="BS68" s="30">
        <f t="shared" si="125"/>
        <v>0</v>
      </c>
      <c r="BT68" s="30">
        <f t="shared" si="125"/>
        <v>0</v>
      </c>
      <c r="BU68" s="30">
        <f t="shared" si="125"/>
        <v>0</v>
      </c>
      <c r="BV68" s="30">
        <f t="shared" si="125"/>
        <v>0</v>
      </c>
      <c r="BW68" s="30">
        <f t="shared" si="125"/>
        <v>0</v>
      </c>
      <c r="BX68" s="30">
        <f t="shared" si="125"/>
        <v>0</v>
      </c>
      <c r="BY68" s="30">
        <f t="shared" si="125"/>
        <v>0</v>
      </c>
      <c r="BZ68" s="30">
        <f t="shared" si="125"/>
        <v>0</v>
      </c>
      <c r="CA68" s="30">
        <f t="shared" si="125"/>
        <v>0</v>
      </c>
      <c r="CB68" s="30">
        <f t="shared" si="125"/>
        <v>0</v>
      </c>
      <c r="CC68" s="30">
        <f t="shared" si="125"/>
        <v>0</v>
      </c>
      <c r="CD68" s="30">
        <f t="shared" si="125"/>
        <v>0</v>
      </c>
      <c r="CE68" s="30">
        <f t="shared" si="125"/>
        <v>0</v>
      </c>
      <c r="CF68" s="30">
        <f t="shared" si="125"/>
        <v>0</v>
      </c>
      <c r="CG68" s="30">
        <f t="shared" si="125"/>
        <v>0</v>
      </c>
      <c r="CH68" s="34">
        <f t="shared" si="125"/>
        <v>0</v>
      </c>
    </row>
    <row r="69" spans="1:88" ht="15.6" x14ac:dyDescent="0.3">
      <c r="A69" s="645"/>
      <c r="B69" s="14" t="str">
        <f t="shared" si="117"/>
        <v>Process</v>
      </c>
      <c r="C69" s="30">
        <f t="shared" si="120"/>
        <v>0</v>
      </c>
      <c r="D69" s="30">
        <f t="shared" si="121"/>
        <v>0</v>
      </c>
      <c r="E69" s="30">
        <f t="shared" ref="E69:BP71" si="126">IF(E33=0,0,((E15*0.5)+D33-E51)*E88*E103*E$2)</f>
        <v>0</v>
      </c>
      <c r="F69" s="30">
        <f t="shared" si="126"/>
        <v>0</v>
      </c>
      <c r="G69" s="30">
        <f t="shared" si="126"/>
        <v>0</v>
      </c>
      <c r="H69" s="30">
        <f t="shared" si="126"/>
        <v>0</v>
      </c>
      <c r="I69" s="30">
        <f t="shared" si="126"/>
        <v>0</v>
      </c>
      <c r="J69" s="30">
        <f t="shared" si="126"/>
        <v>0</v>
      </c>
      <c r="K69" s="30">
        <f t="shared" si="126"/>
        <v>0</v>
      </c>
      <c r="L69" s="30">
        <f t="shared" si="126"/>
        <v>0</v>
      </c>
      <c r="M69" s="30">
        <f t="shared" si="126"/>
        <v>0</v>
      </c>
      <c r="N69" s="30">
        <f t="shared" si="126"/>
        <v>0</v>
      </c>
      <c r="O69" s="30">
        <f t="shared" si="126"/>
        <v>0</v>
      </c>
      <c r="P69" s="30">
        <f t="shared" si="126"/>
        <v>0</v>
      </c>
      <c r="Q69" s="30">
        <f t="shared" si="126"/>
        <v>0</v>
      </c>
      <c r="R69" s="30">
        <f t="shared" si="126"/>
        <v>0</v>
      </c>
      <c r="S69" s="30">
        <f t="shared" si="126"/>
        <v>0</v>
      </c>
      <c r="T69" s="30">
        <f t="shared" si="126"/>
        <v>0</v>
      </c>
      <c r="U69" s="30">
        <f t="shared" si="126"/>
        <v>0</v>
      </c>
      <c r="V69" s="30">
        <f t="shared" si="126"/>
        <v>0</v>
      </c>
      <c r="W69" s="30">
        <f t="shared" si="126"/>
        <v>0</v>
      </c>
      <c r="X69" s="30">
        <f t="shared" si="126"/>
        <v>0</v>
      </c>
      <c r="Y69" s="30">
        <f t="shared" si="126"/>
        <v>0</v>
      </c>
      <c r="Z69" s="30">
        <f t="shared" si="126"/>
        <v>0</v>
      </c>
      <c r="AA69" s="30">
        <f t="shared" si="126"/>
        <v>0</v>
      </c>
      <c r="AB69" s="30">
        <f t="shared" si="126"/>
        <v>0</v>
      </c>
      <c r="AC69" s="30">
        <f t="shared" si="126"/>
        <v>0</v>
      </c>
      <c r="AD69" s="30">
        <f t="shared" si="126"/>
        <v>0</v>
      </c>
      <c r="AE69" s="30">
        <f t="shared" si="126"/>
        <v>0</v>
      </c>
      <c r="AF69" s="30">
        <f t="shared" si="126"/>
        <v>0</v>
      </c>
      <c r="AG69" s="30">
        <f t="shared" si="126"/>
        <v>0</v>
      </c>
      <c r="AH69" s="30">
        <f t="shared" si="126"/>
        <v>0</v>
      </c>
      <c r="AI69" s="30">
        <f t="shared" si="126"/>
        <v>0</v>
      </c>
      <c r="AJ69" s="30">
        <f t="shared" si="126"/>
        <v>0</v>
      </c>
      <c r="AK69" s="30">
        <f t="shared" si="126"/>
        <v>0</v>
      </c>
      <c r="AL69" s="30">
        <f t="shared" si="126"/>
        <v>0</v>
      </c>
      <c r="AM69" s="30">
        <f t="shared" si="126"/>
        <v>0</v>
      </c>
      <c r="AN69" s="30">
        <f t="shared" si="126"/>
        <v>0</v>
      </c>
      <c r="AO69" s="30">
        <f t="shared" si="126"/>
        <v>0</v>
      </c>
      <c r="AP69" s="30">
        <f t="shared" si="126"/>
        <v>0</v>
      </c>
      <c r="AQ69" s="30">
        <f t="shared" si="126"/>
        <v>0</v>
      </c>
      <c r="AR69" s="30">
        <f t="shared" si="126"/>
        <v>0</v>
      </c>
      <c r="AS69" s="30">
        <f t="shared" si="126"/>
        <v>0</v>
      </c>
      <c r="AT69" s="30">
        <f t="shared" si="126"/>
        <v>0</v>
      </c>
      <c r="AU69" s="30">
        <f t="shared" si="126"/>
        <v>0</v>
      </c>
      <c r="AV69" s="30">
        <f t="shared" si="126"/>
        <v>0</v>
      </c>
      <c r="AW69" s="30">
        <f t="shared" si="126"/>
        <v>0</v>
      </c>
      <c r="AX69" s="30">
        <f t="shared" si="126"/>
        <v>0</v>
      </c>
      <c r="AY69" s="30">
        <f t="shared" si="126"/>
        <v>0</v>
      </c>
      <c r="AZ69" s="30">
        <f t="shared" si="126"/>
        <v>0</v>
      </c>
      <c r="BA69" s="30">
        <f t="shared" si="126"/>
        <v>0</v>
      </c>
      <c r="BB69" s="30">
        <f t="shared" si="126"/>
        <v>0</v>
      </c>
      <c r="BC69" s="30">
        <f t="shared" si="126"/>
        <v>0</v>
      </c>
      <c r="BD69" s="30">
        <f t="shared" si="126"/>
        <v>0</v>
      </c>
      <c r="BE69" s="30">
        <f t="shared" si="126"/>
        <v>0</v>
      </c>
      <c r="BF69" s="30">
        <f t="shared" si="126"/>
        <v>0</v>
      </c>
      <c r="BG69" s="30">
        <f t="shared" si="126"/>
        <v>0</v>
      </c>
      <c r="BH69" s="30">
        <f t="shared" si="126"/>
        <v>0</v>
      </c>
      <c r="BI69" s="30">
        <f t="shared" si="126"/>
        <v>0</v>
      </c>
      <c r="BJ69" s="30">
        <f t="shared" si="126"/>
        <v>0</v>
      </c>
      <c r="BK69" s="30">
        <f t="shared" si="126"/>
        <v>0</v>
      </c>
      <c r="BL69" s="30">
        <f t="shared" si="126"/>
        <v>0</v>
      </c>
      <c r="BM69" s="30">
        <f t="shared" si="126"/>
        <v>0</v>
      </c>
      <c r="BN69" s="30">
        <f t="shared" si="126"/>
        <v>0</v>
      </c>
      <c r="BO69" s="30">
        <f t="shared" si="126"/>
        <v>0</v>
      </c>
      <c r="BP69" s="30">
        <f t="shared" si="126"/>
        <v>0</v>
      </c>
      <c r="BQ69" s="30">
        <f t="shared" si="125"/>
        <v>0</v>
      </c>
      <c r="BR69" s="30">
        <f t="shared" si="125"/>
        <v>0</v>
      </c>
      <c r="BS69" s="30">
        <f t="shared" si="125"/>
        <v>0</v>
      </c>
      <c r="BT69" s="30">
        <f t="shared" si="125"/>
        <v>0</v>
      </c>
      <c r="BU69" s="30">
        <f t="shared" si="125"/>
        <v>0</v>
      </c>
      <c r="BV69" s="30">
        <f t="shared" si="125"/>
        <v>0</v>
      </c>
      <c r="BW69" s="30">
        <f t="shared" si="125"/>
        <v>0</v>
      </c>
      <c r="BX69" s="30">
        <f t="shared" si="125"/>
        <v>0</v>
      </c>
      <c r="BY69" s="30">
        <f t="shared" si="125"/>
        <v>0</v>
      </c>
      <c r="BZ69" s="30">
        <f t="shared" si="125"/>
        <v>0</v>
      </c>
      <c r="CA69" s="30">
        <f t="shared" si="125"/>
        <v>0</v>
      </c>
      <c r="CB69" s="30">
        <f t="shared" si="125"/>
        <v>0</v>
      </c>
      <c r="CC69" s="30">
        <f t="shared" si="125"/>
        <v>0</v>
      </c>
      <c r="CD69" s="30">
        <f t="shared" si="125"/>
        <v>0</v>
      </c>
      <c r="CE69" s="30">
        <f t="shared" si="125"/>
        <v>0</v>
      </c>
      <c r="CF69" s="30">
        <f t="shared" si="125"/>
        <v>0</v>
      </c>
      <c r="CG69" s="30">
        <f t="shared" si="125"/>
        <v>0</v>
      </c>
      <c r="CH69" s="34">
        <f t="shared" si="125"/>
        <v>0</v>
      </c>
    </row>
    <row r="70" spans="1:88" ht="15.6" x14ac:dyDescent="0.3">
      <c r="A70" s="645"/>
      <c r="B70" s="14" t="str">
        <f t="shared" si="117"/>
        <v>Refrigeration</v>
      </c>
      <c r="C70" s="30">
        <f t="shared" si="120"/>
        <v>0</v>
      </c>
      <c r="D70" s="30">
        <f t="shared" si="121"/>
        <v>0</v>
      </c>
      <c r="E70" s="30">
        <f t="shared" si="126"/>
        <v>0</v>
      </c>
      <c r="F70" s="30">
        <f t="shared" si="126"/>
        <v>0</v>
      </c>
      <c r="G70" s="30">
        <f t="shared" si="126"/>
        <v>0</v>
      </c>
      <c r="H70" s="30">
        <f t="shared" si="126"/>
        <v>0</v>
      </c>
      <c r="I70" s="30">
        <f t="shared" si="126"/>
        <v>0</v>
      </c>
      <c r="J70" s="30">
        <f t="shared" si="126"/>
        <v>0</v>
      </c>
      <c r="K70" s="30">
        <f t="shared" si="126"/>
        <v>0</v>
      </c>
      <c r="L70" s="30">
        <f t="shared" si="126"/>
        <v>0</v>
      </c>
      <c r="M70" s="30">
        <f t="shared" si="126"/>
        <v>0</v>
      </c>
      <c r="N70" s="30">
        <f t="shared" si="126"/>
        <v>0</v>
      </c>
      <c r="O70" s="30">
        <f t="shared" si="126"/>
        <v>0</v>
      </c>
      <c r="P70" s="30">
        <f t="shared" si="126"/>
        <v>0</v>
      </c>
      <c r="Q70" s="30">
        <f t="shared" si="126"/>
        <v>0</v>
      </c>
      <c r="R70" s="30">
        <f t="shared" si="126"/>
        <v>0</v>
      </c>
      <c r="S70" s="30">
        <f t="shared" si="126"/>
        <v>0</v>
      </c>
      <c r="T70" s="30">
        <f t="shared" si="126"/>
        <v>0</v>
      </c>
      <c r="U70" s="30">
        <f t="shared" si="126"/>
        <v>0</v>
      </c>
      <c r="V70" s="30">
        <f t="shared" si="126"/>
        <v>0</v>
      </c>
      <c r="W70" s="30">
        <f t="shared" si="126"/>
        <v>0</v>
      </c>
      <c r="X70" s="30">
        <f t="shared" si="126"/>
        <v>0</v>
      </c>
      <c r="Y70" s="30">
        <f t="shared" si="126"/>
        <v>0</v>
      </c>
      <c r="Z70" s="30">
        <f t="shared" si="126"/>
        <v>0</v>
      </c>
      <c r="AA70" s="30">
        <f t="shared" si="126"/>
        <v>0</v>
      </c>
      <c r="AB70" s="30">
        <f t="shared" si="126"/>
        <v>0</v>
      </c>
      <c r="AC70" s="30">
        <f t="shared" si="126"/>
        <v>0</v>
      </c>
      <c r="AD70" s="30">
        <f t="shared" si="126"/>
        <v>0</v>
      </c>
      <c r="AE70" s="30">
        <f t="shared" si="126"/>
        <v>0</v>
      </c>
      <c r="AF70" s="30">
        <f t="shared" si="126"/>
        <v>0</v>
      </c>
      <c r="AG70" s="30">
        <f t="shared" si="126"/>
        <v>0</v>
      </c>
      <c r="AH70" s="30">
        <f t="shared" si="126"/>
        <v>0</v>
      </c>
      <c r="AI70" s="30">
        <f t="shared" si="126"/>
        <v>0</v>
      </c>
      <c r="AJ70" s="30">
        <f t="shared" si="126"/>
        <v>0</v>
      </c>
      <c r="AK70" s="30">
        <f t="shared" si="126"/>
        <v>0</v>
      </c>
      <c r="AL70" s="30">
        <f t="shared" si="126"/>
        <v>0</v>
      </c>
      <c r="AM70" s="30">
        <f t="shared" si="126"/>
        <v>0</v>
      </c>
      <c r="AN70" s="30">
        <f t="shared" si="126"/>
        <v>0</v>
      </c>
      <c r="AO70" s="30">
        <f t="shared" si="126"/>
        <v>0</v>
      </c>
      <c r="AP70" s="30">
        <f t="shared" si="126"/>
        <v>0</v>
      </c>
      <c r="AQ70" s="30">
        <f t="shared" si="126"/>
        <v>0</v>
      </c>
      <c r="AR70" s="30">
        <f t="shared" si="126"/>
        <v>0</v>
      </c>
      <c r="AS70" s="30">
        <f t="shared" si="126"/>
        <v>0</v>
      </c>
      <c r="AT70" s="30">
        <f t="shared" si="126"/>
        <v>0</v>
      </c>
      <c r="AU70" s="30">
        <f t="shared" si="126"/>
        <v>0</v>
      </c>
      <c r="AV70" s="30">
        <f t="shared" si="126"/>
        <v>0</v>
      </c>
      <c r="AW70" s="30">
        <f t="shared" si="126"/>
        <v>0</v>
      </c>
      <c r="AX70" s="30">
        <f t="shared" si="126"/>
        <v>0</v>
      </c>
      <c r="AY70" s="30">
        <f t="shared" si="126"/>
        <v>0</v>
      </c>
      <c r="AZ70" s="30">
        <f t="shared" si="126"/>
        <v>0</v>
      </c>
      <c r="BA70" s="30">
        <f t="shared" si="126"/>
        <v>0</v>
      </c>
      <c r="BB70" s="30">
        <f t="shared" si="126"/>
        <v>0</v>
      </c>
      <c r="BC70" s="30">
        <f t="shared" si="126"/>
        <v>0</v>
      </c>
      <c r="BD70" s="30">
        <f t="shared" si="126"/>
        <v>0</v>
      </c>
      <c r="BE70" s="30">
        <f t="shared" si="126"/>
        <v>0</v>
      </c>
      <c r="BF70" s="30">
        <f t="shared" si="126"/>
        <v>0</v>
      </c>
      <c r="BG70" s="30">
        <f t="shared" si="126"/>
        <v>0</v>
      </c>
      <c r="BH70" s="30">
        <f t="shared" si="126"/>
        <v>0</v>
      </c>
      <c r="BI70" s="30">
        <f t="shared" si="126"/>
        <v>0</v>
      </c>
      <c r="BJ70" s="30">
        <f t="shared" si="126"/>
        <v>0</v>
      </c>
      <c r="BK70" s="30">
        <f t="shared" si="126"/>
        <v>0</v>
      </c>
      <c r="BL70" s="30">
        <f t="shared" si="126"/>
        <v>0</v>
      </c>
      <c r="BM70" s="30">
        <f t="shared" si="126"/>
        <v>0</v>
      </c>
      <c r="BN70" s="30">
        <f t="shared" si="126"/>
        <v>0</v>
      </c>
      <c r="BO70" s="30">
        <f t="shared" si="126"/>
        <v>0</v>
      </c>
      <c r="BP70" s="30">
        <f t="shared" si="126"/>
        <v>0</v>
      </c>
      <c r="BQ70" s="30">
        <f t="shared" si="125"/>
        <v>0</v>
      </c>
      <c r="BR70" s="30">
        <f t="shared" si="125"/>
        <v>0</v>
      </c>
      <c r="BS70" s="30">
        <f t="shared" si="125"/>
        <v>0</v>
      </c>
      <c r="BT70" s="30">
        <f t="shared" si="125"/>
        <v>0</v>
      </c>
      <c r="BU70" s="30">
        <f t="shared" si="125"/>
        <v>0</v>
      </c>
      <c r="BV70" s="30">
        <f t="shared" si="125"/>
        <v>0</v>
      </c>
      <c r="BW70" s="30">
        <f t="shared" si="125"/>
        <v>0</v>
      </c>
      <c r="BX70" s="30">
        <f t="shared" si="125"/>
        <v>0</v>
      </c>
      <c r="BY70" s="30">
        <f t="shared" si="125"/>
        <v>0</v>
      </c>
      <c r="BZ70" s="30">
        <f t="shared" si="125"/>
        <v>0</v>
      </c>
      <c r="CA70" s="30">
        <f t="shared" si="125"/>
        <v>0</v>
      </c>
      <c r="CB70" s="30">
        <f t="shared" si="125"/>
        <v>0</v>
      </c>
      <c r="CC70" s="30">
        <f t="shared" si="125"/>
        <v>0</v>
      </c>
      <c r="CD70" s="30">
        <f t="shared" si="125"/>
        <v>0</v>
      </c>
      <c r="CE70" s="30">
        <f t="shared" si="125"/>
        <v>0</v>
      </c>
      <c r="CF70" s="30">
        <f t="shared" si="125"/>
        <v>0</v>
      </c>
      <c r="CG70" s="30">
        <f t="shared" si="125"/>
        <v>0</v>
      </c>
      <c r="CH70" s="34">
        <f t="shared" si="125"/>
        <v>0</v>
      </c>
    </row>
    <row r="71" spans="1:88" ht="15.6" x14ac:dyDescent="0.3">
      <c r="A71" s="645"/>
      <c r="B71" s="14" t="str">
        <f t="shared" si="117"/>
        <v>Water Heating</v>
      </c>
      <c r="C71" s="30">
        <f t="shared" si="120"/>
        <v>0</v>
      </c>
      <c r="D71" s="30">
        <f t="shared" si="121"/>
        <v>0</v>
      </c>
      <c r="E71" s="30">
        <f t="shared" si="126"/>
        <v>0</v>
      </c>
      <c r="F71" s="30">
        <f t="shared" si="126"/>
        <v>0</v>
      </c>
      <c r="G71" s="30">
        <f t="shared" si="126"/>
        <v>0</v>
      </c>
      <c r="H71" s="30">
        <f t="shared" si="126"/>
        <v>0</v>
      </c>
      <c r="I71" s="30">
        <f t="shared" si="126"/>
        <v>0</v>
      </c>
      <c r="J71" s="30">
        <f t="shared" si="126"/>
        <v>0</v>
      </c>
      <c r="K71" s="30">
        <f t="shared" si="126"/>
        <v>0</v>
      </c>
      <c r="L71" s="30">
        <f t="shared" si="126"/>
        <v>0</v>
      </c>
      <c r="M71" s="30">
        <f>IF(M35=0,0,((M17*0.5)+L35-M53)*M90*M105*M$2)</f>
        <v>0</v>
      </c>
      <c r="N71" s="30">
        <f t="shared" si="126"/>
        <v>0</v>
      </c>
      <c r="O71" s="30">
        <f t="shared" si="126"/>
        <v>0</v>
      </c>
      <c r="P71" s="30">
        <f t="shared" si="126"/>
        <v>0</v>
      </c>
      <c r="Q71" s="30">
        <f t="shared" si="126"/>
        <v>0</v>
      </c>
      <c r="R71" s="30">
        <f t="shared" si="126"/>
        <v>0</v>
      </c>
      <c r="S71" s="30">
        <f t="shared" si="126"/>
        <v>0</v>
      </c>
      <c r="T71" s="30">
        <f t="shared" si="126"/>
        <v>0</v>
      </c>
      <c r="U71" s="30">
        <f t="shared" si="126"/>
        <v>0</v>
      </c>
      <c r="V71" s="30">
        <f t="shared" si="126"/>
        <v>0</v>
      </c>
      <c r="W71" s="30">
        <f t="shared" si="126"/>
        <v>0</v>
      </c>
      <c r="X71" s="30">
        <f t="shared" si="126"/>
        <v>0</v>
      </c>
      <c r="Y71" s="30">
        <f t="shared" si="126"/>
        <v>0</v>
      </c>
      <c r="Z71" s="30">
        <f t="shared" si="126"/>
        <v>0</v>
      </c>
      <c r="AA71" s="30">
        <f t="shared" si="126"/>
        <v>0</v>
      </c>
      <c r="AB71" s="30">
        <f t="shared" si="126"/>
        <v>0</v>
      </c>
      <c r="AC71" s="30">
        <f t="shared" si="126"/>
        <v>0</v>
      </c>
      <c r="AD71" s="30">
        <f t="shared" si="126"/>
        <v>0</v>
      </c>
      <c r="AE71" s="30">
        <f t="shared" si="126"/>
        <v>0</v>
      </c>
      <c r="AF71" s="30">
        <f t="shared" si="126"/>
        <v>0</v>
      </c>
      <c r="AG71" s="30">
        <f t="shared" si="126"/>
        <v>0</v>
      </c>
      <c r="AH71" s="30">
        <f t="shared" si="126"/>
        <v>0</v>
      </c>
      <c r="AI71" s="30">
        <f t="shared" si="126"/>
        <v>0</v>
      </c>
      <c r="AJ71" s="30">
        <f t="shared" si="126"/>
        <v>0</v>
      </c>
      <c r="AK71" s="30">
        <f t="shared" si="126"/>
        <v>0</v>
      </c>
      <c r="AL71" s="30">
        <f t="shared" si="126"/>
        <v>0</v>
      </c>
      <c r="AM71" s="30">
        <f t="shared" si="126"/>
        <v>0</v>
      </c>
      <c r="AN71" s="30">
        <f t="shared" si="126"/>
        <v>0</v>
      </c>
      <c r="AO71" s="30">
        <f t="shared" si="126"/>
        <v>0</v>
      </c>
      <c r="AP71" s="30">
        <f t="shared" si="126"/>
        <v>0</v>
      </c>
      <c r="AQ71" s="30">
        <f t="shared" si="126"/>
        <v>0</v>
      </c>
      <c r="AR71" s="30">
        <f t="shared" si="126"/>
        <v>0</v>
      </c>
      <c r="AS71" s="30">
        <f t="shared" si="126"/>
        <v>0</v>
      </c>
      <c r="AT71" s="30">
        <f t="shared" si="126"/>
        <v>0</v>
      </c>
      <c r="AU71" s="30">
        <f t="shared" si="126"/>
        <v>0</v>
      </c>
      <c r="AV71" s="30">
        <f t="shared" si="126"/>
        <v>0</v>
      </c>
      <c r="AW71" s="30">
        <f t="shared" si="126"/>
        <v>0</v>
      </c>
      <c r="AX71" s="30">
        <f t="shared" si="126"/>
        <v>0</v>
      </c>
      <c r="AY71" s="30">
        <f t="shared" si="126"/>
        <v>0</v>
      </c>
      <c r="AZ71" s="30">
        <f t="shared" si="126"/>
        <v>0</v>
      </c>
      <c r="BA71" s="30">
        <f t="shared" si="126"/>
        <v>0</v>
      </c>
      <c r="BB71" s="30">
        <f t="shared" si="126"/>
        <v>0</v>
      </c>
      <c r="BC71" s="30">
        <f t="shared" si="126"/>
        <v>0</v>
      </c>
      <c r="BD71" s="30">
        <f t="shared" si="126"/>
        <v>0</v>
      </c>
      <c r="BE71" s="30">
        <f t="shared" si="126"/>
        <v>0</v>
      </c>
      <c r="BF71" s="30">
        <f t="shared" si="126"/>
        <v>0</v>
      </c>
      <c r="BG71" s="30">
        <f t="shared" si="126"/>
        <v>0</v>
      </c>
      <c r="BH71" s="30">
        <f t="shared" si="126"/>
        <v>0</v>
      </c>
      <c r="BI71" s="30">
        <f t="shared" si="126"/>
        <v>0</v>
      </c>
      <c r="BJ71" s="30">
        <f t="shared" si="126"/>
        <v>0</v>
      </c>
      <c r="BK71" s="30">
        <f t="shared" si="126"/>
        <v>0</v>
      </c>
      <c r="BL71" s="30">
        <f t="shared" si="126"/>
        <v>0</v>
      </c>
      <c r="BM71" s="30">
        <f t="shared" si="126"/>
        <v>0</v>
      </c>
      <c r="BN71" s="30">
        <f t="shared" si="126"/>
        <v>0</v>
      </c>
      <c r="BO71" s="30">
        <f t="shared" si="126"/>
        <v>0</v>
      </c>
      <c r="BP71" s="30">
        <f t="shared" si="126"/>
        <v>0</v>
      </c>
      <c r="BQ71" s="30">
        <f t="shared" si="125"/>
        <v>0</v>
      </c>
      <c r="BR71" s="30">
        <f t="shared" si="125"/>
        <v>0</v>
      </c>
      <c r="BS71" s="30">
        <f t="shared" si="125"/>
        <v>0</v>
      </c>
      <c r="BT71" s="30">
        <f t="shared" si="125"/>
        <v>0</v>
      </c>
      <c r="BU71" s="30">
        <f t="shared" si="125"/>
        <v>0</v>
      </c>
      <c r="BV71" s="30">
        <f t="shared" si="125"/>
        <v>0</v>
      </c>
      <c r="BW71" s="30">
        <f t="shared" si="125"/>
        <v>0</v>
      </c>
      <c r="BX71" s="30">
        <f t="shared" si="125"/>
        <v>0</v>
      </c>
      <c r="BY71" s="30">
        <f t="shared" si="125"/>
        <v>0</v>
      </c>
      <c r="BZ71" s="30">
        <f t="shared" si="125"/>
        <v>0</v>
      </c>
      <c r="CA71" s="30">
        <f t="shared" si="125"/>
        <v>0</v>
      </c>
      <c r="CB71" s="30">
        <f t="shared" si="125"/>
        <v>0</v>
      </c>
      <c r="CC71" s="30">
        <f t="shared" si="125"/>
        <v>0</v>
      </c>
      <c r="CD71" s="30">
        <f t="shared" si="125"/>
        <v>0</v>
      </c>
      <c r="CE71" s="30">
        <f t="shared" si="125"/>
        <v>0</v>
      </c>
      <c r="CF71" s="30">
        <f t="shared" si="125"/>
        <v>0</v>
      </c>
      <c r="CG71" s="30">
        <f t="shared" si="125"/>
        <v>0</v>
      </c>
      <c r="CH71" s="34">
        <f t="shared" si="125"/>
        <v>0</v>
      </c>
    </row>
    <row r="72" spans="1:88" ht="15.75" customHeight="1" x14ac:dyDescent="0.3">
      <c r="A72" s="645"/>
      <c r="B72" s="14" t="str">
        <f t="shared" si="117"/>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645"/>
      <c r="B73" s="318" t="s">
        <v>237</v>
      </c>
      <c r="C73" s="30">
        <f>SUM(C59:C72)</f>
        <v>0</v>
      </c>
      <c r="D73" s="30">
        <f>SUM(D59:D72)</f>
        <v>0</v>
      </c>
      <c r="E73" s="30">
        <f t="shared" ref="E73:BP73" si="127">SUM(E59:E72)</f>
        <v>0</v>
      </c>
      <c r="F73" s="30">
        <f t="shared" si="127"/>
        <v>0</v>
      </c>
      <c r="G73" s="30">
        <f t="shared" si="127"/>
        <v>0</v>
      </c>
      <c r="H73" s="30">
        <f t="shared" si="127"/>
        <v>0</v>
      </c>
      <c r="I73" s="30">
        <f t="shared" si="127"/>
        <v>0</v>
      </c>
      <c r="J73" s="30">
        <f t="shared" si="127"/>
        <v>0</v>
      </c>
      <c r="K73" s="30">
        <f t="shared" si="127"/>
        <v>0</v>
      </c>
      <c r="L73" s="30">
        <f t="shared" si="127"/>
        <v>0</v>
      </c>
      <c r="M73" s="30">
        <f t="shared" si="127"/>
        <v>0</v>
      </c>
      <c r="N73" s="30">
        <f t="shared" si="127"/>
        <v>0</v>
      </c>
      <c r="O73" s="30">
        <f t="shared" si="127"/>
        <v>0</v>
      </c>
      <c r="P73" s="30">
        <f t="shared" si="127"/>
        <v>0</v>
      </c>
      <c r="Q73" s="30">
        <f t="shared" si="127"/>
        <v>0</v>
      </c>
      <c r="R73" s="30">
        <f t="shared" si="127"/>
        <v>0</v>
      </c>
      <c r="S73" s="30">
        <f t="shared" si="127"/>
        <v>0</v>
      </c>
      <c r="T73" s="30">
        <f t="shared" si="127"/>
        <v>0</v>
      </c>
      <c r="U73" s="30">
        <f t="shared" si="127"/>
        <v>0</v>
      </c>
      <c r="V73" s="30">
        <f t="shared" si="127"/>
        <v>0</v>
      </c>
      <c r="W73" s="30">
        <f t="shared" si="127"/>
        <v>0</v>
      </c>
      <c r="X73" s="30">
        <f t="shared" si="127"/>
        <v>0</v>
      </c>
      <c r="Y73" s="30">
        <f t="shared" si="127"/>
        <v>0</v>
      </c>
      <c r="Z73" s="30">
        <f t="shared" si="127"/>
        <v>0</v>
      </c>
      <c r="AA73" s="30">
        <f t="shared" si="127"/>
        <v>0</v>
      </c>
      <c r="AB73" s="30">
        <f t="shared" si="127"/>
        <v>0</v>
      </c>
      <c r="AC73" s="30">
        <f t="shared" si="127"/>
        <v>0</v>
      </c>
      <c r="AD73" s="30">
        <f t="shared" si="127"/>
        <v>0</v>
      </c>
      <c r="AE73" s="30">
        <f t="shared" si="127"/>
        <v>0</v>
      </c>
      <c r="AF73" s="30">
        <f t="shared" si="127"/>
        <v>0</v>
      </c>
      <c r="AG73" s="30">
        <f t="shared" si="127"/>
        <v>0</v>
      </c>
      <c r="AH73" s="30">
        <f t="shared" si="127"/>
        <v>0</v>
      </c>
      <c r="AI73" s="30">
        <f t="shared" si="127"/>
        <v>0</v>
      </c>
      <c r="AJ73" s="30">
        <f t="shared" si="127"/>
        <v>0</v>
      </c>
      <c r="AK73" s="30">
        <f t="shared" si="127"/>
        <v>0</v>
      </c>
      <c r="AL73" s="30">
        <f t="shared" si="127"/>
        <v>0</v>
      </c>
      <c r="AM73" s="30">
        <f t="shared" si="127"/>
        <v>0</v>
      </c>
      <c r="AN73" s="30">
        <f t="shared" si="127"/>
        <v>0</v>
      </c>
      <c r="AO73" s="30">
        <f t="shared" si="127"/>
        <v>0</v>
      </c>
      <c r="AP73" s="30">
        <f t="shared" si="127"/>
        <v>0</v>
      </c>
      <c r="AQ73" s="30">
        <f t="shared" si="127"/>
        <v>0</v>
      </c>
      <c r="AR73" s="30">
        <f t="shared" si="127"/>
        <v>0</v>
      </c>
      <c r="AS73" s="30">
        <f t="shared" si="127"/>
        <v>0</v>
      </c>
      <c r="AT73" s="30">
        <f t="shared" si="127"/>
        <v>0</v>
      </c>
      <c r="AU73" s="30">
        <f t="shared" si="127"/>
        <v>0</v>
      </c>
      <c r="AV73" s="30">
        <f t="shared" si="127"/>
        <v>0</v>
      </c>
      <c r="AW73" s="30">
        <f t="shared" si="127"/>
        <v>0</v>
      </c>
      <c r="AX73" s="30">
        <f t="shared" si="127"/>
        <v>0</v>
      </c>
      <c r="AY73" s="30">
        <f t="shared" si="127"/>
        <v>0</v>
      </c>
      <c r="AZ73" s="30">
        <f t="shared" si="127"/>
        <v>0</v>
      </c>
      <c r="BA73" s="30">
        <f t="shared" si="127"/>
        <v>0</v>
      </c>
      <c r="BB73" s="30">
        <f t="shared" si="127"/>
        <v>0</v>
      </c>
      <c r="BC73" s="30">
        <f t="shared" si="127"/>
        <v>0</v>
      </c>
      <c r="BD73" s="30">
        <f t="shared" si="127"/>
        <v>0</v>
      </c>
      <c r="BE73" s="30">
        <f t="shared" si="127"/>
        <v>0</v>
      </c>
      <c r="BF73" s="30">
        <f t="shared" si="127"/>
        <v>0</v>
      </c>
      <c r="BG73" s="30">
        <f t="shared" si="127"/>
        <v>0</v>
      </c>
      <c r="BH73" s="30">
        <f t="shared" si="127"/>
        <v>0</v>
      </c>
      <c r="BI73" s="30">
        <f t="shared" si="127"/>
        <v>0</v>
      </c>
      <c r="BJ73" s="30">
        <f t="shared" si="127"/>
        <v>0</v>
      </c>
      <c r="BK73" s="30">
        <f t="shared" si="127"/>
        <v>0</v>
      </c>
      <c r="BL73" s="30">
        <f t="shared" si="127"/>
        <v>0</v>
      </c>
      <c r="BM73" s="30">
        <f t="shared" si="127"/>
        <v>0</v>
      </c>
      <c r="BN73" s="30">
        <f t="shared" si="127"/>
        <v>0</v>
      </c>
      <c r="BO73" s="30">
        <f t="shared" si="127"/>
        <v>0</v>
      </c>
      <c r="BP73" s="30">
        <f t="shared" si="127"/>
        <v>0</v>
      </c>
      <c r="BQ73" s="30">
        <f t="shared" ref="BQ73:CH73" si="128">SUM(BQ59:BQ72)</f>
        <v>0</v>
      </c>
      <c r="BR73" s="30">
        <f t="shared" si="128"/>
        <v>0</v>
      </c>
      <c r="BS73" s="30">
        <f t="shared" si="128"/>
        <v>0</v>
      </c>
      <c r="BT73" s="30">
        <f t="shared" si="128"/>
        <v>0</v>
      </c>
      <c r="BU73" s="30">
        <f t="shared" si="128"/>
        <v>0</v>
      </c>
      <c r="BV73" s="30">
        <f t="shared" si="128"/>
        <v>0</v>
      </c>
      <c r="BW73" s="30">
        <f t="shared" si="128"/>
        <v>0</v>
      </c>
      <c r="BX73" s="30">
        <f t="shared" si="128"/>
        <v>0</v>
      </c>
      <c r="BY73" s="30">
        <f t="shared" si="128"/>
        <v>0</v>
      </c>
      <c r="BZ73" s="30">
        <f t="shared" si="128"/>
        <v>0</v>
      </c>
      <c r="CA73" s="30">
        <f t="shared" si="128"/>
        <v>0</v>
      </c>
      <c r="CB73" s="30">
        <f t="shared" si="128"/>
        <v>0</v>
      </c>
      <c r="CC73" s="30">
        <f t="shared" si="128"/>
        <v>0</v>
      </c>
      <c r="CD73" s="30">
        <f t="shared" si="128"/>
        <v>0</v>
      </c>
      <c r="CE73" s="30">
        <f t="shared" si="128"/>
        <v>0</v>
      </c>
      <c r="CF73" s="30">
        <f t="shared" si="128"/>
        <v>0</v>
      </c>
      <c r="CG73" s="30">
        <f t="shared" si="128"/>
        <v>0</v>
      </c>
      <c r="CH73" s="34">
        <f t="shared" si="128"/>
        <v>0</v>
      </c>
    </row>
    <row r="74" spans="1:88" ht="16.5" customHeight="1" thickBot="1" x14ac:dyDescent="0.35">
      <c r="A74" s="646"/>
      <c r="B74" s="170" t="s">
        <v>238</v>
      </c>
      <c r="C74" s="31">
        <f>C73</f>
        <v>0</v>
      </c>
      <c r="D74" s="31">
        <f>C74+D73</f>
        <v>0</v>
      </c>
      <c r="E74" s="31">
        <f t="shared" ref="E74:BP74" si="129">D74+E73</f>
        <v>0</v>
      </c>
      <c r="F74" s="31">
        <f t="shared" si="129"/>
        <v>0</v>
      </c>
      <c r="G74" s="31">
        <f t="shared" si="129"/>
        <v>0</v>
      </c>
      <c r="H74" s="31">
        <f t="shared" si="129"/>
        <v>0</v>
      </c>
      <c r="I74" s="31">
        <f t="shared" si="129"/>
        <v>0</v>
      </c>
      <c r="J74" s="31">
        <f t="shared" si="129"/>
        <v>0</v>
      </c>
      <c r="K74" s="31">
        <f t="shared" si="129"/>
        <v>0</v>
      </c>
      <c r="L74" s="31">
        <f t="shared" si="129"/>
        <v>0</v>
      </c>
      <c r="M74" s="31">
        <f t="shared" si="129"/>
        <v>0</v>
      </c>
      <c r="N74" s="31">
        <f t="shared" si="129"/>
        <v>0</v>
      </c>
      <c r="O74" s="31">
        <f t="shared" si="129"/>
        <v>0</v>
      </c>
      <c r="P74" s="31">
        <f t="shared" si="129"/>
        <v>0</v>
      </c>
      <c r="Q74" s="31">
        <f t="shared" si="129"/>
        <v>0</v>
      </c>
      <c r="R74" s="31">
        <f t="shared" si="129"/>
        <v>0</v>
      </c>
      <c r="S74" s="31">
        <f t="shared" si="129"/>
        <v>0</v>
      </c>
      <c r="T74" s="31">
        <f t="shared" si="129"/>
        <v>0</v>
      </c>
      <c r="U74" s="31">
        <f t="shared" si="129"/>
        <v>0</v>
      </c>
      <c r="V74" s="31">
        <f t="shared" si="129"/>
        <v>0</v>
      </c>
      <c r="W74" s="31">
        <f t="shared" si="129"/>
        <v>0</v>
      </c>
      <c r="X74" s="31">
        <f t="shared" si="129"/>
        <v>0</v>
      </c>
      <c r="Y74" s="31">
        <f t="shared" si="129"/>
        <v>0</v>
      </c>
      <c r="Z74" s="31">
        <f t="shared" si="129"/>
        <v>0</v>
      </c>
      <c r="AA74" s="31">
        <f t="shared" si="129"/>
        <v>0</v>
      </c>
      <c r="AB74" s="31">
        <f t="shared" si="129"/>
        <v>0</v>
      </c>
      <c r="AC74" s="31">
        <f t="shared" si="129"/>
        <v>0</v>
      </c>
      <c r="AD74" s="31">
        <f t="shared" si="129"/>
        <v>0</v>
      </c>
      <c r="AE74" s="31">
        <f t="shared" si="129"/>
        <v>0</v>
      </c>
      <c r="AF74" s="31">
        <f t="shared" si="129"/>
        <v>0</v>
      </c>
      <c r="AG74" s="31">
        <f t="shared" si="129"/>
        <v>0</v>
      </c>
      <c r="AH74" s="31">
        <f t="shared" si="129"/>
        <v>0</v>
      </c>
      <c r="AI74" s="31">
        <f t="shared" si="129"/>
        <v>0</v>
      </c>
      <c r="AJ74" s="31">
        <f t="shared" si="129"/>
        <v>0</v>
      </c>
      <c r="AK74" s="31">
        <f t="shared" si="129"/>
        <v>0</v>
      </c>
      <c r="AL74" s="31">
        <f t="shared" si="129"/>
        <v>0</v>
      </c>
      <c r="AM74" s="31">
        <f t="shared" si="129"/>
        <v>0</v>
      </c>
      <c r="AN74" s="31">
        <f t="shared" si="129"/>
        <v>0</v>
      </c>
      <c r="AO74" s="31">
        <f t="shared" si="129"/>
        <v>0</v>
      </c>
      <c r="AP74" s="31">
        <f t="shared" si="129"/>
        <v>0</v>
      </c>
      <c r="AQ74" s="31">
        <f t="shared" si="129"/>
        <v>0</v>
      </c>
      <c r="AR74" s="31">
        <f t="shared" si="129"/>
        <v>0</v>
      </c>
      <c r="AS74" s="31">
        <f t="shared" si="129"/>
        <v>0</v>
      </c>
      <c r="AT74" s="31">
        <f t="shared" si="129"/>
        <v>0</v>
      </c>
      <c r="AU74" s="31">
        <f t="shared" si="129"/>
        <v>0</v>
      </c>
      <c r="AV74" s="31">
        <f t="shared" si="129"/>
        <v>0</v>
      </c>
      <c r="AW74" s="31">
        <f t="shared" si="129"/>
        <v>0</v>
      </c>
      <c r="AX74" s="31">
        <f t="shared" si="129"/>
        <v>0</v>
      </c>
      <c r="AY74" s="31">
        <f t="shared" si="129"/>
        <v>0</v>
      </c>
      <c r="AZ74" s="31">
        <f t="shared" si="129"/>
        <v>0</v>
      </c>
      <c r="BA74" s="31">
        <f t="shared" si="129"/>
        <v>0</v>
      </c>
      <c r="BB74" s="31">
        <f t="shared" si="129"/>
        <v>0</v>
      </c>
      <c r="BC74" s="31">
        <f t="shared" si="129"/>
        <v>0</v>
      </c>
      <c r="BD74" s="31">
        <f t="shared" si="129"/>
        <v>0</v>
      </c>
      <c r="BE74" s="31">
        <f t="shared" si="129"/>
        <v>0</v>
      </c>
      <c r="BF74" s="31">
        <f t="shared" si="129"/>
        <v>0</v>
      </c>
      <c r="BG74" s="31">
        <f t="shared" si="129"/>
        <v>0</v>
      </c>
      <c r="BH74" s="31">
        <f t="shared" si="129"/>
        <v>0</v>
      </c>
      <c r="BI74" s="31">
        <f t="shared" si="129"/>
        <v>0</v>
      </c>
      <c r="BJ74" s="31">
        <f t="shared" si="129"/>
        <v>0</v>
      </c>
      <c r="BK74" s="31">
        <f t="shared" si="129"/>
        <v>0</v>
      </c>
      <c r="BL74" s="31">
        <f t="shared" si="129"/>
        <v>0</v>
      </c>
      <c r="BM74" s="31">
        <f t="shared" si="129"/>
        <v>0</v>
      </c>
      <c r="BN74" s="31">
        <f t="shared" si="129"/>
        <v>0</v>
      </c>
      <c r="BO74" s="31">
        <f t="shared" si="129"/>
        <v>0</v>
      </c>
      <c r="BP74" s="31">
        <f t="shared" si="129"/>
        <v>0</v>
      </c>
      <c r="BQ74" s="31">
        <f t="shared" ref="BQ74:CH74" si="130">BP74+BQ73</f>
        <v>0</v>
      </c>
      <c r="BR74" s="31">
        <f t="shared" si="130"/>
        <v>0</v>
      </c>
      <c r="BS74" s="31">
        <f t="shared" si="130"/>
        <v>0</v>
      </c>
      <c r="BT74" s="31">
        <f t="shared" si="130"/>
        <v>0</v>
      </c>
      <c r="BU74" s="31">
        <f t="shared" si="130"/>
        <v>0</v>
      </c>
      <c r="BV74" s="31">
        <f t="shared" si="130"/>
        <v>0</v>
      </c>
      <c r="BW74" s="31">
        <f t="shared" si="130"/>
        <v>0</v>
      </c>
      <c r="BX74" s="31">
        <f t="shared" si="130"/>
        <v>0</v>
      </c>
      <c r="BY74" s="31">
        <f t="shared" si="130"/>
        <v>0</v>
      </c>
      <c r="BZ74" s="31">
        <f t="shared" si="130"/>
        <v>0</v>
      </c>
      <c r="CA74" s="31">
        <f t="shared" si="130"/>
        <v>0</v>
      </c>
      <c r="CB74" s="31">
        <f t="shared" si="130"/>
        <v>0</v>
      </c>
      <c r="CC74" s="31">
        <f t="shared" si="130"/>
        <v>0</v>
      </c>
      <c r="CD74" s="31">
        <f t="shared" si="130"/>
        <v>0</v>
      </c>
      <c r="CE74" s="31">
        <f t="shared" si="130"/>
        <v>0</v>
      </c>
      <c r="CF74" s="31">
        <f t="shared" si="130"/>
        <v>0</v>
      </c>
      <c r="CG74" s="31">
        <f t="shared" si="130"/>
        <v>0</v>
      </c>
      <c r="CH74" s="35">
        <f t="shared" si="130"/>
        <v>0</v>
      </c>
    </row>
    <row r="75" spans="1:88" x14ac:dyDescent="0.3">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57"/>
    </row>
    <row r="77" spans="1:88" ht="15.6" x14ac:dyDescent="0.3">
      <c r="A77" s="687" t="s">
        <v>222</v>
      </c>
      <c r="B77" s="18" t="s">
        <v>222</v>
      </c>
      <c r="C77" s="309">
        <f t="shared" ref="C77:AH77" si="131">C58</f>
        <v>43831</v>
      </c>
      <c r="D77" s="309">
        <f t="shared" si="131"/>
        <v>43862</v>
      </c>
      <c r="E77" s="309">
        <f t="shared" si="131"/>
        <v>43891</v>
      </c>
      <c r="F77" s="309">
        <f t="shared" si="131"/>
        <v>43922</v>
      </c>
      <c r="G77" s="309">
        <f t="shared" si="131"/>
        <v>43952</v>
      </c>
      <c r="H77" s="309">
        <f t="shared" si="131"/>
        <v>43983</v>
      </c>
      <c r="I77" s="309">
        <f t="shared" si="131"/>
        <v>44013</v>
      </c>
      <c r="J77" s="309">
        <f t="shared" si="131"/>
        <v>44044</v>
      </c>
      <c r="K77" s="309">
        <f t="shared" si="131"/>
        <v>44075</v>
      </c>
      <c r="L77" s="309">
        <f t="shared" si="131"/>
        <v>44105</v>
      </c>
      <c r="M77" s="309">
        <f t="shared" si="131"/>
        <v>44136</v>
      </c>
      <c r="N77" s="309">
        <f t="shared" si="131"/>
        <v>44166</v>
      </c>
      <c r="O77" s="309">
        <f t="shared" si="131"/>
        <v>44197</v>
      </c>
      <c r="P77" s="309">
        <f t="shared" si="131"/>
        <v>44228</v>
      </c>
      <c r="Q77" s="309">
        <f t="shared" si="131"/>
        <v>44256</v>
      </c>
      <c r="R77" s="309">
        <f t="shared" si="131"/>
        <v>44287</v>
      </c>
      <c r="S77" s="309">
        <f t="shared" si="131"/>
        <v>44317</v>
      </c>
      <c r="T77" s="309">
        <f t="shared" si="131"/>
        <v>44348</v>
      </c>
      <c r="U77" s="309">
        <f t="shared" si="131"/>
        <v>44378</v>
      </c>
      <c r="V77" s="309">
        <f t="shared" si="131"/>
        <v>44409</v>
      </c>
      <c r="W77" s="309">
        <f t="shared" si="131"/>
        <v>44440</v>
      </c>
      <c r="X77" s="309">
        <f t="shared" si="131"/>
        <v>44470</v>
      </c>
      <c r="Y77" s="309">
        <f t="shared" si="131"/>
        <v>44501</v>
      </c>
      <c r="Z77" s="309">
        <f t="shared" si="131"/>
        <v>44531</v>
      </c>
      <c r="AA77" s="309">
        <f t="shared" si="131"/>
        <v>44562</v>
      </c>
      <c r="AB77" s="309">
        <f t="shared" si="131"/>
        <v>44593</v>
      </c>
      <c r="AC77" s="309">
        <f t="shared" si="131"/>
        <v>44621</v>
      </c>
      <c r="AD77" s="309">
        <f t="shared" si="131"/>
        <v>44652</v>
      </c>
      <c r="AE77" s="309">
        <f t="shared" si="131"/>
        <v>44682</v>
      </c>
      <c r="AF77" s="309">
        <f t="shared" si="131"/>
        <v>44713</v>
      </c>
      <c r="AG77" s="309">
        <f t="shared" si="131"/>
        <v>44743</v>
      </c>
      <c r="AH77" s="309">
        <f t="shared" si="131"/>
        <v>44774</v>
      </c>
      <c r="AI77" s="309">
        <f t="shared" ref="AI77:BN77" si="132">AI58</f>
        <v>44805</v>
      </c>
      <c r="AJ77" s="309">
        <f t="shared" si="132"/>
        <v>44835</v>
      </c>
      <c r="AK77" s="309">
        <f t="shared" si="132"/>
        <v>44866</v>
      </c>
      <c r="AL77" s="309">
        <f t="shared" si="132"/>
        <v>44896</v>
      </c>
      <c r="AM77" s="309">
        <f t="shared" si="132"/>
        <v>44927</v>
      </c>
      <c r="AN77" s="309">
        <f t="shared" si="132"/>
        <v>44958</v>
      </c>
      <c r="AO77" s="309">
        <f t="shared" si="132"/>
        <v>44986</v>
      </c>
      <c r="AP77" s="309">
        <f t="shared" si="132"/>
        <v>45017</v>
      </c>
      <c r="AQ77" s="309">
        <f t="shared" si="132"/>
        <v>45047</v>
      </c>
      <c r="AR77" s="309">
        <f t="shared" si="132"/>
        <v>45078</v>
      </c>
      <c r="AS77" s="309">
        <f t="shared" si="132"/>
        <v>45108</v>
      </c>
      <c r="AT77" s="309">
        <f t="shared" si="132"/>
        <v>45139</v>
      </c>
      <c r="AU77" s="309">
        <f t="shared" si="132"/>
        <v>45170</v>
      </c>
      <c r="AV77" s="309">
        <f t="shared" si="132"/>
        <v>45200</v>
      </c>
      <c r="AW77" s="309">
        <f t="shared" si="132"/>
        <v>45231</v>
      </c>
      <c r="AX77" s="309">
        <f t="shared" si="132"/>
        <v>45261</v>
      </c>
      <c r="AY77" s="309">
        <f t="shared" si="132"/>
        <v>45292</v>
      </c>
      <c r="AZ77" s="309">
        <f t="shared" si="132"/>
        <v>45323</v>
      </c>
      <c r="BA77" s="309">
        <f t="shared" si="132"/>
        <v>45352</v>
      </c>
      <c r="BB77" s="309">
        <f t="shared" si="132"/>
        <v>45383</v>
      </c>
      <c r="BC77" s="309">
        <f t="shared" si="132"/>
        <v>45413</v>
      </c>
      <c r="BD77" s="309">
        <f t="shared" si="132"/>
        <v>45444</v>
      </c>
      <c r="BE77" s="309">
        <f t="shared" si="132"/>
        <v>45474</v>
      </c>
      <c r="BF77" s="309">
        <f t="shared" si="132"/>
        <v>45505</v>
      </c>
      <c r="BG77" s="309">
        <f t="shared" si="132"/>
        <v>45536</v>
      </c>
      <c r="BH77" s="309">
        <f t="shared" si="132"/>
        <v>45566</v>
      </c>
      <c r="BI77" s="309">
        <f t="shared" si="132"/>
        <v>45597</v>
      </c>
      <c r="BJ77" s="309">
        <f t="shared" si="132"/>
        <v>45627</v>
      </c>
      <c r="BK77" s="309">
        <f t="shared" si="132"/>
        <v>45658</v>
      </c>
      <c r="BL77" s="309">
        <f t="shared" si="132"/>
        <v>45689</v>
      </c>
      <c r="BM77" s="309">
        <f t="shared" si="132"/>
        <v>45717</v>
      </c>
      <c r="BN77" s="309">
        <f t="shared" si="132"/>
        <v>45748</v>
      </c>
      <c r="BO77" s="309">
        <f t="shared" ref="BO77:CH77" si="133">BO58</f>
        <v>45778</v>
      </c>
      <c r="BP77" s="309">
        <f t="shared" si="133"/>
        <v>45809</v>
      </c>
      <c r="BQ77" s="309">
        <f t="shared" si="133"/>
        <v>45839</v>
      </c>
      <c r="BR77" s="309">
        <f t="shared" si="133"/>
        <v>45870</v>
      </c>
      <c r="BS77" s="309">
        <f t="shared" si="133"/>
        <v>45901</v>
      </c>
      <c r="BT77" s="309">
        <f t="shared" si="133"/>
        <v>45931</v>
      </c>
      <c r="BU77" s="309">
        <f t="shared" si="133"/>
        <v>45962</v>
      </c>
      <c r="BV77" s="309">
        <f t="shared" si="133"/>
        <v>45992</v>
      </c>
      <c r="BW77" s="309">
        <f t="shared" si="133"/>
        <v>46023</v>
      </c>
      <c r="BX77" s="309">
        <f t="shared" si="133"/>
        <v>46054</v>
      </c>
      <c r="BY77" s="309">
        <f t="shared" si="133"/>
        <v>46082</v>
      </c>
      <c r="BZ77" s="309">
        <f t="shared" si="133"/>
        <v>46113</v>
      </c>
      <c r="CA77" s="309">
        <f t="shared" si="133"/>
        <v>46143</v>
      </c>
      <c r="CB77" s="309">
        <f t="shared" si="133"/>
        <v>46174</v>
      </c>
      <c r="CC77" s="309">
        <f t="shared" si="133"/>
        <v>46204</v>
      </c>
      <c r="CD77" s="309">
        <f t="shared" si="133"/>
        <v>46235</v>
      </c>
      <c r="CE77" s="309">
        <f t="shared" si="133"/>
        <v>46266</v>
      </c>
      <c r="CF77" s="309">
        <f t="shared" si="133"/>
        <v>46296</v>
      </c>
      <c r="CG77" s="309">
        <f t="shared" si="133"/>
        <v>46327</v>
      </c>
      <c r="CH77" s="310">
        <f t="shared" si="133"/>
        <v>46357</v>
      </c>
      <c r="CJ77" s="259" t="s">
        <v>105</v>
      </c>
    </row>
    <row r="78" spans="1:88" ht="15.75" customHeight="1" x14ac:dyDescent="0.3">
      <c r="A78" s="688"/>
      <c r="B78" s="14" t="str">
        <f>B59</f>
        <v>Air Comp</v>
      </c>
      <c r="C78" s="433">
        <f>'2M - SGS'!C78</f>
        <v>8.5109000000000004E-2</v>
      </c>
      <c r="D78" s="433">
        <f>'2M - SGS'!D78</f>
        <v>7.7715000000000006E-2</v>
      </c>
      <c r="E78" s="433">
        <f>'2M - SGS'!E78</f>
        <v>8.6136000000000004E-2</v>
      </c>
      <c r="F78" s="433">
        <f>'2M - SGS'!F78</f>
        <v>7.9796000000000006E-2</v>
      </c>
      <c r="G78" s="433">
        <f>'2M - SGS'!G78</f>
        <v>8.5334999999999994E-2</v>
      </c>
      <c r="H78" s="433">
        <f>'2M - SGS'!H78</f>
        <v>8.1994999999999998E-2</v>
      </c>
      <c r="I78" s="433">
        <f>'2M - SGS'!I78</f>
        <v>8.4098999999999993E-2</v>
      </c>
      <c r="J78" s="433">
        <f>'2M - SGS'!J78</f>
        <v>8.4198999999999996E-2</v>
      </c>
      <c r="K78" s="433">
        <f>'2M - SGS'!K78</f>
        <v>8.2512000000000002E-2</v>
      </c>
      <c r="L78" s="433">
        <f>'2M - SGS'!L78</f>
        <v>8.5277000000000006E-2</v>
      </c>
      <c r="M78" s="433">
        <f>'2M - SGS'!M78</f>
        <v>8.2588999999999996E-2</v>
      </c>
      <c r="N78" s="433">
        <f>'2M - SGS'!N78</f>
        <v>8.5237999999999994E-2</v>
      </c>
      <c r="O78" s="433">
        <f>'2M - SGS'!O78</f>
        <v>8.5109000000000004E-2</v>
      </c>
      <c r="P78" s="433">
        <f>'2M - SGS'!P78</f>
        <v>7.7715000000000006E-2</v>
      </c>
      <c r="Q78" s="433">
        <f>'2M - SGS'!Q78</f>
        <v>8.6136000000000004E-2</v>
      </c>
      <c r="R78" s="433">
        <f>'2M - SGS'!R78</f>
        <v>7.9796000000000006E-2</v>
      </c>
      <c r="S78" s="433">
        <f>'2M - SGS'!S78</f>
        <v>8.5334999999999994E-2</v>
      </c>
      <c r="T78" s="433">
        <f>'2M - SGS'!T78</f>
        <v>8.1994999999999998E-2</v>
      </c>
      <c r="U78" s="433">
        <f>'2M - SGS'!U78</f>
        <v>8.4098999999999993E-2</v>
      </c>
      <c r="V78" s="433">
        <f>'2M - SGS'!V78</f>
        <v>8.4198999999999996E-2</v>
      </c>
      <c r="W78" s="433">
        <f>'2M - SGS'!W78</f>
        <v>8.2512000000000002E-2</v>
      </c>
      <c r="X78" s="433">
        <f>'2M - SGS'!X78</f>
        <v>8.5277000000000006E-2</v>
      </c>
      <c r="Y78" s="433">
        <f>'2M - SGS'!Y78</f>
        <v>8.2588999999999996E-2</v>
      </c>
      <c r="Z78" s="433">
        <f>'2M - SGS'!Z78</f>
        <v>8.5237999999999994E-2</v>
      </c>
      <c r="AA78" s="433">
        <f>'2M - SGS'!AA78</f>
        <v>8.5109000000000004E-2</v>
      </c>
      <c r="AB78" s="433">
        <f>'2M - SGS'!AB78</f>
        <v>7.7715000000000006E-2</v>
      </c>
      <c r="AC78" s="433">
        <f>'2M - SGS'!AC78</f>
        <v>8.6136000000000004E-2</v>
      </c>
      <c r="AD78" s="433">
        <f>'2M - SGS'!AD78</f>
        <v>7.9796000000000006E-2</v>
      </c>
      <c r="AE78" s="433">
        <f>'2M - SGS'!AE78</f>
        <v>8.5334999999999994E-2</v>
      </c>
      <c r="AF78" s="433">
        <f>'2M - SGS'!AF78</f>
        <v>8.1994999999999998E-2</v>
      </c>
      <c r="AG78" s="433">
        <f>'2M - SGS'!AG78</f>
        <v>8.4098999999999993E-2</v>
      </c>
      <c r="AH78" s="433">
        <f>'2M - SGS'!AH78</f>
        <v>8.4198999999999996E-2</v>
      </c>
      <c r="AI78" s="433">
        <f>'2M - SGS'!AI78</f>
        <v>8.2512000000000002E-2</v>
      </c>
      <c r="AJ78" s="433">
        <f>'2M - SGS'!AJ78</f>
        <v>8.5277000000000006E-2</v>
      </c>
      <c r="AK78" s="433">
        <f>'2M - SGS'!AK78</f>
        <v>8.2588999999999996E-2</v>
      </c>
      <c r="AL78" s="433">
        <f>'2M - SGS'!AL78</f>
        <v>8.5237999999999994E-2</v>
      </c>
      <c r="AM78" s="433">
        <f>'2M - SGS'!AM78</f>
        <v>8.5109000000000004E-2</v>
      </c>
      <c r="AN78" s="433">
        <f>'2M - SGS'!AN78</f>
        <v>7.7715000000000006E-2</v>
      </c>
      <c r="AO78" s="433">
        <f>'2M - SGS'!AO78</f>
        <v>8.6136000000000004E-2</v>
      </c>
      <c r="AP78" s="433">
        <f>'2M - SGS'!AP78</f>
        <v>7.9796000000000006E-2</v>
      </c>
      <c r="AQ78" s="433">
        <f>'2M - SGS'!AQ78</f>
        <v>8.5334999999999994E-2</v>
      </c>
      <c r="AR78" s="433">
        <f>'2M - SGS'!AR78</f>
        <v>8.1994999999999998E-2</v>
      </c>
      <c r="AS78" s="433">
        <f>'2M - SGS'!AS78</f>
        <v>8.4098999999999993E-2</v>
      </c>
      <c r="AT78" s="433">
        <f>'2M - SGS'!AT78</f>
        <v>8.4198999999999996E-2</v>
      </c>
      <c r="AU78" s="433">
        <f>'2M - SGS'!AU78</f>
        <v>8.2512000000000002E-2</v>
      </c>
      <c r="AV78" s="433">
        <f>'2M - SGS'!AV78</f>
        <v>8.5277000000000006E-2</v>
      </c>
      <c r="AW78" s="433">
        <f>'2M - SGS'!AW78</f>
        <v>8.2588999999999996E-2</v>
      </c>
      <c r="AX78" s="433">
        <f>'2M - SGS'!AX78</f>
        <v>8.5237999999999994E-2</v>
      </c>
      <c r="AY78" s="433">
        <f>'2M - SGS'!AY78</f>
        <v>8.5109000000000004E-2</v>
      </c>
      <c r="AZ78" s="433">
        <f>'2M - SGS'!AZ78</f>
        <v>7.7715000000000006E-2</v>
      </c>
      <c r="BA78" s="433">
        <f>'2M - SGS'!BA78</f>
        <v>8.6136000000000004E-2</v>
      </c>
      <c r="BB78" s="433">
        <f>'2M - SGS'!BB78</f>
        <v>7.9796000000000006E-2</v>
      </c>
      <c r="BC78" s="433">
        <f>'2M - SGS'!BC78</f>
        <v>8.5334999999999994E-2</v>
      </c>
      <c r="BD78" s="433">
        <f>'2M - SGS'!BD78</f>
        <v>8.1994999999999998E-2</v>
      </c>
      <c r="BE78" s="433">
        <f>'2M - SGS'!BE78</f>
        <v>8.4098999999999993E-2</v>
      </c>
      <c r="BF78" s="433">
        <f>'2M - SGS'!BF78</f>
        <v>8.4198999999999996E-2</v>
      </c>
      <c r="BG78" s="433">
        <f>'2M - SGS'!BG78</f>
        <v>8.2512000000000002E-2</v>
      </c>
      <c r="BH78" s="433">
        <f>'2M - SGS'!BH78</f>
        <v>8.5277000000000006E-2</v>
      </c>
      <c r="BI78" s="433">
        <f>'2M - SGS'!BI78</f>
        <v>8.2588999999999996E-2</v>
      </c>
      <c r="BJ78" s="433">
        <f>'2M - SGS'!BJ78</f>
        <v>8.5237999999999994E-2</v>
      </c>
      <c r="BK78" s="433">
        <f>'2M - SGS'!BK78</f>
        <v>8.5109000000000004E-2</v>
      </c>
      <c r="BL78" s="433">
        <f>'2M - SGS'!BL78</f>
        <v>7.7715000000000006E-2</v>
      </c>
      <c r="BM78" s="433">
        <f>'2M - SGS'!BM78</f>
        <v>8.6136000000000004E-2</v>
      </c>
      <c r="BN78" s="433">
        <f>'2M - SGS'!BN78</f>
        <v>7.9796000000000006E-2</v>
      </c>
      <c r="BO78" s="433">
        <f>'2M - SGS'!BO78</f>
        <v>8.5334999999999994E-2</v>
      </c>
      <c r="BP78" s="433">
        <f>'2M - SGS'!BP78</f>
        <v>8.1994999999999998E-2</v>
      </c>
      <c r="BQ78" s="433">
        <f>'2M - SGS'!BQ78</f>
        <v>8.4098999999999993E-2</v>
      </c>
      <c r="BR78" s="433">
        <f>'2M - SGS'!BR78</f>
        <v>8.4198999999999996E-2</v>
      </c>
      <c r="BS78" s="433">
        <f>'2M - SGS'!BS78</f>
        <v>8.2512000000000002E-2</v>
      </c>
      <c r="BT78" s="433">
        <f>'2M - SGS'!BT78</f>
        <v>8.5277000000000006E-2</v>
      </c>
      <c r="BU78" s="433">
        <f>'2M - SGS'!BU78</f>
        <v>8.2588999999999996E-2</v>
      </c>
      <c r="BV78" s="433">
        <f>'2M - SGS'!BV78</f>
        <v>8.5237999999999994E-2</v>
      </c>
      <c r="BW78" s="433">
        <f>'2M - SGS'!BW78</f>
        <v>8.5109000000000004E-2</v>
      </c>
      <c r="BX78" s="433">
        <f>'2M - SGS'!BX78</f>
        <v>7.7715000000000006E-2</v>
      </c>
      <c r="BY78" s="433">
        <f>'2M - SGS'!BY78</f>
        <v>8.6136000000000004E-2</v>
      </c>
      <c r="BZ78" s="433">
        <f>'2M - SGS'!BZ78</f>
        <v>7.9796000000000006E-2</v>
      </c>
      <c r="CA78" s="433">
        <f>'2M - SGS'!CA78</f>
        <v>8.5334999999999994E-2</v>
      </c>
      <c r="CB78" s="433">
        <f>'2M - SGS'!CB78</f>
        <v>8.1994999999999998E-2</v>
      </c>
      <c r="CC78" s="433">
        <f>'2M - SGS'!CC78</f>
        <v>8.4098999999999993E-2</v>
      </c>
      <c r="CD78" s="433">
        <f>'2M - SGS'!CD78</f>
        <v>8.4198999999999996E-2</v>
      </c>
      <c r="CE78" s="433">
        <f>'2M - SGS'!CE78</f>
        <v>8.2512000000000002E-2</v>
      </c>
      <c r="CF78" s="433">
        <f>'2M - SGS'!CF78</f>
        <v>8.5277000000000006E-2</v>
      </c>
      <c r="CG78" s="433">
        <f>'2M - SGS'!CG78</f>
        <v>8.2588999999999996E-2</v>
      </c>
      <c r="CH78" s="434">
        <f>'2M - SGS'!CH78</f>
        <v>8.5237999999999994E-2</v>
      </c>
      <c r="CJ78" s="278">
        <f>SUM(C78:N78)</f>
        <v>1.0000000000000002</v>
      </c>
    </row>
    <row r="79" spans="1:88" ht="15.6" x14ac:dyDescent="0.3">
      <c r="A79" s="688"/>
      <c r="B79" s="14" t="str">
        <f t="shared" ref="B79:B90" si="134">B60</f>
        <v>Building Shell</v>
      </c>
      <c r="C79" s="433">
        <f>'2M - SGS'!C79</f>
        <v>0.107824</v>
      </c>
      <c r="D79" s="433">
        <f>'2M - SGS'!D79</f>
        <v>9.1051999999999994E-2</v>
      </c>
      <c r="E79" s="433">
        <f>'2M - SGS'!E79</f>
        <v>7.1135000000000004E-2</v>
      </c>
      <c r="F79" s="433">
        <f>'2M - SGS'!F79</f>
        <v>4.1179E-2</v>
      </c>
      <c r="G79" s="433">
        <f>'2M - SGS'!G79</f>
        <v>4.4423999999999998E-2</v>
      </c>
      <c r="H79" s="433">
        <f>'2M - SGS'!H79</f>
        <v>0.106128</v>
      </c>
      <c r="I79" s="433">
        <f>'2M - SGS'!I79</f>
        <v>0.14288100000000001</v>
      </c>
      <c r="J79" s="433">
        <f>'2M - SGS'!J79</f>
        <v>0.133494</v>
      </c>
      <c r="K79" s="433">
        <f>'2M - SGS'!K79</f>
        <v>5.781E-2</v>
      </c>
      <c r="L79" s="433">
        <f>'2M - SGS'!L79</f>
        <v>3.8018000000000003E-2</v>
      </c>
      <c r="M79" s="433">
        <f>'2M - SGS'!M79</f>
        <v>6.2103999999999999E-2</v>
      </c>
      <c r="N79" s="433">
        <f>'2M - SGS'!N79</f>
        <v>0.10395</v>
      </c>
      <c r="O79" s="433">
        <f>'2M - SGS'!O79</f>
        <v>0.107824</v>
      </c>
      <c r="P79" s="433">
        <f>'2M - SGS'!P79</f>
        <v>9.1051999999999994E-2</v>
      </c>
      <c r="Q79" s="433">
        <f>'2M - SGS'!Q79</f>
        <v>7.1135000000000004E-2</v>
      </c>
      <c r="R79" s="433">
        <f>'2M - SGS'!R79</f>
        <v>4.1179E-2</v>
      </c>
      <c r="S79" s="433">
        <f>'2M - SGS'!S79</f>
        <v>4.4423999999999998E-2</v>
      </c>
      <c r="T79" s="433">
        <f>'2M - SGS'!T79</f>
        <v>0.106128</v>
      </c>
      <c r="U79" s="433">
        <f>'2M - SGS'!U79</f>
        <v>0.14288100000000001</v>
      </c>
      <c r="V79" s="433">
        <f>'2M - SGS'!V79</f>
        <v>0.133494</v>
      </c>
      <c r="W79" s="433">
        <f>'2M - SGS'!W79</f>
        <v>5.781E-2</v>
      </c>
      <c r="X79" s="433">
        <f>'2M - SGS'!X79</f>
        <v>3.8018000000000003E-2</v>
      </c>
      <c r="Y79" s="433">
        <f>'2M - SGS'!Y79</f>
        <v>6.2103999999999999E-2</v>
      </c>
      <c r="Z79" s="433">
        <f>'2M - SGS'!Z79</f>
        <v>0.10395</v>
      </c>
      <c r="AA79" s="433">
        <f>'2M - SGS'!AA79</f>
        <v>0.107824</v>
      </c>
      <c r="AB79" s="433">
        <f>'2M - SGS'!AB79</f>
        <v>9.1051999999999994E-2</v>
      </c>
      <c r="AC79" s="433">
        <f>'2M - SGS'!AC79</f>
        <v>7.1135000000000004E-2</v>
      </c>
      <c r="AD79" s="433">
        <f>'2M - SGS'!AD79</f>
        <v>4.1179E-2</v>
      </c>
      <c r="AE79" s="433">
        <f>'2M - SGS'!AE79</f>
        <v>4.4423999999999998E-2</v>
      </c>
      <c r="AF79" s="433">
        <f>'2M - SGS'!AF79</f>
        <v>0.106128</v>
      </c>
      <c r="AG79" s="433">
        <f>'2M - SGS'!AG79</f>
        <v>0.14288100000000001</v>
      </c>
      <c r="AH79" s="433">
        <f>'2M - SGS'!AH79</f>
        <v>0.133494</v>
      </c>
      <c r="AI79" s="433">
        <f>'2M - SGS'!AI79</f>
        <v>5.781E-2</v>
      </c>
      <c r="AJ79" s="433">
        <f>'2M - SGS'!AJ79</f>
        <v>3.8018000000000003E-2</v>
      </c>
      <c r="AK79" s="433">
        <f>'2M - SGS'!AK79</f>
        <v>6.2103999999999999E-2</v>
      </c>
      <c r="AL79" s="433">
        <f>'2M - SGS'!AL79</f>
        <v>0.10395</v>
      </c>
      <c r="AM79" s="433">
        <f>'2M - SGS'!AM79</f>
        <v>0.107824</v>
      </c>
      <c r="AN79" s="433">
        <f>'2M - SGS'!AN79</f>
        <v>9.1051999999999994E-2</v>
      </c>
      <c r="AO79" s="433">
        <f>'2M - SGS'!AO79</f>
        <v>7.1135000000000004E-2</v>
      </c>
      <c r="AP79" s="433">
        <f>'2M - SGS'!AP79</f>
        <v>4.1179E-2</v>
      </c>
      <c r="AQ79" s="433">
        <f>'2M - SGS'!AQ79</f>
        <v>4.4423999999999998E-2</v>
      </c>
      <c r="AR79" s="433">
        <f>'2M - SGS'!AR79</f>
        <v>0.106128</v>
      </c>
      <c r="AS79" s="433">
        <f>'2M - SGS'!AS79</f>
        <v>0.14288100000000001</v>
      </c>
      <c r="AT79" s="433">
        <f>'2M - SGS'!AT79</f>
        <v>0.133494</v>
      </c>
      <c r="AU79" s="433">
        <f>'2M - SGS'!AU79</f>
        <v>5.781E-2</v>
      </c>
      <c r="AV79" s="433">
        <f>'2M - SGS'!AV79</f>
        <v>3.8018000000000003E-2</v>
      </c>
      <c r="AW79" s="433">
        <f>'2M - SGS'!AW79</f>
        <v>6.2103999999999999E-2</v>
      </c>
      <c r="AX79" s="433">
        <f>'2M - SGS'!AX79</f>
        <v>0.10395</v>
      </c>
      <c r="AY79" s="433">
        <f>'2M - SGS'!AY79</f>
        <v>0.107824</v>
      </c>
      <c r="AZ79" s="433">
        <f>'2M - SGS'!AZ79</f>
        <v>9.1051999999999994E-2</v>
      </c>
      <c r="BA79" s="433">
        <f>'2M - SGS'!BA79</f>
        <v>7.1135000000000004E-2</v>
      </c>
      <c r="BB79" s="433">
        <f>'2M - SGS'!BB79</f>
        <v>4.1179E-2</v>
      </c>
      <c r="BC79" s="433">
        <f>'2M - SGS'!BC79</f>
        <v>4.4423999999999998E-2</v>
      </c>
      <c r="BD79" s="433">
        <f>'2M - SGS'!BD79</f>
        <v>0.106128</v>
      </c>
      <c r="BE79" s="433">
        <f>'2M - SGS'!BE79</f>
        <v>0.14288100000000001</v>
      </c>
      <c r="BF79" s="433">
        <f>'2M - SGS'!BF79</f>
        <v>0.133494</v>
      </c>
      <c r="BG79" s="433">
        <f>'2M - SGS'!BG79</f>
        <v>5.781E-2</v>
      </c>
      <c r="BH79" s="433">
        <f>'2M - SGS'!BH79</f>
        <v>3.8018000000000003E-2</v>
      </c>
      <c r="BI79" s="433">
        <f>'2M - SGS'!BI79</f>
        <v>6.2103999999999999E-2</v>
      </c>
      <c r="BJ79" s="433">
        <f>'2M - SGS'!BJ79</f>
        <v>0.10395</v>
      </c>
      <c r="BK79" s="433">
        <f>'2M - SGS'!BK79</f>
        <v>0.107824</v>
      </c>
      <c r="BL79" s="433">
        <f>'2M - SGS'!BL79</f>
        <v>9.1051999999999994E-2</v>
      </c>
      <c r="BM79" s="433">
        <f>'2M - SGS'!BM79</f>
        <v>7.1135000000000004E-2</v>
      </c>
      <c r="BN79" s="433">
        <f>'2M - SGS'!BN79</f>
        <v>4.1179E-2</v>
      </c>
      <c r="BO79" s="433">
        <f>'2M - SGS'!BO79</f>
        <v>4.4423999999999998E-2</v>
      </c>
      <c r="BP79" s="433">
        <f>'2M - SGS'!BP79</f>
        <v>0.106128</v>
      </c>
      <c r="BQ79" s="433">
        <f>'2M - SGS'!BQ79</f>
        <v>0.14288100000000001</v>
      </c>
      <c r="BR79" s="433">
        <f>'2M - SGS'!BR79</f>
        <v>0.133494</v>
      </c>
      <c r="BS79" s="433">
        <f>'2M - SGS'!BS79</f>
        <v>5.781E-2</v>
      </c>
      <c r="BT79" s="433">
        <f>'2M - SGS'!BT79</f>
        <v>3.8018000000000003E-2</v>
      </c>
      <c r="BU79" s="433">
        <f>'2M - SGS'!BU79</f>
        <v>6.2103999999999999E-2</v>
      </c>
      <c r="BV79" s="433">
        <f>'2M - SGS'!BV79</f>
        <v>0.10395</v>
      </c>
      <c r="BW79" s="433">
        <f>'2M - SGS'!BW79</f>
        <v>0.107824</v>
      </c>
      <c r="BX79" s="433">
        <f>'2M - SGS'!BX79</f>
        <v>9.1051999999999994E-2</v>
      </c>
      <c r="BY79" s="433">
        <f>'2M - SGS'!BY79</f>
        <v>7.1135000000000004E-2</v>
      </c>
      <c r="BZ79" s="433">
        <f>'2M - SGS'!BZ79</f>
        <v>4.1179E-2</v>
      </c>
      <c r="CA79" s="433">
        <f>'2M - SGS'!CA79</f>
        <v>4.4423999999999998E-2</v>
      </c>
      <c r="CB79" s="433">
        <f>'2M - SGS'!CB79</f>
        <v>0.106128</v>
      </c>
      <c r="CC79" s="433">
        <f>'2M - SGS'!CC79</f>
        <v>0.14288100000000001</v>
      </c>
      <c r="CD79" s="433">
        <f>'2M - SGS'!CD79</f>
        <v>0.133494</v>
      </c>
      <c r="CE79" s="433">
        <f>'2M - SGS'!CE79</f>
        <v>5.781E-2</v>
      </c>
      <c r="CF79" s="433">
        <f>'2M - SGS'!CF79</f>
        <v>3.8018000000000003E-2</v>
      </c>
      <c r="CG79" s="433">
        <f>'2M - SGS'!CG79</f>
        <v>6.2103999999999999E-2</v>
      </c>
      <c r="CH79" s="434">
        <f>'2M - SGS'!CH79</f>
        <v>0.10395</v>
      </c>
      <c r="CJ79" s="278">
        <f t="shared" ref="CJ79:CJ90" si="135">SUM(C79:N79)</f>
        <v>0.99999900000000008</v>
      </c>
    </row>
    <row r="80" spans="1:88" ht="15.6" x14ac:dyDescent="0.3">
      <c r="A80" s="688"/>
      <c r="B80" s="14" t="str">
        <f t="shared" si="134"/>
        <v>Cooking</v>
      </c>
      <c r="C80" s="433">
        <f>'2M - SGS'!C80</f>
        <v>8.6096000000000006E-2</v>
      </c>
      <c r="D80" s="433">
        <f>'2M - SGS'!D80</f>
        <v>7.8608999999999998E-2</v>
      </c>
      <c r="E80" s="433">
        <f>'2M - SGS'!E80</f>
        <v>8.1547999999999995E-2</v>
      </c>
      <c r="F80" s="433">
        <f>'2M - SGS'!F80</f>
        <v>7.2947999999999999E-2</v>
      </c>
      <c r="G80" s="433">
        <f>'2M - SGS'!G80</f>
        <v>8.6277000000000006E-2</v>
      </c>
      <c r="H80" s="433">
        <f>'2M - SGS'!H80</f>
        <v>8.3294000000000007E-2</v>
      </c>
      <c r="I80" s="433">
        <f>'2M - SGS'!I80</f>
        <v>8.5859000000000005E-2</v>
      </c>
      <c r="J80" s="433">
        <f>'2M - SGS'!J80</f>
        <v>8.5885000000000003E-2</v>
      </c>
      <c r="K80" s="433">
        <f>'2M - SGS'!K80</f>
        <v>8.3474999999999994E-2</v>
      </c>
      <c r="L80" s="433">
        <f>'2M - SGS'!L80</f>
        <v>8.6262000000000005E-2</v>
      </c>
      <c r="M80" s="433">
        <f>'2M - SGS'!M80</f>
        <v>8.3496000000000001E-2</v>
      </c>
      <c r="N80" s="433">
        <f>'2M - SGS'!N80</f>
        <v>8.6250999999999994E-2</v>
      </c>
      <c r="O80" s="433">
        <f>'2M - SGS'!O80</f>
        <v>8.6096000000000006E-2</v>
      </c>
      <c r="P80" s="433">
        <f>'2M - SGS'!P80</f>
        <v>7.8608999999999998E-2</v>
      </c>
      <c r="Q80" s="433">
        <f>'2M - SGS'!Q80</f>
        <v>8.1547999999999995E-2</v>
      </c>
      <c r="R80" s="433">
        <f>'2M - SGS'!R80</f>
        <v>7.2947999999999999E-2</v>
      </c>
      <c r="S80" s="433">
        <f>'2M - SGS'!S80</f>
        <v>8.6277000000000006E-2</v>
      </c>
      <c r="T80" s="433">
        <f>'2M - SGS'!T80</f>
        <v>8.3294000000000007E-2</v>
      </c>
      <c r="U80" s="433">
        <f>'2M - SGS'!U80</f>
        <v>8.5859000000000005E-2</v>
      </c>
      <c r="V80" s="433">
        <f>'2M - SGS'!V80</f>
        <v>8.5885000000000003E-2</v>
      </c>
      <c r="W80" s="433">
        <f>'2M - SGS'!W80</f>
        <v>8.3474999999999994E-2</v>
      </c>
      <c r="X80" s="433">
        <f>'2M - SGS'!X80</f>
        <v>8.6262000000000005E-2</v>
      </c>
      <c r="Y80" s="433">
        <f>'2M - SGS'!Y80</f>
        <v>8.3496000000000001E-2</v>
      </c>
      <c r="Z80" s="433">
        <f>'2M - SGS'!Z80</f>
        <v>8.6250999999999994E-2</v>
      </c>
      <c r="AA80" s="433">
        <f>'2M - SGS'!AA80</f>
        <v>8.6096000000000006E-2</v>
      </c>
      <c r="AB80" s="433">
        <f>'2M - SGS'!AB80</f>
        <v>7.8608999999999998E-2</v>
      </c>
      <c r="AC80" s="433">
        <f>'2M - SGS'!AC80</f>
        <v>8.1547999999999995E-2</v>
      </c>
      <c r="AD80" s="433">
        <f>'2M - SGS'!AD80</f>
        <v>7.2947999999999999E-2</v>
      </c>
      <c r="AE80" s="433">
        <f>'2M - SGS'!AE80</f>
        <v>8.6277000000000006E-2</v>
      </c>
      <c r="AF80" s="433">
        <f>'2M - SGS'!AF80</f>
        <v>8.3294000000000007E-2</v>
      </c>
      <c r="AG80" s="433">
        <f>'2M - SGS'!AG80</f>
        <v>8.5859000000000005E-2</v>
      </c>
      <c r="AH80" s="433">
        <f>'2M - SGS'!AH80</f>
        <v>8.5885000000000003E-2</v>
      </c>
      <c r="AI80" s="433">
        <f>'2M - SGS'!AI80</f>
        <v>8.3474999999999994E-2</v>
      </c>
      <c r="AJ80" s="433">
        <f>'2M - SGS'!AJ80</f>
        <v>8.6262000000000005E-2</v>
      </c>
      <c r="AK80" s="433">
        <f>'2M - SGS'!AK80</f>
        <v>8.3496000000000001E-2</v>
      </c>
      <c r="AL80" s="433">
        <f>'2M - SGS'!AL80</f>
        <v>8.6250999999999994E-2</v>
      </c>
      <c r="AM80" s="433">
        <f>'2M - SGS'!AM80</f>
        <v>8.6096000000000006E-2</v>
      </c>
      <c r="AN80" s="433">
        <f>'2M - SGS'!AN80</f>
        <v>7.8608999999999998E-2</v>
      </c>
      <c r="AO80" s="433">
        <f>'2M - SGS'!AO80</f>
        <v>8.1547999999999995E-2</v>
      </c>
      <c r="AP80" s="433">
        <f>'2M - SGS'!AP80</f>
        <v>7.2947999999999999E-2</v>
      </c>
      <c r="AQ80" s="433">
        <f>'2M - SGS'!AQ80</f>
        <v>8.6277000000000006E-2</v>
      </c>
      <c r="AR80" s="433">
        <f>'2M - SGS'!AR80</f>
        <v>8.3294000000000007E-2</v>
      </c>
      <c r="AS80" s="433">
        <f>'2M - SGS'!AS80</f>
        <v>8.5859000000000005E-2</v>
      </c>
      <c r="AT80" s="433">
        <f>'2M - SGS'!AT80</f>
        <v>8.5885000000000003E-2</v>
      </c>
      <c r="AU80" s="433">
        <f>'2M - SGS'!AU80</f>
        <v>8.3474999999999994E-2</v>
      </c>
      <c r="AV80" s="433">
        <f>'2M - SGS'!AV80</f>
        <v>8.6262000000000005E-2</v>
      </c>
      <c r="AW80" s="433">
        <f>'2M - SGS'!AW80</f>
        <v>8.3496000000000001E-2</v>
      </c>
      <c r="AX80" s="433">
        <f>'2M - SGS'!AX80</f>
        <v>8.6250999999999994E-2</v>
      </c>
      <c r="AY80" s="433">
        <f>'2M - SGS'!AY80</f>
        <v>8.6096000000000006E-2</v>
      </c>
      <c r="AZ80" s="433">
        <f>'2M - SGS'!AZ80</f>
        <v>7.8608999999999998E-2</v>
      </c>
      <c r="BA80" s="433">
        <f>'2M - SGS'!BA80</f>
        <v>8.1547999999999995E-2</v>
      </c>
      <c r="BB80" s="433">
        <f>'2M - SGS'!BB80</f>
        <v>7.2947999999999999E-2</v>
      </c>
      <c r="BC80" s="433">
        <f>'2M - SGS'!BC80</f>
        <v>8.6277000000000006E-2</v>
      </c>
      <c r="BD80" s="433">
        <f>'2M - SGS'!BD80</f>
        <v>8.3294000000000007E-2</v>
      </c>
      <c r="BE80" s="433">
        <f>'2M - SGS'!BE80</f>
        <v>8.5859000000000005E-2</v>
      </c>
      <c r="BF80" s="433">
        <f>'2M - SGS'!BF80</f>
        <v>8.5885000000000003E-2</v>
      </c>
      <c r="BG80" s="433">
        <f>'2M - SGS'!BG80</f>
        <v>8.3474999999999994E-2</v>
      </c>
      <c r="BH80" s="433">
        <f>'2M - SGS'!BH80</f>
        <v>8.6262000000000005E-2</v>
      </c>
      <c r="BI80" s="433">
        <f>'2M - SGS'!BI80</f>
        <v>8.3496000000000001E-2</v>
      </c>
      <c r="BJ80" s="433">
        <f>'2M - SGS'!BJ80</f>
        <v>8.6250999999999994E-2</v>
      </c>
      <c r="BK80" s="433">
        <f>'2M - SGS'!BK80</f>
        <v>8.6096000000000006E-2</v>
      </c>
      <c r="BL80" s="433">
        <f>'2M - SGS'!BL80</f>
        <v>7.8608999999999998E-2</v>
      </c>
      <c r="BM80" s="433">
        <f>'2M - SGS'!BM80</f>
        <v>8.1547999999999995E-2</v>
      </c>
      <c r="BN80" s="433">
        <f>'2M - SGS'!BN80</f>
        <v>7.2947999999999999E-2</v>
      </c>
      <c r="BO80" s="433">
        <f>'2M - SGS'!BO80</f>
        <v>8.6277000000000006E-2</v>
      </c>
      <c r="BP80" s="433">
        <f>'2M - SGS'!BP80</f>
        <v>8.3294000000000007E-2</v>
      </c>
      <c r="BQ80" s="433">
        <f>'2M - SGS'!BQ80</f>
        <v>8.5859000000000005E-2</v>
      </c>
      <c r="BR80" s="433">
        <f>'2M - SGS'!BR80</f>
        <v>8.5885000000000003E-2</v>
      </c>
      <c r="BS80" s="433">
        <f>'2M - SGS'!BS80</f>
        <v>8.3474999999999994E-2</v>
      </c>
      <c r="BT80" s="433">
        <f>'2M - SGS'!BT80</f>
        <v>8.6262000000000005E-2</v>
      </c>
      <c r="BU80" s="433">
        <f>'2M - SGS'!BU80</f>
        <v>8.3496000000000001E-2</v>
      </c>
      <c r="BV80" s="433">
        <f>'2M - SGS'!BV80</f>
        <v>8.6250999999999994E-2</v>
      </c>
      <c r="BW80" s="433">
        <f>'2M - SGS'!BW80</f>
        <v>8.6096000000000006E-2</v>
      </c>
      <c r="BX80" s="433">
        <f>'2M - SGS'!BX80</f>
        <v>7.8608999999999998E-2</v>
      </c>
      <c r="BY80" s="433">
        <f>'2M - SGS'!BY80</f>
        <v>8.1547999999999995E-2</v>
      </c>
      <c r="BZ80" s="433">
        <f>'2M - SGS'!BZ80</f>
        <v>7.2947999999999999E-2</v>
      </c>
      <c r="CA80" s="433">
        <f>'2M - SGS'!CA80</f>
        <v>8.6277000000000006E-2</v>
      </c>
      <c r="CB80" s="433">
        <f>'2M - SGS'!CB80</f>
        <v>8.3294000000000007E-2</v>
      </c>
      <c r="CC80" s="433">
        <f>'2M - SGS'!CC80</f>
        <v>8.5859000000000005E-2</v>
      </c>
      <c r="CD80" s="433">
        <f>'2M - SGS'!CD80</f>
        <v>8.5885000000000003E-2</v>
      </c>
      <c r="CE80" s="433">
        <f>'2M - SGS'!CE80</f>
        <v>8.3474999999999994E-2</v>
      </c>
      <c r="CF80" s="433">
        <f>'2M - SGS'!CF80</f>
        <v>8.6262000000000005E-2</v>
      </c>
      <c r="CG80" s="433">
        <f>'2M - SGS'!CG80</f>
        <v>8.3496000000000001E-2</v>
      </c>
      <c r="CH80" s="434">
        <f>'2M - SGS'!CH80</f>
        <v>8.6250999999999994E-2</v>
      </c>
      <c r="CJ80" s="278">
        <f t="shared" si="135"/>
        <v>0.99999999999999989</v>
      </c>
    </row>
    <row r="81" spans="1:88" ht="15.6" x14ac:dyDescent="0.3">
      <c r="A81" s="688"/>
      <c r="B81" s="14" t="str">
        <f t="shared" si="134"/>
        <v>Cooling</v>
      </c>
      <c r="C81" s="433">
        <f>'2M - SGS'!C81</f>
        <v>6.0000000000000002E-6</v>
      </c>
      <c r="D81" s="433">
        <f>'2M - SGS'!D81</f>
        <v>2.4699999999999999E-4</v>
      </c>
      <c r="E81" s="433">
        <f>'2M - SGS'!E81</f>
        <v>7.2360000000000002E-3</v>
      </c>
      <c r="F81" s="433">
        <f>'2M - SGS'!F81</f>
        <v>2.1690999999999998E-2</v>
      </c>
      <c r="G81" s="433">
        <f>'2M - SGS'!G81</f>
        <v>6.2979999999999994E-2</v>
      </c>
      <c r="H81" s="433">
        <f>'2M - SGS'!H81</f>
        <v>0.21317</v>
      </c>
      <c r="I81" s="433">
        <f>'2M - SGS'!I81</f>
        <v>0.29002899999999998</v>
      </c>
      <c r="J81" s="433">
        <f>'2M - SGS'!J81</f>
        <v>0.270206</v>
      </c>
      <c r="K81" s="433">
        <f>'2M - SGS'!K81</f>
        <v>0.108695</v>
      </c>
      <c r="L81" s="433">
        <f>'2M - SGS'!L81</f>
        <v>1.9643000000000001E-2</v>
      </c>
      <c r="M81" s="433">
        <f>'2M - SGS'!M81</f>
        <v>6.0299999999999998E-3</v>
      </c>
      <c r="N81" s="433">
        <f>'2M - SGS'!N81</f>
        <v>6.3999999999999997E-5</v>
      </c>
      <c r="O81" s="433">
        <f>'2M - SGS'!O81</f>
        <v>6.0000000000000002E-6</v>
      </c>
      <c r="P81" s="433">
        <f>'2M - SGS'!P81</f>
        <v>2.4699999999999999E-4</v>
      </c>
      <c r="Q81" s="433">
        <f>'2M - SGS'!Q81</f>
        <v>7.2360000000000002E-3</v>
      </c>
      <c r="R81" s="433">
        <f>'2M - SGS'!R81</f>
        <v>2.1690999999999998E-2</v>
      </c>
      <c r="S81" s="433">
        <f>'2M - SGS'!S81</f>
        <v>6.2979999999999994E-2</v>
      </c>
      <c r="T81" s="433">
        <f>'2M - SGS'!T81</f>
        <v>0.21317</v>
      </c>
      <c r="U81" s="433">
        <f>'2M - SGS'!U81</f>
        <v>0.29002899999999998</v>
      </c>
      <c r="V81" s="433">
        <f>'2M - SGS'!V81</f>
        <v>0.270206</v>
      </c>
      <c r="W81" s="433">
        <f>'2M - SGS'!W81</f>
        <v>0.108695</v>
      </c>
      <c r="X81" s="433">
        <f>'2M - SGS'!X81</f>
        <v>1.9643000000000001E-2</v>
      </c>
      <c r="Y81" s="433">
        <f>'2M - SGS'!Y81</f>
        <v>6.0299999999999998E-3</v>
      </c>
      <c r="Z81" s="433">
        <f>'2M - SGS'!Z81</f>
        <v>6.3999999999999997E-5</v>
      </c>
      <c r="AA81" s="433">
        <f>'2M - SGS'!AA81</f>
        <v>6.0000000000000002E-6</v>
      </c>
      <c r="AB81" s="433">
        <f>'2M - SGS'!AB81</f>
        <v>2.4699999999999999E-4</v>
      </c>
      <c r="AC81" s="433">
        <f>'2M - SGS'!AC81</f>
        <v>7.2360000000000002E-3</v>
      </c>
      <c r="AD81" s="433">
        <f>'2M - SGS'!AD81</f>
        <v>2.1690999999999998E-2</v>
      </c>
      <c r="AE81" s="433">
        <f>'2M - SGS'!AE81</f>
        <v>6.2979999999999994E-2</v>
      </c>
      <c r="AF81" s="433">
        <f>'2M - SGS'!AF81</f>
        <v>0.21317</v>
      </c>
      <c r="AG81" s="433">
        <f>'2M - SGS'!AG81</f>
        <v>0.29002899999999998</v>
      </c>
      <c r="AH81" s="433">
        <f>'2M - SGS'!AH81</f>
        <v>0.270206</v>
      </c>
      <c r="AI81" s="433">
        <f>'2M - SGS'!AI81</f>
        <v>0.108695</v>
      </c>
      <c r="AJ81" s="433">
        <f>'2M - SGS'!AJ81</f>
        <v>1.9643000000000001E-2</v>
      </c>
      <c r="AK81" s="433">
        <f>'2M - SGS'!AK81</f>
        <v>6.0299999999999998E-3</v>
      </c>
      <c r="AL81" s="433">
        <f>'2M - SGS'!AL81</f>
        <v>6.3999999999999997E-5</v>
      </c>
      <c r="AM81" s="433">
        <f>'2M - SGS'!AM81</f>
        <v>6.0000000000000002E-6</v>
      </c>
      <c r="AN81" s="433">
        <f>'2M - SGS'!AN81</f>
        <v>2.4699999999999999E-4</v>
      </c>
      <c r="AO81" s="433">
        <f>'2M - SGS'!AO81</f>
        <v>7.2360000000000002E-3</v>
      </c>
      <c r="AP81" s="433">
        <f>'2M - SGS'!AP81</f>
        <v>2.1690999999999998E-2</v>
      </c>
      <c r="AQ81" s="433">
        <f>'2M - SGS'!AQ81</f>
        <v>6.2979999999999994E-2</v>
      </c>
      <c r="AR81" s="433">
        <f>'2M - SGS'!AR81</f>
        <v>0.21317</v>
      </c>
      <c r="AS81" s="433">
        <f>'2M - SGS'!AS81</f>
        <v>0.29002899999999998</v>
      </c>
      <c r="AT81" s="433">
        <f>'2M - SGS'!AT81</f>
        <v>0.270206</v>
      </c>
      <c r="AU81" s="433">
        <f>'2M - SGS'!AU81</f>
        <v>0.108695</v>
      </c>
      <c r="AV81" s="433">
        <f>'2M - SGS'!AV81</f>
        <v>1.9643000000000001E-2</v>
      </c>
      <c r="AW81" s="433">
        <f>'2M - SGS'!AW81</f>
        <v>6.0299999999999998E-3</v>
      </c>
      <c r="AX81" s="433">
        <f>'2M - SGS'!AX81</f>
        <v>6.3999999999999997E-5</v>
      </c>
      <c r="AY81" s="433">
        <f>'2M - SGS'!AY81</f>
        <v>6.0000000000000002E-6</v>
      </c>
      <c r="AZ81" s="433">
        <f>'2M - SGS'!AZ81</f>
        <v>2.4699999999999999E-4</v>
      </c>
      <c r="BA81" s="433">
        <f>'2M - SGS'!BA81</f>
        <v>7.2360000000000002E-3</v>
      </c>
      <c r="BB81" s="433">
        <f>'2M - SGS'!BB81</f>
        <v>2.1690999999999998E-2</v>
      </c>
      <c r="BC81" s="433">
        <f>'2M - SGS'!BC81</f>
        <v>6.2979999999999994E-2</v>
      </c>
      <c r="BD81" s="433">
        <f>'2M - SGS'!BD81</f>
        <v>0.21317</v>
      </c>
      <c r="BE81" s="433">
        <f>'2M - SGS'!BE81</f>
        <v>0.29002899999999998</v>
      </c>
      <c r="BF81" s="433">
        <f>'2M - SGS'!BF81</f>
        <v>0.270206</v>
      </c>
      <c r="BG81" s="433">
        <f>'2M - SGS'!BG81</f>
        <v>0.108695</v>
      </c>
      <c r="BH81" s="433">
        <f>'2M - SGS'!BH81</f>
        <v>1.9643000000000001E-2</v>
      </c>
      <c r="BI81" s="433">
        <f>'2M - SGS'!BI81</f>
        <v>6.0299999999999998E-3</v>
      </c>
      <c r="BJ81" s="433">
        <f>'2M - SGS'!BJ81</f>
        <v>6.3999999999999997E-5</v>
      </c>
      <c r="BK81" s="433">
        <f>'2M - SGS'!BK81</f>
        <v>6.0000000000000002E-6</v>
      </c>
      <c r="BL81" s="433">
        <f>'2M - SGS'!BL81</f>
        <v>2.4699999999999999E-4</v>
      </c>
      <c r="BM81" s="433">
        <f>'2M - SGS'!BM81</f>
        <v>7.2360000000000002E-3</v>
      </c>
      <c r="BN81" s="433">
        <f>'2M - SGS'!BN81</f>
        <v>2.1690999999999998E-2</v>
      </c>
      <c r="BO81" s="433">
        <f>'2M - SGS'!BO81</f>
        <v>6.2979999999999994E-2</v>
      </c>
      <c r="BP81" s="433">
        <f>'2M - SGS'!BP81</f>
        <v>0.21317</v>
      </c>
      <c r="BQ81" s="433">
        <f>'2M - SGS'!BQ81</f>
        <v>0.29002899999999998</v>
      </c>
      <c r="BR81" s="433">
        <f>'2M - SGS'!BR81</f>
        <v>0.270206</v>
      </c>
      <c r="BS81" s="433">
        <f>'2M - SGS'!BS81</f>
        <v>0.108695</v>
      </c>
      <c r="BT81" s="433">
        <f>'2M - SGS'!BT81</f>
        <v>1.9643000000000001E-2</v>
      </c>
      <c r="BU81" s="433">
        <f>'2M - SGS'!BU81</f>
        <v>6.0299999999999998E-3</v>
      </c>
      <c r="BV81" s="433">
        <f>'2M - SGS'!BV81</f>
        <v>6.3999999999999997E-5</v>
      </c>
      <c r="BW81" s="433">
        <f>'2M - SGS'!BW81</f>
        <v>6.0000000000000002E-6</v>
      </c>
      <c r="BX81" s="433">
        <f>'2M - SGS'!BX81</f>
        <v>2.4699999999999999E-4</v>
      </c>
      <c r="BY81" s="433">
        <f>'2M - SGS'!BY81</f>
        <v>7.2360000000000002E-3</v>
      </c>
      <c r="BZ81" s="433">
        <f>'2M - SGS'!BZ81</f>
        <v>2.1690999999999998E-2</v>
      </c>
      <c r="CA81" s="433">
        <f>'2M - SGS'!CA81</f>
        <v>6.2979999999999994E-2</v>
      </c>
      <c r="CB81" s="433">
        <f>'2M - SGS'!CB81</f>
        <v>0.21317</v>
      </c>
      <c r="CC81" s="433">
        <f>'2M - SGS'!CC81</f>
        <v>0.29002899999999998</v>
      </c>
      <c r="CD81" s="433">
        <f>'2M - SGS'!CD81</f>
        <v>0.270206</v>
      </c>
      <c r="CE81" s="433">
        <f>'2M - SGS'!CE81</f>
        <v>0.108695</v>
      </c>
      <c r="CF81" s="433">
        <f>'2M - SGS'!CF81</f>
        <v>1.9643000000000001E-2</v>
      </c>
      <c r="CG81" s="433">
        <f>'2M - SGS'!CG81</f>
        <v>6.0299999999999998E-3</v>
      </c>
      <c r="CH81" s="434">
        <f>'2M - SGS'!CH81</f>
        <v>6.3999999999999997E-5</v>
      </c>
      <c r="CJ81" s="278">
        <f t="shared" si="135"/>
        <v>0.9999969999999998</v>
      </c>
    </row>
    <row r="82" spans="1:88" ht="15.6" x14ac:dyDescent="0.3">
      <c r="A82" s="688"/>
      <c r="B82" s="14" t="str">
        <f t="shared" si="134"/>
        <v>Ext Lighting</v>
      </c>
      <c r="C82" s="433">
        <f>'2M - SGS'!C82</f>
        <v>0.106265</v>
      </c>
      <c r="D82" s="433">
        <f>'2M - SGS'!D82</f>
        <v>8.2161999999999999E-2</v>
      </c>
      <c r="E82" s="433">
        <f>'2M - SGS'!E82</f>
        <v>7.0887000000000006E-2</v>
      </c>
      <c r="F82" s="433">
        <f>'2M - SGS'!F82</f>
        <v>6.8145999999999998E-2</v>
      </c>
      <c r="G82" s="433">
        <f>'2M - SGS'!G82</f>
        <v>8.1852999999999995E-2</v>
      </c>
      <c r="H82" s="433">
        <f>'2M - SGS'!H82</f>
        <v>6.7163E-2</v>
      </c>
      <c r="I82" s="433">
        <f>'2M - SGS'!I82</f>
        <v>8.6751999999999996E-2</v>
      </c>
      <c r="J82" s="433">
        <f>'2M - SGS'!J82</f>
        <v>6.9401000000000004E-2</v>
      </c>
      <c r="K82" s="433">
        <f>'2M - SGS'!K82</f>
        <v>8.2907999999999996E-2</v>
      </c>
      <c r="L82" s="433">
        <f>'2M - SGS'!L82</f>
        <v>0.100507</v>
      </c>
      <c r="M82" s="433">
        <f>'2M - SGS'!M82</f>
        <v>8.7251999999999996E-2</v>
      </c>
      <c r="N82" s="433">
        <f>'2M - SGS'!N82</f>
        <v>9.6703999999999998E-2</v>
      </c>
      <c r="O82" s="433">
        <f>'2M - SGS'!O82</f>
        <v>0.106265</v>
      </c>
      <c r="P82" s="433">
        <f>'2M - SGS'!P82</f>
        <v>8.2161999999999999E-2</v>
      </c>
      <c r="Q82" s="433">
        <f>'2M - SGS'!Q82</f>
        <v>7.0887000000000006E-2</v>
      </c>
      <c r="R82" s="433">
        <f>'2M - SGS'!R82</f>
        <v>6.8145999999999998E-2</v>
      </c>
      <c r="S82" s="433">
        <f>'2M - SGS'!S82</f>
        <v>8.1852999999999995E-2</v>
      </c>
      <c r="T82" s="433">
        <f>'2M - SGS'!T82</f>
        <v>6.7163E-2</v>
      </c>
      <c r="U82" s="433">
        <f>'2M - SGS'!U82</f>
        <v>8.6751999999999996E-2</v>
      </c>
      <c r="V82" s="433">
        <f>'2M - SGS'!V82</f>
        <v>6.9401000000000004E-2</v>
      </c>
      <c r="W82" s="433">
        <f>'2M - SGS'!W82</f>
        <v>8.2907999999999996E-2</v>
      </c>
      <c r="X82" s="433">
        <f>'2M - SGS'!X82</f>
        <v>0.100507</v>
      </c>
      <c r="Y82" s="433">
        <f>'2M - SGS'!Y82</f>
        <v>8.7251999999999996E-2</v>
      </c>
      <c r="Z82" s="433">
        <f>'2M - SGS'!Z82</f>
        <v>9.6703999999999998E-2</v>
      </c>
      <c r="AA82" s="433">
        <f>'2M - SGS'!AA82</f>
        <v>0.106265</v>
      </c>
      <c r="AB82" s="433">
        <f>'2M - SGS'!AB82</f>
        <v>8.2161999999999999E-2</v>
      </c>
      <c r="AC82" s="433">
        <f>'2M - SGS'!AC82</f>
        <v>7.0887000000000006E-2</v>
      </c>
      <c r="AD82" s="433">
        <f>'2M - SGS'!AD82</f>
        <v>6.8145999999999998E-2</v>
      </c>
      <c r="AE82" s="433">
        <f>'2M - SGS'!AE82</f>
        <v>8.1852999999999995E-2</v>
      </c>
      <c r="AF82" s="433">
        <f>'2M - SGS'!AF82</f>
        <v>6.7163E-2</v>
      </c>
      <c r="AG82" s="433">
        <f>'2M - SGS'!AG82</f>
        <v>8.6751999999999996E-2</v>
      </c>
      <c r="AH82" s="433">
        <f>'2M - SGS'!AH82</f>
        <v>6.9401000000000004E-2</v>
      </c>
      <c r="AI82" s="433">
        <f>'2M - SGS'!AI82</f>
        <v>8.2907999999999996E-2</v>
      </c>
      <c r="AJ82" s="433">
        <f>'2M - SGS'!AJ82</f>
        <v>0.100507</v>
      </c>
      <c r="AK82" s="433">
        <f>'2M - SGS'!AK82</f>
        <v>8.7251999999999996E-2</v>
      </c>
      <c r="AL82" s="433">
        <f>'2M - SGS'!AL82</f>
        <v>9.6703999999999998E-2</v>
      </c>
      <c r="AM82" s="433">
        <f>'2M - SGS'!AM82</f>
        <v>0.106265</v>
      </c>
      <c r="AN82" s="433">
        <f>'2M - SGS'!AN82</f>
        <v>8.2161999999999999E-2</v>
      </c>
      <c r="AO82" s="433">
        <f>'2M - SGS'!AO82</f>
        <v>7.0887000000000006E-2</v>
      </c>
      <c r="AP82" s="433">
        <f>'2M - SGS'!AP82</f>
        <v>6.8145999999999998E-2</v>
      </c>
      <c r="AQ82" s="433">
        <f>'2M - SGS'!AQ82</f>
        <v>8.1852999999999995E-2</v>
      </c>
      <c r="AR82" s="433">
        <f>'2M - SGS'!AR82</f>
        <v>6.7163E-2</v>
      </c>
      <c r="AS82" s="433">
        <f>'2M - SGS'!AS82</f>
        <v>8.6751999999999996E-2</v>
      </c>
      <c r="AT82" s="433">
        <f>'2M - SGS'!AT82</f>
        <v>6.9401000000000004E-2</v>
      </c>
      <c r="AU82" s="433">
        <f>'2M - SGS'!AU82</f>
        <v>8.2907999999999996E-2</v>
      </c>
      <c r="AV82" s="433">
        <f>'2M - SGS'!AV82</f>
        <v>0.100507</v>
      </c>
      <c r="AW82" s="433">
        <f>'2M - SGS'!AW82</f>
        <v>8.7251999999999996E-2</v>
      </c>
      <c r="AX82" s="433">
        <f>'2M - SGS'!AX82</f>
        <v>9.6703999999999998E-2</v>
      </c>
      <c r="AY82" s="433">
        <f>'2M - SGS'!AY82</f>
        <v>0.106265</v>
      </c>
      <c r="AZ82" s="433">
        <f>'2M - SGS'!AZ82</f>
        <v>8.2161999999999999E-2</v>
      </c>
      <c r="BA82" s="433">
        <f>'2M - SGS'!BA82</f>
        <v>7.0887000000000006E-2</v>
      </c>
      <c r="BB82" s="433">
        <f>'2M - SGS'!BB82</f>
        <v>6.8145999999999998E-2</v>
      </c>
      <c r="BC82" s="433">
        <f>'2M - SGS'!BC82</f>
        <v>8.1852999999999995E-2</v>
      </c>
      <c r="BD82" s="433">
        <f>'2M - SGS'!BD82</f>
        <v>6.7163E-2</v>
      </c>
      <c r="BE82" s="433">
        <f>'2M - SGS'!BE82</f>
        <v>8.6751999999999996E-2</v>
      </c>
      <c r="BF82" s="433">
        <f>'2M - SGS'!BF82</f>
        <v>6.9401000000000004E-2</v>
      </c>
      <c r="BG82" s="433">
        <f>'2M - SGS'!BG82</f>
        <v>8.2907999999999996E-2</v>
      </c>
      <c r="BH82" s="433">
        <f>'2M - SGS'!BH82</f>
        <v>0.100507</v>
      </c>
      <c r="BI82" s="433">
        <f>'2M - SGS'!BI82</f>
        <v>8.7251999999999996E-2</v>
      </c>
      <c r="BJ82" s="433">
        <f>'2M - SGS'!BJ82</f>
        <v>9.6703999999999998E-2</v>
      </c>
      <c r="BK82" s="433">
        <f>'2M - SGS'!BK82</f>
        <v>0.106265</v>
      </c>
      <c r="BL82" s="433">
        <f>'2M - SGS'!BL82</f>
        <v>8.2161999999999999E-2</v>
      </c>
      <c r="BM82" s="433">
        <f>'2M - SGS'!BM82</f>
        <v>7.0887000000000006E-2</v>
      </c>
      <c r="BN82" s="433">
        <f>'2M - SGS'!BN82</f>
        <v>6.8145999999999998E-2</v>
      </c>
      <c r="BO82" s="433">
        <f>'2M - SGS'!BO82</f>
        <v>8.1852999999999995E-2</v>
      </c>
      <c r="BP82" s="433">
        <f>'2M - SGS'!BP82</f>
        <v>6.7163E-2</v>
      </c>
      <c r="BQ82" s="433">
        <f>'2M - SGS'!BQ82</f>
        <v>8.6751999999999996E-2</v>
      </c>
      <c r="BR82" s="433">
        <f>'2M - SGS'!BR82</f>
        <v>6.9401000000000004E-2</v>
      </c>
      <c r="BS82" s="433">
        <f>'2M - SGS'!BS82</f>
        <v>8.2907999999999996E-2</v>
      </c>
      <c r="BT82" s="433">
        <f>'2M - SGS'!BT82</f>
        <v>0.100507</v>
      </c>
      <c r="BU82" s="433">
        <f>'2M - SGS'!BU82</f>
        <v>8.7251999999999996E-2</v>
      </c>
      <c r="BV82" s="433">
        <f>'2M - SGS'!BV82</f>
        <v>9.6703999999999998E-2</v>
      </c>
      <c r="BW82" s="433">
        <f>'2M - SGS'!BW82</f>
        <v>0.106265</v>
      </c>
      <c r="BX82" s="433">
        <f>'2M - SGS'!BX82</f>
        <v>8.2161999999999999E-2</v>
      </c>
      <c r="BY82" s="433">
        <f>'2M - SGS'!BY82</f>
        <v>7.0887000000000006E-2</v>
      </c>
      <c r="BZ82" s="433">
        <f>'2M - SGS'!BZ82</f>
        <v>6.8145999999999998E-2</v>
      </c>
      <c r="CA82" s="433">
        <f>'2M - SGS'!CA82</f>
        <v>8.1852999999999995E-2</v>
      </c>
      <c r="CB82" s="433">
        <f>'2M - SGS'!CB82</f>
        <v>6.7163E-2</v>
      </c>
      <c r="CC82" s="433">
        <f>'2M - SGS'!CC82</f>
        <v>8.6751999999999996E-2</v>
      </c>
      <c r="CD82" s="433">
        <f>'2M - SGS'!CD82</f>
        <v>6.9401000000000004E-2</v>
      </c>
      <c r="CE82" s="433">
        <f>'2M - SGS'!CE82</f>
        <v>8.2907999999999996E-2</v>
      </c>
      <c r="CF82" s="433">
        <f>'2M - SGS'!CF82</f>
        <v>0.100507</v>
      </c>
      <c r="CG82" s="433">
        <f>'2M - SGS'!CG82</f>
        <v>8.7251999999999996E-2</v>
      </c>
      <c r="CH82" s="434">
        <f>'2M - SGS'!CH82</f>
        <v>9.6703999999999998E-2</v>
      </c>
      <c r="CJ82" s="278">
        <f t="shared" si="135"/>
        <v>1</v>
      </c>
    </row>
    <row r="83" spans="1:88" ht="15.6" x14ac:dyDescent="0.3">
      <c r="A83" s="688"/>
      <c r="B83" s="14" t="str">
        <f t="shared" si="134"/>
        <v>Heating</v>
      </c>
      <c r="C83" s="433">
        <f>'2M - SGS'!C83</f>
        <v>0.210397</v>
      </c>
      <c r="D83" s="433">
        <f>'2M - SGS'!D83</f>
        <v>0.17743600000000001</v>
      </c>
      <c r="E83" s="433">
        <f>'2M - SGS'!E83</f>
        <v>0.13192400000000001</v>
      </c>
      <c r="F83" s="433">
        <f>'2M - SGS'!F83</f>
        <v>5.9718E-2</v>
      </c>
      <c r="G83" s="433">
        <f>'2M - SGS'!G83</f>
        <v>2.6769000000000001E-2</v>
      </c>
      <c r="H83" s="433">
        <f>'2M - SGS'!H83</f>
        <v>4.2950000000000002E-3</v>
      </c>
      <c r="I83" s="433">
        <f>'2M - SGS'!I83</f>
        <v>2.895E-3</v>
      </c>
      <c r="J83" s="433">
        <f>'2M - SGS'!J83</f>
        <v>3.4320000000000002E-3</v>
      </c>
      <c r="K83" s="433">
        <f>'2M - SGS'!K83</f>
        <v>9.4020000000000006E-3</v>
      </c>
      <c r="L83" s="433">
        <f>'2M - SGS'!L83</f>
        <v>5.5496999999999998E-2</v>
      </c>
      <c r="M83" s="433">
        <f>'2M - SGS'!M83</f>
        <v>0.115452</v>
      </c>
      <c r="N83" s="433">
        <f>'2M - SGS'!N83</f>
        <v>0.20278099999999999</v>
      </c>
      <c r="O83" s="433">
        <f>'2M - SGS'!O83</f>
        <v>0.210397</v>
      </c>
      <c r="P83" s="433">
        <f>'2M - SGS'!P83</f>
        <v>0.17743600000000001</v>
      </c>
      <c r="Q83" s="433">
        <f>'2M - SGS'!Q83</f>
        <v>0.13192400000000001</v>
      </c>
      <c r="R83" s="433">
        <f>'2M - SGS'!R83</f>
        <v>5.9718E-2</v>
      </c>
      <c r="S83" s="433">
        <f>'2M - SGS'!S83</f>
        <v>2.6769000000000001E-2</v>
      </c>
      <c r="T83" s="433">
        <f>'2M - SGS'!T83</f>
        <v>4.2950000000000002E-3</v>
      </c>
      <c r="U83" s="433">
        <f>'2M - SGS'!U83</f>
        <v>2.895E-3</v>
      </c>
      <c r="V83" s="433">
        <f>'2M - SGS'!V83</f>
        <v>3.4320000000000002E-3</v>
      </c>
      <c r="W83" s="433">
        <f>'2M - SGS'!W83</f>
        <v>9.4020000000000006E-3</v>
      </c>
      <c r="X83" s="433">
        <f>'2M - SGS'!X83</f>
        <v>5.5496999999999998E-2</v>
      </c>
      <c r="Y83" s="433">
        <f>'2M - SGS'!Y83</f>
        <v>0.115452</v>
      </c>
      <c r="Z83" s="433">
        <f>'2M - SGS'!Z83</f>
        <v>0.20278099999999999</v>
      </c>
      <c r="AA83" s="433">
        <f>'2M - SGS'!AA83</f>
        <v>0.210397</v>
      </c>
      <c r="AB83" s="433">
        <f>'2M - SGS'!AB83</f>
        <v>0.17743600000000001</v>
      </c>
      <c r="AC83" s="433">
        <f>'2M - SGS'!AC83</f>
        <v>0.13192400000000001</v>
      </c>
      <c r="AD83" s="433">
        <f>'2M - SGS'!AD83</f>
        <v>5.9718E-2</v>
      </c>
      <c r="AE83" s="433">
        <f>'2M - SGS'!AE83</f>
        <v>2.6769000000000001E-2</v>
      </c>
      <c r="AF83" s="433">
        <f>'2M - SGS'!AF83</f>
        <v>4.2950000000000002E-3</v>
      </c>
      <c r="AG83" s="433">
        <f>'2M - SGS'!AG83</f>
        <v>2.895E-3</v>
      </c>
      <c r="AH83" s="433">
        <f>'2M - SGS'!AH83</f>
        <v>3.4320000000000002E-3</v>
      </c>
      <c r="AI83" s="433">
        <f>'2M - SGS'!AI83</f>
        <v>9.4020000000000006E-3</v>
      </c>
      <c r="AJ83" s="433">
        <f>'2M - SGS'!AJ83</f>
        <v>5.5496999999999998E-2</v>
      </c>
      <c r="AK83" s="433">
        <f>'2M - SGS'!AK83</f>
        <v>0.115452</v>
      </c>
      <c r="AL83" s="433">
        <f>'2M - SGS'!AL83</f>
        <v>0.20278099999999999</v>
      </c>
      <c r="AM83" s="433">
        <f>'2M - SGS'!AM83</f>
        <v>0.210397</v>
      </c>
      <c r="AN83" s="433">
        <f>'2M - SGS'!AN83</f>
        <v>0.17743600000000001</v>
      </c>
      <c r="AO83" s="433">
        <f>'2M - SGS'!AO83</f>
        <v>0.13192400000000001</v>
      </c>
      <c r="AP83" s="433">
        <f>'2M - SGS'!AP83</f>
        <v>5.9718E-2</v>
      </c>
      <c r="AQ83" s="433">
        <f>'2M - SGS'!AQ83</f>
        <v>2.6769000000000001E-2</v>
      </c>
      <c r="AR83" s="433">
        <f>'2M - SGS'!AR83</f>
        <v>4.2950000000000002E-3</v>
      </c>
      <c r="AS83" s="433">
        <f>'2M - SGS'!AS83</f>
        <v>2.895E-3</v>
      </c>
      <c r="AT83" s="433">
        <f>'2M - SGS'!AT83</f>
        <v>3.4320000000000002E-3</v>
      </c>
      <c r="AU83" s="433">
        <f>'2M - SGS'!AU83</f>
        <v>9.4020000000000006E-3</v>
      </c>
      <c r="AV83" s="433">
        <f>'2M - SGS'!AV83</f>
        <v>5.5496999999999998E-2</v>
      </c>
      <c r="AW83" s="433">
        <f>'2M - SGS'!AW83</f>
        <v>0.115452</v>
      </c>
      <c r="AX83" s="433">
        <f>'2M - SGS'!AX83</f>
        <v>0.20278099999999999</v>
      </c>
      <c r="AY83" s="433">
        <f>'2M - SGS'!AY83</f>
        <v>0.210397</v>
      </c>
      <c r="AZ83" s="433">
        <f>'2M - SGS'!AZ83</f>
        <v>0.17743600000000001</v>
      </c>
      <c r="BA83" s="433">
        <f>'2M - SGS'!BA83</f>
        <v>0.13192400000000001</v>
      </c>
      <c r="BB83" s="433">
        <f>'2M - SGS'!BB83</f>
        <v>5.9718E-2</v>
      </c>
      <c r="BC83" s="433">
        <f>'2M - SGS'!BC83</f>
        <v>2.6769000000000001E-2</v>
      </c>
      <c r="BD83" s="433">
        <f>'2M - SGS'!BD83</f>
        <v>4.2950000000000002E-3</v>
      </c>
      <c r="BE83" s="433">
        <f>'2M - SGS'!BE83</f>
        <v>2.895E-3</v>
      </c>
      <c r="BF83" s="433">
        <f>'2M - SGS'!BF83</f>
        <v>3.4320000000000002E-3</v>
      </c>
      <c r="BG83" s="433">
        <f>'2M - SGS'!BG83</f>
        <v>9.4020000000000006E-3</v>
      </c>
      <c r="BH83" s="433">
        <f>'2M - SGS'!BH83</f>
        <v>5.5496999999999998E-2</v>
      </c>
      <c r="BI83" s="433">
        <f>'2M - SGS'!BI83</f>
        <v>0.115452</v>
      </c>
      <c r="BJ83" s="433">
        <f>'2M - SGS'!BJ83</f>
        <v>0.20278099999999999</v>
      </c>
      <c r="BK83" s="433">
        <f>'2M - SGS'!BK83</f>
        <v>0.210397</v>
      </c>
      <c r="BL83" s="433">
        <f>'2M - SGS'!BL83</f>
        <v>0.17743600000000001</v>
      </c>
      <c r="BM83" s="433">
        <f>'2M - SGS'!BM83</f>
        <v>0.13192400000000001</v>
      </c>
      <c r="BN83" s="433">
        <f>'2M - SGS'!BN83</f>
        <v>5.9718E-2</v>
      </c>
      <c r="BO83" s="433">
        <f>'2M - SGS'!BO83</f>
        <v>2.6769000000000001E-2</v>
      </c>
      <c r="BP83" s="433">
        <f>'2M - SGS'!BP83</f>
        <v>4.2950000000000002E-3</v>
      </c>
      <c r="BQ83" s="433">
        <f>'2M - SGS'!BQ83</f>
        <v>2.895E-3</v>
      </c>
      <c r="BR83" s="433">
        <f>'2M - SGS'!BR83</f>
        <v>3.4320000000000002E-3</v>
      </c>
      <c r="BS83" s="433">
        <f>'2M - SGS'!BS83</f>
        <v>9.4020000000000006E-3</v>
      </c>
      <c r="BT83" s="433">
        <f>'2M - SGS'!BT83</f>
        <v>5.5496999999999998E-2</v>
      </c>
      <c r="BU83" s="433">
        <f>'2M - SGS'!BU83</f>
        <v>0.115452</v>
      </c>
      <c r="BV83" s="433">
        <f>'2M - SGS'!BV83</f>
        <v>0.20278099999999999</v>
      </c>
      <c r="BW83" s="433">
        <f>'2M - SGS'!BW83</f>
        <v>0.210397</v>
      </c>
      <c r="BX83" s="433">
        <f>'2M - SGS'!BX83</f>
        <v>0.17743600000000001</v>
      </c>
      <c r="BY83" s="433">
        <f>'2M - SGS'!BY83</f>
        <v>0.13192400000000001</v>
      </c>
      <c r="BZ83" s="433">
        <f>'2M - SGS'!BZ83</f>
        <v>5.9718E-2</v>
      </c>
      <c r="CA83" s="433">
        <f>'2M - SGS'!CA83</f>
        <v>2.6769000000000001E-2</v>
      </c>
      <c r="CB83" s="433">
        <f>'2M - SGS'!CB83</f>
        <v>4.2950000000000002E-3</v>
      </c>
      <c r="CC83" s="433">
        <f>'2M - SGS'!CC83</f>
        <v>2.895E-3</v>
      </c>
      <c r="CD83" s="433">
        <f>'2M - SGS'!CD83</f>
        <v>3.4320000000000002E-3</v>
      </c>
      <c r="CE83" s="433">
        <f>'2M - SGS'!CE83</f>
        <v>9.4020000000000006E-3</v>
      </c>
      <c r="CF83" s="433">
        <f>'2M - SGS'!CF83</f>
        <v>5.5496999999999998E-2</v>
      </c>
      <c r="CG83" s="433">
        <f>'2M - SGS'!CG83</f>
        <v>0.115452</v>
      </c>
      <c r="CH83" s="434">
        <f>'2M - SGS'!CH83</f>
        <v>0.20278099999999999</v>
      </c>
      <c r="CJ83" s="278">
        <f t="shared" si="135"/>
        <v>0.99999800000000016</v>
      </c>
    </row>
    <row r="84" spans="1:88" ht="15.6" x14ac:dyDescent="0.3">
      <c r="A84" s="688"/>
      <c r="B84" s="14" t="str">
        <f t="shared" si="134"/>
        <v>HVAC</v>
      </c>
      <c r="C84" s="433">
        <f>'2M - SGS'!C84</f>
        <v>0.107824</v>
      </c>
      <c r="D84" s="433">
        <f>'2M - SGS'!D84</f>
        <v>9.1051999999999994E-2</v>
      </c>
      <c r="E84" s="433">
        <f>'2M - SGS'!E84</f>
        <v>7.1135000000000004E-2</v>
      </c>
      <c r="F84" s="433">
        <f>'2M - SGS'!F84</f>
        <v>4.1179E-2</v>
      </c>
      <c r="G84" s="433">
        <f>'2M - SGS'!G84</f>
        <v>4.4423999999999998E-2</v>
      </c>
      <c r="H84" s="433">
        <f>'2M - SGS'!H84</f>
        <v>0.106128</v>
      </c>
      <c r="I84" s="433">
        <f>'2M - SGS'!I84</f>
        <v>0.14288100000000001</v>
      </c>
      <c r="J84" s="433">
        <f>'2M - SGS'!J84</f>
        <v>0.133494</v>
      </c>
      <c r="K84" s="433">
        <f>'2M - SGS'!K84</f>
        <v>5.781E-2</v>
      </c>
      <c r="L84" s="433">
        <f>'2M - SGS'!L84</f>
        <v>3.8018000000000003E-2</v>
      </c>
      <c r="M84" s="433">
        <f>'2M - SGS'!M84</f>
        <v>6.2103999999999999E-2</v>
      </c>
      <c r="N84" s="433">
        <f>'2M - SGS'!N84</f>
        <v>0.10395</v>
      </c>
      <c r="O84" s="433">
        <f>'2M - SGS'!O84</f>
        <v>0.107824</v>
      </c>
      <c r="P84" s="433">
        <f>'2M - SGS'!P84</f>
        <v>9.1051999999999994E-2</v>
      </c>
      <c r="Q84" s="433">
        <f>'2M - SGS'!Q84</f>
        <v>7.1135000000000004E-2</v>
      </c>
      <c r="R84" s="433">
        <f>'2M - SGS'!R84</f>
        <v>4.1179E-2</v>
      </c>
      <c r="S84" s="433">
        <f>'2M - SGS'!S84</f>
        <v>4.4423999999999998E-2</v>
      </c>
      <c r="T84" s="433">
        <f>'2M - SGS'!T84</f>
        <v>0.106128</v>
      </c>
      <c r="U84" s="433">
        <f>'2M - SGS'!U84</f>
        <v>0.14288100000000001</v>
      </c>
      <c r="V84" s="433">
        <f>'2M - SGS'!V84</f>
        <v>0.133494</v>
      </c>
      <c r="W84" s="433">
        <f>'2M - SGS'!W84</f>
        <v>5.781E-2</v>
      </c>
      <c r="X84" s="433">
        <f>'2M - SGS'!X84</f>
        <v>3.8018000000000003E-2</v>
      </c>
      <c r="Y84" s="433">
        <f>'2M - SGS'!Y84</f>
        <v>6.2103999999999999E-2</v>
      </c>
      <c r="Z84" s="433">
        <f>'2M - SGS'!Z84</f>
        <v>0.10395</v>
      </c>
      <c r="AA84" s="433">
        <f>'2M - SGS'!AA84</f>
        <v>0.107824</v>
      </c>
      <c r="AB84" s="433">
        <f>'2M - SGS'!AB84</f>
        <v>9.1051999999999994E-2</v>
      </c>
      <c r="AC84" s="433">
        <f>'2M - SGS'!AC84</f>
        <v>7.1135000000000004E-2</v>
      </c>
      <c r="AD84" s="433">
        <f>'2M - SGS'!AD84</f>
        <v>4.1179E-2</v>
      </c>
      <c r="AE84" s="433">
        <f>'2M - SGS'!AE84</f>
        <v>4.4423999999999998E-2</v>
      </c>
      <c r="AF84" s="433">
        <f>'2M - SGS'!AF84</f>
        <v>0.106128</v>
      </c>
      <c r="AG84" s="433">
        <f>'2M - SGS'!AG84</f>
        <v>0.14288100000000001</v>
      </c>
      <c r="AH84" s="433">
        <f>'2M - SGS'!AH84</f>
        <v>0.133494</v>
      </c>
      <c r="AI84" s="433">
        <f>'2M - SGS'!AI84</f>
        <v>5.781E-2</v>
      </c>
      <c r="AJ84" s="433">
        <f>'2M - SGS'!AJ84</f>
        <v>3.8018000000000003E-2</v>
      </c>
      <c r="AK84" s="433">
        <f>'2M - SGS'!AK84</f>
        <v>6.2103999999999999E-2</v>
      </c>
      <c r="AL84" s="433">
        <f>'2M - SGS'!AL84</f>
        <v>0.10395</v>
      </c>
      <c r="AM84" s="433">
        <f>'2M - SGS'!AM84</f>
        <v>0.107824</v>
      </c>
      <c r="AN84" s="433">
        <f>'2M - SGS'!AN84</f>
        <v>9.1051999999999994E-2</v>
      </c>
      <c r="AO84" s="433">
        <f>'2M - SGS'!AO84</f>
        <v>7.1135000000000004E-2</v>
      </c>
      <c r="AP84" s="433">
        <f>'2M - SGS'!AP84</f>
        <v>4.1179E-2</v>
      </c>
      <c r="AQ84" s="433">
        <f>'2M - SGS'!AQ84</f>
        <v>4.4423999999999998E-2</v>
      </c>
      <c r="AR84" s="433">
        <f>'2M - SGS'!AR84</f>
        <v>0.106128</v>
      </c>
      <c r="AS84" s="433">
        <f>'2M - SGS'!AS84</f>
        <v>0.14288100000000001</v>
      </c>
      <c r="AT84" s="433">
        <f>'2M - SGS'!AT84</f>
        <v>0.133494</v>
      </c>
      <c r="AU84" s="433">
        <f>'2M - SGS'!AU84</f>
        <v>5.781E-2</v>
      </c>
      <c r="AV84" s="433">
        <f>'2M - SGS'!AV84</f>
        <v>3.8018000000000003E-2</v>
      </c>
      <c r="AW84" s="433">
        <f>'2M - SGS'!AW84</f>
        <v>6.2103999999999999E-2</v>
      </c>
      <c r="AX84" s="433">
        <f>'2M - SGS'!AX84</f>
        <v>0.10395</v>
      </c>
      <c r="AY84" s="433">
        <f>'2M - SGS'!AY84</f>
        <v>0.107824</v>
      </c>
      <c r="AZ84" s="433">
        <f>'2M - SGS'!AZ84</f>
        <v>9.1051999999999994E-2</v>
      </c>
      <c r="BA84" s="433">
        <f>'2M - SGS'!BA84</f>
        <v>7.1135000000000004E-2</v>
      </c>
      <c r="BB84" s="433">
        <f>'2M - SGS'!BB84</f>
        <v>4.1179E-2</v>
      </c>
      <c r="BC84" s="433">
        <f>'2M - SGS'!BC84</f>
        <v>4.4423999999999998E-2</v>
      </c>
      <c r="BD84" s="433">
        <f>'2M - SGS'!BD84</f>
        <v>0.106128</v>
      </c>
      <c r="BE84" s="433">
        <f>'2M - SGS'!BE84</f>
        <v>0.14288100000000001</v>
      </c>
      <c r="BF84" s="433">
        <f>'2M - SGS'!BF84</f>
        <v>0.133494</v>
      </c>
      <c r="BG84" s="433">
        <f>'2M - SGS'!BG84</f>
        <v>5.781E-2</v>
      </c>
      <c r="BH84" s="433">
        <f>'2M - SGS'!BH84</f>
        <v>3.8018000000000003E-2</v>
      </c>
      <c r="BI84" s="433">
        <f>'2M - SGS'!BI84</f>
        <v>6.2103999999999999E-2</v>
      </c>
      <c r="BJ84" s="433">
        <f>'2M - SGS'!BJ84</f>
        <v>0.10395</v>
      </c>
      <c r="BK84" s="433">
        <f>'2M - SGS'!BK84</f>
        <v>0.107824</v>
      </c>
      <c r="BL84" s="433">
        <f>'2M - SGS'!BL84</f>
        <v>9.1051999999999994E-2</v>
      </c>
      <c r="BM84" s="433">
        <f>'2M - SGS'!BM84</f>
        <v>7.1135000000000004E-2</v>
      </c>
      <c r="BN84" s="433">
        <f>'2M - SGS'!BN84</f>
        <v>4.1179E-2</v>
      </c>
      <c r="BO84" s="433">
        <f>'2M - SGS'!BO84</f>
        <v>4.4423999999999998E-2</v>
      </c>
      <c r="BP84" s="433">
        <f>'2M - SGS'!BP84</f>
        <v>0.106128</v>
      </c>
      <c r="BQ84" s="433">
        <f>'2M - SGS'!BQ84</f>
        <v>0.14288100000000001</v>
      </c>
      <c r="BR84" s="433">
        <f>'2M - SGS'!BR84</f>
        <v>0.133494</v>
      </c>
      <c r="BS84" s="433">
        <f>'2M - SGS'!BS84</f>
        <v>5.781E-2</v>
      </c>
      <c r="BT84" s="433">
        <f>'2M - SGS'!BT84</f>
        <v>3.8018000000000003E-2</v>
      </c>
      <c r="BU84" s="433">
        <f>'2M - SGS'!BU84</f>
        <v>6.2103999999999999E-2</v>
      </c>
      <c r="BV84" s="433">
        <f>'2M - SGS'!BV84</f>
        <v>0.10395</v>
      </c>
      <c r="BW84" s="433">
        <f>'2M - SGS'!BW84</f>
        <v>0.107824</v>
      </c>
      <c r="BX84" s="433">
        <f>'2M - SGS'!BX84</f>
        <v>9.1051999999999994E-2</v>
      </c>
      <c r="BY84" s="433">
        <f>'2M - SGS'!BY84</f>
        <v>7.1135000000000004E-2</v>
      </c>
      <c r="BZ84" s="433">
        <f>'2M - SGS'!BZ84</f>
        <v>4.1179E-2</v>
      </c>
      <c r="CA84" s="433">
        <f>'2M - SGS'!CA84</f>
        <v>4.4423999999999998E-2</v>
      </c>
      <c r="CB84" s="433">
        <f>'2M - SGS'!CB84</f>
        <v>0.106128</v>
      </c>
      <c r="CC84" s="433">
        <f>'2M - SGS'!CC84</f>
        <v>0.14288100000000001</v>
      </c>
      <c r="CD84" s="433">
        <f>'2M - SGS'!CD84</f>
        <v>0.133494</v>
      </c>
      <c r="CE84" s="433">
        <f>'2M - SGS'!CE84</f>
        <v>5.781E-2</v>
      </c>
      <c r="CF84" s="433">
        <f>'2M - SGS'!CF84</f>
        <v>3.8018000000000003E-2</v>
      </c>
      <c r="CG84" s="433">
        <f>'2M - SGS'!CG84</f>
        <v>6.2103999999999999E-2</v>
      </c>
      <c r="CH84" s="434">
        <f>'2M - SGS'!CH84</f>
        <v>0.10395</v>
      </c>
      <c r="CJ84" s="278">
        <f t="shared" si="135"/>
        <v>0.99999900000000008</v>
      </c>
    </row>
    <row r="85" spans="1:88" ht="15.6" x14ac:dyDescent="0.3">
      <c r="A85" s="688"/>
      <c r="B85" s="14" t="str">
        <f t="shared" si="134"/>
        <v>Lighting</v>
      </c>
      <c r="C85" s="433">
        <f>'2M - SGS'!C85</f>
        <v>9.3563999999999994E-2</v>
      </c>
      <c r="D85" s="433">
        <f>'2M - SGS'!D85</f>
        <v>7.2162000000000004E-2</v>
      </c>
      <c r="E85" s="433">
        <f>'2M - SGS'!E85</f>
        <v>7.8372999999999998E-2</v>
      </c>
      <c r="F85" s="433">
        <f>'2M - SGS'!F85</f>
        <v>7.6534000000000005E-2</v>
      </c>
      <c r="G85" s="433">
        <f>'2M - SGS'!G85</f>
        <v>9.4246999999999997E-2</v>
      </c>
      <c r="H85" s="433">
        <f>'2M - SGS'!H85</f>
        <v>7.5599E-2</v>
      </c>
      <c r="I85" s="433">
        <f>'2M - SGS'!I85</f>
        <v>9.6199999999999994E-2</v>
      </c>
      <c r="J85" s="433">
        <f>'2M - SGS'!J85</f>
        <v>7.7077999999999994E-2</v>
      </c>
      <c r="K85" s="433">
        <f>'2M - SGS'!K85</f>
        <v>8.1374000000000002E-2</v>
      </c>
      <c r="L85" s="433">
        <f>'2M - SGS'!L85</f>
        <v>9.4072000000000003E-2</v>
      </c>
      <c r="M85" s="433">
        <f>'2M - SGS'!M85</f>
        <v>7.6706999999999997E-2</v>
      </c>
      <c r="N85" s="433">
        <f>'2M - SGS'!N85</f>
        <v>8.4089999999999998E-2</v>
      </c>
      <c r="O85" s="433">
        <f>'2M - SGS'!O85</f>
        <v>9.3563999999999994E-2</v>
      </c>
      <c r="P85" s="433">
        <f>'2M - SGS'!P85</f>
        <v>7.2162000000000004E-2</v>
      </c>
      <c r="Q85" s="433">
        <f>'2M - SGS'!Q85</f>
        <v>7.8372999999999998E-2</v>
      </c>
      <c r="R85" s="433">
        <f>'2M - SGS'!R85</f>
        <v>7.6534000000000005E-2</v>
      </c>
      <c r="S85" s="433">
        <f>'2M - SGS'!S85</f>
        <v>9.4246999999999997E-2</v>
      </c>
      <c r="T85" s="433">
        <f>'2M - SGS'!T85</f>
        <v>7.5599E-2</v>
      </c>
      <c r="U85" s="433">
        <f>'2M - SGS'!U85</f>
        <v>9.6199999999999994E-2</v>
      </c>
      <c r="V85" s="433">
        <f>'2M - SGS'!V85</f>
        <v>7.7077999999999994E-2</v>
      </c>
      <c r="W85" s="433">
        <f>'2M - SGS'!W85</f>
        <v>8.1374000000000002E-2</v>
      </c>
      <c r="X85" s="433">
        <f>'2M - SGS'!X85</f>
        <v>9.4072000000000003E-2</v>
      </c>
      <c r="Y85" s="433">
        <f>'2M - SGS'!Y85</f>
        <v>7.6706999999999997E-2</v>
      </c>
      <c r="Z85" s="433">
        <f>'2M - SGS'!Z85</f>
        <v>8.4089999999999998E-2</v>
      </c>
      <c r="AA85" s="433">
        <f>'2M - SGS'!AA85</f>
        <v>9.3563999999999994E-2</v>
      </c>
      <c r="AB85" s="433">
        <f>'2M - SGS'!AB85</f>
        <v>7.2162000000000004E-2</v>
      </c>
      <c r="AC85" s="433">
        <f>'2M - SGS'!AC85</f>
        <v>7.8372999999999998E-2</v>
      </c>
      <c r="AD85" s="433">
        <f>'2M - SGS'!AD85</f>
        <v>7.6534000000000005E-2</v>
      </c>
      <c r="AE85" s="433">
        <f>'2M - SGS'!AE85</f>
        <v>9.4246999999999997E-2</v>
      </c>
      <c r="AF85" s="433">
        <f>'2M - SGS'!AF85</f>
        <v>7.5599E-2</v>
      </c>
      <c r="AG85" s="433">
        <f>'2M - SGS'!AG85</f>
        <v>9.6199999999999994E-2</v>
      </c>
      <c r="AH85" s="433">
        <f>'2M - SGS'!AH85</f>
        <v>7.7077999999999994E-2</v>
      </c>
      <c r="AI85" s="433">
        <f>'2M - SGS'!AI85</f>
        <v>8.1374000000000002E-2</v>
      </c>
      <c r="AJ85" s="433">
        <f>'2M - SGS'!AJ85</f>
        <v>9.4072000000000003E-2</v>
      </c>
      <c r="AK85" s="433">
        <f>'2M - SGS'!AK85</f>
        <v>7.6706999999999997E-2</v>
      </c>
      <c r="AL85" s="433">
        <f>'2M - SGS'!AL85</f>
        <v>8.4089999999999998E-2</v>
      </c>
      <c r="AM85" s="433">
        <f>'2M - SGS'!AM85</f>
        <v>9.3563999999999994E-2</v>
      </c>
      <c r="AN85" s="433">
        <f>'2M - SGS'!AN85</f>
        <v>7.2162000000000004E-2</v>
      </c>
      <c r="AO85" s="433">
        <f>'2M - SGS'!AO85</f>
        <v>7.8372999999999998E-2</v>
      </c>
      <c r="AP85" s="433">
        <f>'2M - SGS'!AP85</f>
        <v>7.6534000000000005E-2</v>
      </c>
      <c r="AQ85" s="433">
        <f>'2M - SGS'!AQ85</f>
        <v>9.4246999999999997E-2</v>
      </c>
      <c r="AR85" s="433">
        <f>'2M - SGS'!AR85</f>
        <v>7.5599E-2</v>
      </c>
      <c r="AS85" s="433">
        <f>'2M - SGS'!AS85</f>
        <v>9.6199999999999994E-2</v>
      </c>
      <c r="AT85" s="433">
        <f>'2M - SGS'!AT85</f>
        <v>7.7077999999999994E-2</v>
      </c>
      <c r="AU85" s="433">
        <f>'2M - SGS'!AU85</f>
        <v>8.1374000000000002E-2</v>
      </c>
      <c r="AV85" s="433">
        <f>'2M - SGS'!AV85</f>
        <v>9.4072000000000003E-2</v>
      </c>
      <c r="AW85" s="433">
        <f>'2M - SGS'!AW85</f>
        <v>7.6706999999999997E-2</v>
      </c>
      <c r="AX85" s="433">
        <f>'2M - SGS'!AX85</f>
        <v>8.4089999999999998E-2</v>
      </c>
      <c r="AY85" s="433">
        <f>'2M - SGS'!AY85</f>
        <v>9.3563999999999994E-2</v>
      </c>
      <c r="AZ85" s="433">
        <f>'2M - SGS'!AZ85</f>
        <v>7.2162000000000004E-2</v>
      </c>
      <c r="BA85" s="433">
        <f>'2M - SGS'!BA85</f>
        <v>7.8372999999999998E-2</v>
      </c>
      <c r="BB85" s="433">
        <f>'2M - SGS'!BB85</f>
        <v>7.6534000000000005E-2</v>
      </c>
      <c r="BC85" s="433">
        <f>'2M - SGS'!BC85</f>
        <v>9.4246999999999997E-2</v>
      </c>
      <c r="BD85" s="433">
        <f>'2M - SGS'!BD85</f>
        <v>7.5599E-2</v>
      </c>
      <c r="BE85" s="433">
        <f>'2M - SGS'!BE85</f>
        <v>9.6199999999999994E-2</v>
      </c>
      <c r="BF85" s="433">
        <f>'2M - SGS'!BF85</f>
        <v>7.7077999999999994E-2</v>
      </c>
      <c r="BG85" s="433">
        <f>'2M - SGS'!BG85</f>
        <v>8.1374000000000002E-2</v>
      </c>
      <c r="BH85" s="433">
        <f>'2M - SGS'!BH85</f>
        <v>9.4072000000000003E-2</v>
      </c>
      <c r="BI85" s="433">
        <f>'2M - SGS'!BI85</f>
        <v>7.6706999999999997E-2</v>
      </c>
      <c r="BJ85" s="433">
        <f>'2M - SGS'!BJ85</f>
        <v>8.4089999999999998E-2</v>
      </c>
      <c r="BK85" s="433">
        <f>'2M - SGS'!BK85</f>
        <v>9.3563999999999994E-2</v>
      </c>
      <c r="BL85" s="433">
        <f>'2M - SGS'!BL85</f>
        <v>7.2162000000000004E-2</v>
      </c>
      <c r="BM85" s="433">
        <f>'2M - SGS'!BM85</f>
        <v>7.8372999999999998E-2</v>
      </c>
      <c r="BN85" s="433">
        <f>'2M - SGS'!BN85</f>
        <v>7.6534000000000005E-2</v>
      </c>
      <c r="BO85" s="433">
        <f>'2M - SGS'!BO85</f>
        <v>9.4246999999999997E-2</v>
      </c>
      <c r="BP85" s="433">
        <f>'2M - SGS'!BP85</f>
        <v>7.5599E-2</v>
      </c>
      <c r="BQ85" s="433">
        <f>'2M - SGS'!BQ85</f>
        <v>9.6199999999999994E-2</v>
      </c>
      <c r="BR85" s="433">
        <f>'2M - SGS'!BR85</f>
        <v>7.7077999999999994E-2</v>
      </c>
      <c r="BS85" s="433">
        <f>'2M - SGS'!BS85</f>
        <v>8.1374000000000002E-2</v>
      </c>
      <c r="BT85" s="433">
        <f>'2M - SGS'!BT85</f>
        <v>9.4072000000000003E-2</v>
      </c>
      <c r="BU85" s="433">
        <f>'2M - SGS'!BU85</f>
        <v>7.6706999999999997E-2</v>
      </c>
      <c r="BV85" s="433">
        <f>'2M - SGS'!BV85</f>
        <v>8.4089999999999998E-2</v>
      </c>
      <c r="BW85" s="433">
        <f>'2M - SGS'!BW85</f>
        <v>9.3563999999999994E-2</v>
      </c>
      <c r="BX85" s="433">
        <f>'2M - SGS'!BX85</f>
        <v>7.2162000000000004E-2</v>
      </c>
      <c r="BY85" s="433">
        <f>'2M - SGS'!BY85</f>
        <v>7.8372999999999998E-2</v>
      </c>
      <c r="BZ85" s="433">
        <f>'2M - SGS'!BZ85</f>
        <v>7.6534000000000005E-2</v>
      </c>
      <c r="CA85" s="433">
        <f>'2M - SGS'!CA85</f>
        <v>9.4246999999999997E-2</v>
      </c>
      <c r="CB85" s="433">
        <f>'2M - SGS'!CB85</f>
        <v>7.5599E-2</v>
      </c>
      <c r="CC85" s="433">
        <f>'2M - SGS'!CC85</f>
        <v>9.6199999999999994E-2</v>
      </c>
      <c r="CD85" s="433">
        <f>'2M - SGS'!CD85</f>
        <v>7.7077999999999994E-2</v>
      </c>
      <c r="CE85" s="433">
        <f>'2M - SGS'!CE85</f>
        <v>8.1374000000000002E-2</v>
      </c>
      <c r="CF85" s="433">
        <f>'2M - SGS'!CF85</f>
        <v>9.4072000000000003E-2</v>
      </c>
      <c r="CG85" s="433">
        <f>'2M - SGS'!CG85</f>
        <v>7.6706999999999997E-2</v>
      </c>
      <c r="CH85" s="434">
        <f>'2M - SGS'!CH85</f>
        <v>8.4089999999999998E-2</v>
      </c>
      <c r="CJ85" s="278">
        <f t="shared" si="135"/>
        <v>1</v>
      </c>
    </row>
    <row r="86" spans="1:88" ht="15.6" x14ac:dyDescent="0.3">
      <c r="A86" s="688"/>
      <c r="B86" s="14" t="str">
        <f t="shared" si="134"/>
        <v>Miscellaneous</v>
      </c>
      <c r="C86" s="433">
        <f>'2M - SGS'!C86</f>
        <v>8.5109000000000004E-2</v>
      </c>
      <c r="D86" s="433">
        <f>'2M - SGS'!D86</f>
        <v>7.7715000000000006E-2</v>
      </c>
      <c r="E86" s="433">
        <f>'2M - SGS'!E86</f>
        <v>8.6136000000000004E-2</v>
      </c>
      <c r="F86" s="433">
        <f>'2M - SGS'!F86</f>
        <v>7.9796000000000006E-2</v>
      </c>
      <c r="G86" s="433">
        <f>'2M - SGS'!G86</f>
        <v>8.5334999999999994E-2</v>
      </c>
      <c r="H86" s="433">
        <f>'2M - SGS'!H86</f>
        <v>8.1994999999999998E-2</v>
      </c>
      <c r="I86" s="433">
        <f>'2M - SGS'!I86</f>
        <v>8.4098999999999993E-2</v>
      </c>
      <c r="J86" s="433">
        <f>'2M - SGS'!J86</f>
        <v>8.4198999999999996E-2</v>
      </c>
      <c r="K86" s="433">
        <f>'2M - SGS'!K86</f>
        <v>8.2512000000000002E-2</v>
      </c>
      <c r="L86" s="433">
        <f>'2M - SGS'!L86</f>
        <v>8.5277000000000006E-2</v>
      </c>
      <c r="M86" s="433">
        <f>'2M - SGS'!M86</f>
        <v>8.2588999999999996E-2</v>
      </c>
      <c r="N86" s="433">
        <f>'2M - SGS'!N86</f>
        <v>8.5237999999999994E-2</v>
      </c>
      <c r="O86" s="433">
        <f>'2M - SGS'!O86</f>
        <v>8.5109000000000004E-2</v>
      </c>
      <c r="P86" s="433">
        <f>'2M - SGS'!P86</f>
        <v>7.7715000000000006E-2</v>
      </c>
      <c r="Q86" s="433">
        <f>'2M - SGS'!Q86</f>
        <v>8.6136000000000004E-2</v>
      </c>
      <c r="R86" s="433">
        <f>'2M - SGS'!R86</f>
        <v>7.9796000000000006E-2</v>
      </c>
      <c r="S86" s="433">
        <f>'2M - SGS'!S86</f>
        <v>8.5334999999999994E-2</v>
      </c>
      <c r="T86" s="433">
        <f>'2M - SGS'!T86</f>
        <v>8.1994999999999998E-2</v>
      </c>
      <c r="U86" s="433">
        <f>'2M - SGS'!U86</f>
        <v>8.4098999999999993E-2</v>
      </c>
      <c r="V86" s="433">
        <f>'2M - SGS'!V86</f>
        <v>8.4198999999999996E-2</v>
      </c>
      <c r="W86" s="433">
        <f>'2M - SGS'!W86</f>
        <v>8.2512000000000002E-2</v>
      </c>
      <c r="X86" s="433">
        <f>'2M - SGS'!X86</f>
        <v>8.5277000000000006E-2</v>
      </c>
      <c r="Y86" s="433">
        <f>'2M - SGS'!Y86</f>
        <v>8.2588999999999996E-2</v>
      </c>
      <c r="Z86" s="433">
        <f>'2M - SGS'!Z86</f>
        <v>8.5237999999999994E-2</v>
      </c>
      <c r="AA86" s="433">
        <f>'2M - SGS'!AA86</f>
        <v>8.5109000000000004E-2</v>
      </c>
      <c r="AB86" s="433">
        <f>'2M - SGS'!AB86</f>
        <v>7.7715000000000006E-2</v>
      </c>
      <c r="AC86" s="433">
        <f>'2M - SGS'!AC86</f>
        <v>8.6136000000000004E-2</v>
      </c>
      <c r="AD86" s="433">
        <f>'2M - SGS'!AD86</f>
        <v>7.9796000000000006E-2</v>
      </c>
      <c r="AE86" s="433">
        <f>'2M - SGS'!AE86</f>
        <v>8.5334999999999994E-2</v>
      </c>
      <c r="AF86" s="433">
        <f>'2M - SGS'!AF86</f>
        <v>8.1994999999999998E-2</v>
      </c>
      <c r="AG86" s="433">
        <f>'2M - SGS'!AG86</f>
        <v>8.4098999999999993E-2</v>
      </c>
      <c r="AH86" s="433">
        <f>'2M - SGS'!AH86</f>
        <v>8.4198999999999996E-2</v>
      </c>
      <c r="AI86" s="433">
        <f>'2M - SGS'!AI86</f>
        <v>8.2512000000000002E-2</v>
      </c>
      <c r="AJ86" s="433">
        <f>'2M - SGS'!AJ86</f>
        <v>8.5277000000000006E-2</v>
      </c>
      <c r="AK86" s="433">
        <f>'2M - SGS'!AK86</f>
        <v>8.2588999999999996E-2</v>
      </c>
      <c r="AL86" s="433">
        <f>'2M - SGS'!AL86</f>
        <v>8.5237999999999994E-2</v>
      </c>
      <c r="AM86" s="433">
        <f>'2M - SGS'!AM86</f>
        <v>8.5109000000000004E-2</v>
      </c>
      <c r="AN86" s="433">
        <f>'2M - SGS'!AN86</f>
        <v>7.7715000000000006E-2</v>
      </c>
      <c r="AO86" s="433">
        <f>'2M - SGS'!AO86</f>
        <v>8.6136000000000004E-2</v>
      </c>
      <c r="AP86" s="433">
        <f>'2M - SGS'!AP86</f>
        <v>7.9796000000000006E-2</v>
      </c>
      <c r="AQ86" s="433">
        <f>'2M - SGS'!AQ86</f>
        <v>8.5334999999999994E-2</v>
      </c>
      <c r="AR86" s="433">
        <f>'2M - SGS'!AR86</f>
        <v>8.1994999999999998E-2</v>
      </c>
      <c r="AS86" s="433">
        <f>'2M - SGS'!AS86</f>
        <v>8.4098999999999993E-2</v>
      </c>
      <c r="AT86" s="433">
        <f>'2M - SGS'!AT86</f>
        <v>8.4198999999999996E-2</v>
      </c>
      <c r="AU86" s="433">
        <f>'2M - SGS'!AU86</f>
        <v>8.2512000000000002E-2</v>
      </c>
      <c r="AV86" s="433">
        <f>'2M - SGS'!AV86</f>
        <v>8.5277000000000006E-2</v>
      </c>
      <c r="AW86" s="433">
        <f>'2M - SGS'!AW86</f>
        <v>8.2588999999999996E-2</v>
      </c>
      <c r="AX86" s="433">
        <f>'2M - SGS'!AX86</f>
        <v>8.5237999999999994E-2</v>
      </c>
      <c r="AY86" s="433">
        <f>'2M - SGS'!AY86</f>
        <v>8.5109000000000004E-2</v>
      </c>
      <c r="AZ86" s="433">
        <f>'2M - SGS'!AZ86</f>
        <v>7.7715000000000006E-2</v>
      </c>
      <c r="BA86" s="433">
        <f>'2M - SGS'!BA86</f>
        <v>8.6136000000000004E-2</v>
      </c>
      <c r="BB86" s="433">
        <f>'2M - SGS'!BB86</f>
        <v>7.9796000000000006E-2</v>
      </c>
      <c r="BC86" s="433">
        <f>'2M - SGS'!BC86</f>
        <v>8.5334999999999994E-2</v>
      </c>
      <c r="BD86" s="433">
        <f>'2M - SGS'!BD86</f>
        <v>8.1994999999999998E-2</v>
      </c>
      <c r="BE86" s="433">
        <f>'2M - SGS'!BE86</f>
        <v>8.4098999999999993E-2</v>
      </c>
      <c r="BF86" s="433">
        <f>'2M - SGS'!BF86</f>
        <v>8.4198999999999996E-2</v>
      </c>
      <c r="BG86" s="433">
        <f>'2M - SGS'!BG86</f>
        <v>8.2512000000000002E-2</v>
      </c>
      <c r="BH86" s="433">
        <f>'2M - SGS'!BH86</f>
        <v>8.5277000000000006E-2</v>
      </c>
      <c r="BI86" s="433">
        <f>'2M - SGS'!BI86</f>
        <v>8.2588999999999996E-2</v>
      </c>
      <c r="BJ86" s="433">
        <f>'2M - SGS'!BJ86</f>
        <v>8.5237999999999994E-2</v>
      </c>
      <c r="BK86" s="433">
        <f>'2M - SGS'!BK86</f>
        <v>8.5109000000000004E-2</v>
      </c>
      <c r="BL86" s="433">
        <f>'2M - SGS'!BL86</f>
        <v>7.7715000000000006E-2</v>
      </c>
      <c r="BM86" s="433">
        <f>'2M - SGS'!BM86</f>
        <v>8.6136000000000004E-2</v>
      </c>
      <c r="BN86" s="433">
        <f>'2M - SGS'!BN86</f>
        <v>7.9796000000000006E-2</v>
      </c>
      <c r="BO86" s="433">
        <f>'2M - SGS'!BO86</f>
        <v>8.5334999999999994E-2</v>
      </c>
      <c r="BP86" s="433">
        <f>'2M - SGS'!BP86</f>
        <v>8.1994999999999998E-2</v>
      </c>
      <c r="BQ86" s="433">
        <f>'2M - SGS'!BQ86</f>
        <v>8.4098999999999993E-2</v>
      </c>
      <c r="BR86" s="433">
        <f>'2M - SGS'!BR86</f>
        <v>8.4198999999999996E-2</v>
      </c>
      <c r="BS86" s="433">
        <f>'2M - SGS'!BS86</f>
        <v>8.2512000000000002E-2</v>
      </c>
      <c r="BT86" s="433">
        <f>'2M - SGS'!BT86</f>
        <v>8.5277000000000006E-2</v>
      </c>
      <c r="BU86" s="433">
        <f>'2M - SGS'!BU86</f>
        <v>8.2588999999999996E-2</v>
      </c>
      <c r="BV86" s="433">
        <f>'2M - SGS'!BV86</f>
        <v>8.5237999999999994E-2</v>
      </c>
      <c r="BW86" s="433">
        <f>'2M - SGS'!BW86</f>
        <v>8.5109000000000004E-2</v>
      </c>
      <c r="BX86" s="433">
        <f>'2M - SGS'!BX86</f>
        <v>7.7715000000000006E-2</v>
      </c>
      <c r="BY86" s="433">
        <f>'2M - SGS'!BY86</f>
        <v>8.6136000000000004E-2</v>
      </c>
      <c r="BZ86" s="433">
        <f>'2M - SGS'!BZ86</f>
        <v>7.9796000000000006E-2</v>
      </c>
      <c r="CA86" s="433">
        <f>'2M - SGS'!CA86</f>
        <v>8.5334999999999994E-2</v>
      </c>
      <c r="CB86" s="433">
        <f>'2M - SGS'!CB86</f>
        <v>8.1994999999999998E-2</v>
      </c>
      <c r="CC86" s="433">
        <f>'2M - SGS'!CC86</f>
        <v>8.4098999999999993E-2</v>
      </c>
      <c r="CD86" s="433">
        <f>'2M - SGS'!CD86</f>
        <v>8.4198999999999996E-2</v>
      </c>
      <c r="CE86" s="433">
        <f>'2M - SGS'!CE86</f>
        <v>8.2512000000000002E-2</v>
      </c>
      <c r="CF86" s="433">
        <f>'2M - SGS'!CF86</f>
        <v>8.5277000000000006E-2</v>
      </c>
      <c r="CG86" s="433">
        <f>'2M - SGS'!CG86</f>
        <v>8.2588999999999996E-2</v>
      </c>
      <c r="CH86" s="434">
        <f>'2M - SGS'!CH86</f>
        <v>8.5237999999999994E-2</v>
      </c>
      <c r="CJ86" s="278">
        <f t="shared" si="135"/>
        <v>1.0000000000000002</v>
      </c>
    </row>
    <row r="87" spans="1:88" ht="15.6" x14ac:dyDescent="0.3">
      <c r="A87" s="688"/>
      <c r="B87" s="14" t="str">
        <f t="shared" si="134"/>
        <v>Motors</v>
      </c>
      <c r="C87" s="433">
        <f>'2M - SGS'!C87</f>
        <v>8.5109000000000004E-2</v>
      </c>
      <c r="D87" s="433">
        <f>'2M - SGS'!D87</f>
        <v>7.7715000000000006E-2</v>
      </c>
      <c r="E87" s="433">
        <f>'2M - SGS'!E87</f>
        <v>8.6136000000000004E-2</v>
      </c>
      <c r="F87" s="433">
        <f>'2M - SGS'!F87</f>
        <v>7.9796000000000006E-2</v>
      </c>
      <c r="G87" s="433">
        <f>'2M - SGS'!G87</f>
        <v>8.5334999999999994E-2</v>
      </c>
      <c r="H87" s="433">
        <f>'2M - SGS'!H87</f>
        <v>8.1994999999999998E-2</v>
      </c>
      <c r="I87" s="433">
        <f>'2M - SGS'!I87</f>
        <v>8.4098999999999993E-2</v>
      </c>
      <c r="J87" s="433">
        <f>'2M - SGS'!J87</f>
        <v>8.4198999999999996E-2</v>
      </c>
      <c r="K87" s="433">
        <f>'2M - SGS'!K87</f>
        <v>8.2512000000000002E-2</v>
      </c>
      <c r="L87" s="433">
        <f>'2M - SGS'!L87</f>
        <v>8.5277000000000006E-2</v>
      </c>
      <c r="M87" s="433">
        <f>'2M - SGS'!M87</f>
        <v>8.2588999999999996E-2</v>
      </c>
      <c r="N87" s="433">
        <f>'2M - SGS'!N87</f>
        <v>8.5237999999999994E-2</v>
      </c>
      <c r="O87" s="433">
        <f>'2M - SGS'!O87</f>
        <v>8.5109000000000004E-2</v>
      </c>
      <c r="P87" s="433">
        <f>'2M - SGS'!P87</f>
        <v>7.7715000000000006E-2</v>
      </c>
      <c r="Q87" s="433">
        <f>'2M - SGS'!Q87</f>
        <v>8.6136000000000004E-2</v>
      </c>
      <c r="R87" s="433">
        <f>'2M - SGS'!R87</f>
        <v>7.9796000000000006E-2</v>
      </c>
      <c r="S87" s="433">
        <f>'2M - SGS'!S87</f>
        <v>8.5334999999999994E-2</v>
      </c>
      <c r="T87" s="433">
        <f>'2M - SGS'!T87</f>
        <v>8.1994999999999998E-2</v>
      </c>
      <c r="U87" s="433">
        <f>'2M - SGS'!U87</f>
        <v>8.4098999999999993E-2</v>
      </c>
      <c r="V87" s="433">
        <f>'2M - SGS'!V87</f>
        <v>8.4198999999999996E-2</v>
      </c>
      <c r="W87" s="433">
        <f>'2M - SGS'!W87</f>
        <v>8.2512000000000002E-2</v>
      </c>
      <c r="X87" s="433">
        <f>'2M - SGS'!X87</f>
        <v>8.5277000000000006E-2</v>
      </c>
      <c r="Y87" s="433">
        <f>'2M - SGS'!Y87</f>
        <v>8.2588999999999996E-2</v>
      </c>
      <c r="Z87" s="433">
        <f>'2M - SGS'!Z87</f>
        <v>8.5237999999999994E-2</v>
      </c>
      <c r="AA87" s="433">
        <f>'2M - SGS'!AA87</f>
        <v>8.5109000000000004E-2</v>
      </c>
      <c r="AB87" s="433">
        <f>'2M - SGS'!AB87</f>
        <v>7.7715000000000006E-2</v>
      </c>
      <c r="AC87" s="433">
        <f>'2M - SGS'!AC87</f>
        <v>8.6136000000000004E-2</v>
      </c>
      <c r="AD87" s="433">
        <f>'2M - SGS'!AD87</f>
        <v>7.9796000000000006E-2</v>
      </c>
      <c r="AE87" s="433">
        <f>'2M - SGS'!AE87</f>
        <v>8.5334999999999994E-2</v>
      </c>
      <c r="AF87" s="433">
        <f>'2M - SGS'!AF87</f>
        <v>8.1994999999999998E-2</v>
      </c>
      <c r="AG87" s="433">
        <f>'2M - SGS'!AG87</f>
        <v>8.4098999999999993E-2</v>
      </c>
      <c r="AH87" s="433">
        <f>'2M - SGS'!AH87</f>
        <v>8.4198999999999996E-2</v>
      </c>
      <c r="AI87" s="433">
        <f>'2M - SGS'!AI87</f>
        <v>8.2512000000000002E-2</v>
      </c>
      <c r="AJ87" s="433">
        <f>'2M - SGS'!AJ87</f>
        <v>8.5277000000000006E-2</v>
      </c>
      <c r="AK87" s="433">
        <f>'2M - SGS'!AK87</f>
        <v>8.2588999999999996E-2</v>
      </c>
      <c r="AL87" s="433">
        <f>'2M - SGS'!AL87</f>
        <v>8.5237999999999994E-2</v>
      </c>
      <c r="AM87" s="433">
        <f>'2M - SGS'!AM87</f>
        <v>8.5109000000000004E-2</v>
      </c>
      <c r="AN87" s="433">
        <f>'2M - SGS'!AN87</f>
        <v>7.7715000000000006E-2</v>
      </c>
      <c r="AO87" s="433">
        <f>'2M - SGS'!AO87</f>
        <v>8.6136000000000004E-2</v>
      </c>
      <c r="AP87" s="433">
        <f>'2M - SGS'!AP87</f>
        <v>7.9796000000000006E-2</v>
      </c>
      <c r="AQ87" s="433">
        <f>'2M - SGS'!AQ87</f>
        <v>8.5334999999999994E-2</v>
      </c>
      <c r="AR87" s="433">
        <f>'2M - SGS'!AR87</f>
        <v>8.1994999999999998E-2</v>
      </c>
      <c r="AS87" s="433">
        <f>'2M - SGS'!AS87</f>
        <v>8.4098999999999993E-2</v>
      </c>
      <c r="AT87" s="433">
        <f>'2M - SGS'!AT87</f>
        <v>8.4198999999999996E-2</v>
      </c>
      <c r="AU87" s="433">
        <f>'2M - SGS'!AU87</f>
        <v>8.2512000000000002E-2</v>
      </c>
      <c r="AV87" s="433">
        <f>'2M - SGS'!AV87</f>
        <v>8.5277000000000006E-2</v>
      </c>
      <c r="AW87" s="433">
        <f>'2M - SGS'!AW87</f>
        <v>8.2588999999999996E-2</v>
      </c>
      <c r="AX87" s="433">
        <f>'2M - SGS'!AX87</f>
        <v>8.5237999999999994E-2</v>
      </c>
      <c r="AY87" s="433">
        <f>'2M - SGS'!AY87</f>
        <v>8.5109000000000004E-2</v>
      </c>
      <c r="AZ87" s="433">
        <f>'2M - SGS'!AZ87</f>
        <v>7.7715000000000006E-2</v>
      </c>
      <c r="BA87" s="433">
        <f>'2M - SGS'!BA87</f>
        <v>8.6136000000000004E-2</v>
      </c>
      <c r="BB87" s="433">
        <f>'2M - SGS'!BB87</f>
        <v>7.9796000000000006E-2</v>
      </c>
      <c r="BC87" s="433">
        <f>'2M - SGS'!BC87</f>
        <v>8.5334999999999994E-2</v>
      </c>
      <c r="BD87" s="433">
        <f>'2M - SGS'!BD87</f>
        <v>8.1994999999999998E-2</v>
      </c>
      <c r="BE87" s="433">
        <f>'2M - SGS'!BE87</f>
        <v>8.4098999999999993E-2</v>
      </c>
      <c r="BF87" s="433">
        <f>'2M - SGS'!BF87</f>
        <v>8.4198999999999996E-2</v>
      </c>
      <c r="BG87" s="433">
        <f>'2M - SGS'!BG87</f>
        <v>8.2512000000000002E-2</v>
      </c>
      <c r="BH87" s="433">
        <f>'2M - SGS'!BH87</f>
        <v>8.5277000000000006E-2</v>
      </c>
      <c r="BI87" s="433">
        <f>'2M - SGS'!BI87</f>
        <v>8.2588999999999996E-2</v>
      </c>
      <c r="BJ87" s="433">
        <f>'2M - SGS'!BJ87</f>
        <v>8.5237999999999994E-2</v>
      </c>
      <c r="BK87" s="433">
        <f>'2M - SGS'!BK87</f>
        <v>8.5109000000000004E-2</v>
      </c>
      <c r="BL87" s="433">
        <f>'2M - SGS'!BL87</f>
        <v>7.7715000000000006E-2</v>
      </c>
      <c r="BM87" s="433">
        <f>'2M - SGS'!BM87</f>
        <v>8.6136000000000004E-2</v>
      </c>
      <c r="BN87" s="433">
        <f>'2M - SGS'!BN87</f>
        <v>7.9796000000000006E-2</v>
      </c>
      <c r="BO87" s="433">
        <f>'2M - SGS'!BO87</f>
        <v>8.5334999999999994E-2</v>
      </c>
      <c r="BP87" s="433">
        <f>'2M - SGS'!BP87</f>
        <v>8.1994999999999998E-2</v>
      </c>
      <c r="BQ87" s="433">
        <f>'2M - SGS'!BQ87</f>
        <v>8.4098999999999993E-2</v>
      </c>
      <c r="BR87" s="433">
        <f>'2M - SGS'!BR87</f>
        <v>8.4198999999999996E-2</v>
      </c>
      <c r="BS87" s="433">
        <f>'2M - SGS'!BS87</f>
        <v>8.2512000000000002E-2</v>
      </c>
      <c r="BT87" s="433">
        <f>'2M - SGS'!BT87</f>
        <v>8.5277000000000006E-2</v>
      </c>
      <c r="BU87" s="433">
        <f>'2M - SGS'!BU87</f>
        <v>8.2588999999999996E-2</v>
      </c>
      <c r="BV87" s="433">
        <f>'2M - SGS'!BV87</f>
        <v>8.5237999999999994E-2</v>
      </c>
      <c r="BW87" s="433">
        <f>'2M - SGS'!BW87</f>
        <v>8.5109000000000004E-2</v>
      </c>
      <c r="BX87" s="433">
        <f>'2M - SGS'!BX87</f>
        <v>7.7715000000000006E-2</v>
      </c>
      <c r="BY87" s="433">
        <f>'2M - SGS'!BY87</f>
        <v>8.6136000000000004E-2</v>
      </c>
      <c r="BZ87" s="433">
        <f>'2M - SGS'!BZ87</f>
        <v>7.9796000000000006E-2</v>
      </c>
      <c r="CA87" s="433">
        <f>'2M - SGS'!CA87</f>
        <v>8.5334999999999994E-2</v>
      </c>
      <c r="CB87" s="433">
        <f>'2M - SGS'!CB87</f>
        <v>8.1994999999999998E-2</v>
      </c>
      <c r="CC87" s="433">
        <f>'2M - SGS'!CC87</f>
        <v>8.4098999999999993E-2</v>
      </c>
      <c r="CD87" s="433">
        <f>'2M - SGS'!CD87</f>
        <v>8.4198999999999996E-2</v>
      </c>
      <c r="CE87" s="433">
        <f>'2M - SGS'!CE87</f>
        <v>8.2512000000000002E-2</v>
      </c>
      <c r="CF87" s="433">
        <f>'2M - SGS'!CF87</f>
        <v>8.5277000000000006E-2</v>
      </c>
      <c r="CG87" s="433">
        <f>'2M - SGS'!CG87</f>
        <v>8.2588999999999996E-2</v>
      </c>
      <c r="CH87" s="434">
        <f>'2M - SGS'!CH87</f>
        <v>8.5237999999999994E-2</v>
      </c>
      <c r="CJ87" s="278">
        <f t="shared" si="135"/>
        <v>1.0000000000000002</v>
      </c>
    </row>
    <row r="88" spans="1:88" ht="15.6" x14ac:dyDescent="0.3">
      <c r="A88" s="688"/>
      <c r="B88" s="14" t="str">
        <f t="shared" si="134"/>
        <v>Process</v>
      </c>
      <c r="C88" s="433">
        <f>'2M - SGS'!C88</f>
        <v>8.5109000000000004E-2</v>
      </c>
      <c r="D88" s="433">
        <f>'2M - SGS'!D88</f>
        <v>7.7715000000000006E-2</v>
      </c>
      <c r="E88" s="433">
        <f>'2M - SGS'!E88</f>
        <v>8.6136000000000004E-2</v>
      </c>
      <c r="F88" s="433">
        <f>'2M - SGS'!F88</f>
        <v>7.9796000000000006E-2</v>
      </c>
      <c r="G88" s="433">
        <f>'2M - SGS'!G88</f>
        <v>8.5334999999999994E-2</v>
      </c>
      <c r="H88" s="433">
        <f>'2M - SGS'!H88</f>
        <v>8.1994999999999998E-2</v>
      </c>
      <c r="I88" s="433">
        <f>'2M - SGS'!I88</f>
        <v>8.4098999999999993E-2</v>
      </c>
      <c r="J88" s="433">
        <f>'2M - SGS'!J88</f>
        <v>8.4198999999999996E-2</v>
      </c>
      <c r="K88" s="433">
        <f>'2M - SGS'!K88</f>
        <v>8.2512000000000002E-2</v>
      </c>
      <c r="L88" s="433">
        <f>'2M - SGS'!L88</f>
        <v>8.5277000000000006E-2</v>
      </c>
      <c r="M88" s="433">
        <f>'2M - SGS'!M88</f>
        <v>8.2588999999999996E-2</v>
      </c>
      <c r="N88" s="433">
        <f>'2M - SGS'!N88</f>
        <v>8.5237999999999994E-2</v>
      </c>
      <c r="O88" s="433">
        <f>'2M - SGS'!O88</f>
        <v>8.5109000000000004E-2</v>
      </c>
      <c r="P88" s="433">
        <f>'2M - SGS'!P88</f>
        <v>7.7715000000000006E-2</v>
      </c>
      <c r="Q88" s="433">
        <f>'2M - SGS'!Q88</f>
        <v>8.6136000000000004E-2</v>
      </c>
      <c r="R88" s="433">
        <f>'2M - SGS'!R88</f>
        <v>7.9796000000000006E-2</v>
      </c>
      <c r="S88" s="433">
        <f>'2M - SGS'!S88</f>
        <v>8.5334999999999994E-2</v>
      </c>
      <c r="T88" s="433">
        <f>'2M - SGS'!T88</f>
        <v>8.1994999999999998E-2</v>
      </c>
      <c r="U88" s="433">
        <f>'2M - SGS'!U88</f>
        <v>8.4098999999999993E-2</v>
      </c>
      <c r="V88" s="433">
        <f>'2M - SGS'!V88</f>
        <v>8.4198999999999996E-2</v>
      </c>
      <c r="W88" s="433">
        <f>'2M - SGS'!W88</f>
        <v>8.2512000000000002E-2</v>
      </c>
      <c r="X88" s="433">
        <f>'2M - SGS'!X88</f>
        <v>8.5277000000000006E-2</v>
      </c>
      <c r="Y88" s="433">
        <f>'2M - SGS'!Y88</f>
        <v>8.2588999999999996E-2</v>
      </c>
      <c r="Z88" s="433">
        <f>'2M - SGS'!Z88</f>
        <v>8.5237999999999994E-2</v>
      </c>
      <c r="AA88" s="433">
        <f>'2M - SGS'!AA88</f>
        <v>8.5109000000000004E-2</v>
      </c>
      <c r="AB88" s="433">
        <f>'2M - SGS'!AB88</f>
        <v>7.7715000000000006E-2</v>
      </c>
      <c r="AC88" s="433">
        <f>'2M - SGS'!AC88</f>
        <v>8.6136000000000004E-2</v>
      </c>
      <c r="AD88" s="433">
        <f>'2M - SGS'!AD88</f>
        <v>7.9796000000000006E-2</v>
      </c>
      <c r="AE88" s="433">
        <f>'2M - SGS'!AE88</f>
        <v>8.5334999999999994E-2</v>
      </c>
      <c r="AF88" s="433">
        <f>'2M - SGS'!AF88</f>
        <v>8.1994999999999998E-2</v>
      </c>
      <c r="AG88" s="433">
        <f>'2M - SGS'!AG88</f>
        <v>8.4098999999999993E-2</v>
      </c>
      <c r="AH88" s="433">
        <f>'2M - SGS'!AH88</f>
        <v>8.4198999999999996E-2</v>
      </c>
      <c r="AI88" s="433">
        <f>'2M - SGS'!AI88</f>
        <v>8.2512000000000002E-2</v>
      </c>
      <c r="AJ88" s="433">
        <f>'2M - SGS'!AJ88</f>
        <v>8.5277000000000006E-2</v>
      </c>
      <c r="AK88" s="433">
        <f>'2M - SGS'!AK88</f>
        <v>8.2588999999999996E-2</v>
      </c>
      <c r="AL88" s="433">
        <f>'2M - SGS'!AL88</f>
        <v>8.5237999999999994E-2</v>
      </c>
      <c r="AM88" s="433">
        <f>'2M - SGS'!AM88</f>
        <v>8.5109000000000004E-2</v>
      </c>
      <c r="AN88" s="433">
        <f>'2M - SGS'!AN88</f>
        <v>7.7715000000000006E-2</v>
      </c>
      <c r="AO88" s="433">
        <f>'2M - SGS'!AO88</f>
        <v>8.6136000000000004E-2</v>
      </c>
      <c r="AP88" s="433">
        <f>'2M - SGS'!AP88</f>
        <v>7.9796000000000006E-2</v>
      </c>
      <c r="AQ88" s="433">
        <f>'2M - SGS'!AQ88</f>
        <v>8.5334999999999994E-2</v>
      </c>
      <c r="AR88" s="433">
        <f>'2M - SGS'!AR88</f>
        <v>8.1994999999999998E-2</v>
      </c>
      <c r="AS88" s="433">
        <f>'2M - SGS'!AS88</f>
        <v>8.4098999999999993E-2</v>
      </c>
      <c r="AT88" s="433">
        <f>'2M - SGS'!AT88</f>
        <v>8.4198999999999996E-2</v>
      </c>
      <c r="AU88" s="433">
        <f>'2M - SGS'!AU88</f>
        <v>8.2512000000000002E-2</v>
      </c>
      <c r="AV88" s="433">
        <f>'2M - SGS'!AV88</f>
        <v>8.5277000000000006E-2</v>
      </c>
      <c r="AW88" s="433">
        <f>'2M - SGS'!AW88</f>
        <v>8.2588999999999996E-2</v>
      </c>
      <c r="AX88" s="433">
        <f>'2M - SGS'!AX88</f>
        <v>8.5237999999999994E-2</v>
      </c>
      <c r="AY88" s="433">
        <f>'2M - SGS'!AY88</f>
        <v>8.5109000000000004E-2</v>
      </c>
      <c r="AZ88" s="433">
        <f>'2M - SGS'!AZ88</f>
        <v>7.7715000000000006E-2</v>
      </c>
      <c r="BA88" s="433">
        <f>'2M - SGS'!BA88</f>
        <v>8.6136000000000004E-2</v>
      </c>
      <c r="BB88" s="433">
        <f>'2M - SGS'!BB88</f>
        <v>7.9796000000000006E-2</v>
      </c>
      <c r="BC88" s="433">
        <f>'2M - SGS'!BC88</f>
        <v>8.5334999999999994E-2</v>
      </c>
      <c r="BD88" s="433">
        <f>'2M - SGS'!BD88</f>
        <v>8.1994999999999998E-2</v>
      </c>
      <c r="BE88" s="433">
        <f>'2M - SGS'!BE88</f>
        <v>8.4098999999999993E-2</v>
      </c>
      <c r="BF88" s="433">
        <f>'2M - SGS'!BF88</f>
        <v>8.4198999999999996E-2</v>
      </c>
      <c r="BG88" s="433">
        <f>'2M - SGS'!BG88</f>
        <v>8.2512000000000002E-2</v>
      </c>
      <c r="BH88" s="433">
        <f>'2M - SGS'!BH88</f>
        <v>8.5277000000000006E-2</v>
      </c>
      <c r="BI88" s="433">
        <f>'2M - SGS'!BI88</f>
        <v>8.2588999999999996E-2</v>
      </c>
      <c r="BJ88" s="433">
        <f>'2M - SGS'!BJ88</f>
        <v>8.5237999999999994E-2</v>
      </c>
      <c r="BK88" s="433">
        <f>'2M - SGS'!BK88</f>
        <v>8.5109000000000004E-2</v>
      </c>
      <c r="BL88" s="433">
        <f>'2M - SGS'!BL88</f>
        <v>7.7715000000000006E-2</v>
      </c>
      <c r="BM88" s="433">
        <f>'2M - SGS'!BM88</f>
        <v>8.6136000000000004E-2</v>
      </c>
      <c r="BN88" s="433">
        <f>'2M - SGS'!BN88</f>
        <v>7.9796000000000006E-2</v>
      </c>
      <c r="BO88" s="433">
        <f>'2M - SGS'!BO88</f>
        <v>8.5334999999999994E-2</v>
      </c>
      <c r="BP88" s="433">
        <f>'2M - SGS'!BP88</f>
        <v>8.1994999999999998E-2</v>
      </c>
      <c r="BQ88" s="433">
        <f>'2M - SGS'!BQ88</f>
        <v>8.4098999999999993E-2</v>
      </c>
      <c r="BR88" s="433">
        <f>'2M - SGS'!BR88</f>
        <v>8.4198999999999996E-2</v>
      </c>
      <c r="BS88" s="433">
        <f>'2M - SGS'!BS88</f>
        <v>8.2512000000000002E-2</v>
      </c>
      <c r="BT88" s="433">
        <f>'2M - SGS'!BT88</f>
        <v>8.5277000000000006E-2</v>
      </c>
      <c r="BU88" s="433">
        <f>'2M - SGS'!BU88</f>
        <v>8.2588999999999996E-2</v>
      </c>
      <c r="BV88" s="433">
        <f>'2M - SGS'!BV88</f>
        <v>8.5237999999999994E-2</v>
      </c>
      <c r="BW88" s="433">
        <f>'2M - SGS'!BW88</f>
        <v>8.5109000000000004E-2</v>
      </c>
      <c r="BX88" s="433">
        <f>'2M - SGS'!BX88</f>
        <v>7.7715000000000006E-2</v>
      </c>
      <c r="BY88" s="433">
        <f>'2M - SGS'!BY88</f>
        <v>8.6136000000000004E-2</v>
      </c>
      <c r="BZ88" s="433">
        <f>'2M - SGS'!BZ88</f>
        <v>7.9796000000000006E-2</v>
      </c>
      <c r="CA88" s="433">
        <f>'2M - SGS'!CA88</f>
        <v>8.5334999999999994E-2</v>
      </c>
      <c r="CB88" s="433">
        <f>'2M - SGS'!CB88</f>
        <v>8.1994999999999998E-2</v>
      </c>
      <c r="CC88" s="433">
        <f>'2M - SGS'!CC88</f>
        <v>8.4098999999999993E-2</v>
      </c>
      <c r="CD88" s="433">
        <f>'2M - SGS'!CD88</f>
        <v>8.4198999999999996E-2</v>
      </c>
      <c r="CE88" s="433">
        <f>'2M - SGS'!CE88</f>
        <v>8.2512000000000002E-2</v>
      </c>
      <c r="CF88" s="433">
        <f>'2M - SGS'!CF88</f>
        <v>8.5277000000000006E-2</v>
      </c>
      <c r="CG88" s="433">
        <f>'2M - SGS'!CG88</f>
        <v>8.2588999999999996E-2</v>
      </c>
      <c r="CH88" s="434">
        <f>'2M - SGS'!CH88</f>
        <v>8.5237999999999994E-2</v>
      </c>
      <c r="CJ88" s="278">
        <f t="shared" si="135"/>
        <v>1.0000000000000002</v>
      </c>
    </row>
    <row r="89" spans="1:88" ht="15.6" x14ac:dyDescent="0.3">
      <c r="A89" s="688"/>
      <c r="B89" s="14" t="str">
        <f t="shared" si="134"/>
        <v>Refrigeration</v>
      </c>
      <c r="C89" s="433">
        <f>'2M - SGS'!C89</f>
        <v>8.3486000000000005E-2</v>
      </c>
      <c r="D89" s="433">
        <f>'2M - SGS'!D89</f>
        <v>7.6158000000000003E-2</v>
      </c>
      <c r="E89" s="433">
        <f>'2M - SGS'!E89</f>
        <v>8.3346000000000003E-2</v>
      </c>
      <c r="F89" s="433">
        <f>'2M - SGS'!F89</f>
        <v>8.0782999999999994E-2</v>
      </c>
      <c r="G89" s="433">
        <f>'2M - SGS'!G89</f>
        <v>8.5133E-2</v>
      </c>
      <c r="H89" s="433">
        <f>'2M - SGS'!H89</f>
        <v>8.4294999999999995E-2</v>
      </c>
      <c r="I89" s="433">
        <f>'2M - SGS'!I89</f>
        <v>8.7456999999999993E-2</v>
      </c>
      <c r="J89" s="433">
        <f>'2M - SGS'!J89</f>
        <v>8.7230000000000002E-2</v>
      </c>
      <c r="K89" s="433">
        <f>'2M - SGS'!K89</f>
        <v>8.3319000000000004E-2</v>
      </c>
      <c r="L89" s="433">
        <f>'2M - SGS'!L89</f>
        <v>8.4562999999999999E-2</v>
      </c>
      <c r="M89" s="433">
        <f>'2M - SGS'!M89</f>
        <v>8.1112000000000004E-2</v>
      </c>
      <c r="N89" s="433">
        <f>'2M - SGS'!N89</f>
        <v>8.3118999999999998E-2</v>
      </c>
      <c r="O89" s="433">
        <f>'2M - SGS'!O89</f>
        <v>8.3486000000000005E-2</v>
      </c>
      <c r="P89" s="433">
        <f>'2M - SGS'!P89</f>
        <v>7.6158000000000003E-2</v>
      </c>
      <c r="Q89" s="433">
        <f>'2M - SGS'!Q89</f>
        <v>8.3346000000000003E-2</v>
      </c>
      <c r="R89" s="433">
        <f>'2M - SGS'!R89</f>
        <v>8.0782999999999994E-2</v>
      </c>
      <c r="S89" s="433">
        <f>'2M - SGS'!S89</f>
        <v>8.5133E-2</v>
      </c>
      <c r="T89" s="433">
        <f>'2M - SGS'!T89</f>
        <v>8.4294999999999995E-2</v>
      </c>
      <c r="U89" s="433">
        <f>'2M - SGS'!U89</f>
        <v>8.7456999999999993E-2</v>
      </c>
      <c r="V89" s="433">
        <f>'2M - SGS'!V89</f>
        <v>8.7230000000000002E-2</v>
      </c>
      <c r="W89" s="433">
        <f>'2M - SGS'!W89</f>
        <v>8.3319000000000004E-2</v>
      </c>
      <c r="X89" s="433">
        <f>'2M - SGS'!X89</f>
        <v>8.4562999999999999E-2</v>
      </c>
      <c r="Y89" s="433">
        <f>'2M - SGS'!Y89</f>
        <v>8.1112000000000004E-2</v>
      </c>
      <c r="Z89" s="433">
        <f>'2M - SGS'!Z89</f>
        <v>8.3118999999999998E-2</v>
      </c>
      <c r="AA89" s="433">
        <f>'2M - SGS'!AA89</f>
        <v>8.3486000000000005E-2</v>
      </c>
      <c r="AB89" s="433">
        <f>'2M - SGS'!AB89</f>
        <v>7.6158000000000003E-2</v>
      </c>
      <c r="AC89" s="433">
        <f>'2M - SGS'!AC89</f>
        <v>8.3346000000000003E-2</v>
      </c>
      <c r="AD89" s="433">
        <f>'2M - SGS'!AD89</f>
        <v>8.0782999999999994E-2</v>
      </c>
      <c r="AE89" s="433">
        <f>'2M - SGS'!AE89</f>
        <v>8.5133E-2</v>
      </c>
      <c r="AF89" s="433">
        <f>'2M - SGS'!AF89</f>
        <v>8.4294999999999995E-2</v>
      </c>
      <c r="AG89" s="433">
        <f>'2M - SGS'!AG89</f>
        <v>8.7456999999999993E-2</v>
      </c>
      <c r="AH89" s="433">
        <f>'2M - SGS'!AH89</f>
        <v>8.7230000000000002E-2</v>
      </c>
      <c r="AI89" s="433">
        <f>'2M - SGS'!AI89</f>
        <v>8.3319000000000004E-2</v>
      </c>
      <c r="AJ89" s="433">
        <f>'2M - SGS'!AJ89</f>
        <v>8.4562999999999999E-2</v>
      </c>
      <c r="AK89" s="433">
        <f>'2M - SGS'!AK89</f>
        <v>8.1112000000000004E-2</v>
      </c>
      <c r="AL89" s="433">
        <f>'2M - SGS'!AL89</f>
        <v>8.3118999999999998E-2</v>
      </c>
      <c r="AM89" s="433">
        <f>'2M - SGS'!AM89</f>
        <v>8.3486000000000005E-2</v>
      </c>
      <c r="AN89" s="433">
        <f>'2M - SGS'!AN89</f>
        <v>7.6158000000000003E-2</v>
      </c>
      <c r="AO89" s="433">
        <f>'2M - SGS'!AO89</f>
        <v>8.3346000000000003E-2</v>
      </c>
      <c r="AP89" s="433">
        <f>'2M - SGS'!AP89</f>
        <v>8.0782999999999994E-2</v>
      </c>
      <c r="AQ89" s="433">
        <f>'2M - SGS'!AQ89</f>
        <v>8.5133E-2</v>
      </c>
      <c r="AR89" s="433">
        <f>'2M - SGS'!AR89</f>
        <v>8.4294999999999995E-2</v>
      </c>
      <c r="AS89" s="433">
        <f>'2M - SGS'!AS89</f>
        <v>8.7456999999999993E-2</v>
      </c>
      <c r="AT89" s="433">
        <f>'2M - SGS'!AT89</f>
        <v>8.7230000000000002E-2</v>
      </c>
      <c r="AU89" s="433">
        <f>'2M - SGS'!AU89</f>
        <v>8.3319000000000004E-2</v>
      </c>
      <c r="AV89" s="433">
        <f>'2M - SGS'!AV89</f>
        <v>8.4562999999999999E-2</v>
      </c>
      <c r="AW89" s="433">
        <f>'2M - SGS'!AW89</f>
        <v>8.1112000000000004E-2</v>
      </c>
      <c r="AX89" s="433">
        <f>'2M - SGS'!AX89</f>
        <v>8.3118999999999998E-2</v>
      </c>
      <c r="AY89" s="433">
        <f>'2M - SGS'!AY89</f>
        <v>8.3486000000000005E-2</v>
      </c>
      <c r="AZ89" s="433">
        <f>'2M - SGS'!AZ89</f>
        <v>7.6158000000000003E-2</v>
      </c>
      <c r="BA89" s="433">
        <f>'2M - SGS'!BA89</f>
        <v>8.3346000000000003E-2</v>
      </c>
      <c r="BB89" s="433">
        <f>'2M - SGS'!BB89</f>
        <v>8.0782999999999994E-2</v>
      </c>
      <c r="BC89" s="433">
        <f>'2M - SGS'!BC89</f>
        <v>8.5133E-2</v>
      </c>
      <c r="BD89" s="433">
        <f>'2M - SGS'!BD89</f>
        <v>8.4294999999999995E-2</v>
      </c>
      <c r="BE89" s="433">
        <f>'2M - SGS'!BE89</f>
        <v>8.7456999999999993E-2</v>
      </c>
      <c r="BF89" s="433">
        <f>'2M - SGS'!BF89</f>
        <v>8.7230000000000002E-2</v>
      </c>
      <c r="BG89" s="433">
        <f>'2M - SGS'!BG89</f>
        <v>8.3319000000000004E-2</v>
      </c>
      <c r="BH89" s="433">
        <f>'2M - SGS'!BH89</f>
        <v>8.4562999999999999E-2</v>
      </c>
      <c r="BI89" s="433">
        <f>'2M - SGS'!BI89</f>
        <v>8.1112000000000004E-2</v>
      </c>
      <c r="BJ89" s="433">
        <f>'2M - SGS'!BJ89</f>
        <v>8.3118999999999998E-2</v>
      </c>
      <c r="BK89" s="433">
        <f>'2M - SGS'!BK89</f>
        <v>8.3486000000000005E-2</v>
      </c>
      <c r="BL89" s="433">
        <f>'2M - SGS'!BL89</f>
        <v>7.6158000000000003E-2</v>
      </c>
      <c r="BM89" s="433">
        <f>'2M - SGS'!BM89</f>
        <v>8.3346000000000003E-2</v>
      </c>
      <c r="BN89" s="433">
        <f>'2M - SGS'!BN89</f>
        <v>8.0782999999999994E-2</v>
      </c>
      <c r="BO89" s="433">
        <f>'2M - SGS'!BO89</f>
        <v>8.5133E-2</v>
      </c>
      <c r="BP89" s="433">
        <f>'2M - SGS'!BP89</f>
        <v>8.4294999999999995E-2</v>
      </c>
      <c r="BQ89" s="433">
        <f>'2M - SGS'!BQ89</f>
        <v>8.7456999999999993E-2</v>
      </c>
      <c r="BR89" s="433">
        <f>'2M - SGS'!BR89</f>
        <v>8.7230000000000002E-2</v>
      </c>
      <c r="BS89" s="433">
        <f>'2M - SGS'!BS89</f>
        <v>8.3319000000000004E-2</v>
      </c>
      <c r="BT89" s="433">
        <f>'2M - SGS'!BT89</f>
        <v>8.4562999999999999E-2</v>
      </c>
      <c r="BU89" s="433">
        <f>'2M - SGS'!BU89</f>
        <v>8.1112000000000004E-2</v>
      </c>
      <c r="BV89" s="433">
        <f>'2M - SGS'!BV89</f>
        <v>8.3118999999999998E-2</v>
      </c>
      <c r="BW89" s="433">
        <f>'2M - SGS'!BW89</f>
        <v>8.3486000000000005E-2</v>
      </c>
      <c r="BX89" s="433">
        <f>'2M - SGS'!BX89</f>
        <v>7.6158000000000003E-2</v>
      </c>
      <c r="BY89" s="433">
        <f>'2M - SGS'!BY89</f>
        <v>8.3346000000000003E-2</v>
      </c>
      <c r="BZ89" s="433">
        <f>'2M - SGS'!BZ89</f>
        <v>8.0782999999999994E-2</v>
      </c>
      <c r="CA89" s="433">
        <f>'2M - SGS'!CA89</f>
        <v>8.5133E-2</v>
      </c>
      <c r="CB89" s="433">
        <f>'2M - SGS'!CB89</f>
        <v>8.4294999999999995E-2</v>
      </c>
      <c r="CC89" s="433">
        <f>'2M - SGS'!CC89</f>
        <v>8.7456999999999993E-2</v>
      </c>
      <c r="CD89" s="433">
        <f>'2M - SGS'!CD89</f>
        <v>8.7230000000000002E-2</v>
      </c>
      <c r="CE89" s="433">
        <f>'2M - SGS'!CE89</f>
        <v>8.3319000000000004E-2</v>
      </c>
      <c r="CF89" s="433">
        <f>'2M - SGS'!CF89</f>
        <v>8.4562999999999999E-2</v>
      </c>
      <c r="CG89" s="433">
        <f>'2M - SGS'!CG89</f>
        <v>8.1112000000000004E-2</v>
      </c>
      <c r="CH89" s="434">
        <f>'2M - SGS'!CH89</f>
        <v>8.3118999999999998E-2</v>
      </c>
      <c r="CJ89" s="278">
        <f t="shared" si="135"/>
        <v>1.0000010000000001</v>
      </c>
    </row>
    <row r="90" spans="1:88" ht="16.2" thickBot="1" x14ac:dyDescent="0.35">
      <c r="A90" s="689"/>
      <c r="B90" s="15" t="str">
        <f t="shared" si="134"/>
        <v>Water Heating</v>
      </c>
      <c r="C90" s="441">
        <f>'2M - SGS'!C90</f>
        <v>0.108255</v>
      </c>
      <c r="D90" s="441">
        <f>'2M - SGS'!D90</f>
        <v>9.1078000000000006E-2</v>
      </c>
      <c r="E90" s="441">
        <f>'2M - SGS'!E90</f>
        <v>8.5239999999999996E-2</v>
      </c>
      <c r="F90" s="441">
        <f>'2M - SGS'!F90</f>
        <v>7.2980000000000003E-2</v>
      </c>
      <c r="G90" s="441">
        <f>'2M - SGS'!G90</f>
        <v>7.9849000000000003E-2</v>
      </c>
      <c r="H90" s="441">
        <f>'2M - SGS'!H90</f>
        <v>7.2720999999999994E-2</v>
      </c>
      <c r="I90" s="441">
        <f>'2M - SGS'!I90</f>
        <v>7.4929999999999997E-2</v>
      </c>
      <c r="J90" s="441">
        <f>'2M - SGS'!J90</f>
        <v>7.5861999999999999E-2</v>
      </c>
      <c r="K90" s="441">
        <f>'2M - SGS'!K90</f>
        <v>7.5733999999999996E-2</v>
      </c>
      <c r="L90" s="441">
        <f>'2M - SGS'!L90</f>
        <v>8.2808000000000007E-2</v>
      </c>
      <c r="M90" s="441">
        <f>'2M - SGS'!M90</f>
        <v>8.6345000000000005E-2</v>
      </c>
      <c r="N90" s="441">
        <f>'2M - SGS'!N90</f>
        <v>9.4200000000000006E-2</v>
      </c>
      <c r="O90" s="441">
        <f>'2M - SGS'!O90</f>
        <v>0.108255</v>
      </c>
      <c r="P90" s="441">
        <f>'2M - SGS'!P90</f>
        <v>9.1078000000000006E-2</v>
      </c>
      <c r="Q90" s="441">
        <f>'2M - SGS'!Q90</f>
        <v>8.5239999999999996E-2</v>
      </c>
      <c r="R90" s="441">
        <f>'2M - SGS'!R90</f>
        <v>7.2980000000000003E-2</v>
      </c>
      <c r="S90" s="441">
        <f>'2M - SGS'!S90</f>
        <v>7.9849000000000003E-2</v>
      </c>
      <c r="T90" s="441">
        <f>'2M - SGS'!T90</f>
        <v>7.2720999999999994E-2</v>
      </c>
      <c r="U90" s="441">
        <f>'2M - SGS'!U90</f>
        <v>7.4929999999999997E-2</v>
      </c>
      <c r="V90" s="441">
        <f>'2M - SGS'!V90</f>
        <v>7.5861999999999999E-2</v>
      </c>
      <c r="W90" s="441">
        <f>'2M - SGS'!W90</f>
        <v>7.5733999999999996E-2</v>
      </c>
      <c r="X90" s="441">
        <f>'2M - SGS'!X90</f>
        <v>8.2808000000000007E-2</v>
      </c>
      <c r="Y90" s="441">
        <f>'2M - SGS'!Y90</f>
        <v>8.6345000000000005E-2</v>
      </c>
      <c r="Z90" s="441">
        <f>'2M - SGS'!Z90</f>
        <v>9.4200000000000006E-2</v>
      </c>
      <c r="AA90" s="441">
        <f>'2M - SGS'!AA90</f>
        <v>0.108255</v>
      </c>
      <c r="AB90" s="441">
        <f>'2M - SGS'!AB90</f>
        <v>9.1078000000000006E-2</v>
      </c>
      <c r="AC90" s="441">
        <f>'2M - SGS'!AC90</f>
        <v>8.5239999999999996E-2</v>
      </c>
      <c r="AD90" s="441">
        <f>'2M - SGS'!AD90</f>
        <v>7.2980000000000003E-2</v>
      </c>
      <c r="AE90" s="441">
        <f>'2M - SGS'!AE90</f>
        <v>7.9849000000000003E-2</v>
      </c>
      <c r="AF90" s="441">
        <f>'2M - SGS'!AF90</f>
        <v>7.2720999999999994E-2</v>
      </c>
      <c r="AG90" s="441">
        <f>'2M - SGS'!AG90</f>
        <v>7.4929999999999997E-2</v>
      </c>
      <c r="AH90" s="441">
        <f>'2M - SGS'!AH90</f>
        <v>7.5861999999999999E-2</v>
      </c>
      <c r="AI90" s="441">
        <f>'2M - SGS'!AI90</f>
        <v>7.5733999999999996E-2</v>
      </c>
      <c r="AJ90" s="441">
        <f>'2M - SGS'!AJ90</f>
        <v>8.2808000000000007E-2</v>
      </c>
      <c r="AK90" s="441">
        <f>'2M - SGS'!AK90</f>
        <v>8.6345000000000005E-2</v>
      </c>
      <c r="AL90" s="441">
        <f>'2M - SGS'!AL90</f>
        <v>9.4200000000000006E-2</v>
      </c>
      <c r="AM90" s="441">
        <f>'2M - SGS'!AM90</f>
        <v>0.108255</v>
      </c>
      <c r="AN90" s="441">
        <f>'2M - SGS'!AN90</f>
        <v>9.1078000000000006E-2</v>
      </c>
      <c r="AO90" s="441">
        <f>'2M - SGS'!AO90</f>
        <v>8.5239999999999996E-2</v>
      </c>
      <c r="AP90" s="441">
        <f>'2M - SGS'!AP90</f>
        <v>7.2980000000000003E-2</v>
      </c>
      <c r="AQ90" s="441">
        <f>'2M - SGS'!AQ90</f>
        <v>7.9849000000000003E-2</v>
      </c>
      <c r="AR90" s="441">
        <f>'2M - SGS'!AR90</f>
        <v>7.2720999999999994E-2</v>
      </c>
      <c r="AS90" s="441">
        <f>'2M - SGS'!AS90</f>
        <v>7.4929999999999997E-2</v>
      </c>
      <c r="AT90" s="441">
        <f>'2M - SGS'!AT90</f>
        <v>7.5861999999999999E-2</v>
      </c>
      <c r="AU90" s="441">
        <f>'2M - SGS'!AU90</f>
        <v>7.5733999999999996E-2</v>
      </c>
      <c r="AV90" s="441">
        <f>'2M - SGS'!AV90</f>
        <v>8.2808000000000007E-2</v>
      </c>
      <c r="AW90" s="441">
        <f>'2M - SGS'!AW90</f>
        <v>8.6345000000000005E-2</v>
      </c>
      <c r="AX90" s="441">
        <f>'2M - SGS'!AX90</f>
        <v>9.4200000000000006E-2</v>
      </c>
      <c r="AY90" s="441">
        <f>'2M - SGS'!AY90</f>
        <v>0.108255</v>
      </c>
      <c r="AZ90" s="441">
        <f>'2M - SGS'!AZ90</f>
        <v>9.1078000000000006E-2</v>
      </c>
      <c r="BA90" s="441">
        <f>'2M - SGS'!BA90</f>
        <v>8.5239999999999996E-2</v>
      </c>
      <c r="BB90" s="441">
        <f>'2M - SGS'!BB90</f>
        <v>7.2980000000000003E-2</v>
      </c>
      <c r="BC90" s="441">
        <f>'2M - SGS'!BC90</f>
        <v>7.9849000000000003E-2</v>
      </c>
      <c r="BD90" s="441">
        <f>'2M - SGS'!BD90</f>
        <v>7.2720999999999994E-2</v>
      </c>
      <c r="BE90" s="441">
        <f>'2M - SGS'!BE90</f>
        <v>7.4929999999999997E-2</v>
      </c>
      <c r="BF90" s="441">
        <f>'2M - SGS'!BF90</f>
        <v>7.5861999999999999E-2</v>
      </c>
      <c r="BG90" s="441">
        <f>'2M - SGS'!BG90</f>
        <v>7.5733999999999996E-2</v>
      </c>
      <c r="BH90" s="441">
        <f>'2M - SGS'!BH90</f>
        <v>8.2808000000000007E-2</v>
      </c>
      <c r="BI90" s="441">
        <f>'2M - SGS'!BI90</f>
        <v>8.6345000000000005E-2</v>
      </c>
      <c r="BJ90" s="441">
        <f>'2M - SGS'!BJ90</f>
        <v>9.4200000000000006E-2</v>
      </c>
      <c r="BK90" s="441">
        <f>'2M - SGS'!BK90</f>
        <v>0.108255</v>
      </c>
      <c r="BL90" s="441">
        <f>'2M - SGS'!BL90</f>
        <v>9.1078000000000006E-2</v>
      </c>
      <c r="BM90" s="441">
        <f>'2M - SGS'!BM90</f>
        <v>8.5239999999999996E-2</v>
      </c>
      <c r="BN90" s="441">
        <f>'2M - SGS'!BN90</f>
        <v>7.2980000000000003E-2</v>
      </c>
      <c r="BO90" s="441">
        <f>'2M - SGS'!BO90</f>
        <v>7.9849000000000003E-2</v>
      </c>
      <c r="BP90" s="441">
        <f>'2M - SGS'!BP90</f>
        <v>7.2720999999999994E-2</v>
      </c>
      <c r="BQ90" s="441">
        <f>'2M - SGS'!BQ90</f>
        <v>7.4929999999999997E-2</v>
      </c>
      <c r="BR90" s="441">
        <f>'2M - SGS'!BR90</f>
        <v>7.5861999999999999E-2</v>
      </c>
      <c r="BS90" s="441">
        <f>'2M - SGS'!BS90</f>
        <v>7.5733999999999996E-2</v>
      </c>
      <c r="BT90" s="441">
        <f>'2M - SGS'!BT90</f>
        <v>8.2808000000000007E-2</v>
      </c>
      <c r="BU90" s="441">
        <f>'2M - SGS'!BU90</f>
        <v>8.6345000000000005E-2</v>
      </c>
      <c r="BV90" s="441">
        <f>'2M - SGS'!BV90</f>
        <v>9.4200000000000006E-2</v>
      </c>
      <c r="BW90" s="441">
        <f>'2M - SGS'!BW90</f>
        <v>0.108255</v>
      </c>
      <c r="BX90" s="441">
        <f>'2M - SGS'!BX90</f>
        <v>9.1078000000000006E-2</v>
      </c>
      <c r="BY90" s="441">
        <f>'2M - SGS'!BY90</f>
        <v>8.5239999999999996E-2</v>
      </c>
      <c r="BZ90" s="441">
        <f>'2M - SGS'!BZ90</f>
        <v>7.2980000000000003E-2</v>
      </c>
      <c r="CA90" s="441">
        <f>'2M - SGS'!CA90</f>
        <v>7.9849000000000003E-2</v>
      </c>
      <c r="CB90" s="441">
        <f>'2M - SGS'!CB90</f>
        <v>7.2720999999999994E-2</v>
      </c>
      <c r="CC90" s="441">
        <f>'2M - SGS'!CC90</f>
        <v>7.4929999999999997E-2</v>
      </c>
      <c r="CD90" s="441">
        <f>'2M - SGS'!CD90</f>
        <v>7.5861999999999999E-2</v>
      </c>
      <c r="CE90" s="441">
        <f>'2M - SGS'!CE90</f>
        <v>7.5733999999999996E-2</v>
      </c>
      <c r="CF90" s="441">
        <f>'2M - SGS'!CF90</f>
        <v>8.2808000000000007E-2</v>
      </c>
      <c r="CG90" s="441">
        <f>'2M - SGS'!CG90</f>
        <v>8.6345000000000005E-2</v>
      </c>
      <c r="CH90" s="442">
        <f>'2M - SGS'!CH90</f>
        <v>9.4200000000000006E-2</v>
      </c>
      <c r="CJ90" s="278">
        <f t="shared" si="135"/>
        <v>1.0000020000000001</v>
      </c>
    </row>
    <row r="91" spans="1:88" ht="15" thickBot="1" x14ac:dyDescent="0.35">
      <c r="CJ91" s="259" t="s">
        <v>225</v>
      </c>
    </row>
    <row r="92" spans="1:88" ht="15" customHeight="1" x14ac:dyDescent="0.3">
      <c r="A92" s="672" t="s">
        <v>241</v>
      </c>
      <c r="B92" s="359" t="s">
        <v>57</v>
      </c>
      <c r="C92" s="349">
        <f>C77</f>
        <v>43831</v>
      </c>
      <c r="D92" s="349">
        <f t="shared" ref="D92:BO92" si="136">D77</f>
        <v>43862</v>
      </c>
      <c r="E92" s="349">
        <f t="shared" si="136"/>
        <v>43891</v>
      </c>
      <c r="F92" s="349">
        <f t="shared" si="136"/>
        <v>43922</v>
      </c>
      <c r="G92" s="349">
        <f t="shared" si="136"/>
        <v>43952</v>
      </c>
      <c r="H92" s="349">
        <f t="shared" si="136"/>
        <v>43983</v>
      </c>
      <c r="I92" s="349">
        <f t="shared" si="136"/>
        <v>44013</v>
      </c>
      <c r="J92" s="349">
        <f t="shared" si="136"/>
        <v>44044</v>
      </c>
      <c r="K92" s="349">
        <f t="shared" si="136"/>
        <v>44075</v>
      </c>
      <c r="L92" s="349">
        <f t="shared" si="136"/>
        <v>44105</v>
      </c>
      <c r="M92" s="349">
        <f t="shared" si="136"/>
        <v>44136</v>
      </c>
      <c r="N92" s="349">
        <f t="shared" si="136"/>
        <v>44166</v>
      </c>
      <c r="O92" s="349">
        <f t="shared" si="136"/>
        <v>44197</v>
      </c>
      <c r="P92" s="349">
        <f t="shared" si="136"/>
        <v>44228</v>
      </c>
      <c r="Q92" s="349">
        <f t="shared" si="136"/>
        <v>44256</v>
      </c>
      <c r="R92" s="349">
        <f t="shared" si="136"/>
        <v>44287</v>
      </c>
      <c r="S92" s="349">
        <f t="shared" si="136"/>
        <v>44317</v>
      </c>
      <c r="T92" s="349">
        <f t="shared" si="136"/>
        <v>44348</v>
      </c>
      <c r="U92" s="349">
        <f t="shared" si="136"/>
        <v>44378</v>
      </c>
      <c r="V92" s="349">
        <f t="shared" si="136"/>
        <v>44409</v>
      </c>
      <c r="W92" s="349">
        <f t="shared" si="136"/>
        <v>44440</v>
      </c>
      <c r="X92" s="349">
        <f t="shared" si="136"/>
        <v>44470</v>
      </c>
      <c r="Y92" s="349">
        <f t="shared" si="136"/>
        <v>44501</v>
      </c>
      <c r="Z92" s="349">
        <f t="shared" si="136"/>
        <v>44531</v>
      </c>
      <c r="AA92" s="349">
        <f t="shared" si="136"/>
        <v>44562</v>
      </c>
      <c r="AB92" s="349">
        <f t="shared" si="136"/>
        <v>44593</v>
      </c>
      <c r="AC92" s="349">
        <f t="shared" si="136"/>
        <v>44621</v>
      </c>
      <c r="AD92" s="349">
        <f t="shared" si="136"/>
        <v>44652</v>
      </c>
      <c r="AE92" s="349">
        <f t="shared" si="136"/>
        <v>44682</v>
      </c>
      <c r="AF92" s="349">
        <f t="shared" si="136"/>
        <v>44713</v>
      </c>
      <c r="AG92" s="349">
        <f t="shared" si="136"/>
        <v>44743</v>
      </c>
      <c r="AH92" s="349">
        <f t="shared" si="136"/>
        <v>44774</v>
      </c>
      <c r="AI92" s="349">
        <f t="shared" si="136"/>
        <v>44805</v>
      </c>
      <c r="AJ92" s="349">
        <f t="shared" si="136"/>
        <v>44835</v>
      </c>
      <c r="AK92" s="349">
        <f t="shared" si="136"/>
        <v>44866</v>
      </c>
      <c r="AL92" s="349">
        <f t="shared" si="136"/>
        <v>44896</v>
      </c>
      <c r="AM92" s="349">
        <f t="shared" si="136"/>
        <v>44927</v>
      </c>
      <c r="AN92" s="349">
        <f t="shared" si="136"/>
        <v>44958</v>
      </c>
      <c r="AO92" s="349">
        <f t="shared" si="136"/>
        <v>44986</v>
      </c>
      <c r="AP92" s="349">
        <f t="shared" si="136"/>
        <v>45017</v>
      </c>
      <c r="AQ92" s="349">
        <f t="shared" si="136"/>
        <v>45047</v>
      </c>
      <c r="AR92" s="349">
        <f t="shared" si="136"/>
        <v>45078</v>
      </c>
      <c r="AS92" s="349">
        <f t="shared" si="136"/>
        <v>45108</v>
      </c>
      <c r="AT92" s="349">
        <f t="shared" si="136"/>
        <v>45139</v>
      </c>
      <c r="AU92" s="349">
        <f t="shared" si="136"/>
        <v>45170</v>
      </c>
      <c r="AV92" s="349">
        <f t="shared" si="136"/>
        <v>45200</v>
      </c>
      <c r="AW92" s="349">
        <f t="shared" si="136"/>
        <v>45231</v>
      </c>
      <c r="AX92" s="349">
        <f t="shared" si="136"/>
        <v>45261</v>
      </c>
      <c r="AY92" s="349">
        <f t="shared" si="136"/>
        <v>45292</v>
      </c>
      <c r="AZ92" s="349">
        <f t="shared" si="136"/>
        <v>45323</v>
      </c>
      <c r="BA92" s="349">
        <f t="shared" si="136"/>
        <v>45352</v>
      </c>
      <c r="BB92" s="349">
        <f t="shared" si="136"/>
        <v>45383</v>
      </c>
      <c r="BC92" s="349">
        <f t="shared" si="136"/>
        <v>45413</v>
      </c>
      <c r="BD92" s="349">
        <f t="shared" si="136"/>
        <v>45444</v>
      </c>
      <c r="BE92" s="349">
        <f t="shared" si="136"/>
        <v>45474</v>
      </c>
      <c r="BF92" s="349">
        <f t="shared" si="136"/>
        <v>45505</v>
      </c>
      <c r="BG92" s="349">
        <f t="shared" si="136"/>
        <v>45536</v>
      </c>
      <c r="BH92" s="349">
        <f t="shared" si="136"/>
        <v>45566</v>
      </c>
      <c r="BI92" s="349">
        <f t="shared" si="136"/>
        <v>45597</v>
      </c>
      <c r="BJ92" s="349">
        <f t="shared" si="136"/>
        <v>45627</v>
      </c>
      <c r="BK92" s="349">
        <f t="shared" si="136"/>
        <v>45658</v>
      </c>
      <c r="BL92" s="349">
        <f t="shared" si="136"/>
        <v>45689</v>
      </c>
      <c r="BM92" s="349">
        <f t="shared" si="136"/>
        <v>45717</v>
      </c>
      <c r="BN92" s="349">
        <f t="shared" si="136"/>
        <v>45748</v>
      </c>
      <c r="BO92" s="349">
        <f t="shared" si="136"/>
        <v>45778</v>
      </c>
      <c r="BP92" s="349">
        <f t="shared" ref="BP92:CH92" si="137">BP77</f>
        <v>45809</v>
      </c>
      <c r="BQ92" s="349">
        <f t="shared" si="137"/>
        <v>45839</v>
      </c>
      <c r="BR92" s="349">
        <f t="shared" si="137"/>
        <v>45870</v>
      </c>
      <c r="BS92" s="349">
        <f t="shared" si="137"/>
        <v>45901</v>
      </c>
      <c r="BT92" s="349">
        <f t="shared" si="137"/>
        <v>45931</v>
      </c>
      <c r="BU92" s="349">
        <f t="shared" si="137"/>
        <v>45962</v>
      </c>
      <c r="BV92" s="349">
        <f t="shared" si="137"/>
        <v>45992</v>
      </c>
      <c r="BW92" s="349">
        <f t="shared" si="137"/>
        <v>46023</v>
      </c>
      <c r="BX92" s="349">
        <f t="shared" si="137"/>
        <v>46054</v>
      </c>
      <c r="BY92" s="349">
        <f t="shared" si="137"/>
        <v>46082</v>
      </c>
      <c r="BZ92" s="349">
        <f t="shared" si="137"/>
        <v>46113</v>
      </c>
      <c r="CA92" s="349">
        <f t="shared" si="137"/>
        <v>46143</v>
      </c>
      <c r="CB92" s="349">
        <f t="shared" si="137"/>
        <v>46174</v>
      </c>
      <c r="CC92" s="349">
        <f t="shared" si="137"/>
        <v>46204</v>
      </c>
      <c r="CD92" s="349">
        <f t="shared" si="137"/>
        <v>46235</v>
      </c>
      <c r="CE92" s="349">
        <f t="shared" si="137"/>
        <v>46266</v>
      </c>
      <c r="CF92" s="349">
        <f t="shared" si="137"/>
        <v>46296</v>
      </c>
      <c r="CG92" s="349">
        <f t="shared" si="137"/>
        <v>46327</v>
      </c>
      <c r="CH92" s="350">
        <f t="shared" si="137"/>
        <v>46357</v>
      </c>
    </row>
    <row r="93" spans="1:88" ht="15.75" customHeight="1" x14ac:dyDescent="0.3">
      <c r="A93" s="673"/>
      <c r="B93" s="11" t="s">
        <v>229</v>
      </c>
      <c r="C93" s="419">
        <f>'11M - LPS'!C93</f>
        <v>2.2321000000000001E-2</v>
      </c>
      <c r="D93" s="419">
        <f>'11M - LPS'!D93</f>
        <v>2.3022000000000001E-2</v>
      </c>
      <c r="E93" s="419">
        <f>'11M - LPS'!E93</f>
        <v>2.3028E-2</v>
      </c>
      <c r="F93" s="420">
        <f>'11M - LPS'!F93</f>
        <v>2.7399E-2</v>
      </c>
      <c r="G93" s="420">
        <f>'11M - LPS'!G93</f>
        <v>3.1260000000000003E-2</v>
      </c>
      <c r="H93" s="420">
        <f>'11M - LPS'!H93</f>
        <v>5.3324000000000003E-2</v>
      </c>
      <c r="I93" s="420">
        <f>'11M - LPS'!I93</f>
        <v>5.024E-2</v>
      </c>
      <c r="J93" s="420">
        <f>'11M - LPS'!J93</f>
        <v>4.9953999999999998E-2</v>
      </c>
      <c r="K93" s="420">
        <f>'11M - LPS'!K93</f>
        <v>5.0927E-2</v>
      </c>
      <c r="L93" s="420">
        <f>'11M - LPS'!L93</f>
        <v>3.2402E-2</v>
      </c>
      <c r="M93" s="420">
        <f>'11M - LPS'!M93</f>
        <v>3.0643E-2</v>
      </c>
      <c r="N93" s="420">
        <f>'11M - LPS'!N93</f>
        <v>2.8851999999999999E-2</v>
      </c>
      <c r="O93" s="420">
        <f>'11M - LPS'!O93</f>
        <v>2.6759000000000002E-2</v>
      </c>
      <c r="P93" s="420">
        <f>'11M - LPS'!P93</f>
        <v>2.7252999999999999E-2</v>
      </c>
      <c r="Q93" s="420">
        <f>'11M - LPS'!Q93</f>
        <v>2.7386000000000001E-2</v>
      </c>
      <c r="R93" s="420">
        <f>'11M - LPS'!R93</f>
        <v>2.7399E-2</v>
      </c>
      <c r="S93" s="420">
        <f>'11M - LPS'!S93</f>
        <v>3.1260000000000003E-2</v>
      </c>
      <c r="T93" s="420">
        <f>'11M - LPS'!T93</f>
        <v>5.3324000000000003E-2</v>
      </c>
      <c r="U93" s="420">
        <f>'11M - LPS'!U93</f>
        <v>5.024E-2</v>
      </c>
      <c r="V93" s="420">
        <f>'11M - LPS'!V93</f>
        <v>4.9953999999999998E-2</v>
      </c>
      <c r="W93" s="420">
        <f>'11M - LPS'!W93</f>
        <v>5.0927E-2</v>
      </c>
      <c r="X93" s="420">
        <f>'11M - LPS'!X93</f>
        <v>3.2402E-2</v>
      </c>
      <c r="Y93" s="420">
        <f>'11M - LPS'!Y93</f>
        <v>3.0643E-2</v>
      </c>
      <c r="Z93" s="420">
        <f>'11M - LPS'!Z93</f>
        <v>2.8851999999999999E-2</v>
      </c>
      <c r="AA93" s="420">
        <f>'11M - LPS'!AA93</f>
        <v>2.6759000000000002E-2</v>
      </c>
      <c r="AB93" s="420">
        <f>'11M - LPS'!AB93</f>
        <v>2.7252999999999999E-2</v>
      </c>
      <c r="AC93" s="420">
        <f>'11M - LPS'!AC93</f>
        <v>2.7386000000000001E-2</v>
      </c>
      <c r="AD93" s="420">
        <f>'11M - LPS'!AD93</f>
        <v>2.7399E-2</v>
      </c>
      <c r="AE93" s="420">
        <f>'11M - LPS'!AE93</f>
        <v>3.1260000000000003E-2</v>
      </c>
      <c r="AF93" s="420">
        <f>'11M - LPS'!AF93</f>
        <v>5.3324000000000003E-2</v>
      </c>
      <c r="AG93" s="420">
        <f>'11M - LPS'!AG93</f>
        <v>5.024E-2</v>
      </c>
      <c r="AH93" s="420">
        <f>'11M - LPS'!AH93</f>
        <v>4.9953999999999998E-2</v>
      </c>
      <c r="AI93" s="420">
        <f>'11M - LPS'!AI93</f>
        <v>5.0927E-2</v>
      </c>
      <c r="AJ93" s="420">
        <f>'11M - LPS'!AJ93</f>
        <v>3.2402E-2</v>
      </c>
      <c r="AK93" s="420">
        <f>'11M - LPS'!AK93</f>
        <v>3.0643E-2</v>
      </c>
      <c r="AL93" s="420">
        <f>'11M - LPS'!AL93</f>
        <v>2.8851999999999999E-2</v>
      </c>
      <c r="AM93" s="420">
        <f>'11M - LPS'!AM93</f>
        <v>2.6759000000000002E-2</v>
      </c>
      <c r="AN93" s="420">
        <f>'11M - LPS'!AN93</f>
        <v>2.7252999999999999E-2</v>
      </c>
      <c r="AO93" s="420">
        <f>'11M - LPS'!AO93</f>
        <v>2.7386000000000001E-2</v>
      </c>
      <c r="AP93" s="420">
        <f>'11M - LPS'!AP93</f>
        <v>2.7399E-2</v>
      </c>
      <c r="AQ93" s="420">
        <f>'11M - LPS'!AQ93</f>
        <v>3.1260000000000003E-2</v>
      </c>
      <c r="AR93" s="420">
        <f>'11M - LPS'!AR93</f>
        <v>5.3324000000000003E-2</v>
      </c>
      <c r="AS93" s="420">
        <f>'11M - LPS'!AS93</f>
        <v>5.024E-2</v>
      </c>
      <c r="AT93" s="420">
        <f>'11M - LPS'!AT93</f>
        <v>4.9953999999999998E-2</v>
      </c>
      <c r="AU93" s="420">
        <f>'11M - LPS'!AU93</f>
        <v>5.0927E-2</v>
      </c>
      <c r="AV93" s="420">
        <f>'11M - LPS'!AV93</f>
        <v>3.2402E-2</v>
      </c>
      <c r="AW93" s="420">
        <f>'11M - LPS'!AW93</f>
        <v>3.0643E-2</v>
      </c>
      <c r="AX93" s="420">
        <f>'11M - LPS'!AX93</f>
        <v>2.8851999999999999E-2</v>
      </c>
      <c r="AY93" s="420">
        <f>'11M - LPS'!AY93</f>
        <v>2.6759000000000002E-2</v>
      </c>
      <c r="AZ93" s="420">
        <f>'11M - LPS'!AZ93</f>
        <v>2.7252999999999999E-2</v>
      </c>
      <c r="BA93" s="420">
        <f>'11M - LPS'!BA93</f>
        <v>2.7386000000000001E-2</v>
      </c>
      <c r="BB93" s="420">
        <f>'11M - LPS'!BB93</f>
        <v>2.7399E-2</v>
      </c>
      <c r="BC93" s="420">
        <f>'11M - LPS'!BC93</f>
        <v>3.1260000000000003E-2</v>
      </c>
      <c r="BD93" s="420">
        <f>'11M - LPS'!BD93</f>
        <v>5.3324000000000003E-2</v>
      </c>
      <c r="BE93" s="420">
        <f>'11M - LPS'!BE93</f>
        <v>5.024E-2</v>
      </c>
      <c r="BF93" s="420">
        <f>'11M - LPS'!BF93</f>
        <v>4.9953999999999998E-2</v>
      </c>
      <c r="BG93" s="420">
        <f>'11M - LPS'!BG93</f>
        <v>5.0927E-2</v>
      </c>
      <c r="BH93" s="420">
        <f>'11M - LPS'!BH93</f>
        <v>3.2402E-2</v>
      </c>
      <c r="BI93" s="420">
        <f>'11M - LPS'!BI93</f>
        <v>3.0643E-2</v>
      </c>
      <c r="BJ93" s="420">
        <f>'11M - LPS'!BJ93</f>
        <v>2.8851999999999999E-2</v>
      </c>
      <c r="BK93" s="420">
        <f>'11M - LPS'!BK93</f>
        <v>2.6759000000000002E-2</v>
      </c>
      <c r="BL93" s="420">
        <f>'11M - LPS'!BL93</f>
        <v>2.7252999999999999E-2</v>
      </c>
      <c r="BM93" s="420">
        <f>'11M - LPS'!BM93</f>
        <v>2.7386000000000001E-2</v>
      </c>
      <c r="BN93" s="420">
        <f>'11M - LPS'!BN93</f>
        <v>2.7399E-2</v>
      </c>
      <c r="BO93" s="420">
        <f>'11M - LPS'!BO93</f>
        <v>3.1260000000000003E-2</v>
      </c>
      <c r="BP93" s="420">
        <f>'11M - LPS'!BP93</f>
        <v>5.3324000000000003E-2</v>
      </c>
      <c r="BQ93" s="420">
        <f>'11M - LPS'!BQ93</f>
        <v>5.024E-2</v>
      </c>
      <c r="BR93" s="420">
        <f>'11M - LPS'!BR93</f>
        <v>4.9953999999999998E-2</v>
      </c>
      <c r="BS93" s="420">
        <f>'11M - LPS'!BS93</f>
        <v>5.0927E-2</v>
      </c>
      <c r="BT93" s="420">
        <f>'11M - LPS'!BT93</f>
        <v>3.2402E-2</v>
      </c>
      <c r="BU93" s="420">
        <f>'11M - LPS'!BU93</f>
        <v>3.0643E-2</v>
      </c>
      <c r="BV93" s="420">
        <f>'11M - LPS'!BV93</f>
        <v>2.8851999999999999E-2</v>
      </c>
      <c r="BW93" s="420">
        <f>'11M - LPS'!BW93</f>
        <v>2.6759000000000002E-2</v>
      </c>
      <c r="BX93" s="420">
        <f>'11M - LPS'!BX93</f>
        <v>2.7252999999999999E-2</v>
      </c>
      <c r="BY93" s="420">
        <f>'11M - LPS'!BY93</f>
        <v>2.7386000000000001E-2</v>
      </c>
      <c r="BZ93" s="420">
        <f>'11M - LPS'!BZ93</f>
        <v>2.7399E-2</v>
      </c>
      <c r="CA93" s="420">
        <f>'11M - LPS'!CA93</f>
        <v>3.1260000000000003E-2</v>
      </c>
      <c r="CB93" s="420">
        <f>'11M - LPS'!CB93</f>
        <v>5.3324000000000003E-2</v>
      </c>
      <c r="CC93" s="420">
        <f>'11M - LPS'!CC93</f>
        <v>5.024E-2</v>
      </c>
      <c r="CD93" s="420">
        <f>'11M - LPS'!CD93</f>
        <v>4.9953999999999998E-2</v>
      </c>
      <c r="CE93" s="420">
        <f>'11M - LPS'!CE93</f>
        <v>5.0927E-2</v>
      </c>
      <c r="CF93" s="420">
        <f>'11M - LPS'!CF93</f>
        <v>3.2402E-2</v>
      </c>
      <c r="CG93" s="420">
        <f>'11M - LPS'!CG93</f>
        <v>3.0643E-2</v>
      </c>
      <c r="CH93" s="421">
        <f>'11M - LPS'!CH93</f>
        <v>2.8851999999999999E-2</v>
      </c>
      <c r="CJ93" s="259" t="s">
        <v>227</v>
      </c>
    </row>
    <row r="94" spans="1:88" x14ac:dyDescent="0.3">
      <c r="A94" s="673"/>
      <c r="B94" s="11" t="s">
        <v>128</v>
      </c>
      <c r="C94" s="419">
        <f>'11M - LPS'!C94</f>
        <v>2.8108999999999999E-2</v>
      </c>
      <c r="D94" s="419">
        <f>'11M - LPS'!D94</f>
        <v>2.8694000000000001E-2</v>
      </c>
      <c r="E94" s="419">
        <f>'11M - LPS'!E94</f>
        <v>2.6006000000000001E-2</v>
      </c>
      <c r="F94" s="420">
        <f>'11M - LPS'!F94</f>
        <v>2.7834999999999999E-2</v>
      </c>
      <c r="G94" s="420">
        <f>'11M - LPS'!G94</f>
        <v>3.9120000000000002E-2</v>
      </c>
      <c r="H94" s="420">
        <f>'11M - LPS'!H94</f>
        <v>7.6133999999999993E-2</v>
      </c>
      <c r="I94" s="420">
        <f>'11M - LPS'!I94</f>
        <v>5.8799999999999998E-2</v>
      </c>
      <c r="J94" s="420">
        <f>'11M - LPS'!J94</f>
        <v>6.5284999999999996E-2</v>
      </c>
      <c r="K94" s="420">
        <f>'11M - LPS'!K94</f>
        <v>7.3496000000000006E-2</v>
      </c>
      <c r="L94" s="420">
        <f>'11M - LPS'!L94</f>
        <v>3.1467000000000002E-2</v>
      </c>
      <c r="M94" s="420">
        <f>'11M - LPS'!M94</f>
        <v>3.7912000000000001E-2</v>
      </c>
      <c r="N94" s="420">
        <f>'11M - LPS'!N94</f>
        <v>2.7827000000000001E-2</v>
      </c>
      <c r="O94" s="420">
        <f>'11M - LPS'!O94</f>
        <v>3.1730000000000001E-2</v>
      </c>
      <c r="P94" s="420">
        <f>'11M - LPS'!P94</f>
        <v>3.2064000000000002E-2</v>
      </c>
      <c r="Q94" s="420">
        <f>'11M - LPS'!Q94</f>
        <v>3.0006000000000001E-2</v>
      </c>
      <c r="R94" s="420">
        <f>'11M - LPS'!R94</f>
        <v>2.7834999999999999E-2</v>
      </c>
      <c r="S94" s="420">
        <f>'11M - LPS'!S94</f>
        <v>3.9120000000000002E-2</v>
      </c>
      <c r="T94" s="420">
        <f>'11M - LPS'!T94</f>
        <v>7.6133999999999993E-2</v>
      </c>
      <c r="U94" s="420">
        <f>'11M - LPS'!U94</f>
        <v>5.8799999999999998E-2</v>
      </c>
      <c r="V94" s="420">
        <f>'11M - LPS'!V94</f>
        <v>6.5284999999999996E-2</v>
      </c>
      <c r="W94" s="420">
        <f>'11M - LPS'!W94</f>
        <v>7.3496000000000006E-2</v>
      </c>
      <c r="X94" s="420">
        <f>'11M - LPS'!X94</f>
        <v>3.1467000000000002E-2</v>
      </c>
      <c r="Y94" s="420">
        <f>'11M - LPS'!Y94</f>
        <v>3.7912000000000001E-2</v>
      </c>
      <c r="Z94" s="420">
        <f>'11M - LPS'!Z94</f>
        <v>2.7827000000000001E-2</v>
      </c>
      <c r="AA94" s="420">
        <f>'11M - LPS'!AA94</f>
        <v>3.1730000000000001E-2</v>
      </c>
      <c r="AB94" s="420">
        <f>'11M - LPS'!AB94</f>
        <v>3.2064000000000002E-2</v>
      </c>
      <c r="AC94" s="420">
        <f>'11M - LPS'!AC94</f>
        <v>3.0006000000000001E-2</v>
      </c>
      <c r="AD94" s="420">
        <f>'11M - LPS'!AD94</f>
        <v>2.7834999999999999E-2</v>
      </c>
      <c r="AE94" s="420">
        <f>'11M - LPS'!AE94</f>
        <v>3.9120000000000002E-2</v>
      </c>
      <c r="AF94" s="420">
        <f>'11M - LPS'!AF94</f>
        <v>7.6133999999999993E-2</v>
      </c>
      <c r="AG94" s="420">
        <f>'11M - LPS'!AG94</f>
        <v>5.8799999999999998E-2</v>
      </c>
      <c r="AH94" s="420">
        <f>'11M - LPS'!AH94</f>
        <v>6.5284999999999996E-2</v>
      </c>
      <c r="AI94" s="420">
        <f>'11M - LPS'!AI94</f>
        <v>7.3496000000000006E-2</v>
      </c>
      <c r="AJ94" s="420">
        <f>'11M - LPS'!AJ94</f>
        <v>3.1467000000000002E-2</v>
      </c>
      <c r="AK94" s="420">
        <f>'11M - LPS'!AK94</f>
        <v>3.7912000000000001E-2</v>
      </c>
      <c r="AL94" s="420">
        <f>'11M - LPS'!AL94</f>
        <v>2.7827000000000001E-2</v>
      </c>
      <c r="AM94" s="420">
        <f>'11M - LPS'!AM94</f>
        <v>3.1730000000000001E-2</v>
      </c>
      <c r="AN94" s="420">
        <f>'11M - LPS'!AN94</f>
        <v>3.2064000000000002E-2</v>
      </c>
      <c r="AO94" s="420">
        <f>'11M - LPS'!AO94</f>
        <v>3.0006000000000001E-2</v>
      </c>
      <c r="AP94" s="420">
        <f>'11M - LPS'!AP94</f>
        <v>2.7834999999999999E-2</v>
      </c>
      <c r="AQ94" s="420">
        <f>'11M - LPS'!AQ94</f>
        <v>3.9120000000000002E-2</v>
      </c>
      <c r="AR94" s="420">
        <f>'11M - LPS'!AR94</f>
        <v>7.6133999999999993E-2</v>
      </c>
      <c r="AS94" s="420">
        <f>'11M - LPS'!AS94</f>
        <v>5.8799999999999998E-2</v>
      </c>
      <c r="AT94" s="420">
        <f>'11M - LPS'!AT94</f>
        <v>6.5284999999999996E-2</v>
      </c>
      <c r="AU94" s="420">
        <f>'11M - LPS'!AU94</f>
        <v>7.3496000000000006E-2</v>
      </c>
      <c r="AV94" s="420">
        <f>'11M - LPS'!AV94</f>
        <v>3.1467000000000002E-2</v>
      </c>
      <c r="AW94" s="420">
        <f>'11M - LPS'!AW94</f>
        <v>3.7912000000000001E-2</v>
      </c>
      <c r="AX94" s="420">
        <f>'11M - LPS'!AX94</f>
        <v>2.7827000000000001E-2</v>
      </c>
      <c r="AY94" s="420">
        <f>'11M - LPS'!AY94</f>
        <v>3.1730000000000001E-2</v>
      </c>
      <c r="AZ94" s="420">
        <f>'11M - LPS'!AZ94</f>
        <v>3.2064000000000002E-2</v>
      </c>
      <c r="BA94" s="420">
        <f>'11M - LPS'!BA94</f>
        <v>3.0006000000000001E-2</v>
      </c>
      <c r="BB94" s="420">
        <f>'11M - LPS'!BB94</f>
        <v>2.7834999999999999E-2</v>
      </c>
      <c r="BC94" s="420">
        <f>'11M - LPS'!BC94</f>
        <v>3.9120000000000002E-2</v>
      </c>
      <c r="BD94" s="420">
        <f>'11M - LPS'!BD94</f>
        <v>7.6133999999999993E-2</v>
      </c>
      <c r="BE94" s="420">
        <f>'11M - LPS'!BE94</f>
        <v>5.8799999999999998E-2</v>
      </c>
      <c r="BF94" s="420">
        <f>'11M - LPS'!BF94</f>
        <v>6.5284999999999996E-2</v>
      </c>
      <c r="BG94" s="420">
        <f>'11M - LPS'!BG94</f>
        <v>7.3496000000000006E-2</v>
      </c>
      <c r="BH94" s="420">
        <f>'11M - LPS'!BH94</f>
        <v>3.1467000000000002E-2</v>
      </c>
      <c r="BI94" s="420">
        <f>'11M - LPS'!BI94</f>
        <v>3.7912000000000001E-2</v>
      </c>
      <c r="BJ94" s="420">
        <f>'11M - LPS'!BJ94</f>
        <v>2.7827000000000001E-2</v>
      </c>
      <c r="BK94" s="420">
        <f>'11M - LPS'!BK94</f>
        <v>3.1730000000000001E-2</v>
      </c>
      <c r="BL94" s="420">
        <f>'11M - LPS'!BL94</f>
        <v>3.2064000000000002E-2</v>
      </c>
      <c r="BM94" s="420">
        <f>'11M - LPS'!BM94</f>
        <v>3.0006000000000001E-2</v>
      </c>
      <c r="BN94" s="420">
        <f>'11M - LPS'!BN94</f>
        <v>2.7834999999999999E-2</v>
      </c>
      <c r="BO94" s="420">
        <f>'11M - LPS'!BO94</f>
        <v>3.9120000000000002E-2</v>
      </c>
      <c r="BP94" s="420">
        <f>'11M - LPS'!BP94</f>
        <v>7.6133999999999993E-2</v>
      </c>
      <c r="BQ94" s="420">
        <f>'11M - LPS'!BQ94</f>
        <v>5.8799999999999998E-2</v>
      </c>
      <c r="BR94" s="420">
        <f>'11M - LPS'!BR94</f>
        <v>6.5284999999999996E-2</v>
      </c>
      <c r="BS94" s="420">
        <f>'11M - LPS'!BS94</f>
        <v>7.3496000000000006E-2</v>
      </c>
      <c r="BT94" s="420">
        <f>'11M - LPS'!BT94</f>
        <v>3.1467000000000002E-2</v>
      </c>
      <c r="BU94" s="420">
        <f>'11M - LPS'!BU94</f>
        <v>3.7912000000000001E-2</v>
      </c>
      <c r="BV94" s="420">
        <f>'11M - LPS'!BV94</f>
        <v>2.7827000000000001E-2</v>
      </c>
      <c r="BW94" s="420">
        <f>'11M - LPS'!BW94</f>
        <v>3.1730000000000001E-2</v>
      </c>
      <c r="BX94" s="420">
        <f>'11M - LPS'!BX94</f>
        <v>3.2064000000000002E-2</v>
      </c>
      <c r="BY94" s="420">
        <f>'11M - LPS'!BY94</f>
        <v>3.0006000000000001E-2</v>
      </c>
      <c r="BZ94" s="420">
        <f>'11M - LPS'!BZ94</f>
        <v>2.7834999999999999E-2</v>
      </c>
      <c r="CA94" s="420">
        <f>'11M - LPS'!CA94</f>
        <v>3.9120000000000002E-2</v>
      </c>
      <c r="CB94" s="420">
        <f>'11M - LPS'!CB94</f>
        <v>7.6133999999999993E-2</v>
      </c>
      <c r="CC94" s="420">
        <f>'11M - LPS'!CC94</f>
        <v>5.8799999999999998E-2</v>
      </c>
      <c r="CD94" s="420">
        <f>'11M - LPS'!CD94</f>
        <v>6.5284999999999996E-2</v>
      </c>
      <c r="CE94" s="420">
        <f>'11M - LPS'!CE94</f>
        <v>7.3496000000000006E-2</v>
      </c>
      <c r="CF94" s="420">
        <f>'11M - LPS'!CF94</f>
        <v>3.1467000000000002E-2</v>
      </c>
      <c r="CG94" s="420">
        <f>'11M - LPS'!CG94</f>
        <v>3.7912000000000001E-2</v>
      </c>
      <c r="CH94" s="421">
        <f>'11M - LPS'!CH94</f>
        <v>2.7827000000000001E-2</v>
      </c>
      <c r="CJ94" s="259" t="s">
        <v>228</v>
      </c>
    </row>
    <row r="95" spans="1:88" x14ac:dyDescent="0.3">
      <c r="A95" s="673"/>
      <c r="B95" s="11" t="s">
        <v>230</v>
      </c>
      <c r="C95" s="419">
        <f>'11M - LPS'!C95</f>
        <v>2.1930999999999999E-2</v>
      </c>
      <c r="D95" s="419">
        <f>'11M - LPS'!D95</f>
        <v>2.2645999999999999E-2</v>
      </c>
      <c r="E95" s="419">
        <f>'11M - LPS'!E95</f>
        <v>2.58E-2</v>
      </c>
      <c r="F95" s="420">
        <f>'11M - LPS'!F95</f>
        <v>3.0592000000000001E-2</v>
      </c>
      <c r="G95" s="420">
        <f>'11M - LPS'!G95</f>
        <v>3.3579999999999999E-2</v>
      </c>
      <c r="H95" s="420">
        <f>'11M - LPS'!H95</f>
        <v>6.0206999999999997E-2</v>
      </c>
      <c r="I95" s="420">
        <f>'11M - LPS'!I95</f>
        <v>5.0174000000000003E-2</v>
      </c>
      <c r="J95" s="420">
        <f>'11M - LPS'!J95</f>
        <v>5.3324999999999997E-2</v>
      </c>
      <c r="K95" s="420">
        <f>'11M - LPS'!K95</f>
        <v>5.6530999999999998E-2</v>
      </c>
      <c r="L95" s="420">
        <f>'11M - LPS'!L95</f>
        <v>3.5098999999999998E-2</v>
      </c>
      <c r="M95" s="420">
        <f>'11M - LPS'!M95</f>
        <v>3.0679999999999999E-2</v>
      </c>
      <c r="N95" s="420">
        <f>'11M - LPS'!N95</f>
        <v>3.0776999999999999E-2</v>
      </c>
      <c r="O95" s="420">
        <f>'11M - LPS'!O95</f>
        <v>2.6424E-2</v>
      </c>
      <c r="P95" s="420">
        <f>'11M - LPS'!P95</f>
        <v>2.6935000000000001E-2</v>
      </c>
      <c r="Q95" s="420">
        <f>'11M - LPS'!Q95</f>
        <v>2.9822000000000001E-2</v>
      </c>
      <c r="R95" s="420">
        <f>'11M - LPS'!R95</f>
        <v>3.0592000000000001E-2</v>
      </c>
      <c r="S95" s="420">
        <f>'11M - LPS'!S95</f>
        <v>3.3579999999999999E-2</v>
      </c>
      <c r="T95" s="420">
        <f>'11M - LPS'!T95</f>
        <v>6.0206999999999997E-2</v>
      </c>
      <c r="U95" s="420">
        <f>'11M - LPS'!U95</f>
        <v>5.0174000000000003E-2</v>
      </c>
      <c r="V95" s="420">
        <f>'11M - LPS'!V95</f>
        <v>5.3324999999999997E-2</v>
      </c>
      <c r="W95" s="420">
        <f>'11M - LPS'!W95</f>
        <v>5.6530999999999998E-2</v>
      </c>
      <c r="X95" s="420">
        <f>'11M - LPS'!X95</f>
        <v>3.5098999999999998E-2</v>
      </c>
      <c r="Y95" s="420">
        <f>'11M - LPS'!Y95</f>
        <v>3.0679999999999999E-2</v>
      </c>
      <c r="Z95" s="420">
        <f>'11M - LPS'!Z95</f>
        <v>3.0776999999999999E-2</v>
      </c>
      <c r="AA95" s="420">
        <f>'11M - LPS'!AA95</f>
        <v>2.6424E-2</v>
      </c>
      <c r="AB95" s="420">
        <f>'11M - LPS'!AB95</f>
        <v>2.6935000000000001E-2</v>
      </c>
      <c r="AC95" s="420">
        <f>'11M - LPS'!AC95</f>
        <v>2.9822000000000001E-2</v>
      </c>
      <c r="AD95" s="420">
        <f>'11M - LPS'!AD95</f>
        <v>3.0592000000000001E-2</v>
      </c>
      <c r="AE95" s="420">
        <f>'11M - LPS'!AE95</f>
        <v>3.3579999999999999E-2</v>
      </c>
      <c r="AF95" s="420">
        <f>'11M - LPS'!AF95</f>
        <v>6.0206999999999997E-2</v>
      </c>
      <c r="AG95" s="420">
        <f>'11M - LPS'!AG95</f>
        <v>5.0174000000000003E-2</v>
      </c>
      <c r="AH95" s="420">
        <f>'11M - LPS'!AH95</f>
        <v>5.3324999999999997E-2</v>
      </c>
      <c r="AI95" s="420">
        <f>'11M - LPS'!AI95</f>
        <v>5.6530999999999998E-2</v>
      </c>
      <c r="AJ95" s="420">
        <f>'11M - LPS'!AJ95</f>
        <v>3.5098999999999998E-2</v>
      </c>
      <c r="AK95" s="420">
        <f>'11M - LPS'!AK95</f>
        <v>3.0679999999999999E-2</v>
      </c>
      <c r="AL95" s="420">
        <f>'11M - LPS'!AL95</f>
        <v>3.0776999999999999E-2</v>
      </c>
      <c r="AM95" s="420">
        <f>'11M - LPS'!AM95</f>
        <v>2.6424E-2</v>
      </c>
      <c r="AN95" s="420">
        <f>'11M - LPS'!AN95</f>
        <v>2.6935000000000001E-2</v>
      </c>
      <c r="AO95" s="420">
        <f>'11M - LPS'!AO95</f>
        <v>2.9822000000000001E-2</v>
      </c>
      <c r="AP95" s="420">
        <f>'11M - LPS'!AP95</f>
        <v>3.0592000000000001E-2</v>
      </c>
      <c r="AQ95" s="420">
        <f>'11M - LPS'!AQ95</f>
        <v>3.3579999999999999E-2</v>
      </c>
      <c r="AR95" s="420">
        <f>'11M - LPS'!AR95</f>
        <v>6.0206999999999997E-2</v>
      </c>
      <c r="AS95" s="420">
        <f>'11M - LPS'!AS95</f>
        <v>5.0174000000000003E-2</v>
      </c>
      <c r="AT95" s="420">
        <f>'11M - LPS'!AT95</f>
        <v>5.3324999999999997E-2</v>
      </c>
      <c r="AU95" s="420">
        <f>'11M - LPS'!AU95</f>
        <v>5.6530999999999998E-2</v>
      </c>
      <c r="AV95" s="420">
        <f>'11M - LPS'!AV95</f>
        <v>3.5098999999999998E-2</v>
      </c>
      <c r="AW95" s="420">
        <f>'11M - LPS'!AW95</f>
        <v>3.0679999999999999E-2</v>
      </c>
      <c r="AX95" s="420">
        <f>'11M - LPS'!AX95</f>
        <v>3.0776999999999999E-2</v>
      </c>
      <c r="AY95" s="420">
        <f>'11M - LPS'!AY95</f>
        <v>2.6424E-2</v>
      </c>
      <c r="AZ95" s="420">
        <f>'11M - LPS'!AZ95</f>
        <v>2.6935000000000001E-2</v>
      </c>
      <c r="BA95" s="420">
        <f>'11M - LPS'!BA95</f>
        <v>2.9822000000000001E-2</v>
      </c>
      <c r="BB95" s="420">
        <f>'11M - LPS'!BB95</f>
        <v>3.0592000000000001E-2</v>
      </c>
      <c r="BC95" s="420">
        <f>'11M - LPS'!BC95</f>
        <v>3.3579999999999999E-2</v>
      </c>
      <c r="BD95" s="420">
        <f>'11M - LPS'!BD95</f>
        <v>6.0206999999999997E-2</v>
      </c>
      <c r="BE95" s="420">
        <f>'11M - LPS'!BE95</f>
        <v>5.0174000000000003E-2</v>
      </c>
      <c r="BF95" s="420">
        <f>'11M - LPS'!BF95</f>
        <v>5.3324999999999997E-2</v>
      </c>
      <c r="BG95" s="420">
        <f>'11M - LPS'!BG95</f>
        <v>5.6530999999999998E-2</v>
      </c>
      <c r="BH95" s="420">
        <f>'11M - LPS'!BH95</f>
        <v>3.5098999999999998E-2</v>
      </c>
      <c r="BI95" s="420">
        <f>'11M - LPS'!BI95</f>
        <v>3.0679999999999999E-2</v>
      </c>
      <c r="BJ95" s="420">
        <f>'11M - LPS'!BJ95</f>
        <v>3.0776999999999999E-2</v>
      </c>
      <c r="BK95" s="420">
        <f>'11M - LPS'!BK95</f>
        <v>2.6424E-2</v>
      </c>
      <c r="BL95" s="420">
        <f>'11M - LPS'!BL95</f>
        <v>2.6935000000000001E-2</v>
      </c>
      <c r="BM95" s="420">
        <f>'11M - LPS'!BM95</f>
        <v>2.9822000000000001E-2</v>
      </c>
      <c r="BN95" s="420">
        <f>'11M - LPS'!BN95</f>
        <v>3.0592000000000001E-2</v>
      </c>
      <c r="BO95" s="420">
        <f>'11M - LPS'!BO95</f>
        <v>3.3579999999999999E-2</v>
      </c>
      <c r="BP95" s="420">
        <f>'11M - LPS'!BP95</f>
        <v>6.0206999999999997E-2</v>
      </c>
      <c r="BQ95" s="420">
        <f>'11M - LPS'!BQ95</f>
        <v>5.0174000000000003E-2</v>
      </c>
      <c r="BR95" s="420">
        <f>'11M - LPS'!BR95</f>
        <v>5.3324999999999997E-2</v>
      </c>
      <c r="BS95" s="420">
        <f>'11M - LPS'!BS95</f>
        <v>5.6530999999999998E-2</v>
      </c>
      <c r="BT95" s="420">
        <f>'11M - LPS'!BT95</f>
        <v>3.5098999999999998E-2</v>
      </c>
      <c r="BU95" s="420">
        <f>'11M - LPS'!BU95</f>
        <v>3.0679999999999999E-2</v>
      </c>
      <c r="BV95" s="420">
        <f>'11M - LPS'!BV95</f>
        <v>3.0776999999999999E-2</v>
      </c>
      <c r="BW95" s="420">
        <f>'11M - LPS'!BW95</f>
        <v>2.6424E-2</v>
      </c>
      <c r="BX95" s="420">
        <f>'11M - LPS'!BX95</f>
        <v>2.6935000000000001E-2</v>
      </c>
      <c r="BY95" s="420">
        <f>'11M - LPS'!BY95</f>
        <v>2.9822000000000001E-2</v>
      </c>
      <c r="BZ95" s="420">
        <f>'11M - LPS'!BZ95</f>
        <v>3.0592000000000001E-2</v>
      </c>
      <c r="CA95" s="420">
        <f>'11M - LPS'!CA95</f>
        <v>3.3579999999999999E-2</v>
      </c>
      <c r="CB95" s="420">
        <f>'11M - LPS'!CB95</f>
        <v>6.0206999999999997E-2</v>
      </c>
      <c r="CC95" s="420">
        <f>'11M - LPS'!CC95</f>
        <v>5.0174000000000003E-2</v>
      </c>
      <c r="CD95" s="420">
        <f>'11M - LPS'!CD95</f>
        <v>5.3324999999999997E-2</v>
      </c>
      <c r="CE95" s="420">
        <f>'11M - LPS'!CE95</f>
        <v>5.6530999999999998E-2</v>
      </c>
      <c r="CF95" s="420">
        <f>'11M - LPS'!CF95</f>
        <v>3.5098999999999998E-2</v>
      </c>
      <c r="CG95" s="420">
        <f>'11M - LPS'!CG95</f>
        <v>3.0679999999999999E-2</v>
      </c>
      <c r="CH95" s="421">
        <f>'11M - LPS'!CH95</f>
        <v>3.0776999999999999E-2</v>
      </c>
    </row>
    <row r="96" spans="1:88" x14ac:dyDescent="0.3">
      <c r="A96" s="673"/>
      <c r="B96" s="11" t="s">
        <v>129</v>
      </c>
      <c r="C96" s="419">
        <f>'11M - LPS'!C96</f>
        <v>1.2194E-2</v>
      </c>
      <c r="D96" s="419">
        <f>'11M - LPS'!D96</f>
        <v>1.2194E-2</v>
      </c>
      <c r="E96" s="419">
        <f>'11M - LPS'!E96</f>
        <v>2.4788000000000001E-2</v>
      </c>
      <c r="F96" s="420">
        <f>'11M - LPS'!F96</f>
        <v>2.8389999999999999E-2</v>
      </c>
      <c r="G96" s="420">
        <f>'11M - LPS'!G96</f>
        <v>4.6775999999999998E-2</v>
      </c>
      <c r="H96" s="420">
        <f>'11M - LPS'!H96</f>
        <v>7.7183000000000002E-2</v>
      </c>
      <c r="I96" s="420">
        <f>'11M - LPS'!I96</f>
        <v>5.9184E-2</v>
      </c>
      <c r="J96" s="420">
        <f>'11M - LPS'!J96</f>
        <v>6.5846000000000002E-2</v>
      </c>
      <c r="K96" s="420">
        <f>'11M - LPS'!K96</f>
        <v>7.7815999999999996E-2</v>
      </c>
      <c r="L96" s="420">
        <f>'11M - LPS'!L96</f>
        <v>3.1288000000000003E-2</v>
      </c>
      <c r="M96" s="420">
        <f>'11M - LPS'!M96</f>
        <v>1.8069000000000002E-2</v>
      </c>
      <c r="N96" s="420">
        <f>'11M - LPS'!N96</f>
        <v>1.8069000000000002E-2</v>
      </c>
      <c r="O96" s="420">
        <f>'11M - LPS'!O96</f>
        <v>1.8069000000000002E-2</v>
      </c>
      <c r="P96" s="420">
        <f>'11M - LPS'!P96</f>
        <v>1.8069000000000002E-2</v>
      </c>
      <c r="Q96" s="420">
        <f>'11M - LPS'!Q96</f>
        <v>1.8069000000000002E-2</v>
      </c>
      <c r="R96" s="420">
        <f>'11M - LPS'!R96</f>
        <v>2.8389999999999999E-2</v>
      </c>
      <c r="S96" s="420">
        <f>'11M - LPS'!S96</f>
        <v>4.6775999999999998E-2</v>
      </c>
      <c r="T96" s="420">
        <f>'11M - LPS'!T96</f>
        <v>7.7183000000000002E-2</v>
      </c>
      <c r="U96" s="420">
        <f>'11M - LPS'!U96</f>
        <v>5.9184E-2</v>
      </c>
      <c r="V96" s="420">
        <f>'11M - LPS'!V96</f>
        <v>6.5846000000000002E-2</v>
      </c>
      <c r="W96" s="420">
        <f>'11M - LPS'!W96</f>
        <v>7.7815999999999996E-2</v>
      </c>
      <c r="X96" s="420">
        <f>'11M - LPS'!X96</f>
        <v>3.1288000000000003E-2</v>
      </c>
      <c r="Y96" s="420">
        <f>'11M - LPS'!Y96</f>
        <v>1.8069000000000002E-2</v>
      </c>
      <c r="Z96" s="420">
        <f>'11M - LPS'!Z96</f>
        <v>1.8069000000000002E-2</v>
      </c>
      <c r="AA96" s="420">
        <f>'11M - LPS'!AA96</f>
        <v>1.8069000000000002E-2</v>
      </c>
      <c r="AB96" s="420">
        <f>'11M - LPS'!AB96</f>
        <v>1.8069000000000002E-2</v>
      </c>
      <c r="AC96" s="420">
        <f>'11M - LPS'!AC96</f>
        <v>1.8069000000000002E-2</v>
      </c>
      <c r="AD96" s="420">
        <f>'11M - LPS'!AD96</f>
        <v>2.8389999999999999E-2</v>
      </c>
      <c r="AE96" s="420">
        <f>'11M - LPS'!AE96</f>
        <v>4.6775999999999998E-2</v>
      </c>
      <c r="AF96" s="420">
        <f>'11M - LPS'!AF96</f>
        <v>7.7183000000000002E-2</v>
      </c>
      <c r="AG96" s="420">
        <f>'11M - LPS'!AG96</f>
        <v>5.9184E-2</v>
      </c>
      <c r="AH96" s="420">
        <f>'11M - LPS'!AH96</f>
        <v>6.5846000000000002E-2</v>
      </c>
      <c r="AI96" s="420">
        <f>'11M - LPS'!AI96</f>
        <v>7.7815999999999996E-2</v>
      </c>
      <c r="AJ96" s="420">
        <f>'11M - LPS'!AJ96</f>
        <v>3.1288000000000003E-2</v>
      </c>
      <c r="AK96" s="420">
        <f>'11M - LPS'!AK96</f>
        <v>1.8069000000000002E-2</v>
      </c>
      <c r="AL96" s="420">
        <f>'11M - LPS'!AL96</f>
        <v>1.8069000000000002E-2</v>
      </c>
      <c r="AM96" s="420">
        <f>'11M - LPS'!AM96</f>
        <v>1.8069000000000002E-2</v>
      </c>
      <c r="AN96" s="420">
        <f>'11M - LPS'!AN96</f>
        <v>1.8069000000000002E-2</v>
      </c>
      <c r="AO96" s="420">
        <f>'11M - LPS'!AO96</f>
        <v>1.8069000000000002E-2</v>
      </c>
      <c r="AP96" s="420">
        <f>'11M - LPS'!AP96</f>
        <v>2.8389999999999999E-2</v>
      </c>
      <c r="AQ96" s="420">
        <f>'11M - LPS'!AQ96</f>
        <v>4.6775999999999998E-2</v>
      </c>
      <c r="AR96" s="420">
        <f>'11M - LPS'!AR96</f>
        <v>7.7183000000000002E-2</v>
      </c>
      <c r="AS96" s="420">
        <f>'11M - LPS'!AS96</f>
        <v>5.9184E-2</v>
      </c>
      <c r="AT96" s="420">
        <f>'11M - LPS'!AT96</f>
        <v>6.5846000000000002E-2</v>
      </c>
      <c r="AU96" s="420">
        <f>'11M - LPS'!AU96</f>
        <v>7.7815999999999996E-2</v>
      </c>
      <c r="AV96" s="420">
        <f>'11M - LPS'!AV96</f>
        <v>3.1288000000000003E-2</v>
      </c>
      <c r="AW96" s="420">
        <f>'11M - LPS'!AW96</f>
        <v>1.8069000000000002E-2</v>
      </c>
      <c r="AX96" s="420">
        <f>'11M - LPS'!AX96</f>
        <v>1.8069000000000002E-2</v>
      </c>
      <c r="AY96" s="420">
        <f>'11M - LPS'!AY96</f>
        <v>1.8069000000000002E-2</v>
      </c>
      <c r="AZ96" s="420">
        <f>'11M - LPS'!AZ96</f>
        <v>1.8069000000000002E-2</v>
      </c>
      <c r="BA96" s="420">
        <f>'11M - LPS'!BA96</f>
        <v>1.8069000000000002E-2</v>
      </c>
      <c r="BB96" s="420">
        <f>'11M - LPS'!BB96</f>
        <v>2.8389999999999999E-2</v>
      </c>
      <c r="BC96" s="420">
        <f>'11M - LPS'!BC96</f>
        <v>4.6775999999999998E-2</v>
      </c>
      <c r="BD96" s="420">
        <f>'11M - LPS'!BD96</f>
        <v>7.7183000000000002E-2</v>
      </c>
      <c r="BE96" s="420">
        <f>'11M - LPS'!BE96</f>
        <v>5.9184E-2</v>
      </c>
      <c r="BF96" s="420">
        <f>'11M - LPS'!BF96</f>
        <v>6.5846000000000002E-2</v>
      </c>
      <c r="BG96" s="420">
        <f>'11M - LPS'!BG96</f>
        <v>7.7815999999999996E-2</v>
      </c>
      <c r="BH96" s="420">
        <f>'11M - LPS'!BH96</f>
        <v>3.1288000000000003E-2</v>
      </c>
      <c r="BI96" s="420">
        <f>'11M - LPS'!BI96</f>
        <v>1.8069000000000002E-2</v>
      </c>
      <c r="BJ96" s="420">
        <f>'11M - LPS'!BJ96</f>
        <v>1.8069000000000002E-2</v>
      </c>
      <c r="BK96" s="420">
        <f>'11M - LPS'!BK96</f>
        <v>1.8069000000000002E-2</v>
      </c>
      <c r="BL96" s="420">
        <f>'11M - LPS'!BL96</f>
        <v>1.8069000000000002E-2</v>
      </c>
      <c r="BM96" s="420">
        <f>'11M - LPS'!BM96</f>
        <v>1.8069000000000002E-2</v>
      </c>
      <c r="BN96" s="420">
        <f>'11M - LPS'!BN96</f>
        <v>2.8389999999999999E-2</v>
      </c>
      <c r="BO96" s="420">
        <f>'11M - LPS'!BO96</f>
        <v>4.6775999999999998E-2</v>
      </c>
      <c r="BP96" s="420">
        <f>'11M - LPS'!BP96</f>
        <v>7.7183000000000002E-2</v>
      </c>
      <c r="BQ96" s="420">
        <f>'11M - LPS'!BQ96</f>
        <v>5.9184E-2</v>
      </c>
      <c r="BR96" s="420">
        <f>'11M - LPS'!BR96</f>
        <v>6.5846000000000002E-2</v>
      </c>
      <c r="BS96" s="420">
        <f>'11M - LPS'!BS96</f>
        <v>7.7815999999999996E-2</v>
      </c>
      <c r="BT96" s="420">
        <f>'11M - LPS'!BT96</f>
        <v>3.1288000000000003E-2</v>
      </c>
      <c r="BU96" s="420">
        <f>'11M - LPS'!BU96</f>
        <v>1.8069000000000002E-2</v>
      </c>
      <c r="BV96" s="420">
        <f>'11M - LPS'!BV96</f>
        <v>1.8069000000000002E-2</v>
      </c>
      <c r="BW96" s="420">
        <f>'11M - LPS'!BW96</f>
        <v>1.8069000000000002E-2</v>
      </c>
      <c r="BX96" s="420">
        <f>'11M - LPS'!BX96</f>
        <v>1.8069000000000002E-2</v>
      </c>
      <c r="BY96" s="420">
        <f>'11M - LPS'!BY96</f>
        <v>1.8069000000000002E-2</v>
      </c>
      <c r="BZ96" s="420">
        <f>'11M - LPS'!BZ96</f>
        <v>2.8389999999999999E-2</v>
      </c>
      <c r="CA96" s="420">
        <f>'11M - LPS'!CA96</f>
        <v>4.6775999999999998E-2</v>
      </c>
      <c r="CB96" s="420">
        <f>'11M - LPS'!CB96</f>
        <v>7.7183000000000002E-2</v>
      </c>
      <c r="CC96" s="420">
        <f>'11M - LPS'!CC96</f>
        <v>5.9184E-2</v>
      </c>
      <c r="CD96" s="420">
        <f>'11M - LPS'!CD96</f>
        <v>6.5846000000000002E-2</v>
      </c>
      <c r="CE96" s="420">
        <f>'11M - LPS'!CE96</f>
        <v>7.7815999999999996E-2</v>
      </c>
      <c r="CF96" s="420">
        <f>'11M - LPS'!CF96</f>
        <v>3.1288000000000003E-2</v>
      </c>
      <c r="CG96" s="420">
        <f>'11M - LPS'!CG96</f>
        <v>1.8069000000000002E-2</v>
      </c>
      <c r="CH96" s="421">
        <f>'11M - LPS'!CH96</f>
        <v>1.8069000000000002E-2</v>
      </c>
    </row>
    <row r="97" spans="1:86" x14ac:dyDescent="0.3">
      <c r="A97" s="673"/>
      <c r="B97" s="11" t="s">
        <v>231</v>
      </c>
      <c r="C97" s="419">
        <f>'11M - LPS'!C97</f>
        <v>1.4092E-2</v>
      </c>
      <c r="D97" s="419">
        <f>'11M - LPS'!D97</f>
        <v>1.4168999999999999E-2</v>
      </c>
      <c r="E97" s="419">
        <f>'11M - LPS'!E97</f>
        <v>1.2477E-2</v>
      </c>
      <c r="F97" s="420">
        <f>'11M - LPS'!F97</f>
        <v>1.9553000000000001E-2</v>
      </c>
      <c r="G97" s="420">
        <f>'11M - LPS'!G97</f>
        <v>1.8366E-2</v>
      </c>
      <c r="H97" s="420">
        <f>'11M - LPS'!H97</f>
        <v>2.0587999999999999E-2</v>
      </c>
      <c r="I97" s="420">
        <f>'11M - LPS'!I97</f>
        <v>2.001E-2</v>
      </c>
      <c r="J97" s="420">
        <f>'11M - LPS'!J97</f>
        <v>2.0625999999999999E-2</v>
      </c>
      <c r="K97" s="420">
        <f>'11M - LPS'!K97</f>
        <v>2.0587000000000001E-2</v>
      </c>
      <c r="L97" s="420">
        <f>'11M - LPS'!L97</f>
        <v>1.8308000000000001E-2</v>
      </c>
      <c r="M97" s="420">
        <f>'11M - LPS'!M97</f>
        <v>1.8096000000000001E-2</v>
      </c>
      <c r="N97" s="420">
        <f>'11M - LPS'!N97</f>
        <v>1.8273999999999999E-2</v>
      </c>
      <c r="O97" s="420">
        <f>'11M - LPS'!O97</f>
        <v>1.9696999999999999E-2</v>
      </c>
      <c r="P97" s="420">
        <f>'11M - LPS'!P97</f>
        <v>1.9747000000000001E-2</v>
      </c>
      <c r="Q97" s="420">
        <f>'11M - LPS'!Q97</f>
        <v>1.8321E-2</v>
      </c>
      <c r="R97" s="420">
        <f>'11M - LPS'!R97</f>
        <v>1.9553000000000001E-2</v>
      </c>
      <c r="S97" s="420">
        <f>'11M - LPS'!S97</f>
        <v>1.8366E-2</v>
      </c>
      <c r="T97" s="420">
        <f>'11M - LPS'!T97</f>
        <v>2.0587999999999999E-2</v>
      </c>
      <c r="U97" s="420">
        <f>'11M - LPS'!U97</f>
        <v>2.001E-2</v>
      </c>
      <c r="V97" s="420">
        <f>'11M - LPS'!V97</f>
        <v>2.0625999999999999E-2</v>
      </c>
      <c r="W97" s="420">
        <f>'11M - LPS'!W97</f>
        <v>2.0587000000000001E-2</v>
      </c>
      <c r="X97" s="420">
        <f>'11M - LPS'!X97</f>
        <v>1.8308000000000001E-2</v>
      </c>
      <c r="Y97" s="420">
        <f>'11M - LPS'!Y97</f>
        <v>1.8096000000000001E-2</v>
      </c>
      <c r="Z97" s="420">
        <f>'11M - LPS'!Z97</f>
        <v>1.8273999999999999E-2</v>
      </c>
      <c r="AA97" s="420">
        <f>'11M - LPS'!AA97</f>
        <v>1.9696999999999999E-2</v>
      </c>
      <c r="AB97" s="420">
        <f>'11M - LPS'!AB97</f>
        <v>1.9747000000000001E-2</v>
      </c>
      <c r="AC97" s="420">
        <f>'11M - LPS'!AC97</f>
        <v>1.8321E-2</v>
      </c>
      <c r="AD97" s="420">
        <f>'11M - LPS'!AD97</f>
        <v>1.9553000000000001E-2</v>
      </c>
      <c r="AE97" s="420">
        <f>'11M - LPS'!AE97</f>
        <v>1.8366E-2</v>
      </c>
      <c r="AF97" s="420">
        <f>'11M - LPS'!AF97</f>
        <v>2.0587999999999999E-2</v>
      </c>
      <c r="AG97" s="420">
        <f>'11M - LPS'!AG97</f>
        <v>2.001E-2</v>
      </c>
      <c r="AH97" s="420">
        <f>'11M - LPS'!AH97</f>
        <v>2.0625999999999999E-2</v>
      </c>
      <c r="AI97" s="420">
        <f>'11M - LPS'!AI97</f>
        <v>2.0587000000000001E-2</v>
      </c>
      <c r="AJ97" s="420">
        <f>'11M - LPS'!AJ97</f>
        <v>1.8308000000000001E-2</v>
      </c>
      <c r="AK97" s="420">
        <f>'11M - LPS'!AK97</f>
        <v>1.8096000000000001E-2</v>
      </c>
      <c r="AL97" s="420">
        <f>'11M - LPS'!AL97</f>
        <v>1.8273999999999999E-2</v>
      </c>
      <c r="AM97" s="420">
        <f>'11M - LPS'!AM97</f>
        <v>1.9696999999999999E-2</v>
      </c>
      <c r="AN97" s="420">
        <f>'11M - LPS'!AN97</f>
        <v>1.9747000000000001E-2</v>
      </c>
      <c r="AO97" s="420">
        <f>'11M - LPS'!AO97</f>
        <v>1.8321E-2</v>
      </c>
      <c r="AP97" s="420">
        <f>'11M - LPS'!AP97</f>
        <v>1.9553000000000001E-2</v>
      </c>
      <c r="AQ97" s="420">
        <f>'11M - LPS'!AQ97</f>
        <v>1.8366E-2</v>
      </c>
      <c r="AR97" s="420">
        <f>'11M - LPS'!AR97</f>
        <v>2.0587999999999999E-2</v>
      </c>
      <c r="AS97" s="420">
        <f>'11M - LPS'!AS97</f>
        <v>2.001E-2</v>
      </c>
      <c r="AT97" s="420">
        <f>'11M - LPS'!AT97</f>
        <v>2.0625999999999999E-2</v>
      </c>
      <c r="AU97" s="420">
        <f>'11M - LPS'!AU97</f>
        <v>2.0587000000000001E-2</v>
      </c>
      <c r="AV97" s="420">
        <f>'11M - LPS'!AV97</f>
        <v>1.8308000000000001E-2</v>
      </c>
      <c r="AW97" s="420">
        <f>'11M - LPS'!AW97</f>
        <v>1.8096000000000001E-2</v>
      </c>
      <c r="AX97" s="420">
        <f>'11M - LPS'!AX97</f>
        <v>1.8273999999999999E-2</v>
      </c>
      <c r="AY97" s="420">
        <f>'11M - LPS'!AY97</f>
        <v>1.9696999999999999E-2</v>
      </c>
      <c r="AZ97" s="420">
        <f>'11M - LPS'!AZ97</f>
        <v>1.9747000000000001E-2</v>
      </c>
      <c r="BA97" s="420">
        <f>'11M - LPS'!BA97</f>
        <v>1.8321E-2</v>
      </c>
      <c r="BB97" s="420">
        <f>'11M - LPS'!BB97</f>
        <v>1.9553000000000001E-2</v>
      </c>
      <c r="BC97" s="420">
        <f>'11M - LPS'!BC97</f>
        <v>1.8366E-2</v>
      </c>
      <c r="BD97" s="420">
        <f>'11M - LPS'!BD97</f>
        <v>2.0587999999999999E-2</v>
      </c>
      <c r="BE97" s="420">
        <f>'11M - LPS'!BE97</f>
        <v>2.001E-2</v>
      </c>
      <c r="BF97" s="420">
        <f>'11M - LPS'!BF97</f>
        <v>2.0625999999999999E-2</v>
      </c>
      <c r="BG97" s="420">
        <f>'11M - LPS'!BG97</f>
        <v>2.0587000000000001E-2</v>
      </c>
      <c r="BH97" s="420">
        <f>'11M - LPS'!BH97</f>
        <v>1.8308000000000001E-2</v>
      </c>
      <c r="BI97" s="420">
        <f>'11M - LPS'!BI97</f>
        <v>1.8096000000000001E-2</v>
      </c>
      <c r="BJ97" s="420">
        <f>'11M - LPS'!BJ97</f>
        <v>1.8273999999999999E-2</v>
      </c>
      <c r="BK97" s="420">
        <f>'11M - LPS'!BK97</f>
        <v>1.9696999999999999E-2</v>
      </c>
      <c r="BL97" s="420">
        <f>'11M - LPS'!BL97</f>
        <v>1.9747000000000001E-2</v>
      </c>
      <c r="BM97" s="420">
        <f>'11M - LPS'!BM97</f>
        <v>1.8321E-2</v>
      </c>
      <c r="BN97" s="420">
        <f>'11M - LPS'!BN97</f>
        <v>1.9553000000000001E-2</v>
      </c>
      <c r="BO97" s="420">
        <f>'11M - LPS'!BO97</f>
        <v>1.8366E-2</v>
      </c>
      <c r="BP97" s="420">
        <f>'11M - LPS'!BP97</f>
        <v>2.0587999999999999E-2</v>
      </c>
      <c r="BQ97" s="420">
        <f>'11M - LPS'!BQ97</f>
        <v>2.001E-2</v>
      </c>
      <c r="BR97" s="420">
        <f>'11M - LPS'!BR97</f>
        <v>2.0625999999999999E-2</v>
      </c>
      <c r="BS97" s="420">
        <f>'11M - LPS'!BS97</f>
        <v>2.0587000000000001E-2</v>
      </c>
      <c r="BT97" s="420">
        <f>'11M - LPS'!BT97</f>
        <v>1.8308000000000001E-2</v>
      </c>
      <c r="BU97" s="420">
        <f>'11M - LPS'!BU97</f>
        <v>1.8096000000000001E-2</v>
      </c>
      <c r="BV97" s="420">
        <f>'11M - LPS'!BV97</f>
        <v>1.8273999999999999E-2</v>
      </c>
      <c r="BW97" s="420">
        <f>'11M - LPS'!BW97</f>
        <v>1.9696999999999999E-2</v>
      </c>
      <c r="BX97" s="420">
        <f>'11M - LPS'!BX97</f>
        <v>1.9747000000000001E-2</v>
      </c>
      <c r="BY97" s="420">
        <f>'11M - LPS'!BY97</f>
        <v>1.8321E-2</v>
      </c>
      <c r="BZ97" s="420">
        <f>'11M - LPS'!BZ97</f>
        <v>1.9553000000000001E-2</v>
      </c>
      <c r="CA97" s="420">
        <f>'11M - LPS'!CA97</f>
        <v>1.8366E-2</v>
      </c>
      <c r="CB97" s="420">
        <f>'11M - LPS'!CB97</f>
        <v>2.0587999999999999E-2</v>
      </c>
      <c r="CC97" s="420">
        <f>'11M - LPS'!CC97</f>
        <v>2.001E-2</v>
      </c>
      <c r="CD97" s="420">
        <f>'11M - LPS'!CD97</f>
        <v>2.0625999999999999E-2</v>
      </c>
      <c r="CE97" s="420">
        <f>'11M - LPS'!CE97</f>
        <v>2.0587000000000001E-2</v>
      </c>
      <c r="CF97" s="420">
        <f>'11M - LPS'!CF97</f>
        <v>1.8308000000000001E-2</v>
      </c>
      <c r="CG97" s="420">
        <f>'11M - LPS'!CG97</f>
        <v>1.8096000000000001E-2</v>
      </c>
      <c r="CH97" s="421">
        <f>'11M - LPS'!CH97</f>
        <v>1.8273999999999999E-2</v>
      </c>
    </row>
    <row r="98" spans="1:86" x14ac:dyDescent="0.3">
      <c r="A98" s="673"/>
      <c r="B98" s="11" t="s">
        <v>131</v>
      </c>
      <c r="C98" s="419">
        <f>'11M - LPS'!C98</f>
        <v>2.8108999999999999E-2</v>
      </c>
      <c r="D98" s="419">
        <f>'11M - LPS'!D98</f>
        <v>2.8716999999999999E-2</v>
      </c>
      <c r="E98" s="419">
        <f>'11M - LPS'!E98</f>
        <v>2.6422999999999999E-2</v>
      </c>
      <c r="F98" s="420">
        <f>'11M - LPS'!F98</f>
        <v>3.0831000000000001E-2</v>
      </c>
      <c r="G98" s="420">
        <f>'11M - LPS'!G98</f>
        <v>2.9693000000000001E-2</v>
      </c>
      <c r="H98" s="420">
        <f>'11M - LPS'!H98</f>
        <v>1.9928000000000001E-2</v>
      </c>
      <c r="I98" s="420">
        <f>'11M - LPS'!I98</f>
        <v>1.9928000000000001E-2</v>
      </c>
      <c r="J98" s="420">
        <f>'11M - LPS'!J98</f>
        <v>1.9928000000000001E-2</v>
      </c>
      <c r="K98" s="420">
        <f>'11M - LPS'!K98</f>
        <v>5.3747999999999997E-2</v>
      </c>
      <c r="L98" s="420">
        <f>'11M - LPS'!L98</f>
        <v>3.3760999999999999E-2</v>
      </c>
      <c r="M98" s="420">
        <f>'11M - LPS'!M98</f>
        <v>3.8767999999999997E-2</v>
      </c>
      <c r="N98" s="420">
        <f>'11M - LPS'!N98</f>
        <v>2.7831999999999999E-2</v>
      </c>
      <c r="O98" s="420">
        <f>'11M - LPS'!O98</f>
        <v>3.1731000000000002E-2</v>
      </c>
      <c r="P98" s="420">
        <f>'11M - LPS'!P98</f>
        <v>3.2084000000000001E-2</v>
      </c>
      <c r="Q98" s="420">
        <f>'11M - LPS'!Q98</f>
        <v>3.0380000000000001E-2</v>
      </c>
      <c r="R98" s="420">
        <f>'11M - LPS'!R98</f>
        <v>3.0831000000000001E-2</v>
      </c>
      <c r="S98" s="420">
        <f>'11M - LPS'!S98</f>
        <v>2.9693000000000001E-2</v>
      </c>
      <c r="T98" s="420">
        <f>'11M - LPS'!T98</f>
        <v>1.9928000000000001E-2</v>
      </c>
      <c r="U98" s="420">
        <f>'11M - LPS'!U98</f>
        <v>1.9928000000000001E-2</v>
      </c>
      <c r="V98" s="420">
        <f>'11M - LPS'!V98</f>
        <v>1.9928000000000001E-2</v>
      </c>
      <c r="W98" s="420">
        <f>'11M - LPS'!W98</f>
        <v>5.3747999999999997E-2</v>
      </c>
      <c r="X98" s="420">
        <f>'11M - LPS'!X98</f>
        <v>3.3760999999999999E-2</v>
      </c>
      <c r="Y98" s="420">
        <f>'11M - LPS'!Y98</f>
        <v>3.8767999999999997E-2</v>
      </c>
      <c r="Z98" s="420">
        <f>'11M - LPS'!Z98</f>
        <v>2.7831999999999999E-2</v>
      </c>
      <c r="AA98" s="420">
        <f>'11M - LPS'!AA98</f>
        <v>3.1731000000000002E-2</v>
      </c>
      <c r="AB98" s="420">
        <f>'11M - LPS'!AB98</f>
        <v>3.2084000000000001E-2</v>
      </c>
      <c r="AC98" s="420">
        <f>'11M - LPS'!AC98</f>
        <v>3.0380000000000001E-2</v>
      </c>
      <c r="AD98" s="420">
        <f>'11M - LPS'!AD98</f>
        <v>3.0831000000000001E-2</v>
      </c>
      <c r="AE98" s="420">
        <f>'11M - LPS'!AE98</f>
        <v>2.9693000000000001E-2</v>
      </c>
      <c r="AF98" s="420">
        <f>'11M - LPS'!AF98</f>
        <v>1.9928000000000001E-2</v>
      </c>
      <c r="AG98" s="420">
        <f>'11M - LPS'!AG98</f>
        <v>1.9928000000000001E-2</v>
      </c>
      <c r="AH98" s="420">
        <f>'11M - LPS'!AH98</f>
        <v>1.9928000000000001E-2</v>
      </c>
      <c r="AI98" s="420">
        <f>'11M - LPS'!AI98</f>
        <v>5.3747999999999997E-2</v>
      </c>
      <c r="AJ98" s="420">
        <f>'11M - LPS'!AJ98</f>
        <v>3.3760999999999999E-2</v>
      </c>
      <c r="AK98" s="420">
        <f>'11M - LPS'!AK98</f>
        <v>3.8767999999999997E-2</v>
      </c>
      <c r="AL98" s="420">
        <f>'11M - LPS'!AL98</f>
        <v>2.7831999999999999E-2</v>
      </c>
      <c r="AM98" s="420">
        <f>'11M - LPS'!AM98</f>
        <v>3.1731000000000002E-2</v>
      </c>
      <c r="AN98" s="420">
        <f>'11M - LPS'!AN98</f>
        <v>3.2084000000000001E-2</v>
      </c>
      <c r="AO98" s="420">
        <f>'11M - LPS'!AO98</f>
        <v>3.0380000000000001E-2</v>
      </c>
      <c r="AP98" s="420">
        <f>'11M - LPS'!AP98</f>
        <v>3.0831000000000001E-2</v>
      </c>
      <c r="AQ98" s="420">
        <f>'11M - LPS'!AQ98</f>
        <v>2.9693000000000001E-2</v>
      </c>
      <c r="AR98" s="420">
        <f>'11M - LPS'!AR98</f>
        <v>1.9928000000000001E-2</v>
      </c>
      <c r="AS98" s="420">
        <f>'11M - LPS'!AS98</f>
        <v>1.9928000000000001E-2</v>
      </c>
      <c r="AT98" s="420">
        <f>'11M - LPS'!AT98</f>
        <v>1.9928000000000001E-2</v>
      </c>
      <c r="AU98" s="420">
        <f>'11M - LPS'!AU98</f>
        <v>5.3747999999999997E-2</v>
      </c>
      <c r="AV98" s="420">
        <f>'11M - LPS'!AV98</f>
        <v>3.3760999999999999E-2</v>
      </c>
      <c r="AW98" s="420">
        <f>'11M - LPS'!AW98</f>
        <v>3.8767999999999997E-2</v>
      </c>
      <c r="AX98" s="420">
        <f>'11M - LPS'!AX98</f>
        <v>2.7831999999999999E-2</v>
      </c>
      <c r="AY98" s="420">
        <f>'11M - LPS'!AY98</f>
        <v>3.1731000000000002E-2</v>
      </c>
      <c r="AZ98" s="420">
        <f>'11M - LPS'!AZ98</f>
        <v>3.2084000000000001E-2</v>
      </c>
      <c r="BA98" s="420">
        <f>'11M - LPS'!BA98</f>
        <v>3.0380000000000001E-2</v>
      </c>
      <c r="BB98" s="420">
        <f>'11M - LPS'!BB98</f>
        <v>3.0831000000000001E-2</v>
      </c>
      <c r="BC98" s="420">
        <f>'11M - LPS'!BC98</f>
        <v>2.9693000000000001E-2</v>
      </c>
      <c r="BD98" s="420">
        <f>'11M - LPS'!BD98</f>
        <v>1.9928000000000001E-2</v>
      </c>
      <c r="BE98" s="420">
        <f>'11M - LPS'!BE98</f>
        <v>1.9928000000000001E-2</v>
      </c>
      <c r="BF98" s="420">
        <f>'11M - LPS'!BF98</f>
        <v>1.9928000000000001E-2</v>
      </c>
      <c r="BG98" s="420">
        <f>'11M - LPS'!BG98</f>
        <v>5.3747999999999997E-2</v>
      </c>
      <c r="BH98" s="420">
        <f>'11M - LPS'!BH98</f>
        <v>3.3760999999999999E-2</v>
      </c>
      <c r="BI98" s="420">
        <f>'11M - LPS'!BI98</f>
        <v>3.8767999999999997E-2</v>
      </c>
      <c r="BJ98" s="420">
        <f>'11M - LPS'!BJ98</f>
        <v>2.7831999999999999E-2</v>
      </c>
      <c r="BK98" s="420">
        <f>'11M - LPS'!BK98</f>
        <v>3.1731000000000002E-2</v>
      </c>
      <c r="BL98" s="420">
        <f>'11M - LPS'!BL98</f>
        <v>3.2084000000000001E-2</v>
      </c>
      <c r="BM98" s="420">
        <f>'11M - LPS'!BM98</f>
        <v>3.0380000000000001E-2</v>
      </c>
      <c r="BN98" s="420">
        <f>'11M - LPS'!BN98</f>
        <v>3.0831000000000001E-2</v>
      </c>
      <c r="BO98" s="420">
        <f>'11M - LPS'!BO98</f>
        <v>2.9693000000000001E-2</v>
      </c>
      <c r="BP98" s="420">
        <f>'11M - LPS'!BP98</f>
        <v>1.9928000000000001E-2</v>
      </c>
      <c r="BQ98" s="420">
        <f>'11M - LPS'!BQ98</f>
        <v>1.9928000000000001E-2</v>
      </c>
      <c r="BR98" s="420">
        <f>'11M - LPS'!BR98</f>
        <v>1.9928000000000001E-2</v>
      </c>
      <c r="BS98" s="420">
        <f>'11M - LPS'!BS98</f>
        <v>5.3747999999999997E-2</v>
      </c>
      <c r="BT98" s="420">
        <f>'11M - LPS'!BT98</f>
        <v>3.3760999999999999E-2</v>
      </c>
      <c r="BU98" s="420">
        <f>'11M - LPS'!BU98</f>
        <v>3.8767999999999997E-2</v>
      </c>
      <c r="BV98" s="420">
        <f>'11M - LPS'!BV98</f>
        <v>2.7831999999999999E-2</v>
      </c>
      <c r="BW98" s="420">
        <f>'11M - LPS'!BW98</f>
        <v>3.1731000000000002E-2</v>
      </c>
      <c r="BX98" s="420">
        <f>'11M - LPS'!BX98</f>
        <v>3.2084000000000001E-2</v>
      </c>
      <c r="BY98" s="420">
        <f>'11M - LPS'!BY98</f>
        <v>3.0380000000000001E-2</v>
      </c>
      <c r="BZ98" s="420">
        <f>'11M - LPS'!BZ98</f>
        <v>3.0831000000000001E-2</v>
      </c>
      <c r="CA98" s="420">
        <f>'11M - LPS'!CA98</f>
        <v>2.9693000000000001E-2</v>
      </c>
      <c r="CB98" s="420">
        <f>'11M - LPS'!CB98</f>
        <v>1.9928000000000001E-2</v>
      </c>
      <c r="CC98" s="420">
        <f>'11M - LPS'!CC98</f>
        <v>1.9928000000000001E-2</v>
      </c>
      <c r="CD98" s="420">
        <f>'11M - LPS'!CD98</f>
        <v>1.9928000000000001E-2</v>
      </c>
      <c r="CE98" s="420">
        <f>'11M - LPS'!CE98</f>
        <v>5.3747999999999997E-2</v>
      </c>
      <c r="CF98" s="420">
        <f>'11M - LPS'!CF98</f>
        <v>3.3760999999999999E-2</v>
      </c>
      <c r="CG98" s="420">
        <f>'11M - LPS'!CG98</f>
        <v>3.8767999999999997E-2</v>
      </c>
      <c r="CH98" s="421">
        <f>'11M - LPS'!CH98</f>
        <v>2.7831999999999999E-2</v>
      </c>
    </row>
    <row r="99" spans="1:86" x14ac:dyDescent="0.3">
      <c r="A99" s="673"/>
      <c r="B99" s="11" t="s">
        <v>132</v>
      </c>
      <c r="C99" s="419">
        <f>'11M - LPS'!C99</f>
        <v>2.8108999999999999E-2</v>
      </c>
      <c r="D99" s="419">
        <f>'11M - LPS'!D99</f>
        <v>2.8694000000000001E-2</v>
      </c>
      <c r="E99" s="419">
        <f>'11M - LPS'!E99</f>
        <v>2.6006000000000001E-2</v>
      </c>
      <c r="F99" s="420">
        <f>'11M - LPS'!F99</f>
        <v>2.7834999999999999E-2</v>
      </c>
      <c r="G99" s="420">
        <f>'11M - LPS'!G99</f>
        <v>3.9120000000000002E-2</v>
      </c>
      <c r="H99" s="420">
        <f>'11M - LPS'!H99</f>
        <v>7.6133999999999993E-2</v>
      </c>
      <c r="I99" s="420">
        <f>'11M - LPS'!I99</f>
        <v>5.8799999999999998E-2</v>
      </c>
      <c r="J99" s="420">
        <f>'11M - LPS'!J99</f>
        <v>6.5284999999999996E-2</v>
      </c>
      <c r="K99" s="420">
        <f>'11M - LPS'!K99</f>
        <v>7.3496000000000006E-2</v>
      </c>
      <c r="L99" s="420">
        <f>'11M - LPS'!L99</f>
        <v>3.1467000000000002E-2</v>
      </c>
      <c r="M99" s="420">
        <f>'11M - LPS'!M99</f>
        <v>3.7912000000000001E-2</v>
      </c>
      <c r="N99" s="420">
        <f>'11M - LPS'!N99</f>
        <v>2.7827000000000001E-2</v>
      </c>
      <c r="O99" s="420">
        <f>'11M - LPS'!O99</f>
        <v>3.1730000000000001E-2</v>
      </c>
      <c r="P99" s="420">
        <f>'11M - LPS'!P99</f>
        <v>3.2064000000000002E-2</v>
      </c>
      <c r="Q99" s="420">
        <f>'11M - LPS'!Q99</f>
        <v>3.0006000000000001E-2</v>
      </c>
      <c r="R99" s="420">
        <f>'11M - LPS'!R99</f>
        <v>2.7834999999999999E-2</v>
      </c>
      <c r="S99" s="420">
        <f>'11M - LPS'!S99</f>
        <v>3.9120000000000002E-2</v>
      </c>
      <c r="T99" s="420">
        <f>'11M - LPS'!T99</f>
        <v>7.6133999999999993E-2</v>
      </c>
      <c r="U99" s="420">
        <f>'11M - LPS'!U99</f>
        <v>5.8799999999999998E-2</v>
      </c>
      <c r="V99" s="420">
        <f>'11M - LPS'!V99</f>
        <v>6.5284999999999996E-2</v>
      </c>
      <c r="W99" s="420">
        <f>'11M - LPS'!W99</f>
        <v>7.3496000000000006E-2</v>
      </c>
      <c r="X99" s="420">
        <f>'11M - LPS'!X99</f>
        <v>3.1467000000000002E-2</v>
      </c>
      <c r="Y99" s="420">
        <f>'11M - LPS'!Y99</f>
        <v>3.7912000000000001E-2</v>
      </c>
      <c r="Z99" s="420">
        <f>'11M - LPS'!Z99</f>
        <v>2.7827000000000001E-2</v>
      </c>
      <c r="AA99" s="420">
        <f>'11M - LPS'!AA99</f>
        <v>3.1730000000000001E-2</v>
      </c>
      <c r="AB99" s="420">
        <f>'11M - LPS'!AB99</f>
        <v>3.2064000000000002E-2</v>
      </c>
      <c r="AC99" s="420">
        <f>'11M - LPS'!AC99</f>
        <v>3.0006000000000001E-2</v>
      </c>
      <c r="AD99" s="420">
        <f>'11M - LPS'!AD99</f>
        <v>2.7834999999999999E-2</v>
      </c>
      <c r="AE99" s="420">
        <f>'11M - LPS'!AE99</f>
        <v>3.9120000000000002E-2</v>
      </c>
      <c r="AF99" s="420">
        <f>'11M - LPS'!AF99</f>
        <v>7.6133999999999993E-2</v>
      </c>
      <c r="AG99" s="420">
        <f>'11M - LPS'!AG99</f>
        <v>5.8799999999999998E-2</v>
      </c>
      <c r="AH99" s="420">
        <f>'11M - LPS'!AH99</f>
        <v>6.5284999999999996E-2</v>
      </c>
      <c r="AI99" s="420">
        <f>'11M - LPS'!AI99</f>
        <v>7.3496000000000006E-2</v>
      </c>
      <c r="AJ99" s="420">
        <f>'11M - LPS'!AJ99</f>
        <v>3.1467000000000002E-2</v>
      </c>
      <c r="AK99" s="420">
        <f>'11M - LPS'!AK99</f>
        <v>3.7912000000000001E-2</v>
      </c>
      <c r="AL99" s="420">
        <f>'11M - LPS'!AL99</f>
        <v>2.7827000000000001E-2</v>
      </c>
      <c r="AM99" s="420">
        <f>'11M - LPS'!AM99</f>
        <v>3.1730000000000001E-2</v>
      </c>
      <c r="AN99" s="420">
        <f>'11M - LPS'!AN99</f>
        <v>3.2064000000000002E-2</v>
      </c>
      <c r="AO99" s="420">
        <f>'11M - LPS'!AO99</f>
        <v>3.0006000000000001E-2</v>
      </c>
      <c r="AP99" s="420">
        <f>'11M - LPS'!AP99</f>
        <v>2.7834999999999999E-2</v>
      </c>
      <c r="AQ99" s="420">
        <f>'11M - LPS'!AQ99</f>
        <v>3.9120000000000002E-2</v>
      </c>
      <c r="AR99" s="420">
        <f>'11M - LPS'!AR99</f>
        <v>7.6133999999999993E-2</v>
      </c>
      <c r="AS99" s="420">
        <f>'11M - LPS'!AS99</f>
        <v>5.8799999999999998E-2</v>
      </c>
      <c r="AT99" s="420">
        <f>'11M - LPS'!AT99</f>
        <v>6.5284999999999996E-2</v>
      </c>
      <c r="AU99" s="420">
        <f>'11M - LPS'!AU99</f>
        <v>7.3496000000000006E-2</v>
      </c>
      <c r="AV99" s="420">
        <f>'11M - LPS'!AV99</f>
        <v>3.1467000000000002E-2</v>
      </c>
      <c r="AW99" s="420">
        <f>'11M - LPS'!AW99</f>
        <v>3.7912000000000001E-2</v>
      </c>
      <c r="AX99" s="420">
        <f>'11M - LPS'!AX99</f>
        <v>2.7827000000000001E-2</v>
      </c>
      <c r="AY99" s="420">
        <f>'11M - LPS'!AY99</f>
        <v>3.1730000000000001E-2</v>
      </c>
      <c r="AZ99" s="420">
        <f>'11M - LPS'!AZ99</f>
        <v>3.2064000000000002E-2</v>
      </c>
      <c r="BA99" s="420">
        <f>'11M - LPS'!BA99</f>
        <v>3.0006000000000001E-2</v>
      </c>
      <c r="BB99" s="420">
        <f>'11M - LPS'!BB99</f>
        <v>2.7834999999999999E-2</v>
      </c>
      <c r="BC99" s="420">
        <f>'11M - LPS'!BC99</f>
        <v>3.9120000000000002E-2</v>
      </c>
      <c r="BD99" s="420">
        <f>'11M - LPS'!BD99</f>
        <v>7.6133999999999993E-2</v>
      </c>
      <c r="BE99" s="420">
        <f>'11M - LPS'!BE99</f>
        <v>5.8799999999999998E-2</v>
      </c>
      <c r="BF99" s="420">
        <f>'11M - LPS'!BF99</f>
        <v>6.5284999999999996E-2</v>
      </c>
      <c r="BG99" s="420">
        <f>'11M - LPS'!BG99</f>
        <v>7.3496000000000006E-2</v>
      </c>
      <c r="BH99" s="420">
        <f>'11M - LPS'!BH99</f>
        <v>3.1467000000000002E-2</v>
      </c>
      <c r="BI99" s="420">
        <f>'11M - LPS'!BI99</f>
        <v>3.7912000000000001E-2</v>
      </c>
      <c r="BJ99" s="420">
        <f>'11M - LPS'!BJ99</f>
        <v>2.7827000000000001E-2</v>
      </c>
      <c r="BK99" s="420">
        <f>'11M - LPS'!BK99</f>
        <v>3.1730000000000001E-2</v>
      </c>
      <c r="BL99" s="420">
        <f>'11M - LPS'!BL99</f>
        <v>3.2064000000000002E-2</v>
      </c>
      <c r="BM99" s="420">
        <f>'11M - LPS'!BM99</f>
        <v>3.0006000000000001E-2</v>
      </c>
      <c r="BN99" s="420">
        <f>'11M - LPS'!BN99</f>
        <v>2.7834999999999999E-2</v>
      </c>
      <c r="BO99" s="420">
        <f>'11M - LPS'!BO99</f>
        <v>3.9120000000000002E-2</v>
      </c>
      <c r="BP99" s="420">
        <f>'11M - LPS'!BP99</f>
        <v>7.6133999999999993E-2</v>
      </c>
      <c r="BQ99" s="420">
        <f>'11M - LPS'!BQ99</f>
        <v>5.8799999999999998E-2</v>
      </c>
      <c r="BR99" s="420">
        <f>'11M - LPS'!BR99</f>
        <v>6.5284999999999996E-2</v>
      </c>
      <c r="BS99" s="420">
        <f>'11M - LPS'!BS99</f>
        <v>7.3496000000000006E-2</v>
      </c>
      <c r="BT99" s="420">
        <f>'11M - LPS'!BT99</f>
        <v>3.1467000000000002E-2</v>
      </c>
      <c r="BU99" s="420">
        <f>'11M - LPS'!BU99</f>
        <v>3.7912000000000001E-2</v>
      </c>
      <c r="BV99" s="420">
        <f>'11M - LPS'!BV99</f>
        <v>2.7827000000000001E-2</v>
      </c>
      <c r="BW99" s="420">
        <f>'11M - LPS'!BW99</f>
        <v>3.1730000000000001E-2</v>
      </c>
      <c r="BX99" s="420">
        <f>'11M - LPS'!BX99</f>
        <v>3.2064000000000002E-2</v>
      </c>
      <c r="BY99" s="420">
        <f>'11M - LPS'!BY99</f>
        <v>3.0006000000000001E-2</v>
      </c>
      <c r="BZ99" s="420">
        <f>'11M - LPS'!BZ99</f>
        <v>2.7834999999999999E-2</v>
      </c>
      <c r="CA99" s="420">
        <f>'11M - LPS'!CA99</f>
        <v>3.9120000000000002E-2</v>
      </c>
      <c r="CB99" s="420">
        <f>'11M - LPS'!CB99</f>
        <v>7.6133999999999993E-2</v>
      </c>
      <c r="CC99" s="420">
        <f>'11M - LPS'!CC99</f>
        <v>5.8799999999999998E-2</v>
      </c>
      <c r="CD99" s="420">
        <f>'11M - LPS'!CD99</f>
        <v>6.5284999999999996E-2</v>
      </c>
      <c r="CE99" s="420">
        <f>'11M - LPS'!CE99</f>
        <v>7.3496000000000006E-2</v>
      </c>
      <c r="CF99" s="420">
        <f>'11M - LPS'!CF99</f>
        <v>3.1467000000000002E-2</v>
      </c>
      <c r="CG99" s="420">
        <f>'11M - LPS'!CG99</f>
        <v>3.7912000000000001E-2</v>
      </c>
      <c r="CH99" s="421">
        <f>'11M - LPS'!CH99</f>
        <v>2.7827000000000001E-2</v>
      </c>
    </row>
    <row r="100" spans="1:86" x14ac:dyDescent="0.3">
      <c r="A100" s="673"/>
      <c r="B100" s="11" t="s">
        <v>133</v>
      </c>
      <c r="C100" s="419">
        <f>'11M - LPS'!C100</f>
        <v>2.4101000000000001E-2</v>
      </c>
      <c r="D100" s="419">
        <f>'11M - LPS'!D100</f>
        <v>2.4223999999999999E-2</v>
      </c>
      <c r="E100" s="419">
        <f>'11M - LPS'!E100</f>
        <v>2.4219000000000001E-2</v>
      </c>
      <c r="F100" s="420">
        <f>'11M - LPS'!F100</f>
        <v>2.9860999999999999E-2</v>
      </c>
      <c r="G100" s="420">
        <f>'11M - LPS'!G100</f>
        <v>3.3857999999999999E-2</v>
      </c>
      <c r="H100" s="420">
        <f>'11M - LPS'!H100</f>
        <v>5.8526000000000002E-2</v>
      </c>
      <c r="I100" s="420">
        <f>'11M - LPS'!I100</f>
        <v>5.3754999999999997E-2</v>
      </c>
      <c r="J100" s="420">
        <f>'11M - LPS'!J100</f>
        <v>5.3427000000000002E-2</v>
      </c>
      <c r="K100" s="420">
        <f>'11M - LPS'!K100</f>
        <v>5.3490999999999997E-2</v>
      </c>
      <c r="L100" s="420">
        <f>'11M - LPS'!L100</f>
        <v>3.5626999999999999E-2</v>
      </c>
      <c r="M100" s="420">
        <f>'11M - LPS'!M100</f>
        <v>3.2128999999999998E-2</v>
      </c>
      <c r="N100" s="420">
        <f>'11M - LPS'!N100</f>
        <v>2.9715999999999999E-2</v>
      </c>
      <c r="O100" s="420">
        <f>'11M - LPS'!O100</f>
        <v>2.8287E-2</v>
      </c>
      <c r="P100" s="420">
        <f>'11M - LPS'!P100</f>
        <v>2.8268999999999999E-2</v>
      </c>
      <c r="Q100" s="420">
        <f>'11M - LPS'!Q100</f>
        <v>2.8424999999999999E-2</v>
      </c>
      <c r="R100" s="420">
        <f>'11M - LPS'!R100</f>
        <v>2.9860999999999999E-2</v>
      </c>
      <c r="S100" s="420">
        <f>'11M - LPS'!S100</f>
        <v>3.3857999999999999E-2</v>
      </c>
      <c r="T100" s="420">
        <f>'11M - LPS'!T100</f>
        <v>5.8526000000000002E-2</v>
      </c>
      <c r="U100" s="420">
        <f>'11M - LPS'!U100</f>
        <v>5.3754999999999997E-2</v>
      </c>
      <c r="V100" s="420">
        <f>'11M - LPS'!V100</f>
        <v>5.3427000000000002E-2</v>
      </c>
      <c r="W100" s="420">
        <f>'11M - LPS'!W100</f>
        <v>5.3490999999999997E-2</v>
      </c>
      <c r="X100" s="420">
        <f>'11M - LPS'!X100</f>
        <v>3.5626999999999999E-2</v>
      </c>
      <c r="Y100" s="420">
        <f>'11M - LPS'!Y100</f>
        <v>3.2128999999999998E-2</v>
      </c>
      <c r="Z100" s="420">
        <f>'11M - LPS'!Z100</f>
        <v>2.9715999999999999E-2</v>
      </c>
      <c r="AA100" s="420">
        <f>'11M - LPS'!AA100</f>
        <v>2.8287E-2</v>
      </c>
      <c r="AB100" s="420">
        <f>'11M - LPS'!AB100</f>
        <v>2.8268999999999999E-2</v>
      </c>
      <c r="AC100" s="420">
        <f>'11M - LPS'!AC100</f>
        <v>2.8424999999999999E-2</v>
      </c>
      <c r="AD100" s="420">
        <f>'11M - LPS'!AD100</f>
        <v>2.9860999999999999E-2</v>
      </c>
      <c r="AE100" s="420">
        <f>'11M - LPS'!AE100</f>
        <v>3.3857999999999999E-2</v>
      </c>
      <c r="AF100" s="420">
        <f>'11M - LPS'!AF100</f>
        <v>5.8526000000000002E-2</v>
      </c>
      <c r="AG100" s="420">
        <f>'11M - LPS'!AG100</f>
        <v>5.3754999999999997E-2</v>
      </c>
      <c r="AH100" s="420">
        <f>'11M - LPS'!AH100</f>
        <v>5.3427000000000002E-2</v>
      </c>
      <c r="AI100" s="420">
        <f>'11M - LPS'!AI100</f>
        <v>5.3490999999999997E-2</v>
      </c>
      <c r="AJ100" s="420">
        <f>'11M - LPS'!AJ100</f>
        <v>3.5626999999999999E-2</v>
      </c>
      <c r="AK100" s="420">
        <f>'11M - LPS'!AK100</f>
        <v>3.2128999999999998E-2</v>
      </c>
      <c r="AL100" s="420">
        <f>'11M - LPS'!AL100</f>
        <v>2.9715999999999999E-2</v>
      </c>
      <c r="AM100" s="420">
        <f>'11M - LPS'!AM100</f>
        <v>2.8287E-2</v>
      </c>
      <c r="AN100" s="420">
        <f>'11M - LPS'!AN100</f>
        <v>2.8268999999999999E-2</v>
      </c>
      <c r="AO100" s="420">
        <f>'11M - LPS'!AO100</f>
        <v>2.8424999999999999E-2</v>
      </c>
      <c r="AP100" s="420">
        <f>'11M - LPS'!AP100</f>
        <v>2.9860999999999999E-2</v>
      </c>
      <c r="AQ100" s="420">
        <f>'11M - LPS'!AQ100</f>
        <v>3.3857999999999999E-2</v>
      </c>
      <c r="AR100" s="420">
        <f>'11M - LPS'!AR100</f>
        <v>5.8526000000000002E-2</v>
      </c>
      <c r="AS100" s="420">
        <f>'11M - LPS'!AS100</f>
        <v>5.3754999999999997E-2</v>
      </c>
      <c r="AT100" s="420">
        <f>'11M - LPS'!AT100</f>
        <v>5.3427000000000002E-2</v>
      </c>
      <c r="AU100" s="420">
        <f>'11M - LPS'!AU100</f>
        <v>5.3490999999999997E-2</v>
      </c>
      <c r="AV100" s="420">
        <f>'11M - LPS'!AV100</f>
        <v>3.5626999999999999E-2</v>
      </c>
      <c r="AW100" s="420">
        <f>'11M - LPS'!AW100</f>
        <v>3.2128999999999998E-2</v>
      </c>
      <c r="AX100" s="420">
        <f>'11M - LPS'!AX100</f>
        <v>2.9715999999999999E-2</v>
      </c>
      <c r="AY100" s="420">
        <f>'11M - LPS'!AY100</f>
        <v>2.8287E-2</v>
      </c>
      <c r="AZ100" s="420">
        <f>'11M - LPS'!AZ100</f>
        <v>2.8268999999999999E-2</v>
      </c>
      <c r="BA100" s="420">
        <f>'11M - LPS'!BA100</f>
        <v>2.8424999999999999E-2</v>
      </c>
      <c r="BB100" s="420">
        <f>'11M - LPS'!BB100</f>
        <v>2.9860999999999999E-2</v>
      </c>
      <c r="BC100" s="420">
        <f>'11M - LPS'!BC100</f>
        <v>3.3857999999999999E-2</v>
      </c>
      <c r="BD100" s="420">
        <f>'11M - LPS'!BD100</f>
        <v>5.8526000000000002E-2</v>
      </c>
      <c r="BE100" s="420">
        <f>'11M - LPS'!BE100</f>
        <v>5.3754999999999997E-2</v>
      </c>
      <c r="BF100" s="420">
        <f>'11M - LPS'!BF100</f>
        <v>5.3427000000000002E-2</v>
      </c>
      <c r="BG100" s="420">
        <f>'11M - LPS'!BG100</f>
        <v>5.3490999999999997E-2</v>
      </c>
      <c r="BH100" s="420">
        <f>'11M - LPS'!BH100</f>
        <v>3.5626999999999999E-2</v>
      </c>
      <c r="BI100" s="420">
        <f>'11M - LPS'!BI100</f>
        <v>3.2128999999999998E-2</v>
      </c>
      <c r="BJ100" s="420">
        <f>'11M - LPS'!BJ100</f>
        <v>2.9715999999999999E-2</v>
      </c>
      <c r="BK100" s="420">
        <f>'11M - LPS'!BK100</f>
        <v>2.8287E-2</v>
      </c>
      <c r="BL100" s="420">
        <f>'11M - LPS'!BL100</f>
        <v>2.8268999999999999E-2</v>
      </c>
      <c r="BM100" s="420">
        <f>'11M - LPS'!BM100</f>
        <v>2.8424999999999999E-2</v>
      </c>
      <c r="BN100" s="420">
        <f>'11M - LPS'!BN100</f>
        <v>2.9860999999999999E-2</v>
      </c>
      <c r="BO100" s="420">
        <f>'11M - LPS'!BO100</f>
        <v>3.3857999999999999E-2</v>
      </c>
      <c r="BP100" s="420">
        <f>'11M - LPS'!BP100</f>
        <v>5.8526000000000002E-2</v>
      </c>
      <c r="BQ100" s="420">
        <f>'11M - LPS'!BQ100</f>
        <v>5.3754999999999997E-2</v>
      </c>
      <c r="BR100" s="420">
        <f>'11M - LPS'!BR100</f>
        <v>5.3427000000000002E-2</v>
      </c>
      <c r="BS100" s="420">
        <f>'11M - LPS'!BS100</f>
        <v>5.3490999999999997E-2</v>
      </c>
      <c r="BT100" s="420">
        <f>'11M - LPS'!BT100</f>
        <v>3.5626999999999999E-2</v>
      </c>
      <c r="BU100" s="420">
        <f>'11M - LPS'!BU100</f>
        <v>3.2128999999999998E-2</v>
      </c>
      <c r="BV100" s="420">
        <f>'11M - LPS'!BV100</f>
        <v>2.9715999999999999E-2</v>
      </c>
      <c r="BW100" s="420">
        <f>'11M - LPS'!BW100</f>
        <v>2.8287E-2</v>
      </c>
      <c r="BX100" s="420">
        <f>'11M - LPS'!BX100</f>
        <v>2.8268999999999999E-2</v>
      </c>
      <c r="BY100" s="420">
        <f>'11M - LPS'!BY100</f>
        <v>2.8424999999999999E-2</v>
      </c>
      <c r="BZ100" s="420">
        <f>'11M - LPS'!BZ100</f>
        <v>2.9860999999999999E-2</v>
      </c>
      <c r="CA100" s="420">
        <f>'11M - LPS'!CA100</f>
        <v>3.3857999999999999E-2</v>
      </c>
      <c r="CB100" s="420">
        <f>'11M - LPS'!CB100</f>
        <v>5.8526000000000002E-2</v>
      </c>
      <c r="CC100" s="420">
        <f>'11M - LPS'!CC100</f>
        <v>5.3754999999999997E-2</v>
      </c>
      <c r="CD100" s="420">
        <f>'11M - LPS'!CD100</f>
        <v>5.3427000000000002E-2</v>
      </c>
      <c r="CE100" s="420">
        <f>'11M - LPS'!CE100</f>
        <v>5.3490999999999997E-2</v>
      </c>
      <c r="CF100" s="420">
        <f>'11M - LPS'!CF100</f>
        <v>3.5626999999999999E-2</v>
      </c>
      <c r="CG100" s="420">
        <f>'11M - LPS'!CG100</f>
        <v>3.2128999999999998E-2</v>
      </c>
      <c r="CH100" s="421">
        <f>'11M - LPS'!CH100</f>
        <v>2.9715999999999999E-2</v>
      </c>
    </row>
    <row r="101" spans="1:86" x14ac:dyDescent="0.3">
      <c r="A101" s="673"/>
      <c r="B101" s="11" t="s">
        <v>134</v>
      </c>
      <c r="C101" s="419">
        <f>'11M - LPS'!C101</f>
        <v>2.2321000000000001E-2</v>
      </c>
      <c r="D101" s="419">
        <f>'11M - LPS'!D101</f>
        <v>2.3022000000000001E-2</v>
      </c>
      <c r="E101" s="419">
        <f>'11M - LPS'!E101</f>
        <v>2.3028E-2</v>
      </c>
      <c r="F101" s="420">
        <f>'11M - LPS'!F101</f>
        <v>2.7399E-2</v>
      </c>
      <c r="G101" s="420">
        <f>'11M - LPS'!G101</f>
        <v>3.1260000000000003E-2</v>
      </c>
      <c r="H101" s="420">
        <f>'11M - LPS'!H101</f>
        <v>5.3324000000000003E-2</v>
      </c>
      <c r="I101" s="420">
        <f>'11M - LPS'!I101</f>
        <v>5.024E-2</v>
      </c>
      <c r="J101" s="420">
        <f>'11M - LPS'!J101</f>
        <v>4.9953999999999998E-2</v>
      </c>
      <c r="K101" s="420">
        <f>'11M - LPS'!K101</f>
        <v>5.0927E-2</v>
      </c>
      <c r="L101" s="420">
        <f>'11M - LPS'!L101</f>
        <v>3.2402E-2</v>
      </c>
      <c r="M101" s="420">
        <f>'11M - LPS'!M101</f>
        <v>3.0643E-2</v>
      </c>
      <c r="N101" s="420">
        <f>'11M - LPS'!N101</f>
        <v>2.8851999999999999E-2</v>
      </c>
      <c r="O101" s="420">
        <f>'11M - LPS'!O101</f>
        <v>2.6759000000000002E-2</v>
      </c>
      <c r="P101" s="420">
        <f>'11M - LPS'!P101</f>
        <v>2.7252999999999999E-2</v>
      </c>
      <c r="Q101" s="420">
        <f>'11M - LPS'!Q101</f>
        <v>2.7386000000000001E-2</v>
      </c>
      <c r="R101" s="420">
        <f>'11M - LPS'!R101</f>
        <v>2.7399E-2</v>
      </c>
      <c r="S101" s="420">
        <f>'11M - LPS'!S101</f>
        <v>3.1260000000000003E-2</v>
      </c>
      <c r="T101" s="420">
        <f>'11M - LPS'!T101</f>
        <v>5.3324000000000003E-2</v>
      </c>
      <c r="U101" s="420">
        <f>'11M - LPS'!U101</f>
        <v>5.024E-2</v>
      </c>
      <c r="V101" s="420">
        <f>'11M - LPS'!V101</f>
        <v>4.9953999999999998E-2</v>
      </c>
      <c r="W101" s="420">
        <f>'11M - LPS'!W101</f>
        <v>5.0927E-2</v>
      </c>
      <c r="X101" s="420">
        <f>'11M - LPS'!X101</f>
        <v>3.2402E-2</v>
      </c>
      <c r="Y101" s="420">
        <f>'11M - LPS'!Y101</f>
        <v>3.0643E-2</v>
      </c>
      <c r="Z101" s="420">
        <f>'11M - LPS'!Z101</f>
        <v>2.8851999999999999E-2</v>
      </c>
      <c r="AA101" s="420">
        <f>'11M - LPS'!AA101</f>
        <v>2.6759000000000002E-2</v>
      </c>
      <c r="AB101" s="420">
        <f>'11M - LPS'!AB101</f>
        <v>2.7252999999999999E-2</v>
      </c>
      <c r="AC101" s="420">
        <f>'11M - LPS'!AC101</f>
        <v>2.7386000000000001E-2</v>
      </c>
      <c r="AD101" s="420">
        <f>'11M - LPS'!AD101</f>
        <v>2.7399E-2</v>
      </c>
      <c r="AE101" s="420">
        <f>'11M - LPS'!AE101</f>
        <v>3.1260000000000003E-2</v>
      </c>
      <c r="AF101" s="420">
        <f>'11M - LPS'!AF101</f>
        <v>5.3324000000000003E-2</v>
      </c>
      <c r="AG101" s="420">
        <f>'11M - LPS'!AG101</f>
        <v>5.024E-2</v>
      </c>
      <c r="AH101" s="420">
        <f>'11M - LPS'!AH101</f>
        <v>4.9953999999999998E-2</v>
      </c>
      <c r="AI101" s="420">
        <f>'11M - LPS'!AI101</f>
        <v>5.0927E-2</v>
      </c>
      <c r="AJ101" s="420">
        <f>'11M - LPS'!AJ101</f>
        <v>3.2402E-2</v>
      </c>
      <c r="AK101" s="420">
        <f>'11M - LPS'!AK101</f>
        <v>3.0643E-2</v>
      </c>
      <c r="AL101" s="420">
        <f>'11M - LPS'!AL101</f>
        <v>2.8851999999999999E-2</v>
      </c>
      <c r="AM101" s="420">
        <f>'11M - LPS'!AM101</f>
        <v>2.6759000000000002E-2</v>
      </c>
      <c r="AN101" s="420">
        <f>'11M - LPS'!AN101</f>
        <v>2.7252999999999999E-2</v>
      </c>
      <c r="AO101" s="420">
        <f>'11M - LPS'!AO101</f>
        <v>2.7386000000000001E-2</v>
      </c>
      <c r="AP101" s="420">
        <f>'11M - LPS'!AP101</f>
        <v>2.7399E-2</v>
      </c>
      <c r="AQ101" s="420">
        <f>'11M - LPS'!AQ101</f>
        <v>3.1260000000000003E-2</v>
      </c>
      <c r="AR101" s="420">
        <f>'11M - LPS'!AR101</f>
        <v>5.3324000000000003E-2</v>
      </c>
      <c r="AS101" s="420">
        <f>'11M - LPS'!AS101</f>
        <v>5.024E-2</v>
      </c>
      <c r="AT101" s="420">
        <f>'11M - LPS'!AT101</f>
        <v>4.9953999999999998E-2</v>
      </c>
      <c r="AU101" s="420">
        <f>'11M - LPS'!AU101</f>
        <v>5.0927E-2</v>
      </c>
      <c r="AV101" s="420">
        <f>'11M - LPS'!AV101</f>
        <v>3.2402E-2</v>
      </c>
      <c r="AW101" s="420">
        <f>'11M - LPS'!AW101</f>
        <v>3.0643E-2</v>
      </c>
      <c r="AX101" s="420">
        <f>'11M - LPS'!AX101</f>
        <v>2.8851999999999999E-2</v>
      </c>
      <c r="AY101" s="420">
        <f>'11M - LPS'!AY101</f>
        <v>2.6759000000000002E-2</v>
      </c>
      <c r="AZ101" s="420">
        <f>'11M - LPS'!AZ101</f>
        <v>2.7252999999999999E-2</v>
      </c>
      <c r="BA101" s="420">
        <f>'11M - LPS'!BA101</f>
        <v>2.7386000000000001E-2</v>
      </c>
      <c r="BB101" s="420">
        <f>'11M - LPS'!BB101</f>
        <v>2.7399E-2</v>
      </c>
      <c r="BC101" s="420">
        <f>'11M - LPS'!BC101</f>
        <v>3.1260000000000003E-2</v>
      </c>
      <c r="BD101" s="420">
        <f>'11M - LPS'!BD101</f>
        <v>5.3324000000000003E-2</v>
      </c>
      <c r="BE101" s="420">
        <f>'11M - LPS'!BE101</f>
        <v>5.024E-2</v>
      </c>
      <c r="BF101" s="420">
        <f>'11M - LPS'!BF101</f>
        <v>4.9953999999999998E-2</v>
      </c>
      <c r="BG101" s="420">
        <f>'11M - LPS'!BG101</f>
        <v>5.0927E-2</v>
      </c>
      <c r="BH101" s="420">
        <f>'11M - LPS'!BH101</f>
        <v>3.2402E-2</v>
      </c>
      <c r="BI101" s="420">
        <f>'11M - LPS'!BI101</f>
        <v>3.0643E-2</v>
      </c>
      <c r="BJ101" s="420">
        <f>'11M - LPS'!BJ101</f>
        <v>2.8851999999999999E-2</v>
      </c>
      <c r="BK101" s="420">
        <f>'11M - LPS'!BK101</f>
        <v>2.6759000000000002E-2</v>
      </c>
      <c r="BL101" s="420">
        <f>'11M - LPS'!BL101</f>
        <v>2.7252999999999999E-2</v>
      </c>
      <c r="BM101" s="420">
        <f>'11M - LPS'!BM101</f>
        <v>2.7386000000000001E-2</v>
      </c>
      <c r="BN101" s="420">
        <f>'11M - LPS'!BN101</f>
        <v>2.7399E-2</v>
      </c>
      <c r="BO101" s="420">
        <f>'11M - LPS'!BO101</f>
        <v>3.1260000000000003E-2</v>
      </c>
      <c r="BP101" s="420">
        <f>'11M - LPS'!BP101</f>
        <v>5.3324000000000003E-2</v>
      </c>
      <c r="BQ101" s="420">
        <f>'11M - LPS'!BQ101</f>
        <v>5.024E-2</v>
      </c>
      <c r="BR101" s="420">
        <f>'11M - LPS'!BR101</f>
        <v>4.9953999999999998E-2</v>
      </c>
      <c r="BS101" s="420">
        <f>'11M - LPS'!BS101</f>
        <v>5.0927E-2</v>
      </c>
      <c r="BT101" s="420">
        <f>'11M - LPS'!BT101</f>
        <v>3.2402E-2</v>
      </c>
      <c r="BU101" s="420">
        <f>'11M - LPS'!BU101</f>
        <v>3.0643E-2</v>
      </c>
      <c r="BV101" s="420">
        <f>'11M - LPS'!BV101</f>
        <v>2.8851999999999999E-2</v>
      </c>
      <c r="BW101" s="420">
        <f>'11M - LPS'!BW101</f>
        <v>2.6759000000000002E-2</v>
      </c>
      <c r="BX101" s="420">
        <f>'11M - LPS'!BX101</f>
        <v>2.7252999999999999E-2</v>
      </c>
      <c r="BY101" s="420">
        <f>'11M - LPS'!BY101</f>
        <v>2.7386000000000001E-2</v>
      </c>
      <c r="BZ101" s="420">
        <f>'11M - LPS'!BZ101</f>
        <v>2.7399E-2</v>
      </c>
      <c r="CA101" s="420">
        <f>'11M - LPS'!CA101</f>
        <v>3.1260000000000003E-2</v>
      </c>
      <c r="CB101" s="420">
        <f>'11M - LPS'!CB101</f>
        <v>5.3324000000000003E-2</v>
      </c>
      <c r="CC101" s="420">
        <f>'11M - LPS'!CC101</f>
        <v>5.024E-2</v>
      </c>
      <c r="CD101" s="420">
        <f>'11M - LPS'!CD101</f>
        <v>4.9953999999999998E-2</v>
      </c>
      <c r="CE101" s="420">
        <f>'11M - LPS'!CE101</f>
        <v>5.0927E-2</v>
      </c>
      <c r="CF101" s="420">
        <f>'11M - LPS'!CF101</f>
        <v>3.2402E-2</v>
      </c>
      <c r="CG101" s="420">
        <f>'11M - LPS'!CG101</f>
        <v>3.0643E-2</v>
      </c>
      <c r="CH101" s="421">
        <f>'11M - LPS'!CH101</f>
        <v>2.8851999999999999E-2</v>
      </c>
    </row>
    <row r="102" spans="1:86" x14ac:dyDescent="0.3">
      <c r="A102" s="673"/>
      <c r="B102" s="11" t="s">
        <v>232</v>
      </c>
      <c r="C102" s="419">
        <f>'11M - LPS'!C102</f>
        <v>2.2321000000000001E-2</v>
      </c>
      <c r="D102" s="419">
        <f>'11M - LPS'!D102</f>
        <v>2.3022000000000001E-2</v>
      </c>
      <c r="E102" s="419">
        <f>'11M - LPS'!E102</f>
        <v>2.3028E-2</v>
      </c>
      <c r="F102" s="420">
        <f>'11M - LPS'!F102</f>
        <v>2.7399E-2</v>
      </c>
      <c r="G102" s="420">
        <f>'11M - LPS'!G102</f>
        <v>3.1260000000000003E-2</v>
      </c>
      <c r="H102" s="420">
        <f>'11M - LPS'!H102</f>
        <v>5.3324000000000003E-2</v>
      </c>
      <c r="I102" s="420">
        <f>'11M - LPS'!I102</f>
        <v>5.024E-2</v>
      </c>
      <c r="J102" s="420">
        <f>'11M - LPS'!J102</f>
        <v>4.9953999999999998E-2</v>
      </c>
      <c r="K102" s="420">
        <f>'11M - LPS'!K102</f>
        <v>5.0927E-2</v>
      </c>
      <c r="L102" s="420">
        <f>'11M - LPS'!L102</f>
        <v>3.2402E-2</v>
      </c>
      <c r="M102" s="420">
        <f>'11M - LPS'!M102</f>
        <v>3.0643E-2</v>
      </c>
      <c r="N102" s="420">
        <f>'11M - LPS'!N102</f>
        <v>2.8851999999999999E-2</v>
      </c>
      <c r="O102" s="420">
        <f>'11M - LPS'!O102</f>
        <v>2.6759000000000002E-2</v>
      </c>
      <c r="P102" s="420">
        <f>'11M - LPS'!P102</f>
        <v>2.7252999999999999E-2</v>
      </c>
      <c r="Q102" s="420">
        <f>'11M - LPS'!Q102</f>
        <v>2.7386000000000001E-2</v>
      </c>
      <c r="R102" s="420">
        <f>'11M - LPS'!R102</f>
        <v>2.7399E-2</v>
      </c>
      <c r="S102" s="420">
        <f>'11M - LPS'!S102</f>
        <v>3.1260000000000003E-2</v>
      </c>
      <c r="T102" s="420">
        <f>'11M - LPS'!T102</f>
        <v>5.3324000000000003E-2</v>
      </c>
      <c r="U102" s="420">
        <f>'11M - LPS'!U102</f>
        <v>5.024E-2</v>
      </c>
      <c r="V102" s="420">
        <f>'11M - LPS'!V102</f>
        <v>4.9953999999999998E-2</v>
      </c>
      <c r="W102" s="420">
        <f>'11M - LPS'!W102</f>
        <v>5.0927E-2</v>
      </c>
      <c r="X102" s="420">
        <f>'11M - LPS'!X102</f>
        <v>3.2402E-2</v>
      </c>
      <c r="Y102" s="420">
        <f>'11M - LPS'!Y102</f>
        <v>3.0643E-2</v>
      </c>
      <c r="Z102" s="420">
        <f>'11M - LPS'!Z102</f>
        <v>2.8851999999999999E-2</v>
      </c>
      <c r="AA102" s="420">
        <f>'11M - LPS'!AA102</f>
        <v>2.6759000000000002E-2</v>
      </c>
      <c r="AB102" s="420">
        <f>'11M - LPS'!AB102</f>
        <v>2.7252999999999999E-2</v>
      </c>
      <c r="AC102" s="420">
        <f>'11M - LPS'!AC102</f>
        <v>2.7386000000000001E-2</v>
      </c>
      <c r="AD102" s="420">
        <f>'11M - LPS'!AD102</f>
        <v>2.7399E-2</v>
      </c>
      <c r="AE102" s="420">
        <f>'11M - LPS'!AE102</f>
        <v>3.1260000000000003E-2</v>
      </c>
      <c r="AF102" s="420">
        <f>'11M - LPS'!AF102</f>
        <v>5.3324000000000003E-2</v>
      </c>
      <c r="AG102" s="420">
        <f>'11M - LPS'!AG102</f>
        <v>5.024E-2</v>
      </c>
      <c r="AH102" s="420">
        <f>'11M - LPS'!AH102</f>
        <v>4.9953999999999998E-2</v>
      </c>
      <c r="AI102" s="420">
        <f>'11M - LPS'!AI102</f>
        <v>5.0927E-2</v>
      </c>
      <c r="AJ102" s="420">
        <f>'11M - LPS'!AJ102</f>
        <v>3.2402E-2</v>
      </c>
      <c r="AK102" s="420">
        <f>'11M - LPS'!AK102</f>
        <v>3.0643E-2</v>
      </c>
      <c r="AL102" s="420">
        <f>'11M - LPS'!AL102</f>
        <v>2.8851999999999999E-2</v>
      </c>
      <c r="AM102" s="420">
        <f>'11M - LPS'!AM102</f>
        <v>2.6759000000000002E-2</v>
      </c>
      <c r="AN102" s="420">
        <f>'11M - LPS'!AN102</f>
        <v>2.7252999999999999E-2</v>
      </c>
      <c r="AO102" s="420">
        <f>'11M - LPS'!AO102</f>
        <v>2.7386000000000001E-2</v>
      </c>
      <c r="AP102" s="420">
        <f>'11M - LPS'!AP102</f>
        <v>2.7399E-2</v>
      </c>
      <c r="AQ102" s="420">
        <f>'11M - LPS'!AQ102</f>
        <v>3.1260000000000003E-2</v>
      </c>
      <c r="AR102" s="420">
        <f>'11M - LPS'!AR102</f>
        <v>5.3324000000000003E-2</v>
      </c>
      <c r="AS102" s="420">
        <f>'11M - LPS'!AS102</f>
        <v>5.024E-2</v>
      </c>
      <c r="AT102" s="420">
        <f>'11M - LPS'!AT102</f>
        <v>4.9953999999999998E-2</v>
      </c>
      <c r="AU102" s="420">
        <f>'11M - LPS'!AU102</f>
        <v>5.0927E-2</v>
      </c>
      <c r="AV102" s="420">
        <f>'11M - LPS'!AV102</f>
        <v>3.2402E-2</v>
      </c>
      <c r="AW102" s="420">
        <f>'11M - LPS'!AW102</f>
        <v>3.0643E-2</v>
      </c>
      <c r="AX102" s="420">
        <f>'11M - LPS'!AX102</f>
        <v>2.8851999999999999E-2</v>
      </c>
      <c r="AY102" s="420">
        <f>'11M - LPS'!AY102</f>
        <v>2.6759000000000002E-2</v>
      </c>
      <c r="AZ102" s="420">
        <f>'11M - LPS'!AZ102</f>
        <v>2.7252999999999999E-2</v>
      </c>
      <c r="BA102" s="420">
        <f>'11M - LPS'!BA102</f>
        <v>2.7386000000000001E-2</v>
      </c>
      <c r="BB102" s="420">
        <f>'11M - LPS'!BB102</f>
        <v>2.7399E-2</v>
      </c>
      <c r="BC102" s="420">
        <f>'11M - LPS'!BC102</f>
        <v>3.1260000000000003E-2</v>
      </c>
      <c r="BD102" s="420">
        <f>'11M - LPS'!BD102</f>
        <v>5.3324000000000003E-2</v>
      </c>
      <c r="BE102" s="420">
        <f>'11M - LPS'!BE102</f>
        <v>5.024E-2</v>
      </c>
      <c r="BF102" s="420">
        <f>'11M - LPS'!BF102</f>
        <v>4.9953999999999998E-2</v>
      </c>
      <c r="BG102" s="420">
        <f>'11M - LPS'!BG102</f>
        <v>5.0927E-2</v>
      </c>
      <c r="BH102" s="420">
        <f>'11M - LPS'!BH102</f>
        <v>3.2402E-2</v>
      </c>
      <c r="BI102" s="420">
        <f>'11M - LPS'!BI102</f>
        <v>3.0643E-2</v>
      </c>
      <c r="BJ102" s="420">
        <f>'11M - LPS'!BJ102</f>
        <v>2.8851999999999999E-2</v>
      </c>
      <c r="BK102" s="420">
        <f>'11M - LPS'!BK102</f>
        <v>2.6759000000000002E-2</v>
      </c>
      <c r="BL102" s="420">
        <f>'11M - LPS'!BL102</f>
        <v>2.7252999999999999E-2</v>
      </c>
      <c r="BM102" s="420">
        <f>'11M - LPS'!BM102</f>
        <v>2.7386000000000001E-2</v>
      </c>
      <c r="BN102" s="420">
        <f>'11M - LPS'!BN102</f>
        <v>2.7399E-2</v>
      </c>
      <c r="BO102" s="420">
        <f>'11M - LPS'!BO102</f>
        <v>3.1260000000000003E-2</v>
      </c>
      <c r="BP102" s="420">
        <f>'11M - LPS'!BP102</f>
        <v>5.3324000000000003E-2</v>
      </c>
      <c r="BQ102" s="420">
        <f>'11M - LPS'!BQ102</f>
        <v>5.024E-2</v>
      </c>
      <c r="BR102" s="420">
        <f>'11M - LPS'!BR102</f>
        <v>4.9953999999999998E-2</v>
      </c>
      <c r="BS102" s="420">
        <f>'11M - LPS'!BS102</f>
        <v>5.0927E-2</v>
      </c>
      <c r="BT102" s="420">
        <f>'11M - LPS'!BT102</f>
        <v>3.2402E-2</v>
      </c>
      <c r="BU102" s="420">
        <f>'11M - LPS'!BU102</f>
        <v>3.0643E-2</v>
      </c>
      <c r="BV102" s="420">
        <f>'11M - LPS'!BV102</f>
        <v>2.8851999999999999E-2</v>
      </c>
      <c r="BW102" s="420">
        <f>'11M - LPS'!BW102</f>
        <v>2.6759000000000002E-2</v>
      </c>
      <c r="BX102" s="420">
        <f>'11M - LPS'!BX102</f>
        <v>2.7252999999999999E-2</v>
      </c>
      <c r="BY102" s="420">
        <f>'11M - LPS'!BY102</f>
        <v>2.7386000000000001E-2</v>
      </c>
      <c r="BZ102" s="420">
        <f>'11M - LPS'!BZ102</f>
        <v>2.7399E-2</v>
      </c>
      <c r="CA102" s="420">
        <f>'11M - LPS'!CA102</f>
        <v>3.1260000000000003E-2</v>
      </c>
      <c r="CB102" s="420">
        <f>'11M - LPS'!CB102</f>
        <v>5.3324000000000003E-2</v>
      </c>
      <c r="CC102" s="420">
        <f>'11M - LPS'!CC102</f>
        <v>5.024E-2</v>
      </c>
      <c r="CD102" s="420">
        <f>'11M - LPS'!CD102</f>
        <v>4.9953999999999998E-2</v>
      </c>
      <c r="CE102" s="420">
        <f>'11M - LPS'!CE102</f>
        <v>5.0927E-2</v>
      </c>
      <c r="CF102" s="420">
        <f>'11M - LPS'!CF102</f>
        <v>3.2402E-2</v>
      </c>
      <c r="CG102" s="420">
        <f>'11M - LPS'!CG102</f>
        <v>3.0643E-2</v>
      </c>
      <c r="CH102" s="421">
        <f>'11M - LPS'!CH102</f>
        <v>2.8851999999999999E-2</v>
      </c>
    </row>
    <row r="103" spans="1:86" x14ac:dyDescent="0.3">
      <c r="A103" s="673"/>
      <c r="B103" s="11" t="s">
        <v>233</v>
      </c>
      <c r="C103" s="419">
        <f>'11M - LPS'!C103</f>
        <v>2.2321000000000001E-2</v>
      </c>
      <c r="D103" s="419">
        <f>'11M - LPS'!D103</f>
        <v>2.3022000000000001E-2</v>
      </c>
      <c r="E103" s="419">
        <f>'11M - LPS'!E103</f>
        <v>2.3028E-2</v>
      </c>
      <c r="F103" s="420">
        <f>'11M - LPS'!F103</f>
        <v>2.7399E-2</v>
      </c>
      <c r="G103" s="420">
        <f>'11M - LPS'!G103</f>
        <v>3.1260000000000003E-2</v>
      </c>
      <c r="H103" s="420">
        <f>'11M - LPS'!H103</f>
        <v>5.3324000000000003E-2</v>
      </c>
      <c r="I103" s="420">
        <f>'11M - LPS'!I103</f>
        <v>5.024E-2</v>
      </c>
      <c r="J103" s="420">
        <f>'11M - LPS'!J103</f>
        <v>4.9953999999999998E-2</v>
      </c>
      <c r="K103" s="420">
        <f>'11M - LPS'!K103</f>
        <v>5.0927E-2</v>
      </c>
      <c r="L103" s="420">
        <f>'11M - LPS'!L103</f>
        <v>3.2402E-2</v>
      </c>
      <c r="M103" s="420">
        <f>'11M - LPS'!M103</f>
        <v>3.0643E-2</v>
      </c>
      <c r="N103" s="420">
        <f>'11M - LPS'!N103</f>
        <v>2.8851999999999999E-2</v>
      </c>
      <c r="O103" s="420">
        <f>'11M - LPS'!O103</f>
        <v>2.6759000000000002E-2</v>
      </c>
      <c r="P103" s="420">
        <f>'11M - LPS'!P103</f>
        <v>2.7252999999999999E-2</v>
      </c>
      <c r="Q103" s="420">
        <f>'11M - LPS'!Q103</f>
        <v>2.7386000000000001E-2</v>
      </c>
      <c r="R103" s="420">
        <f>'11M - LPS'!R103</f>
        <v>2.7399E-2</v>
      </c>
      <c r="S103" s="420">
        <f>'11M - LPS'!S103</f>
        <v>3.1260000000000003E-2</v>
      </c>
      <c r="T103" s="420">
        <f>'11M - LPS'!T103</f>
        <v>5.3324000000000003E-2</v>
      </c>
      <c r="U103" s="420">
        <f>'11M - LPS'!U103</f>
        <v>5.024E-2</v>
      </c>
      <c r="V103" s="420">
        <f>'11M - LPS'!V103</f>
        <v>4.9953999999999998E-2</v>
      </c>
      <c r="W103" s="420">
        <f>'11M - LPS'!W103</f>
        <v>5.0927E-2</v>
      </c>
      <c r="X103" s="420">
        <f>'11M - LPS'!X103</f>
        <v>3.2402E-2</v>
      </c>
      <c r="Y103" s="420">
        <f>'11M - LPS'!Y103</f>
        <v>3.0643E-2</v>
      </c>
      <c r="Z103" s="420">
        <f>'11M - LPS'!Z103</f>
        <v>2.8851999999999999E-2</v>
      </c>
      <c r="AA103" s="420">
        <f>'11M - LPS'!AA103</f>
        <v>2.6759000000000002E-2</v>
      </c>
      <c r="AB103" s="420">
        <f>'11M - LPS'!AB103</f>
        <v>2.7252999999999999E-2</v>
      </c>
      <c r="AC103" s="420">
        <f>'11M - LPS'!AC103</f>
        <v>2.7386000000000001E-2</v>
      </c>
      <c r="AD103" s="420">
        <f>'11M - LPS'!AD103</f>
        <v>2.7399E-2</v>
      </c>
      <c r="AE103" s="420">
        <f>'11M - LPS'!AE103</f>
        <v>3.1260000000000003E-2</v>
      </c>
      <c r="AF103" s="420">
        <f>'11M - LPS'!AF103</f>
        <v>5.3324000000000003E-2</v>
      </c>
      <c r="AG103" s="420">
        <f>'11M - LPS'!AG103</f>
        <v>5.024E-2</v>
      </c>
      <c r="AH103" s="420">
        <f>'11M - LPS'!AH103</f>
        <v>4.9953999999999998E-2</v>
      </c>
      <c r="AI103" s="420">
        <f>'11M - LPS'!AI103</f>
        <v>5.0927E-2</v>
      </c>
      <c r="AJ103" s="420">
        <f>'11M - LPS'!AJ103</f>
        <v>3.2402E-2</v>
      </c>
      <c r="AK103" s="420">
        <f>'11M - LPS'!AK103</f>
        <v>3.0643E-2</v>
      </c>
      <c r="AL103" s="420">
        <f>'11M - LPS'!AL103</f>
        <v>2.8851999999999999E-2</v>
      </c>
      <c r="AM103" s="420">
        <f>'11M - LPS'!AM103</f>
        <v>2.6759000000000002E-2</v>
      </c>
      <c r="AN103" s="420">
        <f>'11M - LPS'!AN103</f>
        <v>2.7252999999999999E-2</v>
      </c>
      <c r="AO103" s="420">
        <f>'11M - LPS'!AO103</f>
        <v>2.7386000000000001E-2</v>
      </c>
      <c r="AP103" s="420">
        <f>'11M - LPS'!AP103</f>
        <v>2.7399E-2</v>
      </c>
      <c r="AQ103" s="420">
        <f>'11M - LPS'!AQ103</f>
        <v>3.1260000000000003E-2</v>
      </c>
      <c r="AR103" s="420">
        <f>'11M - LPS'!AR103</f>
        <v>5.3324000000000003E-2</v>
      </c>
      <c r="AS103" s="420">
        <f>'11M - LPS'!AS103</f>
        <v>5.024E-2</v>
      </c>
      <c r="AT103" s="420">
        <f>'11M - LPS'!AT103</f>
        <v>4.9953999999999998E-2</v>
      </c>
      <c r="AU103" s="420">
        <f>'11M - LPS'!AU103</f>
        <v>5.0927E-2</v>
      </c>
      <c r="AV103" s="420">
        <f>'11M - LPS'!AV103</f>
        <v>3.2402E-2</v>
      </c>
      <c r="AW103" s="420">
        <f>'11M - LPS'!AW103</f>
        <v>3.0643E-2</v>
      </c>
      <c r="AX103" s="420">
        <f>'11M - LPS'!AX103</f>
        <v>2.8851999999999999E-2</v>
      </c>
      <c r="AY103" s="420">
        <f>'11M - LPS'!AY103</f>
        <v>2.6759000000000002E-2</v>
      </c>
      <c r="AZ103" s="420">
        <f>'11M - LPS'!AZ103</f>
        <v>2.7252999999999999E-2</v>
      </c>
      <c r="BA103" s="420">
        <f>'11M - LPS'!BA103</f>
        <v>2.7386000000000001E-2</v>
      </c>
      <c r="BB103" s="420">
        <f>'11M - LPS'!BB103</f>
        <v>2.7399E-2</v>
      </c>
      <c r="BC103" s="420">
        <f>'11M - LPS'!BC103</f>
        <v>3.1260000000000003E-2</v>
      </c>
      <c r="BD103" s="420">
        <f>'11M - LPS'!BD103</f>
        <v>5.3324000000000003E-2</v>
      </c>
      <c r="BE103" s="420">
        <f>'11M - LPS'!BE103</f>
        <v>5.024E-2</v>
      </c>
      <c r="BF103" s="420">
        <f>'11M - LPS'!BF103</f>
        <v>4.9953999999999998E-2</v>
      </c>
      <c r="BG103" s="420">
        <f>'11M - LPS'!BG103</f>
        <v>5.0927E-2</v>
      </c>
      <c r="BH103" s="420">
        <f>'11M - LPS'!BH103</f>
        <v>3.2402E-2</v>
      </c>
      <c r="BI103" s="420">
        <f>'11M - LPS'!BI103</f>
        <v>3.0643E-2</v>
      </c>
      <c r="BJ103" s="420">
        <f>'11M - LPS'!BJ103</f>
        <v>2.8851999999999999E-2</v>
      </c>
      <c r="BK103" s="420">
        <f>'11M - LPS'!BK103</f>
        <v>2.6759000000000002E-2</v>
      </c>
      <c r="BL103" s="420">
        <f>'11M - LPS'!BL103</f>
        <v>2.7252999999999999E-2</v>
      </c>
      <c r="BM103" s="420">
        <f>'11M - LPS'!BM103</f>
        <v>2.7386000000000001E-2</v>
      </c>
      <c r="BN103" s="420">
        <f>'11M - LPS'!BN103</f>
        <v>2.7399E-2</v>
      </c>
      <c r="BO103" s="420">
        <f>'11M - LPS'!BO103</f>
        <v>3.1260000000000003E-2</v>
      </c>
      <c r="BP103" s="420">
        <f>'11M - LPS'!BP103</f>
        <v>5.3324000000000003E-2</v>
      </c>
      <c r="BQ103" s="420">
        <f>'11M - LPS'!BQ103</f>
        <v>5.024E-2</v>
      </c>
      <c r="BR103" s="420">
        <f>'11M - LPS'!BR103</f>
        <v>4.9953999999999998E-2</v>
      </c>
      <c r="BS103" s="420">
        <f>'11M - LPS'!BS103</f>
        <v>5.0927E-2</v>
      </c>
      <c r="BT103" s="420">
        <f>'11M - LPS'!BT103</f>
        <v>3.2402E-2</v>
      </c>
      <c r="BU103" s="420">
        <f>'11M - LPS'!BU103</f>
        <v>3.0643E-2</v>
      </c>
      <c r="BV103" s="420">
        <f>'11M - LPS'!BV103</f>
        <v>2.8851999999999999E-2</v>
      </c>
      <c r="BW103" s="420">
        <f>'11M - LPS'!BW103</f>
        <v>2.6759000000000002E-2</v>
      </c>
      <c r="BX103" s="420">
        <f>'11M - LPS'!BX103</f>
        <v>2.7252999999999999E-2</v>
      </c>
      <c r="BY103" s="420">
        <f>'11M - LPS'!BY103</f>
        <v>2.7386000000000001E-2</v>
      </c>
      <c r="BZ103" s="420">
        <f>'11M - LPS'!BZ103</f>
        <v>2.7399E-2</v>
      </c>
      <c r="CA103" s="420">
        <f>'11M - LPS'!CA103</f>
        <v>3.1260000000000003E-2</v>
      </c>
      <c r="CB103" s="420">
        <f>'11M - LPS'!CB103</f>
        <v>5.3324000000000003E-2</v>
      </c>
      <c r="CC103" s="420">
        <f>'11M - LPS'!CC103</f>
        <v>5.024E-2</v>
      </c>
      <c r="CD103" s="420">
        <f>'11M - LPS'!CD103</f>
        <v>4.9953999999999998E-2</v>
      </c>
      <c r="CE103" s="420">
        <f>'11M - LPS'!CE103</f>
        <v>5.0927E-2</v>
      </c>
      <c r="CF103" s="420">
        <f>'11M - LPS'!CF103</f>
        <v>3.2402E-2</v>
      </c>
      <c r="CG103" s="420">
        <f>'11M - LPS'!CG103</f>
        <v>3.0643E-2</v>
      </c>
      <c r="CH103" s="421">
        <f>'11M - LPS'!CH103</f>
        <v>2.8851999999999999E-2</v>
      </c>
    </row>
    <row r="104" spans="1:86" x14ac:dyDescent="0.3">
      <c r="A104" s="673"/>
      <c r="B104" s="11" t="s">
        <v>136</v>
      </c>
      <c r="C104" s="419">
        <f>'11M - LPS'!C104</f>
        <v>2.0583000000000001E-2</v>
      </c>
      <c r="D104" s="419">
        <f>'11M - LPS'!D104</f>
        <v>2.1208999999999999E-2</v>
      </c>
      <c r="E104" s="419">
        <f>'11M - LPS'!E104</f>
        <v>2.2630999999999998E-2</v>
      </c>
      <c r="F104" s="420">
        <f>'11M - LPS'!F104</f>
        <v>2.7033000000000001E-2</v>
      </c>
      <c r="G104" s="420">
        <f>'11M - LPS'!G104</f>
        <v>2.9512E-2</v>
      </c>
      <c r="H104" s="420">
        <f>'11M - LPS'!H104</f>
        <v>5.0269000000000001E-2</v>
      </c>
      <c r="I104" s="420">
        <f>'11M - LPS'!I104</f>
        <v>4.4694999999999999E-2</v>
      </c>
      <c r="J104" s="420">
        <f>'11M - LPS'!J104</f>
        <v>4.5773000000000001E-2</v>
      </c>
      <c r="K104" s="420">
        <f>'11M - LPS'!K104</f>
        <v>4.7067999999999999E-2</v>
      </c>
      <c r="L104" s="420">
        <f>'11M - LPS'!L104</f>
        <v>3.0495000000000001E-2</v>
      </c>
      <c r="M104" s="420">
        <f>'11M - LPS'!M104</f>
        <v>2.8386000000000002E-2</v>
      </c>
      <c r="N104" s="420">
        <f>'11M - LPS'!N104</f>
        <v>2.7376999999999999E-2</v>
      </c>
      <c r="O104" s="420">
        <f>'11M - LPS'!O104</f>
        <v>2.5267999999999999E-2</v>
      </c>
      <c r="P104" s="420">
        <f>'11M - LPS'!P104</f>
        <v>2.5718999999999999E-2</v>
      </c>
      <c r="Q104" s="420">
        <f>'11M - LPS'!Q104</f>
        <v>2.7040000000000002E-2</v>
      </c>
      <c r="R104" s="420">
        <f>'11M - LPS'!R104</f>
        <v>2.7033000000000001E-2</v>
      </c>
      <c r="S104" s="420">
        <f>'11M - LPS'!S104</f>
        <v>2.9512E-2</v>
      </c>
      <c r="T104" s="420">
        <f>'11M - LPS'!T104</f>
        <v>5.0269000000000001E-2</v>
      </c>
      <c r="U104" s="420">
        <f>'11M - LPS'!U104</f>
        <v>4.4694999999999999E-2</v>
      </c>
      <c r="V104" s="420">
        <f>'11M - LPS'!V104</f>
        <v>4.5773000000000001E-2</v>
      </c>
      <c r="W104" s="420">
        <f>'11M - LPS'!W104</f>
        <v>4.7067999999999999E-2</v>
      </c>
      <c r="X104" s="420">
        <f>'11M - LPS'!X104</f>
        <v>3.0495000000000001E-2</v>
      </c>
      <c r="Y104" s="420">
        <f>'11M - LPS'!Y104</f>
        <v>2.8386000000000002E-2</v>
      </c>
      <c r="Z104" s="420">
        <f>'11M - LPS'!Z104</f>
        <v>2.7376999999999999E-2</v>
      </c>
      <c r="AA104" s="420">
        <f>'11M - LPS'!AA104</f>
        <v>2.5267999999999999E-2</v>
      </c>
      <c r="AB104" s="420">
        <f>'11M - LPS'!AB104</f>
        <v>2.5718999999999999E-2</v>
      </c>
      <c r="AC104" s="420">
        <f>'11M - LPS'!AC104</f>
        <v>2.7040000000000002E-2</v>
      </c>
      <c r="AD104" s="420">
        <f>'11M - LPS'!AD104</f>
        <v>2.7033000000000001E-2</v>
      </c>
      <c r="AE104" s="420">
        <f>'11M - LPS'!AE104</f>
        <v>2.9512E-2</v>
      </c>
      <c r="AF104" s="420">
        <f>'11M - LPS'!AF104</f>
        <v>5.0269000000000001E-2</v>
      </c>
      <c r="AG104" s="420">
        <f>'11M - LPS'!AG104</f>
        <v>4.4694999999999999E-2</v>
      </c>
      <c r="AH104" s="420">
        <f>'11M - LPS'!AH104</f>
        <v>4.5773000000000001E-2</v>
      </c>
      <c r="AI104" s="420">
        <f>'11M - LPS'!AI104</f>
        <v>4.7067999999999999E-2</v>
      </c>
      <c r="AJ104" s="420">
        <f>'11M - LPS'!AJ104</f>
        <v>3.0495000000000001E-2</v>
      </c>
      <c r="AK104" s="420">
        <f>'11M - LPS'!AK104</f>
        <v>2.8386000000000002E-2</v>
      </c>
      <c r="AL104" s="420">
        <f>'11M - LPS'!AL104</f>
        <v>2.7376999999999999E-2</v>
      </c>
      <c r="AM104" s="420">
        <f>'11M - LPS'!AM104</f>
        <v>2.5267999999999999E-2</v>
      </c>
      <c r="AN104" s="420">
        <f>'11M - LPS'!AN104</f>
        <v>2.5718999999999999E-2</v>
      </c>
      <c r="AO104" s="420">
        <f>'11M - LPS'!AO104</f>
        <v>2.7040000000000002E-2</v>
      </c>
      <c r="AP104" s="420">
        <f>'11M - LPS'!AP104</f>
        <v>2.7033000000000001E-2</v>
      </c>
      <c r="AQ104" s="420">
        <f>'11M - LPS'!AQ104</f>
        <v>2.9512E-2</v>
      </c>
      <c r="AR104" s="420">
        <f>'11M - LPS'!AR104</f>
        <v>5.0269000000000001E-2</v>
      </c>
      <c r="AS104" s="420">
        <f>'11M - LPS'!AS104</f>
        <v>4.4694999999999999E-2</v>
      </c>
      <c r="AT104" s="420">
        <f>'11M - LPS'!AT104</f>
        <v>4.5773000000000001E-2</v>
      </c>
      <c r="AU104" s="420">
        <f>'11M - LPS'!AU104</f>
        <v>4.7067999999999999E-2</v>
      </c>
      <c r="AV104" s="420">
        <f>'11M - LPS'!AV104</f>
        <v>3.0495000000000001E-2</v>
      </c>
      <c r="AW104" s="420">
        <f>'11M - LPS'!AW104</f>
        <v>2.8386000000000002E-2</v>
      </c>
      <c r="AX104" s="420">
        <f>'11M - LPS'!AX104</f>
        <v>2.7376999999999999E-2</v>
      </c>
      <c r="AY104" s="420">
        <f>'11M - LPS'!AY104</f>
        <v>2.5267999999999999E-2</v>
      </c>
      <c r="AZ104" s="420">
        <f>'11M - LPS'!AZ104</f>
        <v>2.5718999999999999E-2</v>
      </c>
      <c r="BA104" s="420">
        <f>'11M - LPS'!BA104</f>
        <v>2.7040000000000002E-2</v>
      </c>
      <c r="BB104" s="420">
        <f>'11M - LPS'!BB104</f>
        <v>2.7033000000000001E-2</v>
      </c>
      <c r="BC104" s="420">
        <f>'11M - LPS'!BC104</f>
        <v>2.9512E-2</v>
      </c>
      <c r="BD104" s="420">
        <f>'11M - LPS'!BD104</f>
        <v>5.0269000000000001E-2</v>
      </c>
      <c r="BE104" s="420">
        <f>'11M - LPS'!BE104</f>
        <v>4.4694999999999999E-2</v>
      </c>
      <c r="BF104" s="420">
        <f>'11M - LPS'!BF104</f>
        <v>4.5773000000000001E-2</v>
      </c>
      <c r="BG104" s="420">
        <f>'11M - LPS'!BG104</f>
        <v>4.7067999999999999E-2</v>
      </c>
      <c r="BH104" s="420">
        <f>'11M - LPS'!BH104</f>
        <v>3.0495000000000001E-2</v>
      </c>
      <c r="BI104" s="420">
        <f>'11M - LPS'!BI104</f>
        <v>2.8386000000000002E-2</v>
      </c>
      <c r="BJ104" s="420">
        <f>'11M - LPS'!BJ104</f>
        <v>2.7376999999999999E-2</v>
      </c>
      <c r="BK104" s="420">
        <f>'11M - LPS'!BK104</f>
        <v>2.5267999999999999E-2</v>
      </c>
      <c r="BL104" s="420">
        <f>'11M - LPS'!BL104</f>
        <v>2.5718999999999999E-2</v>
      </c>
      <c r="BM104" s="420">
        <f>'11M - LPS'!BM104</f>
        <v>2.7040000000000002E-2</v>
      </c>
      <c r="BN104" s="420">
        <f>'11M - LPS'!BN104</f>
        <v>2.7033000000000001E-2</v>
      </c>
      <c r="BO104" s="420">
        <f>'11M - LPS'!BO104</f>
        <v>2.9512E-2</v>
      </c>
      <c r="BP104" s="420">
        <f>'11M - LPS'!BP104</f>
        <v>5.0269000000000001E-2</v>
      </c>
      <c r="BQ104" s="420">
        <f>'11M - LPS'!BQ104</f>
        <v>4.4694999999999999E-2</v>
      </c>
      <c r="BR104" s="420">
        <f>'11M - LPS'!BR104</f>
        <v>4.5773000000000001E-2</v>
      </c>
      <c r="BS104" s="420">
        <f>'11M - LPS'!BS104</f>
        <v>4.7067999999999999E-2</v>
      </c>
      <c r="BT104" s="420">
        <f>'11M - LPS'!BT104</f>
        <v>3.0495000000000001E-2</v>
      </c>
      <c r="BU104" s="420">
        <f>'11M - LPS'!BU104</f>
        <v>2.8386000000000002E-2</v>
      </c>
      <c r="BV104" s="420">
        <f>'11M - LPS'!BV104</f>
        <v>2.7376999999999999E-2</v>
      </c>
      <c r="BW104" s="420">
        <f>'11M - LPS'!BW104</f>
        <v>2.5267999999999999E-2</v>
      </c>
      <c r="BX104" s="420">
        <f>'11M - LPS'!BX104</f>
        <v>2.5718999999999999E-2</v>
      </c>
      <c r="BY104" s="420">
        <f>'11M - LPS'!BY104</f>
        <v>2.7040000000000002E-2</v>
      </c>
      <c r="BZ104" s="420">
        <f>'11M - LPS'!BZ104</f>
        <v>2.7033000000000001E-2</v>
      </c>
      <c r="CA104" s="420">
        <f>'11M - LPS'!CA104</f>
        <v>2.9512E-2</v>
      </c>
      <c r="CB104" s="420">
        <f>'11M - LPS'!CB104</f>
        <v>5.0269000000000001E-2</v>
      </c>
      <c r="CC104" s="420">
        <f>'11M - LPS'!CC104</f>
        <v>4.4694999999999999E-2</v>
      </c>
      <c r="CD104" s="420">
        <f>'11M - LPS'!CD104</f>
        <v>4.5773000000000001E-2</v>
      </c>
      <c r="CE104" s="420">
        <f>'11M - LPS'!CE104</f>
        <v>4.7067999999999999E-2</v>
      </c>
      <c r="CF104" s="420">
        <f>'11M - LPS'!CF104</f>
        <v>3.0495000000000001E-2</v>
      </c>
      <c r="CG104" s="420">
        <f>'11M - LPS'!CG104</f>
        <v>2.8386000000000002E-2</v>
      </c>
      <c r="CH104" s="421">
        <f>'11M - LPS'!CH104</f>
        <v>2.7376999999999999E-2</v>
      </c>
    </row>
    <row r="105" spans="1:86" ht="15" thickBot="1" x14ac:dyDescent="0.35">
      <c r="A105" s="674"/>
      <c r="B105" s="16" t="s">
        <v>137</v>
      </c>
      <c r="C105" s="417">
        <f>'11M - LPS'!C105</f>
        <v>2.053E-2</v>
      </c>
      <c r="D105" s="417">
        <f>'11M - LPS'!D105</f>
        <v>2.1174999999999999E-2</v>
      </c>
      <c r="E105" s="417">
        <f>'11M - LPS'!E105</f>
        <v>2.4917000000000002E-2</v>
      </c>
      <c r="F105" s="418">
        <f>'11M - LPS'!F105</f>
        <v>2.9871000000000002E-2</v>
      </c>
      <c r="G105" s="418">
        <f>'11M - LPS'!G105</f>
        <v>3.3069000000000001E-2</v>
      </c>
      <c r="H105" s="418">
        <f>'11M - LPS'!H105</f>
        <v>6.2137999999999999E-2</v>
      </c>
      <c r="I105" s="418">
        <f>'11M - LPS'!I105</f>
        <v>4.7690999999999997E-2</v>
      </c>
      <c r="J105" s="418">
        <f>'11M - LPS'!J105</f>
        <v>5.2594000000000002E-2</v>
      </c>
      <c r="K105" s="418">
        <f>'11M - LPS'!K105</f>
        <v>5.5275999999999999E-2</v>
      </c>
      <c r="L105" s="418">
        <f>'11M - LPS'!L105</f>
        <v>3.5069000000000003E-2</v>
      </c>
      <c r="M105" s="418">
        <f>'11M - LPS'!M105</f>
        <v>2.9561E-2</v>
      </c>
      <c r="N105" s="418">
        <f>'11M - LPS'!N105</f>
        <v>3.0358E-2</v>
      </c>
      <c r="O105" s="418">
        <f>'11M - LPS'!O105</f>
        <v>2.5222999999999999E-2</v>
      </c>
      <c r="P105" s="418">
        <f>'11M - LPS'!P105</f>
        <v>2.5690999999999999E-2</v>
      </c>
      <c r="Q105" s="418">
        <f>'11M - LPS'!Q105</f>
        <v>2.9033E-2</v>
      </c>
      <c r="R105" s="418">
        <f>'11M - LPS'!R105</f>
        <v>2.9871000000000002E-2</v>
      </c>
      <c r="S105" s="418">
        <f>'11M - LPS'!S105</f>
        <v>3.3069000000000001E-2</v>
      </c>
      <c r="T105" s="418">
        <f>'11M - LPS'!T105</f>
        <v>6.2137999999999999E-2</v>
      </c>
      <c r="U105" s="418">
        <f>'11M - LPS'!U105</f>
        <v>4.7690999999999997E-2</v>
      </c>
      <c r="V105" s="418">
        <f>'11M - LPS'!V105</f>
        <v>5.2594000000000002E-2</v>
      </c>
      <c r="W105" s="418">
        <f>'11M - LPS'!W105</f>
        <v>5.5275999999999999E-2</v>
      </c>
      <c r="X105" s="418">
        <f>'11M - LPS'!X105</f>
        <v>3.5069000000000003E-2</v>
      </c>
      <c r="Y105" s="418">
        <f>'11M - LPS'!Y105</f>
        <v>2.9561E-2</v>
      </c>
      <c r="Z105" s="418">
        <f>'11M - LPS'!Z105</f>
        <v>3.0358E-2</v>
      </c>
      <c r="AA105" s="418">
        <f>'11M - LPS'!AA105</f>
        <v>2.5222999999999999E-2</v>
      </c>
      <c r="AB105" s="418">
        <f>'11M - LPS'!AB105</f>
        <v>2.5690999999999999E-2</v>
      </c>
      <c r="AC105" s="418">
        <f>'11M - LPS'!AC105</f>
        <v>2.9033E-2</v>
      </c>
      <c r="AD105" s="418">
        <f>'11M - LPS'!AD105</f>
        <v>2.9871000000000002E-2</v>
      </c>
      <c r="AE105" s="418">
        <f>'11M - LPS'!AE105</f>
        <v>3.3069000000000001E-2</v>
      </c>
      <c r="AF105" s="418">
        <f>'11M - LPS'!AF105</f>
        <v>6.2137999999999999E-2</v>
      </c>
      <c r="AG105" s="418">
        <f>'11M - LPS'!AG105</f>
        <v>4.7690999999999997E-2</v>
      </c>
      <c r="AH105" s="418">
        <f>'11M - LPS'!AH105</f>
        <v>5.2594000000000002E-2</v>
      </c>
      <c r="AI105" s="418">
        <f>'11M - LPS'!AI105</f>
        <v>5.5275999999999999E-2</v>
      </c>
      <c r="AJ105" s="418">
        <f>'11M - LPS'!AJ105</f>
        <v>3.5069000000000003E-2</v>
      </c>
      <c r="AK105" s="418">
        <f>'11M - LPS'!AK105</f>
        <v>2.9561E-2</v>
      </c>
      <c r="AL105" s="418">
        <f>'11M - LPS'!AL105</f>
        <v>3.0358E-2</v>
      </c>
      <c r="AM105" s="418">
        <f>'11M - LPS'!AM105</f>
        <v>2.5222999999999999E-2</v>
      </c>
      <c r="AN105" s="418">
        <f>'11M - LPS'!AN105</f>
        <v>2.5690999999999999E-2</v>
      </c>
      <c r="AO105" s="418">
        <f>'11M - LPS'!AO105</f>
        <v>2.9033E-2</v>
      </c>
      <c r="AP105" s="418">
        <f>'11M - LPS'!AP105</f>
        <v>2.9871000000000002E-2</v>
      </c>
      <c r="AQ105" s="418">
        <f>'11M - LPS'!AQ105</f>
        <v>3.3069000000000001E-2</v>
      </c>
      <c r="AR105" s="418">
        <f>'11M - LPS'!AR105</f>
        <v>6.2137999999999999E-2</v>
      </c>
      <c r="AS105" s="418">
        <f>'11M - LPS'!AS105</f>
        <v>4.7690999999999997E-2</v>
      </c>
      <c r="AT105" s="418">
        <f>'11M - LPS'!AT105</f>
        <v>5.2594000000000002E-2</v>
      </c>
      <c r="AU105" s="418">
        <f>'11M - LPS'!AU105</f>
        <v>5.5275999999999999E-2</v>
      </c>
      <c r="AV105" s="418">
        <f>'11M - LPS'!AV105</f>
        <v>3.5069000000000003E-2</v>
      </c>
      <c r="AW105" s="418">
        <f>'11M - LPS'!AW105</f>
        <v>2.9561E-2</v>
      </c>
      <c r="AX105" s="418">
        <f>'11M - LPS'!AX105</f>
        <v>3.0358E-2</v>
      </c>
      <c r="AY105" s="418">
        <f>'11M - LPS'!AY105</f>
        <v>2.5222999999999999E-2</v>
      </c>
      <c r="AZ105" s="418">
        <f>'11M - LPS'!AZ105</f>
        <v>2.5690999999999999E-2</v>
      </c>
      <c r="BA105" s="418">
        <f>'11M - LPS'!BA105</f>
        <v>2.9033E-2</v>
      </c>
      <c r="BB105" s="418">
        <f>'11M - LPS'!BB105</f>
        <v>2.9871000000000002E-2</v>
      </c>
      <c r="BC105" s="418">
        <f>'11M - LPS'!BC105</f>
        <v>3.3069000000000001E-2</v>
      </c>
      <c r="BD105" s="418">
        <f>'11M - LPS'!BD105</f>
        <v>6.2137999999999999E-2</v>
      </c>
      <c r="BE105" s="418">
        <f>'11M - LPS'!BE105</f>
        <v>4.7690999999999997E-2</v>
      </c>
      <c r="BF105" s="418">
        <f>'11M - LPS'!BF105</f>
        <v>5.2594000000000002E-2</v>
      </c>
      <c r="BG105" s="418">
        <f>'11M - LPS'!BG105</f>
        <v>5.5275999999999999E-2</v>
      </c>
      <c r="BH105" s="418">
        <f>'11M - LPS'!BH105</f>
        <v>3.5069000000000003E-2</v>
      </c>
      <c r="BI105" s="418">
        <f>'11M - LPS'!BI105</f>
        <v>2.9561E-2</v>
      </c>
      <c r="BJ105" s="418">
        <f>'11M - LPS'!BJ105</f>
        <v>3.0358E-2</v>
      </c>
      <c r="BK105" s="418">
        <f>'11M - LPS'!BK105</f>
        <v>2.5222999999999999E-2</v>
      </c>
      <c r="BL105" s="418">
        <f>'11M - LPS'!BL105</f>
        <v>2.5690999999999999E-2</v>
      </c>
      <c r="BM105" s="418">
        <f>'11M - LPS'!BM105</f>
        <v>2.9033E-2</v>
      </c>
      <c r="BN105" s="418">
        <f>'11M - LPS'!BN105</f>
        <v>2.9871000000000002E-2</v>
      </c>
      <c r="BO105" s="418">
        <f>'11M - LPS'!BO105</f>
        <v>3.3069000000000001E-2</v>
      </c>
      <c r="BP105" s="418">
        <f>'11M - LPS'!BP105</f>
        <v>6.2137999999999999E-2</v>
      </c>
      <c r="BQ105" s="418">
        <f>'11M - LPS'!BQ105</f>
        <v>4.7690999999999997E-2</v>
      </c>
      <c r="BR105" s="418">
        <f>'11M - LPS'!BR105</f>
        <v>5.2594000000000002E-2</v>
      </c>
      <c r="BS105" s="418">
        <f>'11M - LPS'!BS105</f>
        <v>5.5275999999999999E-2</v>
      </c>
      <c r="BT105" s="418">
        <f>'11M - LPS'!BT105</f>
        <v>3.5069000000000003E-2</v>
      </c>
      <c r="BU105" s="418">
        <f>'11M - LPS'!BU105</f>
        <v>2.9561E-2</v>
      </c>
      <c r="BV105" s="418">
        <f>'11M - LPS'!BV105</f>
        <v>3.0358E-2</v>
      </c>
      <c r="BW105" s="418">
        <f>'11M - LPS'!BW105</f>
        <v>2.5222999999999999E-2</v>
      </c>
      <c r="BX105" s="418">
        <f>'11M - LPS'!BX105</f>
        <v>2.5690999999999999E-2</v>
      </c>
      <c r="BY105" s="418">
        <f>'11M - LPS'!BY105</f>
        <v>2.9033E-2</v>
      </c>
      <c r="BZ105" s="418">
        <f>'11M - LPS'!BZ105</f>
        <v>2.9871000000000002E-2</v>
      </c>
      <c r="CA105" s="418">
        <f>'11M - LPS'!CA105</f>
        <v>3.3069000000000001E-2</v>
      </c>
      <c r="CB105" s="418">
        <f>'11M - LPS'!CB105</f>
        <v>6.2137999999999999E-2</v>
      </c>
      <c r="CC105" s="418">
        <f>'11M - LPS'!CC105</f>
        <v>4.7690999999999997E-2</v>
      </c>
      <c r="CD105" s="418">
        <f>'11M - LPS'!CD105</f>
        <v>5.2594000000000002E-2</v>
      </c>
      <c r="CE105" s="418">
        <f>'11M - LPS'!CE105</f>
        <v>5.5275999999999999E-2</v>
      </c>
      <c r="CF105" s="418">
        <f>'11M - LPS'!CF105</f>
        <v>3.5069000000000003E-2</v>
      </c>
      <c r="CG105" s="418">
        <f>'11M - LPS'!CG105</f>
        <v>2.9561E-2</v>
      </c>
      <c r="CH105" s="422">
        <f>'11M - LPS'!CH105</f>
        <v>3.0358E-2</v>
      </c>
    </row>
    <row r="106" spans="1:86" ht="15" thickBot="1" x14ac:dyDescent="0.35"/>
    <row r="107" spans="1:86" x14ac:dyDescent="0.3">
      <c r="A107" s="658" t="s">
        <v>242</v>
      </c>
      <c r="B107" s="660" t="s">
        <v>243</v>
      </c>
      <c r="C107" s="661"/>
      <c r="D107" s="661"/>
      <c r="E107" s="661"/>
      <c r="F107" s="661"/>
      <c r="G107" s="661"/>
      <c r="H107" s="661"/>
      <c r="I107" s="661"/>
      <c r="J107" s="661"/>
      <c r="K107" s="661"/>
      <c r="L107" s="661"/>
      <c r="M107" s="661"/>
      <c r="N107" s="675"/>
      <c r="O107" s="660" t="s">
        <v>243</v>
      </c>
      <c r="P107" s="661"/>
      <c r="Q107" s="661"/>
      <c r="R107" s="661"/>
      <c r="S107" s="661"/>
      <c r="T107" s="661"/>
      <c r="U107" s="661"/>
      <c r="V107" s="661"/>
      <c r="W107" s="661"/>
      <c r="X107" s="661"/>
      <c r="Y107" s="661"/>
      <c r="Z107" s="661"/>
      <c r="AA107" s="660" t="s">
        <v>243</v>
      </c>
      <c r="AB107" s="661"/>
      <c r="AC107" s="661"/>
      <c r="AD107" s="661"/>
      <c r="AE107" s="661"/>
      <c r="AF107" s="661"/>
      <c r="AG107" s="661"/>
      <c r="AH107" s="661"/>
      <c r="AI107" s="661"/>
      <c r="AJ107" s="661"/>
      <c r="AK107" s="661"/>
      <c r="AL107" s="661"/>
      <c r="AM107" s="660" t="s">
        <v>243</v>
      </c>
      <c r="AN107" s="661"/>
      <c r="AO107" s="661"/>
      <c r="AP107" s="661"/>
      <c r="AQ107" s="661"/>
      <c r="AR107" s="661"/>
      <c r="AS107" s="661"/>
      <c r="AT107" s="661"/>
      <c r="AU107" s="661"/>
      <c r="AV107" s="661"/>
      <c r="AW107" s="661"/>
      <c r="AX107" s="661"/>
      <c r="AY107" s="660" t="s">
        <v>243</v>
      </c>
      <c r="AZ107" s="661"/>
      <c r="BA107" s="661"/>
      <c r="BB107" s="661"/>
      <c r="BC107" s="661"/>
      <c r="BD107" s="661"/>
      <c r="BE107" s="661"/>
      <c r="BF107" s="661"/>
      <c r="BG107" s="661"/>
      <c r="BH107" s="661"/>
      <c r="BI107" s="661"/>
      <c r="BJ107" s="661"/>
      <c r="BK107" s="660" t="s">
        <v>243</v>
      </c>
      <c r="BL107" s="661"/>
      <c r="BM107" s="661"/>
      <c r="BN107" s="661"/>
      <c r="BO107" s="661"/>
      <c r="BP107" s="661"/>
      <c r="BQ107" s="661"/>
      <c r="BR107" s="661"/>
      <c r="BS107" s="661"/>
      <c r="BT107" s="661"/>
      <c r="BU107" s="661"/>
      <c r="BV107" s="661"/>
      <c r="BW107" s="660" t="s">
        <v>243</v>
      </c>
      <c r="BX107" s="661"/>
      <c r="BY107" s="661"/>
      <c r="BZ107" s="661"/>
      <c r="CA107" s="661"/>
      <c r="CB107" s="661"/>
      <c r="CC107" s="661"/>
      <c r="CD107" s="661"/>
      <c r="CE107" s="661"/>
      <c r="CF107" s="661"/>
      <c r="CG107" s="661"/>
      <c r="CH107" s="676"/>
    </row>
    <row r="108" spans="1:86" ht="15" thickBot="1" x14ac:dyDescent="0.35">
      <c r="A108" s="659"/>
      <c r="B108" s="664" t="s">
        <v>244</v>
      </c>
      <c r="C108" s="665"/>
      <c r="D108" s="665"/>
      <c r="E108" s="665"/>
      <c r="F108" s="665"/>
      <c r="G108" s="665"/>
      <c r="H108" s="665"/>
      <c r="I108" s="665"/>
      <c r="J108" s="665"/>
      <c r="K108" s="665"/>
      <c r="L108" s="665"/>
      <c r="M108" s="665"/>
      <c r="N108" s="677"/>
      <c r="O108" s="664" t="s">
        <v>244</v>
      </c>
      <c r="P108" s="665"/>
      <c r="Q108" s="665"/>
      <c r="R108" s="665"/>
      <c r="S108" s="665"/>
      <c r="T108" s="665"/>
      <c r="U108" s="665"/>
      <c r="V108" s="665"/>
      <c r="W108" s="665"/>
      <c r="X108" s="665"/>
      <c r="Y108" s="665"/>
      <c r="Z108" s="665"/>
      <c r="AA108" s="664" t="s">
        <v>244</v>
      </c>
      <c r="AB108" s="665"/>
      <c r="AC108" s="665"/>
      <c r="AD108" s="665"/>
      <c r="AE108" s="665"/>
      <c r="AF108" s="665"/>
      <c r="AG108" s="665"/>
      <c r="AH108" s="665"/>
      <c r="AI108" s="665"/>
      <c r="AJ108" s="665"/>
      <c r="AK108" s="665"/>
      <c r="AL108" s="665"/>
      <c r="AM108" s="664" t="s">
        <v>244</v>
      </c>
      <c r="AN108" s="665"/>
      <c r="AO108" s="665"/>
      <c r="AP108" s="665"/>
      <c r="AQ108" s="665"/>
      <c r="AR108" s="665"/>
      <c r="AS108" s="665"/>
      <c r="AT108" s="665"/>
      <c r="AU108" s="665"/>
      <c r="AV108" s="665"/>
      <c r="AW108" s="665"/>
      <c r="AX108" s="665"/>
      <c r="AY108" s="664" t="s">
        <v>244</v>
      </c>
      <c r="AZ108" s="665"/>
      <c r="BA108" s="665"/>
      <c r="BB108" s="665"/>
      <c r="BC108" s="665"/>
      <c r="BD108" s="665"/>
      <c r="BE108" s="665"/>
      <c r="BF108" s="665"/>
      <c r="BG108" s="665"/>
      <c r="BH108" s="665"/>
      <c r="BI108" s="665"/>
      <c r="BJ108" s="665"/>
      <c r="BK108" s="664" t="s">
        <v>244</v>
      </c>
      <c r="BL108" s="665"/>
      <c r="BM108" s="665"/>
      <c r="BN108" s="665"/>
      <c r="BO108" s="665"/>
      <c r="BP108" s="665"/>
      <c r="BQ108" s="665"/>
      <c r="BR108" s="665"/>
      <c r="BS108" s="665"/>
      <c r="BT108" s="665"/>
      <c r="BU108" s="665"/>
      <c r="BV108" s="665"/>
      <c r="BW108" s="664" t="s">
        <v>244</v>
      </c>
      <c r="BX108" s="665"/>
      <c r="BY108" s="665"/>
      <c r="BZ108" s="665"/>
      <c r="CA108" s="665"/>
      <c r="CB108" s="665"/>
      <c r="CC108" s="665"/>
      <c r="CD108" s="665"/>
      <c r="CE108" s="665"/>
      <c r="CF108" s="665"/>
      <c r="CG108" s="665"/>
      <c r="CH108" s="678"/>
    </row>
    <row r="109" spans="1:86" x14ac:dyDescent="0.3">
      <c r="A109" s="655"/>
      <c r="B109" s="360" t="s">
        <v>266</v>
      </c>
      <c r="C109" s="351">
        <f>C4</f>
        <v>43831</v>
      </c>
      <c r="D109" s="351">
        <f t="shared" ref="D109:BO109" si="138">D4</f>
        <v>43862</v>
      </c>
      <c r="E109" s="351">
        <f t="shared" si="138"/>
        <v>43891</v>
      </c>
      <c r="F109" s="351">
        <f t="shared" si="138"/>
        <v>43922</v>
      </c>
      <c r="G109" s="351">
        <f t="shared" si="138"/>
        <v>43952</v>
      </c>
      <c r="H109" s="351">
        <f t="shared" si="138"/>
        <v>43983</v>
      </c>
      <c r="I109" s="351">
        <f t="shared" si="138"/>
        <v>44013</v>
      </c>
      <c r="J109" s="351">
        <f t="shared" si="138"/>
        <v>44044</v>
      </c>
      <c r="K109" s="351">
        <f t="shared" si="138"/>
        <v>44075</v>
      </c>
      <c r="L109" s="351">
        <f t="shared" si="138"/>
        <v>44105</v>
      </c>
      <c r="M109" s="351">
        <f t="shared" si="138"/>
        <v>44136</v>
      </c>
      <c r="N109" s="351">
        <f t="shared" si="138"/>
        <v>44166</v>
      </c>
      <c r="O109" s="351">
        <f t="shared" si="138"/>
        <v>44197</v>
      </c>
      <c r="P109" s="351">
        <f t="shared" si="138"/>
        <v>44228</v>
      </c>
      <c r="Q109" s="351">
        <f t="shared" si="138"/>
        <v>44256</v>
      </c>
      <c r="R109" s="351">
        <f t="shared" si="138"/>
        <v>44287</v>
      </c>
      <c r="S109" s="351">
        <f t="shared" si="138"/>
        <v>44317</v>
      </c>
      <c r="T109" s="351">
        <f t="shared" si="138"/>
        <v>44348</v>
      </c>
      <c r="U109" s="351">
        <f t="shared" si="138"/>
        <v>44378</v>
      </c>
      <c r="V109" s="351">
        <f t="shared" si="138"/>
        <v>44409</v>
      </c>
      <c r="W109" s="351">
        <f t="shared" si="138"/>
        <v>44440</v>
      </c>
      <c r="X109" s="351">
        <f t="shared" si="138"/>
        <v>44470</v>
      </c>
      <c r="Y109" s="351">
        <f t="shared" si="138"/>
        <v>44501</v>
      </c>
      <c r="Z109" s="351">
        <f t="shared" si="138"/>
        <v>44531</v>
      </c>
      <c r="AA109" s="351">
        <f t="shared" si="138"/>
        <v>44562</v>
      </c>
      <c r="AB109" s="351">
        <f t="shared" si="138"/>
        <v>44593</v>
      </c>
      <c r="AC109" s="351">
        <f t="shared" si="138"/>
        <v>44621</v>
      </c>
      <c r="AD109" s="351">
        <f t="shared" si="138"/>
        <v>44652</v>
      </c>
      <c r="AE109" s="351">
        <f t="shared" si="138"/>
        <v>44682</v>
      </c>
      <c r="AF109" s="351">
        <f t="shared" si="138"/>
        <v>44713</v>
      </c>
      <c r="AG109" s="351">
        <f t="shared" si="138"/>
        <v>44743</v>
      </c>
      <c r="AH109" s="351">
        <f t="shared" si="138"/>
        <v>44774</v>
      </c>
      <c r="AI109" s="351">
        <f t="shared" si="138"/>
        <v>44805</v>
      </c>
      <c r="AJ109" s="351">
        <f t="shared" si="138"/>
        <v>44835</v>
      </c>
      <c r="AK109" s="351">
        <f t="shared" si="138"/>
        <v>44866</v>
      </c>
      <c r="AL109" s="351">
        <f t="shared" si="138"/>
        <v>44896</v>
      </c>
      <c r="AM109" s="351">
        <f t="shared" si="138"/>
        <v>44927</v>
      </c>
      <c r="AN109" s="351">
        <f t="shared" si="138"/>
        <v>44958</v>
      </c>
      <c r="AO109" s="351">
        <f t="shared" si="138"/>
        <v>44986</v>
      </c>
      <c r="AP109" s="351">
        <f t="shared" si="138"/>
        <v>45017</v>
      </c>
      <c r="AQ109" s="351">
        <f t="shared" si="138"/>
        <v>45047</v>
      </c>
      <c r="AR109" s="351">
        <f t="shared" si="138"/>
        <v>45078</v>
      </c>
      <c r="AS109" s="351">
        <f t="shared" si="138"/>
        <v>45108</v>
      </c>
      <c r="AT109" s="351">
        <f t="shared" si="138"/>
        <v>45139</v>
      </c>
      <c r="AU109" s="351">
        <f t="shared" si="138"/>
        <v>45170</v>
      </c>
      <c r="AV109" s="351">
        <f t="shared" si="138"/>
        <v>45200</v>
      </c>
      <c r="AW109" s="351">
        <f t="shared" si="138"/>
        <v>45231</v>
      </c>
      <c r="AX109" s="351">
        <f t="shared" si="138"/>
        <v>45261</v>
      </c>
      <c r="AY109" s="351">
        <f t="shared" si="138"/>
        <v>45292</v>
      </c>
      <c r="AZ109" s="351">
        <f t="shared" si="138"/>
        <v>45323</v>
      </c>
      <c r="BA109" s="351">
        <f t="shared" si="138"/>
        <v>45352</v>
      </c>
      <c r="BB109" s="351">
        <f t="shared" si="138"/>
        <v>45383</v>
      </c>
      <c r="BC109" s="351">
        <f t="shared" si="138"/>
        <v>45413</v>
      </c>
      <c r="BD109" s="351">
        <f t="shared" si="138"/>
        <v>45444</v>
      </c>
      <c r="BE109" s="351">
        <f t="shared" si="138"/>
        <v>45474</v>
      </c>
      <c r="BF109" s="351">
        <f t="shared" si="138"/>
        <v>45505</v>
      </c>
      <c r="BG109" s="351">
        <f t="shared" si="138"/>
        <v>45536</v>
      </c>
      <c r="BH109" s="351">
        <f t="shared" si="138"/>
        <v>45566</v>
      </c>
      <c r="BI109" s="351">
        <f t="shared" si="138"/>
        <v>45597</v>
      </c>
      <c r="BJ109" s="351">
        <f t="shared" si="138"/>
        <v>45627</v>
      </c>
      <c r="BK109" s="351">
        <f t="shared" si="138"/>
        <v>45658</v>
      </c>
      <c r="BL109" s="351">
        <f t="shared" si="138"/>
        <v>45689</v>
      </c>
      <c r="BM109" s="351">
        <f t="shared" si="138"/>
        <v>45717</v>
      </c>
      <c r="BN109" s="351">
        <f t="shared" si="138"/>
        <v>45748</v>
      </c>
      <c r="BO109" s="351">
        <f t="shared" si="138"/>
        <v>45778</v>
      </c>
      <c r="BP109" s="351">
        <f t="shared" ref="BP109:CH109" si="139">BP4</f>
        <v>45809</v>
      </c>
      <c r="BQ109" s="351">
        <f t="shared" si="139"/>
        <v>45839</v>
      </c>
      <c r="BR109" s="351">
        <f t="shared" si="139"/>
        <v>45870</v>
      </c>
      <c r="BS109" s="351">
        <f t="shared" si="139"/>
        <v>45901</v>
      </c>
      <c r="BT109" s="351">
        <f t="shared" si="139"/>
        <v>45931</v>
      </c>
      <c r="BU109" s="351">
        <f t="shared" si="139"/>
        <v>45962</v>
      </c>
      <c r="BV109" s="351">
        <f t="shared" si="139"/>
        <v>45992</v>
      </c>
      <c r="BW109" s="351">
        <f t="shared" si="139"/>
        <v>46023</v>
      </c>
      <c r="BX109" s="351">
        <f t="shared" si="139"/>
        <v>46054</v>
      </c>
      <c r="BY109" s="351">
        <f t="shared" si="139"/>
        <v>46082</v>
      </c>
      <c r="BZ109" s="351">
        <f t="shared" si="139"/>
        <v>46113</v>
      </c>
      <c r="CA109" s="351">
        <f t="shared" si="139"/>
        <v>46143</v>
      </c>
      <c r="CB109" s="351">
        <f t="shared" si="139"/>
        <v>46174</v>
      </c>
      <c r="CC109" s="351">
        <f t="shared" si="139"/>
        <v>46204</v>
      </c>
      <c r="CD109" s="351">
        <f t="shared" si="139"/>
        <v>46235</v>
      </c>
      <c r="CE109" s="351">
        <f t="shared" si="139"/>
        <v>46266</v>
      </c>
      <c r="CF109" s="351">
        <f t="shared" si="139"/>
        <v>46296</v>
      </c>
      <c r="CG109" s="351">
        <f t="shared" si="139"/>
        <v>46327</v>
      </c>
      <c r="CH109" s="352">
        <f t="shared" si="139"/>
        <v>46357</v>
      </c>
    </row>
    <row r="110" spans="1:86" x14ac:dyDescent="0.3">
      <c r="A110" s="655"/>
      <c r="B110" s="325" t="s">
        <v>229</v>
      </c>
      <c r="C110" s="125">
        <v>1.2195000000000001E-2</v>
      </c>
      <c r="D110" s="125">
        <v>1.2194E-2</v>
      </c>
      <c r="E110" s="125">
        <v>1.2194E-2</v>
      </c>
      <c r="F110" s="425">
        <v>1.8068592000000015E-2</v>
      </c>
      <c r="G110" s="425">
        <v>1.8068591999999987E-2</v>
      </c>
      <c r="H110" s="425">
        <v>1.9927983999999961E-2</v>
      </c>
      <c r="I110" s="425">
        <v>1.9927983999999899E-2</v>
      </c>
      <c r="J110" s="425">
        <v>1.9927983999999885E-2</v>
      </c>
      <c r="K110" s="425">
        <v>1.9927983999999864E-2</v>
      </c>
      <c r="L110" s="425">
        <v>1.8068591999999946E-2</v>
      </c>
      <c r="M110" s="425">
        <v>1.8068592000000057E-2</v>
      </c>
      <c r="N110" s="425">
        <v>1.8068591999999987E-2</v>
      </c>
      <c r="O110" s="425">
        <v>1.8068591999999987E-2</v>
      </c>
      <c r="P110" s="425">
        <v>1.8068592000000085E-2</v>
      </c>
      <c r="Q110" s="425">
        <v>1.8068591999999953E-2</v>
      </c>
      <c r="R110" s="425">
        <v>1.8068592000000015E-2</v>
      </c>
      <c r="S110" s="425">
        <v>1.8068591999999987E-2</v>
      </c>
      <c r="T110" s="425">
        <v>1.9927983999999961E-2</v>
      </c>
      <c r="U110" s="425">
        <v>1.9927983999999899E-2</v>
      </c>
      <c r="V110" s="425">
        <v>1.9927983999999885E-2</v>
      </c>
      <c r="W110" s="425">
        <v>1.9927983999999864E-2</v>
      </c>
      <c r="X110" s="425">
        <v>1.8068591999999946E-2</v>
      </c>
      <c r="Y110" s="425">
        <v>1.8068592000000057E-2</v>
      </c>
      <c r="Z110" s="425">
        <v>1.8068591999999987E-2</v>
      </c>
      <c r="AA110" s="425">
        <v>1.8068591999999987E-2</v>
      </c>
      <c r="AB110" s="425">
        <v>1.8068592000000085E-2</v>
      </c>
      <c r="AC110" s="425">
        <v>1.8068591999999953E-2</v>
      </c>
      <c r="AD110" s="425">
        <v>1.8068592000000015E-2</v>
      </c>
      <c r="AE110" s="425">
        <v>1.8068591999999987E-2</v>
      </c>
      <c r="AF110" s="425">
        <v>1.9927983999999961E-2</v>
      </c>
      <c r="AG110" s="425">
        <v>1.9927983999999899E-2</v>
      </c>
      <c r="AH110" s="425">
        <v>1.9927983999999885E-2</v>
      </c>
      <c r="AI110" s="425">
        <v>1.9927983999999864E-2</v>
      </c>
      <c r="AJ110" s="425">
        <v>1.8068591999999946E-2</v>
      </c>
      <c r="AK110" s="425">
        <v>1.8068592000000057E-2</v>
      </c>
      <c r="AL110" s="425">
        <v>1.8068591999999987E-2</v>
      </c>
      <c r="AM110" s="425">
        <v>1.8068591999999987E-2</v>
      </c>
      <c r="AN110" s="425">
        <v>1.8068592000000085E-2</v>
      </c>
      <c r="AO110" s="425">
        <v>1.8068591999999953E-2</v>
      </c>
      <c r="AP110" s="425">
        <v>1.8068592000000015E-2</v>
      </c>
      <c r="AQ110" s="425">
        <v>1.8068591999999987E-2</v>
      </c>
      <c r="AR110" s="425">
        <v>1.9927983999999961E-2</v>
      </c>
      <c r="AS110" s="425">
        <v>1.9927983999999899E-2</v>
      </c>
      <c r="AT110" s="425">
        <v>1.9927983999999885E-2</v>
      </c>
      <c r="AU110" s="425">
        <v>1.9927983999999864E-2</v>
      </c>
      <c r="AV110" s="425">
        <v>1.8068591999999946E-2</v>
      </c>
      <c r="AW110" s="425">
        <v>1.8068592000000057E-2</v>
      </c>
      <c r="AX110" s="425">
        <v>1.8068591999999987E-2</v>
      </c>
      <c r="AY110" s="425">
        <v>1.8068591999999987E-2</v>
      </c>
      <c r="AZ110" s="425">
        <v>1.8068592000000085E-2</v>
      </c>
      <c r="BA110" s="425">
        <v>1.8068591999999953E-2</v>
      </c>
      <c r="BB110" s="425">
        <v>1.8068592000000015E-2</v>
      </c>
      <c r="BC110" s="425">
        <v>1.8068591999999987E-2</v>
      </c>
      <c r="BD110" s="425">
        <v>1.9927983999999961E-2</v>
      </c>
      <c r="BE110" s="425">
        <v>1.9927983999999899E-2</v>
      </c>
      <c r="BF110" s="425">
        <v>1.9927983999999885E-2</v>
      </c>
      <c r="BG110" s="425">
        <v>1.9927983999999864E-2</v>
      </c>
      <c r="BH110" s="425">
        <v>1.8068591999999946E-2</v>
      </c>
      <c r="BI110" s="425">
        <v>1.8068592000000057E-2</v>
      </c>
      <c r="BJ110" s="425">
        <v>1.8068591999999987E-2</v>
      </c>
      <c r="BK110" s="425">
        <v>1.8068591999999987E-2</v>
      </c>
      <c r="BL110" s="425">
        <v>1.8068592000000085E-2</v>
      </c>
      <c r="BM110" s="425">
        <v>1.8068591999999953E-2</v>
      </c>
      <c r="BN110" s="425">
        <v>1.8068592000000015E-2</v>
      </c>
      <c r="BO110" s="425">
        <v>1.8068591999999987E-2</v>
      </c>
      <c r="BP110" s="425">
        <v>1.9927983999999961E-2</v>
      </c>
      <c r="BQ110" s="425">
        <v>1.9927983999999899E-2</v>
      </c>
      <c r="BR110" s="425">
        <v>1.9927983999999885E-2</v>
      </c>
      <c r="BS110" s="425">
        <v>1.9927983999999864E-2</v>
      </c>
      <c r="BT110" s="425">
        <v>1.8068591999999946E-2</v>
      </c>
      <c r="BU110" s="425">
        <v>1.8068592000000057E-2</v>
      </c>
      <c r="BV110" s="425">
        <v>1.8068591999999987E-2</v>
      </c>
      <c r="BW110" s="425">
        <v>1.8068591999999987E-2</v>
      </c>
      <c r="BX110" s="425">
        <v>1.8068592000000085E-2</v>
      </c>
      <c r="BY110" s="425">
        <v>1.8068591999999953E-2</v>
      </c>
      <c r="BZ110" s="425">
        <v>1.8068592000000015E-2</v>
      </c>
      <c r="CA110" s="425">
        <v>1.8068591999999987E-2</v>
      </c>
      <c r="CB110" s="425">
        <v>1.9927983999999961E-2</v>
      </c>
      <c r="CC110" s="425">
        <v>1.9927983999999899E-2</v>
      </c>
      <c r="CD110" s="425">
        <v>1.9927983999999885E-2</v>
      </c>
      <c r="CE110" s="425">
        <v>1.9927983999999864E-2</v>
      </c>
      <c r="CF110" s="425">
        <v>1.8068591999999946E-2</v>
      </c>
      <c r="CG110" s="425">
        <v>1.8068592000000057E-2</v>
      </c>
      <c r="CH110" s="425">
        <v>1.8068591999999987E-2</v>
      </c>
    </row>
    <row r="111" spans="1:86" x14ac:dyDescent="0.3">
      <c r="A111" s="655"/>
      <c r="B111" s="325" t="s">
        <v>128</v>
      </c>
      <c r="C111" s="125">
        <v>1.2194999999999998E-2</v>
      </c>
      <c r="D111" s="125">
        <v>1.2195000000000001E-2</v>
      </c>
      <c r="E111" s="125">
        <v>1.2195000000000001E-2</v>
      </c>
      <c r="F111" s="425">
        <v>1.8068592000000015E-2</v>
      </c>
      <c r="G111" s="425">
        <v>1.8068591999999987E-2</v>
      </c>
      <c r="H111" s="425">
        <v>1.9927983999999961E-2</v>
      </c>
      <c r="I111" s="425">
        <v>1.9927983999999899E-2</v>
      </c>
      <c r="J111" s="425">
        <v>1.9927983999999885E-2</v>
      </c>
      <c r="K111" s="425">
        <v>1.9927983999999864E-2</v>
      </c>
      <c r="L111" s="425">
        <v>1.8068591999999946E-2</v>
      </c>
      <c r="M111" s="425">
        <v>1.8068592000000057E-2</v>
      </c>
      <c r="N111" s="425">
        <v>1.8068591999999987E-2</v>
      </c>
      <c r="O111" s="425">
        <v>1.8068591999999987E-2</v>
      </c>
      <c r="P111" s="425">
        <v>1.8068592000000085E-2</v>
      </c>
      <c r="Q111" s="425">
        <v>1.8068591999999953E-2</v>
      </c>
      <c r="R111" s="425">
        <v>1.8068592000000015E-2</v>
      </c>
      <c r="S111" s="425">
        <v>1.8068591999999987E-2</v>
      </c>
      <c r="T111" s="425">
        <v>1.9927983999999961E-2</v>
      </c>
      <c r="U111" s="425">
        <v>1.9927983999999899E-2</v>
      </c>
      <c r="V111" s="425">
        <v>1.9927983999999885E-2</v>
      </c>
      <c r="W111" s="425">
        <v>1.9927983999999864E-2</v>
      </c>
      <c r="X111" s="425">
        <v>1.8068591999999946E-2</v>
      </c>
      <c r="Y111" s="425">
        <v>1.8068592000000057E-2</v>
      </c>
      <c r="Z111" s="425">
        <v>1.8068591999999987E-2</v>
      </c>
      <c r="AA111" s="425">
        <v>1.8068591999999987E-2</v>
      </c>
      <c r="AB111" s="425">
        <v>1.8068592000000085E-2</v>
      </c>
      <c r="AC111" s="425">
        <v>1.8068591999999953E-2</v>
      </c>
      <c r="AD111" s="425">
        <v>1.8068592000000015E-2</v>
      </c>
      <c r="AE111" s="425">
        <v>1.8068591999999987E-2</v>
      </c>
      <c r="AF111" s="425">
        <v>1.9927983999999961E-2</v>
      </c>
      <c r="AG111" s="425">
        <v>1.9927983999999899E-2</v>
      </c>
      <c r="AH111" s="425">
        <v>1.9927983999999885E-2</v>
      </c>
      <c r="AI111" s="425">
        <v>1.9927983999999864E-2</v>
      </c>
      <c r="AJ111" s="425">
        <v>1.8068591999999946E-2</v>
      </c>
      <c r="AK111" s="425">
        <v>1.8068592000000057E-2</v>
      </c>
      <c r="AL111" s="425">
        <v>1.8068591999999987E-2</v>
      </c>
      <c r="AM111" s="425">
        <v>1.8068591999999987E-2</v>
      </c>
      <c r="AN111" s="425">
        <v>1.8068592000000085E-2</v>
      </c>
      <c r="AO111" s="425">
        <v>1.8068591999999953E-2</v>
      </c>
      <c r="AP111" s="425">
        <v>1.8068592000000015E-2</v>
      </c>
      <c r="AQ111" s="425">
        <v>1.8068591999999987E-2</v>
      </c>
      <c r="AR111" s="425">
        <v>1.9927983999999961E-2</v>
      </c>
      <c r="AS111" s="425">
        <v>1.9927983999999899E-2</v>
      </c>
      <c r="AT111" s="425">
        <v>1.9927983999999885E-2</v>
      </c>
      <c r="AU111" s="425">
        <v>1.9927983999999864E-2</v>
      </c>
      <c r="AV111" s="425">
        <v>1.8068591999999946E-2</v>
      </c>
      <c r="AW111" s="425">
        <v>1.8068592000000057E-2</v>
      </c>
      <c r="AX111" s="425">
        <v>1.8068591999999987E-2</v>
      </c>
      <c r="AY111" s="425">
        <v>1.8068591999999987E-2</v>
      </c>
      <c r="AZ111" s="425">
        <v>1.8068592000000085E-2</v>
      </c>
      <c r="BA111" s="425">
        <v>1.8068591999999953E-2</v>
      </c>
      <c r="BB111" s="425">
        <v>1.8068592000000015E-2</v>
      </c>
      <c r="BC111" s="425">
        <v>1.8068591999999987E-2</v>
      </c>
      <c r="BD111" s="425">
        <v>1.9927983999999961E-2</v>
      </c>
      <c r="BE111" s="425">
        <v>1.9927983999999899E-2</v>
      </c>
      <c r="BF111" s="425">
        <v>1.9927983999999885E-2</v>
      </c>
      <c r="BG111" s="425">
        <v>1.9927983999999864E-2</v>
      </c>
      <c r="BH111" s="425">
        <v>1.8068591999999946E-2</v>
      </c>
      <c r="BI111" s="425">
        <v>1.8068592000000057E-2</v>
      </c>
      <c r="BJ111" s="425">
        <v>1.8068591999999987E-2</v>
      </c>
      <c r="BK111" s="425">
        <v>1.8068591999999987E-2</v>
      </c>
      <c r="BL111" s="425">
        <v>1.8068592000000085E-2</v>
      </c>
      <c r="BM111" s="425">
        <v>1.8068591999999953E-2</v>
      </c>
      <c r="BN111" s="425">
        <v>1.8068592000000015E-2</v>
      </c>
      <c r="BO111" s="425">
        <v>1.8068591999999987E-2</v>
      </c>
      <c r="BP111" s="425">
        <v>1.9927983999999961E-2</v>
      </c>
      <c r="BQ111" s="425">
        <v>1.9927983999999899E-2</v>
      </c>
      <c r="BR111" s="425">
        <v>1.9927983999999885E-2</v>
      </c>
      <c r="BS111" s="425">
        <v>1.9927983999999864E-2</v>
      </c>
      <c r="BT111" s="425">
        <v>1.8068591999999946E-2</v>
      </c>
      <c r="BU111" s="425">
        <v>1.8068592000000057E-2</v>
      </c>
      <c r="BV111" s="425">
        <v>1.8068591999999987E-2</v>
      </c>
      <c r="BW111" s="425">
        <v>1.8068591999999987E-2</v>
      </c>
      <c r="BX111" s="425">
        <v>1.8068592000000085E-2</v>
      </c>
      <c r="BY111" s="425">
        <v>1.8068591999999953E-2</v>
      </c>
      <c r="BZ111" s="425">
        <v>1.8068592000000015E-2</v>
      </c>
      <c r="CA111" s="425">
        <v>1.8068591999999987E-2</v>
      </c>
      <c r="CB111" s="425">
        <v>1.9927983999999961E-2</v>
      </c>
      <c r="CC111" s="425">
        <v>1.9927983999999899E-2</v>
      </c>
      <c r="CD111" s="425">
        <v>1.9927983999999885E-2</v>
      </c>
      <c r="CE111" s="425">
        <v>1.9927983999999864E-2</v>
      </c>
      <c r="CF111" s="425">
        <v>1.8068591999999946E-2</v>
      </c>
      <c r="CG111" s="425">
        <v>1.8068592000000057E-2</v>
      </c>
      <c r="CH111" s="425">
        <v>1.8068591999999987E-2</v>
      </c>
    </row>
    <row r="112" spans="1:86" x14ac:dyDescent="0.3">
      <c r="A112" s="655"/>
      <c r="B112" s="325" t="s">
        <v>230</v>
      </c>
      <c r="C112" s="125">
        <v>1.2195000000000001E-2</v>
      </c>
      <c r="D112" s="125">
        <v>1.2194E-2</v>
      </c>
      <c r="E112" s="125">
        <v>1.2194E-2</v>
      </c>
      <c r="F112" s="425">
        <v>1.8068592000000015E-2</v>
      </c>
      <c r="G112" s="425">
        <v>1.8068591999999987E-2</v>
      </c>
      <c r="H112" s="425">
        <v>1.9927983999999961E-2</v>
      </c>
      <c r="I112" s="425">
        <v>1.9927983999999899E-2</v>
      </c>
      <c r="J112" s="425">
        <v>1.9927983999999885E-2</v>
      </c>
      <c r="K112" s="425">
        <v>1.9927983999999864E-2</v>
      </c>
      <c r="L112" s="425">
        <v>1.8068591999999946E-2</v>
      </c>
      <c r="M112" s="425">
        <v>1.8068592000000057E-2</v>
      </c>
      <c r="N112" s="425">
        <v>1.8068591999999987E-2</v>
      </c>
      <c r="O112" s="425">
        <v>1.8068591999999987E-2</v>
      </c>
      <c r="P112" s="425">
        <v>1.8068592000000085E-2</v>
      </c>
      <c r="Q112" s="425">
        <v>1.8068591999999953E-2</v>
      </c>
      <c r="R112" s="425">
        <v>1.8068592000000015E-2</v>
      </c>
      <c r="S112" s="425">
        <v>1.8068591999999987E-2</v>
      </c>
      <c r="T112" s="425">
        <v>1.9927983999999961E-2</v>
      </c>
      <c r="U112" s="425">
        <v>1.9927983999999899E-2</v>
      </c>
      <c r="V112" s="425">
        <v>1.9927983999999885E-2</v>
      </c>
      <c r="W112" s="425">
        <v>1.9927983999999864E-2</v>
      </c>
      <c r="X112" s="425">
        <v>1.8068591999999946E-2</v>
      </c>
      <c r="Y112" s="425">
        <v>1.8068592000000057E-2</v>
      </c>
      <c r="Z112" s="425">
        <v>1.8068591999999987E-2</v>
      </c>
      <c r="AA112" s="425">
        <v>1.8068591999999987E-2</v>
      </c>
      <c r="AB112" s="425">
        <v>1.8068592000000085E-2</v>
      </c>
      <c r="AC112" s="425">
        <v>1.8068591999999953E-2</v>
      </c>
      <c r="AD112" s="425">
        <v>1.8068592000000015E-2</v>
      </c>
      <c r="AE112" s="425">
        <v>1.8068591999999987E-2</v>
      </c>
      <c r="AF112" s="425">
        <v>1.9927983999999961E-2</v>
      </c>
      <c r="AG112" s="425">
        <v>1.9927983999999899E-2</v>
      </c>
      <c r="AH112" s="425">
        <v>1.9927983999999885E-2</v>
      </c>
      <c r="AI112" s="425">
        <v>1.9927983999999864E-2</v>
      </c>
      <c r="AJ112" s="425">
        <v>1.8068591999999946E-2</v>
      </c>
      <c r="AK112" s="425">
        <v>1.8068592000000057E-2</v>
      </c>
      <c r="AL112" s="425">
        <v>1.8068591999999987E-2</v>
      </c>
      <c r="AM112" s="425">
        <v>1.8068591999999987E-2</v>
      </c>
      <c r="AN112" s="425">
        <v>1.8068592000000085E-2</v>
      </c>
      <c r="AO112" s="425">
        <v>1.8068591999999953E-2</v>
      </c>
      <c r="AP112" s="425">
        <v>1.8068592000000015E-2</v>
      </c>
      <c r="AQ112" s="425">
        <v>1.8068591999999987E-2</v>
      </c>
      <c r="AR112" s="425">
        <v>1.9927983999999961E-2</v>
      </c>
      <c r="AS112" s="425">
        <v>1.9927983999999899E-2</v>
      </c>
      <c r="AT112" s="425">
        <v>1.9927983999999885E-2</v>
      </c>
      <c r="AU112" s="425">
        <v>1.9927983999999864E-2</v>
      </c>
      <c r="AV112" s="425">
        <v>1.8068591999999946E-2</v>
      </c>
      <c r="AW112" s="425">
        <v>1.8068592000000057E-2</v>
      </c>
      <c r="AX112" s="425">
        <v>1.8068591999999987E-2</v>
      </c>
      <c r="AY112" s="425">
        <v>1.8068591999999987E-2</v>
      </c>
      <c r="AZ112" s="425">
        <v>1.8068592000000085E-2</v>
      </c>
      <c r="BA112" s="425">
        <v>1.8068591999999953E-2</v>
      </c>
      <c r="BB112" s="425">
        <v>1.8068592000000015E-2</v>
      </c>
      <c r="BC112" s="425">
        <v>1.8068591999999987E-2</v>
      </c>
      <c r="BD112" s="425">
        <v>1.9927983999999961E-2</v>
      </c>
      <c r="BE112" s="425">
        <v>1.9927983999999899E-2</v>
      </c>
      <c r="BF112" s="425">
        <v>1.9927983999999885E-2</v>
      </c>
      <c r="BG112" s="425">
        <v>1.9927983999999864E-2</v>
      </c>
      <c r="BH112" s="425">
        <v>1.8068591999999946E-2</v>
      </c>
      <c r="BI112" s="425">
        <v>1.8068592000000057E-2</v>
      </c>
      <c r="BJ112" s="425">
        <v>1.8068591999999987E-2</v>
      </c>
      <c r="BK112" s="425">
        <v>1.8068591999999987E-2</v>
      </c>
      <c r="BL112" s="425">
        <v>1.8068592000000085E-2</v>
      </c>
      <c r="BM112" s="425">
        <v>1.8068591999999953E-2</v>
      </c>
      <c r="BN112" s="425">
        <v>1.8068592000000015E-2</v>
      </c>
      <c r="BO112" s="425">
        <v>1.8068591999999987E-2</v>
      </c>
      <c r="BP112" s="425">
        <v>1.9927983999999961E-2</v>
      </c>
      <c r="BQ112" s="425">
        <v>1.9927983999999899E-2</v>
      </c>
      <c r="BR112" s="425">
        <v>1.9927983999999885E-2</v>
      </c>
      <c r="BS112" s="425">
        <v>1.9927983999999864E-2</v>
      </c>
      <c r="BT112" s="425">
        <v>1.8068591999999946E-2</v>
      </c>
      <c r="BU112" s="425">
        <v>1.8068592000000057E-2</v>
      </c>
      <c r="BV112" s="425">
        <v>1.8068591999999987E-2</v>
      </c>
      <c r="BW112" s="425">
        <v>1.8068591999999987E-2</v>
      </c>
      <c r="BX112" s="425">
        <v>1.8068592000000085E-2</v>
      </c>
      <c r="BY112" s="425">
        <v>1.8068591999999953E-2</v>
      </c>
      <c r="BZ112" s="425">
        <v>1.8068592000000015E-2</v>
      </c>
      <c r="CA112" s="425">
        <v>1.8068591999999987E-2</v>
      </c>
      <c r="CB112" s="425">
        <v>1.9927983999999961E-2</v>
      </c>
      <c r="CC112" s="425">
        <v>1.9927983999999899E-2</v>
      </c>
      <c r="CD112" s="425">
        <v>1.9927983999999885E-2</v>
      </c>
      <c r="CE112" s="425">
        <v>1.9927983999999864E-2</v>
      </c>
      <c r="CF112" s="425">
        <v>1.8068591999999946E-2</v>
      </c>
      <c r="CG112" s="425">
        <v>1.8068592000000057E-2</v>
      </c>
      <c r="CH112" s="425">
        <v>1.8068591999999987E-2</v>
      </c>
    </row>
    <row r="113" spans="1:86" x14ac:dyDescent="0.3">
      <c r="A113" s="655"/>
      <c r="B113" s="325" t="s">
        <v>129</v>
      </c>
      <c r="C113" s="125">
        <v>1.2194E-2</v>
      </c>
      <c r="D113" s="125">
        <v>1.2194E-2</v>
      </c>
      <c r="E113" s="125">
        <v>1.2195000000000001E-2</v>
      </c>
      <c r="F113" s="425">
        <v>1.8068592000000015E-2</v>
      </c>
      <c r="G113" s="425">
        <v>1.8068591999999987E-2</v>
      </c>
      <c r="H113" s="425">
        <v>1.9927983999999961E-2</v>
      </c>
      <c r="I113" s="425">
        <v>1.9927983999999899E-2</v>
      </c>
      <c r="J113" s="425">
        <v>1.9927983999999885E-2</v>
      </c>
      <c r="K113" s="425">
        <v>1.9927983999999864E-2</v>
      </c>
      <c r="L113" s="425">
        <v>1.8068591999999946E-2</v>
      </c>
      <c r="M113" s="425">
        <v>1.8068592000000057E-2</v>
      </c>
      <c r="N113" s="425">
        <v>1.8068591999999987E-2</v>
      </c>
      <c r="O113" s="425">
        <v>1.8068591999999987E-2</v>
      </c>
      <c r="P113" s="425">
        <v>1.8068592000000085E-2</v>
      </c>
      <c r="Q113" s="425">
        <v>1.8068591999999953E-2</v>
      </c>
      <c r="R113" s="425">
        <v>1.8068592000000015E-2</v>
      </c>
      <c r="S113" s="425">
        <v>1.8068591999999987E-2</v>
      </c>
      <c r="T113" s="425">
        <v>1.9927983999999961E-2</v>
      </c>
      <c r="U113" s="425">
        <v>1.9927983999999899E-2</v>
      </c>
      <c r="V113" s="425">
        <v>1.9927983999999885E-2</v>
      </c>
      <c r="W113" s="425">
        <v>1.9927983999999864E-2</v>
      </c>
      <c r="X113" s="425">
        <v>1.8068591999999946E-2</v>
      </c>
      <c r="Y113" s="425">
        <v>1.8068592000000057E-2</v>
      </c>
      <c r="Z113" s="425">
        <v>1.8068591999999987E-2</v>
      </c>
      <c r="AA113" s="425">
        <v>1.8068591999999987E-2</v>
      </c>
      <c r="AB113" s="425">
        <v>1.8068592000000085E-2</v>
      </c>
      <c r="AC113" s="425">
        <v>1.8068591999999953E-2</v>
      </c>
      <c r="AD113" s="425">
        <v>1.8068592000000015E-2</v>
      </c>
      <c r="AE113" s="425">
        <v>1.8068591999999987E-2</v>
      </c>
      <c r="AF113" s="425">
        <v>1.9927983999999961E-2</v>
      </c>
      <c r="AG113" s="425">
        <v>1.9927983999999899E-2</v>
      </c>
      <c r="AH113" s="425">
        <v>1.9927983999999885E-2</v>
      </c>
      <c r="AI113" s="425">
        <v>1.9927983999999864E-2</v>
      </c>
      <c r="AJ113" s="425">
        <v>1.8068591999999946E-2</v>
      </c>
      <c r="AK113" s="425">
        <v>1.8068592000000057E-2</v>
      </c>
      <c r="AL113" s="425">
        <v>1.8068591999999987E-2</v>
      </c>
      <c r="AM113" s="425">
        <v>1.8068591999999987E-2</v>
      </c>
      <c r="AN113" s="425">
        <v>1.8068592000000085E-2</v>
      </c>
      <c r="AO113" s="425">
        <v>1.8068591999999953E-2</v>
      </c>
      <c r="AP113" s="425">
        <v>1.8068592000000015E-2</v>
      </c>
      <c r="AQ113" s="425">
        <v>1.8068591999999987E-2</v>
      </c>
      <c r="AR113" s="425">
        <v>1.9927983999999961E-2</v>
      </c>
      <c r="AS113" s="425">
        <v>1.9927983999999899E-2</v>
      </c>
      <c r="AT113" s="425">
        <v>1.9927983999999885E-2</v>
      </c>
      <c r="AU113" s="425">
        <v>1.9927983999999864E-2</v>
      </c>
      <c r="AV113" s="425">
        <v>1.8068591999999946E-2</v>
      </c>
      <c r="AW113" s="425">
        <v>1.8068592000000057E-2</v>
      </c>
      <c r="AX113" s="425">
        <v>1.8068591999999987E-2</v>
      </c>
      <c r="AY113" s="425">
        <v>1.8068591999999987E-2</v>
      </c>
      <c r="AZ113" s="425">
        <v>1.8068592000000085E-2</v>
      </c>
      <c r="BA113" s="425">
        <v>1.8068591999999953E-2</v>
      </c>
      <c r="BB113" s="425">
        <v>1.8068592000000015E-2</v>
      </c>
      <c r="BC113" s="425">
        <v>1.8068591999999987E-2</v>
      </c>
      <c r="BD113" s="425">
        <v>1.9927983999999961E-2</v>
      </c>
      <c r="BE113" s="425">
        <v>1.9927983999999899E-2</v>
      </c>
      <c r="BF113" s="425">
        <v>1.9927983999999885E-2</v>
      </c>
      <c r="BG113" s="425">
        <v>1.9927983999999864E-2</v>
      </c>
      <c r="BH113" s="425">
        <v>1.8068591999999946E-2</v>
      </c>
      <c r="BI113" s="425">
        <v>1.8068592000000057E-2</v>
      </c>
      <c r="BJ113" s="425">
        <v>1.8068591999999987E-2</v>
      </c>
      <c r="BK113" s="425">
        <v>1.8068591999999987E-2</v>
      </c>
      <c r="BL113" s="425">
        <v>1.8068592000000085E-2</v>
      </c>
      <c r="BM113" s="425">
        <v>1.8068591999999953E-2</v>
      </c>
      <c r="BN113" s="425">
        <v>1.8068592000000015E-2</v>
      </c>
      <c r="BO113" s="425">
        <v>1.8068591999999987E-2</v>
      </c>
      <c r="BP113" s="425">
        <v>1.9927983999999961E-2</v>
      </c>
      <c r="BQ113" s="425">
        <v>1.9927983999999899E-2</v>
      </c>
      <c r="BR113" s="425">
        <v>1.9927983999999885E-2</v>
      </c>
      <c r="BS113" s="425">
        <v>1.9927983999999864E-2</v>
      </c>
      <c r="BT113" s="425">
        <v>1.8068591999999946E-2</v>
      </c>
      <c r="BU113" s="425">
        <v>1.8068592000000057E-2</v>
      </c>
      <c r="BV113" s="425">
        <v>1.8068591999999987E-2</v>
      </c>
      <c r="BW113" s="425">
        <v>1.8068591999999987E-2</v>
      </c>
      <c r="BX113" s="425">
        <v>1.8068592000000085E-2</v>
      </c>
      <c r="BY113" s="425">
        <v>1.8068591999999953E-2</v>
      </c>
      <c r="BZ113" s="425">
        <v>1.8068592000000015E-2</v>
      </c>
      <c r="CA113" s="425">
        <v>1.8068591999999987E-2</v>
      </c>
      <c r="CB113" s="425">
        <v>1.9927983999999961E-2</v>
      </c>
      <c r="CC113" s="425">
        <v>1.9927983999999899E-2</v>
      </c>
      <c r="CD113" s="425">
        <v>1.9927983999999885E-2</v>
      </c>
      <c r="CE113" s="425">
        <v>1.9927983999999864E-2</v>
      </c>
      <c r="CF113" s="425">
        <v>1.8068591999999946E-2</v>
      </c>
      <c r="CG113" s="425">
        <v>1.8068592000000057E-2</v>
      </c>
      <c r="CH113" s="425">
        <v>1.8068591999999987E-2</v>
      </c>
    </row>
    <row r="114" spans="1:86" x14ac:dyDescent="0.3">
      <c r="A114" s="655"/>
      <c r="B114" s="325" t="s">
        <v>231</v>
      </c>
      <c r="C114" s="125">
        <v>1.2195000000000001E-2</v>
      </c>
      <c r="D114" s="125">
        <v>1.2194999999999999E-2</v>
      </c>
      <c r="E114" s="125">
        <v>1.2194E-2</v>
      </c>
      <c r="F114" s="425">
        <v>1.8068592000000015E-2</v>
      </c>
      <c r="G114" s="425">
        <v>1.8068591999999987E-2</v>
      </c>
      <c r="H114" s="425">
        <v>1.9927983999999961E-2</v>
      </c>
      <c r="I114" s="425">
        <v>1.9927983999999899E-2</v>
      </c>
      <c r="J114" s="425">
        <v>1.9927983999999885E-2</v>
      </c>
      <c r="K114" s="425">
        <v>1.9927983999999864E-2</v>
      </c>
      <c r="L114" s="425">
        <v>1.8068591999999946E-2</v>
      </c>
      <c r="M114" s="425">
        <v>1.8068592000000057E-2</v>
      </c>
      <c r="N114" s="425">
        <v>1.8068591999999987E-2</v>
      </c>
      <c r="O114" s="425">
        <v>1.8068591999999987E-2</v>
      </c>
      <c r="P114" s="425">
        <v>1.8068592000000085E-2</v>
      </c>
      <c r="Q114" s="425">
        <v>1.8068591999999953E-2</v>
      </c>
      <c r="R114" s="425">
        <v>1.8068592000000015E-2</v>
      </c>
      <c r="S114" s="425">
        <v>1.8068591999999987E-2</v>
      </c>
      <c r="T114" s="425">
        <v>1.9927983999999961E-2</v>
      </c>
      <c r="U114" s="425">
        <v>1.9927983999999899E-2</v>
      </c>
      <c r="V114" s="425">
        <v>1.9927983999999885E-2</v>
      </c>
      <c r="W114" s="425">
        <v>1.9927983999999864E-2</v>
      </c>
      <c r="X114" s="425">
        <v>1.8068591999999946E-2</v>
      </c>
      <c r="Y114" s="425">
        <v>1.8068592000000057E-2</v>
      </c>
      <c r="Z114" s="425">
        <v>1.8068591999999987E-2</v>
      </c>
      <c r="AA114" s="425">
        <v>1.8068591999999987E-2</v>
      </c>
      <c r="AB114" s="425">
        <v>1.8068592000000085E-2</v>
      </c>
      <c r="AC114" s="425">
        <v>1.8068591999999953E-2</v>
      </c>
      <c r="AD114" s="425">
        <v>1.8068592000000015E-2</v>
      </c>
      <c r="AE114" s="425">
        <v>1.8068591999999987E-2</v>
      </c>
      <c r="AF114" s="425">
        <v>1.9927983999999961E-2</v>
      </c>
      <c r="AG114" s="425">
        <v>1.9927983999999899E-2</v>
      </c>
      <c r="AH114" s="425">
        <v>1.9927983999999885E-2</v>
      </c>
      <c r="AI114" s="425">
        <v>1.9927983999999864E-2</v>
      </c>
      <c r="AJ114" s="425">
        <v>1.8068591999999946E-2</v>
      </c>
      <c r="AK114" s="425">
        <v>1.8068592000000057E-2</v>
      </c>
      <c r="AL114" s="425">
        <v>1.8068591999999987E-2</v>
      </c>
      <c r="AM114" s="425">
        <v>1.8068591999999987E-2</v>
      </c>
      <c r="AN114" s="425">
        <v>1.8068592000000085E-2</v>
      </c>
      <c r="AO114" s="425">
        <v>1.8068591999999953E-2</v>
      </c>
      <c r="AP114" s="425">
        <v>1.8068592000000015E-2</v>
      </c>
      <c r="AQ114" s="425">
        <v>1.8068591999999987E-2</v>
      </c>
      <c r="AR114" s="425">
        <v>1.9927983999999961E-2</v>
      </c>
      <c r="AS114" s="425">
        <v>1.9927983999999899E-2</v>
      </c>
      <c r="AT114" s="425">
        <v>1.9927983999999885E-2</v>
      </c>
      <c r="AU114" s="425">
        <v>1.9927983999999864E-2</v>
      </c>
      <c r="AV114" s="425">
        <v>1.8068591999999946E-2</v>
      </c>
      <c r="AW114" s="425">
        <v>1.8068592000000057E-2</v>
      </c>
      <c r="AX114" s="425">
        <v>1.8068591999999987E-2</v>
      </c>
      <c r="AY114" s="425">
        <v>1.8068591999999987E-2</v>
      </c>
      <c r="AZ114" s="425">
        <v>1.8068592000000085E-2</v>
      </c>
      <c r="BA114" s="425">
        <v>1.8068591999999953E-2</v>
      </c>
      <c r="BB114" s="425">
        <v>1.8068592000000015E-2</v>
      </c>
      <c r="BC114" s="425">
        <v>1.8068591999999987E-2</v>
      </c>
      <c r="BD114" s="425">
        <v>1.9927983999999961E-2</v>
      </c>
      <c r="BE114" s="425">
        <v>1.9927983999999899E-2</v>
      </c>
      <c r="BF114" s="425">
        <v>1.9927983999999885E-2</v>
      </c>
      <c r="BG114" s="425">
        <v>1.9927983999999864E-2</v>
      </c>
      <c r="BH114" s="425">
        <v>1.8068591999999946E-2</v>
      </c>
      <c r="BI114" s="425">
        <v>1.8068592000000057E-2</v>
      </c>
      <c r="BJ114" s="425">
        <v>1.8068591999999987E-2</v>
      </c>
      <c r="BK114" s="425">
        <v>1.8068591999999987E-2</v>
      </c>
      <c r="BL114" s="425">
        <v>1.8068592000000085E-2</v>
      </c>
      <c r="BM114" s="425">
        <v>1.8068591999999953E-2</v>
      </c>
      <c r="BN114" s="425">
        <v>1.8068592000000015E-2</v>
      </c>
      <c r="BO114" s="425">
        <v>1.8068591999999987E-2</v>
      </c>
      <c r="BP114" s="425">
        <v>1.9927983999999961E-2</v>
      </c>
      <c r="BQ114" s="425">
        <v>1.9927983999999899E-2</v>
      </c>
      <c r="BR114" s="425">
        <v>1.9927983999999885E-2</v>
      </c>
      <c r="BS114" s="425">
        <v>1.9927983999999864E-2</v>
      </c>
      <c r="BT114" s="425">
        <v>1.8068591999999946E-2</v>
      </c>
      <c r="BU114" s="425">
        <v>1.8068592000000057E-2</v>
      </c>
      <c r="BV114" s="425">
        <v>1.8068591999999987E-2</v>
      </c>
      <c r="BW114" s="425">
        <v>1.8068591999999987E-2</v>
      </c>
      <c r="BX114" s="425">
        <v>1.8068592000000085E-2</v>
      </c>
      <c r="BY114" s="425">
        <v>1.8068591999999953E-2</v>
      </c>
      <c r="BZ114" s="425">
        <v>1.8068592000000015E-2</v>
      </c>
      <c r="CA114" s="425">
        <v>1.8068591999999987E-2</v>
      </c>
      <c r="CB114" s="425">
        <v>1.9927983999999961E-2</v>
      </c>
      <c r="CC114" s="425">
        <v>1.9927983999999899E-2</v>
      </c>
      <c r="CD114" s="425">
        <v>1.9927983999999885E-2</v>
      </c>
      <c r="CE114" s="425">
        <v>1.9927983999999864E-2</v>
      </c>
      <c r="CF114" s="425">
        <v>1.8068591999999946E-2</v>
      </c>
      <c r="CG114" s="425">
        <v>1.8068592000000057E-2</v>
      </c>
      <c r="CH114" s="425">
        <v>1.8068591999999987E-2</v>
      </c>
    </row>
    <row r="115" spans="1:86" x14ac:dyDescent="0.3">
      <c r="A115" s="655"/>
      <c r="B115" s="326" t="s">
        <v>131</v>
      </c>
      <c r="C115" s="125">
        <v>1.2194E-2</v>
      </c>
      <c r="D115" s="125">
        <v>1.2194E-2</v>
      </c>
      <c r="E115" s="125">
        <v>1.2194999999999998E-2</v>
      </c>
      <c r="F115" s="425">
        <v>1.8068592000000015E-2</v>
      </c>
      <c r="G115" s="425">
        <v>1.8068591999999987E-2</v>
      </c>
      <c r="H115" s="425">
        <v>1.9927983999999961E-2</v>
      </c>
      <c r="I115" s="425">
        <v>1.9927983999999899E-2</v>
      </c>
      <c r="J115" s="425">
        <v>1.9927983999999885E-2</v>
      </c>
      <c r="K115" s="425">
        <v>1.9927983999999864E-2</v>
      </c>
      <c r="L115" s="425">
        <v>1.8068591999999946E-2</v>
      </c>
      <c r="M115" s="425">
        <v>1.8068592000000057E-2</v>
      </c>
      <c r="N115" s="425">
        <v>1.8068591999999987E-2</v>
      </c>
      <c r="O115" s="425">
        <v>1.8068591999999987E-2</v>
      </c>
      <c r="P115" s="425">
        <v>1.8068592000000085E-2</v>
      </c>
      <c r="Q115" s="425">
        <v>1.8068591999999953E-2</v>
      </c>
      <c r="R115" s="425">
        <v>1.8068592000000015E-2</v>
      </c>
      <c r="S115" s="425">
        <v>1.8068591999999987E-2</v>
      </c>
      <c r="T115" s="425">
        <v>1.9927983999999961E-2</v>
      </c>
      <c r="U115" s="425">
        <v>1.9927983999999899E-2</v>
      </c>
      <c r="V115" s="425">
        <v>1.9927983999999885E-2</v>
      </c>
      <c r="W115" s="425">
        <v>1.9927983999999864E-2</v>
      </c>
      <c r="X115" s="425">
        <v>1.8068591999999946E-2</v>
      </c>
      <c r="Y115" s="425">
        <v>1.8068592000000057E-2</v>
      </c>
      <c r="Z115" s="425">
        <v>1.8068591999999987E-2</v>
      </c>
      <c r="AA115" s="425">
        <v>1.8068591999999987E-2</v>
      </c>
      <c r="AB115" s="425">
        <v>1.8068592000000085E-2</v>
      </c>
      <c r="AC115" s="425">
        <v>1.8068591999999953E-2</v>
      </c>
      <c r="AD115" s="425">
        <v>1.8068592000000015E-2</v>
      </c>
      <c r="AE115" s="425">
        <v>1.8068591999999987E-2</v>
      </c>
      <c r="AF115" s="425">
        <v>1.9927983999999961E-2</v>
      </c>
      <c r="AG115" s="425">
        <v>1.9927983999999899E-2</v>
      </c>
      <c r="AH115" s="425">
        <v>1.9927983999999885E-2</v>
      </c>
      <c r="AI115" s="425">
        <v>1.9927983999999864E-2</v>
      </c>
      <c r="AJ115" s="425">
        <v>1.8068591999999946E-2</v>
      </c>
      <c r="AK115" s="425">
        <v>1.8068592000000057E-2</v>
      </c>
      <c r="AL115" s="425">
        <v>1.8068591999999987E-2</v>
      </c>
      <c r="AM115" s="425">
        <v>1.8068591999999987E-2</v>
      </c>
      <c r="AN115" s="425">
        <v>1.8068592000000085E-2</v>
      </c>
      <c r="AO115" s="425">
        <v>1.8068591999999953E-2</v>
      </c>
      <c r="AP115" s="425">
        <v>1.8068592000000015E-2</v>
      </c>
      <c r="AQ115" s="425">
        <v>1.8068591999999987E-2</v>
      </c>
      <c r="AR115" s="425">
        <v>1.9927983999999961E-2</v>
      </c>
      <c r="AS115" s="425">
        <v>1.9927983999999899E-2</v>
      </c>
      <c r="AT115" s="425">
        <v>1.9927983999999885E-2</v>
      </c>
      <c r="AU115" s="425">
        <v>1.9927983999999864E-2</v>
      </c>
      <c r="AV115" s="425">
        <v>1.8068591999999946E-2</v>
      </c>
      <c r="AW115" s="425">
        <v>1.8068592000000057E-2</v>
      </c>
      <c r="AX115" s="425">
        <v>1.8068591999999987E-2</v>
      </c>
      <c r="AY115" s="425">
        <v>1.8068591999999987E-2</v>
      </c>
      <c r="AZ115" s="425">
        <v>1.8068592000000085E-2</v>
      </c>
      <c r="BA115" s="425">
        <v>1.8068591999999953E-2</v>
      </c>
      <c r="BB115" s="425">
        <v>1.8068592000000015E-2</v>
      </c>
      <c r="BC115" s="425">
        <v>1.8068591999999987E-2</v>
      </c>
      <c r="BD115" s="425">
        <v>1.9927983999999961E-2</v>
      </c>
      <c r="BE115" s="425">
        <v>1.9927983999999899E-2</v>
      </c>
      <c r="BF115" s="425">
        <v>1.9927983999999885E-2</v>
      </c>
      <c r="BG115" s="425">
        <v>1.9927983999999864E-2</v>
      </c>
      <c r="BH115" s="425">
        <v>1.8068591999999946E-2</v>
      </c>
      <c r="BI115" s="425">
        <v>1.8068592000000057E-2</v>
      </c>
      <c r="BJ115" s="425">
        <v>1.8068591999999987E-2</v>
      </c>
      <c r="BK115" s="425">
        <v>1.8068591999999987E-2</v>
      </c>
      <c r="BL115" s="425">
        <v>1.8068592000000085E-2</v>
      </c>
      <c r="BM115" s="425">
        <v>1.8068591999999953E-2</v>
      </c>
      <c r="BN115" s="425">
        <v>1.8068592000000015E-2</v>
      </c>
      <c r="BO115" s="425">
        <v>1.8068591999999987E-2</v>
      </c>
      <c r="BP115" s="425">
        <v>1.9927983999999961E-2</v>
      </c>
      <c r="BQ115" s="425">
        <v>1.9927983999999899E-2</v>
      </c>
      <c r="BR115" s="425">
        <v>1.9927983999999885E-2</v>
      </c>
      <c r="BS115" s="425">
        <v>1.9927983999999864E-2</v>
      </c>
      <c r="BT115" s="425">
        <v>1.8068591999999946E-2</v>
      </c>
      <c r="BU115" s="425">
        <v>1.8068592000000057E-2</v>
      </c>
      <c r="BV115" s="425">
        <v>1.8068591999999987E-2</v>
      </c>
      <c r="BW115" s="425">
        <v>1.8068591999999987E-2</v>
      </c>
      <c r="BX115" s="425">
        <v>1.8068592000000085E-2</v>
      </c>
      <c r="BY115" s="425">
        <v>1.8068591999999953E-2</v>
      </c>
      <c r="BZ115" s="425">
        <v>1.8068592000000015E-2</v>
      </c>
      <c r="CA115" s="425">
        <v>1.8068591999999987E-2</v>
      </c>
      <c r="CB115" s="425">
        <v>1.9927983999999961E-2</v>
      </c>
      <c r="CC115" s="425">
        <v>1.9927983999999899E-2</v>
      </c>
      <c r="CD115" s="425">
        <v>1.9927983999999885E-2</v>
      </c>
      <c r="CE115" s="425">
        <v>1.9927983999999864E-2</v>
      </c>
      <c r="CF115" s="425">
        <v>1.8068591999999946E-2</v>
      </c>
      <c r="CG115" s="425">
        <v>1.8068592000000057E-2</v>
      </c>
      <c r="CH115" s="425">
        <v>1.8068591999999987E-2</v>
      </c>
    </row>
    <row r="116" spans="1:86" x14ac:dyDescent="0.3">
      <c r="A116" s="655"/>
      <c r="B116" s="326" t="s">
        <v>132</v>
      </c>
      <c r="C116" s="125">
        <v>1.2194999999999998E-2</v>
      </c>
      <c r="D116" s="125">
        <v>1.2195000000000001E-2</v>
      </c>
      <c r="E116" s="125">
        <v>1.2195000000000001E-2</v>
      </c>
      <c r="F116" s="425">
        <v>1.8068592000000015E-2</v>
      </c>
      <c r="G116" s="425">
        <v>1.8068591999999987E-2</v>
      </c>
      <c r="H116" s="425">
        <v>1.9927983999999961E-2</v>
      </c>
      <c r="I116" s="425">
        <v>1.9927983999999899E-2</v>
      </c>
      <c r="J116" s="425">
        <v>1.9927983999999885E-2</v>
      </c>
      <c r="K116" s="425">
        <v>1.9927983999999864E-2</v>
      </c>
      <c r="L116" s="425">
        <v>1.8068591999999946E-2</v>
      </c>
      <c r="M116" s="425">
        <v>1.8068592000000057E-2</v>
      </c>
      <c r="N116" s="425">
        <v>1.8068591999999987E-2</v>
      </c>
      <c r="O116" s="425">
        <v>1.8068591999999987E-2</v>
      </c>
      <c r="P116" s="425">
        <v>1.8068592000000085E-2</v>
      </c>
      <c r="Q116" s="425">
        <v>1.8068591999999953E-2</v>
      </c>
      <c r="R116" s="425">
        <v>1.8068592000000015E-2</v>
      </c>
      <c r="S116" s="425">
        <v>1.8068591999999987E-2</v>
      </c>
      <c r="T116" s="425">
        <v>1.9927983999999961E-2</v>
      </c>
      <c r="U116" s="425">
        <v>1.9927983999999899E-2</v>
      </c>
      <c r="V116" s="425">
        <v>1.9927983999999885E-2</v>
      </c>
      <c r="W116" s="425">
        <v>1.9927983999999864E-2</v>
      </c>
      <c r="X116" s="425">
        <v>1.8068591999999946E-2</v>
      </c>
      <c r="Y116" s="425">
        <v>1.8068592000000057E-2</v>
      </c>
      <c r="Z116" s="425">
        <v>1.8068591999999987E-2</v>
      </c>
      <c r="AA116" s="425">
        <v>1.8068591999999987E-2</v>
      </c>
      <c r="AB116" s="425">
        <v>1.8068592000000085E-2</v>
      </c>
      <c r="AC116" s="425">
        <v>1.8068591999999953E-2</v>
      </c>
      <c r="AD116" s="425">
        <v>1.8068592000000015E-2</v>
      </c>
      <c r="AE116" s="425">
        <v>1.8068591999999987E-2</v>
      </c>
      <c r="AF116" s="425">
        <v>1.9927983999999961E-2</v>
      </c>
      <c r="AG116" s="425">
        <v>1.9927983999999899E-2</v>
      </c>
      <c r="AH116" s="425">
        <v>1.9927983999999885E-2</v>
      </c>
      <c r="AI116" s="425">
        <v>1.9927983999999864E-2</v>
      </c>
      <c r="AJ116" s="425">
        <v>1.8068591999999946E-2</v>
      </c>
      <c r="AK116" s="425">
        <v>1.8068592000000057E-2</v>
      </c>
      <c r="AL116" s="425">
        <v>1.8068591999999987E-2</v>
      </c>
      <c r="AM116" s="425">
        <v>1.8068591999999987E-2</v>
      </c>
      <c r="AN116" s="425">
        <v>1.8068592000000085E-2</v>
      </c>
      <c r="AO116" s="425">
        <v>1.8068591999999953E-2</v>
      </c>
      <c r="AP116" s="425">
        <v>1.8068592000000015E-2</v>
      </c>
      <c r="AQ116" s="425">
        <v>1.8068591999999987E-2</v>
      </c>
      <c r="AR116" s="425">
        <v>1.9927983999999961E-2</v>
      </c>
      <c r="AS116" s="425">
        <v>1.9927983999999899E-2</v>
      </c>
      <c r="AT116" s="425">
        <v>1.9927983999999885E-2</v>
      </c>
      <c r="AU116" s="425">
        <v>1.9927983999999864E-2</v>
      </c>
      <c r="AV116" s="425">
        <v>1.8068591999999946E-2</v>
      </c>
      <c r="AW116" s="425">
        <v>1.8068592000000057E-2</v>
      </c>
      <c r="AX116" s="425">
        <v>1.8068591999999987E-2</v>
      </c>
      <c r="AY116" s="425">
        <v>1.8068591999999987E-2</v>
      </c>
      <c r="AZ116" s="425">
        <v>1.8068592000000085E-2</v>
      </c>
      <c r="BA116" s="425">
        <v>1.8068591999999953E-2</v>
      </c>
      <c r="BB116" s="425">
        <v>1.8068592000000015E-2</v>
      </c>
      <c r="BC116" s="425">
        <v>1.8068591999999987E-2</v>
      </c>
      <c r="BD116" s="425">
        <v>1.9927983999999961E-2</v>
      </c>
      <c r="BE116" s="425">
        <v>1.9927983999999899E-2</v>
      </c>
      <c r="BF116" s="425">
        <v>1.9927983999999885E-2</v>
      </c>
      <c r="BG116" s="425">
        <v>1.9927983999999864E-2</v>
      </c>
      <c r="BH116" s="425">
        <v>1.8068591999999946E-2</v>
      </c>
      <c r="BI116" s="425">
        <v>1.8068592000000057E-2</v>
      </c>
      <c r="BJ116" s="425">
        <v>1.8068591999999987E-2</v>
      </c>
      <c r="BK116" s="425">
        <v>1.8068591999999987E-2</v>
      </c>
      <c r="BL116" s="425">
        <v>1.8068592000000085E-2</v>
      </c>
      <c r="BM116" s="425">
        <v>1.8068591999999953E-2</v>
      </c>
      <c r="BN116" s="425">
        <v>1.8068592000000015E-2</v>
      </c>
      <c r="BO116" s="425">
        <v>1.8068591999999987E-2</v>
      </c>
      <c r="BP116" s="425">
        <v>1.9927983999999961E-2</v>
      </c>
      <c r="BQ116" s="425">
        <v>1.9927983999999899E-2</v>
      </c>
      <c r="BR116" s="425">
        <v>1.9927983999999885E-2</v>
      </c>
      <c r="BS116" s="425">
        <v>1.9927983999999864E-2</v>
      </c>
      <c r="BT116" s="425">
        <v>1.8068591999999946E-2</v>
      </c>
      <c r="BU116" s="425">
        <v>1.8068592000000057E-2</v>
      </c>
      <c r="BV116" s="425">
        <v>1.8068591999999987E-2</v>
      </c>
      <c r="BW116" s="425">
        <v>1.8068591999999987E-2</v>
      </c>
      <c r="BX116" s="425">
        <v>1.8068592000000085E-2</v>
      </c>
      <c r="BY116" s="425">
        <v>1.8068591999999953E-2</v>
      </c>
      <c r="BZ116" s="425">
        <v>1.8068592000000015E-2</v>
      </c>
      <c r="CA116" s="425">
        <v>1.8068591999999987E-2</v>
      </c>
      <c r="CB116" s="425">
        <v>1.9927983999999961E-2</v>
      </c>
      <c r="CC116" s="425">
        <v>1.9927983999999899E-2</v>
      </c>
      <c r="CD116" s="425">
        <v>1.9927983999999885E-2</v>
      </c>
      <c r="CE116" s="425">
        <v>1.9927983999999864E-2</v>
      </c>
      <c r="CF116" s="425">
        <v>1.8068591999999946E-2</v>
      </c>
      <c r="CG116" s="425">
        <v>1.8068592000000057E-2</v>
      </c>
      <c r="CH116" s="425">
        <v>1.8068591999999987E-2</v>
      </c>
    </row>
    <row r="117" spans="1:86" x14ac:dyDescent="0.3">
      <c r="A117" s="655"/>
      <c r="B117" s="326" t="s">
        <v>133</v>
      </c>
      <c r="C117" s="125">
        <v>1.2194E-2</v>
      </c>
      <c r="D117" s="125">
        <v>1.2194999999999998E-2</v>
      </c>
      <c r="E117" s="125">
        <v>1.2194E-2</v>
      </c>
      <c r="F117" s="425">
        <v>1.8068592000000015E-2</v>
      </c>
      <c r="G117" s="425">
        <v>1.8068591999999987E-2</v>
      </c>
      <c r="H117" s="425">
        <v>1.9927983999999961E-2</v>
      </c>
      <c r="I117" s="425">
        <v>1.9927983999999899E-2</v>
      </c>
      <c r="J117" s="425">
        <v>1.9927983999999885E-2</v>
      </c>
      <c r="K117" s="425">
        <v>1.9927983999999864E-2</v>
      </c>
      <c r="L117" s="425">
        <v>1.8068591999999946E-2</v>
      </c>
      <c r="M117" s="425">
        <v>1.8068592000000057E-2</v>
      </c>
      <c r="N117" s="425">
        <v>1.8068591999999987E-2</v>
      </c>
      <c r="O117" s="425">
        <v>1.8068591999999987E-2</v>
      </c>
      <c r="P117" s="425">
        <v>1.8068592000000085E-2</v>
      </c>
      <c r="Q117" s="425">
        <v>1.8068591999999953E-2</v>
      </c>
      <c r="R117" s="425">
        <v>1.8068592000000015E-2</v>
      </c>
      <c r="S117" s="425">
        <v>1.8068591999999987E-2</v>
      </c>
      <c r="T117" s="425">
        <v>1.9927983999999961E-2</v>
      </c>
      <c r="U117" s="425">
        <v>1.9927983999999899E-2</v>
      </c>
      <c r="V117" s="425">
        <v>1.9927983999999885E-2</v>
      </c>
      <c r="W117" s="425">
        <v>1.9927983999999864E-2</v>
      </c>
      <c r="X117" s="425">
        <v>1.8068591999999946E-2</v>
      </c>
      <c r="Y117" s="425">
        <v>1.8068592000000057E-2</v>
      </c>
      <c r="Z117" s="425">
        <v>1.8068591999999987E-2</v>
      </c>
      <c r="AA117" s="425">
        <v>1.8068591999999987E-2</v>
      </c>
      <c r="AB117" s="425">
        <v>1.8068592000000085E-2</v>
      </c>
      <c r="AC117" s="425">
        <v>1.8068591999999953E-2</v>
      </c>
      <c r="AD117" s="425">
        <v>1.8068592000000015E-2</v>
      </c>
      <c r="AE117" s="425">
        <v>1.8068591999999987E-2</v>
      </c>
      <c r="AF117" s="425">
        <v>1.9927983999999961E-2</v>
      </c>
      <c r="AG117" s="425">
        <v>1.9927983999999899E-2</v>
      </c>
      <c r="AH117" s="425">
        <v>1.9927983999999885E-2</v>
      </c>
      <c r="AI117" s="425">
        <v>1.9927983999999864E-2</v>
      </c>
      <c r="AJ117" s="425">
        <v>1.8068591999999946E-2</v>
      </c>
      <c r="AK117" s="425">
        <v>1.8068592000000057E-2</v>
      </c>
      <c r="AL117" s="425">
        <v>1.8068591999999987E-2</v>
      </c>
      <c r="AM117" s="425">
        <v>1.8068591999999987E-2</v>
      </c>
      <c r="AN117" s="425">
        <v>1.8068592000000085E-2</v>
      </c>
      <c r="AO117" s="425">
        <v>1.8068591999999953E-2</v>
      </c>
      <c r="AP117" s="425">
        <v>1.8068592000000015E-2</v>
      </c>
      <c r="AQ117" s="425">
        <v>1.8068591999999987E-2</v>
      </c>
      <c r="AR117" s="425">
        <v>1.9927983999999961E-2</v>
      </c>
      <c r="AS117" s="425">
        <v>1.9927983999999899E-2</v>
      </c>
      <c r="AT117" s="425">
        <v>1.9927983999999885E-2</v>
      </c>
      <c r="AU117" s="425">
        <v>1.9927983999999864E-2</v>
      </c>
      <c r="AV117" s="425">
        <v>1.8068591999999946E-2</v>
      </c>
      <c r="AW117" s="425">
        <v>1.8068592000000057E-2</v>
      </c>
      <c r="AX117" s="425">
        <v>1.8068591999999987E-2</v>
      </c>
      <c r="AY117" s="425">
        <v>1.8068591999999987E-2</v>
      </c>
      <c r="AZ117" s="425">
        <v>1.8068592000000085E-2</v>
      </c>
      <c r="BA117" s="425">
        <v>1.8068591999999953E-2</v>
      </c>
      <c r="BB117" s="425">
        <v>1.8068592000000015E-2</v>
      </c>
      <c r="BC117" s="425">
        <v>1.8068591999999987E-2</v>
      </c>
      <c r="BD117" s="425">
        <v>1.9927983999999961E-2</v>
      </c>
      <c r="BE117" s="425">
        <v>1.9927983999999899E-2</v>
      </c>
      <c r="BF117" s="425">
        <v>1.9927983999999885E-2</v>
      </c>
      <c r="BG117" s="425">
        <v>1.9927983999999864E-2</v>
      </c>
      <c r="BH117" s="425">
        <v>1.8068591999999946E-2</v>
      </c>
      <c r="BI117" s="425">
        <v>1.8068592000000057E-2</v>
      </c>
      <c r="BJ117" s="425">
        <v>1.8068591999999987E-2</v>
      </c>
      <c r="BK117" s="425">
        <v>1.8068591999999987E-2</v>
      </c>
      <c r="BL117" s="425">
        <v>1.8068592000000085E-2</v>
      </c>
      <c r="BM117" s="425">
        <v>1.8068591999999953E-2</v>
      </c>
      <c r="BN117" s="425">
        <v>1.8068592000000015E-2</v>
      </c>
      <c r="BO117" s="425">
        <v>1.8068591999999987E-2</v>
      </c>
      <c r="BP117" s="425">
        <v>1.9927983999999961E-2</v>
      </c>
      <c r="BQ117" s="425">
        <v>1.9927983999999899E-2</v>
      </c>
      <c r="BR117" s="425">
        <v>1.9927983999999885E-2</v>
      </c>
      <c r="BS117" s="425">
        <v>1.9927983999999864E-2</v>
      </c>
      <c r="BT117" s="425">
        <v>1.8068591999999946E-2</v>
      </c>
      <c r="BU117" s="425">
        <v>1.8068592000000057E-2</v>
      </c>
      <c r="BV117" s="425">
        <v>1.8068591999999987E-2</v>
      </c>
      <c r="BW117" s="425">
        <v>1.8068591999999987E-2</v>
      </c>
      <c r="BX117" s="425">
        <v>1.8068592000000085E-2</v>
      </c>
      <c r="BY117" s="425">
        <v>1.8068591999999953E-2</v>
      </c>
      <c r="BZ117" s="425">
        <v>1.8068592000000015E-2</v>
      </c>
      <c r="CA117" s="425">
        <v>1.8068591999999987E-2</v>
      </c>
      <c r="CB117" s="425">
        <v>1.9927983999999961E-2</v>
      </c>
      <c r="CC117" s="425">
        <v>1.9927983999999899E-2</v>
      </c>
      <c r="CD117" s="425">
        <v>1.9927983999999885E-2</v>
      </c>
      <c r="CE117" s="425">
        <v>1.9927983999999864E-2</v>
      </c>
      <c r="CF117" s="425">
        <v>1.8068591999999946E-2</v>
      </c>
      <c r="CG117" s="425">
        <v>1.8068592000000057E-2</v>
      </c>
      <c r="CH117" s="425">
        <v>1.8068591999999987E-2</v>
      </c>
    </row>
    <row r="118" spans="1:86" x14ac:dyDescent="0.3">
      <c r="A118" s="655"/>
      <c r="B118" s="326" t="s">
        <v>134</v>
      </c>
      <c r="C118" s="125">
        <v>1.2195000000000001E-2</v>
      </c>
      <c r="D118" s="125">
        <v>1.2194E-2</v>
      </c>
      <c r="E118" s="125">
        <v>1.2194E-2</v>
      </c>
      <c r="F118" s="425">
        <v>1.8068592000000015E-2</v>
      </c>
      <c r="G118" s="425">
        <v>1.8068591999999987E-2</v>
      </c>
      <c r="H118" s="425">
        <v>1.9927983999999961E-2</v>
      </c>
      <c r="I118" s="425">
        <v>1.9927983999999899E-2</v>
      </c>
      <c r="J118" s="425">
        <v>1.9927983999999885E-2</v>
      </c>
      <c r="K118" s="425">
        <v>1.9927983999999864E-2</v>
      </c>
      <c r="L118" s="425">
        <v>1.8068591999999946E-2</v>
      </c>
      <c r="M118" s="425">
        <v>1.8068592000000057E-2</v>
      </c>
      <c r="N118" s="425">
        <v>1.8068591999999987E-2</v>
      </c>
      <c r="O118" s="425">
        <v>1.8068591999999987E-2</v>
      </c>
      <c r="P118" s="425">
        <v>1.8068592000000085E-2</v>
      </c>
      <c r="Q118" s="425">
        <v>1.8068591999999953E-2</v>
      </c>
      <c r="R118" s="425">
        <v>1.8068592000000015E-2</v>
      </c>
      <c r="S118" s="425">
        <v>1.8068591999999987E-2</v>
      </c>
      <c r="T118" s="425">
        <v>1.9927983999999961E-2</v>
      </c>
      <c r="U118" s="425">
        <v>1.9927983999999899E-2</v>
      </c>
      <c r="V118" s="425">
        <v>1.9927983999999885E-2</v>
      </c>
      <c r="W118" s="425">
        <v>1.9927983999999864E-2</v>
      </c>
      <c r="X118" s="425">
        <v>1.8068591999999946E-2</v>
      </c>
      <c r="Y118" s="425">
        <v>1.8068592000000057E-2</v>
      </c>
      <c r="Z118" s="425">
        <v>1.8068591999999987E-2</v>
      </c>
      <c r="AA118" s="425">
        <v>1.8068591999999987E-2</v>
      </c>
      <c r="AB118" s="425">
        <v>1.8068592000000085E-2</v>
      </c>
      <c r="AC118" s="425">
        <v>1.8068591999999953E-2</v>
      </c>
      <c r="AD118" s="425">
        <v>1.8068592000000015E-2</v>
      </c>
      <c r="AE118" s="425">
        <v>1.8068591999999987E-2</v>
      </c>
      <c r="AF118" s="425">
        <v>1.9927983999999961E-2</v>
      </c>
      <c r="AG118" s="425">
        <v>1.9927983999999899E-2</v>
      </c>
      <c r="AH118" s="425">
        <v>1.9927983999999885E-2</v>
      </c>
      <c r="AI118" s="425">
        <v>1.9927983999999864E-2</v>
      </c>
      <c r="AJ118" s="425">
        <v>1.8068591999999946E-2</v>
      </c>
      <c r="AK118" s="425">
        <v>1.8068592000000057E-2</v>
      </c>
      <c r="AL118" s="425">
        <v>1.8068591999999987E-2</v>
      </c>
      <c r="AM118" s="425">
        <v>1.8068591999999987E-2</v>
      </c>
      <c r="AN118" s="425">
        <v>1.8068592000000085E-2</v>
      </c>
      <c r="AO118" s="425">
        <v>1.8068591999999953E-2</v>
      </c>
      <c r="AP118" s="425">
        <v>1.8068592000000015E-2</v>
      </c>
      <c r="AQ118" s="425">
        <v>1.8068591999999987E-2</v>
      </c>
      <c r="AR118" s="425">
        <v>1.9927983999999961E-2</v>
      </c>
      <c r="AS118" s="425">
        <v>1.9927983999999899E-2</v>
      </c>
      <c r="AT118" s="425">
        <v>1.9927983999999885E-2</v>
      </c>
      <c r="AU118" s="425">
        <v>1.9927983999999864E-2</v>
      </c>
      <c r="AV118" s="425">
        <v>1.8068591999999946E-2</v>
      </c>
      <c r="AW118" s="425">
        <v>1.8068592000000057E-2</v>
      </c>
      <c r="AX118" s="425">
        <v>1.8068591999999987E-2</v>
      </c>
      <c r="AY118" s="425">
        <v>1.8068591999999987E-2</v>
      </c>
      <c r="AZ118" s="425">
        <v>1.8068592000000085E-2</v>
      </c>
      <c r="BA118" s="425">
        <v>1.8068591999999953E-2</v>
      </c>
      <c r="BB118" s="425">
        <v>1.8068592000000015E-2</v>
      </c>
      <c r="BC118" s="425">
        <v>1.8068591999999987E-2</v>
      </c>
      <c r="BD118" s="425">
        <v>1.9927983999999961E-2</v>
      </c>
      <c r="BE118" s="425">
        <v>1.9927983999999899E-2</v>
      </c>
      <c r="BF118" s="425">
        <v>1.9927983999999885E-2</v>
      </c>
      <c r="BG118" s="425">
        <v>1.9927983999999864E-2</v>
      </c>
      <c r="BH118" s="425">
        <v>1.8068591999999946E-2</v>
      </c>
      <c r="BI118" s="425">
        <v>1.8068592000000057E-2</v>
      </c>
      <c r="BJ118" s="425">
        <v>1.8068591999999987E-2</v>
      </c>
      <c r="BK118" s="425">
        <v>1.8068591999999987E-2</v>
      </c>
      <c r="BL118" s="425">
        <v>1.8068592000000085E-2</v>
      </c>
      <c r="BM118" s="425">
        <v>1.8068591999999953E-2</v>
      </c>
      <c r="BN118" s="425">
        <v>1.8068592000000015E-2</v>
      </c>
      <c r="BO118" s="425">
        <v>1.8068591999999987E-2</v>
      </c>
      <c r="BP118" s="425">
        <v>1.9927983999999961E-2</v>
      </c>
      <c r="BQ118" s="425">
        <v>1.9927983999999899E-2</v>
      </c>
      <c r="BR118" s="425">
        <v>1.9927983999999885E-2</v>
      </c>
      <c r="BS118" s="425">
        <v>1.9927983999999864E-2</v>
      </c>
      <c r="BT118" s="425">
        <v>1.8068591999999946E-2</v>
      </c>
      <c r="BU118" s="425">
        <v>1.8068592000000057E-2</v>
      </c>
      <c r="BV118" s="425">
        <v>1.8068591999999987E-2</v>
      </c>
      <c r="BW118" s="425">
        <v>1.8068591999999987E-2</v>
      </c>
      <c r="BX118" s="425">
        <v>1.8068592000000085E-2</v>
      </c>
      <c r="BY118" s="425">
        <v>1.8068591999999953E-2</v>
      </c>
      <c r="BZ118" s="425">
        <v>1.8068592000000015E-2</v>
      </c>
      <c r="CA118" s="425">
        <v>1.8068591999999987E-2</v>
      </c>
      <c r="CB118" s="425">
        <v>1.9927983999999961E-2</v>
      </c>
      <c r="CC118" s="425">
        <v>1.9927983999999899E-2</v>
      </c>
      <c r="CD118" s="425">
        <v>1.9927983999999885E-2</v>
      </c>
      <c r="CE118" s="425">
        <v>1.9927983999999864E-2</v>
      </c>
      <c r="CF118" s="425">
        <v>1.8068591999999946E-2</v>
      </c>
      <c r="CG118" s="425">
        <v>1.8068592000000057E-2</v>
      </c>
      <c r="CH118" s="425">
        <v>1.8068591999999987E-2</v>
      </c>
    </row>
    <row r="119" spans="1:86" x14ac:dyDescent="0.3">
      <c r="A119" s="655"/>
      <c r="B119" s="326" t="s">
        <v>232</v>
      </c>
      <c r="C119" s="125">
        <v>1.2195000000000001E-2</v>
      </c>
      <c r="D119" s="125">
        <v>1.2194E-2</v>
      </c>
      <c r="E119" s="125">
        <v>1.2194E-2</v>
      </c>
      <c r="F119" s="425">
        <v>1.8068592000000015E-2</v>
      </c>
      <c r="G119" s="425">
        <v>1.8068591999999987E-2</v>
      </c>
      <c r="H119" s="425">
        <v>1.9927983999999961E-2</v>
      </c>
      <c r="I119" s="425">
        <v>1.9927983999999899E-2</v>
      </c>
      <c r="J119" s="425">
        <v>1.9927983999999885E-2</v>
      </c>
      <c r="K119" s="425">
        <v>1.9927983999999864E-2</v>
      </c>
      <c r="L119" s="425">
        <v>1.8068591999999946E-2</v>
      </c>
      <c r="M119" s="425">
        <v>1.8068592000000057E-2</v>
      </c>
      <c r="N119" s="425">
        <v>1.8068591999999987E-2</v>
      </c>
      <c r="O119" s="425">
        <v>1.8068591999999987E-2</v>
      </c>
      <c r="P119" s="425">
        <v>1.8068592000000085E-2</v>
      </c>
      <c r="Q119" s="425">
        <v>1.8068591999999953E-2</v>
      </c>
      <c r="R119" s="425">
        <v>1.8068592000000015E-2</v>
      </c>
      <c r="S119" s="425">
        <v>1.8068591999999987E-2</v>
      </c>
      <c r="T119" s="425">
        <v>1.9927983999999961E-2</v>
      </c>
      <c r="U119" s="425">
        <v>1.9927983999999899E-2</v>
      </c>
      <c r="V119" s="425">
        <v>1.9927983999999885E-2</v>
      </c>
      <c r="W119" s="425">
        <v>1.9927983999999864E-2</v>
      </c>
      <c r="X119" s="425">
        <v>1.8068591999999946E-2</v>
      </c>
      <c r="Y119" s="425">
        <v>1.8068592000000057E-2</v>
      </c>
      <c r="Z119" s="425">
        <v>1.8068591999999987E-2</v>
      </c>
      <c r="AA119" s="425">
        <v>1.8068591999999987E-2</v>
      </c>
      <c r="AB119" s="425">
        <v>1.8068592000000085E-2</v>
      </c>
      <c r="AC119" s="425">
        <v>1.8068591999999953E-2</v>
      </c>
      <c r="AD119" s="425">
        <v>1.8068592000000015E-2</v>
      </c>
      <c r="AE119" s="425">
        <v>1.8068591999999987E-2</v>
      </c>
      <c r="AF119" s="425">
        <v>1.9927983999999961E-2</v>
      </c>
      <c r="AG119" s="425">
        <v>1.9927983999999899E-2</v>
      </c>
      <c r="AH119" s="425">
        <v>1.9927983999999885E-2</v>
      </c>
      <c r="AI119" s="425">
        <v>1.9927983999999864E-2</v>
      </c>
      <c r="AJ119" s="425">
        <v>1.8068591999999946E-2</v>
      </c>
      <c r="AK119" s="425">
        <v>1.8068592000000057E-2</v>
      </c>
      <c r="AL119" s="425">
        <v>1.8068591999999987E-2</v>
      </c>
      <c r="AM119" s="425">
        <v>1.8068591999999987E-2</v>
      </c>
      <c r="AN119" s="425">
        <v>1.8068592000000085E-2</v>
      </c>
      <c r="AO119" s="425">
        <v>1.8068591999999953E-2</v>
      </c>
      <c r="AP119" s="425">
        <v>1.8068592000000015E-2</v>
      </c>
      <c r="AQ119" s="425">
        <v>1.8068591999999987E-2</v>
      </c>
      <c r="AR119" s="425">
        <v>1.9927983999999961E-2</v>
      </c>
      <c r="AS119" s="425">
        <v>1.9927983999999899E-2</v>
      </c>
      <c r="AT119" s="425">
        <v>1.9927983999999885E-2</v>
      </c>
      <c r="AU119" s="425">
        <v>1.9927983999999864E-2</v>
      </c>
      <c r="AV119" s="425">
        <v>1.8068591999999946E-2</v>
      </c>
      <c r="AW119" s="425">
        <v>1.8068592000000057E-2</v>
      </c>
      <c r="AX119" s="425">
        <v>1.8068591999999987E-2</v>
      </c>
      <c r="AY119" s="425">
        <v>1.8068591999999987E-2</v>
      </c>
      <c r="AZ119" s="425">
        <v>1.8068592000000085E-2</v>
      </c>
      <c r="BA119" s="425">
        <v>1.8068591999999953E-2</v>
      </c>
      <c r="BB119" s="425">
        <v>1.8068592000000015E-2</v>
      </c>
      <c r="BC119" s="425">
        <v>1.8068591999999987E-2</v>
      </c>
      <c r="BD119" s="425">
        <v>1.9927983999999961E-2</v>
      </c>
      <c r="BE119" s="425">
        <v>1.9927983999999899E-2</v>
      </c>
      <c r="BF119" s="425">
        <v>1.9927983999999885E-2</v>
      </c>
      <c r="BG119" s="425">
        <v>1.9927983999999864E-2</v>
      </c>
      <c r="BH119" s="425">
        <v>1.8068591999999946E-2</v>
      </c>
      <c r="BI119" s="425">
        <v>1.8068592000000057E-2</v>
      </c>
      <c r="BJ119" s="425">
        <v>1.8068591999999987E-2</v>
      </c>
      <c r="BK119" s="425">
        <v>1.8068591999999987E-2</v>
      </c>
      <c r="BL119" s="425">
        <v>1.8068592000000085E-2</v>
      </c>
      <c r="BM119" s="425">
        <v>1.8068591999999953E-2</v>
      </c>
      <c r="BN119" s="425">
        <v>1.8068592000000015E-2</v>
      </c>
      <c r="BO119" s="425">
        <v>1.8068591999999987E-2</v>
      </c>
      <c r="BP119" s="425">
        <v>1.9927983999999961E-2</v>
      </c>
      <c r="BQ119" s="425">
        <v>1.9927983999999899E-2</v>
      </c>
      <c r="BR119" s="425">
        <v>1.9927983999999885E-2</v>
      </c>
      <c r="BS119" s="425">
        <v>1.9927983999999864E-2</v>
      </c>
      <c r="BT119" s="425">
        <v>1.8068591999999946E-2</v>
      </c>
      <c r="BU119" s="425">
        <v>1.8068592000000057E-2</v>
      </c>
      <c r="BV119" s="425">
        <v>1.8068591999999987E-2</v>
      </c>
      <c r="BW119" s="425">
        <v>1.8068591999999987E-2</v>
      </c>
      <c r="BX119" s="425">
        <v>1.8068592000000085E-2</v>
      </c>
      <c r="BY119" s="425">
        <v>1.8068591999999953E-2</v>
      </c>
      <c r="BZ119" s="425">
        <v>1.8068592000000015E-2</v>
      </c>
      <c r="CA119" s="425">
        <v>1.8068591999999987E-2</v>
      </c>
      <c r="CB119" s="425">
        <v>1.9927983999999961E-2</v>
      </c>
      <c r="CC119" s="425">
        <v>1.9927983999999899E-2</v>
      </c>
      <c r="CD119" s="425">
        <v>1.9927983999999885E-2</v>
      </c>
      <c r="CE119" s="425">
        <v>1.9927983999999864E-2</v>
      </c>
      <c r="CF119" s="425">
        <v>1.8068591999999946E-2</v>
      </c>
      <c r="CG119" s="425">
        <v>1.8068592000000057E-2</v>
      </c>
      <c r="CH119" s="425">
        <v>1.8068591999999987E-2</v>
      </c>
    </row>
    <row r="120" spans="1:86" x14ac:dyDescent="0.3">
      <c r="A120" s="655"/>
      <c r="B120" s="326" t="s">
        <v>233</v>
      </c>
      <c r="C120" s="125">
        <v>1.2195000000000001E-2</v>
      </c>
      <c r="D120" s="125">
        <v>1.2194E-2</v>
      </c>
      <c r="E120" s="125">
        <v>1.2194E-2</v>
      </c>
      <c r="F120" s="425">
        <v>1.8068592000000015E-2</v>
      </c>
      <c r="G120" s="425">
        <v>1.8068591999999987E-2</v>
      </c>
      <c r="H120" s="425">
        <v>1.9927983999999961E-2</v>
      </c>
      <c r="I120" s="425">
        <v>1.9927983999999899E-2</v>
      </c>
      <c r="J120" s="425">
        <v>1.9927983999999885E-2</v>
      </c>
      <c r="K120" s="425">
        <v>1.9927983999999864E-2</v>
      </c>
      <c r="L120" s="425">
        <v>1.8068591999999946E-2</v>
      </c>
      <c r="M120" s="425">
        <v>1.8068592000000057E-2</v>
      </c>
      <c r="N120" s="425">
        <v>1.8068591999999987E-2</v>
      </c>
      <c r="O120" s="425">
        <v>1.8068591999999987E-2</v>
      </c>
      <c r="P120" s="425">
        <v>1.8068592000000085E-2</v>
      </c>
      <c r="Q120" s="425">
        <v>1.8068591999999953E-2</v>
      </c>
      <c r="R120" s="425">
        <v>1.8068592000000015E-2</v>
      </c>
      <c r="S120" s="425">
        <v>1.8068591999999987E-2</v>
      </c>
      <c r="T120" s="425">
        <v>1.9927983999999961E-2</v>
      </c>
      <c r="U120" s="425">
        <v>1.9927983999999899E-2</v>
      </c>
      <c r="V120" s="425">
        <v>1.9927983999999885E-2</v>
      </c>
      <c r="W120" s="425">
        <v>1.9927983999999864E-2</v>
      </c>
      <c r="X120" s="425">
        <v>1.8068591999999946E-2</v>
      </c>
      <c r="Y120" s="425">
        <v>1.8068592000000057E-2</v>
      </c>
      <c r="Z120" s="425">
        <v>1.8068591999999987E-2</v>
      </c>
      <c r="AA120" s="425">
        <v>1.8068591999999987E-2</v>
      </c>
      <c r="AB120" s="425">
        <v>1.8068592000000085E-2</v>
      </c>
      <c r="AC120" s="425">
        <v>1.8068591999999953E-2</v>
      </c>
      <c r="AD120" s="425">
        <v>1.8068592000000015E-2</v>
      </c>
      <c r="AE120" s="425">
        <v>1.8068591999999987E-2</v>
      </c>
      <c r="AF120" s="425">
        <v>1.9927983999999961E-2</v>
      </c>
      <c r="AG120" s="425">
        <v>1.9927983999999899E-2</v>
      </c>
      <c r="AH120" s="425">
        <v>1.9927983999999885E-2</v>
      </c>
      <c r="AI120" s="425">
        <v>1.9927983999999864E-2</v>
      </c>
      <c r="AJ120" s="425">
        <v>1.8068591999999946E-2</v>
      </c>
      <c r="AK120" s="425">
        <v>1.8068592000000057E-2</v>
      </c>
      <c r="AL120" s="425">
        <v>1.8068591999999987E-2</v>
      </c>
      <c r="AM120" s="425">
        <v>1.8068591999999987E-2</v>
      </c>
      <c r="AN120" s="425">
        <v>1.8068592000000085E-2</v>
      </c>
      <c r="AO120" s="425">
        <v>1.8068591999999953E-2</v>
      </c>
      <c r="AP120" s="425">
        <v>1.8068592000000015E-2</v>
      </c>
      <c r="AQ120" s="425">
        <v>1.8068591999999987E-2</v>
      </c>
      <c r="AR120" s="425">
        <v>1.9927983999999961E-2</v>
      </c>
      <c r="AS120" s="425">
        <v>1.9927983999999899E-2</v>
      </c>
      <c r="AT120" s="425">
        <v>1.9927983999999885E-2</v>
      </c>
      <c r="AU120" s="425">
        <v>1.9927983999999864E-2</v>
      </c>
      <c r="AV120" s="425">
        <v>1.8068591999999946E-2</v>
      </c>
      <c r="AW120" s="425">
        <v>1.8068592000000057E-2</v>
      </c>
      <c r="AX120" s="425">
        <v>1.8068591999999987E-2</v>
      </c>
      <c r="AY120" s="425">
        <v>1.8068591999999987E-2</v>
      </c>
      <c r="AZ120" s="425">
        <v>1.8068592000000085E-2</v>
      </c>
      <c r="BA120" s="425">
        <v>1.8068591999999953E-2</v>
      </c>
      <c r="BB120" s="425">
        <v>1.8068592000000015E-2</v>
      </c>
      <c r="BC120" s="425">
        <v>1.8068591999999987E-2</v>
      </c>
      <c r="BD120" s="425">
        <v>1.9927983999999961E-2</v>
      </c>
      <c r="BE120" s="425">
        <v>1.9927983999999899E-2</v>
      </c>
      <c r="BF120" s="425">
        <v>1.9927983999999885E-2</v>
      </c>
      <c r="BG120" s="425">
        <v>1.9927983999999864E-2</v>
      </c>
      <c r="BH120" s="425">
        <v>1.8068591999999946E-2</v>
      </c>
      <c r="BI120" s="425">
        <v>1.8068592000000057E-2</v>
      </c>
      <c r="BJ120" s="425">
        <v>1.8068591999999987E-2</v>
      </c>
      <c r="BK120" s="425">
        <v>1.8068591999999987E-2</v>
      </c>
      <c r="BL120" s="425">
        <v>1.8068592000000085E-2</v>
      </c>
      <c r="BM120" s="425">
        <v>1.8068591999999953E-2</v>
      </c>
      <c r="BN120" s="425">
        <v>1.8068592000000015E-2</v>
      </c>
      <c r="BO120" s="425">
        <v>1.8068591999999987E-2</v>
      </c>
      <c r="BP120" s="425">
        <v>1.9927983999999961E-2</v>
      </c>
      <c r="BQ120" s="425">
        <v>1.9927983999999899E-2</v>
      </c>
      <c r="BR120" s="425">
        <v>1.9927983999999885E-2</v>
      </c>
      <c r="BS120" s="425">
        <v>1.9927983999999864E-2</v>
      </c>
      <c r="BT120" s="425">
        <v>1.8068591999999946E-2</v>
      </c>
      <c r="BU120" s="425">
        <v>1.8068592000000057E-2</v>
      </c>
      <c r="BV120" s="425">
        <v>1.8068591999999987E-2</v>
      </c>
      <c r="BW120" s="425">
        <v>1.8068591999999987E-2</v>
      </c>
      <c r="BX120" s="425">
        <v>1.8068592000000085E-2</v>
      </c>
      <c r="BY120" s="425">
        <v>1.8068591999999953E-2</v>
      </c>
      <c r="BZ120" s="425">
        <v>1.8068592000000015E-2</v>
      </c>
      <c r="CA120" s="425">
        <v>1.8068591999999987E-2</v>
      </c>
      <c r="CB120" s="425">
        <v>1.9927983999999961E-2</v>
      </c>
      <c r="CC120" s="425">
        <v>1.9927983999999899E-2</v>
      </c>
      <c r="CD120" s="425">
        <v>1.9927983999999885E-2</v>
      </c>
      <c r="CE120" s="425">
        <v>1.9927983999999864E-2</v>
      </c>
      <c r="CF120" s="425">
        <v>1.8068591999999946E-2</v>
      </c>
      <c r="CG120" s="425">
        <v>1.8068592000000057E-2</v>
      </c>
      <c r="CH120" s="425">
        <v>1.8068591999999987E-2</v>
      </c>
    </row>
    <row r="121" spans="1:86" x14ac:dyDescent="0.3">
      <c r="A121" s="655"/>
      <c r="B121" s="326" t="s">
        <v>136</v>
      </c>
      <c r="C121" s="125">
        <v>1.2195000000000001E-2</v>
      </c>
      <c r="D121" s="125">
        <v>1.2195000000000001E-2</v>
      </c>
      <c r="E121" s="125">
        <v>1.2194E-2</v>
      </c>
      <c r="F121" s="425">
        <v>1.8068592000000015E-2</v>
      </c>
      <c r="G121" s="425">
        <v>1.8068591999999987E-2</v>
      </c>
      <c r="H121" s="425">
        <v>1.9927983999999961E-2</v>
      </c>
      <c r="I121" s="425">
        <v>1.9927983999999899E-2</v>
      </c>
      <c r="J121" s="425">
        <v>1.9927983999999885E-2</v>
      </c>
      <c r="K121" s="425">
        <v>1.9927983999999864E-2</v>
      </c>
      <c r="L121" s="425">
        <v>1.8068591999999946E-2</v>
      </c>
      <c r="M121" s="425">
        <v>1.8068592000000057E-2</v>
      </c>
      <c r="N121" s="425">
        <v>1.8068591999999987E-2</v>
      </c>
      <c r="O121" s="425">
        <v>1.8068591999999987E-2</v>
      </c>
      <c r="P121" s="425">
        <v>1.8068592000000085E-2</v>
      </c>
      <c r="Q121" s="425">
        <v>1.8068591999999953E-2</v>
      </c>
      <c r="R121" s="425">
        <v>1.8068592000000015E-2</v>
      </c>
      <c r="S121" s="425">
        <v>1.8068591999999987E-2</v>
      </c>
      <c r="T121" s="425">
        <v>1.9927983999999961E-2</v>
      </c>
      <c r="U121" s="425">
        <v>1.9927983999999899E-2</v>
      </c>
      <c r="V121" s="425">
        <v>1.9927983999999885E-2</v>
      </c>
      <c r="W121" s="425">
        <v>1.9927983999999864E-2</v>
      </c>
      <c r="X121" s="425">
        <v>1.8068591999999946E-2</v>
      </c>
      <c r="Y121" s="425">
        <v>1.8068592000000057E-2</v>
      </c>
      <c r="Z121" s="425">
        <v>1.8068591999999987E-2</v>
      </c>
      <c r="AA121" s="425">
        <v>1.8068591999999987E-2</v>
      </c>
      <c r="AB121" s="425">
        <v>1.8068592000000085E-2</v>
      </c>
      <c r="AC121" s="425">
        <v>1.8068591999999953E-2</v>
      </c>
      <c r="AD121" s="425">
        <v>1.8068592000000015E-2</v>
      </c>
      <c r="AE121" s="425">
        <v>1.8068591999999987E-2</v>
      </c>
      <c r="AF121" s="425">
        <v>1.9927983999999961E-2</v>
      </c>
      <c r="AG121" s="425">
        <v>1.9927983999999899E-2</v>
      </c>
      <c r="AH121" s="425">
        <v>1.9927983999999885E-2</v>
      </c>
      <c r="AI121" s="425">
        <v>1.9927983999999864E-2</v>
      </c>
      <c r="AJ121" s="425">
        <v>1.8068591999999946E-2</v>
      </c>
      <c r="AK121" s="425">
        <v>1.8068592000000057E-2</v>
      </c>
      <c r="AL121" s="425">
        <v>1.8068591999999987E-2</v>
      </c>
      <c r="AM121" s="425">
        <v>1.8068591999999987E-2</v>
      </c>
      <c r="AN121" s="425">
        <v>1.8068592000000085E-2</v>
      </c>
      <c r="AO121" s="425">
        <v>1.8068591999999953E-2</v>
      </c>
      <c r="AP121" s="425">
        <v>1.8068592000000015E-2</v>
      </c>
      <c r="AQ121" s="425">
        <v>1.8068591999999987E-2</v>
      </c>
      <c r="AR121" s="425">
        <v>1.9927983999999961E-2</v>
      </c>
      <c r="AS121" s="425">
        <v>1.9927983999999899E-2</v>
      </c>
      <c r="AT121" s="425">
        <v>1.9927983999999885E-2</v>
      </c>
      <c r="AU121" s="425">
        <v>1.9927983999999864E-2</v>
      </c>
      <c r="AV121" s="425">
        <v>1.8068591999999946E-2</v>
      </c>
      <c r="AW121" s="425">
        <v>1.8068592000000057E-2</v>
      </c>
      <c r="AX121" s="425">
        <v>1.8068591999999987E-2</v>
      </c>
      <c r="AY121" s="425">
        <v>1.8068591999999987E-2</v>
      </c>
      <c r="AZ121" s="425">
        <v>1.8068592000000085E-2</v>
      </c>
      <c r="BA121" s="425">
        <v>1.8068591999999953E-2</v>
      </c>
      <c r="BB121" s="425">
        <v>1.8068592000000015E-2</v>
      </c>
      <c r="BC121" s="425">
        <v>1.8068591999999987E-2</v>
      </c>
      <c r="BD121" s="425">
        <v>1.9927983999999961E-2</v>
      </c>
      <c r="BE121" s="425">
        <v>1.9927983999999899E-2</v>
      </c>
      <c r="BF121" s="425">
        <v>1.9927983999999885E-2</v>
      </c>
      <c r="BG121" s="425">
        <v>1.9927983999999864E-2</v>
      </c>
      <c r="BH121" s="425">
        <v>1.8068591999999946E-2</v>
      </c>
      <c r="BI121" s="425">
        <v>1.8068592000000057E-2</v>
      </c>
      <c r="BJ121" s="425">
        <v>1.8068591999999987E-2</v>
      </c>
      <c r="BK121" s="425">
        <v>1.8068591999999987E-2</v>
      </c>
      <c r="BL121" s="425">
        <v>1.8068592000000085E-2</v>
      </c>
      <c r="BM121" s="425">
        <v>1.8068591999999953E-2</v>
      </c>
      <c r="BN121" s="425">
        <v>1.8068592000000015E-2</v>
      </c>
      <c r="BO121" s="425">
        <v>1.8068591999999987E-2</v>
      </c>
      <c r="BP121" s="425">
        <v>1.9927983999999961E-2</v>
      </c>
      <c r="BQ121" s="425">
        <v>1.9927983999999899E-2</v>
      </c>
      <c r="BR121" s="425">
        <v>1.9927983999999885E-2</v>
      </c>
      <c r="BS121" s="425">
        <v>1.9927983999999864E-2</v>
      </c>
      <c r="BT121" s="425">
        <v>1.8068591999999946E-2</v>
      </c>
      <c r="BU121" s="425">
        <v>1.8068592000000057E-2</v>
      </c>
      <c r="BV121" s="425">
        <v>1.8068591999999987E-2</v>
      </c>
      <c r="BW121" s="425">
        <v>1.8068591999999987E-2</v>
      </c>
      <c r="BX121" s="425">
        <v>1.8068592000000085E-2</v>
      </c>
      <c r="BY121" s="425">
        <v>1.8068591999999953E-2</v>
      </c>
      <c r="BZ121" s="425">
        <v>1.8068592000000015E-2</v>
      </c>
      <c r="CA121" s="425">
        <v>1.8068591999999987E-2</v>
      </c>
      <c r="CB121" s="425">
        <v>1.9927983999999961E-2</v>
      </c>
      <c r="CC121" s="425">
        <v>1.9927983999999899E-2</v>
      </c>
      <c r="CD121" s="425">
        <v>1.9927983999999885E-2</v>
      </c>
      <c r="CE121" s="425">
        <v>1.9927983999999864E-2</v>
      </c>
      <c r="CF121" s="425">
        <v>1.8068591999999946E-2</v>
      </c>
      <c r="CG121" s="425">
        <v>1.8068592000000057E-2</v>
      </c>
      <c r="CH121" s="425">
        <v>1.8068591999999987E-2</v>
      </c>
    </row>
    <row r="122" spans="1:86" ht="15" thickBot="1" x14ac:dyDescent="0.35">
      <c r="A122" s="656"/>
      <c r="B122" s="327" t="s">
        <v>137</v>
      </c>
      <c r="C122" s="126">
        <v>1.2194E-2</v>
      </c>
      <c r="D122" s="126">
        <v>1.2194E-2</v>
      </c>
      <c r="E122" s="126">
        <v>1.2195000000000001E-2</v>
      </c>
      <c r="F122" s="425">
        <v>1.8068592000000015E-2</v>
      </c>
      <c r="G122" s="425">
        <v>1.8068591999999987E-2</v>
      </c>
      <c r="H122" s="425">
        <v>1.9927983999999961E-2</v>
      </c>
      <c r="I122" s="425">
        <v>1.9927983999999899E-2</v>
      </c>
      <c r="J122" s="425">
        <v>1.9927983999999885E-2</v>
      </c>
      <c r="K122" s="425">
        <v>1.9927983999999864E-2</v>
      </c>
      <c r="L122" s="425">
        <v>1.8068591999999946E-2</v>
      </c>
      <c r="M122" s="425">
        <v>1.8068592000000057E-2</v>
      </c>
      <c r="N122" s="425">
        <v>1.8068591999999987E-2</v>
      </c>
      <c r="O122" s="425">
        <v>1.8068591999999987E-2</v>
      </c>
      <c r="P122" s="425">
        <v>1.8068592000000085E-2</v>
      </c>
      <c r="Q122" s="425">
        <v>1.8068591999999953E-2</v>
      </c>
      <c r="R122" s="425">
        <v>1.8068592000000015E-2</v>
      </c>
      <c r="S122" s="425">
        <v>1.8068591999999987E-2</v>
      </c>
      <c r="T122" s="425">
        <v>1.9927983999999961E-2</v>
      </c>
      <c r="U122" s="425">
        <v>1.9927983999999899E-2</v>
      </c>
      <c r="V122" s="425">
        <v>1.9927983999999885E-2</v>
      </c>
      <c r="W122" s="425">
        <v>1.9927983999999864E-2</v>
      </c>
      <c r="X122" s="425">
        <v>1.8068591999999946E-2</v>
      </c>
      <c r="Y122" s="425">
        <v>1.8068592000000057E-2</v>
      </c>
      <c r="Z122" s="425">
        <v>1.8068591999999987E-2</v>
      </c>
      <c r="AA122" s="425">
        <v>1.8068591999999987E-2</v>
      </c>
      <c r="AB122" s="425">
        <v>1.8068592000000085E-2</v>
      </c>
      <c r="AC122" s="425">
        <v>1.8068591999999953E-2</v>
      </c>
      <c r="AD122" s="425">
        <v>1.8068592000000015E-2</v>
      </c>
      <c r="AE122" s="425">
        <v>1.8068591999999987E-2</v>
      </c>
      <c r="AF122" s="425">
        <v>1.9927983999999961E-2</v>
      </c>
      <c r="AG122" s="425">
        <v>1.9927983999999899E-2</v>
      </c>
      <c r="AH122" s="425">
        <v>1.9927983999999885E-2</v>
      </c>
      <c r="AI122" s="425">
        <v>1.9927983999999864E-2</v>
      </c>
      <c r="AJ122" s="425">
        <v>1.8068591999999946E-2</v>
      </c>
      <c r="AK122" s="425">
        <v>1.8068592000000057E-2</v>
      </c>
      <c r="AL122" s="425">
        <v>1.8068591999999987E-2</v>
      </c>
      <c r="AM122" s="425">
        <v>1.8068591999999987E-2</v>
      </c>
      <c r="AN122" s="425">
        <v>1.8068592000000085E-2</v>
      </c>
      <c r="AO122" s="425">
        <v>1.8068591999999953E-2</v>
      </c>
      <c r="AP122" s="425">
        <v>1.8068592000000015E-2</v>
      </c>
      <c r="AQ122" s="425">
        <v>1.8068591999999987E-2</v>
      </c>
      <c r="AR122" s="425">
        <v>1.9927983999999961E-2</v>
      </c>
      <c r="AS122" s="425">
        <v>1.9927983999999899E-2</v>
      </c>
      <c r="AT122" s="425">
        <v>1.9927983999999885E-2</v>
      </c>
      <c r="AU122" s="425">
        <v>1.9927983999999864E-2</v>
      </c>
      <c r="AV122" s="425">
        <v>1.8068591999999946E-2</v>
      </c>
      <c r="AW122" s="425">
        <v>1.8068592000000057E-2</v>
      </c>
      <c r="AX122" s="425">
        <v>1.8068591999999987E-2</v>
      </c>
      <c r="AY122" s="425">
        <v>1.8068591999999987E-2</v>
      </c>
      <c r="AZ122" s="425">
        <v>1.8068592000000085E-2</v>
      </c>
      <c r="BA122" s="425">
        <v>1.8068591999999953E-2</v>
      </c>
      <c r="BB122" s="425">
        <v>1.8068592000000015E-2</v>
      </c>
      <c r="BC122" s="425">
        <v>1.8068591999999987E-2</v>
      </c>
      <c r="BD122" s="425">
        <v>1.9927983999999961E-2</v>
      </c>
      <c r="BE122" s="425">
        <v>1.9927983999999899E-2</v>
      </c>
      <c r="BF122" s="425">
        <v>1.9927983999999885E-2</v>
      </c>
      <c r="BG122" s="425">
        <v>1.9927983999999864E-2</v>
      </c>
      <c r="BH122" s="425">
        <v>1.8068591999999946E-2</v>
      </c>
      <c r="BI122" s="425">
        <v>1.8068592000000057E-2</v>
      </c>
      <c r="BJ122" s="425">
        <v>1.8068591999999987E-2</v>
      </c>
      <c r="BK122" s="425">
        <v>1.8068591999999987E-2</v>
      </c>
      <c r="BL122" s="425">
        <v>1.8068592000000085E-2</v>
      </c>
      <c r="BM122" s="425">
        <v>1.8068591999999953E-2</v>
      </c>
      <c r="BN122" s="425">
        <v>1.8068592000000015E-2</v>
      </c>
      <c r="BO122" s="425">
        <v>1.8068591999999987E-2</v>
      </c>
      <c r="BP122" s="425">
        <v>1.9927983999999961E-2</v>
      </c>
      <c r="BQ122" s="425">
        <v>1.9927983999999899E-2</v>
      </c>
      <c r="BR122" s="425">
        <v>1.9927983999999885E-2</v>
      </c>
      <c r="BS122" s="425">
        <v>1.9927983999999864E-2</v>
      </c>
      <c r="BT122" s="425">
        <v>1.8068591999999946E-2</v>
      </c>
      <c r="BU122" s="425">
        <v>1.8068592000000057E-2</v>
      </c>
      <c r="BV122" s="425">
        <v>1.8068591999999987E-2</v>
      </c>
      <c r="BW122" s="425">
        <v>1.8068591999999987E-2</v>
      </c>
      <c r="BX122" s="425">
        <v>1.8068592000000085E-2</v>
      </c>
      <c r="BY122" s="425">
        <v>1.8068591999999953E-2</v>
      </c>
      <c r="BZ122" s="425">
        <v>1.8068592000000015E-2</v>
      </c>
      <c r="CA122" s="425">
        <v>1.8068591999999987E-2</v>
      </c>
      <c r="CB122" s="425">
        <v>1.9927983999999961E-2</v>
      </c>
      <c r="CC122" s="425">
        <v>1.9927983999999899E-2</v>
      </c>
      <c r="CD122" s="425">
        <v>1.9927983999999885E-2</v>
      </c>
      <c r="CE122" s="425">
        <v>1.9927983999999864E-2</v>
      </c>
      <c r="CF122" s="425">
        <v>1.8068591999999946E-2</v>
      </c>
      <c r="CG122" s="425">
        <v>1.8068592000000057E-2</v>
      </c>
      <c r="CH122" s="425">
        <v>1.8068591999999987E-2</v>
      </c>
    </row>
    <row r="123" spans="1:86" x14ac:dyDescent="0.3">
      <c r="A123" s="127"/>
      <c r="B123" s="127"/>
      <c r="C123" s="128"/>
      <c r="D123" s="128"/>
      <c r="E123" s="128"/>
      <c r="F123" s="128"/>
      <c r="G123" s="128"/>
      <c r="H123" s="128"/>
      <c r="I123" s="128"/>
      <c r="J123" s="128"/>
      <c r="K123" s="128"/>
      <c r="L123" s="128"/>
      <c r="M123" s="128"/>
      <c r="N123" s="128"/>
    </row>
    <row r="124" spans="1:86" ht="15" thickBot="1" x14ac:dyDescent="0.35"/>
    <row r="125" spans="1:86" ht="15" thickBot="1" x14ac:dyDescent="0.35">
      <c r="C125" s="705" t="s">
        <v>246</v>
      </c>
      <c r="D125" s="702"/>
      <c r="E125" s="702"/>
      <c r="F125" s="702"/>
      <c r="G125" s="702"/>
      <c r="H125" s="702"/>
      <c r="I125" s="702"/>
      <c r="J125" s="702"/>
      <c r="K125" s="702"/>
      <c r="L125" s="702"/>
      <c r="M125" s="702"/>
      <c r="N125" s="703"/>
      <c r="O125" s="650" t="s">
        <v>246</v>
      </c>
      <c r="P125" s="651"/>
      <c r="Q125" s="651"/>
      <c r="R125" s="651"/>
      <c r="S125" s="651"/>
      <c r="T125" s="651"/>
      <c r="U125" s="651"/>
      <c r="V125" s="651"/>
      <c r="W125" s="651"/>
      <c r="X125" s="651"/>
      <c r="Y125" s="651"/>
      <c r="Z125" s="652"/>
      <c r="AA125" s="650" t="s">
        <v>246</v>
      </c>
      <c r="AB125" s="651"/>
      <c r="AC125" s="651"/>
      <c r="AD125" s="651"/>
      <c r="AE125" s="651"/>
      <c r="AF125" s="651"/>
      <c r="AG125" s="651"/>
      <c r="AH125" s="651"/>
      <c r="AI125" s="651"/>
      <c r="AJ125" s="651"/>
      <c r="AK125" s="651"/>
      <c r="AL125" s="652"/>
      <c r="AM125" s="650" t="s">
        <v>246</v>
      </c>
      <c r="AN125" s="651"/>
      <c r="AO125" s="651"/>
      <c r="AP125" s="651"/>
      <c r="AQ125" s="651"/>
      <c r="AR125" s="651"/>
      <c r="AS125" s="651"/>
      <c r="AT125" s="651"/>
      <c r="AU125" s="651"/>
      <c r="AV125" s="651"/>
      <c r="AW125" s="651"/>
      <c r="AX125" s="652"/>
      <c r="AY125" s="650" t="s">
        <v>246</v>
      </c>
      <c r="AZ125" s="651"/>
      <c r="BA125" s="651"/>
      <c r="BB125" s="651"/>
      <c r="BC125" s="651"/>
      <c r="BD125" s="651"/>
      <c r="BE125" s="651"/>
      <c r="BF125" s="651"/>
      <c r="BG125" s="651"/>
      <c r="BH125" s="651"/>
      <c r="BI125" s="651"/>
      <c r="BJ125" s="652"/>
      <c r="BK125" s="650" t="s">
        <v>246</v>
      </c>
      <c r="BL125" s="651"/>
      <c r="BM125" s="651"/>
      <c r="BN125" s="651"/>
      <c r="BO125" s="651"/>
      <c r="BP125" s="651"/>
      <c r="BQ125" s="651"/>
      <c r="BR125" s="651"/>
      <c r="BS125" s="651"/>
      <c r="BT125" s="651"/>
      <c r="BU125" s="651"/>
      <c r="BV125" s="652"/>
      <c r="BW125" s="650" t="s">
        <v>246</v>
      </c>
      <c r="BX125" s="651"/>
      <c r="BY125" s="651"/>
      <c r="BZ125" s="651"/>
      <c r="CA125" s="651"/>
      <c r="CB125" s="651"/>
      <c r="CC125" s="651"/>
      <c r="CD125" s="651"/>
      <c r="CE125" s="651"/>
      <c r="CF125" s="651"/>
      <c r="CG125" s="651"/>
      <c r="CH125" s="652"/>
    </row>
    <row r="126" spans="1:86" x14ac:dyDescent="0.3">
      <c r="A126" s="654" t="s">
        <v>247</v>
      </c>
      <c r="B126" s="360" t="s">
        <v>266</v>
      </c>
      <c r="C126" s="351">
        <f>C4</f>
        <v>43831</v>
      </c>
      <c r="D126" s="351">
        <f t="shared" ref="D126:BO126" si="140">D4</f>
        <v>43862</v>
      </c>
      <c r="E126" s="351">
        <f t="shared" si="140"/>
        <v>43891</v>
      </c>
      <c r="F126" s="351">
        <f t="shared" si="140"/>
        <v>43922</v>
      </c>
      <c r="G126" s="351">
        <f t="shared" si="140"/>
        <v>43952</v>
      </c>
      <c r="H126" s="351">
        <f t="shared" si="140"/>
        <v>43983</v>
      </c>
      <c r="I126" s="351">
        <f t="shared" si="140"/>
        <v>44013</v>
      </c>
      <c r="J126" s="351">
        <f t="shared" si="140"/>
        <v>44044</v>
      </c>
      <c r="K126" s="351">
        <f t="shared" si="140"/>
        <v>44075</v>
      </c>
      <c r="L126" s="351">
        <f t="shared" si="140"/>
        <v>44105</v>
      </c>
      <c r="M126" s="351">
        <f t="shared" si="140"/>
        <v>44136</v>
      </c>
      <c r="N126" s="351">
        <f t="shared" si="140"/>
        <v>44166</v>
      </c>
      <c r="O126" s="351">
        <f t="shared" si="140"/>
        <v>44197</v>
      </c>
      <c r="P126" s="351">
        <f t="shared" si="140"/>
        <v>44228</v>
      </c>
      <c r="Q126" s="351">
        <f t="shared" si="140"/>
        <v>44256</v>
      </c>
      <c r="R126" s="351">
        <f t="shared" si="140"/>
        <v>44287</v>
      </c>
      <c r="S126" s="351">
        <f t="shared" si="140"/>
        <v>44317</v>
      </c>
      <c r="T126" s="351">
        <f t="shared" si="140"/>
        <v>44348</v>
      </c>
      <c r="U126" s="351">
        <f t="shared" si="140"/>
        <v>44378</v>
      </c>
      <c r="V126" s="351">
        <f t="shared" si="140"/>
        <v>44409</v>
      </c>
      <c r="W126" s="351">
        <f t="shared" si="140"/>
        <v>44440</v>
      </c>
      <c r="X126" s="351">
        <f t="shared" si="140"/>
        <v>44470</v>
      </c>
      <c r="Y126" s="351">
        <f t="shared" si="140"/>
        <v>44501</v>
      </c>
      <c r="Z126" s="351">
        <f t="shared" si="140"/>
        <v>44531</v>
      </c>
      <c r="AA126" s="351">
        <f t="shared" si="140"/>
        <v>44562</v>
      </c>
      <c r="AB126" s="351">
        <f t="shared" si="140"/>
        <v>44593</v>
      </c>
      <c r="AC126" s="351">
        <f t="shared" si="140"/>
        <v>44621</v>
      </c>
      <c r="AD126" s="351">
        <f t="shared" si="140"/>
        <v>44652</v>
      </c>
      <c r="AE126" s="351">
        <f t="shared" si="140"/>
        <v>44682</v>
      </c>
      <c r="AF126" s="351">
        <f t="shared" si="140"/>
        <v>44713</v>
      </c>
      <c r="AG126" s="351">
        <f t="shared" si="140"/>
        <v>44743</v>
      </c>
      <c r="AH126" s="351">
        <f t="shared" si="140"/>
        <v>44774</v>
      </c>
      <c r="AI126" s="351">
        <f t="shared" si="140"/>
        <v>44805</v>
      </c>
      <c r="AJ126" s="351">
        <f t="shared" si="140"/>
        <v>44835</v>
      </c>
      <c r="AK126" s="351">
        <f t="shared" si="140"/>
        <v>44866</v>
      </c>
      <c r="AL126" s="351">
        <f t="shared" si="140"/>
        <v>44896</v>
      </c>
      <c r="AM126" s="351">
        <f t="shared" si="140"/>
        <v>44927</v>
      </c>
      <c r="AN126" s="351">
        <f t="shared" si="140"/>
        <v>44958</v>
      </c>
      <c r="AO126" s="351">
        <f t="shared" si="140"/>
        <v>44986</v>
      </c>
      <c r="AP126" s="351">
        <f t="shared" si="140"/>
        <v>45017</v>
      </c>
      <c r="AQ126" s="351">
        <f t="shared" si="140"/>
        <v>45047</v>
      </c>
      <c r="AR126" s="351">
        <f t="shared" si="140"/>
        <v>45078</v>
      </c>
      <c r="AS126" s="351">
        <f t="shared" si="140"/>
        <v>45108</v>
      </c>
      <c r="AT126" s="351">
        <f t="shared" si="140"/>
        <v>45139</v>
      </c>
      <c r="AU126" s="351">
        <f t="shared" si="140"/>
        <v>45170</v>
      </c>
      <c r="AV126" s="351">
        <f t="shared" si="140"/>
        <v>45200</v>
      </c>
      <c r="AW126" s="351">
        <f t="shared" si="140"/>
        <v>45231</v>
      </c>
      <c r="AX126" s="351">
        <f t="shared" si="140"/>
        <v>45261</v>
      </c>
      <c r="AY126" s="351">
        <f t="shared" si="140"/>
        <v>45292</v>
      </c>
      <c r="AZ126" s="351">
        <f t="shared" si="140"/>
        <v>45323</v>
      </c>
      <c r="BA126" s="351">
        <f t="shared" si="140"/>
        <v>45352</v>
      </c>
      <c r="BB126" s="351">
        <f t="shared" si="140"/>
        <v>45383</v>
      </c>
      <c r="BC126" s="351">
        <f t="shared" si="140"/>
        <v>45413</v>
      </c>
      <c r="BD126" s="351">
        <f t="shared" si="140"/>
        <v>45444</v>
      </c>
      <c r="BE126" s="351">
        <f t="shared" si="140"/>
        <v>45474</v>
      </c>
      <c r="BF126" s="351">
        <f t="shared" si="140"/>
        <v>45505</v>
      </c>
      <c r="BG126" s="351">
        <f t="shared" si="140"/>
        <v>45536</v>
      </c>
      <c r="BH126" s="351">
        <f t="shared" si="140"/>
        <v>45566</v>
      </c>
      <c r="BI126" s="351">
        <f t="shared" si="140"/>
        <v>45597</v>
      </c>
      <c r="BJ126" s="351">
        <f t="shared" si="140"/>
        <v>45627</v>
      </c>
      <c r="BK126" s="351">
        <f t="shared" si="140"/>
        <v>45658</v>
      </c>
      <c r="BL126" s="351">
        <f t="shared" si="140"/>
        <v>45689</v>
      </c>
      <c r="BM126" s="351">
        <f t="shared" si="140"/>
        <v>45717</v>
      </c>
      <c r="BN126" s="351">
        <f t="shared" si="140"/>
        <v>45748</v>
      </c>
      <c r="BO126" s="351">
        <f t="shared" si="140"/>
        <v>45778</v>
      </c>
      <c r="BP126" s="351">
        <f t="shared" ref="BP126:CH126" si="141">BP4</f>
        <v>45809</v>
      </c>
      <c r="BQ126" s="351">
        <f t="shared" si="141"/>
        <v>45839</v>
      </c>
      <c r="BR126" s="351">
        <f t="shared" si="141"/>
        <v>45870</v>
      </c>
      <c r="BS126" s="351">
        <f t="shared" si="141"/>
        <v>45901</v>
      </c>
      <c r="BT126" s="351">
        <f t="shared" si="141"/>
        <v>45931</v>
      </c>
      <c r="BU126" s="351">
        <f t="shared" si="141"/>
        <v>45962</v>
      </c>
      <c r="BV126" s="351">
        <f t="shared" si="141"/>
        <v>45992</v>
      </c>
      <c r="BW126" s="351">
        <f t="shared" si="141"/>
        <v>46023</v>
      </c>
      <c r="BX126" s="351">
        <f t="shared" si="141"/>
        <v>46054</v>
      </c>
      <c r="BY126" s="351">
        <f t="shared" si="141"/>
        <v>46082</v>
      </c>
      <c r="BZ126" s="351">
        <f t="shared" si="141"/>
        <v>46113</v>
      </c>
      <c r="CA126" s="351">
        <f t="shared" si="141"/>
        <v>46143</v>
      </c>
      <c r="CB126" s="351">
        <f t="shared" si="141"/>
        <v>46174</v>
      </c>
      <c r="CC126" s="351">
        <f t="shared" si="141"/>
        <v>46204</v>
      </c>
      <c r="CD126" s="351">
        <f t="shared" si="141"/>
        <v>46235</v>
      </c>
      <c r="CE126" s="351">
        <f t="shared" si="141"/>
        <v>46266</v>
      </c>
      <c r="CF126" s="351">
        <f t="shared" si="141"/>
        <v>46296</v>
      </c>
      <c r="CG126" s="351">
        <f t="shared" si="141"/>
        <v>46327</v>
      </c>
      <c r="CH126" s="352">
        <f t="shared" si="141"/>
        <v>46357</v>
      </c>
    </row>
    <row r="127" spans="1:86" x14ac:dyDescent="0.3">
      <c r="A127" s="655"/>
      <c r="B127" s="325" t="s">
        <v>229</v>
      </c>
      <c r="C127" s="130">
        <v>1.0126E-2</v>
      </c>
      <c r="D127" s="130">
        <v>1.0828000000000001E-2</v>
      </c>
      <c r="E127" s="130">
        <v>1.0834E-2</v>
      </c>
      <c r="F127" s="429">
        <v>9.3300694720660927E-3</v>
      </c>
      <c r="G127" s="429">
        <v>1.3190972391467491E-2</v>
      </c>
      <c r="H127" s="429">
        <v>3.3396509974146636E-2</v>
      </c>
      <c r="I127" s="429">
        <v>3.0311628255511709E-2</v>
      </c>
      <c r="J127" s="429">
        <v>3.0025700532701628E-2</v>
      </c>
      <c r="K127" s="429">
        <v>3.0999168728459075E-2</v>
      </c>
      <c r="L127" s="429">
        <v>1.4333326703126323E-2</v>
      </c>
      <c r="M127" s="429">
        <v>1.2574297781386794E-2</v>
      </c>
      <c r="N127" s="429">
        <v>1.0783770658233277E-2</v>
      </c>
      <c r="O127" s="429">
        <v>8.6905396105985688E-3</v>
      </c>
      <c r="P127" s="429">
        <v>9.1843635285924711E-3</v>
      </c>
      <c r="Q127" s="429">
        <v>9.3172995483337146E-3</v>
      </c>
      <c r="R127" s="429">
        <v>9.3300694720660927E-3</v>
      </c>
      <c r="S127" s="429">
        <v>1.3190972391467491E-2</v>
      </c>
      <c r="T127" s="429">
        <v>3.3396509974146636E-2</v>
      </c>
      <c r="U127" s="429">
        <v>3.0311628255511709E-2</v>
      </c>
      <c r="V127" s="429">
        <v>3.0025700532701628E-2</v>
      </c>
      <c r="W127" s="429">
        <v>3.0999168728459075E-2</v>
      </c>
      <c r="X127" s="429">
        <v>1.4333326703126323E-2</v>
      </c>
      <c r="Y127" s="429">
        <v>1.2574297781386794E-2</v>
      </c>
      <c r="Z127" s="429">
        <v>1.0783770658233277E-2</v>
      </c>
      <c r="AA127" s="429">
        <v>8.6905396105985688E-3</v>
      </c>
      <c r="AB127" s="429">
        <v>9.1843635285924711E-3</v>
      </c>
      <c r="AC127" s="429">
        <v>9.3172995483337146E-3</v>
      </c>
      <c r="AD127" s="429">
        <v>9.3300694720660927E-3</v>
      </c>
      <c r="AE127" s="429">
        <v>1.3190972391467491E-2</v>
      </c>
      <c r="AF127" s="429">
        <v>3.3396509974146636E-2</v>
      </c>
      <c r="AG127" s="429">
        <v>3.0311628255511709E-2</v>
      </c>
      <c r="AH127" s="429">
        <v>3.0025700532701628E-2</v>
      </c>
      <c r="AI127" s="429">
        <v>3.0999168728459075E-2</v>
      </c>
      <c r="AJ127" s="429">
        <v>1.4333326703126323E-2</v>
      </c>
      <c r="AK127" s="429">
        <v>1.2574297781386794E-2</v>
      </c>
      <c r="AL127" s="429">
        <v>1.0783770658233277E-2</v>
      </c>
      <c r="AM127" s="429">
        <v>8.6905396105985688E-3</v>
      </c>
      <c r="AN127" s="429">
        <v>9.1843635285924711E-3</v>
      </c>
      <c r="AO127" s="429">
        <v>9.3172995483337146E-3</v>
      </c>
      <c r="AP127" s="429">
        <v>9.3300694720660927E-3</v>
      </c>
      <c r="AQ127" s="429">
        <v>1.3190972391467491E-2</v>
      </c>
      <c r="AR127" s="429">
        <v>3.3396509974146636E-2</v>
      </c>
      <c r="AS127" s="429">
        <v>3.0311628255511709E-2</v>
      </c>
      <c r="AT127" s="429">
        <v>3.0025700532701628E-2</v>
      </c>
      <c r="AU127" s="429">
        <v>3.0999168728459075E-2</v>
      </c>
      <c r="AV127" s="429">
        <v>1.4333326703126323E-2</v>
      </c>
      <c r="AW127" s="429">
        <v>1.2574297781386794E-2</v>
      </c>
      <c r="AX127" s="429">
        <v>1.0783770658233277E-2</v>
      </c>
      <c r="AY127" s="429">
        <v>8.6905396105985688E-3</v>
      </c>
      <c r="AZ127" s="429">
        <v>9.1843635285924711E-3</v>
      </c>
      <c r="BA127" s="429">
        <v>9.3172995483337146E-3</v>
      </c>
      <c r="BB127" s="429">
        <v>9.3300694720660927E-3</v>
      </c>
      <c r="BC127" s="429">
        <v>1.3190972391467491E-2</v>
      </c>
      <c r="BD127" s="429">
        <v>3.3396509974146636E-2</v>
      </c>
      <c r="BE127" s="429">
        <v>3.0311628255511709E-2</v>
      </c>
      <c r="BF127" s="429">
        <v>3.0025700532701628E-2</v>
      </c>
      <c r="BG127" s="429">
        <v>3.0999168728459075E-2</v>
      </c>
      <c r="BH127" s="429">
        <v>1.4333326703126323E-2</v>
      </c>
      <c r="BI127" s="429">
        <v>1.2574297781386794E-2</v>
      </c>
      <c r="BJ127" s="429">
        <v>1.0783770658233277E-2</v>
      </c>
      <c r="BK127" s="429">
        <v>8.6905396105985688E-3</v>
      </c>
      <c r="BL127" s="429">
        <v>9.1843635285924711E-3</v>
      </c>
      <c r="BM127" s="429">
        <v>9.3172995483337146E-3</v>
      </c>
      <c r="BN127" s="429">
        <v>9.3300694720660927E-3</v>
      </c>
      <c r="BO127" s="429">
        <v>1.3190972391467491E-2</v>
      </c>
      <c r="BP127" s="429">
        <v>3.3396509974146636E-2</v>
      </c>
      <c r="BQ127" s="429">
        <v>3.0311628255511709E-2</v>
      </c>
      <c r="BR127" s="429">
        <v>3.0025700532701628E-2</v>
      </c>
      <c r="BS127" s="429">
        <v>3.0999168728459075E-2</v>
      </c>
      <c r="BT127" s="429">
        <v>1.4333326703126323E-2</v>
      </c>
      <c r="BU127" s="429">
        <v>1.2574297781386794E-2</v>
      </c>
      <c r="BV127" s="429">
        <v>1.0783770658233277E-2</v>
      </c>
      <c r="BW127" s="429">
        <v>8.6905396105985688E-3</v>
      </c>
      <c r="BX127" s="429">
        <v>9.1843635285924711E-3</v>
      </c>
      <c r="BY127" s="429">
        <v>9.3172995483337146E-3</v>
      </c>
      <c r="BZ127" s="429">
        <v>9.3300694720660927E-3</v>
      </c>
      <c r="CA127" s="429">
        <v>1.3190972391467491E-2</v>
      </c>
      <c r="CB127" s="429">
        <v>3.3396509974146636E-2</v>
      </c>
      <c r="CC127" s="429">
        <v>3.0311628255511709E-2</v>
      </c>
      <c r="CD127" s="429">
        <v>3.0025700532701628E-2</v>
      </c>
      <c r="CE127" s="429">
        <v>3.0999168728459075E-2</v>
      </c>
      <c r="CF127" s="429">
        <v>1.4333326703126323E-2</v>
      </c>
      <c r="CG127" s="429">
        <v>1.2574297781386794E-2</v>
      </c>
      <c r="CH127" s="429">
        <v>1.0783770658233277E-2</v>
      </c>
    </row>
    <row r="128" spans="1:86" x14ac:dyDescent="0.3">
      <c r="A128" s="655"/>
      <c r="B128" s="325" t="s">
        <v>128</v>
      </c>
      <c r="C128" s="130">
        <v>1.5914000000000001E-2</v>
      </c>
      <c r="D128" s="130">
        <v>1.6499E-2</v>
      </c>
      <c r="E128" s="130">
        <v>1.3811E-2</v>
      </c>
      <c r="F128" s="429">
        <v>9.7664417356625004E-3</v>
      </c>
      <c r="G128" s="429">
        <v>2.1051463283982559E-2</v>
      </c>
      <c r="H128" s="429">
        <v>5.6205642178387479E-2</v>
      </c>
      <c r="I128" s="429">
        <v>3.8871954473552781E-2</v>
      </c>
      <c r="J128" s="429">
        <v>4.5357306184860703E-2</v>
      </c>
      <c r="K128" s="429">
        <v>5.3567977999279676E-2</v>
      </c>
      <c r="L128" s="429">
        <v>1.3398140041059062E-2</v>
      </c>
      <c r="M128" s="429">
        <v>1.9843361120502567E-2</v>
      </c>
      <c r="N128" s="429">
        <v>9.7585757189299401E-3</v>
      </c>
      <c r="O128" s="429">
        <v>1.3661557336104716E-2</v>
      </c>
      <c r="P128" s="429">
        <v>1.3995891437648279E-2</v>
      </c>
      <c r="Q128" s="429">
        <v>1.1937688399857259E-2</v>
      </c>
      <c r="R128" s="429">
        <v>9.7664417356625004E-3</v>
      </c>
      <c r="S128" s="429">
        <v>2.1051463283982559E-2</v>
      </c>
      <c r="T128" s="429">
        <v>5.6205642178387479E-2</v>
      </c>
      <c r="U128" s="429">
        <v>3.8871954473552781E-2</v>
      </c>
      <c r="V128" s="429">
        <v>4.5357306184860703E-2</v>
      </c>
      <c r="W128" s="429">
        <v>5.3567977999279676E-2</v>
      </c>
      <c r="X128" s="429">
        <v>1.3398140041059062E-2</v>
      </c>
      <c r="Y128" s="429">
        <v>1.9843361120502567E-2</v>
      </c>
      <c r="Z128" s="429">
        <v>9.7585757189299401E-3</v>
      </c>
      <c r="AA128" s="429">
        <v>1.3661557336104716E-2</v>
      </c>
      <c r="AB128" s="429">
        <v>1.3995891437648279E-2</v>
      </c>
      <c r="AC128" s="429">
        <v>1.1937688399857259E-2</v>
      </c>
      <c r="AD128" s="429">
        <v>9.7664417356625004E-3</v>
      </c>
      <c r="AE128" s="429">
        <v>2.1051463283982559E-2</v>
      </c>
      <c r="AF128" s="429">
        <v>5.6205642178387479E-2</v>
      </c>
      <c r="AG128" s="429">
        <v>3.8871954473552781E-2</v>
      </c>
      <c r="AH128" s="429">
        <v>4.5357306184860703E-2</v>
      </c>
      <c r="AI128" s="429">
        <v>5.3567977999279676E-2</v>
      </c>
      <c r="AJ128" s="429">
        <v>1.3398140041059062E-2</v>
      </c>
      <c r="AK128" s="429">
        <v>1.9843361120502567E-2</v>
      </c>
      <c r="AL128" s="429">
        <v>9.7585757189299401E-3</v>
      </c>
      <c r="AM128" s="429">
        <v>1.3661557336104716E-2</v>
      </c>
      <c r="AN128" s="429">
        <v>1.3995891437648279E-2</v>
      </c>
      <c r="AO128" s="429">
        <v>1.1937688399857259E-2</v>
      </c>
      <c r="AP128" s="429">
        <v>9.7664417356625004E-3</v>
      </c>
      <c r="AQ128" s="429">
        <v>2.1051463283982559E-2</v>
      </c>
      <c r="AR128" s="429">
        <v>5.6205642178387479E-2</v>
      </c>
      <c r="AS128" s="429">
        <v>3.8871954473552781E-2</v>
      </c>
      <c r="AT128" s="429">
        <v>4.5357306184860703E-2</v>
      </c>
      <c r="AU128" s="429">
        <v>5.3567977999279676E-2</v>
      </c>
      <c r="AV128" s="429">
        <v>1.3398140041059062E-2</v>
      </c>
      <c r="AW128" s="429">
        <v>1.9843361120502567E-2</v>
      </c>
      <c r="AX128" s="429">
        <v>9.7585757189299401E-3</v>
      </c>
      <c r="AY128" s="429">
        <v>1.3661557336104716E-2</v>
      </c>
      <c r="AZ128" s="429">
        <v>1.3995891437648279E-2</v>
      </c>
      <c r="BA128" s="429">
        <v>1.1937688399857259E-2</v>
      </c>
      <c r="BB128" s="429">
        <v>9.7664417356625004E-3</v>
      </c>
      <c r="BC128" s="429">
        <v>2.1051463283982559E-2</v>
      </c>
      <c r="BD128" s="429">
        <v>5.6205642178387479E-2</v>
      </c>
      <c r="BE128" s="429">
        <v>3.8871954473552781E-2</v>
      </c>
      <c r="BF128" s="429">
        <v>4.5357306184860703E-2</v>
      </c>
      <c r="BG128" s="429">
        <v>5.3567977999279676E-2</v>
      </c>
      <c r="BH128" s="429">
        <v>1.3398140041059062E-2</v>
      </c>
      <c r="BI128" s="429">
        <v>1.9843361120502567E-2</v>
      </c>
      <c r="BJ128" s="429">
        <v>9.7585757189299401E-3</v>
      </c>
      <c r="BK128" s="429">
        <v>1.3661557336104716E-2</v>
      </c>
      <c r="BL128" s="429">
        <v>1.3995891437648279E-2</v>
      </c>
      <c r="BM128" s="429">
        <v>1.1937688399857259E-2</v>
      </c>
      <c r="BN128" s="429">
        <v>9.7664417356625004E-3</v>
      </c>
      <c r="BO128" s="429">
        <v>2.1051463283982559E-2</v>
      </c>
      <c r="BP128" s="429">
        <v>5.6205642178387479E-2</v>
      </c>
      <c r="BQ128" s="429">
        <v>3.8871954473552781E-2</v>
      </c>
      <c r="BR128" s="429">
        <v>4.5357306184860703E-2</v>
      </c>
      <c r="BS128" s="429">
        <v>5.3567977999279676E-2</v>
      </c>
      <c r="BT128" s="429">
        <v>1.3398140041059062E-2</v>
      </c>
      <c r="BU128" s="429">
        <v>1.9843361120502567E-2</v>
      </c>
      <c r="BV128" s="429">
        <v>9.7585757189299401E-3</v>
      </c>
      <c r="BW128" s="429">
        <v>1.3661557336104716E-2</v>
      </c>
      <c r="BX128" s="429">
        <v>1.3995891437648279E-2</v>
      </c>
      <c r="BY128" s="429">
        <v>1.1937688399857259E-2</v>
      </c>
      <c r="BZ128" s="429">
        <v>9.7664417356625004E-3</v>
      </c>
      <c r="CA128" s="429">
        <v>2.1051463283982559E-2</v>
      </c>
      <c r="CB128" s="429">
        <v>5.6205642178387479E-2</v>
      </c>
      <c r="CC128" s="429">
        <v>3.8871954473552781E-2</v>
      </c>
      <c r="CD128" s="429">
        <v>4.5357306184860703E-2</v>
      </c>
      <c r="CE128" s="429">
        <v>5.3567977999279676E-2</v>
      </c>
      <c r="CF128" s="429">
        <v>1.3398140041059062E-2</v>
      </c>
      <c r="CG128" s="429">
        <v>1.9843361120502567E-2</v>
      </c>
      <c r="CH128" s="429">
        <v>9.7585757189299401E-3</v>
      </c>
    </row>
    <row r="129" spans="1:86" x14ac:dyDescent="0.3">
      <c r="A129" s="655"/>
      <c r="B129" s="325" t="s">
        <v>230</v>
      </c>
      <c r="C129" s="130">
        <v>9.7359999999999999E-3</v>
      </c>
      <c r="D129" s="130">
        <v>1.0451999999999999E-2</v>
      </c>
      <c r="E129" s="130">
        <v>1.3606E-2</v>
      </c>
      <c r="F129" s="429">
        <v>1.2523477953738765E-2</v>
      </c>
      <c r="G129" s="429">
        <v>1.5511017884555292E-2</v>
      </c>
      <c r="H129" s="429">
        <v>4.0279244842641462E-2</v>
      </c>
      <c r="I129" s="429">
        <v>3.0246490222571087E-2</v>
      </c>
      <c r="J129" s="429">
        <v>3.3396789722178383E-2</v>
      </c>
      <c r="K129" s="429">
        <v>3.6603346879997244E-2</v>
      </c>
      <c r="L129" s="429">
        <v>1.7030212077065426E-2</v>
      </c>
      <c r="M129" s="429">
        <v>1.2611403494553954E-2</v>
      </c>
      <c r="N129" s="429">
        <v>1.2708554866204393E-2</v>
      </c>
      <c r="O129" s="429">
        <v>8.3557771746031375E-3</v>
      </c>
      <c r="P129" s="429">
        <v>8.8661221561538248E-3</v>
      </c>
      <c r="Q129" s="429">
        <v>1.1753498870943338E-2</v>
      </c>
      <c r="R129" s="429">
        <v>1.2523477953738765E-2</v>
      </c>
      <c r="S129" s="429">
        <v>1.5511017884555292E-2</v>
      </c>
      <c r="T129" s="429">
        <v>4.0279244842641462E-2</v>
      </c>
      <c r="U129" s="429">
        <v>3.0246490222571087E-2</v>
      </c>
      <c r="V129" s="429">
        <v>3.3396789722178383E-2</v>
      </c>
      <c r="W129" s="429">
        <v>3.6603346879997244E-2</v>
      </c>
      <c r="X129" s="429">
        <v>1.7030212077065426E-2</v>
      </c>
      <c r="Y129" s="429">
        <v>1.2611403494553954E-2</v>
      </c>
      <c r="Z129" s="429">
        <v>1.2708554866204393E-2</v>
      </c>
      <c r="AA129" s="429">
        <v>8.3557771746031375E-3</v>
      </c>
      <c r="AB129" s="429">
        <v>8.8661221561538248E-3</v>
      </c>
      <c r="AC129" s="429">
        <v>1.1753498870943338E-2</v>
      </c>
      <c r="AD129" s="429">
        <v>1.2523477953738765E-2</v>
      </c>
      <c r="AE129" s="429">
        <v>1.5511017884555292E-2</v>
      </c>
      <c r="AF129" s="429">
        <v>4.0279244842641462E-2</v>
      </c>
      <c r="AG129" s="429">
        <v>3.0246490222571087E-2</v>
      </c>
      <c r="AH129" s="429">
        <v>3.3396789722178383E-2</v>
      </c>
      <c r="AI129" s="429">
        <v>3.6603346879997244E-2</v>
      </c>
      <c r="AJ129" s="429">
        <v>1.7030212077065426E-2</v>
      </c>
      <c r="AK129" s="429">
        <v>1.2611403494553954E-2</v>
      </c>
      <c r="AL129" s="429">
        <v>1.2708554866204393E-2</v>
      </c>
      <c r="AM129" s="429">
        <v>8.3557771746031375E-3</v>
      </c>
      <c r="AN129" s="429">
        <v>8.8661221561538248E-3</v>
      </c>
      <c r="AO129" s="429">
        <v>1.1753498870943338E-2</v>
      </c>
      <c r="AP129" s="429">
        <v>1.2523477953738765E-2</v>
      </c>
      <c r="AQ129" s="429">
        <v>1.5511017884555292E-2</v>
      </c>
      <c r="AR129" s="429">
        <v>4.0279244842641462E-2</v>
      </c>
      <c r="AS129" s="429">
        <v>3.0246490222571087E-2</v>
      </c>
      <c r="AT129" s="429">
        <v>3.3396789722178383E-2</v>
      </c>
      <c r="AU129" s="429">
        <v>3.6603346879997244E-2</v>
      </c>
      <c r="AV129" s="429">
        <v>1.7030212077065426E-2</v>
      </c>
      <c r="AW129" s="429">
        <v>1.2611403494553954E-2</v>
      </c>
      <c r="AX129" s="429">
        <v>1.2708554866204393E-2</v>
      </c>
      <c r="AY129" s="429">
        <v>8.3557771746031375E-3</v>
      </c>
      <c r="AZ129" s="429">
        <v>8.8661221561538248E-3</v>
      </c>
      <c r="BA129" s="429">
        <v>1.1753498870943338E-2</v>
      </c>
      <c r="BB129" s="429">
        <v>1.2523477953738765E-2</v>
      </c>
      <c r="BC129" s="429">
        <v>1.5511017884555292E-2</v>
      </c>
      <c r="BD129" s="429">
        <v>4.0279244842641462E-2</v>
      </c>
      <c r="BE129" s="429">
        <v>3.0246490222571087E-2</v>
      </c>
      <c r="BF129" s="429">
        <v>3.3396789722178383E-2</v>
      </c>
      <c r="BG129" s="429">
        <v>3.6603346879997244E-2</v>
      </c>
      <c r="BH129" s="429">
        <v>1.7030212077065426E-2</v>
      </c>
      <c r="BI129" s="429">
        <v>1.2611403494553954E-2</v>
      </c>
      <c r="BJ129" s="429">
        <v>1.2708554866204393E-2</v>
      </c>
      <c r="BK129" s="429">
        <v>8.3557771746031375E-3</v>
      </c>
      <c r="BL129" s="429">
        <v>8.8661221561538248E-3</v>
      </c>
      <c r="BM129" s="429">
        <v>1.1753498870943338E-2</v>
      </c>
      <c r="BN129" s="429">
        <v>1.2523477953738765E-2</v>
      </c>
      <c r="BO129" s="429">
        <v>1.5511017884555292E-2</v>
      </c>
      <c r="BP129" s="429">
        <v>4.0279244842641462E-2</v>
      </c>
      <c r="BQ129" s="429">
        <v>3.0246490222571087E-2</v>
      </c>
      <c r="BR129" s="429">
        <v>3.3396789722178383E-2</v>
      </c>
      <c r="BS129" s="429">
        <v>3.6603346879997244E-2</v>
      </c>
      <c r="BT129" s="429">
        <v>1.7030212077065426E-2</v>
      </c>
      <c r="BU129" s="429">
        <v>1.2611403494553954E-2</v>
      </c>
      <c r="BV129" s="429">
        <v>1.2708554866204393E-2</v>
      </c>
      <c r="BW129" s="429">
        <v>8.3557771746031375E-3</v>
      </c>
      <c r="BX129" s="429">
        <v>8.8661221561538248E-3</v>
      </c>
      <c r="BY129" s="429">
        <v>1.1753498870943338E-2</v>
      </c>
      <c r="BZ129" s="429">
        <v>1.2523477953738765E-2</v>
      </c>
      <c r="CA129" s="429">
        <v>1.5511017884555292E-2</v>
      </c>
      <c r="CB129" s="429">
        <v>4.0279244842641462E-2</v>
      </c>
      <c r="CC129" s="429">
        <v>3.0246490222571087E-2</v>
      </c>
      <c r="CD129" s="429">
        <v>3.3396789722178383E-2</v>
      </c>
      <c r="CE129" s="429">
        <v>3.6603346879997244E-2</v>
      </c>
      <c r="CF129" s="429">
        <v>1.7030212077065426E-2</v>
      </c>
      <c r="CG129" s="429">
        <v>1.2611403494553954E-2</v>
      </c>
      <c r="CH129" s="429">
        <v>1.2708554866204393E-2</v>
      </c>
    </row>
    <row r="130" spans="1:86" x14ac:dyDescent="0.3">
      <c r="A130" s="655"/>
      <c r="B130" s="325" t="s">
        <v>129</v>
      </c>
      <c r="C130" s="130">
        <v>0</v>
      </c>
      <c r="D130" s="130">
        <v>0</v>
      </c>
      <c r="E130" s="130">
        <v>1.2593E-2</v>
      </c>
      <c r="F130" s="429">
        <v>1.0321710579863055E-2</v>
      </c>
      <c r="G130" s="429">
        <v>2.8707370508953747E-2</v>
      </c>
      <c r="H130" s="429">
        <v>5.725490240748439E-2</v>
      </c>
      <c r="I130" s="429">
        <v>3.9256023626103941E-2</v>
      </c>
      <c r="J130" s="429">
        <v>4.5918436764594305E-2</v>
      </c>
      <c r="K130" s="429">
        <v>5.7888264534285201E-2</v>
      </c>
      <c r="L130" s="429">
        <v>1.3219573636351361E-2</v>
      </c>
      <c r="M130" s="429">
        <v>0</v>
      </c>
      <c r="N130" s="429">
        <v>0</v>
      </c>
      <c r="O130" s="429">
        <v>0</v>
      </c>
      <c r="P130" s="429">
        <v>0</v>
      </c>
      <c r="Q130" s="429">
        <v>0</v>
      </c>
      <c r="R130" s="429">
        <v>1.0321710579863055E-2</v>
      </c>
      <c r="S130" s="429">
        <v>2.8707370508953747E-2</v>
      </c>
      <c r="T130" s="429">
        <v>5.725490240748439E-2</v>
      </c>
      <c r="U130" s="429">
        <v>3.9256023626103941E-2</v>
      </c>
      <c r="V130" s="429">
        <v>4.5918436764594305E-2</v>
      </c>
      <c r="W130" s="429">
        <v>5.7888264534285201E-2</v>
      </c>
      <c r="X130" s="429">
        <v>1.3219573636351361E-2</v>
      </c>
      <c r="Y130" s="429">
        <v>0</v>
      </c>
      <c r="Z130" s="429">
        <v>0</v>
      </c>
      <c r="AA130" s="429">
        <v>0</v>
      </c>
      <c r="AB130" s="429">
        <v>0</v>
      </c>
      <c r="AC130" s="429">
        <v>0</v>
      </c>
      <c r="AD130" s="429">
        <v>1.0321710579863055E-2</v>
      </c>
      <c r="AE130" s="429">
        <v>2.8707370508953747E-2</v>
      </c>
      <c r="AF130" s="429">
        <v>5.725490240748439E-2</v>
      </c>
      <c r="AG130" s="429">
        <v>3.9256023626103941E-2</v>
      </c>
      <c r="AH130" s="429">
        <v>4.5918436764594305E-2</v>
      </c>
      <c r="AI130" s="429">
        <v>5.7888264534285201E-2</v>
      </c>
      <c r="AJ130" s="429">
        <v>1.3219573636351361E-2</v>
      </c>
      <c r="AK130" s="429">
        <v>0</v>
      </c>
      <c r="AL130" s="429">
        <v>0</v>
      </c>
      <c r="AM130" s="429">
        <v>0</v>
      </c>
      <c r="AN130" s="429">
        <v>0</v>
      </c>
      <c r="AO130" s="429">
        <v>0</v>
      </c>
      <c r="AP130" s="429">
        <v>1.0321710579863055E-2</v>
      </c>
      <c r="AQ130" s="429">
        <v>2.8707370508953747E-2</v>
      </c>
      <c r="AR130" s="429">
        <v>5.725490240748439E-2</v>
      </c>
      <c r="AS130" s="429">
        <v>3.9256023626103941E-2</v>
      </c>
      <c r="AT130" s="429">
        <v>4.5918436764594305E-2</v>
      </c>
      <c r="AU130" s="429">
        <v>5.7888264534285201E-2</v>
      </c>
      <c r="AV130" s="429">
        <v>1.3219573636351361E-2</v>
      </c>
      <c r="AW130" s="429">
        <v>0</v>
      </c>
      <c r="AX130" s="429">
        <v>0</v>
      </c>
      <c r="AY130" s="429">
        <v>0</v>
      </c>
      <c r="AZ130" s="429">
        <v>0</v>
      </c>
      <c r="BA130" s="429">
        <v>0</v>
      </c>
      <c r="BB130" s="429">
        <v>1.0321710579863055E-2</v>
      </c>
      <c r="BC130" s="429">
        <v>2.8707370508953747E-2</v>
      </c>
      <c r="BD130" s="429">
        <v>5.725490240748439E-2</v>
      </c>
      <c r="BE130" s="429">
        <v>3.9256023626103941E-2</v>
      </c>
      <c r="BF130" s="429">
        <v>4.5918436764594305E-2</v>
      </c>
      <c r="BG130" s="429">
        <v>5.7888264534285201E-2</v>
      </c>
      <c r="BH130" s="429">
        <v>1.3219573636351361E-2</v>
      </c>
      <c r="BI130" s="429">
        <v>0</v>
      </c>
      <c r="BJ130" s="429">
        <v>0</v>
      </c>
      <c r="BK130" s="429">
        <v>0</v>
      </c>
      <c r="BL130" s="429">
        <v>0</v>
      </c>
      <c r="BM130" s="429">
        <v>0</v>
      </c>
      <c r="BN130" s="429">
        <v>1.0321710579863055E-2</v>
      </c>
      <c r="BO130" s="429">
        <v>2.8707370508953747E-2</v>
      </c>
      <c r="BP130" s="429">
        <v>5.725490240748439E-2</v>
      </c>
      <c r="BQ130" s="429">
        <v>3.9256023626103941E-2</v>
      </c>
      <c r="BR130" s="429">
        <v>4.5918436764594305E-2</v>
      </c>
      <c r="BS130" s="429">
        <v>5.7888264534285201E-2</v>
      </c>
      <c r="BT130" s="429">
        <v>1.3219573636351361E-2</v>
      </c>
      <c r="BU130" s="429">
        <v>0</v>
      </c>
      <c r="BV130" s="429">
        <v>0</v>
      </c>
      <c r="BW130" s="429">
        <v>0</v>
      </c>
      <c r="BX130" s="429">
        <v>0</v>
      </c>
      <c r="BY130" s="429">
        <v>0</v>
      </c>
      <c r="BZ130" s="429">
        <v>1.0321710579863055E-2</v>
      </c>
      <c r="CA130" s="429">
        <v>2.8707370508953747E-2</v>
      </c>
      <c r="CB130" s="429">
        <v>5.725490240748439E-2</v>
      </c>
      <c r="CC130" s="429">
        <v>3.9256023626103941E-2</v>
      </c>
      <c r="CD130" s="429">
        <v>4.5918436764594305E-2</v>
      </c>
      <c r="CE130" s="429">
        <v>5.7888264534285201E-2</v>
      </c>
      <c r="CF130" s="429">
        <v>1.3219573636351361E-2</v>
      </c>
      <c r="CG130" s="429">
        <v>0</v>
      </c>
      <c r="CH130" s="429">
        <v>0</v>
      </c>
    </row>
    <row r="131" spans="1:86" x14ac:dyDescent="0.3">
      <c r="A131" s="655"/>
      <c r="B131" s="325" t="s">
        <v>231</v>
      </c>
      <c r="C131" s="130">
        <v>1.897E-3</v>
      </c>
      <c r="D131" s="130">
        <v>1.9740000000000001E-3</v>
      </c>
      <c r="E131" s="130">
        <v>2.8299999999999999E-4</v>
      </c>
      <c r="F131" s="429">
        <v>1.4844313197169632E-3</v>
      </c>
      <c r="G131" s="429">
        <v>2.9707296977562786E-4</v>
      </c>
      <c r="H131" s="429">
        <v>6.6015297877556852E-4</v>
      </c>
      <c r="I131" s="429">
        <v>8.1969564125558496E-5</v>
      </c>
      <c r="J131" s="429">
        <v>6.9835035625883594E-4</v>
      </c>
      <c r="K131" s="429">
        <v>6.5884510241158455E-4</v>
      </c>
      <c r="L131" s="429">
        <v>2.3971139056324186E-4</v>
      </c>
      <c r="M131" s="429">
        <v>2.736397347236708E-5</v>
      </c>
      <c r="N131" s="429">
        <v>2.0525246777853903E-4</v>
      </c>
      <c r="O131" s="429">
        <v>1.6281637189139251E-3</v>
      </c>
      <c r="P131" s="429">
        <v>1.6786293240557046E-3</v>
      </c>
      <c r="Q131" s="429">
        <v>2.5279300023637111E-4</v>
      </c>
      <c r="R131" s="429">
        <v>1.4844313197169632E-3</v>
      </c>
      <c r="S131" s="429">
        <v>2.9707296977562786E-4</v>
      </c>
      <c r="T131" s="429">
        <v>6.6015297877556852E-4</v>
      </c>
      <c r="U131" s="429">
        <v>8.1969564125558496E-5</v>
      </c>
      <c r="V131" s="429">
        <v>6.9835035625883594E-4</v>
      </c>
      <c r="W131" s="429">
        <v>6.5884510241158455E-4</v>
      </c>
      <c r="X131" s="429">
        <v>2.3971139056324186E-4</v>
      </c>
      <c r="Y131" s="429">
        <v>2.736397347236708E-5</v>
      </c>
      <c r="Z131" s="429">
        <v>2.0525246777853903E-4</v>
      </c>
      <c r="AA131" s="429">
        <v>1.6281637189139251E-3</v>
      </c>
      <c r="AB131" s="429">
        <v>1.6786293240557046E-3</v>
      </c>
      <c r="AC131" s="429">
        <v>2.5279300023637111E-4</v>
      </c>
      <c r="AD131" s="429">
        <v>1.4844313197169632E-3</v>
      </c>
      <c r="AE131" s="429">
        <v>2.9707296977562786E-4</v>
      </c>
      <c r="AF131" s="429">
        <v>6.6015297877556852E-4</v>
      </c>
      <c r="AG131" s="429">
        <v>8.1969564125558496E-5</v>
      </c>
      <c r="AH131" s="429">
        <v>6.9835035625883594E-4</v>
      </c>
      <c r="AI131" s="429">
        <v>6.5884510241158455E-4</v>
      </c>
      <c r="AJ131" s="429">
        <v>2.3971139056324186E-4</v>
      </c>
      <c r="AK131" s="429">
        <v>2.736397347236708E-5</v>
      </c>
      <c r="AL131" s="429">
        <v>2.0525246777853903E-4</v>
      </c>
      <c r="AM131" s="429">
        <v>1.6281637189139251E-3</v>
      </c>
      <c r="AN131" s="429">
        <v>1.6786293240557046E-3</v>
      </c>
      <c r="AO131" s="429">
        <v>2.5279300023637111E-4</v>
      </c>
      <c r="AP131" s="429">
        <v>1.4844313197169632E-3</v>
      </c>
      <c r="AQ131" s="429">
        <v>2.9707296977562786E-4</v>
      </c>
      <c r="AR131" s="429">
        <v>6.6015297877556852E-4</v>
      </c>
      <c r="AS131" s="429">
        <v>8.1969564125558496E-5</v>
      </c>
      <c r="AT131" s="429">
        <v>6.9835035625883594E-4</v>
      </c>
      <c r="AU131" s="429">
        <v>6.5884510241158455E-4</v>
      </c>
      <c r="AV131" s="429">
        <v>2.3971139056324186E-4</v>
      </c>
      <c r="AW131" s="429">
        <v>2.736397347236708E-5</v>
      </c>
      <c r="AX131" s="429">
        <v>2.0525246777853903E-4</v>
      </c>
      <c r="AY131" s="429">
        <v>1.6281637189139251E-3</v>
      </c>
      <c r="AZ131" s="429">
        <v>1.6786293240557046E-3</v>
      </c>
      <c r="BA131" s="429">
        <v>2.5279300023637111E-4</v>
      </c>
      <c r="BB131" s="429">
        <v>1.4844313197169632E-3</v>
      </c>
      <c r="BC131" s="429">
        <v>2.9707296977562786E-4</v>
      </c>
      <c r="BD131" s="429">
        <v>6.6015297877556852E-4</v>
      </c>
      <c r="BE131" s="429">
        <v>8.1969564125558496E-5</v>
      </c>
      <c r="BF131" s="429">
        <v>6.9835035625883594E-4</v>
      </c>
      <c r="BG131" s="429">
        <v>6.5884510241158455E-4</v>
      </c>
      <c r="BH131" s="429">
        <v>2.3971139056324186E-4</v>
      </c>
      <c r="BI131" s="429">
        <v>2.736397347236708E-5</v>
      </c>
      <c r="BJ131" s="429">
        <v>2.0525246777853903E-4</v>
      </c>
      <c r="BK131" s="429">
        <v>1.6281637189139251E-3</v>
      </c>
      <c r="BL131" s="429">
        <v>1.6786293240557046E-3</v>
      </c>
      <c r="BM131" s="429">
        <v>2.5279300023637111E-4</v>
      </c>
      <c r="BN131" s="429">
        <v>1.4844313197169632E-3</v>
      </c>
      <c r="BO131" s="429">
        <v>2.9707296977562786E-4</v>
      </c>
      <c r="BP131" s="429">
        <v>6.6015297877556852E-4</v>
      </c>
      <c r="BQ131" s="429">
        <v>8.1969564125558496E-5</v>
      </c>
      <c r="BR131" s="429">
        <v>6.9835035625883594E-4</v>
      </c>
      <c r="BS131" s="429">
        <v>6.5884510241158455E-4</v>
      </c>
      <c r="BT131" s="429">
        <v>2.3971139056324186E-4</v>
      </c>
      <c r="BU131" s="429">
        <v>2.736397347236708E-5</v>
      </c>
      <c r="BV131" s="429">
        <v>2.0525246777853903E-4</v>
      </c>
      <c r="BW131" s="429">
        <v>1.6281637189139251E-3</v>
      </c>
      <c r="BX131" s="429">
        <v>1.6786293240557046E-3</v>
      </c>
      <c r="BY131" s="429">
        <v>2.5279300023637111E-4</v>
      </c>
      <c r="BZ131" s="429">
        <v>1.4844313197169632E-3</v>
      </c>
      <c r="CA131" s="429">
        <v>2.9707296977562786E-4</v>
      </c>
      <c r="CB131" s="429">
        <v>6.6015297877556852E-4</v>
      </c>
      <c r="CC131" s="429">
        <v>8.1969564125558496E-5</v>
      </c>
      <c r="CD131" s="429">
        <v>6.9835035625883594E-4</v>
      </c>
      <c r="CE131" s="429">
        <v>6.5884510241158455E-4</v>
      </c>
      <c r="CF131" s="429">
        <v>2.3971139056324186E-4</v>
      </c>
      <c r="CG131" s="429">
        <v>2.736397347236708E-5</v>
      </c>
      <c r="CH131" s="429">
        <v>2.0525246777853903E-4</v>
      </c>
    </row>
    <row r="132" spans="1:86" x14ac:dyDescent="0.3">
      <c r="A132" s="655"/>
      <c r="B132" s="326" t="s">
        <v>131</v>
      </c>
      <c r="C132" s="130">
        <v>1.5914999999999999E-2</v>
      </c>
      <c r="D132" s="130">
        <v>1.6522999999999999E-2</v>
      </c>
      <c r="E132" s="130">
        <v>1.4227999999999999E-2</v>
      </c>
      <c r="F132" s="429">
        <v>1.2761917396770914E-2</v>
      </c>
      <c r="G132" s="429">
        <v>1.1624343448128488E-2</v>
      </c>
      <c r="H132" s="429">
        <v>0</v>
      </c>
      <c r="I132" s="429">
        <v>0</v>
      </c>
      <c r="J132" s="429">
        <v>0</v>
      </c>
      <c r="K132" s="429">
        <v>3.3819556488432434E-2</v>
      </c>
      <c r="L132" s="429">
        <v>1.569196336800998E-2</v>
      </c>
      <c r="M132" s="429">
        <v>2.0699636429393212E-2</v>
      </c>
      <c r="N132" s="429">
        <v>9.7630296804752416E-3</v>
      </c>
      <c r="O132" s="429">
        <v>1.3661973402149941E-2</v>
      </c>
      <c r="P132" s="429">
        <v>1.4015661382962317E-2</v>
      </c>
      <c r="Q132" s="429">
        <v>1.2311180388589181E-2</v>
      </c>
      <c r="R132" s="429">
        <v>1.2761917396770914E-2</v>
      </c>
      <c r="S132" s="429">
        <v>1.1624343448128488E-2</v>
      </c>
      <c r="T132" s="429">
        <v>0</v>
      </c>
      <c r="U132" s="429">
        <v>0</v>
      </c>
      <c r="V132" s="429">
        <v>0</v>
      </c>
      <c r="W132" s="429">
        <v>3.3819556488432434E-2</v>
      </c>
      <c r="X132" s="429">
        <v>1.569196336800998E-2</v>
      </c>
      <c r="Y132" s="429">
        <v>2.0699636429393212E-2</v>
      </c>
      <c r="Z132" s="429">
        <v>9.7630296804752416E-3</v>
      </c>
      <c r="AA132" s="429">
        <v>1.3661973402149941E-2</v>
      </c>
      <c r="AB132" s="429">
        <v>1.4015661382962317E-2</v>
      </c>
      <c r="AC132" s="429">
        <v>1.2311180388589181E-2</v>
      </c>
      <c r="AD132" s="429">
        <v>1.2761917396770914E-2</v>
      </c>
      <c r="AE132" s="429">
        <v>1.1624343448128488E-2</v>
      </c>
      <c r="AF132" s="429">
        <v>0</v>
      </c>
      <c r="AG132" s="429">
        <v>0</v>
      </c>
      <c r="AH132" s="429">
        <v>0</v>
      </c>
      <c r="AI132" s="429">
        <v>3.3819556488432434E-2</v>
      </c>
      <c r="AJ132" s="429">
        <v>1.569196336800998E-2</v>
      </c>
      <c r="AK132" s="429">
        <v>2.0699636429393212E-2</v>
      </c>
      <c r="AL132" s="429">
        <v>9.7630296804752416E-3</v>
      </c>
      <c r="AM132" s="429">
        <v>1.3661973402149941E-2</v>
      </c>
      <c r="AN132" s="429">
        <v>1.4015661382962317E-2</v>
      </c>
      <c r="AO132" s="429">
        <v>1.2311180388589181E-2</v>
      </c>
      <c r="AP132" s="429">
        <v>1.2761917396770914E-2</v>
      </c>
      <c r="AQ132" s="429">
        <v>1.1624343448128488E-2</v>
      </c>
      <c r="AR132" s="429">
        <v>0</v>
      </c>
      <c r="AS132" s="429">
        <v>0</v>
      </c>
      <c r="AT132" s="429">
        <v>0</v>
      </c>
      <c r="AU132" s="429">
        <v>3.3819556488432434E-2</v>
      </c>
      <c r="AV132" s="429">
        <v>1.569196336800998E-2</v>
      </c>
      <c r="AW132" s="429">
        <v>2.0699636429393212E-2</v>
      </c>
      <c r="AX132" s="429">
        <v>9.7630296804752416E-3</v>
      </c>
      <c r="AY132" s="429">
        <v>1.3661973402149941E-2</v>
      </c>
      <c r="AZ132" s="429">
        <v>1.4015661382962317E-2</v>
      </c>
      <c r="BA132" s="429">
        <v>1.2311180388589181E-2</v>
      </c>
      <c r="BB132" s="429">
        <v>1.2761917396770914E-2</v>
      </c>
      <c r="BC132" s="429">
        <v>1.1624343448128488E-2</v>
      </c>
      <c r="BD132" s="429">
        <v>0</v>
      </c>
      <c r="BE132" s="429">
        <v>0</v>
      </c>
      <c r="BF132" s="429">
        <v>0</v>
      </c>
      <c r="BG132" s="429">
        <v>3.3819556488432434E-2</v>
      </c>
      <c r="BH132" s="429">
        <v>1.569196336800998E-2</v>
      </c>
      <c r="BI132" s="429">
        <v>2.0699636429393212E-2</v>
      </c>
      <c r="BJ132" s="429">
        <v>9.7630296804752416E-3</v>
      </c>
      <c r="BK132" s="429">
        <v>1.3661973402149941E-2</v>
      </c>
      <c r="BL132" s="429">
        <v>1.4015661382962317E-2</v>
      </c>
      <c r="BM132" s="429">
        <v>1.2311180388589181E-2</v>
      </c>
      <c r="BN132" s="429">
        <v>1.2761917396770914E-2</v>
      </c>
      <c r="BO132" s="429">
        <v>1.1624343448128488E-2</v>
      </c>
      <c r="BP132" s="429">
        <v>0</v>
      </c>
      <c r="BQ132" s="429">
        <v>0</v>
      </c>
      <c r="BR132" s="429">
        <v>0</v>
      </c>
      <c r="BS132" s="429">
        <v>3.3819556488432434E-2</v>
      </c>
      <c r="BT132" s="429">
        <v>1.569196336800998E-2</v>
      </c>
      <c r="BU132" s="429">
        <v>2.0699636429393212E-2</v>
      </c>
      <c r="BV132" s="429">
        <v>9.7630296804752416E-3</v>
      </c>
      <c r="BW132" s="429">
        <v>1.3661973402149941E-2</v>
      </c>
      <c r="BX132" s="429">
        <v>1.4015661382962317E-2</v>
      </c>
      <c r="BY132" s="429">
        <v>1.2311180388589181E-2</v>
      </c>
      <c r="BZ132" s="429">
        <v>1.2761917396770914E-2</v>
      </c>
      <c r="CA132" s="429">
        <v>1.1624343448128488E-2</v>
      </c>
      <c r="CB132" s="429">
        <v>0</v>
      </c>
      <c r="CC132" s="429">
        <v>0</v>
      </c>
      <c r="CD132" s="429">
        <v>0</v>
      </c>
      <c r="CE132" s="429">
        <v>3.3819556488432434E-2</v>
      </c>
      <c r="CF132" s="429">
        <v>1.569196336800998E-2</v>
      </c>
      <c r="CG132" s="429">
        <v>2.0699636429393212E-2</v>
      </c>
      <c r="CH132" s="429">
        <v>9.7630296804752416E-3</v>
      </c>
    </row>
    <row r="133" spans="1:86" x14ac:dyDescent="0.3">
      <c r="A133" s="655"/>
      <c r="B133" s="326" t="s">
        <v>132</v>
      </c>
      <c r="C133" s="130">
        <v>1.5914000000000001E-2</v>
      </c>
      <c r="D133" s="130">
        <v>1.6499E-2</v>
      </c>
      <c r="E133" s="130">
        <v>1.3811E-2</v>
      </c>
      <c r="F133" s="429">
        <v>9.7664417356625004E-3</v>
      </c>
      <c r="G133" s="429">
        <v>2.1051463283982559E-2</v>
      </c>
      <c r="H133" s="429">
        <v>5.6205642178387479E-2</v>
      </c>
      <c r="I133" s="429">
        <v>3.8871954473552781E-2</v>
      </c>
      <c r="J133" s="429">
        <v>4.5357306184860703E-2</v>
      </c>
      <c r="K133" s="429">
        <v>5.3567977999279676E-2</v>
      </c>
      <c r="L133" s="429">
        <v>1.3398140041059062E-2</v>
      </c>
      <c r="M133" s="429">
        <v>1.9843361120502567E-2</v>
      </c>
      <c r="N133" s="429">
        <v>9.7585757189299401E-3</v>
      </c>
      <c r="O133" s="429">
        <v>1.3661557336104716E-2</v>
      </c>
      <c r="P133" s="429">
        <v>1.3995891437648279E-2</v>
      </c>
      <c r="Q133" s="429">
        <v>1.1937688399857259E-2</v>
      </c>
      <c r="R133" s="429">
        <v>9.7664417356625004E-3</v>
      </c>
      <c r="S133" s="429">
        <v>2.1051463283982559E-2</v>
      </c>
      <c r="T133" s="429">
        <v>5.6205642178387479E-2</v>
      </c>
      <c r="U133" s="429">
        <v>3.8871954473552781E-2</v>
      </c>
      <c r="V133" s="429">
        <v>4.5357306184860703E-2</v>
      </c>
      <c r="W133" s="429">
        <v>5.3567977999279676E-2</v>
      </c>
      <c r="X133" s="429">
        <v>1.3398140041059062E-2</v>
      </c>
      <c r="Y133" s="429">
        <v>1.9843361120502567E-2</v>
      </c>
      <c r="Z133" s="429">
        <v>9.7585757189299401E-3</v>
      </c>
      <c r="AA133" s="429">
        <v>1.3661557336104716E-2</v>
      </c>
      <c r="AB133" s="429">
        <v>1.3995891437648279E-2</v>
      </c>
      <c r="AC133" s="429">
        <v>1.1937688399857259E-2</v>
      </c>
      <c r="AD133" s="429">
        <v>9.7664417356625004E-3</v>
      </c>
      <c r="AE133" s="429">
        <v>2.1051463283982559E-2</v>
      </c>
      <c r="AF133" s="429">
        <v>5.6205642178387479E-2</v>
      </c>
      <c r="AG133" s="429">
        <v>3.8871954473552781E-2</v>
      </c>
      <c r="AH133" s="429">
        <v>4.5357306184860703E-2</v>
      </c>
      <c r="AI133" s="429">
        <v>5.3567977999279676E-2</v>
      </c>
      <c r="AJ133" s="429">
        <v>1.3398140041059062E-2</v>
      </c>
      <c r="AK133" s="429">
        <v>1.9843361120502567E-2</v>
      </c>
      <c r="AL133" s="429">
        <v>9.7585757189299401E-3</v>
      </c>
      <c r="AM133" s="429">
        <v>1.3661557336104716E-2</v>
      </c>
      <c r="AN133" s="429">
        <v>1.3995891437648279E-2</v>
      </c>
      <c r="AO133" s="429">
        <v>1.1937688399857259E-2</v>
      </c>
      <c r="AP133" s="429">
        <v>9.7664417356625004E-3</v>
      </c>
      <c r="AQ133" s="429">
        <v>2.1051463283982559E-2</v>
      </c>
      <c r="AR133" s="429">
        <v>5.6205642178387479E-2</v>
      </c>
      <c r="AS133" s="429">
        <v>3.8871954473552781E-2</v>
      </c>
      <c r="AT133" s="429">
        <v>4.5357306184860703E-2</v>
      </c>
      <c r="AU133" s="429">
        <v>5.3567977999279676E-2</v>
      </c>
      <c r="AV133" s="429">
        <v>1.3398140041059062E-2</v>
      </c>
      <c r="AW133" s="429">
        <v>1.9843361120502567E-2</v>
      </c>
      <c r="AX133" s="429">
        <v>9.7585757189299401E-3</v>
      </c>
      <c r="AY133" s="429">
        <v>1.3661557336104716E-2</v>
      </c>
      <c r="AZ133" s="429">
        <v>1.3995891437648279E-2</v>
      </c>
      <c r="BA133" s="429">
        <v>1.1937688399857259E-2</v>
      </c>
      <c r="BB133" s="429">
        <v>9.7664417356625004E-3</v>
      </c>
      <c r="BC133" s="429">
        <v>2.1051463283982559E-2</v>
      </c>
      <c r="BD133" s="429">
        <v>5.6205642178387479E-2</v>
      </c>
      <c r="BE133" s="429">
        <v>3.8871954473552781E-2</v>
      </c>
      <c r="BF133" s="429">
        <v>4.5357306184860703E-2</v>
      </c>
      <c r="BG133" s="429">
        <v>5.3567977999279676E-2</v>
      </c>
      <c r="BH133" s="429">
        <v>1.3398140041059062E-2</v>
      </c>
      <c r="BI133" s="429">
        <v>1.9843361120502567E-2</v>
      </c>
      <c r="BJ133" s="429">
        <v>9.7585757189299401E-3</v>
      </c>
      <c r="BK133" s="429">
        <v>1.3661557336104716E-2</v>
      </c>
      <c r="BL133" s="429">
        <v>1.3995891437648279E-2</v>
      </c>
      <c r="BM133" s="429">
        <v>1.1937688399857259E-2</v>
      </c>
      <c r="BN133" s="429">
        <v>9.7664417356625004E-3</v>
      </c>
      <c r="BO133" s="429">
        <v>2.1051463283982559E-2</v>
      </c>
      <c r="BP133" s="429">
        <v>5.6205642178387479E-2</v>
      </c>
      <c r="BQ133" s="429">
        <v>3.8871954473552781E-2</v>
      </c>
      <c r="BR133" s="429">
        <v>4.5357306184860703E-2</v>
      </c>
      <c r="BS133" s="429">
        <v>5.3567977999279676E-2</v>
      </c>
      <c r="BT133" s="429">
        <v>1.3398140041059062E-2</v>
      </c>
      <c r="BU133" s="429">
        <v>1.9843361120502567E-2</v>
      </c>
      <c r="BV133" s="429">
        <v>9.7585757189299401E-3</v>
      </c>
      <c r="BW133" s="429">
        <v>1.3661557336104716E-2</v>
      </c>
      <c r="BX133" s="429">
        <v>1.3995891437648279E-2</v>
      </c>
      <c r="BY133" s="429">
        <v>1.1937688399857259E-2</v>
      </c>
      <c r="BZ133" s="429">
        <v>9.7664417356625004E-3</v>
      </c>
      <c r="CA133" s="429">
        <v>2.1051463283982559E-2</v>
      </c>
      <c r="CB133" s="429">
        <v>5.6205642178387479E-2</v>
      </c>
      <c r="CC133" s="429">
        <v>3.8871954473552781E-2</v>
      </c>
      <c r="CD133" s="429">
        <v>4.5357306184860703E-2</v>
      </c>
      <c r="CE133" s="429">
        <v>5.3567977999279676E-2</v>
      </c>
      <c r="CF133" s="429">
        <v>1.3398140041059062E-2</v>
      </c>
      <c r="CG133" s="429">
        <v>1.9843361120502567E-2</v>
      </c>
      <c r="CH133" s="429">
        <v>9.7585757189299401E-3</v>
      </c>
    </row>
    <row r="134" spans="1:86" x14ac:dyDescent="0.3">
      <c r="A134" s="655"/>
      <c r="B134" s="326" t="s">
        <v>133</v>
      </c>
      <c r="C134" s="130">
        <v>1.1906999999999999E-2</v>
      </c>
      <c r="D134" s="130">
        <v>1.2029E-2</v>
      </c>
      <c r="E134" s="130">
        <v>1.2024999999999999E-2</v>
      </c>
      <c r="F134" s="429">
        <v>1.1792871777240846E-2</v>
      </c>
      <c r="G134" s="429">
        <v>1.578914962311392E-2</v>
      </c>
      <c r="H134" s="429">
        <v>3.8597945966901144E-2</v>
      </c>
      <c r="I134" s="429">
        <v>3.3826852839564304E-2</v>
      </c>
      <c r="J134" s="429">
        <v>3.3498800092871747E-2</v>
      </c>
      <c r="K134" s="429">
        <v>3.356331002034596E-2</v>
      </c>
      <c r="L134" s="429">
        <v>1.7558679118536522E-2</v>
      </c>
      <c r="M134" s="429">
        <v>1.4060264333344693E-2</v>
      </c>
      <c r="N134" s="429">
        <v>1.1646934294827344E-2</v>
      </c>
      <c r="O134" s="429">
        <v>1.0218487348935303E-2</v>
      </c>
      <c r="P134" s="429">
        <v>1.0200323043128763E-2</v>
      </c>
      <c r="Q134" s="429">
        <v>1.0356312921313933E-2</v>
      </c>
      <c r="R134" s="429">
        <v>1.1792871777240846E-2</v>
      </c>
      <c r="S134" s="429">
        <v>1.578914962311392E-2</v>
      </c>
      <c r="T134" s="429">
        <v>3.8597945966901144E-2</v>
      </c>
      <c r="U134" s="429">
        <v>3.3826852839564304E-2</v>
      </c>
      <c r="V134" s="429">
        <v>3.3498800092871747E-2</v>
      </c>
      <c r="W134" s="429">
        <v>3.356331002034596E-2</v>
      </c>
      <c r="X134" s="429">
        <v>1.7558679118536522E-2</v>
      </c>
      <c r="Y134" s="429">
        <v>1.4060264333344693E-2</v>
      </c>
      <c r="Z134" s="429">
        <v>1.1646934294827344E-2</v>
      </c>
      <c r="AA134" s="429">
        <v>1.0218487348935303E-2</v>
      </c>
      <c r="AB134" s="429">
        <v>1.0200323043128763E-2</v>
      </c>
      <c r="AC134" s="429">
        <v>1.0356312921313933E-2</v>
      </c>
      <c r="AD134" s="429">
        <v>1.1792871777240846E-2</v>
      </c>
      <c r="AE134" s="429">
        <v>1.578914962311392E-2</v>
      </c>
      <c r="AF134" s="429">
        <v>3.8597945966901144E-2</v>
      </c>
      <c r="AG134" s="429">
        <v>3.3826852839564304E-2</v>
      </c>
      <c r="AH134" s="429">
        <v>3.3498800092871747E-2</v>
      </c>
      <c r="AI134" s="429">
        <v>3.356331002034596E-2</v>
      </c>
      <c r="AJ134" s="429">
        <v>1.7558679118536522E-2</v>
      </c>
      <c r="AK134" s="429">
        <v>1.4060264333344693E-2</v>
      </c>
      <c r="AL134" s="429">
        <v>1.1646934294827344E-2</v>
      </c>
      <c r="AM134" s="429">
        <v>1.0218487348935303E-2</v>
      </c>
      <c r="AN134" s="429">
        <v>1.0200323043128763E-2</v>
      </c>
      <c r="AO134" s="429">
        <v>1.0356312921313933E-2</v>
      </c>
      <c r="AP134" s="429">
        <v>1.1792871777240846E-2</v>
      </c>
      <c r="AQ134" s="429">
        <v>1.578914962311392E-2</v>
      </c>
      <c r="AR134" s="429">
        <v>3.8597945966901144E-2</v>
      </c>
      <c r="AS134" s="429">
        <v>3.3826852839564304E-2</v>
      </c>
      <c r="AT134" s="429">
        <v>3.3498800092871747E-2</v>
      </c>
      <c r="AU134" s="429">
        <v>3.356331002034596E-2</v>
      </c>
      <c r="AV134" s="429">
        <v>1.7558679118536522E-2</v>
      </c>
      <c r="AW134" s="429">
        <v>1.4060264333344693E-2</v>
      </c>
      <c r="AX134" s="429">
        <v>1.1646934294827344E-2</v>
      </c>
      <c r="AY134" s="429">
        <v>1.0218487348935303E-2</v>
      </c>
      <c r="AZ134" s="429">
        <v>1.0200323043128763E-2</v>
      </c>
      <c r="BA134" s="429">
        <v>1.0356312921313933E-2</v>
      </c>
      <c r="BB134" s="429">
        <v>1.1792871777240846E-2</v>
      </c>
      <c r="BC134" s="429">
        <v>1.578914962311392E-2</v>
      </c>
      <c r="BD134" s="429">
        <v>3.8597945966901144E-2</v>
      </c>
      <c r="BE134" s="429">
        <v>3.3826852839564304E-2</v>
      </c>
      <c r="BF134" s="429">
        <v>3.3498800092871747E-2</v>
      </c>
      <c r="BG134" s="429">
        <v>3.356331002034596E-2</v>
      </c>
      <c r="BH134" s="429">
        <v>1.7558679118536522E-2</v>
      </c>
      <c r="BI134" s="429">
        <v>1.4060264333344693E-2</v>
      </c>
      <c r="BJ134" s="429">
        <v>1.1646934294827344E-2</v>
      </c>
      <c r="BK134" s="429">
        <v>1.0218487348935303E-2</v>
      </c>
      <c r="BL134" s="429">
        <v>1.0200323043128763E-2</v>
      </c>
      <c r="BM134" s="429">
        <v>1.0356312921313933E-2</v>
      </c>
      <c r="BN134" s="429">
        <v>1.1792871777240846E-2</v>
      </c>
      <c r="BO134" s="429">
        <v>1.578914962311392E-2</v>
      </c>
      <c r="BP134" s="429">
        <v>3.8597945966901144E-2</v>
      </c>
      <c r="BQ134" s="429">
        <v>3.3826852839564304E-2</v>
      </c>
      <c r="BR134" s="429">
        <v>3.3498800092871747E-2</v>
      </c>
      <c r="BS134" s="429">
        <v>3.356331002034596E-2</v>
      </c>
      <c r="BT134" s="429">
        <v>1.7558679118536522E-2</v>
      </c>
      <c r="BU134" s="429">
        <v>1.4060264333344693E-2</v>
      </c>
      <c r="BV134" s="429">
        <v>1.1646934294827344E-2</v>
      </c>
      <c r="BW134" s="429">
        <v>1.0218487348935303E-2</v>
      </c>
      <c r="BX134" s="429">
        <v>1.0200323043128763E-2</v>
      </c>
      <c r="BY134" s="429">
        <v>1.0356312921313933E-2</v>
      </c>
      <c r="BZ134" s="429">
        <v>1.1792871777240846E-2</v>
      </c>
      <c r="CA134" s="429">
        <v>1.578914962311392E-2</v>
      </c>
      <c r="CB134" s="429">
        <v>3.8597945966901144E-2</v>
      </c>
      <c r="CC134" s="429">
        <v>3.3826852839564304E-2</v>
      </c>
      <c r="CD134" s="429">
        <v>3.3498800092871747E-2</v>
      </c>
      <c r="CE134" s="429">
        <v>3.356331002034596E-2</v>
      </c>
      <c r="CF134" s="429">
        <v>1.7558679118536522E-2</v>
      </c>
      <c r="CG134" s="429">
        <v>1.4060264333344693E-2</v>
      </c>
      <c r="CH134" s="429">
        <v>1.1646934294827344E-2</v>
      </c>
    </row>
    <row r="135" spans="1:86" x14ac:dyDescent="0.3">
      <c r="A135" s="655"/>
      <c r="B135" s="326" t="s">
        <v>134</v>
      </c>
      <c r="C135" s="130">
        <v>1.0126E-2</v>
      </c>
      <c r="D135" s="130">
        <v>1.0828000000000001E-2</v>
      </c>
      <c r="E135" s="130">
        <v>1.0834E-2</v>
      </c>
      <c r="F135" s="429">
        <v>9.3300694720660927E-3</v>
      </c>
      <c r="G135" s="429">
        <v>1.3190972391467491E-2</v>
      </c>
      <c r="H135" s="429">
        <v>3.3396509974146636E-2</v>
      </c>
      <c r="I135" s="429">
        <v>3.0311628255511709E-2</v>
      </c>
      <c r="J135" s="429">
        <v>3.0025700532701628E-2</v>
      </c>
      <c r="K135" s="429">
        <v>3.0999168728459075E-2</v>
      </c>
      <c r="L135" s="429">
        <v>1.4333326703126323E-2</v>
      </c>
      <c r="M135" s="429">
        <v>1.2574297781386794E-2</v>
      </c>
      <c r="N135" s="429">
        <v>1.0783770658233277E-2</v>
      </c>
      <c r="O135" s="429">
        <v>8.6905396105985688E-3</v>
      </c>
      <c r="P135" s="429">
        <v>9.1843635285924711E-3</v>
      </c>
      <c r="Q135" s="429">
        <v>9.3172995483337146E-3</v>
      </c>
      <c r="R135" s="429">
        <v>9.3300694720660927E-3</v>
      </c>
      <c r="S135" s="429">
        <v>1.3190972391467491E-2</v>
      </c>
      <c r="T135" s="429">
        <v>3.3396509974146636E-2</v>
      </c>
      <c r="U135" s="429">
        <v>3.0311628255511709E-2</v>
      </c>
      <c r="V135" s="429">
        <v>3.0025700532701628E-2</v>
      </c>
      <c r="W135" s="429">
        <v>3.0999168728459075E-2</v>
      </c>
      <c r="X135" s="429">
        <v>1.4333326703126323E-2</v>
      </c>
      <c r="Y135" s="429">
        <v>1.2574297781386794E-2</v>
      </c>
      <c r="Z135" s="429">
        <v>1.0783770658233277E-2</v>
      </c>
      <c r="AA135" s="429">
        <v>8.6905396105985688E-3</v>
      </c>
      <c r="AB135" s="429">
        <v>9.1843635285924711E-3</v>
      </c>
      <c r="AC135" s="429">
        <v>9.3172995483337146E-3</v>
      </c>
      <c r="AD135" s="429">
        <v>9.3300694720660927E-3</v>
      </c>
      <c r="AE135" s="429">
        <v>1.3190972391467491E-2</v>
      </c>
      <c r="AF135" s="429">
        <v>3.3396509974146636E-2</v>
      </c>
      <c r="AG135" s="429">
        <v>3.0311628255511709E-2</v>
      </c>
      <c r="AH135" s="429">
        <v>3.0025700532701628E-2</v>
      </c>
      <c r="AI135" s="429">
        <v>3.0999168728459075E-2</v>
      </c>
      <c r="AJ135" s="429">
        <v>1.4333326703126323E-2</v>
      </c>
      <c r="AK135" s="429">
        <v>1.2574297781386794E-2</v>
      </c>
      <c r="AL135" s="429">
        <v>1.0783770658233277E-2</v>
      </c>
      <c r="AM135" s="429">
        <v>8.6905396105985688E-3</v>
      </c>
      <c r="AN135" s="429">
        <v>9.1843635285924711E-3</v>
      </c>
      <c r="AO135" s="429">
        <v>9.3172995483337146E-3</v>
      </c>
      <c r="AP135" s="429">
        <v>9.3300694720660927E-3</v>
      </c>
      <c r="AQ135" s="429">
        <v>1.3190972391467491E-2</v>
      </c>
      <c r="AR135" s="429">
        <v>3.3396509974146636E-2</v>
      </c>
      <c r="AS135" s="429">
        <v>3.0311628255511709E-2</v>
      </c>
      <c r="AT135" s="429">
        <v>3.0025700532701628E-2</v>
      </c>
      <c r="AU135" s="429">
        <v>3.0999168728459075E-2</v>
      </c>
      <c r="AV135" s="429">
        <v>1.4333326703126323E-2</v>
      </c>
      <c r="AW135" s="429">
        <v>1.2574297781386794E-2</v>
      </c>
      <c r="AX135" s="429">
        <v>1.0783770658233277E-2</v>
      </c>
      <c r="AY135" s="429">
        <v>8.6905396105985688E-3</v>
      </c>
      <c r="AZ135" s="429">
        <v>9.1843635285924711E-3</v>
      </c>
      <c r="BA135" s="429">
        <v>9.3172995483337146E-3</v>
      </c>
      <c r="BB135" s="429">
        <v>9.3300694720660927E-3</v>
      </c>
      <c r="BC135" s="429">
        <v>1.3190972391467491E-2</v>
      </c>
      <c r="BD135" s="429">
        <v>3.3396509974146636E-2</v>
      </c>
      <c r="BE135" s="429">
        <v>3.0311628255511709E-2</v>
      </c>
      <c r="BF135" s="429">
        <v>3.0025700532701628E-2</v>
      </c>
      <c r="BG135" s="429">
        <v>3.0999168728459075E-2</v>
      </c>
      <c r="BH135" s="429">
        <v>1.4333326703126323E-2</v>
      </c>
      <c r="BI135" s="429">
        <v>1.2574297781386794E-2</v>
      </c>
      <c r="BJ135" s="429">
        <v>1.0783770658233277E-2</v>
      </c>
      <c r="BK135" s="429">
        <v>8.6905396105985688E-3</v>
      </c>
      <c r="BL135" s="429">
        <v>9.1843635285924711E-3</v>
      </c>
      <c r="BM135" s="429">
        <v>9.3172995483337146E-3</v>
      </c>
      <c r="BN135" s="429">
        <v>9.3300694720660927E-3</v>
      </c>
      <c r="BO135" s="429">
        <v>1.3190972391467491E-2</v>
      </c>
      <c r="BP135" s="429">
        <v>3.3396509974146636E-2</v>
      </c>
      <c r="BQ135" s="429">
        <v>3.0311628255511709E-2</v>
      </c>
      <c r="BR135" s="429">
        <v>3.0025700532701628E-2</v>
      </c>
      <c r="BS135" s="429">
        <v>3.0999168728459075E-2</v>
      </c>
      <c r="BT135" s="429">
        <v>1.4333326703126323E-2</v>
      </c>
      <c r="BU135" s="429">
        <v>1.2574297781386794E-2</v>
      </c>
      <c r="BV135" s="429">
        <v>1.0783770658233277E-2</v>
      </c>
      <c r="BW135" s="429">
        <v>8.6905396105985688E-3</v>
      </c>
      <c r="BX135" s="429">
        <v>9.1843635285924711E-3</v>
      </c>
      <c r="BY135" s="429">
        <v>9.3172995483337146E-3</v>
      </c>
      <c r="BZ135" s="429">
        <v>9.3300694720660927E-3</v>
      </c>
      <c r="CA135" s="429">
        <v>1.3190972391467491E-2</v>
      </c>
      <c r="CB135" s="429">
        <v>3.3396509974146636E-2</v>
      </c>
      <c r="CC135" s="429">
        <v>3.0311628255511709E-2</v>
      </c>
      <c r="CD135" s="429">
        <v>3.0025700532701628E-2</v>
      </c>
      <c r="CE135" s="429">
        <v>3.0999168728459075E-2</v>
      </c>
      <c r="CF135" s="429">
        <v>1.4333326703126323E-2</v>
      </c>
      <c r="CG135" s="429">
        <v>1.2574297781386794E-2</v>
      </c>
      <c r="CH135" s="429">
        <v>1.0783770658233277E-2</v>
      </c>
    </row>
    <row r="136" spans="1:86" x14ac:dyDescent="0.3">
      <c r="A136" s="655"/>
      <c r="B136" s="326" t="s">
        <v>232</v>
      </c>
      <c r="C136" s="130">
        <v>1.0126E-2</v>
      </c>
      <c r="D136" s="130">
        <v>1.0828000000000001E-2</v>
      </c>
      <c r="E136" s="130">
        <v>1.0834E-2</v>
      </c>
      <c r="F136" s="429">
        <v>9.3300694720660927E-3</v>
      </c>
      <c r="G136" s="429">
        <v>1.3190972391467491E-2</v>
      </c>
      <c r="H136" s="429">
        <v>3.3396509974146636E-2</v>
      </c>
      <c r="I136" s="429">
        <v>3.0311628255511709E-2</v>
      </c>
      <c r="J136" s="429">
        <v>3.0025700532701628E-2</v>
      </c>
      <c r="K136" s="429">
        <v>3.0999168728459075E-2</v>
      </c>
      <c r="L136" s="429">
        <v>1.4333326703126323E-2</v>
      </c>
      <c r="M136" s="429">
        <v>1.2574297781386794E-2</v>
      </c>
      <c r="N136" s="429">
        <v>1.0783770658233277E-2</v>
      </c>
      <c r="O136" s="429">
        <v>8.6905396105985688E-3</v>
      </c>
      <c r="P136" s="429">
        <v>9.1843635285924711E-3</v>
      </c>
      <c r="Q136" s="429">
        <v>9.3172995483337146E-3</v>
      </c>
      <c r="R136" s="429">
        <v>9.3300694720660927E-3</v>
      </c>
      <c r="S136" s="429">
        <v>1.3190972391467491E-2</v>
      </c>
      <c r="T136" s="429">
        <v>3.3396509974146636E-2</v>
      </c>
      <c r="U136" s="429">
        <v>3.0311628255511709E-2</v>
      </c>
      <c r="V136" s="429">
        <v>3.0025700532701628E-2</v>
      </c>
      <c r="W136" s="429">
        <v>3.0999168728459075E-2</v>
      </c>
      <c r="X136" s="429">
        <v>1.4333326703126323E-2</v>
      </c>
      <c r="Y136" s="429">
        <v>1.2574297781386794E-2</v>
      </c>
      <c r="Z136" s="429">
        <v>1.0783770658233277E-2</v>
      </c>
      <c r="AA136" s="429">
        <v>8.6905396105985688E-3</v>
      </c>
      <c r="AB136" s="429">
        <v>9.1843635285924711E-3</v>
      </c>
      <c r="AC136" s="429">
        <v>9.3172995483337146E-3</v>
      </c>
      <c r="AD136" s="429">
        <v>9.3300694720660927E-3</v>
      </c>
      <c r="AE136" s="429">
        <v>1.3190972391467491E-2</v>
      </c>
      <c r="AF136" s="429">
        <v>3.3396509974146636E-2</v>
      </c>
      <c r="AG136" s="429">
        <v>3.0311628255511709E-2</v>
      </c>
      <c r="AH136" s="429">
        <v>3.0025700532701628E-2</v>
      </c>
      <c r="AI136" s="429">
        <v>3.0999168728459075E-2</v>
      </c>
      <c r="AJ136" s="429">
        <v>1.4333326703126323E-2</v>
      </c>
      <c r="AK136" s="429">
        <v>1.2574297781386794E-2</v>
      </c>
      <c r="AL136" s="429">
        <v>1.0783770658233277E-2</v>
      </c>
      <c r="AM136" s="429">
        <v>8.6905396105985688E-3</v>
      </c>
      <c r="AN136" s="429">
        <v>9.1843635285924711E-3</v>
      </c>
      <c r="AO136" s="429">
        <v>9.3172995483337146E-3</v>
      </c>
      <c r="AP136" s="429">
        <v>9.3300694720660927E-3</v>
      </c>
      <c r="AQ136" s="429">
        <v>1.3190972391467491E-2</v>
      </c>
      <c r="AR136" s="429">
        <v>3.3396509974146636E-2</v>
      </c>
      <c r="AS136" s="429">
        <v>3.0311628255511709E-2</v>
      </c>
      <c r="AT136" s="429">
        <v>3.0025700532701628E-2</v>
      </c>
      <c r="AU136" s="429">
        <v>3.0999168728459075E-2</v>
      </c>
      <c r="AV136" s="429">
        <v>1.4333326703126323E-2</v>
      </c>
      <c r="AW136" s="429">
        <v>1.2574297781386794E-2</v>
      </c>
      <c r="AX136" s="429">
        <v>1.0783770658233277E-2</v>
      </c>
      <c r="AY136" s="429">
        <v>8.6905396105985688E-3</v>
      </c>
      <c r="AZ136" s="429">
        <v>9.1843635285924711E-3</v>
      </c>
      <c r="BA136" s="429">
        <v>9.3172995483337146E-3</v>
      </c>
      <c r="BB136" s="429">
        <v>9.3300694720660927E-3</v>
      </c>
      <c r="BC136" s="429">
        <v>1.3190972391467491E-2</v>
      </c>
      <c r="BD136" s="429">
        <v>3.3396509974146636E-2</v>
      </c>
      <c r="BE136" s="429">
        <v>3.0311628255511709E-2</v>
      </c>
      <c r="BF136" s="429">
        <v>3.0025700532701628E-2</v>
      </c>
      <c r="BG136" s="429">
        <v>3.0999168728459075E-2</v>
      </c>
      <c r="BH136" s="429">
        <v>1.4333326703126323E-2</v>
      </c>
      <c r="BI136" s="429">
        <v>1.2574297781386794E-2</v>
      </c>
      <c r="BJ136" s="429">
        <v>1.0783770658233277E-2</v>
      </c>
      <c r="BK136" s="429">
        <v>8.6905396105985688E-3</v>
      </c>
      <c r="BL136" s="429">
        <v>9.1843635285924711E-3</v>
      </c>
      <c r="BM136" s="429">
        <v>9.3172995483337146E-3</v>
      </c>
      <c r="BN136" s="429">
        <v>9.3300694720660927E-3</v>
      </c>
      <c r="BO136" s="429">
        <v>1.3190972391467491E-2</v>
      </c>
      <c r="BP136" s="429">
        <v>3.3396509974146636E-2</v>
      </c>
      <c r="BQ136" s="429">
        <v>3.0311628255511709E-2</v>
      </c>
      <c r="BR136" s="429">
        <v>3.0025700532701628E-2</v>
      </c>
      <c r="BS136" s="429">
        <v>3.0999168728459075E-2</v>
      </c>
      <c r="BT136" s="429">
        <v>1.4333326703126323E-2</v>
      </c>
      <c r="BU136" s="429">
        <v>1.2574297781386794E-2</v>
      </c>
      <c r="BV136" s="429">
        <v>1.0783770658233277E-2</v>
      </c>
      <c r="BW136" s="429">
        <v>8.6905396105985688E-3</v>
      </c>
      <c r="BX136" s="429">
        <v>9.1843635285924711E-3</v>
      </c>
      <c r="BY136" s="429">
        <v>9.3172995483337146E-3</v>
      </c>
      <c r="BZ136" s="429">
        <v>9.3300694720660927E-3</v>
      </c>
      <c r="CA136" s="429">
        <v>1.3190972391467491E-2</v>
      </c>
      <c r="CB136" s="429">
        <v>3.3396509974146636E-2</v>
      </c>
      <c r="CC136" s="429">
        <v>3.0311628255511709E-2</v>
      </c>
      <c r="CD136" s="429">
        <v>3.0025700532701628E-2</v>
      </c>
      <c r="CE136" s="429">
        <v>3.0999168728459075E-2</v>
      </c>
      <c r="CF136" s="429">
        <v>1.4333326703126323E-2</v>
      </c>
      <c r="CG136" s="429">
        <v>1.2574297781386794E-2</v>
      </c>
      <c r="CH136" s="429">
        <v>1.0783770658233277E-2</v>
      </c>
    </row>
    <row r="137" spans="1:86" x14ac:dyDescent="0.3">
      <c r="A137" s="655"/>
      <c r="B137" s="326" t="s">
        <v>233</v>
      </c>
      <c r="C137" s="130">
        <v>1.0126E-2</v>
      </c>
      <c r="D137" s="130">
        <v>1.0828000000000001E-2</v>
      </c>
      <c r="E137" s="130">
        <v>1.0834E-2</v>
      </c>
      <c r="F137" s="429">
        <v>9.3300694720660927E-3</v>
      </c>
      <c r="G137" s="429">
        <v>1.3190972391467491E-2</v>
      </c>
      <c r="H137" s="429">
        <v>3.3396509974146636E-2</v>
      </c>
      <c r="I137" s="429">
        <v>3.0311628255511709E-2</v>
      </c>
      <c r="J137" s="429">
        <v>3.0025700532701628E-2</v>
      </c>
      <c r="K137" s="429">
        <v>3.0999168728459075E-2</v>
      </c>
      <c r="L137" s="429">
        <v>1.4333326703126323E-2</v>
      </c>
      <c r="M137" s="429">
        <v>1.2574297781386794E-2</v>
      </c>
      <c r="N137" s="429">
        <v>1.0783770658233277E-2</v>
      </c>
      <c r="O137" s="429">
        <v>8.6905396105985688E-3</v>
      </c>
      <c r="P137" s="429">
        <v>9.1843635285924711E-3</v>
      </c>
      <c r="Q137" s="429">
        <v>9.3172995483337146E-3</v>
      </c>
      <c r="R137" s="429">
        <v>9.3300694720660927E-3</v>
      </c>
      <c r="S137" s="429">
        <v>1.3190972391467491E-2</v>
      </c>
      <c r="T137" s="429">
        <v>3.3396509974146636E-2</v>
      </c>
      <c r="U137" s="429">
        <v>3.0311628255511709E-2</v>
      </c>
      <c r="V137" s="429">
        <v>3.0025700532701628E-2</v>
      </c>
      <c r="W137" s="429">
        <v>3.0999168728459075E-2</v>
      </c>
      <c r="X137" s="429">
        <v>1.4333326703126323E-2</v>
      </c>
      <c r="Y137" s="429">
        <v>1.2574297781386794E-2</v>
      </c>
      <c r="Z137" s="429">
        <v>1.0783770658233277E-2</v>
      </c>
      <c r="AA137" s="429">
        <v>8.6905396105985688E-3</v>
      </c>
      <c r="AB137" s="429">
        <v>9.1843635285924711E-3</v>
      </c>
      <c r="AC137" s="429">
        <v>9.3172995483337146E-3</v>
      </c>
      <c r="AD137" s="429">
        <v>9.3300694720660927E-3</v>
      </c>
      <c r="AE137" s="429">
        <v>1.3190972391467491E-2</v>
      </c>
      <c r="AF137" s="429">
        <v>3.3396509974146636E-2</v>
      </c>
      <c r="AG137" s="429">
        <v>3.0311628255511709E-2</v>
      </c>
      <c r="AH137" s="429">
        <v>3.0025700532701628E-2</v>
      </c>
      <c r="AI137" s="429">
        <v>3.0999168728459075E-2</v>
      </c>
      <c r="AJ137" s="429">
        <v>1.4333326703126323E-2</v>
      </c>
      <c r="AK137" s="429">
        <v>1.2574297781386794E-2</v>
      </c>
      <c r="AL137" s="429">
        <v>1.0783770658233277E-2</v>
      </c>
      <c r="AM137" s="429">
        <v>8.6905396105985688E-3</v>
      </c>
      <c r="AN137" s="429">
        <v>9.1843635285924711E-3</v>
      </c>
      <c r="AO137" s="429">
        <v>9.3172995483337146E-3</v>
      </c>
      <c r="AP137" s="429">
        <v>9.3300694720660927E-3</v>
      </c>
      <c r="AQ137" s="429">
        <v>1.3190972391467491E-2</v>
      </c>
      <c r="AR137" s="429">
        <v>3.3396509974146636E-2</v>
      </c>
      <c r="AS137" s="429">
        <v>3.0311628255511709E-2</v>
      </c>
      <c r="AT137" s="429">
        <v>3.0025700532701628E-2</v>
      </c>
      <c r="AU137" s="429">
        <v>3.0999168728459075E-2</v>
      </c>
      <c r="AV137" s="429">
        <v>1.4333326703126323E-2</v>
      </c>
      <c r="AW137" s="429">
        <v>1.2574297781386794E-2</v>
      </c>
      <c r="AX137" s="429">
        <v>1.0783770658233277E-2</v>
      </c>
      <c r="AY137" s="429">
        <v>8.6905396105985688E-3</v>
      </c>
      <c r="AZ137" s="429">
        <v>9.1843635285924711E-3</v>
      </c>
      <c r="BA137" s="429">
        <v>9.3172995483337146E-3</v>
      </c>
      <c r="BB137" s="429">
        <v>9.3300694720660927E-3</v>
      </c>
      <c r="BC137" s="429">
        <v>1.3190972391467491E-2</v>
      </c>
      <c r="BD137" s="429">
        <v>3.3396509974146636E-2</v>
      </c>
      <c r="BE137" s="429">
        <v>3.0311628255511709E-2</v>
      </c>
      <c r="BF137" s="429">
        <v>3.0025700532701628E-2</v>
      </c>
      <c r="BG137" s="429">
        <v>3.0999168728459075E-2</v>
      </c>
      <c r="BH137" s="429">
        <v>1.4333326703126323E-2</v>
      </c>
      <c r="BI137" s="429">
        <v>1.2574297781386794E-2</v>
      </c>
      <c r="BJ137" s="429">
        <v>1.0783770658233277E-2</v>
      </c>
      <c r="BK137" s="429">
        <v>8.6905396105985688E-3</v>
      </c>
      <c r="BL137" s="429">
        <v>9.1843635285924711E-3</v>
      </c>
      <c r="BM137" s="429">
        <v>9.3172995483337146E-3</v>
      </c>
      <c r="BN137" s="429">
        <v>9.3300694720660927E-3</v>
      </c>
      <c r="BO137" s="429">
        <v>1.3190972391467491E-2</v>
      </c>
      <c r="BP137" s="429">
        <v>3.3396509974146636E-2</v>
      </c>
      <c r="BQ137" s="429">
        <v>3.0311628255511709E-2</v>
      </c>
      <c r="BR137" s="429">
        <v>3.0025700532701628E-2</v>
      </c>
      <c r="BS137" s="429">
        <v>3.0999168728459075E-2</v>
      </c>
      <c r="BT137" s="429">
        <v>1.4333326703126323E-2</v>
      </c>
      <c r="BU137" s="429">
        <v>1.2574297781386794E-2</v>
      </c>
      <c r="BV137" s="429">
        <v>1.0783770658233277E-2</v>
      </c>
      <c r="BW137" s="429">
        <v>8.6905396105985688E-3</v>
      </c>
      <c r="BX137" s="429">
        <v>9.1843635285924711E-3</v>
      </c>
      <c r="BY137" s="429">
        <v>9.3172995483337146E-3</v>
      </c>
      <c r="BZ137" s="429">
        <v>9.3300694720660927E-3</v>
      </c>
      <c r="CA137" s="429">
        <v>1.3190972391467491E-2</v>
      </c>
      <c r="CB137" s="429">
        <v>3.3396509974146636E-2</v>
      </c>
      <c r="CC137" s="429">
        <v>3.0311628255511709E-2</v>
      </c>
      <c r="CD137" s="429">
        <v>3.0025700532701628E-2</v>
      </c>
      <c r="CE137" s="429">
        <v>3.0999168728459075E-2</v>
      </c>
      <c r="CF137" s="429">
        <v>1.4333326703126323E-2</v>
      </c>
      <c r="CG137" s="429">
        <v>1.2574297781386794E-2</v>
      </c>
      <c r="CH137" s="429">
        <v>1.0783770658233277E-2</v>
      </c>
    </row>
    <row r="138" spans="1:86" x14ac:dyDescent="0.3">
      <c r="A138" s="655"/>
      <c r="B138" s="326" t="s">
        <v>136</v>
      </c>
      <c r="C138" s="130">
        <v>8.3879999999999996E-3</v>
      </c>
      <c r="D138" s="130">
        <v>9.0139999999999994E-3</v>
      </c>
      <c r="E138" s="130">
        <v>1.0437E-2</v>
      </c>
      <c r="F138" s="429">
        <v>8.9643969886217239E-3</v>
      </c>
      <c r="G138" s="429">
        <v>1.1442954360114992E-2</v>
      </c>
      <c r="H138" s="429">
        <v>3.0341130046812329E-2</v>
      </c>
      <c r="I138" s="429">
        <v>2.4767427374638579E-2</v>
      </c>
      <c r="J138" s="429">
        <v>2.5844708490436505E-2</v>
      </c>
      <c r="K138" s="429">
        <v>2.7140278723847423E-2</v>
      </c>
      <c r="L138" s="429">
        <v>1.2426704003105844E-2</v>
      </c>
      <c r="M138" s="429">
        <v>1.0317878648079915E-2</v>
      </c>
      <c r="N138" s="429">
        <v>9.3080976984780718E-3</v>
      </c>
      <c r="O138" s="429">
        <v>7.1991147668578103E-3</v>
      </c>
      <c r="P138" s="429">
        <v>7.6506976126562275E-3</v>
      </c>
      <c r="Q138" s="429">
        <v>8.9709893841287691E-3</v>
      </c>
      <c r="R138" s="429">
        <v>8.9643969886217239E-3</v>
      </c>
      <c r="S138" s="429">
        <v>1.1442954360114992E-2</v>
      </c>
      <c r="T138" s="429">
        <v>3.0341130046812329E-2</v>
      </c>
      <c r="U138" s="429">
        <v>2.4767427374638579E-2</v>
      </c>
      <c r="V138" s="429">
        <v>2.5844708490436505E-2</v>
      </c>
      <c r="W138" s="429">
        <v>2.7140278723847423E-2</v>
      </c>
      <c r="X138" s="429">
        <v>1.2426704003105844E-2</v>
      </c>
      <c r="Y138" s="429">
        <v>1.0317878648079915E-2</v>
      </c>
      <c r="Z138" s="429">
        <v>9.3080976984780718E-3</v>
      </c>
      <c r="AA138" s="429">
        <v>7.1991147668578103E-3</v>
      </c>
      <c r="AB138" s="429">
        <v>7.6506976126562275E-3</v>
      </c>
      <c r="AC138" s="429">
        <v>8.9709893841287691E-3</v>
      </c>
      <c r="AD138" s="429">
        <v>8.9643969886217239E-3</v>
      </c>
      <c r="AE138" s="429">
        <v>1.1442954360114992E-2</v>
      </c>
      <c r="AF138" s="429">
        <v>3.0341130046812329E-2</v>
      </c>
      <c r="AG138" s="429">
        <v>2.4767427374638579E-2</v>
      </c>
      <c r="AH138" s="429">
        <v>2.5844708490436505E-2</v>
      </c>
      <c r="AI138" s="429">
        <v>2.7140278723847423E-2</v>
      </c>
      <c r="AJ138" s="429">
        <v>1.2426704003105844E-2</v>
      </c>
      <c r="AK138" s="429">
        <v>1.0317878648079915E-2</v>
      </c>
      <c r="AL138" s="429">
        <v>9.3080976984780718E-3</v>
      </c>
      <c r="AM138" s="429">
        <v>7.1991147668578103E-3</v>
      </c>
      <c r="AN138" s="429">
        <v>7.6506976126562275E-3</v>
      </c>
      <c r="AO138" s="429">
        <v>8.9709893841287691E-3</v>
      </c>
      <c r="AP138" s="429">
        <v>8.9643969886217239E-3</v>
      </c>
      <c r="AQ138" s="429">
        <v>1.1442954360114992E-2</v>
      </c>
      <c r="AR138" s="429">
        <v>3.0341130046812329E-2</v>
      </c>
      <c r="AS138" s="429">
        <v>2.4767427374638579E-2</v>
      </c>
      <c r="AT138" s="429">
        <v>2.5844708490436505E-2</v>
      </c>
      <c r="AU138" s="429">
        <v>2.7140278723847423E-2</v>
      </c>
      <c r="AV138" s="429">
        <v>1.2426704003105844E-2</v>
      </c>
      <c r="AW138" s="429">
        <v>1.0317878648079915E-2</v>
      </c>
      <c r="AX138" s="429">
        <v>9.3080976984780718E-3</v>
      </c>
      <c r="AY138" s="429">
        <v>7.1991147668578103E-3</v>
      </c>
      <c r="AZ138" s="429">
        <v>7.6506976126562275E-3</v>
      </c>
      <c r="BA138" s="429">
        <v>8.9709893841287691E-3</v>
      </c>
      <c r="BB138" s="429">
        <v>8.9643969886217239E-3</v>
      </c>
      <c r="BC138" s="429">
        <v>1.1442954360114992E-2</v>
      </c>
      <c r="BD138" s="429">
        <v>3.0341130046812329E-2</v>
      </c>
      <c r="BE138" s="429">
        <v>2.4767427374638579E-2</v>
      </c>
      <c r="BF138" s="429">
        <v>2.5844708490436505E-2</v>
      </c>
      <c r="BG138" s="429">
        <v>2.7140278723847423E-2</v>
      </c>
      <c r="BH138" s="429">
        <v>1.2426704003105844E-2</v>
      </c>
      <c r="BI138" s="429">
        <v>1.0317878648079915E-2</v>
      </c>
      <c r="BJ138" s="429">
        <v>9.3080976984780718E-3</v>
      </c>
      <c r="BK138" s="429">
        <v>7.1991147668578103E-3</v>
      </c>
      <c r="BL138" s="429">
        <v>7.6506976126562275E-3</v>
      </c>
      <c r="BM138" s="429">
        <v>8.9709893841287691E-3</v>
      </c>
      <c r="BN138" s="429">
        <v>8.9643969886217239E-3</v>
      </c>
      <c r="BO138" s="429">
        <v>1.1442954360114992E-2</v>
      </c>
      <c r="BP138" s="429">
        <v>3.0341130046812329E-2</v>
      </c>
      <c r="BQ138" s="429">
        <v>2.4767427374638579E-2</v>
      </c>
      <c r="BR138" s="429">
        <v>2.5844708490436505E-2</v>
      </c>
      <c r="BS138" s="429">
        <v>2.7140278723847423E-2</v>
      </c>
      <c r="BT138" s="429">
        <v>1.2426704003105844E-2</v>
      </c>
      <c r="BU138" s="429">
        <v>1.0317878648079915E-2</v>
      </c>
      <c r="BV138" s="429">
        <v>9.3080976984780718E-3</v>
      </c>
      <c r="BW138" s="429">
        <v>7.1991147668578103E-3</v>
      </c>
      <c r="BX138" s="429">
        <v>7.6506976126562275E-3</v>
      </c>
      <c r="BY138" s="429">
        <v>8.9709893841287691E-3</v>
      </c>
      <c r="BZ138" s="429">
        <v>8.9643969886217239E-3</v>
      </c>
      <c r="CA138" s="429">
        <v>1.1442954360114992E-2</v>
      </c>
      <c r="CB138" s="429">
        <v>3.0341130046812329E-2</v>
      </c>
      <c r="CC138" s="429">
        <v>2.4767427374638579E-2</v>
      </c>
      <c r="CD138" s="429">
        <v>2.5844708490436505E-2</v>
      </c>
      <c r="CE138" s="429">
        <v>2.7140278723847423E-2</v>
      </c>
      <c r="CF138" s="429">
        <v>1.2426704003105844E-2</v>
      </c>
      <c r="CG138" s="429">
        <v>1.0317878648079915E-2</v>
      </c>
      <c r="CH138" s="429">
        <v>9.3080976984780718E-3</v>
      </c>
    </row>
    <row r="139" spans="1:86" ht="15" thickBot="1" x14ac:dyDescent="0.35">
      <c r="A139" s="656"/>
      <c r="B139" s="327" t="s">
        <v>137</v>
      </c>
      <c r="C139" s="131">
        <v>8.3359999999999997E-3</v>
      </c>
      <c r="D139" s="131">
        <v>8.9809999999999994E-3</v>
      </c>
      <c r="E139" s="131">
        <v>1.2722000000000001E-2</v>
      </c>
      <c r="F139" s="429">
        <v>1.1802242805610763E-2</v>
      </c>
      <c r="G139" s="429">
        <v>1.5000840581295125E-2</v>
      </c>
      <c r="H139" s="429">
        <v>4.2210463928937021E-2</v>
      </c>
      <c r="I139" s="429">
        <v>2.7762795137090041E-2</v>
      </c>
      <c r="J139" s="429">
        <v>3.2665598756010897E-2</v>
      </c>
      <c r="K139" s="429">
        <v>3.534763464999735E-2</v>
      </c>
      <c r="L139" s="429">
        <v>1.7000613729307223E-2</v>
      </c>
      <c r="M139" s="429">
        <v>1.1491929220535387E-2</v>
      </c>
      <c r="N139" s="429">
        <v>1.2288942749910168E-2</v>
      </c>
      <c r="O139" s="429">
        <v>7.1543069772339258E-3</v>
      </c>
      <c r="P139" s="429">
        <v>7.6225204669467857E-3</v>
      </c>
      <c r="Q139" s="429">
        <v>1.0964634736445759E-2</v>
      </c>
      <c r="R139" s="429">
        <v>1.1802242805610763E-2</v>
      </c>
      <c r="S139" s="429">
        <v>1.5000840581295125E-2</v>
      </c>
      <c r="T139" s="429">
        <v>4.2210463928937021E-2</v>
      </c>
      <c r="U139" s="429">
        <v>2.7762795137090041E-2</v>
      </c>
      <c r="V139" s="429">
        <v>3.2665598756010897E-2</v>
      </c>
      <c r="W139" s="429">
        <v>3.534763464999735E-2</v>
      </c>
      <c r="X139" s="429">
        <v>1.7000613729307223E-2</v>
      </c>
      <c r="Y139" s="429">
        <v>1.1491929220535387E-2</v>
      </c>
      <c r="Z139" s="429">
        <v>1.2288942749910168E-2</v>
      </c>
      <c r="AA139" s="429">
        <v>7.1543069772339258E-3</v>
      </c>
      <c r="AB139" s="429">
        <v>7.6225204669467857E-3</v>
      </c>
      <c r="AC139" s="429">
        <v>1.0964634736445759E-2</v>
      </c>
      <c r="AD139" s="429">
        <v>1.1802242805610763E-2</v>
      </c>
      <c r="AE139" s="429">
        <v>1.5000840581295125E-2</v>
      </c>
      <c r="AF139" s="429">
        <v>4.2210463928937021E-2</v>
      </c>
      <c r="AG139" s="429">
        <v>2.7762795137090041E-2</v>
      </c>
      <c r="AH139" s="429">
        <v>3.2665598756010897E-2</v>
      </c>
      <c r="AI139" s="429">
        <v>3.534763464999735E-2</v>
      </c>
      <c r="AJ139" s="429">
        <v>1.7000613729307223E-2</v>
      </c>
      <c r="AK139" s="429">
        <v>1.1491929220535387E-2</v>
      </c>
      <c r="AL139" s="429">
        <v>1.2288942749910168E-2</v>
      </c>
      <c r="AM139" s="429">
        <v>7.1543069772339258E-3</v>
      </c>
      <c r="AN139" s="429">
        <v>7.6225204669467857E-3</v>
      </c>
      <c r="AO139" s="429">
        <v>1.0964634736445759E-2</v>
      </c>
      <c r="AP139" s="429">
        <v>1.1802242805610763E-2</v>
      </c>
      <c r="AQ139" s="429">
        <v>1.5000840581295125E-2</v>
      </c>
      <c r="AR139" s="429">
        <v>4.2210463928937021E-2</v>
      </c>
      <c r="AS139" s="429">
        <v>2.7762795137090041E-2</v>
      </c>
      <c r="AT139" s="429">
        <v>3.2665598756010897E-2</v>
      </c>
      <c r="AU139" s="429">
        <v>3.534763464999735E-2</v>
      </c>
      <c r="AV139" s="429">
        <v>1.7000613729307223E-2</v>
      </c>
      <c r="AW139" s="429">
        <v>1.1491929220535387E-2</v>
      </c>
      <c r="AX139" s="429">
        <v>1.2288942749910168E-2</v>
      </c>
      <c r="AY139" s="429">
        <v>7.1543069772339258E-3</v>
      </c>
      <c r="AZ139" s="429">
        <v>7.6225204669467857E-3</v>
      </c>
      <c r="BA139" s="429">
        <v>1.0964634736445759E-2</v>
      </c>
      <c r="BB139" s="429">
        <v>1.1802242805610763E-2</v>
      </c>
      <c r="BC139" s="429">
        <v>1.5000840581295125E-2</v>
      </c>
      <c r="BD139" s="429">
        <v>4.2210463928937021E-2</v>
      </c>
      <c r="BE139" s="429">
        <v>2.7762795137090041E-2</v>
      </c>
      <c r="BF139" s="429">
        <v>3.2665598756010897E-2</v>
      </c>
      <c r="BG139" s="429">
        <v>3.534763464999735E-2</v>
      </c>
      <c r="BH139" s="429">
        <v>1.7000613729307223E-2</v>
      </c>
      <c r="BI139" s="429">
        <v>1.1491929220535387E-2</v>
      </c>
      <c r="BJ139" s="429">
        <v>1.2288942749910168E-2</v>
      </c>
      <c r="BK139" s="429">
        <v>7.1543069772339258E-3</v>
      </c>
      <c r="BL139" s="429">
        <v>7.6225204669467857E-3</v>
      </c>
      <c r="BM139" s="429">
        <v>1.0964634736445759E-2</v>
      </c>
      <c r="BN139" s="429">
        <v>1.1802242805610763E-2</v>
      </c>
      <c r="BO139" s="429">
        <v>1.5000840581295125E-2</v>
      </c>
      <c r="BP139" s="429">
        <v>4.2210463928937021E-2</v>
      </c>
      <c r="BQ139" s="429">
        <v>2.7762795137090041E-2</v>
      </c>
      <c r="BR139" s="429">
        <v>3.2665598756010897E-2</v>
      </c>
      <c r="BS139" s="429">
        <v>3.534763464999735E-2</v>
      </c>
      <c r="BT139" s="429">
        <v>1.7000613729307223E-2</v>
      </c>
      <c r="BU139" s="429">
        <v>1.1491929220535387E-2</v>
      </c>
      <c r="BV139" s="429">
        <v>1.2288942749910168E-2</v>
      </c>
      <c r="BW139" s="429">
        <v>7.1543069772339258E-3</v>
      </c>
      <c r="BX139" s="429">
        <v>7.6225204669467857E-3</v>
      </c>
      <c r="BY139" s="429">
        <v>1.0964634736445759E-2</v>
      </c>
      <c r="BZ139" s="429">
        <v>1.1802242805610763E-2</v>
      </c>
      <c r="CA139" s="429">
        <v>1.5000840581295125E-2</v>
      </c>
      <c r="CB139" s="429">
        <v>4.2210463928937021E-2</v>
      </c>
      <c r="CC139" s="429">
        <v>2.7762795137090041E-2</v>
      </c>
      <c r="CD139" s="429">
        <v>3.2665598756010897E-2</v>
      </c>
      <c r="CE139" s="429">
        <v>3.534763464999735E-2</v>
      </c>
      <c r="CF139" s="429">
        <v>1.7000613729307223E-2</v>
      </c>
      <c r="CG139" s="429">
        <v>1.1491929220535387E-2</v>
      </c>
      <c r="CH139" s="429">
        <v>1.2288942749910168E-2</v>
      </c>
    </row>
    <row r="141" spans="1:86" ht="15" thickBot="1" x14ac:dyDescent="0.35">
      <c r="A141" s="127"/>
      <c r="B141" s="127"/>
      <c r="C141" s="132"/>
      <c r="D141" s="132"/>
      <c r="E141" s="132"/>
      <c r="F141" s="132"/>
      <c r="G141" s="132"/>
      <c r="H141" s="132"/>
      <c r="I141" s="132"/>
      <c r="J141" s="132"/>
      <c r="K141" s="132"/>
      <c r="L141" s="132"/>
      <c r="M141" s="132"/>
      <c r="N141" s="132"/>
    </row>
    <row r="142" spans="1:86" ht="15.6" x14ac:dyDescent="0.3">
      <c r="A142" s="644" t="s">
        <v>248</v>
      </c>
      <c r="B142" s="361" t="s">
        <v>245</v>
      </c>
      <c r="C142" s="365">
        <v>43831</v>
      </c>
      <c r="D142" s="365">
        <v>43862</v>
      </c>
      <c r="E142" s="365">
        <v>43891</v>
      </c>
      <c r="F142" s="365">
        <v>43922</v>
      </c>
      <c r="G142" s="365">
        <v>43952</v>
      </c>
      <c r="H142" s="365">
        <v>43983</v>
      </c>
      <c r="I142" s="365">
        <v>44013</v>
      </c>
      <c r="J142" s="365">
        <v>44044</v>
      </c>
      <c r="K142" s="365">
        <v>44075</v>
      </c>
      <c r="L142" s="365">
        <v>44105</v>
      </c>
      <c r="M142" s="365">
        <v>44136</v>
      </c>
      <c r="N142" s="365">
        <v>44166</v>
      </c>
      <c r="O142" s="365">
        <v>44197</v>
      </c>
      <c r="P142" s="365">
        <v>44228</v>
      </c>
      <c r="Q142" s="365">
        <v>44256</v>
      </c>
      <c r="R142" s="365">
        <v>44287</v>
      </c>
      <c r="S142" s="365">
        <v>44317</v>
      </c>
      <c r="T142" s="365">
        <v>44348</v>
      </c>
      <c r="U142" s="365">
        <v>44378</v>
      </c>
      <c r="V142" s="365">
        <v>44409</v>
      </c>
      <c r="W142" s="365">
        <v>44440</v>
      </c>
      <c r="X142" s="365">
        <v>44470</v>
      </c>
      <c r="Y142" s="365">
        <v>44501</v>
      </c>
      <c r="Z142" s="365">
        <v>44531</v>
      </c>
      <c r="AA142" s="365">
        <v>44562</v>
      </c>
      <c r="AB142" s="365">
        <v>44593</v>
      </c>
      <c r="AC142" s="365">
        <v>44621</v>
      </c>
      <c r="AD142" s="365">
        <v>44652</v>
      </c>
      <c r="AE142" s="365">
        <v>44682</v>
      </c>
      <c r="AF142" s="365">
        <v>44713</v>
      </c>
      <c r="AG142" s="365">
        <v>44743</v>
      </c>
      <c r="AH142" s="365">
        <v>44774</v>
      </c>
      <c r="AI142" s="365">
        <v>44805</v>
      </c>
      <c r="AJ142" s="365">
        <v>44835</v>
      </c>
      <c r="AK142" s="365">
        <v>44866</v>
      </c>
      <c r="AL142" s="365">
        <v>44896</v>
      </c>
      <c r="AM142" s="365">
        <v>44927</v>
      </c>
      <c r="AN142" s="365">
        <v>44958</v>
      </c>
      <c r="AO142" s="365">
        <v>44986</v>
      </c>
      <c r="AP142" s="365">
        <v>45017</v>
      </c>
      <c r="AQ142" s="365">
        <v>45047</v>
      </c>
      <c r="AR142" s="365">
        <v>45078</v>
      </c>
      <c r="AS142" s="365">
        <v>45108</v>
      </c>
      <c r="AT142" s="365">
        <v>45139</v>
      </c>
      <c r="AU142" s="365">
        <v>45170</v>
      </c>
      <c r="AV142" s="365">
        <v>45200</v>
      </c>
      <c r="AW142" s="365">
        <v>45231</v>
      </c>
      <c r="AX142" s="365">
        <v>45261</v>
      </c>
      <c r="AY142" s="365">
        <v>45292</v>
      </c>
      <c r="AZ142" s="365">
        <v>45323</v>
      </c>
      <c r="BA142" s="365">
        <v>45352</v>
      </c>
      <c r="BB142" s="365">
        <v>45383</v>
      </c>
      <c r="BC142" s="365">
        <v>45413</v>
      </c>
      <c r="BD142" s="365">
        <v>45444</v>
      </c>
      <c r="BE142" s="365">
        <v>45474</v>
      </c>
      <c r="BF142" s="365">
        <v>45505</v>
      </c>
      <c r="BG142" s="365">
        <v>45536</v>
      </c>
      <c r="BH142" s="365">
        <v>45566</v>
      </c>
      <c r="BI142" s="365">
        <v>45597</v>
      </c>
      <c r="BJ142" s="365">
        <v>45627</v>
      </c>
      <c r="BK142" s="365">
        <v>45658</v>
      </c>
      <c r="BL142" s="365">
        <v>45689</v>
      </c>
      <c r="BM142" s="365">
        <v>45717</v>
      </c>
      <c r="BN142" s="365">
        <v>45748</v>
      </c>
      <c r="BO142" s="365">
        <v>45778</v>
      </c>
      <c r="BP142" s="365">
        <v>45809</v>
      </c>
      <c r="BQ142" s="365">
        <v>45839</v>
      </c>
      <c r="BR142" s="365">
        <v>45870</v>
      </c>
      <c r="BS142" s="365">
        <v>45901</v>
      </c>
      <c r="BT142" s="365">
        <v>45931</v>
      </c>
      <c r="BU142" s="365">
        <v>45962</v>
      </c>
      <c r="BV142" s="365">
        <v>45992</v>
      </c>
      <c r="BW142" s="365">
        <v>46023</v>
      </c>
      <c r="BX142" s="365">
        <v>46054</v>
      </c>
      <c r="BY142" s="365">
        <v>46082</v>
      </c>
      <c r="BZ142" s="365">
        <v>46113</v>
      </c>
      <c r="CA142" s="365">
        <v>46143</v>
      </c>
      <c r="CB142" s="365">
        <v>46174</v>
      </c>
      <c r="CC142" s="365">
        <v>46204</v>
      </c>
      <c r="CD142" s="365">
        <v>46235</v>
      </c>
      <c r="CE142" s="365">
        <v>46266</v>
      </c>
      <c r="CF142" s="365">
        <v>46296</v>
      </c>
      <c r="CG142" s="365">
        <v>46327</v>
      </c>
      <c r="CH142" s="366">
        <v>46357</v>
      </c>
    </row>
    <row r="143" spans="1:86" x14ac:dyDescent="0.3">
      <c r="A143" s="645"/>
      <c r="B143" s="325" t="s">
        <v>229</v>
      </c>
      <c r="C143" s="30">
        <f>IF(C23=0,0,((C5*0.5)-C41)*C78*C110*C$2)</f>
        <v>0</v>
      </c>
      <c r="D143" s="30">
        <f>IF(D23=0,0,((D5*0.5)+C23-D41)*D78*D110*D$2)</f>
        <v>0</v>
      </c>
      <c r="E143" s="30">
        <f t="shared" ref="E143:BP143" si="142">IF(E23=0,0,((E5*0.5)+D23-E41)*E78*E110*E$2)</f>
        <v>0</v>
      </c>
      <c r="F143" s="30">
        <f t="shared" si="142"/>
        <v>0</v>
      </c>
      <c r="G143" s="30">
        <f t="shared" si="142"/>
        <v>0</v>
      </c>
      <c r="H143" s="30">
        <f t="shared" si="142"/>
        <v>0</v>
      </c>
      <c r="I143" s="30">
        <f t="shared" si="142"/>
        <v>0</v>
      </c>
      <c r="J143" s="30">
        <f t="shared" si="142"/>
        <v>0</v>
      </c>
      <c r="K143" s="30">
        <f t="shared" si="142"/>
        <v>0</v>
      </c>
      <c r="L143" s="30">
        <f t="shared" si="142"/>
        <v>0</v>
      </c>
      <c r="M143" s="30">
        <f t="shared" si="142"/>
        <v>0</v>
      </c>
      <c r="N143" s="30">
        <f t="shared" si="142"/>
        <v>0</v>
      </c>
      <c r="O143" s="30">
        <f t="shared" si="142"/>
        <v>0</v>
      </c>
      <c r="P143" s="30">
        <f t="shared" si="142"/>
        <v>0</v>
      </c>
      <c r="Q143" s="30">
        <f t="shared" si="142"/>
        <v>0</v>
      </c>
      <c r="R143" s="30">
        <f t="shared" si="142"/>
        <v>0</v>
      </c>
      <c r="S143" s="30">
        <f t="shared" si="142"/>
        <v>0</v>
      </c>
      <c r="T143" s="30">
        <f t="shared" si="142"/>
        <v>0</v>
      </c>
      <c r="U143" s="30">
        <f t="shared" si="142"/>
        <v>0</v>
      </c>
      <c r="V143" s="30">
        <f t="shared" si="142"/>
        <v>0</v>
      </c>
      <c r="W143" s="30">
        <f t="shared" si="142"/>
        <v>0</v>
      </c>
      <c r="X143" s="30">
        <f t="shared" si="142"/>
        <v>0</v>
      </c>
      <c r="Y143" s="30">
        <f t="shared" si="142"/>
        <v>0</v>
      </c>
      <c r="Z143" s="30">
        <f t="shared" si="142"/>
        <v>0</v>
      </c>
      <c r="AA143" s="30">
        <f t="shared" si="142"/>
        <v>0</v>
      </c>
      <c r="AB143" s="30">
        <f t="shared" si="142"/>
        <v>0</v>
      </c>
      <c r="AC143" s="30">
        <f t="shared" si="142"/>
        <v>0</v>
      </c>
      <c r="AD143" s="30">
        <f t="shared" si="142"/>
        <v>0</v>
      </c>
      <c r="AE143" s="30">
        <f t="shared" si="142"/>
        <v>0</v>
      </c>
      <c r="AF143" s="30">
        <f t="shared" si="142"/>
        <v>0</v>
      </c>
      <c r="AG143" s="30">
        <f t="shared" si="142"/>
        <v>0</v>
      </c>
      <c r="AH143" s="30">
        <f t="shared" si="142"/>
        <v>0</v>
      </c>
      <c r="AI143" s="30">
        <f t="shared" si="142"/>
        <v>0</v>
      </c>
      <c r="AJ143" s="30">
        <f t="shared" si="142"/>
        <v>0</v>
      </c>
      <c r="AK143" s="30">
        <f t="shared" si="142"/>
        <v>0</v>
      </c>
      <c r="AL143" s="30">
        <f t="shared" si="142"/>
        <v>0</v>
      </c>
      <c r="AM143" s="30">
        <f t="shared" si="142"/>
        <v>0</v>
      </c>
      <c r="AN143" s="30">
        <f t="shared" si="142"/>
        <v>0</v>
      </c>
      <c r="AO143" s="30">
        <f t="shared" si="142"/>
        <v>0</v>
      </c>
      <c r="AP143" s="30">
        <f t="shared" si="142"/>
        <v>0</v>
      </c>
      <c r="AQ143" s="30">
        <f t="shared" si="142"/>
        <v>0</v>
      </c>
      <c r="AR143" s="30">
        <f t="shared" si="142"/>
        <v>0</v>
      </c>
      <c r="AS143" s="30">
        <f t="shared" si="142"/>
        <v>0</v>
      </c>
      <c r="AT143" s="30">
        <f t="shared" si="142"/>
        <v>0</v>
      </c>
      <c r="AU143" s="30">
        <f t="shared" si="142"/>
        <v>0</v>
      </c>
      <c r="AV143" s="30">
        <f t="shared" si="142"/>
        <v>0</v>
      </c>
      <c r="AW143" s="30">
        <f t="shared" si="142"/>
        <v>0</v>
      </c>
      <c r="AX143" s="30">
        <f t="shared" si="142"/>
        <v>0</v>
      </c>
      <c r="AY143" s="30">
        <f t="shared" si="142"/>
        <v>0</v>
      </c>
      <c r="AZ143" s="30">
        <f t="shared" si="142"/>
        <v>0</v>
      </c>
      <c r="BA143" s="30">
        <f t="shared" si="142"/>
        <v>0</v>
      </c>
      <c r="BB143" s="30">
        <f t="shared" si="142"/>
        <v>0</v>
      </c>
      <c r="BC143" s="30">
        <f t="shared" si="142"/>
        <v>0</v>
      </c>
      <c r="BD143" s="30">
        <f t="shared" si="142"/>
        <v>0</v>
      </c>
      <c r="BE143" s="30">
        <f t="shared" si="142"/>
        <v>0</v>
      </c>
      <c r="BF143" s="30">
        <f t="shared" si="142"/>
        <v>0</v>
      </c>
      <c r="BG143" s="30">
        <f t="shared" si="142"/>
        <v>0</v>
      </c>
      <c r="BH143" s="30">
        <f t="shared" si="142"/>
        <v>0</v>
      </c>
      <c r="BI143" s="30">
        <f t="shared" si="142"/>
        <v>0</v>
      </c>
      <c r="BJ143" s="30">
        <f t="shared" si="142"/>
        <v>0</v>
      </c>
      <c r="BK143" s="30">
        <f t="shared" si="142"/>
        <v>0</v>
      </c>
      <c r="BL143" s="30">
        <f t="shared" si="142"/>
        <v>0</v>
      </c>
      <c r="BM143" s="30">
        <f t="shared" si="142"/>
        <v>0</v>
      </c>
      <c r="BN143" s="30">
        <f t="shared" si="142"/>
        <v>0</v>
      </c>
      <c r="BO143" s="30">
        <f t="shared" si="142"/>
        <v>0</v>
      </c>
      <c r="BP143" s="30">
        <f t="shared" si="142"/>
        <v>0</v>
      </c>
      <c r="BQ143" s="30">
        <f t="shared" ref="BQ143:CH143" si="143">IF(BQ23=0,0,((BQ5*0.5)+BP23-BQ41)*BQ78*BQ110*BQ$2)</f>
        <v>0</v>
      </c>
      <c r="BR143" s="30">
        <f t="shared" si="143"/>
        <v>0</v>
      </c>
      <c r="BS143" s="30">
        <f t="shared" si="143"/>
        <v>0</v>
      </c>
      <c r="BT143" s="30">
        <f t="shared" si="143"/>
        <v>0</v>
      </c>
      <c r="BU143" s="30">
        <f t="shared" si="143"/>
        <v>0</v>
      </c>
      <c r="BV143" s="30">
        <f t="shared" si="143"/>
        <v>0</v>
      </c>
      <c r="BW143" s="30">
        <f t="shared" si="143"/>
        <v>0</v>
      </c>
      <c r="BX143" s="30">
        <f t="shared" si="143"/>
        <v>0</v>
      </c>
      <c r="BY143" s="30">
        <f t="shared" si="143"/>
        <v>0</v>
      </c>
      <c r="BZ143" s="30">
        <f t="shared" si="143"/>
        <v>0</v>
      </c>
      <c r="CA143" s="30">
        <f t="shared" si="143"/>
        <v>0</v>
      </c>
      <c r="CB143" s="30">
        <f t="shared" si="143"/>
        <v>0</v>
      </c>
      <c r="CC143" s="30">
        <f t="shared" si="143"/>
        <v>0</v>
      </c>
      <c r="CD143" s="30">
        <f t="shared" si="143"/>
        <v>0</v>
      </c>
      <c r="CE143" s="30">
        <f t="shared" si="143"/>
        <v>0</v>
      </c>
      <c r="CF143" s="30">
        <f t="shared" si="143"/>
        <v>0</v>
      </c>
      <c r="CG143" s="30">
        <f t="shared" si="143"/>
        <v>0</v>
      </c>
      <c r="CH143" s="34">
        <f t="shared" si="143"/>
        <v>0</v>
      </c>
    </row>
    <row r="144" spans="1:86" x14ac:dyDescent="0.3">
      <c r="A144" s="645"/>
      <c r="B144" s="325" t="s">
        <v>128</v>
      </c>
      <c r="C144" s="30">
        <f t="shared" ref="C144:C155" si="144">IF(C24=0,0,((C6*0.5)-C42)*C79*C111*C$2)</f>
        <v>0</v>
      </c>
      <c r="D144" s="30">
        <f t="shared" ref="D144:D155" si="145">IF(D24=0,0,((D6*0.5)+C24-D42)*D79*D111*D$2)</f>
        <v>0</v>
      </c>
      <c r="E144" s="30">
        <f t="shared" ref="E144:BP144" si="146">IF(E24=0,0,((E6*0.5)+D24-E42)*E79*E111*E$2)</f>
        <v>0</v>
      </c>
      <c r="F144" s="30">
        <f t="shared" si="146"/>
        <v>0</v>
      </c>
      <c r="G144" s="30">
        <f t="shared" si="146"/>
        <v>0</v>
      </c>
      <c r="H144" s="30">
        <f t="shared" si="146"/>
        <v>0</v>
      </c>
      <c r="I144" s="30">
        <f t="shared" si="146"/>
        <v>0</v>
      </c>
      <c r="J144" s="30">
        <f t="shared" si="146"/>
        <v>0</v>
      </c>
      <c r="K144" s="30">
        <f t="shared" si="146"/>
        <v>0</v>
      </c>
      <c r="L144" s="30">
        <f t="shared" si="146"/>
        <v>0</v>
      </c>
      <c r="M144" s="30">
        <f t="shared" si="146"/>
        <v>0</v>
      </c>
      <c r="N144" s="30">
        <f t="shared" si="146"/>
        <v>0</v>
      </c>
      <c r="O144" s="30">
        <f t="shared" si="146"/>
        <v>0</v>
      </c>
      <c r="P144" s="30">
        <f t="shared" si="146"/>
        <v>0</v>
      </c>
      <c r="Q144" s="30">
        <f t="shared" si="146"/>
        <v>0</v>
      </c>
      <c r="R144" s="30">
        <f t="shared" si="146"/>
        <v>0</v>
      </c>
      <c r="S144" s="30">
        <f t="shared" si="146"/>
        <v>0</v>
      </c>
      <c r="T144" s="30">
        <f t="shared" si="146"/>
        <v>0</v>
      </c>
      <c r="U144" s="30">
        <f t="shared" si="146"/>
        <v>0</v>
      </c>
      <c r="V144" s="30">
        <f t="shared" si="146"/>
        <v>0</v>
      </c>
      <c r="W144" s="30">
        <f t="shared" si="146"/>
        <v>0</v>
      </c>
      <c r="X144" s="30">
        <f t="shared" si="146"/>
        <v>0</v>
      </c>
      <c r="Y144" s="30">
        <f t="shared" si="146"/>
        <v>0</v>
      </c>
      <c r="Z144" s="30">
        <f t="shared" si="146"/>
        <v>0</v>
      </c>
      <c r="AA144" s="30">
        <f t="shared" si="146"/>
        <v>0</v>
      </c>
      <c r="AB144" s="30">
        <f t="shared" si="146"/>
        <v>0</v>
      </c>
      <c r="AC144" s="30">
        <f t="shared" si="146"/>
        <v>0</v>
      </c>
      <c r="AD144" s="30">
        <f t="shared" si="146"/>
        <v>0</v>
      </c>
      <c r="AE144" s="30">
        <f t="shared" si="146"/>
        <v>0</v>
      </c>
      <c r="AF144" s="30">
        <f t="shared" si="146"/>
        <v>0</v>
      </c>
      <c r="AG144" s="30">
        <f t="shared" si="146"/>
        <v>0</v>
      </c>
      <c r="AH144" s="30">
        <f t="shared" si="146"/>
        <v>0</v>
      </c>
      <c r="AI144" s="30">
        <f t="shared" si="146"/>
        <v>0</v>
      </c>
      <c r="AJ144" s="30">
        <f t="shared" si="146"/>
        <v>0</v>
      </c>
      <c r="AK144" s="30">
        <f t="shared" si="146"/>
        <v>0</v>
      </c>
      <c r="AL144" s="30">
        <f t="shared" si="146"/>
        <v>0</v>
      </c>
      <c r="AM144" s="30">
        <f t="shared" si="146"/>
        <v>0</v>
      </c>
      <c r="AN144" s="30">
        <f t="shared" si="146"/>
        <v>0</v>
      </c>
      <c r="AO144" s="30">
        <f t="shared" si="146"/>
        <v>0</v>
      </c>
      <c r="AP144" s="30">
        <f t="shared" si="146"/>
        <v>0</v>
      </c>
      <c r="AQ144" s="30">
        <f t="shared" si="146"/>
        <v>0</v>
      </c>
      <c r="AR144" s="30">
        <f t="shared" si="146"/>
        <v>0</v>
      </c>
      <c r="AS144" s="30">
        <f t="shared" si="146"/>
        <v>0</v>
      </c>
      <c r="AT144" s="30">
        <f t="shared" si="146"/>
        <v>0</v>
      </c>
      <c r="AU144" s="30">
        <f t="shared" si="146"/>
        <v>0</v>
      </c>
      <c r="AV144" s="30">
        <f t="shared" si="146"/>
        <v>0</v>
      </c>
      <c r="AW144" s="30">
        <f t="shared" si="146"/>
        <v>0</v>
      </c>
      <c r="AX144" s="30">
        <f t="shared" si="146"/>
        <v>0</v>
      </c>
      <c r="AY144" s="30">
        <f t="shared" si="146"/>
        <v>0</v>
      </c>
      <c r="AZ144" s="30">
        <f t="shared" si="146"/>
        <v>0</v>
      </c>
      <c r="BA144" s="30">
        <f t="shared" si="146"/>
        <v>0</v>
      </c>
      <c r="BB144" s="30">
        <f t="shared" si="146"/>
        <v>0</v>
      </c>
      <c r="BC144" s="30">
        <f t="shared" si="146"/>
        <v>0</v>
      </c>
      <c r="BD144" s="30">
        <f t="shared" si="146"/>
        <v>0</v>
      </c>
      <c r="BE144" s="30">
        <f t="shared" si="146"/>
        <v>0</v>
      </c>
      <c r="BF144" s="30">
        <f t="shared" si="146"/>
        <v>0</v>
      </c>
      <c r="BG144" s="30">
        <f t="shared" si="146"/>
        <v>0</v>
      </c>
      <c r="BH144" s="30">
        <f t="shared" si="146"/>
        <v>0</v>
      </c>
      <c r="BI144" s="30">
        <f t="shared" si="146"/>
        <v>0</v>
      </c>
      <c r="BJ144" s="30">
        <f t="shared" si="146"/>
        <v>0</v>
      </c>
      <c r="BK144" s="30">
        <f t="shared" si="146"/>
        <v>0</v>
      </c>
      <c r="BL144" s="30">
        <f t="shared" si="146"/>
        <v>0</v>
      </c>
      <c r="BM144" s="30">
        <f t="shared" si="146"/>
        <v>0</v>
      </c>
      <c r="BN144" s="30">
        <f t="shared" si="146"/>
        <v>0</v>
      </c>
      <c r="BO144" s="30">
        <f t="shared" si="146"/>
        <v>0</v>
      </c>
      <c r="BP144" s="30">
        <f t="shared" si="146"/>
        <v>0</v>
      </c>
      <c r="BQ144" s="30">
        <f t="shared" ref="BQ144:CH144" si="147">IF(BQ24=0,0,((BQ6*0.5)+BP24-BQ42)*BQ79*BQ111*BQ$2)</f>
        <v>0</v>
      </c>
      <c r="BR144" s="30">
        <f t="shared" si="147"/>
        <v>0</v>
      </c>
      <c r="BS144" s="30">
        <f t="shared" si="147"/>
        <v>0</v>
      </c>
      <c r="BT144" s="30">
        <f t="shared" si="147"/>
        <v>0</v>
      </c>
      <c r="BU144" s="30">
        <f t="shared" si="147"/>
        <v>0</v>
      </c>
      <c r="BV144" s="30">
        <f t="shared" si="147"/>
        <v>0</v>
      </c>
      <c r="BW144" s="30">
        <f t="shared" si="147"/>
        <v>0</v>
      </c>
      <c r="BX144" s="30">
        <f t="shared" si="147"/>
        <v>0</v>
      </c>
      <c r="BY144" s="30">
        <f t="shared" si="147"/>
        <v>0</v>
      </c>
      <c r="BZ144" s="30">
        <f t="shared" si="147"/>
        <v>0</v>
      </c>
      <c r="CA144" s="30">
        <f t="shared" si="147"/>
        <v>0</v>
      </c>
      <c r="CB144" s="30">
        <f t="shared" si="147"/>
        <v>0</v>
      </c>
      <c r="CC144" s="30">
        <f t="shared" si="147"/>
        <v>0</v>
      </c>
      <c r="CD144" s="30">
        <f t="shared" si="147"/>
        <v>0</v>
      </c>
      <c r="CE144" s="30">
        <f t="shared" si="147"/>
        <v>0</v>
      </c>
      <c r="CF144" s="30">
        <f t="shared" si="147"/>
        <v>0</v>
      </c>
      <c r="CG144" s="30">
        <f t="shared" si="147"/>
        <v>0</v>
      </c>
      <c r="CH144" s="34">
        <f t="shared" si="147"/>
        <v>0</v>
      </c>
    </row>
    <row r="145" spans="1:86" x14ac:dyDescent="0.3">
      <c r="A145" s="645"/>
      <c r="B145" s="325" t="s">
        <v>230</v>
      </c>
      <c r="C145" s="30">
        <f t="shared" si="144"/>
        <v>0</v>
      </c>
      <c r="D145" s="30">
        <f t="shared" si="145"/>
        <v>0</v>
      </c>
      <c r="E145" s="30">
        <f t="shared" ref="E145:BP145" si="148">IF(E25=0,0,((E7*0.5)+D25-E43)*E80*E112*E$2)</f>
        <v>0</v>
      </c>
      <c r="F145" s="30">
        <f t="shared" si="148"/>
        <v>0</v>
      </c>
      <c r="G145" s="30">
        <f t="shared" si="148"/>
        <v>0</v>
      </c>
      <c r="H145" s="30">
        <f t="shared" si="148"/>
        <v>0</v>
      </c>
      <c r="I145" s="30">
        <f t="shared" si="148"/>
        <v>0</v>
      </c>
      <c r="J145" s="30">
        <f t="shared" si="148"/>
        <v>0</v>
      </c>
      <c r="K145" s="30">
        <f t="shared" si="148"/>
        <v>0</v>
      </c>
      <c r="L145" s="30">
        <f t="shared" si="148"/>
        <v>0</v>
      </c>
      <c r="M145" s="30">
        <f t="shared" si="148"/>
        <v>0</v>
      </c>
      <c r="N145" s="30">
        <f t="shared" si="148"/>
        <v>0</v>
      </c>
      <c r="O145" s="30">
        <f t="shared" si="148"/>
        <v>0</v>
      </c>
      <c r="P145" s="30">
        <f t="shared" si="148"/>
        <v>0</v>
      </c>
      <c r="Q145" s="30">
        <f t="shared" si="148"/>
        <v>0</v>
      </c>
      <c r="R145" s="30">
        <f t="shared" si="148"/>
        <v>0</v>
      </c>
      <c r="S145" s="30">
        <f t="shared" si="148"/>
        <v>0</v>
      </c>
      <c r="T145" s="30">
        <f t="shared" si="148"/>
        <v>0</v>
      </c>
      <c r="U145" s="30">
        <f t="shared" si="148"/>
        <v>0</v>
      </c>
      <c r="V145" s="30">
        <f t="shared" si="148"/>
        <v>0</v>
      </c>
      <c r="W145" s="30">
        <f t="shared" si="148"/>
        <v>0</v>
      </c>
      <c r="X145" s="30">
        <f t="shared" si="148"/>
        <v>0</v>
      </c>
      <c r="Y145" s="30">
        <f t="shared" si="148"/>
        <v>0</v>
      </c>
      <c r="Z145" s="30">
        <f t="shared" si="148"/>
        <v>0</v>
      </c>
      <c r="AA145" s="30">
        <f t="shared" si="148"/>
        <v>0</v>
      </c>
      <c r="AB145" s="30">
        <f t="shared" si="148"/>
        <v>0</v>
      </c>
      <c r="AC145" s="30">
        <f t="shared" si="148"/>
        <v>0</v>
      </c>
      <c r="AD145" s="30">
        <f t="shared" si="148"/>
        <v>0</v>
      </c>
      <c r="AE145" s="30">
        <f t="shared" si="148"/>
        <v>0</v>
      </c>
      <c r="AF145" s="30">
        <f t="shared" si="148"/>
        <v>0</v>
      </c>
      <c r="AG145" s="30">
        <f t="shared" si="148"/>
        <v>0</v>
      </c>
      <c r="AH145" s="30">
        <f t="shared" si="148"/>
        <v>0</v>
      </c>
      <c r="AI145" s="30">
        <f t="shared" si="148"/>
        <v>0</v>
      </c>
      <c r="AJ145" s="30">
        <f t="shared" si="148"/>
        <v>0</v>
      </c>
      <c r="AK145" s="30">
        <f t="shared" si="148"/>
        <v>0</v>
      </c>
      <c r="AL145" s="30">
        <f t="shared" si="148"/>
        <v>0</v>
      </c>
      <c r="AM145" s="30">
        <f t="shared" si="148"/>
        <v>0</v>
      </c>
      <c r="AN145" s="30">
        <f t="shared" si="148"/>
        <v>0</v>
      </c>
      <c r="AO145" s="30">
        <f t="shared" si="148"/>
        <v>0</v>
      </c>
      <c r="AP145" s="30">
        <f t="shared" si="148"/>
        <v>0</v>
      </c>
      <c r="AQ145" s="30">
        <f t="shared" si="148"/>
        <v>0</v>
      </c>
      <c r="AR145" s="30">
        <f t="shared" si="148"/>
        <v>0</v>
      </c>
      <c r="AS145" s="30">
        <f t="shared" si="148"/>
        <v>0</v>
      </c>
      <c r="AT145" s="30">
        <f t="shared" si="148"/>
        <v>0</v>
      </c>
      <c r="AU145" s="30">
        <f t="shared" si="148"/>
        <v>0</v>
      </c>
      <c r="AV145" s="30">
        <f t="shared" si="148"/>
        <v>0</v>
      </c>
      <c r="AW145" s="30">
        <f t="shared" si="148"/>
        <v>0</v>
      </c>
      <c r="AX145" s="30">
        <f t="shared" si="148"/>
        <v>0</v>
      </c>
      <c r="AY145" s="30">
        <f t="shared" si="148"/>
        <v>0</v>
      </c>
      <c r="AZ145" s="30">
        <f t="shared" si="148"/>
        <v>0</v>
      </c>
      <c r="BA145" s="30">
        <f t="shared" si="148"/>
        <v>0</v>
      </c>
      <c r="BB145" s="30">
        <f t="shared" si="148"/>
        <v>0</v>
      </c>
      <c r="BC145" s="30">
        <f t="shared" si="148"/>
        <v>0</v>
      </c>
      <c r="BD145" s="30">
        <f t="shared" si="148"/>
        <v>0</v>
      </c>
      <c r="BE145" s="30">
        <f t="shared" si="148"/>
        <v>0</v>
      </c>
      <c r="BF145" s="30">
        <f t="shared" si="148"/>
        <v>0</v>
      </c>
      <c r="BG145" s="30">
        <f t="shared" si="148"/>
        <v>0</v>
      </c>
      <c r="BH145" s="30">
        <f t="shared" si="148"/>
        <v>0</v>
      </c>
      <c r="BI145" s="30">
        <f t="shared" si="148"/>
        <v>0</v>
      </c>
      <c r="BJ145" s="30">
        <f t="shared" si="148"/>
        <v>0</v>
      </c>
      <c r="BK145" s="30">
        <f t="shared" si="148"/>
        <v>0</v>
      </c>
      <c r="BL145" s="30">
        <f t="shared" si="148"/>
        <v>0</v>
      </c>
      <c r="BM145" s="30">
        <f t="shared" si="148"/>
        <v>0</v>
      </c>
      <c r="BN145" s="30">
        <f t="shared" si="148"/>
        <v>0</v>
      </c>
      <c r="BO145" s="30">
        <f t="shared" si="148"/>
        <v>0</v>
      </c>
      <c r="BP145" s="30">
        <f t="shared" si="148"/>
        <v>0</v>
      </c>
      <c r="BQ145" s="30">
        <f t="shared" ref="BQ145:CH145" si="149">IF(BQ25=0,0,((BQ7*0.5)+BP25-BQ43)*BQ80*BQ112*BQ$2)</f>
        <v>0</v>
      </c>
      <c r="BR145" s="30">
        <f t="shared" si="149"/>
        <v>0</v>
      </c>
      <c r="BS145" s="30">
        <f t="shared" si="149"/>
        <v>0</v>
      </c>
      <c r="BT145" s="30">
        <f t="shared" si="149"/>
        <v>0</v>
      </c>
      <c r="BU145" s="30">
        <f t="shared" si="149"/>
        <v>0</v>
      </c>
      <c r="BV145" s="30">
        <f t="shared" si="149"/>
        <v>0</v>
      </c>
      <c r="BW145" s="30">
        <f t="shared" si="149"/>
        <v>0</v>
      </c>
      <c r="BX145" s="30">
        <f t="shared" si="149"/>
        <v>0</v>
      </c>
      <c r="BY145" s="30">
        <f t="shared" si="149"/>
        <v>0</v>
      </c>
      <c r="BZ145" s="30">
        <f t="shared" si="149"/>
        <v>0</v>
      </c>
      <c r="CA145" s="30">
        <f t="shared" si="149"/>
        <v>0</v>
      </c>
      <c r="CB145" s="30">
        <f t="shared" si="149"/>
        <v>0</v>
      </c>
      <c r="CC145" s="30">
        <f t="shared" si="149"/>
        <v>0</v>
      </c>
      <c r="CD145" s="30">
        <f t="shared" si="149"/>
        <v>0</v>
      </c>
      <c r="CE145" s="30">
        <f t="shared" si="149"/>
        <v>0</v>
      </c>
      <c r="CF145" s="30">
        <f t="shared" si="149"/>
        <v>0</v>
      </c>
      <c r="CG145" s="30">
        <f t="shared" si="149"/>
        <v>0</v>
      </c>
      <c r="CH145" s="34">
        <f t="shared" si="149"/>
        <v>0</v>
      </c>
    </row>
    <row r="146" spans="1:86" x14ac:dyDescent="0.3">
      <c r="A146" s="645"/>
      <c r="B146" s="325" t="s">
        <v>129</v>
      </c>
      <c r="C146" s="30">
        <f t="shared" si="144"/>
        <v>0</v>
      </c>
      <c r="D146" s="30">
        <f t="shared" si="145"/>
        <v>0</v>
      </c>
      <c r="E146" s="30">
        <f t="shared" ref="E146:BP146" si="150">IF(E26=0,0,((E8*0.5)+D26-E44)*E81*E113*E$2)</f>
        <v>0</v>
      </c>
      <c r="F146" s="30">
        <f t="shared" si="150"/>
        <v>0</v>
      </c>
      <c r="G146" s="30">
        <f t="shared" si="150"/>
        <v>0</v>
      </c>
      <c r="H146" s="30">
        <f t="shared" si="150"/>
        <v>0</v>
      </c>
      <c r="I146" s="30">
        <f t="shared" si="150"/>
        <v>0</v>
      </c>
      <c r="J146" s="30">
        <f t="shared" si="150"/>
        <v>0</v>
      </c>
      <c r="K146" s="30">
        <f t="shared" si="150"/>
        <v>0</v>
      </c>
      <c r="L146" s="30">
        <f t="shared" si="150"/>
        <v>0</v>
      </c>
      <c r="M146" s="30">
        <f t="shared" si="150"/>
        <v>0</v>
      </c>
      <c r="N146" s="30">
        <f t="shared" si="150"/>
        <v>0</v>
      </c>
      <c r="O146" s="30">
        <f t="shared" si="150"/>
        <v>0</v>
      </c>
      <c r="P146" s="30">
        <f t="shared" si="150"/>
        <v>0</v>
      </c>
      <c r="Q146" s="30">
        <f t="shared" si="150"/>
        <v>0</v>
      </c>
      <c r="R146" s="30">
        <f t="shared" si="150"/>
        <v>0</v>
      </c>
      <c r="S146" s="30">
        <f t="shared" si="150"/>
        <v>0</v>
      </c>
      <c r="T146" s="30">
        <f t="shared" si="150"/>
        <v>0</v>
      </c>
      <c r="U146" s="30">
        <f t="shared" si="150"/>
        <v>0</v>
      </c>
      <c r="V146" s="30">
        <f t="shared" si="150"/>
        <v>0</v>
      </c>
      <c r="W146" s="30">
        <f t="shared" si="150"/>
        <v>0</v>
      </c>
      <c r="X146" s="30">
        <f t="shared" si="150"/>
        <v>0</v>
      </c>
      <c r="Y146" s="30">
        <f t="shared" si="150"/>
        <v>0</v>
      </c>
      <c r="Z146" s="30">
        <f t="shared" si="150"/>
        <v>0</v>
      </c>
      <c r="AA146" s="30">
        <f t="shared" si="150"/>
        <v>0</v>
      </c>
      <c r="AB146" s="30">
        <f t="shared" si="150"/>
        <v>0</v>
      </c>
      <c r="AC146" s="30">
        <f t="shared" si="150"/>
        <v>0</v>
      </c>
      <c r="AD146" s="30">
        <f t="shared" si="150"/>
        <v>0</v>
      </c>
      <c r="AE146" s="30">
        <f t="shared" si="150"/>
        <v>0</v>
      </c>
      <c r="AF146" s="30">
        <f t="shared" si="150"/>
        <v>0</v>
      </c>
      <c r="AG146" s="30">
        <f t="shared" si="150"/>
        <v>0</v>
      </c>
      <c r="AH146" s="30">
        <f t="shared" si="150"/>
        <v>0</v>
      </c>
      <c r="AI146" s="30">
        <f t="shared" si="150"/>
        <v>0</v>
      </c>
      <c r="AJ146" s="30">
        <f t="shared" si="150"/>
        <v>0</v>
      </c>
      <c r="AK146" s="30">
        <f t="shared" si="150"/>
        <v>0</v>
      </c>
      <c r="AL146" s="30">
        <f t="shared" si="150"/>
        <v>0</v>
      </c>
      <c r="AM146" s="30">
        <f t="shared" si="150"/>
        <v>0</v>
      </c>
      <c r="AN146" s="30">
        <f t="shared" si="150"/>
        <v>0</v>
      </c>
      <c r="AO146" s="30">
        <f t="shared" si="150"/>
        <v>0</v>
      </c>
      <c r="AP146" s="30">
        <f t="shared" si="150"/>
        <v>0</v>
      </c>
      <c r="AQ146" s="30">
        <f t="shared" si="150"/>
        <v>0</v>
      </c>
      <c r="AR146" s="30">
        <f t="shared" si="150"/>
        <v>0</v>
      </c>
      <c r="AS146" s="30">
        <f t="shared" si="150"/>
        <v>0</v>
      </c>
      <c r="AT146" s="30">
        <f t="shared" si="150"/>
        <v>0</v>
      </c>
      <c r="AU146" s="30">
        <f t="shared" si="150"/>
        <v>0</v>
      </c>
      <c r="AV146" s="30">
        <f t="shared" si="150"/>
        <v>0</v>
      </c>
      <c r="AW146" s="30">
        <f t="shared" si="150"/>
        <v>0</v>
      </c>
      <c r="AX146" s="30">
        <f t="shared" si="150"/>
        <v>0</v>
      </c>
      <c r="AY146" s="30">
        <f t="shared" si="150"/>
        <v>0</v>
      </c>
      <c r="AZ146" s="30">
        <f t="shared" si="150"/>
        <v>0</v>
      </c>
      <c r="BA146" s="30">
        <f t="shared" si="150"/>
        <v>0</v>
      </c>
      <c r="BB146" s="30">
        <f t="shared" si="150"/>
        <v>0</v>
      </c>
      <c r="BC146" s="30">
        <f t="shared" si="150"/>
        <v>0</v>
      </c>
      <c r="BD146" s="30">
        <f t="shared" si="150"/>
        <v>0</v>
      </c>
      <c r="BE146" s="30">
        <f t="shared" si="150"/>
        <v>0</v>
      </c>
      <c r="BF146" s="30">
        <f t="shared" si="150"/>
        <v>0</v>
      </c>
      <c r="BG146" s="30">
        <f t="shared" si="150"/>
        <v>0</v>
      </c>
      <c r="BH146" s="30">
        <f t="shared" si="150"/>
        <v>0</v>
      </c>
      <c r="BI146" s="30">
        <f t="shared" si="150"/>
        <v>0</v>
      </c>
      <c r="BJ146" s="30">
        <f t="shared" si="150"/>
        <v>0</v>
      </c>
      <c r="BK146" s="30">
        <f t="shared" si="150"/>
        <v>0</v>
      </c>
      <c r="BL146" s="30">
        <f t="shared" si="150"/>
        <v>0</v>
      </c>
      <c r="BM146" s="30">
        <f t="shared" si="150"/>
        <v>0</v>
      </c>
      <c r="BN146" s="30">
        <f t="shared" si="150"/>
        <v>0</v>
      </c>
      <c r="BO146" s="30">
        <f t="shared" si="150"/>
        <v>0</v>
      </c>
      <c r="BP146" s="30">
        <f t="shared" si="150"/>
        <v>0</v>
      </c>
      <c r="BQ146" s="30">
        <f t="shared" ref="BQ146:CH146" si="151">IF(BQ26=0,0,((BQ8*0.5)+BP26-BQ44)*BQ81*BQ113*BQ$2)</f>
        <v>0</v>
      </c>
      <c r="BR146" s="30">
        <f t="shared" si="151"/>
        <v>0</v>
      </c>
      <c r="BS146" s="30">
        <f t="shared" si="151"/>
        <v>0</v>
      </c>
      <c r="BT146" s="30">
        <f t="shared" si="151"/>
        <v>0</v>
      </c>
      <c r="BU146" s="30">
        <f t="shared" si="151"/>
        <v>0</v>
      </c>
      <c r="BV146" s="30">
        <f t="shared" si="151"/>
        <v>0</v>
      </c>
      <c r="BW146" s="30">
        <f t="shared" si="151"/>
        <v>0</v>
      </c>
      <c r="BX146" s="30">
        <f t="shared" si="151"/>
        <v>0</v>
      </c>
      <c r="BY146" s="30">
        <f t="shared" si="151"/>
        <v>0</v>
      </c>
      <c r="BZ146" s="30">
        <f t="shared" si="151"/>
        <v>0</v>
      </c>
      <c r="CA146" s="30">
        <f t="shared" si="151"/>
        <v>0</v>
      </c>
      <c r="CB146" s="30">
        <f t="shared" si="151"/>
        <v>0</v>
      </c>
      <c r="CC146" s="30">
        <f t="shared" si="151"/>
        <v>0</v>
      </c>
      <c r="CD146" s="30">
        <f t="shared" si="151"/>
        <v>0</v>
      </c>
      <c r="CE146" s="30">
        <f t="shared" si="151"/>
        <v>0</v>
      </c>
      <c r="CF146" s="30">
        <f t="shared" si="151"/>
        <v>0</v>
      </c>
      <c r="CG146" s="30">
        <f t="shared" si="151"/>
        <v>0</v>
      </c>
      <c r="CH146" s="34">
        <f t="shared" si="151"/>
        <v>0</v>
      </c>
    </row>
    <row r="147" spans="1:86" x14ac:dyDescent="0.3">
      <c r="A147" s="645"/>
      <c r="B147" s="325" t="s">
        <v>231</v>
      </c>
      <c r="C147" s="30">
        <f t="shared" si="144"/>
        <v>0</v>
      </c>
      <c r="D147" s="30">
        <f t="shared" si="145"/>
        <v>0</v>
      </c>
      <c r="E147" s="30">
        <f t="shared" ref="E147:BP147" si="152">IF(E27=0,0,((E9*0.5)+D27-E45)*E82*E114*E$2)</f>
        <v>0</v>
      </c>
      <c r="F147" s="30">
        <f t="shared" si="152"/>
        <v>0</v>
      </c>
      <c r="G147" s="30">
        <f t="shared" si="152"/>
        <v>0</v>
      </c>
      <c r="H147" s="30">
        <f t="shared" si="152"/>
        <v>0</v>
      </c>
      <c r="I147" s="30">
        <f t="shared" si="152"/>
        <v>0</v>
      </c>
      <c r="J147" s="30">
        <f t="shared" si="152"/>
        <v>0</v>
      </c>
      <c r="K147" s="30">
        <f t="shared" si="152"/>
        <v>0</v>
      </c>
      <c r="L147" s="30">
        <f t="shared" si="152"/>
        <v>0</v>
      </c>
      <c r="M147" s="30">
        <f t="shared" si="152"/>
        <v>0</v>
      </c>
      <c r="N147" s="30">
        <f t="shared" si="152"/>
        <v>0</v>
      </c>
      <c r="O147" s="30">
        <f t="shared" si="152"/>
        <v>0</v>
      </c>
      <c r="P147" s="30">
        <f t="shared" si="152"/>
        <v>0</v>
      </c>
      <c r="Q147" s="30">
        <f t="shared" si="152"/>
        <v>0</v>
      </c>
      <c r="R147" s="30">
        <f t="shared" si="152"/>
        <v>0</v>
      </c>
      <c r="S147" s="30">
        <f t="shared" si="152"/>
        <v>0</v>
      </c>
      <c r="T147" s="30">
        <f t="shared" si="152"/>
        <v>0</v>
      </c>
      <c r="U147" s="30">
        <f t="shared" si="152"/>
        <v>0</v>
      </c>
      <c r="V147" s="30">
        <f t="shared" si="152"/>
        <v>0</v>
      </c>
      <c r="W147" s="30">
        <f t="shared" si="152"/>
        <v>0</v>
      </c>
      <c r="X147" s="30">
        <f t="shared" si="152"/>
        <v>0</v>
      </c>
      <c r="Y147" s="30">
        <f t="shared" si="152"/>
        <v>0</v>
      </c>
      <c r="Z147" s="30">
        <f t="shared" si="152"/>
        <v>0</v>
      </c>
      <c r="AA147" s="30">
        <f t="shared" si="152"/>
        <v>0</v>
      </c>
      <c r="AB147" s="30">
        <f t="shared" si="152"/>
        <v>0</v>
      </c>
      <c r="AC147" s="30">
        <f t="shared" si="152"/>
        <v>0</v>
      </c>
      <c r="AD147" s="30">
        <f t="shared" si="152"/>
        <v>0</v>
      </c>
      <c r="AE147" s="30">
        <f t="shared" si="152"/>
        <v>0</v>
      </c>
      <c r="AF147" s="30">
        <f t="shared" si="152"/>
        <v>0</v>
      </c>
      <c r="AG147" s="30">
        <f t="shared" si="152"/>
        <v>0</v>
      </c>
      <c r="AH147" s="30">
        <f t="shared" si="152"/>
        <v>0</v>
      </c>
      <c r="AI147" s="30">
        <f t="shared" si="152"/>
        <v>0</v>
      </c>
      <c r="AJ147" s="30">
        <f t="shared" si="152"/>
        <v>0</v>
      </c>
      <c r="AK147" s="30">
        <f t="shared" si="152"/>
        <v>0</v>
      </c>
      <c r="AL147" s="30">
        <f t="shared" si="152"/>
        <v>0</v>
      </c>
      <c r="AM147" s="30">
        <f t="shared" si="152"/>
        <v>0</v>
      </c>
      <c r="AN147" s="30">
        <f t="shared" si="152"/>
        <v>0</v>
      </c>
      <c r="AO147" s="30">
        <f t="shared" si="152"/>
        <v>0</v>
      </c>
      <c r="AP147" s="30">
        <f t="shared" si="152"/>
        <v>0</v>
      </c>
      <c r="AQ147" s="30">
        <f t="shared" si="152"/>
        <v>0</v>
      </c>
      <c r="AR147" s="30">
        <f t="shared" si="152"/>
        <v>0</v>
      </c>
      <c r="AS147" s="30">
        <f t="shared" si="152"/>
        <v>0</v>
      </c>
      <c r="AT147" s="30">
        <f t="shared" si="152"/>
        <v>0</v>
      </c>
      <c r="AU147" s="30">
        <f t="shared" si="152"/>
        <v>0</v>
      </c>
      <c r="AV147" s="30">
        <f t="shared" si="152"/>
        <v>0</v>
      </c>
      <c r="AW147" s="30">
        <f t="shared" si="152"/>
        <v>0</v>
      </c>
      <c r="AX147" s="30">
        <f t="shared" si="152"/>
        <v>0</v>
      </c>
      <c r="AY147" s="30">
        <f t="shared" si="152"/>
        <v>0</v>
      </c>
      <c r="AZ147" s="30">
        <f t="shared" si="152"/>
        <v>0</v>
      </c>
      <c r="BA147" s="30">
        <f t="shared" si="152"/>
        <v>0</v>
      </c>
      <c r="BB147" s="30">
        <f t="shared" si="152"/>
        <v>0</v>
      </c>
      <c r="BC147" s="30">
        <f t="shared" si="152"/>
        <v>0</v>
      </c>
      <c r="BD147" s="30">
        <f t="shared" si="152"/>
        <v>0</v>
      </c>
      <c r="BE147" s="30">
        <f t="shared" si="152"/>
        <v>0</v>
      </c>
      <c r="BF147" s="30">
        <f t="shared" si="152"/>
        <v>0</v>
      </c>
      <c r="BG147" s="30">
        <f t="shared" si="152"/>
        <v>0</v>
      </c>
      <c r="BH147" s="30">
        <f t="shared" si="152"/>
        <v>0</v>
      </c>
      <c r="BI147" s="30">
        <f t="shared" si="152"/>
        <v>0</v>
      </c>
      <c r="BJ147" s="30">
        <f t="shared" si="152"/>
        <v>0</v>
      </c>
      <c r="BK147" s="30">
        <f t="shared" si="152"/>
        <v>0</v>
      </c>
      <c r="BL147" s="30">
        <f t="shared" si="152"/>
        <v>0</v>
      </c>
      <c r="BM147" s="30">
        <f t="shared" si="152"/>
        <v>0</v>
      </c>
      <c r="BN147" s="30">
        <f t="shared" si="152"/>
        <v>0</v>
      </c>
      <c r="BO147" s="30">
        <f t="shared" si="152"/>
        <v>0</v>
      </c>
      <c r="BP147" s="30">
        <f t="shared" si="152"/>
        <v>0</v>
      </c>
      <c r="BQ147" s="30">
        <f t="shared" ref="BQ147:CH147" si="153">IF(BQ27=0,0,((BQ9*0.5)+BP27-BQ45)*BQ82*BQ114*BQ$2)</f>
        <v>0</v>
      </c>
      <c r="BR147" s="30">
        <f t="shared" si="153"/>
        <v>0</v>
      </c>
      <c r="BS147" s="30">
        <f t="shared" si="153"/>
        <v>0</v>
      </c>
      <c r="BT147" s="30">
        <f t="shared" si="153"/>
        <v>0</v>
      </c>
      <c r="BU147" s="30">
        <f t="shared" si="153"/>
        <v>0</v>
      </c>
      <c r="BV147" s="30">
        <f t="shared" si="153"/>
        <v>0</v>
      </c>
      <c r="BW147" s="30">
        <f t="shared" si="153"/>
        <v>0</v>
      </c>
      <c r="BX147" s="30">
        <f t="shared" si="153"/>
        <v>0</v>
      </c>
      <c r="BY147" s="30">
        <f t="shared" si="153"/>
        <v>0</v>
      </c>
      <c r="BZ147" s="30">
        <f t="shared" si="153"/>
        <v>0</v>
      </c>
      <c r="CA147" s="30">
        <f t="shared" si="153"/>
        <v>0</v>
      </c>
      <c r="CB147" s="30">
        <f t="shared" si="153"/>
        <v>0</v>
      </c>
      <c r="CC147" s="30">
        <f t="shared" si="153"/>
        <v>0</v>
      </c>
      <c r="CD147" s="30">
        <f t="shared" si="153"/>
        <v>0</v>
      </c>
      <c r="CE147" s="30">
        <f t="shared" si="153"/>
        <v>0</v>
      </c>
      <c r="CF147" s="30">
        <f t="shared" si="153"/>
        <v>0</v>
      </c>
      <c r="CG147" s="30">
        <f t="shared" si="153"/>
        <v>0</v>
      </c>
      <c r="CH147" s="34">
        <f t="shared" si="153"/>
        <v>0</v>
      </c>
    </row>
    <row r="148" spans="1:86" x14ac:dyDescent="0.3">
      <c r="A148" s="645"/>
      <c r="B148" s="326" t="s">
        <v>131</v>
      </c>
      <c r="C148" s="30">
        <f t="shared" si="144"/>
        <v>0</v>
      </c>
      <c r="D148" s="30">
        <f t="shared" si="145"/>
        <v>0</v>
      </c>
      <c r="E148" s="30">
        <f t="shared" ref="E148:BP148" si="154">IF(E28=0,0,((E10*0.5)+D28-E46)*E83*E115*E$2)</f>
        <v>0</v>
      </c>
      <c r="F148" s="30">
        <f t="shared" si="154"/>
        <v>0</v>
      </c>
      <c r="G148" s="30">
        <f t="shared" si="154"/>
        <v>0</v>
      </c>
      <c r="H148" s="30">
        <f t="shared" si="154"/>
        <v>0</v>
      </c>
      <c r="I148" s="30">
        <f t="shared" si="154"/>
        <v>0</v>
      </c>
      <c r="J148" s="30">
        <f t="shared" si="154"/>
        <v>0</v>
      </c>
      <c r="K148" s="30">
        <f t="shared" si="154"/>
        <v>0</v>
      </c>
      <c r="L148" s="30">
        <f t="shared" si="154"/>
        <v>0</v>
      </c>
      <c r="M148" s="30">
        <f t="shared" si="154"/>
        <v>0</v>
      </c>
      <c r="N148" s="30">
        <f t="shared" si="154"/>
        <v>0</v>
      </c>
      <c r="O148" s="30">
        <f t="shared" si="154"/>
        <v>0</v>
      </c>
      <c r="P148" s="30">
        <f t="shared" si="154"/>
        <v>0</v>
      </c>
      <c r="Q148" s="30">
        <f t="shared" si="154"/>
        <v>0</v>
      </c>
      <c r="R148" s="30">
        <f t="shared" si="154"/>
        <v>0</v>
      </c>
      <c r="S148" s="30">
        <f t="shared" si="154"/>
        <v>0</v>
      </c>
      <c r="T148" s="30">
        <f t="shared" si="154"/>
        <v>0</v>
      </c>
      <c r="U148" s="30">
        <f t="shared" si="154"/>
        <v>0</v>
      </c>
      <c r="V148" s="30">
        <f t="shared" si="154"/>
        <v>0</v>
      </c>
      <c r="W148" s="30">
        <f t="shared" si="154"/>
        <v>0</v>
      </c>
      <c r="X148" s="30">
        <f t="shared" si="154"/>
        <v>0</v>
      </c>
      <c r="Y148" s="30">
        <f t="shared" si="154"/>
        <v>0</v>
      </c>
      <c r="Z148" s="30">
        <f t="shared" si="154"/>
        <v>0</v>
      </c>
      <c r="AA148" s="30">
        <f t="shared" si="154"/>
        <v>0</v>
      </c>
      <c r="AB148" s="30">
        <f t="shared" si="154"/>
        <v>0</v>
      </c>
      <c r="AC148" s="30">
        <f t="shared" si="154"/>
        <v>0</v>
      </c>
      <c r="AD148" s="30">
        <f t="shared" si="154"/>
        <v>0</v>
      </c>
      <c r="AE148" s="30">
        <f t="shared" si="154"/>
        <v>0</v>
      </c>
      <c r="AF148" s="30">
        <f t="shared" si="154"/>
        <v>0</v>
      </c>
      <c r="AG148" s="30">
        <f t="shared" si="154"/>
        <v>0</v>
      </c>
      <c r="AH148" s="30">
        <f t="shared" si="154"/>
        <v>0</v>
      </c>
      <c r="AI148" s="30">
        <f t="shared" si="154"/>
        <v>0</v>
      </c>
      <c r="AJ148" s="30">
        <f t="shared" si="154"/>
        <v>0</v>
      </c>
      <c r="AK148" s="30">
        <f t="shared" si="154"/>
        <v>0</v>
      </c>
      <c r="AL148" s="30">
        <f t="shared" si="154"/>
        <v>0</v>
      </c>
      <c r="AM148" s="30">
        <f t="shared" si="154"/>
        <v>0</v>
      </c>
      <c r="AN148" s="30">
        <f t="shared" si="154"/>
        <v>0</v>
      </c>
      <c r="AO148" s="30">
        <f t="shared" si="154"/>
        <v>0</v>
      </c>
      <c r="AP148" s="30">
        <f t="shared" si="154"/>
        <v>0</v>
      </c>
      <c r="AQ148" s="30">
        <f t="shared" si="154"/>
        <v>0</v>
      </c>
      <c r="AR148" s="30">
        <f t="shared" si="154"/>
        <v>0</v>
      </c>
      <c r="AS148" s="30">
        <f t="shared" si="154"/>
        <v>0</v>
      </c>
      <c r="AT148" s="30">
        <f t="shared" si="154"/>
        <v>0</v>
      </c>
      <c r="AU148" s="30">
        <f t="shared" si="154"/>
        <v>0</v>
      </c>
      <c r="AV148" s="30">
        <f t="shared" si="154"/>
        <v>0</v>
      </c>
      <c r="AW148" s="30">
        <f t="shared" si="154"/>
        <v>0</v>
      </c>
      <c r="AX148" s="30">
        <f t="shared" si="154"/>
        <v>0</v>
      </c>
      <c r="AY148" s="30">
        <f t="shared" si="154"/>
        <v>0</v>
      </c>
      <c r="AZ148" s="30">
        <f t="shared" si="154"/>
        <v>0</v>
      </c>
      <c r="BA148" s="30">
        <f t="shared" si="154"/>
        <v>0</v>
      </c>
      <c r="BB148" s="30">
        <f t="shared" si="154"/>
        <v>0</v>
      </c>
      <c r="BC148" s="30">
        <f t="shared" si="154"/>
        <v>0</v>
      </c>
      <c r="BD148" s="30">
        <f t="shared" si="154"/>
        <v>0</v>
      </c>
      <c r="BE148" s="30">
        <f t="shared" si="154"/>
        <v>0</v>
      </c>
      <c r="BF148" s="30">
        <f t="shared" si="154"/>
        <v>0</v>
      </c>
      <c r="BG148" s="30">
        <f t="shared" si="154"/>
        <v>0</v>
      </c>
      <c r="BH148" s="30">
        <f t="shared" si="154"/>
        <v>0</v>
      </c>
      <c r="BI148" s="30">
        <f t="shared" si="154"/>
        <v>0</v>
      </c>
      <c r="BJ148" s="30">
        <f t="shared" si="154"/>
        <v>0</v>
      </c>
      <c r="BK148" s="30">
        <f t="shared" si="154"/>
        <v>0</v>
      </c>
      <c r="BL148" s="30">
        <f t="shared" si="154"/>
        <v>0</v>
      </c>
      <c r="BM148" s="30">
        <f t="shared" si="154"/>
        <v>0</v>
      </c>
      <c r="BN148" s="30">
        <f t="shared" si="154"/>
        <v>0</v>
      </c>
      <c r="BO148" s="30">
        <f t="shared" si="154"/>
        <v>0</v>
      </c>
      <c r="BP148" s="30">
        <f t="shared" si="154"/>
        <v>0</v>
      </c>
      <c r="BQ148" s="30">
        <f t="shared" ref="BQ148:CH148" si="155">IF(BQ28=0,0,((BQ10*0.5)+BP28-BQ46)*BQ83*BQ115*BQ$2)</f>
        <v>0</v>
      </c>
      <c r="BR148" s="30">
        <f t="shared" si="155"/>
        <v>0</v>
      </c>
      <c r="BS148" s="30">
        <f t="shared" si="155"/>
        <v>0</v>
      </c>
      <c r="BT148" s="30">
        <f t="shared" si="155"/>
        <v>0</v>
      </c>
      <c r="BU148" s="30">
        <f t="shared" si="155"/>
        <v>0</v>
      </c>
      <c r="BV148" s="30">
        <f t="shared" si="155"/>
        <v>0</v>
      </c>
      <c r="BW148" s="30">
        <f t="shared" si="155"/>
        <v>0</v>
      </c>
      <c r="BX148" s="30">
        <f t="shared" si="155"/>
        <v>0</v>
      </c>
      <c r="BY148" s="30">
        <f t="shared" si="155"/>
        <v>0</v>
      </c>
      <c r="BZ148" s="30">
        <f t="shared" si="155"/>
        <v>0</v>
      </c>
      <c r="CA148" s="30">
        <f t="shared" si="155"/>
        <v>0</v>
      </c>
      <c r="CB148" s="30">
        <f t="shared" si="155"/>
        <v>0</v>
      </c>
      <c r="CC148" s="30">
        <f t="shared" si="155"/>
        <v>0</v>
      </c>
      <c r="CD148" s="30">
        <f t="shared" si="155"/>
        <v>0</v>
      </c>
      <c r="CE148" s="30">
        <f t="shared" si="155"/>
        <v>0</v>
      </c>
      <c r="CF148" s="30">
        <f t="shared" si="155"/>
        <v>0</v>
      </c>
      <c r="CG148" s="30">
        <f t="shared" si="155"/>
        <v>0</v>
      </c>
      <c r="CH148" s="34">
        <f t="shared" si="155"/>
        <v>0</v>
      </c>
    </row>
    <row r="149" spans="1:86" x14ac:dyDescent="0.3">
      <c r="A149" s="645"/>
      <c r="B149" s="326" t="s">
        <v>132</v>
      </c>
      <c r="C149" s="30">
        <f t="shared" si="144"/>
        <v>0</v>
      </c>
      <c r="D149" s="30">
        <f t="shared" si="145"/>
        <v>0</v>
      </c>
      <c r="E149" s="30">
        <f t="shared" ref="E149:BP149" si="156">IF(E29=0,0,((E11*0.5)+D29-E47)*E84*E116*E$2)</f>
        <v>0</v>
      </c>
      <c r="F149" s="30">
        <f t="shared" si="156"/>
        <v>0</v>
      </c>
      <c r="G149" s="30">
        <f t="shared" si="156"/>
        <v>0</v>
      </c>
      <c r="H149" s="30">
        <f t="shared" si="156"/>
        <v>0</v>
      </c>
      <c r="I149" s="30">
        <f t="shared" si="156"/>
        <v>0</v>
      </c>
      <c r="J149" s="30">
        <f t="shared" si="156"/>
        <v>0</v>
      </c>
      <c r="K149" s="30">
        <f t="shared" si="156"/>
        <v>0</v>
      </c>
      <c r="L149" s="30">
        <f t="shared" si="156"/>
        <v>0</v>
      </c>
      <c r="M149" s="30">
        <f t="shared" si="156"/>
        <v>0</v>
      </c>
      <c r="N149" s="30">
        <f t="shared" si="156"/>
        <v>0</v>
      </c>
      <c r="O149" s="30">
        <f t="shared" si="156"/>
        <v>0</v>
      </c>
      <c r="P149" s="30">
        <f t="shared" si="156"/>
        <v>0</v>
      </c>
      <c r="Q149" s="30">
        <f t="shared" si="156"/>
        <v>0</v>
      </c>
      <c r="R149" s="30">
        <f t="shared" si="156"/>
        <v>0</v>
      </c>
      <c r="S149" s="30">
        <f t="shared" si="156"/>
        <v>0</v>
      </c>
      <c r="T149" s="30">
        <f t="shared" si="156"/>
        <v>0</v>
      </c>
      <c r="U149" s="30">
        <f t="shared" si="156"/>
        <v>0</v>
      </c>
      <c r="V149" s="30">
        <f t="shared" si="156"/>
        <v>0</v>
      </c>
      <c r="W149" s="30">
        <f t="shared" si="156"/>
        <v>0</v>
      </c>
      <c r="X149" s="30">
        <f t="shared" si="156"/>
        <v>0</v>
      </c>
      <c r="Y149" s="30">
        <f t="shared" si="156"/>
        <v>0</v>
      </c>
      <c r="Z149" s="30">
        <f t="shared" si="156"/>
        <v>0</v>
      </c>
      <c r="AA149" s="30">
        <f t="shared" si="156"/>
        <v>0</v>
      </c>
      <c r="AB149" s="30">
        <f t="shared" si="156"/>
        <v>0</v>
      </c>
      <c r="AC149" s="30">
        <f t="shared" si="156"/>
        <v>0</v>
      </c>
      <c r="AD149" s="30">
        <f t="shared" si="156"/>
        <v>0</v>
      </c>
      <c r="AE149" s="30">
        <f t="shared" si="156"/>
        <v>0</v>
      </c>
      <c r="AF149" s="30">
        <f t="shared" si="156"/>
        <v>0</v>
      </c>
      <c r="AG149" s="30">
        <f t="shared" si="156"/>
        <v>0</v>
      </c>
      <c r="AH149" s="30">
        <f t="shared" si="156"/>
        <v>0</v>
      </c>
      <c r="AI149" s="30">
        <f t="shared" si="156"/>
        <v>0</v>
      </c>
      <c r="AJ149" s="30">
        <f t="shared" si="156"/>
        <v>0</v>
      </c>
      <c r="AK149" s="30">
        <f t="shared" si="156"/>
        <v>0</v>
      </c>
      <c r="AL149" s="30">
        <f t="shared" si="156"/>
        <v>0</v>
      </c>
      <c r="AM149" s="30">
        <f t="shared" si="156"/>
        <v>0</v>
      </c>
      <c r="AN149" s="30">
        <f t="shared" si="156"/>
        <v>0</v>
      </c>
      <c r="AO149" s="30">
        <f t="shared" si="156"/>
        <v>0</v>
      </c>
      <c r="AP149" s="30">
        <f t="shared" si="156"/>
        <v>0</v>
      </c>
      <c r="AQ149" s="30">
        <f t="shared" si="156"/>
        <v>0</v>
      </c>
      <c r="AR149" s="30">
        <f t="shared" si="156"/>
        <v>0</v>
      </c>
      <c r="AS149" s="30">
        <f t="shared" si="156"/>
        <v>0</v>
      </c>
      <c r="AT149" s="30">
        <f t="shared" si="156"/>
        <v>0</v>
      </c>
      <c r="AU149" s="30">
        <f t="shared" si="156"/>
        <v>0</v>
      </c>
      <c r="AV149" s="30">
        <f t="shared" si="156"/>
        <v>0</v>
      </c>
      <c r="AW149" s="30">
        <f t="shared" si="156"/>
        <v>0</v>
      </c>
      <c r="AX149" s="30">
        <f t="shared" si="156"/>
        <v>0</v>
      </c>
      <c r="AY149" s="30">
        <f t="shared" si="156"/>
        <v>0</v>
      </c>
      <c r="AZ149" s="30">
        <f t="shared" si="156"/>
        <v>0</v>
      </c>
      <c r="BA149" s="30">
        <f t="shared" si="156"/>
        <v>0</v>
      </c>
      <c r="BB149" s="30">
        <f t="shared" si="156"/>
        <v>0</v>
      </c>
      <c r="BC149" s="30">
        <f t="shared" si="156"/>
        <v>0</v>
      </c>
      <c r="BD149" s="30">
        <f t="shared" si="156"/>
        <v>0</v>
      </c>
      <c r="BE149" s="30">
        <f t="shared" si="156"/>
        <v>0</v>
      </c>
      <c r="BF149" s="30">
        <f t="shared" si="156"/>
        <v>0</v>
      </c>
      <c r="BG149" s="30">
        <f t="shared" si="156"/>
        <v>0</v>
      </c>
      <c r="BH149" s="30">
        <f t="shared" si="156"/>
        <v>0</v>
      </c>
      <c r="BI149" s="30">
        <f t="shared" si="156"/>
        <v>0</v>
      </c>
      <c r="BJ149" s="30">
        <f t="shared" si="156"/>
        <v>0</v>
      </c>
      <c r="BK149" s="30">
        <f t="shared" si="156"/>
        <v>0</v>
      </c>
      <c r="BL149" s="30">
        <f t="shared" si="156"/>
        <v>0</v>
      </c>
      <c r="BM149" s="30">
        <f t="shared" si="156"/>
        <v>0</v>
      </c>
      <c r="BN149" s="30">
        <f t="shared" si="156"/>
        <v>0</v>
      </c>
      <c r="BO149" s="30">
        <f t="shared" si="156"/>
        <v>0</v>
      </c>
      <c r="BP149" s="30">
        <f t="shared" si="156"/>
        <v>0</v>
      </c>
      <c r="BQ149" s="30">
        <f t="shared" ref="BQ149:CH149" si="157">IF(BQ29=0,0,((BQ11*0.5)+BP29-BQ47)*BQ84*BQ116*BQ$2)</f>
        <v>0</v>
      </c>
      <c r="BR149" s="30">
        <f t="shared" si="157"/>
        <v>0</v>
      </c>
      <c r="BS149" s="30">
        <f t="shared" si="157"/>
        <v>0</v>
      </c>
      <c r="BT149" s="30">
        <f t="shared" si="157"/>
        <v>0</v>
      </c>
      <c r="BU149" s="30">
        <f t="shared" si="157"/>
        <v>0</v>
      </c>
      <c r="BV149" s="30">
        <f t="shared" si="157"/>
        <v>0</v>
      </c>
      <c r="BW149" s="30">
        <f t="shared" si="157"/>
        <v>0</v>
      </c>
      <c r="BX149" s="30">
        <f t="shared" si="157"/>
        <v>0</v>
      </c>
      <c r="BY149" s="30">
        <f t="shared" si="157"/>
        <v>0</v>
      </c>
      <c r="BZ149" s="30">
        <f t="shared" si="157"/>
        <v>0</v>
      </c>
      <c r="CA149" s="30">
        <f t="shared" si="157"/>
        <v>0</v>
      </c>
      <c r="CB149" s="30">
        <f t="shared" si="157"/>
        <v>0</v>
      </c>
      <c r="CC149" s="30">
        <f t="shared" si="157"/>
        <v>0</v>
      </c>
      <c r="CD149" s="30">
        <f t="shared" si="157"/>
        <v>0</v>
      </c>
      <c r="CE149" s="30">
        <f t="shared" si="157"/>
        <v>0</v>
      </c>
      <c r="CF149" s="30">
        <f t="shared" si="157"/>
        <v>0</v>
      </c>
      <c r="CG149" s="30">
        <f t="shared" si="157"/>
        <v>0</v>
      </c>
      <c r="CH149" s="34">
        <f t="shared" si="157"/>
        <v>0</v>
      </c>
    </row>
    <row r="150" spans="1:86" ht="15.75" customHeight="1" x14ac:dyDescent="0.3">
      <c r="A150" s="645"/>
      <c r="B150" s="326" t="s">
        <v>133</v>
      </c>
      <c r="C150" s="30">
        <f t="shared" si="144"/>
        <v>0</v>
      </c>
      <c r="D150" s="30">
        <f t="shared" si="145"/>
        <v>0</v>
      </c>
      <c r="E150" s="133">
        <f t="shared" ref="E150:BP150" si="158">IF(E30=0,0,((E12*0.5)+D30-E48)*E85*E117*E$2)</f>
        <v>0</v>
      </c>
      <c r="F150" s="30">
        <f t="shared" si="158"/>
        <v>0</v>
      </c>
      <c r="G150" s="30">
        <f t="shared" si="158"/>
        <v>0</v>
      </c>
      <c r="H150" s="30">
        <f t="shared" si="158"/>
        <v>0</v>
      </c>
      <c r="I150" s="30">
        <f t="shared" si="158"/>
        <v>0</v>
      </c>
      <c r="J150" s="30">
        <f t="shared" si="158"/>
        <v>0</v>
      </c>
      <c r="K150" s="30">
        <f t="shared" si="158"/>
        <v>0</v>
      </c>
      <c r="L150" s="30">
        <f t="shared" si="158"/>
        <v>0</v>
      </c>
      <c r="M150" s="30">
        <f t="shared" si="158"/>
        <v>0</v>
      </c>
      <c r="N150" s="30">
        <f t="shared" si="158"/>
        <v>0</v>
      </c>
      <c r="O150" s="30">
        <f t="shared" si="158"/>
        <v>0</v>
      </c>
      <c r="P150" s="30">
        <f t="shared" si="158"/>
        <v>0</v>
      </c>
      <c r="Q150" s="30">
        <f t="shared" si="158"/>
        <v>0</v>
      </c>
      <c r="R150" s="30">
        <f t="shared" si="158"/>
        <v>0</v>
      </c>
      <c r="S150" s="30">
        <f t="shared" si="158"/>
        <v>0</v>
      </c>
      <c r="T150" s="30">
        <f t="shared" si="158"/>
        <v>0</v>
      </c>
      <c r="U150" s="30">
        <f t="shared" si="158"/>
        <v>0</v>
      </c>
      <c r="V150" s="30">
        <f t="shared" si="158"/>
        <v>0</v>
      </c>
      <c r="W150" s="30">
        <f t="shared" si="158"/>
        <v>0</v>
      </c>
      <c r="X150" s="30">
        <f t="shared" si="158"/>
        <v>0</v>
      </c>
      <c r="Y150" s="30">
        <f t="shared" si="158"/>
        <v>0</v>
      </c>
      <c r="Z150" s="30">
        <f t="shared" si="158"/>
        <v>0</v>
      </c>
      <c r="AA150" s="30">
        <f t="shared" si="158"/>
        <v>0</v>
      </c>
      <c r="AB150" s="30">
        <f t="shared" si="158"/>
        <v>0</v>
      </c>
      <c r="AC150" s="30">
        <f t="shared" si="158"/>
        <v>0</v>
      </c>
      <c r="AD150" s="30">
        <f t="shared" si="158"/>
        <v>0</v>
      </c>
      <c r="AE150" s="30">
        <f t="shared" si="158"/>
        <v>0</v>
      </c>
      <c r="AF150" s="30">
        <f t="shared" si="158"/>
        <v>0</v>
      </c>
      <c r="AG150" s="30">
        <f t="shared" si="158"/>
        <v>0</v>
      </c>
      <c r="AH150" s="30">
        <f t="shared" si="158"/>
        <v>0</v>
      </c>
      <c r="AI150" s="30">
        <f t="shared" si="158"/>
        <v>0</v>
      </c>
      <c r="AJ150" s="30">
        <f t="shared" si="158"/>
        <v>0</v>
      </c>
      <c r="AK150" s="30">
        <f t="shared" si="158"/>
        <v>0</v>
      </c>
      <c r="AL150" s="30">
        <f t="shared" si="158"/>
        <v>0</v>
      </c>
      <c r="AM150" s="30">
        <f t="shared" si="158"/>
        <v>0</v>
      </c>
      <c r="AN150" s="30">
        <f t="shared" si="158"/>
        <v>0</v>
      </c>
      <c r="AO150" s="30">
        <f t="shared" si="158"/>
        <v>0</v>
      </c>
      <c r="AP150" s="30">
        <f t="shared" si="158"/>
        <v>0</v>
      </c>
      <c r="AQ150" s="30">
        <f t="shared" si="158"/>
        <v>0</v>
      </c>
      <c r="AR150" s="30">
        <f t="shared" si="158"/>
        <v>0</v>
      </c>
      <c r="AS150" s="30">
        <f t="shared" si="158"/>
        <v>0</v>
      </c>
      <c r="AT150" s="30">
        <f t="shared" si="158"/>
        <v>0</v>
      </c>
      <c r="AU150" s="30">
        <f t="shared" si="158"/>
        <v>0</v>
      </c>
      <c r="AV150" s="30">
        <f t="shared" si="158"/>
        <v>0</v>
      </c>
      <c r="AW150" s="30">
        <f t="shared" si="158"/>
        <v>0</v>
      </c>
      <c r="AX150" s="30">
        <f t="shared" si="158"/>
        <v>0</v>
      </c>
      <c r="AY150" s="30">
        <f t="shared" si="158"/>
        <v>0</v>
      </c>
      <c r="AZ150" s="30">
        <f t="shared" si="158"/>
        <v>0</v>
      </c>
      <c r="BA150" s="30">
        <f t="shared" si="158"/>
        <v>0</v>
      </c>
      <c r="BB150" s="30">
        <f t="shared" si="158"/>
        <v>0</v>
      </c>
      <c r="BC150" s="30">
        <f t="shared" si="158"/>
        <v>0</v>
      </c>
      <c r="BD150" s="30">
        <f t="shared" si="158"/>
        <v>0</v>
      </c>
      <c r="BE150" s="30">
        <f t="shared" si="158"/>
        <v>0</v>
      </c>
      <c r="BF150" s="30">
        <f t="shared" si="158"/>
        <v>0</v>
      </c>
      <c r="BG150" s="30">
        <f t="shared" si="158"/>
        <v>0</v>
      </c>
      <c r="BH150" s="30">
        <f t="shared" si="158"/>
        <v>0</v>
      </c>
      <c r="BI150" s="30">
        <f t="shared" si="158"/>
        <v>0</v>
      </c>
      <c r="BJ150" s="30">
        <f t="shared" si="158"/>
        <v>0</v>
      </c>
      <c r="BK150" s="30">
        <f t="shared" si="158"/>
        <v>0</v>
      </c>
      <c r="BL150" s="30">
        <f t="shared" si="158"/>
        <v>0</v>
      </c>
      <c r="BM150" s="30">
        <f t="shared" si="158"/>
        <v>0</v>
      </c>
      <c r="BN150" s="30">
        <f t="shared" si="158"/>
        <v>0</v>
      </c>
      <c r="BO150" s="30">
        <f t="shared" si="158"/>
        <v>0</v>
      </c>
      <c r="BP150" s="30">
        <f t="shared" si="158"/>
        <v>0</v>
      </c>
      <c r="BQ150" s="30">
        <f t="shared" ref="BQ150:CH150" si="159">IF(BQ30=0,0,((BQ12*0.5)+BP30-BQ48)*BQ85*BQ117*BQ$2)</f>
        <v>0</v>
      </c>
      <c r="BR150" s="30">
        <f t="shared" si="159"/>
        <v>0</v>
      </c>
      <c r="BS150" s="30">
        <f t="shared" si="159"/>
        <v>0</v>
      </c>
      <c r="BT150" s="30">
        <f t="shared" si="159"/>
        <v>0</v>
      </c>
      <c r="BU150" s="30">
        <f t="shared" si="159"/>
        <v>0</v>
      </c>
      <c r="BV150" s="30">
        <f t="shared" si="159"/>
        <v>0</v>
      </c>
      <c r="BW150" s="30">
        <f t="shared" si="159"/>
        <v>0</v>
      </c>
      <c r="BX150" s="30">
        <f t="shared" si="159"/>
        <v>0</v>
      </c>
      <c r="BY150" s="30">
        <f t="shared" si="159"/>
        <v>0</v>
      </c>
      <c r="BZ150" s="30">
        <f t="shared" si="159"/>
        <v>0</v>
      </c>
      <c r="CA150" s="30">
        <f t="shared" si="159"/>
        <v>0</v>
      </c>
      <c r="CB150" s="30">
        <f t="shared" si="159"/>
        <v>0</v>
      </c>
      <c r="CC150" s="30">
        <f t="shared" si="159"/>
        <v>0</v>
      </c>
      <c r="CD150" s="30">
        <f t="shared" si="159"/>
        <v>0</v>
      </c>
      <c r="CE150" s="30">
        <f t="shared" si="159"/>
        <v>0</v>
      </c>
      <c r="CF150" s="30">
        <f t="shared" si="159"/>
        <v>0</v>
      </c>
      <c r="CG150" s="30">
        <f t="shared" si="159"/>
        <v>0</v>
      </c>
      <c r="CH150" s="34">
        <f t="shared" si="159"/>
        <v>0</v>
      </c>
    </row>
    <row r="151" spans="1:86" x14ac:dyDescent="0.3">
      <c r="A151" s="645"/>
      <c r="B151" s="326" t="s">
        <v>134</v>
      </c>
      <c r="C151" s="30">
        <f t="shared" si="144"/>
        <v>0</v>
      </c>
      <c r="D151" s="30">
        <f t="shared" si="145"/>
        <v>0</v>
      </c>
      <c r="E151" s="30">
        <f t="shared" ref="E151:BP151" si="160">IF(E31=0,0,((E13*0.5)+D31-E49)*E86*E118*E$2)</f>
        <v>0</v>
      </c>
      <c r="F151" s="30">
        <f t="shared" si="160"/>
        <v>0</v>
      </c>
      <c r="G151" s="30">
        <f t="shared" si="160"/>
        <v>0</v>
      </c>
      <c r="H151" s="30">
        <f t="shared" si="160"/>
        <v>0</v>
      </c>
      <c r="I151" s="30">
        <f t="shared" si="160"/>
        <v>0</v>
      </c>
      <c r="J151" s="30">
        <f t="shared" si="160"/>
        <v>0</v>
      </c>
      <c r="K151" s="30">
        <f t="shared" si="160"/>
        <v>0</v>
      </c>
      <c r="L151" s="30">
        <f t="shared" si="160"/>
        <v>0</v>
      </c>
      <c r="M151" s="30">
        <f t="shared" si="160"/>
        <v>0</v>
      </c>
      <c r="N151" s="30">
        <f t="shared" si="160"/>
        <v>0</v>
      </c>
      <c r="O151" s="30">
        <f t="shared" si="160"/>
        <v>0</v>
      </c>
      <c r="P151" s="30">
        <f t="shared" si="160"/>
        <v>0</v>
      </c>
      <c r="Q151" s="30">
        <f t="shared" si="160"/>
        <v>0</v>
      </c>
      <c r="R151" s="30">
        <f t="shared" si="160"/>
        <v>0</v>
      </c>
      <c r="S151" s="30">
        <f t="shared" si="160"/>
        <v>0</v>
      </c>
      <c r="T151" s="30">
        <f t="shared" si="160"/>
        <v>0</v>
      </c>
      <c r="U151" s="30">
        <f t="shared" si="160"/>
        <v>0</v>
      </c>
      <c r="V151" s="30">
        <f t="shared" si="160"/>
        <v>0</v>
      </c>
      <c r="W151" s="30">
        <f t="shared" si="160"/>
        <v>0</v>
      </c>
      <c r="X151" s="30">
        <f t="shared" si="160"/>
        <v>0</v>
      </c>
      <c r="Y151" s="30">
        <f t="shared" si="160"/>
        <v>0</v>
      </c>
      <c r="Z151" s="30">
        <f t="shared" si="160"/>
        <v>0</v>
      </c>
      <c r="AA151" s="30">
        <f t="shared" si="160"/>
        <v>0</v>
      </c>
      <c r="AB151" s="30">
        <f t="shared" si="160"/>
        <v>0</v>
      </c>
      <c r="AC151" s="30">
        <f t="shared" si="160"/>
        <v>0</v>
      </c>
      <c r="AD151" s="30">
        <f t="shared" si="160"/>
        <v>0</v>
      </c>
      <c r="AE151" s="30">
        <f t="shared" si="160"/>
        <v>0</v>
      </c>
      <c r="AF151" s="30">
        <f t="shared" si="160"/>
        <v>0</v>
      </c>
      <c r="AG151" s="30">
        <f t="shared" si="160"/>
        <v>0</v>
      </c>
      <c r="AH151" s="30">
        <f t="shared" si="160"/>
        <v>0</v>
      </c>
      <c r="AI151" s="30">
        <f t="shared" si="160"/>
        <v>0</v>
      </c>
      <c r="AJ151" s="30">
        <f t="shared" si="160"/>
        <v>0</v>
      </c>
      <c r="AK151" s="30">
        <f t="shared" si="160"/>
        <v>0</v>
      </c>
      <c r="AL151" s="30">
        <f t="shared" si="160"/>
        <v>0</v>
      </c>
      <c r="AM151" s="30">
        <f t="shared" si="160"/>
        <v>0</v>
      </c>
      <c r="AN151" s="30">
        <f t="shared" si="160"/>
        <v>0</v>
      </c>
      <c r="AO151" s="30">
        <f t="shared" si="160"/>
        <v>0</v>
      </c>
      <c r="AP151" s="30">
        <f t="shared" si="160"/>
        <v>0</v>
      </c>
      <c r="AQ151" s="30">
        <f t="shared" si="160"/>
        <v>0</v>
      </c>
      <c r="AR151" s="30">
        <f t="shared" si="160"/>
        <v>0</v>
      </c>
      <c r="AS151" s="30">
        <f t="shared" si="160"/>
        <v>0</v>
      </c>
      <c r="AT151" s="30">
        <f t="shared" si="160"/>
        <v>0</v>
      </c>
      <c r="AU151" s="30">
        <f t="shared" si="160"/>
        <v>0</v>
      </c>
      <c r="AV151" s="30">
        <f t="shared" si="160"/>
        <v>0</v>
      </c>
      <c r="AW151" s="30">
        <f t="shared" si="160"/>
        <v>0</v>
      </c>
      <c r="AX151" s="30">
        <f t="shared" si="160"/>
        <v>0</v>
      </c>
      <c r="AY151" s="30">
        <f t="shared" si="160"/>
        <v>0</v>
      </c>
      <c r="AZ151" s="30">
        <f t="shared" si="160"/>
        <v>0</v>
      </c>
      <c r="BA151" s="30">
        <f t="shared" si="160"/>
        <v>0</v>
      </c>
      <c r="BB151" s="30">
        <f t="shared" si="160"/>
        <v>0</v>
      </c>
      <c r="BC151" s="30">
        <f t="shared" si="160"/>
        <v>0</v>
      </c>
      <c r="BD151" s="30">
        <f t="shared" si="160"/>
        <v>0</v>
      </c>
      <c r="BE151" s="30">
        <f t="shared" si="160"/>
        <v>0</v>
      </c>
      <c r="BF151" s="30">
        <f t="shared" si="160"/>
        <v>0</v>
      </c>
      <c r="BG151" s="30">
        <f t="shared" si="160"/>
        <v>0</v>
      </c>
      <c r="BH151" s="30">
        <f t="shared" si="160"/>
        <v>0</v>
      </c>
      <c r="BI151" s="30">
        <f t="shared" si="160"/>
        <v>0</v>
      </c>
      <c r="BJ151" s="30">
        <f t="shared" si="160"/>
        <v>0</v>
      </c>
      <c r="BK151" s="30">
        <f t="shared" si="160"/>
        <v>0</v>
      </c>
      <c r="BL151" s="30">
        <f t="shared" si="160"/>
        <v>0</v>
      </c>
      <c r="BM151" s="30">
        <f t="shared" si="160"/>
        <v>0</v>
      </c>
      <c r="BN151" s="30">
        <f t="shared" si="160"/>
        <v>0</v>
      </c>
      <c r="BO151" s="30">
        <f t="shared" si="160"/>
        <v>0</v>
      </c>
      <c r="BP151" s="30">
        <f t="shared" si="160"/>
        <v>0</v>
      </c>
      <c r="BQ151" s="30">
        <f t="shared" ref="BQ151:CH151" si="161">IF(BQ31=0,0,((BQ13*0.5)+BP31-BQ49)*BQ86*BQ118*BQ$2)</f>
        <v>0</v>
      </c>
      <c r="BR151" s="30">
        <f t="shared" si="161"/>
        <v>0</v>
      </c>
      <c r="BS151" s="30">
        <f t="shared" si="161"/>
        <v>0</v>
      </c>
      <c r="BT151" s="30">
        <f t="shared" si="161"/>
        <v>0</v>
      </c>
      <c r="BU151" s="30">
        <f t="shared" si="161"/>
        <v>0</v>
      </c>
      <c r="BV151" s="30">
        <f t="shared" si="161"/>
        <v>0</v>
      </c>
      <c r="BW151" s="30">
        <f t="shared" si="161"/>
        <v>0</v>
      </c>
      <c r="BX151" s="30">
        <f t="shared" si="161"/>
        <v>0</v>
      </c>
      <c r="BY151" s="30">
        <f t="shared" si="161"/>
        <v>0</v>
      </c>
      <c r="BZ151" s="30">
        <f t="shared" si="161"/>
        <v>0</v>
      </c>
      <c r="CA151" s="30">
        <f t="shared" si="161"/>
        <v>0</v>
      </c>
      <c r="CB151" s="30">
        <f t="shared" si="161"/>
        <v>0</v>
      </c>
      <c r="CC151" s="30">
        <f t="shared" si="161"/>
        <v>0</v>
      </c>
      <c r="CD151" s="30">
        <f t="shared" si="161"/>
        <v>0</v>
      </c>
      <c r="CE151" s="30">
        <f t="shared" si="161"/>
        <v>0</v>
      </c>
      <c r="CF151" s="30">
        <f t="shared" si="161"/>
        <v>0</v>
      </c>
      <c r="CG151" s="30">
        <f t="shared" si="161"/>
        <v>0</v>
      </c>
      <c r="CH151" s="34">
        <f t="shared" si="161"/>
        <v>0</v>
      </c>
    </row>
    <row r="152" spans="1:86" x14ac:dyDescent="0.3">
      <c r="A152" s="645"/>
      <c r="B152" s="326" t="s">
        <v>232</v>
      </c>
      <c r="C152" s="30">
        <f t="shared" si="144"/>
        <v>0</v>
      </c>
      <c r="D152" s="30">
        <f t="shared" si="145"/>
        <v>0</v>
      </c>
      <c r="E152" s="30">
        <f t="shared" ref="E152:BP152" si="162">IF(E32=0,0,((E14*0.5)+D32-E50)*E87*E119*E$2)</f>
        <v>0</v>
      </c>
      <c r="F152" s="30">
        <f t="shared" si="162"/>
        <v>0</v>
      </c>
      <c r="G152" s="30">
        <f t="shared" si="162"/>
        <v>0</v>
      </c>
      <c r="H152" s="30">
        <f t="shared" si="162"/>
        <v>0</v>
      </c>
      <c r="I152" s="30">
        <f t="shared" si="162"/>
        <v>0</v>
      </c>
      <c r="J152" s="30">
        <f t="shared" si="162"/>
        <v>0</v>
      </c>
      <c r="K152" s="30">
        <f t="shared" si="162"/>
        <v>0</v>
      </c>
      <c r="L152" s="30">
        <f t="shared" si="162"/>
        <v>0</v>
      </c>
      <c r="M152" s="30">
        <f t="shared" si="162"/>
        <v>0</v>
      </c>
      <c r="N152" s="30">
        <f t="shared" si="162"/>
        <v>0</v>
      </c>
      <c r="O152" s="30">
        <f t="shared" si="162"/>
        <v>0</v>
      </c>
      <c r="P152" s="30">
        <f t="shared" si="162"/>
        <v>0</v>
      </c>
      <c r="Q152" s="30">
        <f t="shared" si="162"/>
        <v>0</v>
      </c>
      <c r="R152" s="30">
        <f t="shared" si="162"/>
        <v>0</v>
      </c>
      <c r="S152" s="30">
        <f t="shared" si="162"/>
        <v>0</v>
      </c>
      <c r="T152" s="30">
        <f t="shared" si="162"/>
        <v>0</v>
      </c>
      <c r="U152" s="30">
        <f t="shared" si="162"/>
        <v>0</v>
      </c>
      <c r="V152" s="30">
        <f t="shared" si="162"/>
        <v>0</v>
      </c>
      <c r="W152" s="30">
        <f t="shared" si="162"/>
        <v>0</v>
      </c>
      <c r="X152" s="30">
        <f t="shared" si="162"/>
        <v>0</v>
      </c>
      <c r="Y152" s="30">
        <f t="shared" si="162"/>
        <v>0</v>
      </c>
      <c r="Z152" s="30">
        <f t="shared" si="162"/>
        <v>0</v>
      </c>
      <c r="AA152" s="30">
        <f t="shared" si="162"/>
        <v>0</v>
      </c>
      <c r="AB152" s="30">
        <f t="shared" si="162"/>
        <v>0</v>
      </c>
      <c r="AC152" s="30">
        <f t="shared" si="162"/>
        <v>0</v>
      </c>
      <c r="AD152" s="30">
        <f t="shared" si="162"/>
        <v>0</v>
      </c>
      <c r="AE152" s="30">
        <f t="shared" si="162"/>
        <v>0</v>
      </c>
      <c r="AF152" s="30">
        <f t="shared" si="162"/>
        <v>0</v>
      </c>
      <c r="AG152" s="30">
        <f t="shared" si="162"/>
        <v>0</v>
      </c>
      <c r="AH152" s="30">
        <f t="shared" si="162"/>
        <v>0</v>
      </c>
      <c r="AI152" s="30">
        <f t="shared" si="162"/>
        <v>0</v>
      </c>
      <c r="AJ152" s="30">
        <f t="shared" si="162"/>
        <v>0</v>
      </c>
      <c r="AK152" s="30">
        <f t="shared" si="162"/>
        <v>0</v>
      </c>
      <c r="AL152" s="30">
        <f t="shared" si="162"/>
        <v>0</v>
      </c>
      <c r="AM152" s="30">
        <f t="shared" si="162"/>
        <v>0</v>
      </c>
      <c r="AN152" s="30">
        <f t="shared" si="162"/>
        <v>0</v>
      </c>
      <c r="AO152" s="30">
        <f t="shared" si="162"/>
        <v>0</v>
      </c>
      <c r="AP152" s="30">
        <f t="shared" si="162"/>
        <v>0</v>
      </c>
      <c r="AQ152" s="30">
        <f t="shared" si="162"/>
        <v>0</v>
      </c>
      <c r="AR152" s="30">
        <f t="shared" si="162"/>
        <v>0</v>
      </c>
      <c r="AS152" s="30">
        <f t="shared" si="162"/>
        <v>0</v>
      </c>
      <c r="AT152" s="30">
        <f t="shared" si="162"/>
        <v>0</v>
      </c>
      <c r="AU152" s="30">
        <f t="shared" si="162"/>
        <v>0</v>
      </c>
      <c r="AV152" s="30">
        <f t="shared" si="162"/>
        <v>0</v>
      </c>
      <c r="AW152" s="30">
        <f t="shared" si="162"/>
        <v>0</v>
      </c>
      <c r="AX152" s="30">
        <f t="shared" si="162"/>
        <v>0</v>
      </c>
      <c r="AY152" s="30">
        <f t="shared" si="162"/>
        <v>0</v>
      </c>
      <c r="AZ152" s="30">
        <f t="shared" si="162"/>
        <v>0</v>
      </c>
      <c r="BA152" s="30">
        <f t="shared" si="162"/>
        <v>0</v>
      </c>
      <c r="BB152" s="30">
        <f t="shared" si="162"/>
        <v>0</v>
      </c>
      <c r="BC152" s="30">
        <f t="shared" si="162"/>
        <v>0</v>
      </c>
      <c r="BD152" s="30">
        <f t="shared" si="162"/>
        <v>0</v>
      </c>
      <c r="BE152" s="30">
        <f t="shared" si="162"/>
        <v>0</v>
      </c>
      <c r="BF152" s="30">
        <f t="shared" si="162"/>
        <v>0</v>
      </c>
      <c r="BG152" s="30">
        <f t="shared" si="162"/>
        <v>0</v>
      </c>
      <c r="BH152" s="30">
        <f t="shared" si="162"/>
        <v>0</v>
      </c>
      <c r="BI152" s="30">
        <f t="shared" si="162"/>
        <v>0</v>
      </c>
      <c r="BJ152" s="30">
        <f t="shared" si="162"/>
        <v>0</v>
      </c>
      <c r="BK152" s="30">
        <f t="shared" si="162"/>
        <v>0</v>
      </c>
      <c r="BL152" s="30">
        <f t="shared" si="162"/>
        <v>0</v>
      </c>
      <c r="BM152" s="30">
        <f t="shared" si="162"/>
        <v>0</v>
      </c>
      <c r="BN152" s="30">
        <f t="shared" si="162"/>
        <v>0</v>
      </c>
      <c r="BO152" s="30">
        <f t="shared" si="162"/>
        <v>0</v>
      </c>
      <c r="BP152" s="30">
        <f t="shared" si="162"/>
        <v>0</v>
      </c>
      <c r="BQ152" s="30">
        <f t="shared" ref="BQ152:CH152" si="163">IF(BQ32=0,0,((BQ14*0.5)+BP32-BQ50)*BQ87*BQ119*BQ$2)</f>
        <v>0</v>
      </c>
      <c r="BR152" s="30">
        <f t="shared" si="163"/>
        <v>0</v>
      </c>
      <c r="BS152" s="30">
        <f t="shared" si="163"/>
        <v>0</v>
      </c>
      <c r="BT152" s="30">
        <f t="shared" si="163"/>
        <v>0</v>
      </c>
      <c r="BU152" s="30">
        <f t="shared" si="163"/>
        <v>0</v>
      </c>
      <c r="BV152" s="30">
        <f t="shared" si="163"/>
        <v>0</v>
      </c>
      <c r="BW152" s="30">
        <f t="shared" si="163"/>
        <v>0</v>
      </c>
      <c r="BX152" s="30">
        <f t="shared" si="163"/>
        <v>0</v>
      </c>
      <c r="BY152" s="30">
        <f t="shared" si="163"/>
        <v>0</v>
      </c>
      <c r="BZ152" s="30">
        <f t="shared" si="163"/>
        <v>0</v>
      </c>
      <c r="CA152" s="30">
        <f t="shared" si="163"/>
        <v>0</v>
      </c>
      <c r="CB152" s="30">
        <f t="shared" si="163"/>
        <v>0</v>
      </c>
      <c r="CC152" s="30">
        <f t="shared" si="163"/>
        <v>0</v>
      </c>
      <c r="CD152" s="30">
        <f t="shared" si="163"/>
        <v>0</v>
      </c>
      <c r="CE152" s="30">
        <f t="shared" si="163"/>
        <v>0</v>
      </c>
      <c r="CF152" s="30">
        <f t="shared" si="163"/>
        <v>0</v>
      </c>
      <c r="CG152" s="30">
        <f t="shared" si="163"/>
        <v>0</v>
      </c>
      <c r="CH152" s="34">
        <f t="shared" si="163"/>
        <v>0</v>
      </c>
    </row>
    <row r="153" spans="1:86" x14ac:dyDescent="0.3">
      <c r="A153" s="645"/>
      <c r="B153" s="326" t="s">
        <v>233</v>
      </c>
      <c r="C153" s="30">
        <f t="shared" si="144"/>
        <v>0</v>
      </c>
      <c r="D153" s="30">
        <f t="shared" si="145"/>
        <v>0</v>
      </c>
      <c r="E153" s="30">
        <f t="shared" ref="E153:BP153" si="164">IF(E33=0,0,((E15*0.5)+D33-E51)*E88*E120*E$2)</f>
        <v>0</v>
      </c>
      <c r="F153" s="30">
        <f t="shared" si="164"/>
        <v>0</v>
      </c>
      <c r="G153" s="30">
        <f t="shared" si="164"/>
        <v>0</v>
      </c>
      <c r="H153" s="30">
        <f t="shared" si="164"/>
        <v>0</v>
      </c>
      <c r="I153" s="30">
        <f t="shared" si="164"/>
        <v>0</v>
      </c>
      <c r="J153" s="30">
        <f t="shared" si="164"/>
        <v>0</v>
      </c>
      <c r="K153" s="30">
        <f t="shared" si="164"/>
        <v>0</v>
      </c>
      <c r="L153" s="30">
        <f t="shared" si="164"/>
        <v>0</v>
      </c>
      <c r="M153" s="30">
        <f t="shared" si="164"/>
        <v>0</v>
      </c>
      <c r="N153" s="30">
        <f t="shared" si="164"/>
        <v>0</v>
      </c>
      <c r="O153" s="30">
        <f t="shared" si="164"/>
        <v>0</v>
      </c>
      <c r="P153" s="30">
        <f t="shared" si="164"/>
        <v>0</v>
      </c>
      <c r="Q153" s="30">
        <f t="shared" si="164"/>
        <v>0</v>
      </c>
      <c r="R153" s="30">
        <f t="shared" si="164"/>
        <v>0</v>
      </c>
      <c r="S153" s="30">
        <f t="shared" si="164"/>
        <v>0</v>
      </c>
      <c r="T153" s="30">
        <f t="shared" si="164"/>
        <v>0</v>
      </c>
      <c r="U153" s="30">
        <f t="shared" si="164"/>
        <v>0</v>
      </c>
      <c r="V153" s="30">
        <f t="shared" si="164"/>
        <v>0</v>
      </c>
      <c r="W153" s="30">
        <f t="shared" si="164"/>
        <v>0</v>
      </c>
      <c r="X153" s="30">
        <f t="shared" si="164"/>
        <v>0</v>
      </c>
      <c r="Y153" s="30">
        <f t="shared" si="164"/>
        <v>0</v>
      </c>
      <c r="Z153" s="30">
        <f t="shared" si="164"/>
        <v>0</v>
      </c>
      <c r="AA153" s="30">
        <f t="shared" si="164"/>
        <v>0</v>
      </c>
      <c r="AB153" s="30">
        <f t="shared" si="164"/>
        <v>0</v>
      </c>
      <c r="AC153" s="30">
        <f t="shared" si="164"/>
        <v>0</v>
      </c>
      <c r="AD153" s="30">
        <f t="shared" si="164"/>
        <v>0</v>
      </c>
      <c r="AE153" s="30">
        <f t="shared" si="164"/>
        <v>0</v>
      </c>
      <c r="AF153" s="30">
        <f t="shared" si="164"/>
        <v>0</v>
      </c>
      <c r="AG153" s="30">
        <f t="shared" si="164"/>
        <v>0</v>
      </c>
      <c r="AH153" s="30">
        <f t="shared" si="164"/>
        <v>0</v>
      </c>
      <c r="AI153" s="30">
        <f t="shared" si="164"/>
        <v>0</v>
      </c>
      <c r="AJ153" s="30">
        <f t="shared" si="164"/>
        <v>0</v>
      </c>
      <c r="AK153" s="30">
        <f t="shared" si="164"/>
        <v>0</v>
      </c>
      <c r="AL153" s="30">
        <f t="shared" si="164"/>
        <v>0</v>
      </c>
      <c r="AM153" s="30">
        <f t="shared" si="164"/>
        <v>0</v>
      </c>
      <c r="AN153" s="30">
        <f t="shared" si="164"/>
        <v>0</v>
      </c>
      <c r="AO153" s="30">
        <f t="shared" si="164"/>
        <v>0</v>
      </c>
      <c r="AP153" s="30">
        <f t="shared" si="164"/>
        <v>0</v>
      </c>
      <c r="AQ153" s="30">
        <f t="shared" si="164"/>
        <v>0</v>
      </c>
      <c r="AR153" s="30">
        <f t="shared" si="164"/>
        <v>0</v>
      </c>
      <c r="AS153" s="30">
        <f t="shared" si="164"/>
        <v>0</v>
      </c>
      <c r="AT153" s="30">
        <f t="shared" si="164"/>
        <v>0</v>
      </c>
      <c r="AU153" s="30">
        <f t="shared" si="164"/>
        <v>0</v>
      </c>
      <c r="AV153" s="30">
        <f t="shared" si="164"/>
        <v>0</v>
      </c>
      <c r="AW153" s="30">
        <f t="shared" si="164"/>
        <v>0</v>
      </c>
      <c r="AX153" s="30">
        <f t="shared" si="164"/>
        <v>0</v>
      </c>
      <c r="AY153" s="30">
        <f t="shared" si="164"/>
        <v>0</v>
      </c>
      <c r="AZ153" s="30">
        <f t="shared" si="164"/>
        <v>0</v>
      </c>
      <c r="BA153" s="30">
        <f t="shared" si="164"/>
        <v>0</v>
      </c>
      <c r="BB153" s="30">
        <f t="shared" si="164"/>
        <v>0</v>
      </c>
      <c r="BC153" s="30">
        <f t="shared" si="164"/>
        <v>0</v>
      </c>
      <c r="BD153" s="30">
        <f t="shared" si="164"/>
        <v>0</v>
      </c>
      <c r="BE153" s="30">
        <f t="shared" si="164"/>
        <v>0</v>
      </c>
      <c r="BF153" s="30">
        <f t="shared" si="164"/>
        <v>0</v>
      </c>
      <c r="BG153" s="30">
        <f t="shared" si="164"/>
        <v>0</v>
      </c>
      <c r="BH153" s="30">
        <f t="shared" si="164"/>
        <v>0</v>
      </c>
      <c r="BI153" s="30">
        <f t="shared" si="164"/>
        <v>0</v>
      </c>
      <c r="BJ153" s="30">
        <f t="shared" si="164"/>
        <v>0</v>
      </c>
      <c r="BK153" s="30">
        <f t="shared" si="164"/>
        <v>0</v>
      </c>
      <c r="BL153" s="30">
        <f t="shared" si="164"/>
        <v>0</v>
      </c>
      <c r="BM153" s="30">
        <f t="shared" si="164"/>
        <v>0</v>
      </c>
      <c r="BN153" s="30">
        <f t="shared" si="164"/>
        <v>0</v>
      </c>
      <c r="BO153" s="30">
        <f t="shared" si="164"/>
        <v>0</v>
      </c>
      <c r="BP153" s="30">
        <f t="shared" si="164"/>
        <v>0</v>
      </c>
      <c r="BQ153" s="30">
        <f t="shared" ref="BQ153:CH153" si="165">IF(BQ33=0,0,((BQ15*0.5)+BP33-BQ51)*BQ88*BQ120*BQ$2)</f>
        <v>0</v>
      </c>
      <c r="BR153" s="30">
        <f t="shared" si="165"/>
        <v>0</v>
      </c>
      <c r="BS153" s="30">
        <f t="shared" si="165"/>
        <v>0</v>
      </c>
      <c r="BT153" s="30">
        <f t="shared" si="165"/>
        <v>0</v>
      </c>
      <c r="BU153" s="30">
        <f t="shared" si="165"/>
        <v>0</v>
      </c>
      <c r="BV153" s="30">
        <f t="shared" si="165"/>
        <v>0</v>
      </c>
      <c r="BW153" s="30">
        <f t="shared" si="165"/>
        <v>0</v>
      </c>
      <c r="BX153" s="30">
        <f t="shared" si="165"/>
        <v>0</v>
      </c>
      <c r="BY153" s="30">
        <f t="shared" si="165"/>
        <v>0</v>
      </c>
      <c r="BZ153" s="30">
        <f t="shared" si="165"/>
        <v>0</v>
      </c>
      <c r="CA153" s="30">
        <f t="shared" si="165"/>
        <v>0</v>
      </c>
      <c r="CB153" s="30">
        <f t="shared" si="165"/>
        <v>0</v>
      </c>
      <c r="CC153" s="30">
        <f t="shared" si="165"/>
        <v>0</v>
      </c>
      <c r="CD153" s="30">
        <f t="shared" si="165"/>
        <v>0</v>
      </c>
      <c r="CE153" s="30">
        <f t="shared" si="165"/>
        <v>0</v>
      </c>
      <c r="CF153" s="30">
        <f t="shared" si="165"/>
        <v>0</v>
      </c>
      <c r="CG153" s="30">
        <f t="shared" si="165"/>
        <v>0</v>
      </c>
      <c r="CH153" s="34">
        <f t="shared" si="165"/>
        <v>0</v>
      </c>
    </row>
    <row r="154" spans="1:86" ht="15.75" customHeight="1" x14ac:dyDescent="0.3">
      <c r="A154" s="645"/>
      <c r="B154" s="326" t="s">
        <v>136</v>
      </c>
      <c r="C154" s="30">
        <f t="shared" si="144"/>
        <v>0</v>
      </c>
      <c r="D154" s="30">
        <f t="shared" si="145"/>
        <v>0</v>
      </c>
      <c r="E154" s="30">
        <f t="shared" ref="E154:BP154" si="166">IF(E34=0,0,((E16*0.5)+D34-E52)*E89*E121*E$2)</f>
        <v>0</v>
      </c>
      <c r="F154" s="30">
        <f t="shared" si="166"/>
        <v>0</v>
      </c>
      <c r="G154" s="30">
        <f t="shared" si="166"/>
        <v>0</v>
      </c>
      <c r="H154" s="30">
        <f t="shared" si="166"/>
        <v>0</v>
      </c>
      <c r="I154" s="30">
        <f t="shared" si="166"/>
        <v>0</v>
      </c>
      <c r="J154" s="30">
        <f t="shared" si="166"/>
        <v>0</v>
      </c>
      <c r="K154" s="30">
        <f t="shared" si="166"/>
        <v>0</v>
      </c>
      <c r="L154" s="30">
        <f t="shared" si="166"/>
        <v>0</v>
      </c>
      <c r="M154" s="30">
        <f t="shared" si="166"/>
        <v>0</v>
      </c>
      <c r="N154" s="30">
        <f t="shared" si="166"/>
        <v>0</v>
      </c>
      <c r="O154" s="30">
        <f t="shared" si="166"/>
        <v>0</v>
      </c>
      <c r="P154" s="30">
        <f t="shared" si="166"/>
        <v>0</v>
      </c>
      <c r="Q154" s="30">
        <f t="shared" si="166"/>
        <v>0</v>
      </c>
      <c r="R154" s="30">
        <f t="shared" si="166"/>
        <v>0</v>
      </c>
      <c r="S154" s="30">
        <f t="shared" si="166"/>
        <v>0</v>
      </c>
      <c r="T154" s="30">
        <f t="shared" si="166"/>
        <v>0</v>
      </c>
      <c r="U154" s="30">
        <f t="shared" si="166"/>
        <v>0</v>
      </c>
      <c r="V154" s="30">
        <f t="shared" si="166"/>
        <v>0</v>
      </c>
      <c r="W154" s="30">
        <f t="shared" si="166"/>
        <v>0</v>
      </c>
      <c r="X154" s="30">
        <f t="shared" si="166"/>
        <v>0</v>
      </c>
      <c r="Y154" s="30">
        <f t="shared" si="166"/>
        <v>0</v>
      </c>
      <c r="Z154" s="30">
        <f t="shared" si="166"/>
        <v>0</v>
      </c>
      <c r="AA154" s="30">
        <f t="shared" si="166"/>
        <v>0</v>
      </c>
      <c r="AB154" s="30">
        <f t="shared" si="166"/>
        <v>0</v>
      </c>
      <c r="AC154" s="30">
        <f t="shared" si="166"/>
        <v>0</v>
      </c>
      <c r="AD154" s="30">
        <f t="shared" si="166"/>
        <v>0</v>
      </c>
      <c r="AE154" s="30">
        <f t="shared" si="166"/>
        <v>0</v>
      </c>
      <c r="AF154" s="30">
        <f t="shared" si="166"/>
        <v>0</v>
      </c>
      <c r="AG154" s="30">
        <f t="shared" si="166"/>
        <v>0</v>
      </c>
      <c r="AH154" s="30">
        <f t="shared" si="166"/>
        <v>0</v>
      </c>
      <c r="AI154" s="30">
        <f t="shared" si="166"/>
        <v>0</v>
      </c>
      <c r="AJ154" s="30">
        <f t="shared" si="166"/>
        <v>0</v>
      </c>
      <c r="AK154" s="30">
        <f t="shared" si="166"/>
        <v>0</v>
      </c>
      <c r="AL154" s="30">
        <f t="shared" si="166"/>
        <v>0</v>
      </c>
      <c r="AM154" s="30">
        <f t="shared" si="166"/>
        <v>0</v>
      </c>
      <c r="AN154" s="30">
        <f t="shared" si="166"/>
        <v>0</v>
      </c>
      <c r="AO154" s="30">
        <f t="shared" si="166"/>
        <v>0</v>
      </c>
      <c r="AP154" s="30">
        <f t="shared" si="166"/>
        <v>0</v>
      </c>
      <c r="AQ154" s="30">
        <f t="shared" si="166"/>
        <v>0</v>
      </c>
      <c r="AR154" s="30">
        <f t="shared" si="166"/>
        <v>0</v>
      </c>
      <c r="AS154" s="30">
        <f t="shared" si="166"/>
        <v>0</v>
      </c>
      <c r="AT154" s="30">
        <f t="shared" si="166"/>
        <v>0</v>
      </c>
      <c r="AU154" s="30">
        <f t="shared" si="166"/>
        <v>0</v>
      </c>
      <c r="AV154" s="30">
        <f t="shared" si="166"/>
        <v>0</v>
      </c>
      <c r="AW154" s="30">
        <f t="shared" si="166"/>
        <v>0</v>
      </c>
      <c r="AX154" s="30">
        <f t="shared" si="166"/>
        <v>0</v>
      </c>
      <c r="AY154" s="30">
        <f t="shared" si="166"/>
        <v>0</v>
      </c>
      <c r="AZ154" s="30">
        <f t="shared" si="166"/>
        <v>0</v>
      </c>
      <c r="BA154" s="30">
        <f t="shared" si="166"/>
        <v>0</v>
      </c>
      <c r="BB154" s="30">
        <f t="shared" si="166"/>
        <v>0</v>
      </c>
      <c r="BC154" s="30">
        <f t="shared" si="166"/>
        <v>0</v>
      </c>
      <c r="BD154" s="30">
        <f t="shared" si="166"/>
        <v>0</v>
      </c>
      <c r="BE154" s="30">
        <f t="shared" si="166"/>
        <v>0</v>
      </c>
      <c r="BF154" s="30">
        <f t="shared" si="166"/>
        <v>0</v>
      </c>
      <c r="BG154" s="30">
        <f t="shared" si="166"/>
        <v>0</v>
      </c>
      <c r="BH154" s="30">
        <f t="shared" si="166"/>
        <v>0</v>
      </c>
      <c r="BI154" s="30">
        <f t="shared" si="166"/>
        <v>0</v>
      </c>
      <c r="BJ154" s="30">
        <f t="shared" si="166"/>
        <v>0</v>
      </c>
      <c r="BK154" s="30">
        <f t="shared" si="166"/>
        <v>0</v>
      </c>
      <c r="BL154" s="30">
        <f t="shared" si="166"/>
        <v>0</v>
      </c>
      <c r="BM154" s="30">
        <f t="shared" si="166"/>
        <v>0</v>
      </c>
      <c r="BN154" s="30">
        <f t="shared" si="166"/>
        <v>0</v>
      </c>
      <c r="BO154" s="30">
        <f t="shared" si="166"/>
        <v>0</v>
      </c>
      <c r="BP154" s="30">
        <f t="shared" si="166"/>
        <v>0</v>
      </c>
      <c r="BQ154" s="30">
        <f t="shared" ref="BQ154:CH154" si="167">IF(BQ34=0,0,((BQ16*0.5)+BP34-BQ52)*BQ89*BQ121*BQ$2)</f>
        <v>0</v>
      </c>
      <c r="BR154" s="30">
        <f t="shared" si="167"/>
        <v>0</v>
      </c>
      <c r="BS154" s="30">
        <f t="shared" si="167"/>
        <v>0</v>
      </c>
      <c r="BT154" s="30">
        <f t="shared" si="167"/>
        <v>0</v>
      </c>
      <c r="BU154" s="30">
        <f t="shared" si="167"/>
        <v>0</v>
      </c>
      <c r="BV154" s="30">
        <f t="shared" si="167"/>
        <v>0</v>
      </c>
      <c r="BW154" s="30">
        <f t="shared" si="167"/>
        <v>0</v>
      </c>
      <c r="BX154" s="30">
        <f t="shared" si="167"/>
        <v>0</v>
      </c>
      <c r="BY154" s="30">
        <f t="shared" si="167"/>
        <v>0</v>
      </c>
      <c r="BZ154" s="30">
        <f t="shared" si="167"/>
        <v>0</v>
      </c>
      <c r="CA154" s="30">
        <f t="shared" si="167"/>
        <v>0</v>
      </c>
      <c r="CB154" s="30">
        <f t="shared" si="167"/>
        <v>0</v>
      </c>
      <c r="CC154" s="30">
        <f t="shared" si="167"/>
        <v>0</v>
      </c>
      <c r="CD154" s="30">
        <f t="shared" si="167"/>
        <v>0</v>
      </c>
      <c r="CE154" s="30">
        <f t="shared" si="167"/>
        <v>0</v>
      </c>
      <c r="CF154" s="30">
        <f t="shared" si="167"/>
        <v>0</v>
      </c>
      <c r="CG154" s="30">
        <f t="shared" si="167"/>
        <v>0</v>
      </c>
      <c r="CH154" s="34">
        <f t="shared" si="167"/>
        <v>0</v>
      </c>
    </row>
    <row r="155" spans="1:86" ht="15.75" customHeight="1" x14ac:dyDescent="0.3">
      <c r="A155" s="645"/>
      <c r="B155" s="326" t="s">
        <v>137</v>
      </c>
      <c r="C155" s="30">
        <f t="shared" si="144"/>
        <v>0</v>
      </c>
      <c r="D155" s="30">
        <f t="shared" si="145"/>
        <v>0</v>
      </c>
      <c r="E155" s="30">
        <f t="shared" ref="E155:BP155" si="168">IF(E35=0,0,((E17*0.5)+D35-E53)*E90*E122*E$2)</f>
        <v>0</v>
      </c>
      <c r="F155" s="30">
        <f t="shared" si="168"/>
        <v>0</v>
      </c>
      <c r="G155" s="30">
        <f t="shared" si="168"/>
        <v>0</v>
      </c>
      <c r="H155" s="30">
        <f t="shared" si="168"/>
        <v>0</v>
      </c>
      <c r="I155" s="30">
        <f t="shared" si="168"/>
        <v>0</v>
      </c>
      <c r="J155" s="30">
        <f t="shared" si="168"/>
        <v>0</v>
      </c>
      <c r="K155" s="30">
        <f t="shared" si="168"/>
        <v>0</v>
      </c>
      <c r="L155" s="30">
        <f t="shared" si="168"/>
        <v>0</v>
      </c>
      <c r="M155" s="30">
        <f t="shared" si="168"/>
        <v>0</v>
      </c>
      <c r="N155" s="30">
        <f t="shared" si="168"/>
        <v>0</v>
      </c>
      <c r="O155" s="30">
        <f t="shared" si="168"/>
        <v>0</v>
      </c>
      <c r="P155" s="30">
        <f t="shared" si="168"/>
        <v>0</v>
      </c>
      <c r="Q155" s="30">
        <f t="shared" si="168"/>
        <v>0</v>
      </c>
      <c r="R155" s="30">
        <f t="shared" si="168"/>
        <v>0</v>
      </c>
      <c r="S155" s="30">
        <f t="shared" si="168"/>
        <v>0</v>
      </c>
      <c r="T155" s="30">
        <f t="shared" si="168"/>
        <v>0</v>
      </c>
      <c r="U155" s="30">
        <f t="shared" si="168"/>
        <v>0</v>
      </c>
      <c r="V155" s="30">
        <f t="shared" si="168"/>
        <v>0</v>
      </c>
      <c r="W155" s="30">
        <f t="shared" si="168"/>
        <v>0</v>
      </c>
      <c r="X155" s="30">
        <f t="shared" si="168"/>
        <v>0</v>
      </c>
      <c r="Y155" s="30">
        <f t="shared" si="168"/>
        <v>0</v>
      </c>
      <c r="Z155" s="30">
        <f t="shared" si="168"/>
        <v>0</v>
      </c>
      <c r="AA155" s="30">
        <f t="shared" si="168"/>
        <v>0</v>
      </c>
      <c r="AB155" s="30">
        <f t="shared" si="168"/>
        <v>0</v>
      </c>
      <c r="AC155" s="30">
        <f t="shared" si="168"/>
        <v>0</v>
      </c>
      <c r="AD155" s="30">
        <f t="shared" si="168"/>
        <v>0</v>
      </c>
      <c r="AE155" s="30">
        <f t="shared" si="168"/>
        <v>0</v>
      </c>
      <c r="AF155" s="30">
        <f t="shared" si="168"/>
        <v>0</v>
      </c>
      <c r="AG155" s="30">
        <f t="shared" si="168"/>
        <v>0</v>
      </c>
      <c r="AH155" s="30">
        <f t="shared" si="168"/>
        <v>0</v>
      </c>
      <c r="AI155" s="30">
        <f t="shared" si="168"/>
        <v>0</v>
      </c>
      <c r="AJ155" s="30">
        <f t="shared" si="168"/>
        <v>0</v>
      </c>
      <c r="AK155" s="30">
        <f t="shared" si="168"/>
        <v>0</v>
      </c>
      <c r="AL155" s="30">
        <f t="shared" si="168"/>
        <v>0</v>
      </c>
      <c r="AM155" s="30">
        <f t="shared" si="168"/>
        <v>0</v>
      </c>
      <c r="AN155" s="30">
        <f t="shared" si="168"/>
        <v>0</v>
      </c>
      <c r="AO155" s="30">
        <f t="shared" si="168"/>
        <v>0</v>
      </c>
      <c r="AP155" s="30">
        <f t="shared" si="168"/>
        <v>0</v>
      </c>
      <c r="AQ155" s="30">
        <f t="shared" si="168"/>
        <v>0</v>
      </c>
      <c r="AR155" s="30">
        <f t="shared" si="168"/>
        <v>0</v>
      </c>
      <c r="AS155" s="30">
        <f t="shared" si="168"/>
        <v>0</v>
      </c>
      <c r="AT155" s="30">
        <f t="shared" si="168"/>
        <v>0</v>
      </c>
      <c r="AU155" s="30">
        <f t="shared" si="168"/>
        <v>0</v>
      </c>
      <c r="AV155" s="30">
        <f t="shared" si="168"/>
        <v>0</v>
      </c>
      <c r="AW155" s="30">
        <f t="shared" si="168"/>
        <v>0</v>
      </c>
      <c r="AX155" s="30">
        <f t="shared" si="168"/>
        <v>0</v>
      </c>
      <c r="AY155" s="30">
        <f t="shared" si="168"/>
        <v>0</v>
      </c>
      <c r="AZ155" s="30">
        <f t="shared" si="168"/>
        <v>0</v>
      </c>
      <c r="BA155" s="30">
        <f t="shared" si="168"/>
        <v>0</v>
      </c>
      <c r="BB155" s="30">
        <f t="shared" si="168"/>
        <v>0</v>
      </c>
      <c r="BC155" s="30">
        <f t="shared" si="168"/>
        <v>0</v>
      </c>
      <c r="BD155" s="30">
        <f t="shared" si="168"/>
        <v>0</v>
      </c>
      <c r="BE155" s="30">
        <f t="shared" si="168"/>
        <v>0</v>
      </c>
      <c r="BF155" s="30">
        <f t="shared" si="168"/>
        <v>0</v>
      </c>
      <c r="BG155" s="30">
        <f t="shared" si="168"/>
        <v>0</v>
      </c>
      <c r="BH155" s="30">
        <f t="shared" si="168"/>
        <v>0</v>
      </c>
      <c r="BI155" s="30">
        <f t="shared" si="168"/>
        <v>0</v>
      </c>
      <c r="BJ155" s="30">
        <f t="shared" si="168"/>
        <v>0</v>
      </c>
      <c r="BK155" s="30">
        <f t="shared" si="168"/>
        <v>0</v>
      </c>
      <c r="BL155" s="30">
        <f t="shared" si="168"/>
        <v>0</v>
      </c>
      <c r="BM155" s="30">
        <f t="shared" si="168"/>
        <v>0</v>
      </c>
      <c r="BN155" s="30">
        <f t="shared" si="168"/>
        <v>0</v>
      </c>
      <c r="BO155" s="30">
        <f t="shared" si="168"/>
        <v>0</v>
      </c>
      <c r="BP155" s="30">
        <f t="shared" si="168"/>
        <v>0</v>
      </c>
      <c r="BQ155" s="30">
        <f t="shared" ref="BQ155:CH155" si="169">IF(BQ35=0,0,((BQ17*0.5)+BP35-BQ53)*BQ90*BQ122*BQ$2)</f>
        <v>0</v>
      </c>
      <c r="BR155" s="30">
        <f t="shared" si="169"/>
        <v>0</v>
      </c>
      <c r="BS155" s="30">
        <f t="shared" si="169"/>
        <v>0</v>
      </c>
      <c r="BT155" s="30">
        <f t="shared" si="169"/>
        <v>0</v>
      </c>
      <c r="BU155" s="30">
        <f t="shared" si="169"/>
        <v>0</v>
      </c>
      <c r="BV155" s="30">
        <f t="shared" si="169"/>
        <v>0</v>
      </c>
      <c r="BW155" s="30">
        <f t="shared" si="169"/>
        <v>0</v>
      </c>
      <c r="BX155" s="30">
        <f t="shared" si="169"/>
        <v>0</v>
      </c>
      <c r="BY155" s="30">
        <f t="shared" si="169"/>
        <v>0</v>
      </c>
      <c r="BZ155" s="30">
        <f t="shared" si="169"/>
        <v>0</v>
      </c>
      <c r="CA155" s="30">
        <f t="shared" si="169"/>
        <v>0</v>
      </c>
      <c r="CB155" s="30">
        <f t="shared" si="169"/>
        <v>0</v>
      </c>
      <c r="CC155" s="30">
        <f t="shared" si="169"/>
        <v>0</v>
      </c>
      <c r="CD155" s="30">
        <f t="shared" si="169"/>
        <v>0</v>
      </c>
      <c r="CE155" s="30">
        <f t="shared" si="169"/>
        <v>0</v>
      </c>
      <c r="CF155" s="30">
        <f t="shared" si="169"/>
        <v>0</v>
      </c>
      <c r="CG155" s="30">
        <f t="shared" si="169"/>
        <v>0</v>
      </c>
      <c r="CH155" s="34">
        <f t="shared" si="169"/>
        <v>0</v>
      </c>
    </row>
    <row r="156" spans="1:86" ht="15.75" customHeight="1" x14ac:dyDescent="0.3">
      <c r="A156" s="645"/>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
      <c r="A157" s="645"/>
      <c r="B157" s="318" t="s">
        <v>237</v>
      </c>
      <c r="C157" s="30">
        <f>SUM(C143:C156)</f>
        <v>0</v>
      </c>
      <c r="D157" s="30">
        <f>SUM(D143:D156)</f>
        <v>0</v>
      </c>
      <c r="E157" s="30">
        <f t="shared" ref="E157:BP157" si="170">SUM(E143:E156)</f>
        <v>0</v>
      </c>
      <c r="F157" s="30">
        <f t="shared" si="170"/>
        <v>0</v>
      </c>
      <c r="G157" s="30">
        <f t="shared" si="170"/>
        <v>0</v>
      </c>
      <c r="H157" s="30">
        <f t="shared" si="170"/>
        <v>0</v>
      </c>
      <c r="I157" s="30">
        <f t="shared" si="170"/>
        <v>0</v>
      </c>
      <c r="J157" s="30">
        <f t="shared" si="170"/>
        <v>0</v>
      </c>
      <c r="K157" s="30">
        <f t="shared" si="170"/>
        <v>0</v>
      </c>
      <c r="L157" s="30">
        <f t="shared" si="170"/>
        <v>0</v>
      </c>
      <c r="M157" s="30">
        <f t="shared" si="170"/>
        <v>0</v>
      </c>
      <c r="N157" s="30">
        <f t="shared" si="170"/>
        <v>0</v>
      </c>
      <c r="O157" s="30">
        <f t="shared" si="170"/>
        <v>0</v>
      </c>
      <c r="P157" s="30">
        <f t="shared" si="170"/>
        <v>0</v>
      </c>
      <c r="Q157" s="30">
        <f t="shared" si="170"/>
        <v>0</v>
      </c>
      <c r="R157" s="30">
        <f t="shared" si="170"/>
        <v>0</v>
      </c>
      <c r="S157" s="30">
        <f t="shared" si="170"/>
        <v>0</v>
      </c>
      <c r="T157" s="30">
        <f t="shared" si="170"/>
        <v>0</v>
      </c>
      <c r="U157" s="30">
        <f t="shared" si="170"/>
        <v>0</v>
      </c>
      <c r="V157" s="30">
        <f t="shared" si="170"/>
        <v>0</v>
      </c>
      <c r="W157" s="30">
        <f t="shared" si="170"/>
        <v>0</v>
      </c>
      <c r="X157" s="30">
        <f t="shared" si="170"/>
        <v>0</v>
      </c>
      <c r="Y157" s="30">
        <f t="shared" si="170"/>
        <v>0</v>
      </c>
      <c r="Z157" s="30">
        <f t="shared" si="170"/>
        <v>0</v>
      </c>
      <c r="AA157" s="30">
        <f t="shared" si="170"/>
        <v>0</v>
      </c>
      <c r="AB157" s="30">
        <f t="shared" si="170"/>
        <v>0</v>
      </c>
      <c r="AC157" s="30">
        <f t="shared" si="170"/>
        <v>0</v>
      </c>
      <c r="AD157" s="30">
        <f t="shared" si="170"/>
        <v>0</v>
      </c>
      <c r="AE157" s="30">
        <f t="shared" si="170"/>
        <v>0</v>
      </c>
      <c r="AF157" s="30">
        <f t="shared" si="170"/>
        <v>0</v>
      </c>
      <c r="AG157" s="30">
        <f t="shared" si="170"/>
        <v>0</v>
      </c>
      <c r="AH157" s="30">
        <f t="shared" si="170"/>
        <v>0</v>
      </c>
      <c r="AI157" s="30">
        <f t="shared" si="170"/>
        <v>0</v>
      </c>
      <c r="AJ157" s="30">
        <f t="shared" si="170"/>
        <v>0</v>
      </c>
      <c r="AK157" s="30">
        <f t="shared" si="170"/>
        <v>0</v>
      </c>
      <c r="AL157" s="30">
        <f t="shared" si="170"/>
        <v>0</v>
      </c>
      <c r="AM157" s="30">
        <f t="shared" si="170"/>
        <v>0</v>
      </c>
      <c r="AN157" s="30">
        <f t="shared" si="170"/>
        <v>0</v>
      </c>
      <c r="AO157" s="30">
        <f t="shared" si="170"/>
        <v>0</v>
      </c>
      <c r="AP157" s="30">
        <f t="shared" si="170"/>
        <v>0</v>
      </c>
      <c r="AQ157" s="30">
        <f t="shared" si="170"/>
        <v>0</v>
      </c>
      <c r="AR157" s="30">
        <f t="shared" si="170"/>
        <v>0</v>
      </c>
      <c r="AS157" s="30">
        <f t="shared" si="170"/>
        <v>0</v>
      </c>
      <c r="AT157" s="30">
        <f t="shared" si="170"/>
        <v>0</v>
      </c>
      <c r="AU157" s="30">
        <f t="shared" si="170"/>
        <v>0</v>
      </c>
      <c r="AV157" s="30">
        <f t="shared" si="170"/>
        <v>0</v>
      </c>
      <c r="AW157" s="30">
        <f t="shared" si="170"/>
        <v>0</v>
      </c>
      <c r="AX157" s="30">
        <f t="shared" si="170"/>
        <v>0</v>
      </c>
      <c r="AY157" s="30">
        <f t="shared" si="170"/>
        <v>0</v>
      </c>
      <c r="AZ157" s="30">
        <f t="shared" si="170"/>
        <v>0</v>
      </c>
      <c r="BA157" s="30">
        <f t="shared" si="170"/>
        <v>0</v>
      </c>
      <c r="BB157" s="30">
        <f t="shared" si="170"/>
        <v>0</v>
      </c>
      <c r="BC157" s="30">
        <f t="shared" si="170"/>
        <v>0</v>
      </c>
      <c r="BD157" s="30">
        <f t="shared" si="170"/>
        <v>0</v>
      </c>
      <c r="BE157" s="30">
        <f t="shared" si="170"/>
        <v>0</v>
      </c>
      <c r="BF157" s="30">
        <f t="shared" si="170"/>
        <v>0</v>
      </c>
      <c r="BG157" s="30">
        <f t="shared" si="170"/>
        <v>0</v>
      </c>
      <c r="BH157" s="30">
        <f t="shared" si="170"/>
        <v>0</v>
      </c>
      <c r="BI157" s="30">
        <f t="shared" si="170"/>
        <v>0</v>
      </c>
      <c r="BJ157" s="30">
        <f t="shared" si="170"/>
        <v>0</v>
      </c>
      <c r="BK157" s="30">
        <f t="shared" si="170"/>
        <v>0</v>
      </c>
      <c r="BL157" s="30">
        <f t="shared" si="170"/>
        <v>0</v>
      </c>
      <c r="BM157" s="30">
        <f t="shared" si="170"/>
        <v>0</v>
      </c>
      <c r="BN157" s="30">
        <f t="shared" si="170"/>
        <v>0</v>
      </c>
      <c r="BO157" s="30">
        <f t="shared" si="170"/>
        <v>0</v>
      </c>
      <c r="BP157" s="30">
        <f t="shared" si="170"/>
        <v>0</v>
      </c>
      <c r="BQ157" s="30">
        <f t="shared" ref="BQ157:CH157" si="171">SUM(BQ143:BQ156)</f>
        <v>0</v>
      </c>
      <c r="BR157" s="30">
        <f t="shared" si="171"/>
        <v>0</v>
      </c>
      <c r="BS157" s="30">
        <f t="shared" si="171"/>
        <v>0</v>
      </c>
      <c r="BT157" s="30">
        <f t="shared" si="171"/>
        <v>0</v>
      </c>
      <c r="BU157" s="30">
        <f t="shared" si="171"/>
        <v>0</v>
      </c>
      <c r="BV157" s="30">
        <f t="shared" si="171"/>
        <v>0</v>
      </c>
      <c r="BW157" s="30">
        <f t="shared" si="171"/>
        <v>0</v>
      </c>
      <c r="BX157" s="30">
        <f t="shared" si="171"/>
        <v>0</v>
      </c>
      <c r="BY157" s="30">
        <f t="shared" si="171"/>
        <v>0</v>
      </c>
      <c r="BZ157" s="30">
        <f t="shared" si="171"/>
        <v>0</v>
      </c>
      <c r="CA157" s="30">
        <f t="shared" si="171"/>
        <v>0</v>
      </c>
      <c r="CB157" s="30">
        <f t="shared" si="171"/>
        <v>0</v>
      </c>
      <c r="CC157" s="30">
        <f t="shared" si="171"/>
        <v>0</v>
      </c>
      <c r="CD157" s="30">
        <f t="shared" si="171"/>
        <v>0</v>
      </c>
      <c r="CE157" s="30">
        <f t="shared" si="171"/>
        <v>0</v>
      </c>
      <c r="CF157" s="30">
        <f t="shared" si="171"/>
        <v>0</v>
      </c>
      <c r="CG157" s="30">
        <f t="shared" si="171"/>
        <v>0</v>
      </c>
      <c r="CH157" s="34">
        <f t="shared" si="171"/>
        <v>0</v>
      </c>
    </row>
    <row r="158" spans="1:86" ht="16.5" customHeight="1" thickBot="1" x14ac:dyDescent="0.35">
      <c r="A158" s="646"/>
      <c r="B158" s="170" t="s">
        <v>238</v>
      </c>
      <c r="C158" s="31">
        <f>C157</f>
        <v>0</v>
      </c>
      <c r="D158" s="31">
        <f>C158+D157</f>
        <v>0</v>
      </c>
      <c r="E158" s="31">
        <f t="shared" ref="E158:BP158" si="172">D158+E157</f>
        <v>0</v>
      </c>
      <c r="F158" s="31">
        <f t="shared" si="172"/>
        <v>0</v>
      </c>
      <c r="G158" s="31">
        <f t="shared" si="172"/>
        <v>0</v>
      </c>
      <c r="H158" s="31">
        <f t="shared" si="172"/>
        <v>0</v>
      </c>
      <c r="I158" s="31">
        <f t="shared" si="172"/>
        <v>0</v>
      </c>
      <c r="J158" s="31">
        <f t="shared" si="172"/>
        <v>0</v>
      </c>
      <c r="K158" s="31">
        <f t="shared" si="172"/>
        <v>0</v>
      </c>
      <c r="L158" s="31">
        <f t="shared" si="172"/>
        <v>0</v>
      </c>
      <c r="M158" s="31">
        <f t="shared" si="172"/>
        <v>0</v>
      </c>
      <c r="N158" s="31">
        <f t="shared" si="172"/>
        <v>0</v>
      </c>
      <c r="O158" s="31">
        <f t="shared" si="172"/>
        <v>0</v>
      </c>
      <c r="P158" s="31">
        <f t="shared" si="172"/>
        <v>0</v>
      </c>
      <c r="Q158" s="31">
        <f t="shared" si="172"/>
        <v>0</v>
      </c>
      <c r="R158" s="31">
        <f t="shared" si="172"/>
        <v>0</v>
      </c>
      <c r="S158" s="31">
        <f t="shared" si="172"/>
        <v>0</v>
      </c>
      <c r="T158" s="31">
        <f t="shared" si="172"/>
        <v>0</v>
      </c>
      <c r="U158" s="31">
        <f t="shared" si="172"/>
        <v>0</v>
      </c>
      <c r="V158" s="31">
        <f t="shared" si="172"/>
        <v>0</v>
      </c>
      <c r="W158" s="31">
        <f t="shared" si="172"/>
        <v>0</v>
      </c>
      <c r="X158" s="31">
        <f t="shared" si="172"/>
        <v>0</v>
      </c>
      <c r="Y158" s="31">
        <f t="shared" si="172"/>
        <v>0</v>
      </c>
      <c r="Z158" s="31">
        <f t="shared" si="172"/>
        <v>0</v>
      </c>
      <c r="AA158" s="31">
        <f t="shared" si="172"/>
        <v>0</v>
      </c>
      <c r="AB158" s="31">
        <f t="shared" si="172"/>
        <v>0</v>
      </c>
      <c r="AC158" s="31">
        <f t="shared" si="172"/>
        <v>0</v>
      </c>
      <c r="AD158" s="31">
        <f t="shared" si="172"/>
        <v>0</v>
      </c>
      <c r="AE158" s="31">
        <f t="shared" si="172"/>
        <v>0</v>
      </c>
      <c r="AF158" s="31">
        <f t="shared" si="172"/>
        <v>0</v>
      </c>
      <c r="AG158" s="31">
        <f t="shared" si="172"/>
        <v>0</v>
      </c>
      <c r="AH158" s="31">
        <f t="shared" si="172"/>
        <v>0</v>
      </c>
      <c r="AI158" s="31">
        <f t="shared" si="172"/>
        <v>0</v>
      </c>
      <c r="AJ158" s="31">
        <f t="shared" si="172"/>
        <v>0</v>
      </c>
      <c r="AK158" s="31">
        <f t="shared" si="172"/>
        <v>0</v>
      </c>
      <c r="AL158" s="31">
        <f t="shared" si="172"/>
        <v>0</v>
      </c>
      <c r="AM158" s="31">
        <f t="shared" si="172"/>
        <v>0</v>
      </c>
      <c r="AN158" s="31">
        <f t="shared" si="172"/>
        <v>0</v>
      </c>
      <c r="AO158" s="31">
        <f t="shared" si="172"/>
        <v>0</v>
      </c>
      <c r="AP158" s="31">
        <f t="shared" si="172"/>
        <v>0</v>
      </c>
      <c r="AQ158" s="31">
        <f t="shared" si="172"/>
        <v>0</v>
      </c>
      <c r="AR158" s="31">
        <f t="shared" si="172"/>
        <v>0</v>
      </c>
      <c r="AS158" s="31">
        <f t="shared" si="172"/>
        <v>0</v>
      </c>
      <c r="AT158" s="31">
        <f t="shared" si="172"/>
        <v>0</v>
      </c>
      <c r="AU158" s="31">
        <f t="shared" si="172"/>
        <v>0</v>
      </c>
      <c r="AV158" s="31">
        <f t="shared" si="172"/>
        <v>0</v>
      </c>
      <c r="AW158" s="31">
        <f t="shared" si="172"/>
        <v>0</v>
      </c>
      <c r="AX158" s="31">
        <f t="shared" si="172"/>
        <v>0</v>
      </c>
      <c r="AY158" s="31">
        <f t="shared" si="172"/>
        <v>0</v>
      </c>
      <c r="AZ158" s="31">
        <f t="shared" si="172"/>
        <v>0</v>
      </c>
      <c r="BA158" s="31">
        <f t="shared" si="172"/>
        <v>0</v>
      </c>
      <c r="BB158" s="31">
        <f t="shared" si="172"/>
        <v>0</v>
      </c>
      <c r="BC158" s="31">
        <f t="shared" si="172"/>
        <v>0</v>
      </c>
      <c r="BD158" s="31">
        <f t="shared" si="172"/>
        <v>0</v>
      </c>
      <c r="BE158" s="31">
        <f t="shared" si="172"/>
        <v>0</v>
      </c>
      <c r="BF158" s="31">
        <f t="shared" si="172"/>
        <v>0</v>
      </c>
      <c r="BG158" s="31">
        <f t="shared" si="172"/>
        <v>0</v>
      </c>
      <c r="BH158" s="31">
        <f t="shared" si="172"/>
        <v>0</v>
      </c>
      <c r="BI158" s="31">
        <f t="shared" si="172"/>
        <v>0</v>
      </c>
      <c r="BJ158" s="31">
        <f t="shared" si="172"/>
        <v>0</v>
      </c>
      <c r="BK158" s="31">
        <f t="shared" si="172"/>
        <v>0</v>
      </c>
      <c r="BL158" s="31">
        <f t="shared" si="172"/>
        <v>0</v>
      </c>
      <c r="BM158" s="31">
        <f t="shared" si="172"/>
        <v>0</v>
      </c>
      <c r="BN158" s="31">
        <f t="shared" si="172"/>
        <v>0</v>
      </c>
      <c r="BO158" s="31">
        <f t="shared" si="172"/>
        <v>0</v>
      </c>
      <c r="BP158" s="31">
        <f t="shared" si="172"/>
        <v>0</v>
      </c>
      <c r="BQ158" s="31">
        <f t="shared" ref="BQ158:CH158" si="173">BP158+BQ157</f>
        <v>0</v>
      </c>
      <c r="BR158" s="31">
        <f t="shared" si="173"/>
        <v>0</v>
      </c>
      <c r="BS158" s="31">
        <f t="shared" si="173"/>
        <v>0</v>
      </c>
      <c r="BT158" s="31">
        <f t="shared" si="173"/>
        <v>0</v>
      </c>
      <c r="BU158" s="31">
        <f t="shared" si="173"/>
        <v>0</v>
      </c>
      <c r="BV158" s="31">
        <f t="shared" si="173"/>
        <v>0</v>
      </c>
      <c r="BW158" s="31">
        <f t="shared" si="173"/>
        <v>0</v>
      </c>
      <c r="BX158" s="31">
        <f t="shared" si="173"/>
        <v>0</v>
      </c>
      <c r="BY158" s="31">
        <f t="shared" si="173"/>
        <v>0</v>
      </c>
      <c r="BZ158" s="31">
        <f t="shared" si="173"/>
        <v>0</v>
      </c>
      <c r="CA158" s="31">
        <f t="shared" si="173"/>
        <v>0</v>
      </c>
      <c r="CB158" s="31">
        <f t="shared" si="173"/>
        <v>0</v>
      </c>
      <c r="CC158" s="31">
        <f t="shared" si="173"/>
        <v>0</v>
      </c>
      <c r="CD158" s="31">
        <f t="shared" si="173"/>
        <v>0</v>
      </c>
      <c r="CE158" s="31">
        <f t="shared" si="173"/>
        <v>0</v>
      </c>
      <c r="CF158" s="31">
        <f t="shared" si="173"/>
        <v>0</v>
      </c>
      <c r="CG158" s="31">
        <f t="shared" si="173"/>
        <v>0</v>
      </c>
      <c r="CH158" s="35">
        <f t="shared" si="173"/>
        <v>0</v>
      </c>
    </row>
    <row r="159" spans="1:86" x14ac:dyDescent="0.3">
      <c r="A159" s="127"/>
      <c r="B159" s="127"/>
      <c r="C159" s="132"/>
      <c r="D159" s="132"/>
      <c r="E159" s="132"/>
      <c r="F159" s="132"/>
      <c r="G159" s="132"/>
      <c r="H159" s="132"/>
      <c r="I159" s="132"/>
      <c r="J159" s="132"/>
      <c r="K159" s="132"/>
      <c r="L159" s="132"/>
      <c r="M159" s="132"/>
      <c r="N159" s="132"/>
    </row>
    <row r="160" spans="1:86" ht="15" thickBot="1" x14ac:dyDescent="0.35">
      <c r="A160" s="127"/>
      <c r="B160" s="127"/>
      <c r="C160" s="132"/>
      <c r="D160" s="132"/>
      <c r="E160" s="132"/>
      <c r="F160" s="132"/>
      <c r="G160" s="132"/>
      <c r="H160" s="132"/>
      <c r="I160" s="132"/>
      <c r="J160" s="132"/>
      <c r="K160" s="132"/>
      <c r="L160" s="132"/>
      <c r="M160" s="132"/>
      <c r="N160" s="132"/>
    </row>
    <row r="161" spans="1:86" ht="15.6" x14ac:dyDescent="0.3">
      <c r="A161" s="644" t="s">
        <v>249</v>
      </c>
      <c r="B161" s="361" t="s">
        <v>245</v>
      </c>
      <c r="C161" s="365">
        <v>43831</v>
      </c>
      <c r="D161" s="365">
        <v>43862</v>
      </c>
      <c r="E161" s="365">
        <v>43891</v>
      </c>
      <c r="F161" s="365">
        <v>43922</v>
      </c>
      <c r="G161" s="365">
        <v>43952</v>
      </c>
      <c r="H161" s="365">
        <v>43983</v>
      </c>
      <c r="I161" s="365">
        <v>44013</v>
      </c>
      <c r="J161" s="365">
        <v>44044</v>
      </c>
      <c r="K161" s="365">
        <v>44075</v>
      </c>
      <c r="L161" s="365">
        <v>44105</v>
      </c>
      <c r="M161" s="365">
        <v>44136</v>
      </c>
      <c r="N161" s="365">
        <v>44166</v>
      </c>
      <c r="O161" s="365">
        <v>44197</v>
      </c>
      <c r="P161" s="365">
        <v>44228</v>
      </c>
      <c r="Q161" s="365">
        <v>44256</v>
      </c>
      <c r="R161" s="365">
        <v>44287</v>
      </c>
      <c r="S161" s="365">
        <v>44317</v>
      </c>
      <c r="T161" s="365">
        <v>44348</v>
      </c>
      <c r="U161" s="365">
        <v>44378</v>
      </c>
      <c r="V161" s="365">
        <v>44409</v>
      </c>
      <c r="W161" s="365">
        <v>44440</v>
      </c>
      <c r="X161" s="365">
        <v>44470</v>
      </c>
      <c r="Y161" s="365">
        <v>44501</v>
      </c>
      <c r="Z161" s="365">
        <v>44531</v>
      </c>
      <c r="AA161" s="365">
        <v>44562</v>
      </c>
      <c r="AB161" s="365">
        <v>44593</v>
      </c>
      <c r="AC161" s="365">
        <v>44621</v>
      </c>
      <c r="AD161" s="365">
        <v>44652</v>
      </c>
      <c r="AE161" s="365">
        <v>44682</v>
      </c>
      <c r="AF161" s="365">
        <v>44713</v>
      </c>
      <c r="AG161" s="365">
        <v>44743</v>
      </c>
      <c r="AH161" s="365">
        <v>44774</v>
      </c>
      <c r="AI161" s="365">
        <v>44805</v>
      </c>
      <c r="AJ161" s="365">
        <v>44835</v>
      </c>
      <c r="AK161" s="365">
        <v>44866</v>
      </c>
      <c r="AL161" s="365">
        <v>44896</v>
      </c>
      <c r="AM161" s="365">
        <v>44927</v>
      </c>
      <c r="AN161" s="365">
        <v>44958</v>
      </c>
      <c r="AO161" s="365">
        <v>44986</v>
      </c>
      <c r="AP161" s="365">
        <v>45017</v>
      </c>
      <c r="AQ161" s="365">
        <v>45047</v>
      </c>
      <c r="AR161" s="365">
        <v>45078</v>
      </c>
      <c r="AS161" s="365">
        <v>45108</v>
      </c>
      <c r="AT161" s="365">
        <v>45139</v>
      </c>
      <c r="AU161" s="365">
        <v>45170</v>
      </c>
      <c r="AV161" s="365">
        <v>45200</v>
      </c>
      <c r="AW161" s="365">
        <v>45231</v>
      </c>
      <c r="AX161" s="365">
        <v>45261</v>
      </c>
      <c r="AY161" s="365">
        <v>45292</v>
      </c>
      <c r="AZ161" s="365">
        <v>45323</v>
      </c>
      <c r="BA161" s="365">
        <v>45352</v>
      </c>
      <c r="BB161" s="365">
        <v>45383</v>
      </c>
      <c r="BC161" s="365">
        <v>45413</v>
      </c>
      <c r="BD161" s="365">
        <v>45444</v>
      </c>
      <c r="BE161" s="365">
        <v>45474</v>
      </c>
      <c r="BF161" s="365">
        <v>45505</v>
      </c>
      <c r="BG161" s="365">
        <v>45536</v>
      </c>
      <c r="BH161" s="365">
        <v>45566</v>
      </c>
      <c r="BI161" s="365">
        <v>45597</v>
      </c>
      <c r="BJ161" s="365">
        <v>45627</v>
      </c>
      <c r="BK161" s="365">
        <v>45658</v>
      </c>
      <c r="BL161" s="365">
        <v>45689</v>
      </c>
      <c r="BM161" s="365">
        <v>45717</v>
      </c>
      <c r="BN161" s="365">
        <v>45748</v>
      </c>
      <c r="BO161" s="365">
        <v>45778</v>
      </c>
      <c r="BP161" s="365">
        <v>45809</v>
      </c>
      <c r="BQ161" s="365">
        <v>45839</v>
      </c>
      <c r="BR161" s="365">
        <v>45870</v>
      </c>
      <c r="BS161" s="365">
        <v>45901</v>
      </c>
      <c r="BT161" s="365">
        <v>45931</v>
      </c>
      <c r="BU161" s="365">
        <v>45962</v>
      </c>
      <c r="BV161" s="365">
        <v>45992</v>
      </c>
      <c r="BW161" s="365">
        <v>46023</v>
      </c>
      <c r="BX161" s="365">
        <v>46054</v>
      </c>
      <c r="BY161" s="365">
        <v>46082</v>
      </c>
      <c r="BZ161" s="365">
        <v>46113</v>
      </c>
      <c r="CA161" s="365">
        <v>46143</v>
      </c>
      <c r="CB161" s="365">
        <v>46174</v>
      </c>
      <c r="CC161" s="365">
        <v>46204</v>
      </c>
      <c r="CD161" s="365">
        <v>46235</v>
      </c>
      <c r="CE161" s="365">
        <v>46266</v>
      </c>
      <c r="CF161" s="365">
        <v>46296</v>
      </c>
      <c r="CG161" s="365">
        <v>46327</v>
      </c>
      <c r="CH161" s="366">
        <v>46357</v>
      </c>
    </row>
    <row r="162" spans="1:86" x14ac:dyDescent="0.3">
      <c r="A162" s="645"/>
      <c r="B162" s="325" t="s">
        <v>229</v>
      </c>
      <c r="C162" s="30">
        <f>IF(C23=0,0,((C5*0.5)-C41)*C78*C127*C$2)</f>
        <v>0</v>
      </c>
      <c r="D162" s="30">
        <f>IF(D23=0,0,((D5*0.5)+C23-D41)*D78*D127*D$2)</f>
        <v>0</v>
      </c>
      <c r="E162" s="30">
        <f t="shared" ref="E162:BP162" si="174">IF(E23=0,0,((E5*0.5)+D23-E41)*E78*E127*E$2)</f>
        <v>0</v>
      </c>
      <c r="F162" s="30">
        <f t="shared" si="174"/>
        <v>0</v>
      </c>
      <c r="G162" s="30">
        <f t="shared" si="174"/>
        <v>0</v>
      </c>
      <c r="H162" s="30">
        <f t="shared" si="174"/>
        <v>0</v>
      </c>
      <c r="I162" s="30">
        <f t="shared" si="174"/>
        <v>0</v>
      </c>
      <c r="J162" s="30">
        <f t="shared" si="174"/>
        <v>0</v>
      </c>
      <c r="K162" s="30">
        <f t="shared" si="174"/>
        <v>0</v>
      </c>
      <c r="L162" s="30">
        <f t="shared" si="174"/>
        <v>0</v>
      </c>
      <c r="M162" s="30">
        <f t="shared" si="174"/>
        <v>0</v>
      </c>
      <c r="N162" s="30">
        <f t="shared" si="174"/>
        <v>0</v>
      </c>
      <c r="O162" s="30">
        <f t="shared" si="174"/>
        <v>0</v>
      </c>
      <c r="P162" s="30">
        <f t="shared" si="174"/>
        <v>0</v>
      </c>
      <c r="Q162" s="30">
        <f t="shared" si="174"/>
        <v>0</v>
      </c>
      <c r="R162" s="30">
        <f t="shared" si="174"/>
        <v>0</v>
      </c>
      <c r="S162" s="30">
        <f t="shared" si="174"/>
        <v>0</v>
      </c>
      <c r="T162" s="30">
        <f t="shared" si="174"/>
        <v>0</v>
      </c>
      <c r="U162" s="30">
        <f t="shared" si="174"/>
        <v>0</v>
      </c>
      <c r="V162" s="30">
        <f t="shared" si="174"/>
        <v>0</v>
      </c>
      <c r="W162" s="30">
        <f t="shared" si="174"/>
        <v>0</v>
      </c>
      <c r="X162" s="30">
        <f t="shared" si="174"/>
        <v>0</v>
      </c>
      <c r="Y162" s="30">
        <f t="shared" si="174"/>
        <v>0</v>
      </c>
      <c r="Z162" s="30">
        <f t="shared" si="174"/>
        <v>0</v>
      </c>
      <c r="AA162" s="30">
        <f t="shared" si="174"/>
        <v>0</v>
      </c>
      <c r="AB162" s="30">
        <f t="shared" si="174"/>
        <v>0</v>
      </c>
      <c r="AC162" s="30">
        <f t="shared" si="174"/>
        <v>0</v>
      </c>
      <c r="AD162" s="30">
        <f t="shared" si="174"/>
        <v>0</v>
      </c>
      <c r="AE162" s="30">
        <f t="shared" si="174"/>
        <v>0</v>
      </c>
      <c r="AF162" s="30">
        <f t="shared" si="174"/>
        <v>0</v>
      </c>
      <c r="AG162" s="30">
        <f t="shared" si="174"/>
        <v>0</v>
      </c>
      <c r="AH162" s="30">
        <f t="shared" si="174"/>
        <v>0</v>
      </c>
      <c r="AI162" s="30">
        <f t="shared" si="174"/>
        <v>0</v>
      </c>
      <c r="AJ162" s="30">
        <f t="shared" si="174"/>
        <v>0</v>
      </c>
      <c r="AK162" s="30">
        <f t="shared" si="174"/>
        <v>0</v>
      </c>
      <c r="AL162" s="30">
        <f t="shared" si="174"/>
        <v>0</v>
      </c>
      <c r="AM162" s="30">
        <f t="shared" si="174"/>
        <v>0</v>
      </c>
      <c r="AN162" s="30">
        <f t="shared" si="174"/>
        <v>0</v>
      </c>
      <c r="AO162" s="30">
        <f t="shared" si="174"/>
        <v>0</v>
      </c>
      <c r="AP162" s="30">
        <f t="shared" si="174"/>
        <v>0</v>
      </c>
      <c r="AQ162" s="30">
        <f t="shared" si="174"/>
        <v>0</v>
      </c>
      <c r="AR162" s="30">
        <f t="shared" si="174"/>
        <v>0</v>
      </c>
      <c r="AS162" s="30">
        <f t="shared" si="174"/>
        <v>0</v>
      </c>
      <c r="AT162" s="30">
        <f t="shared" si="174"/>
        <v>0</v>
      </c>
      <c r="AU162" s="30">
        <f t="shared" si="174"/>
        <v>0</v>
      </c>
      <c r="AV162" s="30">
        <f t="shared" si="174"/>
        <v>0</v>
      </c>
      <c r="AW162" s="30">
        <f t="shared" si="174"/>
        <v>0</v>
      </c>
      <c r="AX162" s="30">
        <f t="shared" si="174"/>
        <v>0</v>
      </c>
      <c r="AY162" s="30">
        <f t="shared" si="174"/>
        <v>0</v>
      </c>
      <c r="AZ162" s="30">
        <f t="shared" si="174"/>
        <v>0</v>
      </c>
      <c r="BA162" s="30">
        <f t="shared" si="174"/>
        <v>0</v>
      </c>
      <c r="BB162" s="30">
        <f t="shared" si="174"/>
        <v>0</v>
      </c>
      <c r="BC162" s="30">
        <f t="shared" si="174"/>
        <v>0</v>
      </c>
      <c r="BD162" s="30">
        <f t="shared" si="174"/>
        <v>0</v>
      </c>
      <c r="BE162" s="30">
        <f t="shared" si="174"/>
        <v>0</v>
      </c>
      <c r="BF162" s="30">
        <f t="shared" si="174"/>
        <v>0</v>
      </c>
      <c r="BG162" s="30">
        <f t="shared" si="174"/>
        <v>0</v>
      </c>
      <c r="BH162" s="30">
        <f t="shared" si="174"/>
        <v>0</v>
      </c>
      <c r="BI162" s="30">
        <f t="shared" si="174"/>
        <v>0</v>
      </c>
      <c r="BJ162" s="30">
        <f t="shared" si="174"/>
        <v>0</v>
      </c>
      <c r="BK162" s="30">
        <f t="shared" si="174"/>
        <v>0</v>
      </c>
      <c r="BL162" s="30">
        <f t="shared" si="174"/>
        <v>0</v>
      </c>
      <c r="BM162" s="30">
        <f t="shared" si="174"/>
        <v>0</v>
      </c>
      <c r="BN162" s="30">
        <f t="shared" si="174"/>
        <v>0</v>
      </c>
      <c r="BO162" s="30">
        <f t="shared" si="174"/>
        <v>0</v>
      </c>
      <c r="BP162" s="30">
        <f t="shared" si="174"/>
        <v>0</v>
      </c>
      <c r="BQ162" s="30">
        <f t="shared" ref="BQ162:CH162" si="175">IF(BQ23=0,0,((BQ5*0.5)+BP23-BQ41)*BQ78*BQ127*BQ$2)</f>
        <v>0</v>
      </c>
      <c r="BR162" s="30">
        <f t="shared" si="175"/>
        <v>0</v>
      </c>
      <c r="BS162" s="30">
        <f t="shared" si="175"/>
        <v>0</v>
      </c>
      <c r="BT162" s="30">
        <f t="shared" si="175"/>
        <v>0</v>
      </c>
      <c r="BU162" s="30">
        <f t="shared" si="175"/>
        <v>0</v>
      </c>
      <c r="BV162" s="30">
        <f t="shared" si="175"/>
        <v>0</v>
      </c>
      <c r="BW162" s="30">
        <f t="shared" si="175"/>
        <v>0</v>
      </c>
      <c r="BX162" s="30">
        <f t="shared" si="175"/>
        <v>0</v>
      </c>
      <c r="BY162" s="30">
        <f t="shared" si="175"/>
        <v>0</v>
      </c>
      <c r="BZ162" s="30">
        <f t="shared" si="175"/>
        <v>0</v>
      </c>
      <c r="CA162" s="30">
        <f t="shared" si="175"/>
        <v>0</v>
      </c>
      <c r="CB162" s="30">
        <f t="shared" si="175"/>
        <v>0</v>
      </c>
      <c r="CC162" s="30">
        <f t="shared" si="175"/>
        <v>0</v>
      </c>
      <c r="CD162" s="30">
        <f t="shared" si="175"/>
        <v>0</v>
      </c>
      <c r="CE162" s="30">
        <f t="shared" si="175"/>
        <v>0</v>
      </c>
      <c r="CF162" s="30">
        <f t="shared" si="175"/>
        <v>0</v>
      </c>
      <c r="CG162" s="30">
        <f t="shared" si="175"/>
        <v>0</v>
      </c>
      <c r="CH162" s="34">
        <f t="shared" si="175"/>
        <v>0</v>
      </c>
    </row>
    <row r="163" spans="1:86" x14ac:dyDescent="0.3">
      <c r="A163" s="645"/>
      <c r="B163" s="325" t="s">
        <v>128</v>
      </c>
      <c r="C163" s="30">
        <f t="shared" ref="C163:C174" si="176">IF(C24=0,0,((C6*0.5)-C42)*C79*C128*C$2)</f>
        <v>0</v>
      </c>
      <c r="D163" s="30">
        <f t="shared" ref="D163:D174" si="177">IF(D24=0,0,((D6*0.5)+C24-D42)*D79*D128*D$2)</f>
        <v>0</v>
      </c>
      <c r="E163" s="30">
        <f t="shared" ref="E163:BP163" si="178">IF(E24=0,0,((E6*0.5)+D24-E42)*E79*E128*E$2)</f>
        <v>0</v>
      </c>
      <c r="F163" s="30">
        <f t="shared" si="178"/>
        <v>0</v>
      </c>
      <c r="G163" s="30">
        <f t="shared" si="178"/>
        <v>0</v>
      </c>
      <c r="H163" s="30">
        <f t="shared" si="178"/>
        <v>0</v>
      </c>
      <c r="I163" s="30">
        <f t="shared" si="178"/>
        <v>0</v>
      </c>
      <c r="J163" s="30">
        <f t="shared" si="178"/>
        <v>0</v>
      </c>
      <c r="K163" s="30">
        <f t="shared" si="178"/>
        <v>0</v>
      </c>
      <c r="L163" s="30">
        <f t="shared" si="178"/>
        <v>0</v>
      </c>
      <c r="M163" s="30">
        <f t="shared" si="178"/>
        <v>0</v>
      </c>
      <c r="N163" s="30">
        <f t="shared" si="178"/>
        <v>0</v>
      </c>
      <c r="O163" s="30">
        <f t="shared" si="178"/>
        <v>0</v>
      </c>
      <c r="P163" s="30">
        <f t="shared" si="178"/>
        <v>0</v>
      </c>
      <c r="Q163" s="30">
        <f t="shared" si="178"/>
        <v>0</v>
      </c>
      <c r="R163" s="30">
        <f t="shared" si="178"/>
        <v>0</v>
      </c>
      <c r="S163" s="30">
        <f t="shared" si="178"/>
        <v>0</v>
      </c>
      <c r="T163" s="30">
        <f t="shared" si="178"/>
        <v>0</v>
      </c>
      <c r="U163" s="30">
        <f t="shared" si="178"/>
        <v>0</v>
      </c>
      <c r="V163" s="30">
        <f t="shared" si="178"/>
        <v>0</v>
      </c>
      <c r="W163" s="30">
        <f t="shared" si="178"/>
        <v>0</v>
      </c>
      <c r="X163" s="30">
        <f t="shared" si="178"/>
        <v>0</v>
      </c>
      <c r="Y163" s="30">
        <f t="shared" si="178"/>
        <v>0</v>
      </c>
      <c r="Z163" s="30">
        <f t="shared" si="178"/>
        <v>0</v>
      </c>
      <c r="AA163" s="30">
        <f t="shared" si="178"/>
        <v>0</v>
      </c>
      <c r="AB163" s="30">
        <f t="shared" si="178"/>
        <v>0</v>
      </c>
      <c r="AC163" s="30">
        <f t="shared" si="178"/>
        <v>0</v>
      </c>
      <c r="AD163" s="30">
        <f t="shared" si="178"/>
        <v>0</v>
      </c>
      <c r="AE163" s="30">
        <f t="shared" si="178"/>
        <v>0</v>
      </c>
      <c r="AF163" s="30">
        <f t="shared" si="178"/>
        <v>0</v>
      </c>
      <c r="AG163" s="30">
        <f t="shared" si="178"/>
        <v>0</v>
      </c>
      <c r="AH163" s="30">
        <f t="shared" si="178"/>
        <v>0</v>
      </c>
      <c r="AI163" s="30">
        <f t="shared" si="178"/>
        <v>0</v>
      </c>
      <c r="AJ163" s="30">
        <f t="shared" si="178"/>
        <v>0</v>
      </c>
      <c r="AK163" s="30">
        <f t="shared" si="178"/>
        <v>0</v>
      </c>
      <c r="AL163" s="30">
        <f t="shared" si="178"/>
        <v>0</v>
      </c>
      <c r="AM163" s="30">
        <f t="shared" si="178"/>
        <v>0</v>
      </c>
      <c r="AN163" s="30">
        <f t="shared" si="178"/>
        <v>0</v>
      </c>
      <c r="AO163" s="30">
        <f t="shared" si="178"/>
        <v>0</v>
      </c>
      <c r="AP163" s="30">
        <f t="shared" si="178"/>
        <v>0</v>
      </c>
      <c r="AQ163" s="30">
        <f t="shared" si="178"/>
        <v>0</v>
      </c>
      <c r="AR163" s="30">
        <f t="shared" si="178"/>
        <v>0</v>
      </c>
      <c r="AS163" s="30">
        <f t="shared" si="178"/>
        <v>0</v>
      </c>
      <c r="AT163" s="30">
        <f t="shared" si="178"/>
        <v>0</v>
      </c>
      <c r="AU163" s="30">
        <f t="shared" si="178"/>
        <v>0</v>
      </c>
      <c r="AV163" s="30">
        <f t="shared" si="178"/>
        <v>0</v>
      </c>
      <c r="AW163" s="30">
        <f t="shared" si="178"/>
        <v>0</v>
      </c>
      <c r="AX163" s="30">
        <f t="shared" si="178"/>
        <v>0</v>
      </c>
      <c r="AY163" s="30">
        <f t="shared" si="178"/>
        <v>0</v>
      </c>
      <c r="AZ163" s="30">
        <f t="shared" si="178"/>
        <v>0</v>
      </c>
      <c r="BA163" s="30">
        <f t="shared" si="178"/>
        <v>0</v>
      </c>
      <c r="BB163" s="30">
        <f t="shared" si="178"/>
        <v>0</v>
      </c>
      <c r="BC163" s="30">
        <f t="shared" si="178"/>
        <v>0</v>
      </c>
      <c r="BD163" s="30">
        <f t="shared" si="178"/>
        <v>0</v>
      </c>
      <c r="BE163" s="30">
        <f t="shared" si="178"/>
        <v>0</v>
      </c>
      <c r="BF163" s="30">
        <f t="shared" si="178"/>
        <v>0</v>
      </c>
      <c r="BG163" s="30">
        <f t="shared" si="178"/>
        <v>0</v>
      </c>
      <c r="BH163" s="30">
        <f t="shared" si="178"/>
        <v>0</v>
      </c>
      <c r="BI163" s="30">
        <f t="shared" si="178"/>
        <v>0</v>
      </c>
      <c r="BJ163" s="30">
        <f t="shared" si="178"/>
        <v>0</v>
      </c>
      <c r="BK163" s="30">
        <f t="shared" si="178"/>
        <v>0</v>
      </c>
      <c r="BL163" s="30">
        <f t="shared" si="178"/>
        <v>0</v>
      </c>
      <c r="BM163" s="30">
        <f t="shared" si="178"/>
        <v>0</v>
      </c>
      <c r="BN163" s="30">
        <f t="shared" si="178"/>
        <v>0</v>
      </c>
      <c r="BO163" s="30">
        <f t="shared" si="178"/>
        <v>0</v>
      </c>
      <c r="BP163" s="30">
        <f t="shared" si="178"/>
        <v>0</v>
      </c>
      <c r="BQ163" s="30">
        <f t="shared" ref="BQ163:CH163" si="179">IF(BQ24=0,0,((BQ6*0.5)+BP24-BQ42)*BQ79*BQ128*BQ$2)</f>
        <v>0</v>
      </c>
      <c r="BR163" s="30">
        <f t="shared" si="179"/>
        <v>0</v>
      </c>
      <c r="BS163" s="30">
        <f t="shared" si="179"/>
        <v>0</v>
      </c>
      <c r="BT163" s="30">
        <f t="shared" si="179"/>
        <v>0</v>
      </c>
      <c r="BU163" s="30">
        <f t="shared" si="179"/>
        <v>0</v>
      </c>
      <c r="BV163" s="30">
        <f t="shared" si="179"/>
        <v>0</v>
      </c>
      <c r="BW163" s="30">
        <f t="shared" si="179"/>
        <v>0</v>
      </c>
      <c r="BX163" s="30">
        <f t="shared" si="179"/>
        <v>0</v>
      </c>
      <c r="BY163" s="30">
        <f t="shared" si="179"/>
        <v>0</v>
      </c>
      <c r="BZ163" s="30">
        <f t="shared" si="179"/>
        <v>0</v>
      </c>
      <c r="CA163" s="30">
        <f t="shared" si="179"/>
        <v>0</v>
      </c>
      <c r="CB163" s="30">
        <f t="shared" si="179"/>
        <v>0</v>
      </c>
      <c r="CC163" s="30">
        <f t="shared" si="179"/>
        <v>0</v>
      </c>
      <c r="CD163" s="30">
        <f t="shared" si="179"/>
        <v>0</v>
      </c>
      <c r="CE163" s="30">
        <f t="shared" si="179"/>
        <v>0</v>
      </c>
      <c r="CF163" s="30">
        <f t="shared" si="179"/>
        <v>0</v>
      </c>
      <c r="CG163" s="30">
        <f t="shared" si="179"/>
        <v>0</v>
      </c>
      <c r="CH163" s="34">
        <f t="shared" si="179"/>
        <v>0</v>
      </c>
    </row>
    <row r="164" spans="1:86" x14ac:dyDescent="0.3">
      <c r="A164" s="645"/>
      <c r="B164" s="325" t="s">
        <v>230</v>
      </c>
      <c r="C164" s="30">
        <f t="shared" si="176"/>
        <v>0</v>
      </c>
      <c r="D164" s="30">
        <f t="shared" si="177"/>
        <v>0</v>
      </c>
      <c r="E164" s="30">
        <f t="shared" ref="E164:BP164" si="180">IF(E25=0,0,((E7*0.5)+D25-E43)*E80*E129*E$2)</f>
        <v>0</v>
      </c>
      <c r="F164" s="30">
        <f t="shared" si="180"/>
        <v>0</v>
      </c>
      <c r="G164" s="30">
        <f t="shared" si="180"/>
        <v>0</v>
      </c>
      <c r="H164" s="30">
        <f t="shared" si="180"/>
        <v>0</v>
      </c>
      <c r="I164" s="30">
        <f t="shared" si="180"/>
        <v>0</v>
      </c>
      <c r="J164" s="30">
        <f t="shared" si="180"/>
        <v>0</v>
      </c>
      <c r="K164" s="30">
        <f t="shared" si="180"/>
        <v>0</v>
      </c>
      <c r="L164" s="30">
        <f t="shared" si="180"/>
        <v>0</v>
      </c>
      <c r="M164" s="30">
        <f t="shared" si="180"/>
        <v>0</v>
      </c>
      <c r="N164" s="30">
        <f t="shared" si="180"/>
        <v>0</v>
      </c>
      <c r="O164" s="30">
        <f t="shared" si="180"/>
        <v>0</v>
      </c>
      <c r="P164" s="30">
        <f t="shared" si="180"/>
        <v>0</v>
      </c>
      <c r="Q164" s="30">
        <f t="shared" si="180"/>
        <v>0</v>
      </c>
      <c r="R164" s="30">
        <f t="shared" si="180"/>
        <v>0</v>
      </c>
      <c r="S164" s="30">
        <f t="shared" si="180"/>
        <v>0</v>
      </c>
      <c r="T164" s="30">
        <f t="shared" si="180"/>
        <v>0</v>
      </c>
      <c r="U164" s="30">
        <f t="shared" si="180"/>
        <v>0</v>
      </c>
      <c r="V164" s="30">
        <f t="shared" si="180"/>
        <v>0</v>
      </c>
      <c r="W164" s="30">
        <f t="shared" si="180"/>
        <v>0</v>
      </c>
      <c r="X164" s="30">
        <f t="shared" si="180"/>
        <v>0</v>
      </c>
      <c r="Y164" s="30">
        <f t="shared" si="180"/>
        <v>0</v>
      </c>
      <c r="Z164" s="30">
        <f t="shared" si="180"/>
        <v>0</v>
      </c>
      <c r="AA164" s="30">
        <f t="shared" si="180"/>
        <v>0</v>
      </c>
      <c r="AB164" s="30">
        <f t="shared" si="180"/>
        <v>0</v>
      </c>
      <c r="AC164" s="30">
        <f t="shared" si="180"/>
        <v>0</v>
      </c>
      <c r="AD164" s="30">
        <f t="shared" si="180"/>
        <v>0</v>
      </c>
      <c r="AE164" s="30">
        <f t="shared" si="180"/>
        <v>0</v>
      </c>
      <c r="AF164" s="30">
        <f t="shared" si="180"/>
        <v>0</v>
      </c>
      <c r="AG164" s="30">
        <f t="shared" si="180"/>
        <v>0</v>
      </c>
      <c r="AH164" s="30">
        <f t="shared" si="180"/>
        <v>0</v>
      </c>
      <c r="AI164" s="30">
        <f t="shared" si="180"/>
        <v>0</v>
      </c>
      <c r="AJ164" s="30">
        <f t="shared" si="180"/>
        <v>0</v>
      </c>
      <c r="AK164" s="30">
        <f t="shared" si="180"/>
        <v>0</v>
      </c>
      <c r="AL164" s="30">
        <f t="shared" si="180"/>
        <v>0</v>
      </c>
      <c r="AM164" s="30">
        <f t="shared" si="180"/>
        <v>0</v>
      </c>
      <c r="AN164" s="30">
        <f t="shared" si="180"/>
        <v>0</v>
      </c>
      <c r="AO164" s="30">
        <f t="shared" si="180"/>
        <v>0</v>
      </c>
      <c r="AP164" s="30">
        <f t="shared" si="180"/>
        <v>0</v>
      </c>
      <c r="AQ164" s="30">
        <f t="shared" si="180"/>
        <v>0</v>
      </c>
      <c r="AR164" s="30">
        <f t="shared" si="180"/>
        <v>0</v>
      </c>
      <c r="AS164" s="30">
        <f t="shared" si="180"/>
        <v>0</v>
      </c>
      <c r="AT164" s="30">
        <f t="shared" si="180"/>
        <v>0</v>
      </c>
      <c r="AU164" s="30">
        <f t="shared" si="180"/>
        <v>0</v>
      </c>
      <c r="AV164" s="30">
        <f t="shared" si="180"/>
        <v>0</v>
      </c>
      <c r="AW164" s="30">
        <f t="shared" si="180"/>
        <v>0</v>
      </c>
      <c r="AX164" s="30">
        <f t="shared" si="180"/>
        <v>0</v>
      </c>
      <c r="AY164" s="30">
        <f t="shared" si="180"/>
        <v>0</v>
      </c>
      <c r="AZ164" s="30">
        <f t="shared" si="180"/>
        <v>0</v>
      </c>
      <c r="BA164" s="30">
        <f t="shared" si="180"/>
        <v>0</v>
      </c>
      <c r="BB164" s="30">
        <f t="shared" si="180"/>
        <v>0</v>
      </c>
      <c r="BC164" s="30">
        <f t="shared" si="180"/>
        <v>0</v>
      </c>
      <c r="BD164" s="30">
        <f t="shared" si="180"/>
        <v>0</v>
      </c>
      <c r="BE164" s="30">
        <f t="shared" si="180"/>
        <v>0</v>
      </c>
      <c r="BF164" s="30">
        <f t="shared" si="180"/>
        <v>0</v>
      </c>
      <c r="BG164" s="30">
        <f t="shared" si="180"/>
        <v>0</v>
      </c>
      <c r="BH164" s="30">
        <f t="shared" si="180"/>
        <v>0</v>
      </c>
      <c r="BI164" s="30">
        <f t="shared" si="180"/>
        <v>0</v>
      </c>
      <c r="BJ164" s="30">
        <f t="shared" si="180"/>
        <v>0</v>
      </c>
      <c r="BK164" s="30">
        <f t="shared" si="180"/>
        <v>0</v>
      </c>
      <c r="BL164" s="30">
        <f t="shared" si="180"/>
        <v>0</v>
      </c>
      <c r="BM164" s="30">
        <f t="shared" si="180"/>
        <v>0</v>
      </c>
      <c r="BN164" s="30">
        <f t="shared" si="180"/>
        <v>0</v>
      </c>
      <c r="BO164" s="30">
        <f t="shared" si="180"/>
        <v>0</v>
      </c>
      <c r="BP164" s="30">
        <f t="shared" si="180"/>
        <v>0</v>
      </c>
      <c r="BQ164" s="30">
        <f t="shared" ref="BQ164:CH164" si="181">IF(BQ25=0,0,((BQ7*0.5)+BP25-BQ43)*BQ80*BQ129*BQ$2)</f>
        <v>0</v>
      </c>
      <c r="BR164" s="30">
        <f t="shared" si="181"/>
        <v>0</v>
      </c>
      <c r="BS164" s="30">
        <f t="shared" si="181"/>
        <v>0</v>
      </c>
      <c r="BT164" s="30">
        <f t="shared" si="181"/>
        <v>0</v>
      </c>
      <c r="BU164" s="30">
        <f t="shared" si="181"/>
        <v>0</v>
      </c>
      <c r="BV164" s="30">
        <f t="shared" si="181"/>
        <v>0</v>
      </c>
      <c r="BW164" s="30">
        <f t="shared" si="181"/>
        <v>0</v>
      </c>
      <c r="BX164" s="30">
        <f t="shared" si="181"/>
        <v>0</v>
      </c>
      <c r="BY164" s="30">
        <f t="shared" si="181"/>
        <v>0</v>
      </c>
      <c r="BZ164" s="30">
        <f t="shared" si="181"/>
        <v>0</v>
      </c>
      <c r="CA164" s="30">
        <f t="shared" si="181"/>
        <v>0</v>
      </c>
      <c r="CB164" s="30">
        <f t="shared" si="181"/>
        <v>0</v>
      </c>
      <c r="CC164" s="30">
        <f t="shared" si="181"/>
        <v>0</v>
      </c>
      <c r="CD164" s="30">
        <f t="shared" si="181"/>
        <v>0</v>
      </c>
      <c r="CE164" s="30">
        <f t="shared" si="181"/>
        <v>0</v>
      </c>
      <c r="CF164" s="30">
        <f t="shared" si="181"/>
        <v>0</v>
      </c>
      <c r="CG164" s="30">
        <f t="shared" si="181"/>
        <v>0</v>
      </c>
      <c r="CH164" s="34">
        <f t="shared" si="181"/>
        <v>0</v>
      </c>
    </row>
    <row r="165" spans="1:86" x14ac:dyDescent="0.3">
      <c r="A165" s="645"/>
      <c r="B165" s="325" t="s">
        <v>129</v>
      </c>
      <c r="C165" s="30">
        <f t="shared" si="176"/>
        <v>0</v>
      </c>
      <c r="D165" s="30">
        <f t="shared" si="177"/>
        <v>0</v>
      </c>
      <c r="E165" s="30">
        <f t="shared" ref="E165:BP165" si="182">IF(E26=0,0,((E8*0.5)+D26-E44)*E81*E130*E$2)</f>
        <v>0</v>
      </c>
      <c r="F165" s="30">
        <f t="shared" si="182"/>
        <v>0</v>
      </c>
      <c r="G165" s="30">
        <f t="shared" si="182"/>
        <v>0</v>
      </c>
      <c r="H165" s="30">
        <f t="shared" si="182"/>
        <v>0</v>
      </c>
      <c r="I165" s="30">
        <f t="shared" si="182"/>
        <v>0</v>
      </c>
      <c r="J165" s="30">
        <f t="shared" si="182"/>
        <v>0</v>
      </c>
      <c r="K165" s="30">
        <f t="shared" si="182"/>
        <v>0</v>
      </c>
      <c r="L165" s="30">
        <f t="shared" si="182"/>
        <v>0</v>
      </c>
      <c r="M165" s="30">
        <f t="shared" si="182"/>
        <v>0</v>
      </c>
      <c r="N165" s="30">
        <f t="shared" si="182"/>
        <v>0</v>
      </c>
      <c r="O165" s="30">
        <f t="shared" si="182"/>
        <v>0</v>
      </c>
      <c r="P165" s="30">
        <f t="shared" si="182"/>
        <v>0</v>
      </c>
      <c r="Q165" s="30">
        <f t="shared" si="182"/>
        <v>0</v>
      </c>
      <c r="R165" s="30">
        <f t="shared" si="182"/>
        <v>0</v>
      </c>
      <c r="S165" s="30">
        <f t="shared" si="182"/>
        <v>0</v>
      </c>
      <c r="T165" s="30">
        <f t="shared" si="182"/>
        <v>0</v>
      </c>
      <c r="U165" s="30">
        <f t="shared" si="182"/>
        <v>0</v>
      </c>
      <c r="V165" s="30">
        <f t="shared" si="182"/>
        <v>0</v>
      </c>
      <c r="W165" s="30">
        <f t="shared" si="182"/>
        <v>0</v>
      </c>
      <c r="X165" s="30">
        <f t="shared" si="182"/>
        <v>0</v>
      </c>
      <c r="Y165" s="30">
        <f t="shared" si="182"/>
        <v>0</v>
      </c>
      <c r="Z165" s="30">
        <f t="shared" si="182"/>
        <v>0</v>
      </c>
      <c r="AA165" s="30">
        <f t="shared" si="182"/>
        <v>0</v>
      </c>
      <c r="AB165" s="30">
        <f t="shared" si="182"/>
        <v>0</v>
      </c>
      <c r="AC165" s="30">
        <f t="shared" si="182"/>
        <v>0</v>
      </c>
      <c r="AD165" s="30">
        <f t="shared" si="182"/>
        <v>0</v>
      </c>
      <c r="AE165" s="30">
        <f t="shared" si="182"/>
        <v>0</v>
      </c>
      <c r="AF165" s="30">
        <f t="shared" si="182"/>
        <v>0</v>
      </c>
      <c r="AG165" s="30">
        <f t="shared" si="182"/>
        <v>0</v>
      </c>
      <c r="AH165" s="30">
        <f t="shared" si="182"/>
        <v>0</v>
      </c>
      <c r="AI165" s="30">
        <f t="shared" si="182"/>
        <v>0</v>
      </c>
      <c r="AJ165" s="30">
        <f t="shared" si="182"/>
        <v>0</v>
      </c>
      <c r="AK165" s="30">
        <f t="shared" si="182"/>
        <v>0</v>
      </c>
      <c r="AL165" s="30">
        <f t="shared" si="182"/>
        <v>0</v>
      </c>
      <c r="AM165" s="30">
        <f t="shared" si="182"/>
        <v>0</v>
      </c>
      <c r="AN165" s="30">
        <f t="shared" si="182"/>
        <v>0</v>
      </c>
      <c r="AO165" s="30">
        <f t="shared" si="182"/>
        <v>0</v>
      </c>
      <c r="AP165" s="30">
        <f t="shared" si="182"/>
        <v>0</v>
      </c>
      <c r="AQ165" s="30">
        <f t="shared" si="182"/>
        <v>0</v>
      </c>
      <c r="AR165" s="30">
        <f t="shared" si="182"/>
        <v>0</v>
      </c>
      <c r="AS165" s="30">
        <f t="shared" si="182"/>
        <v>0</v>
      </c>
      <c r="AT165" s="30">
        <f t="shared" si="182"/>
        <v>0</v>
      </c>
      <c r="AU165" s="30">
        <f t="shared" si="182"/>
        <v>0</v>
      </c>
      <c r="AV165" s="30">
        <f t="shared" si="182"/>
        <v>0</v>
      </c>
      <c r="AW165" s="30">
        <f t="shared" si="182"/>
        <v>0</v>
      </c>
      <c r="AX165" s="30">
        <f t="shared" si="182"/>
        <v>0</v>
      </c>
      <c r="AY165" s="30">
        <f t="shared" si="182"/>
        <v>0</v>
      </c>
      <c r="AZ165" s="30">
        <f t="shared" si="182"/>
        <v>0</v>
      </c>
      <c r="BA165" s="30">
        <f t="shared" si="182"/>
        <v>0</v>
      </c>
      <c r="BB165" s="30">
        <f t="shared" si="182"/>
        <v>0</v>
      </c>
      <c r="BC165" s="30">
        <f t="shared" si="182"/>
        <v>0</v>
      </c>
      <c r="BD165" s="30">
        <f t="shared" si="182"/>
        <v>0</v>
      </c>
      <c r="BE165" s="30">
        <f t="shared" si="182"/>
        <v>0</v>
      </c>
      <c r="BF165" s="30">
        <f t="shared" si="182"/>
        <v>0</v>
      </c>
      <c r="BG165" s="30">
        <f t="shared" si="182"/>
        <v>0</v>
      </c>
      <c r="BH165" s="30">
        <f t="shared" si="182"/>
        <v>0</v>
      </c>
      <c r="BI165" s="30">
        <f t="shared" si="182"/>
        <v>0</v>
      </c>
      <c r="BJ165" s="30">
        <f t="shared" si="182"/>
        <v>0</v>
      </c>
      <c r="BK165" s="30">
        <f t="shared" si="182"/>
        <v>0</v>
      </c>
      <c r="BL165" s="30">
        <f t="shared" si="182"/>
        <v>0</v>
      </c>
      <c r="BM165" s="30">
        <f t="shared" si="182"/>
        <v>0</v>
      </c>
      <c r="BN165" s="30">
        <f t="shared" si="182"/>
        <v>0</v>
      </c>
      <c r="BO165" s="30">
        <f t="shared" si="182"/>
        <v>0</v>
      </c>
      <c r="BP165" s="30">
        <f t="shared" si="182"/>
        <v>0</v>
      </c>
      <c r="BQ165" s="30">
        <f t="shared" ref="BQ165:CH165" si="183">IF(BQ26=0,0,((BQ8*0.5)+BP26-BQ44)*BQ81*BQ130*BQ$2)</f>
        <v>0</v>
      </c>
      <c r="BR165" s="30">
        <f t="shared" si="183"/>
        <v>0</v>
      </c>
      <c r="BS165" s="30">
        <f t="shared" si="183"/>
        <v>0</v>
      </c>
      <c r="BT165" s="30">
        <f t="shared" si="183"/>
        <v>0</v>
      </c>
      <c r="BU165" s="30">
        <f t="shared" si="183"/>
        <v>0</v>
      </c>
      <c r="BV165" s="30">
        <f t="shared" si="183"/>
        <v>0</v>
      </c>
      <c r="BW165" s="30">
        <f t="shared" si="183"/>
        <v>0</v>
      </c>
      <c r="BX165" s="30">
        <f t="shared" si="183"/>
        <v>0</v>
      </c>
      <c r="BY165" s="30">
        <f t="shared" si="183"/>
        <v>0</v>
      </c>
      <c r="BZ165" s="30">
        <f t="shared" si="183"/>
        <v>0</v>
      </c>
      <c r="CA165" s="30">
        <f t="shared" si="183"/>
        <v>0</v>
      </c>
      <c r="CB165" s="30">
        <f t="shared" si="183"/>
        <v>0</v>
      </c>
      <c r="CC165" s="30">
        <f t="shared" si="183"/>
        <v>0</v>
      </c>
      <c r="CD165" s="30">
        <f t="shared" si="183"/>
        <v>0</v>
      </c>
      <c r="CE165" s="30">
        <f t="shared" si="183"/>
        <v>0</v>
      </c>
      <c r="CF165" s="30">
        <f t="shared" si="183"/>
        <v>0</v>
      </c>
      <c r="CG165" s="30">
        <f t="shared" si="183"/>
        <v>0</v>
      </c>
      <c r="CH165" s="34">
        <f t="shared" si="183"/>
        <v>0</v>
      </c>
    </row>
    <row r="166" spans="1:86" x14ac:dyDescent="0.3">
      <c r="A166" s="645"/>
      <c r="B166" s="325" t="s">
        <v>231</v>
      </c>
      <c r="C166" s="30">
        <f t="shared" si="176"/>
        <v>0</v>
      </c>
      <c r="D166" s="30">
        <f t="shared" si="177"/>
        <v>0</v>
      </c>
      <c r="E166" s="30">
        <f t="shared" ref="E166:BP166" si="184">IF(E27=0,0,((E9*0.5)+D27-E45)*E82*E131*E$2)</f>
        <v>0</v>
      </c>
      <c r="F166" s="30">
        <f t="shared" si="184"/>
        <v>0</v>
      </c>
      <c r="G166" s="30">
        <f t="shared" si="184"/>
        <v>0</v>
      </c>
      <c r="H166" s="30">
        <f t="shared" si="184"/>
        <v>0</v>
      </c>
      <c r="I166" s="30">
        <f t="shared" si="184"/>
        <v>0</v>
      </c>
      <c r="J166" s="30">
        <f t="shared" si="184"/>
        <v>0</v>
      </c>
      <c r="K166" s="30">
        <f t="shared" si="184"/>
        <v>0</v>
      </c>
      <c r="L166" s="30">
        <f t="shared" si="184"/>
        <v>0</v>
      </c>
      <c r="M166" s="30">
        <f t="shared" si="184"/>
        <v>0</v>
      </c>
      <c r="N166" s="30">
        <f t="shared" si="184"/>
        <v>0</v>
      </c>
      <c r="O166" s="30">
        <f t="shared" si="184"/>
        <v>0</v>
      </c>
      <c r="P166" s="30">
        <f t="shared" si="184"/>
        <v>0</v>
      </c>
      <c r="Q166" s="30">
        <f t="shared" si="184"/>
        <v>0</v>
      </c>
      <c r="R166" s="30">
        <f t="shared" si="184"/>
        <v>0</v>
      </c>
      <c r="S166" s="30">
        <f t="shared" si="184"/>
        <v>0</v>
      </c>
      <c r="T166" s="30">
        <f t="shared" si="184"/>
        <v>0</v>
      </c>
      <c r="U166" s="30">
        <f t="shared" si="184"/>
        <v>0</v>
      </c>
      <c r="V166" s="30">
        <f t="shared" si="184"/>
        <v>0</v>
      </c>
      <c r="W166" s="30">
        <f t="shared" si="184"/>
        <v>0</v>
      </c>
      <c r="X166" s="30">
        <f t="shared" si="184"/>
        <v>0</v>
      </c>
      <c r="Y166" s="30">
        <f t="shared" si="184"/>
        <v>0</v>
      </c>
      <c r="Z166" s="30">
        <f t="shared" si="184"/>
        <v>0</v>
      </c>
      <c r="AA166" s="30">
        <f t="shared" si="184"/>
        <v>0</v>
      </c>
      <c r="AB166" s="30">
        <f t="shared" si="184"/>
        <v>0</v>
      </c>
      <c r="AC166" s="30">
        <f t="shared" si="184"/>
        <v>0</v>
      </c>
      <c r="AD166" s="30">
        <f t="shared" si="184"/>
        <v>0</v>
      </c>
      <c r="AE166" s="30">
        <f t="shared" si="184"/>
        <v>0</v>
      </c>
      <c r="AF166" s="30">
        <f t="shared" si="184"/>
        <v>0</v>
      </c>
      <c r="AG166" s="30">
        <f t="shared" si="184"/>
        <v>0</v>
      </c>
      <c r="AH166" s="30">
        <f t="shared" si="184"/>
        <v>0</v>
      </c>
      <c r="AI166" s="30">
        <f t="shared" si="184"/>
        <v>0</v>
      </c>
      <c r="AJ166" s="30">
        <f t="shared" si="184"/>
        <v>0</v>
      </c>
      <c r="AK166" s="30">
        <f t="shared" si="184"/>
        <v>0</v>
      </c>
      <c r="AL166" s="30">
        <f t="shared" si="184"/>
        <v>0</v>
      </c>
      <c r="AM166" s="30">
        <f t="shared" si="184"/>
        <v>0</v>
      </c>
      <c r="AN166" s="30">
        <f t="shared" si="184"/>
        <v>0</v>
      </c>
      <c r="AO166" s="30">
        <f t="shared" si="184"/>
        <v>0</v>
      </c>
      <c r="AP166" s="30">
        <f t="shared" si="184"/>
        <v>0</v>
      </c>
      <c r="AQ166" s="30">
        <f t="shared" si="184"/>
        <v>0</v>
      </c>
      <c r="AR166" s="30">
        <f t="shared" si="184"/>
        <v>0</v>
      </c>
      <c r="AS166" s="30">
        <f t="shared" si="184"/>
        <v>0</v>
      </c>
      <c r="AT166" s="30">
        <f t="shared" si="184"/>
        <v>0</v>
      </c>
      <c r="AU166" s="30">
        <f t="shared" si="184"/>
        <v>0</v>
      </c>
      <c r="AV166" s="30">
        <f t="shared" si="184"/>
        <v>0</v>
      </c>
      <c r="AW166" s="30">
        <f t="shared" si="184"/>
        <v>0</v>
      </c>
      <c r="AX166" s="30">
        <f t="shared" si="184"/>
        <v>0</v>
      </c>
      <c r="AY166" s="30">
        <f t="shared" si="184"/>
        <v>0</v>
      </c>
      <c r="AZ166" s="30">
        <f t="shared" si="184"/>
        <v>0</v>
      </c>
      <c r="BA166" s="30">
        <f t="shared" si="184"/>
        <v>0</v>
      </c>
      <c r="BB166" s="30">
        <f t="shared" si="184"/>
        <v>0</v>
      </c>
      <c r="BC166" s="30">
        <f t="shared" si="184"/>
        <v>0</v>
      </c>
      <c r="BD166" s="30">
        <f t="shared" si="184"/>
        <v>0</v>
      </c>
      <c r="BE166" s="30">
        <f t="shared" si="184"/>
        <v>0</v>
      </c>
      <c r="BF166" s="30">
        <f t="shared" si="184"/>
        <v>0</v>
      </c>
      <c r="BG166" s="30">
        <f t="shared" si="184"/>
        <v>0</v>
      </c>
      <c r="BH166" s="30">
        <f t="shared" si="184"/>
        <v>0</v>
      </c>
      <c r="BI166" s="30">
        <f t="shared" si="184"/>
        <v>0</v>
      </c>
      <c r="BJ166" s="30">
        <f t="shared" si="184"/>
        <v>0</v>
      </c>
      <c r="BK166" s="30">
        <f t="shared" si="184"/>
        <v>0</v>
      </c>
      <c r="BL166" s="30">
        <f t="shared" si="184"/>
        <v>0</v>
      </c>
      <c r="BM166" s="30">
        <f t="shared" si="184"/>
        <v>0</v>
      </c>
      <c r="BN166" s="30">
        <f t="shared" si="184"/>
        <v>0</v>
      </c>
      <c r="BO166" s="30">
        <f t="shared" si="184"/>
        <v>0</v>
      </c>
      <c r="BP166" s="30">
        <f t="shared" si="184"/>
        <v>0</v>
      </c>
      <c r="BQ166" s="30">
        <f t="shared" ref="BQ166:CH166" si="185">IF(BQ27=0,0,((BQ9*0.5)+BP27-BQ45)*BQ82*BQ131*BQ$2)</f>
        <v>0</v>
      </c>
      <c r="BR166" s="30">
        <f t="shared" si="185"/>
        <v>0</v>
      </c>
      <c r="BS166" s="30">
        <f t="shared" si="185"/>
        <v>0</v>
      </c>
      <c r="BT166" s="30">
        <f t="shared" si="185"/>
        <v>0</v>
      </c>
      <c r="BU166" s="30">
        <f t="shared" si="185"/>
        <v>0</v>
      </c>
      <c r="BV166" s="30">
        <f t="shared" si="185"/>
        <v>0</v>
      </c>
      <c r="BW166" s="30">
        <f t="shared" si="185"/>
        <v>0</v>
      </c>
      <c r="BX166" s="30">
        <f t="shared" si="185"/>
        <v>0</v>
      </c>
      <c r="BY166" s="30">
        <f t="shared" si="185"/>
        <v>0</v>
      </c>
      <c r="BZ166" s="30">
        <f t="shared" si="185"/>
        <v>0</v>
      </c>
      <c r="CA166" s="30">
        <f t="shared" si="185"/>
        <v>0</v>
      </c>
      <c r="CB166" s="30">
        <f t="shared" si="185"/>
        <v>0</v>
      </c>
      <c r="CC166" s="30">
        <f t="shared" si="185"/>
        <v>0</v>
      </c>
      <c r="CD166" s="30">
        <f t="shared" si="185"/>
        <v>0</v>
      </c>
      <c r="CE166" s="30">
        <f t="shared" si="185"/>
        <v>0</v>
      </c>
      <c r="CF166" s="30">
        <f t="shared" si="185"/>
        <v>0</v>
      </c>
      <c r="CG166" s="30">
        <f t="shared" si="185"/>
        <v>0</v>
      </c>
      <c r="CH166" s="34">
        <f t="shared" si="185"/>
        <v>0</v>
      </c>
    </row>
    <row r="167" spans="1:86" x14ac:dyDescent="0.3">
      <c r="A167" s="645"/>
      <c r="B167" s="326" t="s">
        <v>131</v>
      </c>
      <c r="C167" s="30">
        <f t="shared" si="176"/>
        <v>0</v>
      </c>
      <c r="D167" s="30">
        <f t="shared" si="177"/>
        <v>0</v>
      </c>
      <c r="E167" s="30">
        <f t="shared" ref="E167:BP167" si="186">IF(E28=0,0,((E10*0.5)+D28-E46)*E83*E132*E$2)</f>
        <v>0</v>
      </c>
      <c r="F167" s="30">
        <f t="shared" si="186"/>
        <v>0</v>
      </c>
      <c r="G167" s="30">
        <f t="shared" si="186"/>
        <v>0</v>
      </c>
      <c r="H167" s="30">
        <f t="shared" si="186"/>
        <v>0</v>
      </c>
      <c r="I167" s="30">
        <f t="shared" si="186"/>
        <v>0</v>
      </c>
      <c r="J167" s="30">
        <f t="shared" si="186"/>
        <v>0</v>
      </c>
      <c r="K167" s="30">
        <f t="shared" si="186"/>
        <v>0</v>
      </c>
      <c r="L167" s="30">
        <f t="shared" si="186"/>
        <v>0</v>
      </c>
      <c r="M167" s="30">
        <f t="shared" si="186"/>
        <v>0</v>
      </c>
      <c r="N167" s="30">
        <f t="shared" si="186"/>
        <v>0</v>
      </c>
      <c r="O167" s="30">
        <f t="shared" si="186"/>
        <v>0</v>
      </c>
      <c r="P167" s="30">
        <f t="shared" si="186"/>
        <v>0</v>
      </c>
      <c r="Q167" s="30">
        <f t="shared" si="186"/>
        <v>0</v>
      </c>
      <c r="R167" s="30">
        <f t="shared" si="186"/>
        <v>0</v>
      </c>
      <c r="S167" s="30">
        <f t="shared" si="186"/>
        <v>0</v>
      </c>
      <c r="T167" s="30">
        <f t="shared" si="186"/>
        <v>0</v>
      </c>
      <c r="U167" s="30">
        <f t="shared" si="186"/>
        <v>0</v>
      </c>
      <c r="V167" s="30">
        <f t="shared" si="186"/>
        <v>0</v>
      </c>
      <c r="W167" s="30">
        <f t="shared" si="186"/>
        <v>0</v>
      </c>
      <c r="X167" s="30">
        <f t="shared" si="186"/>
        <v>0</v>
      </c>
      <c r="Y167" s="30">
        <f t="shared" si="186"/>
        <v>0</v>
      </c>
      <c r="Z167" s="30">
        <f t="shared" si="186"/>
        <v>0</v>
      </c>
      <c r="AA167" s="30">
        <f t="shared" si="186"/>
        <v>0</v>
      </c>
      <c r="AB167" s="30">
        <f t="shared" si="186"/>
        <v>0</v>
      </c>
      <c r="AC167" s="30">
        <f t="shared" si="186"/>
        <v>0</v>
      </c>
      <c r="AD167" s="30">
        <f t="shared" si="186"/>
        <v>0</v>
      </c>
      <c r="AE167" s="30">
        <f t="shared" si="186"/>
        <v>0</v>
      </c>
      <c r="AF167" s="30">
        <f t="shared" si="186"/>
        <v>0</v>
      </c>
      <c r="AG167" s="30">
        <f t="shared" si="186"/>
        <v>0</v>
      </c>
      <c r="AH167" s="30">
        <f t="shared" si="186"/>
        <v>0</v>
      </c>
      <c r="AI167" s="30">
        <f t="shared" si="186"/>
        <v>0</v>
      </c>
      <c r="AJ167" s="30">
        <f t="shared" si="186"/>
        <v>0</v>
      </c>
      <c r="AK167" s="30">
        <f t="shared" si="186"/>
        <v>0</v>
      </c>
      <c r="AL167" s="30">
        <f t="shared" si="186"/>
        <v>0</v>
      </c>
      <c r="AM167" s="30">
        <f t="shared" si="186"/>
        <v>0</v>
      </c>
      <c r="AN167" s="30">
        <f t="shared" si="186"/>
        <v>0</v>
      </c>
      <c r="AO167" s="30">
        <f t="shared" si="186"/>
        <v>0</v>
      </c>
      <c r="AP167" s="30">
        <f t="shared" si="186"/>
        <v>0</v>
      </c>
      <c r="AQ167" s="30">
        <f t="shared" si="186"/>
        <v>0</v>
      </c>
      <c r="AR167" s="30">
        <f t="shared" si="186"/>
        <v>0</v>
      </c>
      <c r="AS167" s="30">
        <f t="shared" si="186"/>
        <v>0</v>
      </c>
      <c r="AT167" s="30">
        <f t="shared" si="186"/>
        <v>0</v>
      </c>
      <c r="AU167" s="30">
        <f t="shared" si="186"/>
        <v>0</v>
      </c>
      <c r="AV167" s="30">
        <f t="shared" si="186"/>
        <v>0</v>
      </c>
      <c r="AW167" s="30">
        <f t="shared" si="186"/>
        <v>0</v>
      </c>
      <c r="AX167" s="30">
        <f t="shared" si="186"/>
        <v>0</v>
      </c>
      <c r="AY167" s="30">
        <f t="shared" si="186"/>
        <v>0</v>
      </c>
      <c r="AZ167" s="30">
        <f t="shared" si="186"/>
        <v>0</v>
      </c>
      <c r="BA167" s="30">
        <f t="shared" si="186"/>
        <v>0</v>
      </c>
      <c r="BB167" s="30">
        <f t="shared" si="186"/>
        <v>0</v>
      </c>
      <c r="BC167" s="30">
        <f t="shared" si="186"/>
        <v>0</v>
      </c>
      <c r="BD167" s="30">
        <f t="shared" si="186"/>
        <v>0</v>
      </c>
      <c r="BE167" s="30">
        <f t="shared" si="186"/>
        <v>0</v>
      </c>
      <c r="BF167" s="30">
        <f t="shared" si="186"/>
        <v>0</v>
      </c>
      <c r="BG167" s="30">
        <f t="shared" si="186"/>
        <v>0</v>
      </c>
      <c r="BH167" s="30">
        <f t="shared" si="186"/>
        <v>0</v>
      </c>
      <c r="BI167" s="30">
        <f t="shared" si="186"/>
        <v>0</v>
      </c>
      <c r="BJ167" s="30">
        <f t="shared" si="186"/>
        <v>0</v>
      </c>
      <c r="BK167" s="30">
        <f t="shared" si="186"/>
        <v>0</v>
      </c>
      <c r="BL167" s="30">
        <f t="shared" si="186"/>
        <v>0</v>
      </c>
      <c r="BM167" s="30">
        <f t="shared" si="186"/>
        <v>0</v>
      </c>
      <c r="BN167" s="30">
        <f t="shared" si="186"/>
        <v>0</v>
      </c>
      <c r="BO167" s="30">
        <f t="shared" si="186"/>
        <v>0</v>
      </c>
      <c r="BP167" s="30">
        <f t="shared" si="186"/>
        <v>0</v>
      </c>
      <c r="BQ167" s="30">
        <f t="shared" ref="BQ167:CH167" si="187">IF(BQ28=0,0,((BQ10*0.5)+BP28-BQ46)*BQ83*BQ132*BQ$2)</f>
        <v>0</v>
      </c>
      <c r="BR167" s="30">
        <f t="shared" si="187"/>
        <v>0</v>
      </c>
      <c r="BS167" s="30">
        <f t="shared" si="187"/>
        <v>0</v>
      </c>
      <c r="BT167" s="30">
        <f t="shared" si="187"/>
        <v>0</v>
      </c>
      <c r="BU167" s="30">
        <f t="shared" si="187"/>
        <v>0</v>
      </c>
      <c r="BV167" s="30">
        <f t="shared" si="187"/>
        <v>0</v>
      </c>
      <c r="BW167" s="30">
        <f t="shared" si="187"/>
        <v>0</v>
      </c>
      <c r="BX167" s="30">
        <f t="shared" si="187"/>
        <v>0</v>
      </c>
      <c r="BY167" s="30">
        <f t="shared" si="187"/>
        <v>0</v>
      </c>
      <c r="BZ167" s="30">
        <f t="shared" si="187"/>
        <v>0</v>
      </c>
      <c r="CA167" s="30">
        <f t="shared" si="187"/>
        <v>0</v>
      </c>
      <c r="CB167" s="30">
        <f t="shared" si="187"/>
        <v>0</v>
      </c>
      <c r="CC167" s="30">
        <f t="shared" si="187"/>
        <v>0</v>
      </c>
      <c r="CD167" s="30">
        <f t="shared" si="187"/>
        <v>0</v>
      </c>
      <c r="CE167" s="30">
        <f t="shared" si="187"/>
        <v>0</v>
      </c>
      <c r="CF167" s="30">
        <f t="shared" si="187"/>
        <v>0</v>
      </c>
      <c r="CG167" s="30">
        <f t="shared" si="187"/>
        <v>0</v>
      </c>
      <c r="CH167" s="34">
        <f t="shared" si="187"/>
        <v>0</v>
      </c>
    </row>
    <row r="168" spans="1:86" x14ac:dyDescent="0.3">
      <c r="A168" s="645"/>
      <c r="B168" s="326" t="s">
        <v>132</v>
      </c>
      <c r="C168" s="30">
        <f t="shared" si="176"/>
        <v>0</v>
      </c>
      <c r="D168" s="30">
        <f t="shared" si="177"/>
        <v>0</v>
      </c>
      <c r="E168" s="30">
        <f t="shared" ref="E168:BP168" si="188">IF(E29=0,0,((E11*0.5)+D29-E47)*E84*E133*E$2)</f>
        <v>0</v>
      </c>
      <c r="F168" s="30">
        <f t="shared" si="188"/>
        <v>0</v>
      </c>
      <c r="G168" s="30">
        <f t="shared" si="188"/>
        <v>0</v>
      </c>
      <c r="H168" s="30">
        <f t="shared" si="188"/>
        <v>0</v>
      </c>
      <c r="I168" s="30">
        <f t="shared" si="188"/>
        <v>0</v>
      </c>
      <c r="J168" s="30">
        <f t="shared" si="188"/>
        <v>0</v>
      </c>
      <c r="K168" s="30">
        <f t="shared" si="188"/>
        <v>0</v>
      </c>
      <c r="L168" s="30">
        <f t="shared" si="188"/>
        <v>0</v>
      </c>
      <c r="M168" s="30">
        <f t="shared" si="188"/>
        <v>0</v>
      </c>
      <c r="N168" s="30">
        <f t="shared" si="188"/>
        <v>0</v>
      </c>
      <c r="O168" s="30">
        <f t="shared" si="188"/>
        <v>0</v>
      </c>
      <c r="P168" s="30">
        <f t="shared" si="188"/>
        <v>0</v>
      </c>
      <c r="Q168" s="30">
        <f t="shared" si="188"/>
        <v>0</v>
      </c>
      <c r="R168" s="30">
        <f t="shared" si="188"/>
        <v>0</v>
      </c>
      <c r="S168" s="30">
        <f t="shared" si="188"/>
        <v>0</v>
      </c>
      <c r="T168" s="30">
        <f t="shared" si="188"/>
        <v>0</v>
      </c>
      <c r="U168" s="30">
        <f t="shared" si="188"/>
        <v>0</v>
      </c>
      <c r="V168" s="30">
        <f t="shared" si="188"/>
        <v>0</v>
      </c>
      <c r="W168" s="30">
        <f t="shared" si="188"/>
        <v>0</v>
      </c>
      <c r="X168" s="30">
        <f t="shared" si="188"/>
        <v>0</v>
      </c>
      <c r="Y168" s="30">
        <f t="shared" si="188"/>
        <v>0</v>
      </c>
      <c r="Z168" s="30">
        <f t="shared" si="188"/>
        <v>0</v>
      </c>
      <c r="AA168" s="30">
        <f t="shared" si="188"/>
        <v>0</v>
      </c>
      <c r="AB168" s="30">
        <f t="shared" si="188"/>
        <v>0</v>
      </c>
      <c r="AC168" s="30">
        <f t="shared" si="188"/>
        <v>0</v>
      </c>
      <c r="AD168" s="30">
        <f t="shared" si="188"/>
        <v>0</v>
      </c>
      <c r="AE168" s="30">
        <f t="shared" si="188"/>
        <v>0</v>
      </c>
      <c r="AF168" s="30">
        <f t="shared" si="188"/>
        <v>0</v>
      </c>
      <c r="AG168" s="30">
        <f t="shared" si="188"/>
        <v>0</v>
      </c>
      <c r="AH168" s="30">
        <f t="shared" si="188"/>
        <v>0</v>
      </c>
      <c r="AI168" s="30">
        <f t="shared" si="188"/>
        <v>0</v>
      </c>
      <c r="AJ168" s="30">
        <f t="shared" si="188"/>
        <v>0</v>
      </c>
      <c r="AK168" s="30">
        <f t="shared" si="188"/>
        <v>0</v>
      </c>
      <c r="AL168" s="30">
        <f t="shared" si="188"/>
        <v>0</v>
      </c>
      <c r="AM168" s="30">
        <f t="shared" si="188"/>
        <v>0</v>
      </c>
      <c r="AN168" s="30">
        <f t="shared" si="188"/>
        <v>0</v>
      </c>
      <c r="AO168" s="30">
        <f t="shared" si="188"/>
        <v>0</v>
      </c>
      <c r="AP168" s="30">
        <f t="shared" si="188"/>
        <v>0</v>
      </c>
      <c r="AQ168" s="30">
        <f t="shared" si="188"/>
        <v>0</v>
      </c>
      <c r="AR168" s="30">
        <f t="shared" si="188"/>
        <v>0</v>
      </c>
      <c r="AS168" s="30">
        <f t="shared" si="188"/>
        <v>0</v>
      </c>
      <c r="AT168" s="30">
        <f t="shared" si="188"/>
        <v>0</v>
      </c>
      <c r="AU168" s="30">
        <f t="shared" si="188"/>
        <v>0</v>
      </c>
      <c r="AV168" s="30">
        <f t="shared" si="188"/>
        <v>0</v>
      </c>
      <c r="AW168" s="30">
        <f t="shared" si="188"/>
        <v>0</v>
      </c>
      <c r="AX168" s="30">
        <f t="shared" si="188"/>
        <v>0</v>
      </c>
      <c r="AY168" s="30">
        <f t="shared" si="188"/>
        <v>0</v>
      </c>
      <c r="AZ168" s="30">
        <f t="shared" si="188"/>
        <v>0</v>
      </c>
      <c r="BA168" s="30">
        <f t="shared" si="188"/>
        <v>0</v>
      </c>
      <c r="BB168" s="30">
        <f t="shared" si="188"/>
        <v>0</v>
      </c>
      <c r="BC168" s="30">
        <f t="shared" si="188"/>
        <v>0</v>
      </c>
      <c r="BD168" s="30">
        <f t="shared" si="188"/>
        <v>0</v>
      </c>
      <c r="BE168" s="30">
        <f t="shared" si="188"/>
        <v>0</v>
      </c>
      <c r="BF168" s="30">
        <f t="shared" si="188"/>
        <v>0</v>
      </c>
      <c r="BG168" s="30">
        <f t="shared" si="188"/>
        <v>0</v>
      </c>
      <c r="BH168" s="30">
        <f t="shared" si="188"/>
        <v>0</v>
      </c>
      <c r="BI168" s="30">
        <f t="shared" si="188"/>
        <v>0</v>
      </c>
      <c r="BJ168" s="30">
        <f t="shared" si="188"/>
        <v>0</v>
      </c>
      <c r="BK168" s="30">
        <f t="shared" si="188"/>
        <v>0</v>
      </c>
      <c r="BL168" s="30">
        <f t="shared" si="188"/>
        <v>0</v>
      </c>
      <c r="BM168" s="30">
        <f t="shared" si="188"/>
        <v>0</v>
      </c>
      <c r="BN168" s="30">
        <f t="shared" si="188"/>
        <v>0</v>
      </c>
      <c r="BO168" s="30">
        <f t="shared" si="188"/>
        <v>0</v>
      </c>
      <c r="BP168" s="30">
        <f t="shared" si="188"/>
        <v>0</v>
      </c>
      <c r="BQ168" s="30">
        <f t="shared" ref="BQ168:CH168" si="189">IF(BQ29=0,0,((BQ11*0.5)+BP29-BQ47)*BQ84*BQ133*BQ$2)</f>
        <v>0</v>
      </c>
      <c r="BR168" s="30">
        <f t="shared" si="189"/>
        <v>0</v>
      </c>
      <c r="BS168" s="30">
        <f t="shared" si="189"/>
        <v>0</v>
      </c>
      <c r="BT168" s="30">
        <f t="shared" si="189"/>
        <v>0</v>
      </c>
      <c r="BU168" s="30">
        <f t="shared" si="189"/>
        <v>0</v>
      </c>
      <c r="BV168" s="30">
        <f t="shared" si="189"/>
        <v>0</v>
      </c>
      <c r="BW168" s="30">
        <f t="shared" si="189"/>
        <v>0</v>
      </c>
      <c r="BX168" s="30">
        <f t="shared" si="189"/>
        <v>0</v>
      </c>
      <c r="BY168" s="30">
        <f t="shared" si="189"/>
        <v>0</v>
      </c>
      <c r="BZ168" s="30">
        <f t="shared" si="189"/>
        <v>0</v>
      </c>
      <c r="CA168" s="30">
        <f t="shared" si="189"/>
        <v>0</v>
      </c>
      <c r="CB168" s="30">
        <f t="shared" si="189"/>
        <v>0</v>
      </c>
      <c r="CC168" s="30">
        <f t="shared" si="189"/>
        <v>0</v>
      </c>
      <c r="CD168" s="30">
        <f t="shared" si="189"/>
        <v>0</v>
      </c>
      <c r="CE168" s="30">
        <f t="shared" si="189"/>
        <v>0</v>
      </c>
      <c r="CF168" s="30">
        <f t="shared" si="189"/>
        <v>0</v>
      </c>
      <c r="CG168" s="30">
        <f t="shared" si="189"/>
        <v>0</v>
      </c>
      <c r="CH168" s="34">
        <f t="shared" si="189"/>
        <v>0</v>
      </c>
    </row>
    <row r="169" spans="1:86" ht="15.75" customHeight="1" x14ac:dyDescent="0.3">
      <c r="A169" s="645"/>
      <c r="B169" s="326" t="s">
        <v>133</v>
      </c>
      <c r="C169" s="30">
        <f t="shared" si="176"/>
        <v>0</v>
      </c>
      <c r="D169" s="30">
        <f t="shared" si="177"/>
        <v>0</v>
      </c>
      <c r="E169" s="30">
        <f t="shared" ref="E169:BP169" si="190">IF(E30=0,0,((E12*0.5)+D30-E48)*E85*E134*E$2)</f>
        <v>0</v>
      </c>
      <c r="F169" s="30">
        <f t="shared" si="190"/>
        <v>0</v>
      </c>
      <c r="G169" s="30">
        <f t="shared" si="190"/>
        <v>0</v>
      </c>
      <c r="H169" s="30">
        <f t="shared" si="190"/>
        <v>0</v>
      </c>
      <c r="I169" s="30">
        <f t="shared" si="190"/>
        <v>0</v>
      </c>
      <c r="J169" s="30">
        <f t="shared" si="190"/>
        <v>0</v>
      </c>
      <c r="K169" s="30">
        <f t="shared" si="190"/>
        <v>0</v>
      </c>
      <c r="L169" s="30">
        <f t="shared" si="190"/>
        <v>0</v>
      </c>
      <c r="M169" s="30">
        <f t="shared" si="190"/>
        <v>0</v>
      </c>
      <c r="N169" s="30">
        <f t="shared" si="190"/>
        <v>0</v>
      </c>
      <c r="O169" s="30">
        <f t="shared" si="190"/>
        <v>0</v>
      </c>
      <c r="P169" s="30">
        <f t="shared" si="190"/>
        <v>0</v>
      </c>
      <c r="Q169" s="30">
        <f t="shared" si="190"/>
        <v>0</v>
      </c>
      <c r="R169" s="30">
        <f t="shared" si="190"/>
        <v>0</v>
      </c>
      <c r="S169" s="30">
        <f t="shared" si="190"/>
        <v>0</v>
      </c>
      <c r="T169" s="30">
        <f t="shared" si="190"/>
        <v>0</v>
      </c>
      <c r="U169" s="30">
        <f t="shared" si="190"/>
        <v>0</v>
      </c>
      <c r="V169" s="30">
        <f t="shared" si="190"/>
        <v>0</v>
      </c>
      <c r="W169" s="30">
        <f t="shared" si="190"/>
        <v>0</v>
      </c>
      <c r="X169" s="30">
        <f t="shared" si="190"/>
        <v>0</v>
      </c>
      <c r="Y169" s="30">
        <f t="shared" si="190"/>
        <v>0</v>
      </c>
      <c r="Z169" s="30">
        <f t="shared" si="190"/>
        <v>0</v>
      </c>
      <c r="AA169" s="30">
        <f t="shared" si="190"/>
        <v>0</v>
      </c>
      <c r="AB169" s="30">
        <f t="shared" si="190"/>
        <v>0</v>
      </c>
      <c r="AC169" s="30">
        <f t="shared" si="190"/>
        <v>0</v>
      </c>
      <c r="AD169" s="30">
        <f t="shared" si="190"/>
        <v>0</v>
      </c>
      <c r="AE169" s="30">
        <f t="shared" si="190"/>
        <v>0</v>
      </c>
      <c r="AF169" s="30">
        <f t="shared" si="190"/>
        <v>0</v>
      </c>
      <c r="AG169" s="30">
        <f t="shared" si="190"/>
        <v>0</v>
      </c>
      <c r="AH169" s="30">
        <f t="shared" si="190"/>
        <v>0</v>
      </c>
      <c r="AI169" s="30">
        <f t="shared" si="190"/>
        <v>0</v>
      </c>
      <c r="AJ169" s="30">
        <f t="shared" si="190"/>
        <v>0</v>
      </c>
      <c r="AK169" s="30">
        <f t="shared" si="190"/>
        <v>0</v>
      </c>
      <c r="AL169" s="30">
        <f t="shared" si="190"/>
        <v>0</v>
      </c>
      <c r="AM169" s="30">
        <f t="shared" si="190"/>
        <v>0</v>
      </c>
      <c r="AN169" s="30">
        <f t="shared" si="190"/>
        <v>0</v>
      </c>
      <c r="AO169" s="30">
        <f t="shared" si="190"/>
        <v>0</v>
      </c>
      <c r="AP169" s="30">
        <f t="shared" si="190"/>
        <v>0</v>
      </c>
      <c r="AQ169" s="30">
        <f t="shared" si="190"/>
        <v>0</v>
      </c>
      <c r="AR169" s="30">
        <f t="shared" si="190"/>
        <v>0</v>
      </c>
      <c r="AS169" s="30">
        <f t="shared" si="190"/>
        <v>0</v>
      </c>
      <c r="AT169" s="30">
        <f t="shared" si="190"/>
        <v>0</v>
      </c>
      <c r="AU169" s="30">
        <f t="shared" si="190"/>
        <v>0</v>
      </c>
      <c r="AV169" s="30">
        <f t="shared" si="190"/>
        <v>0</v>
      </c>
      <c r="AW169" s="30">
        <f t="shared" si="190"/>
        <v>0</v>
      </c>
      <c r="AX169" s="30">
        <f t="shared" si="190"/>
        <v>0</v>
      </c>
      <c r="AY169" s="30">
        <f t="shared" si="190"/>
        <v>0</v>
      </c>
      <c r="AZ169" s="30">
        <f t="shared" si="190"/>
        <v>0</v>
      </c>
      <c r="BA169" s="30">
        <f t="shared" si="190"/>
        <v>0</v>
      </c>
      <c r="BB169" s="30">
        <f t="shared" si="190"/>
        <v>0</v>
      </c>
      <c r="BC169" s="30">
        <f t="shared" si="190"/>
        <v>0</v>
      </c>
      <c r="BD169" s="30">
        <f t="shared" si="190"/>
        <v>0</v>
      </c>
      <c r="BE169" s="30">
        <f t="shared" si="190"/>
        <v>0</v>
      </c>
      <c r="BF169" s="30">
        <f t="shared" si="190"/>
        <v>0</v>
      </c>
      <c r="BG169" s="30">
        <f t="shared" si="190"/>
        <v>0</v>
      </c>
      <c r="BH169" s="30">
        <f t="shared" si="190"/>
        <v>0</v>
      </c>
      <c r="BI169" s="30">
        <f t="shared" si="190"/>
        <v>0</v>
      </c>
      <c r="BJ169" s="30">
        <f t="shared" si="190"/>
        <v>0</v>
      </c>
      <c r="BK169" s="30">
        <f t="shared" si="190"/>
        <v>0</v>
      </c>
      <c r="BL169" s="30">
        <f t="shared" si="190"/>
        <v>0</v>
      </c>
      <c r="BM169" s="30">
        <f t="shared" si="190"/>
        <v>0</v>
      </c>
      <c r="BN169" s="30">
        <f t="shared" si="190"/>
        <v>0</v>
      </c>
      <c r="BO169" s="30">
        <f t="shared" si="190"/>
        <v>0</v>
      </c>
      <c r="BP169" s="30">
        <f t="shared" si="190"/>
        <v>0</v>
      </c>
      <c r="BQ169" s="30">
        <f t="shared" ref="BQ169:CH169" si="191">IF(BQ30=0,0,((BQ12*0.5)+BP30-BQ48)*BQ85*BQ134*BQ$2)</f>
        <v>0</v>
      </c>
      <c r="BR169" s="30">
        <f t="shared" si="191"/>
        <v>0</v>
      </c>
      <c r="BS169" s="30">
        <f t="shared" si="191"/>
        <v>0</v>
      </c>
      <c r="BT169" s="30">
        <f t="shared" si="191"/>
        <v>0</v>
      </c>
      <c r="BU169" s="30">
        <f t="shared" si="191"/>
        <v>0</v>
      </c>
      <c r="BV169" s="30">
        <f t="shared" si="191"/>
        <v>0</v>
      </c>
      <c r="BW169" s="30">
        <f t="shared" si="191"/>
        <v>0</v>
      </c>
      <c r="BX169" s="30">
        <f t="shared" si="191"/>
        <v>0</v>
      </c>
      <c r="BY169" s="30">
        <f t="shared" si="191"/>
        <v>0</v>
      </c>
      <c r="BZ169" s="30">
        <f t="shared" si="191"/>
        <v>0</v>
      </c>
      <c r="CA169" s="30">
        <f t="shared" si="191"/>
        <v>0</v>
      </c>
      <c r="CB169" s="30">
        <f t="shared" si="191"/>
        <v>0</v>
      </c>
      <c r="CC169" s="30">
        <f t="shared" si="191"/>
        <v>0</v>
      </c>
      <c r="CD169" s="30">
        <f t="shared" si="191"/>
        <v>0</v>
      </c>
      <c r="CE169" s="30">
        <f t="shared" si="191"/>
        <v>0</v>
      </c>
      <c r="CF169" s="30">
        <f t="shared" si="191"/>
        <v>0</v>
      </c>
      <c r="CG169" s="30">
        <f t="shared" si="191"/>
        <v>0</v>
      </c>
      <c r="CH169" s="34">
        <f t="shared" si="191"/>
        <v>0</v>
      </c>
    </row>
    <row r="170" spans="1:86" x14ac:dyDescent="0.3">
      <c r="A170" s="645"/>
      <c r="B170" s="326" t="s">
        <v>134</v>
      </c>
      <c r="C170" s="30">
        <f t="shared" si="176"/>
        <v>0</v>
      </c>
      <c r="D170" s="30">
        <f t="shared" si="177"/>
        <v>0</v>
      </c>
      <c r="E170" s="30">
        <f t="shared" ref="E170:BP170" si="192">IF(E31=0,0,((E13*0.5)+D31-E49)*E86*E135*E$2)</f>
        <v>0</v>
      </c>
      <c r="F170" s="30">
        <f t="shared" si="192"/>
        <v>0</v>
      </c>
      <c r="G170" s="30">
        <f t="shared" si="192"/>
        <v>0</v>
      </c>
      <c r="H170" s="30">
        <f t="shared" si="192"/>
        <v>0</v>
      </c>
      <c r="I170" s="30">
        <f t="shared" si="192"/>
        <v>0</v>
      </c>
      <c r="J170" s="30">
        <f t="shared" si="192"/>
        <v>0</v>
      </c>
      <c r="K170" s="30">
        <f t="shared" si="192"/>
        <v>0</v>
      </c>
      <c r="L170" s="30">
        <f t="shared" si="192"/>
        <v>0</v>
      </c>
      <c r="M170" s="30">
        <f t="shared" si="192"/>
        <v>0</v>
      </c>
      <c r="N170" s="30">
        <f t="shared" si="192"/>
        <v>0</v>
      </c>
      <c r="O170" s="30">
        <f t="shared" si="192"/>
        <v>0</v>
      </c>
      <c r="P170" s="30">
        <f t="shared" si="192"/>
        <v>0</v>
      </c>
      <c r="Q170" s="30">
        <f t="shared" si="192"/>
        <v>0</v>
      </c>
      <c r="R170" s="30">
        <f t="shared" si="192"/>
        <v>0</v>
      </c>
      <c r="S170" s="30">
        <f t="shared" si="192"/>
        <v>0</v>
      </c>
      <c r="T170" s="30">
        <f t="shared" si="192"/>
        <v>0</v>
      </c>
      <c r="U170" s="30">
        <f t="shared" si="192"/>
        <v>0</v>
      </c>
      <c r="V170" s="30">
        <f t="shared" si="192"/>
        <v>0</v>
      </c>
      <c r="W170" s="30">
        <f t="shared" si="192"/>
        <v>0</v>
      </c>
      <c r="X170" s="30">
        <f t="shared" si="192"/>
        <v>0</v>
      </c>
      <c r="Y170" s="30">
        <f t="shared" si="192"/>
        <v>0</v>
      </c>
      <c r="Z170" s="30">
        <f t="shared" si="192"/>
        <v>0</v>
      </c>
      <c r="AA170" s="30">
        <f t="shared" si="192"/>
        <v>0</v>
      </c>
      <c r="AB170" s="30">
        <f t="shared" si="192"/>
        <v>0</v>
      </c>
      <c r="AC170" s="30">
        <f t="shared" si="192"/>
        <v>0</v>
      </c>
      <c r="AD170" s="30">
        <f t="shared" si="192"/>
        <v>0</v>
      </c>
      <c r="AE170" s="30">
        <f t="shared" si="192"/>
        <v>0</v>
      </c>
      <c r="AF170" s="30">
        <f t="shared" si="192"/>
        <v>0</v>
      </c>
      <c r="AG170" s="30">
        <f t="shared" si="192"/>
        <v>0</v>
      </c>
      <c r="AH170" s="30">
        <f t="shared" si="192"/>
        <v>0</v>
      </c>
      <c r="AI170" s="30">
        <f t="shared" si="192"/>
        <v>0</v>
      </c>
      <c r="AJ170" s="30">
        <f t="shared" si="192"/>
        <v>0</v>
      </c>
      <c r="AK170" s="30">
        <f t="shared" si="192"/>
        <v>0</v>
      </c>
      <c r="AL170" s="30">
        <f t="shared" si="192"/>
        <v>0</v>
      </c>
      <c r="AM170" s="30">
        <f t="shared" si="192"/>
        <v>0</v>
      </c>
      <c r="AN170" s="30">
        <f t="shared" si="192"/>
        <v>0</v>
      </c>
      <c r="AO170" s="30">
        <f t="shared" si="192"/>
        <v>0</v>
      </c>
      <c r="AP170" s="30">
        <f t="shared" si="192"/>
        <v>0</v>
      </c>
      <c r="AQ170" s="30">
        <f t="shared" si="192"/>
        <v>0</v>
      </c>
      <c r="AR170" s="30">
        <f t="shared" si="192"/>
        <v>0</v>
      </c>
      <c r="AS170" s="30">
        <f t="shared" si="192"/>
        <v>0</v>
      </c>
      <c r="AT170" s="30">
        <f t="shared" si="192"/>
        <v>0</v>
      </c>
      <c r="AU170" s="30">
        <f t="shared" si="192"/>
        <v>0</v>
      </c>
      <c r="AV170" s="30">
        <f t="shared" si="192"/>
        <v>0</v>
      </c>
      <c r="AW170" s="30">
        <f t="shared" si="192"/>
        <v>0</v>
      </c>
      <c r="AX170" s="30">
        <f t="shared" si="192"/>
        <v>0</v>
      </c>
      <c r="AY170" s="30">
        <f t="shared" si="192"/>
        <v>0</v>
      </c>
      <c r="AZ170" s="30">
        <f t="shared" si="192"/>
        <v>0</v>
      </c>
      <c r="BA170" s="30">
        <f t="shared" si="192"/>
        <v>0</v>
      </c>
      <c r="BB170" s="30">
        <f t="shared" si="192"/>
        <v>0</v>
      </c>
      <c r="BC170" s="30">
        <f t="shared" si="192"/>
        <v>0</v>
      </c>
      <c r="BD170" s="30">
        <f t="shared" si="192"/>
        <v>0</v>
      </c>
      <c r="BE170" s="30">
        <f t="shared" si="192"/>
        <v>0</v>
      </c>
      <c r="BF170" s="30">
        <f t="shared" si="192"/>
        <v>0</v>
      </c>
      <c r="BG170" s="30">
        <f t="shared" si="192"/>
        <v>0</v>
      </c>
      <c r="BH170" s="30">
        <f t="shared" si="192"/>
        <v>0</v>
      </c>
      <c r="BI170" s="30">
        <f t="shared" si="192"/>
        <v>0</v>
      </c>
      <c r="BJ170" s="30">
        <f t="shared" si="192"/>
        <v>0</v>
      </c>
      <c r="BK170" s="30">
        <f t="shared" si="192"/>
        <v>0</v>
      </c>
      <c r="BL170" s="30">
        <f t="shared" si="192"/>
        <v>0</v>
      </c>
      <c r="BM170" s="30">
        <f t="shared" si="192"/>
        <v>0</v>
      </c>
      <c r="BN170" s="30">
        <f t="shared" si="192"/>
        <v>0</v>
      </c>
      <c r="BO170" s="30">
        <f t="shared" si="192"/>
        <v>0</v>
      </c>
      <c r="BP170" s="30">
        <f t="shared" si="192"/>
        <v>0</v>
      </c>
      <c r="BQ170" s="30">
        <f t="shared" ref="BQ170:CH170" si="193">IF(BQ31=0,0,((BQ13*0.5)+BP31-BQ49)*BQ86*BQ135*BQ$2)</f>
        <v>0</v>
      </c>
      <c r="BR170" s="30">
        <f t="shared" si="193"/>
        <v>0</v>
      </c>
      <c r="BS170" s="30">
        <f t="shared" si="193"/>
        <v>0</v>
      </c>
      <c r="BT170" s="30">
        <f t="shared" si="193"/>
        <v>0</v>
      </c>
      <c r="BU170" s="30">
        <f t="shared" si="193"/>
        <v>0</v>
      </c>
      <c r="BV170" s="30">
        <f t="shared" si="193"/>
        <v>0</v>
      </c>
      <c r="BW170" s="30">
        <f t="shared" si="193"/>
        <v>0</v>
      </c>
      <c r="BX170" s="30">
        <f t="shared" si="193"/>
        <v>0</v>
      </c>
      <c r="BY170" s="30">
        <f t="shared" si="193"/>
        <v>0</v>
      </c>
      <c r="BZ170" s="30">
        <f t="shared" si="193"/>
        <v>0</v>
      </c>
      <c r="CA170" s="30">
        <f t="shared" si="193"/>
        <v>0</v>
      </c>
      <c r="CB170" s="30">
        <f t="shared" si="193"/>
        <v>0</v>
      </c>
      <c r="CC170" s="30">
        <f t="shared" si="193"/>
        <v>0</v>
      </c>
      <c r="CD170" s="30">
        <f t="shared" si="193"/>
        <v>0</v>
      </c>
      <c r="CE170" s="30">
        <f t="shared" si="193"/>
        <v>0</v>
      </c>
      <c r="CF170" s="30">
        <f t="shared" si="193"/>
        <v>0</v>
      </c>
      <c r="CG170" s="30">
        <f t="shared" si="193"/>
        <v>0</v>
      </c>
      <c r="CH170" s="34">
        <f t="shared" si="193"/>
        <v>0</v>
      </c>
    </row>
    <row r="171" spans="1:86" x14ac:dyDescent="0.3">
      <c r="A171" s="645"/>
      <c r="B171" s="326" t="s">
        <v>232</v>
      </c>
      <c r="C171" s="30">
        <f t="shared" si="176"/>
        <v>0</v>
      </c>
      <c r="D171" s="30">
        <f t="shared" si="177"/>
        <v>0</v>
      </c>
      <c r="E171" s="30">
        <f t="shared" ref="E171:BP171" si="194">IF(E32=0,0,((E14*0.5)+D32-E50)*E87*E136*E$2)</f>
        <v>0</v>
      </c>
      <c r="F171" s="30">
        <f t="shared" si="194"/>
        <v>0</v>
      </c>
      <c r="G171" s="30">
        <f t="shared" si="194"/>
        <v>0</v>
      </c>
      <c r="H171" s="30">
        <f t="shared" si="194"/>
        <v>0</v>
      </c>
      <c r="I171" s="30">
        <f t="shared" si="194"/>
        <v>0</v>
      </c>
      <c r="J171" s="30">
        <f t="shared" si="194"/>
        <v>0</v>
      </c>
      <c r="K171" s="30">
        <f t="shared" si="194"/>
        <v>0</v>
      </c>
      <c r="L171" s="30">
        <f t="shared" si="194"/>
        <v>0</v>
      </c>
      <c r="M171" s="30">
        <f t="shared" si="194"/>
        <v>0</v>
      </c>
      <c r="N171" s="30">
        <f t="shared" si="194"/>
        <v>0</v>
      </c>
      <c r="O171" s="30">
        <f t="shared" si="194"/>
        <v>0</v>
      </c>
      <c r="P171" s="30">
        <f t="shared" si="194"/>
        <v>0</v>
      </c>
      <c r="Q171" s="30">
        <f t="shared" si="194"/>
        <v>0</v>
      </c>
      <c r="R171" s="30">
        <f t="shared" si="194"/>
        <v>0</v>
      </c>
      <c r="S171" s="30">
        <f t="shared" si="194"/>
        <v>0</v>
      </c>
      <c r="T171" s="30">
        <f t="shared" si="194"/>
        <v>0</v>
      </c>
      <c r="U171" s="30">
        <f t="shared" si="194"/>
        <v>0</v>
      </c>
      <c r="V171" s="30">
        <f t="shared" si="194"/>
        <v>0</v>
      </c>
      <c r="W171" s="30">
        <f t="shared" si="194"/>
        <v>0</v>
      </c>
      <c r="X171" s="30">
        <f t="shared" si="194"/>
        <v>0</v>
      </c>
      <c r="Y171" s="30">
        <f t="shared" si="194"/>
        <v>0</v>
      </c>
      <c r="Z171" s="30">
        <f t="shared" si="194"/>
        <v>0</v>
      </c>
      <c r="AA171" s="30">
        <f t="shared" si="194"/>
        <v>0</v>
      </c>
      <c r="AB171" s="30">
        <f t="shared" si="194"/>
        <v>0</v>
      </c>
      <c r="AC171" s="30">
        <f t="shared" si="194"/>
        <v>0</v>
      </c>
      <c r="AD171" s="30">
        <f t="shared" si="194"/>
        <v>0</v>
      </c>
      <c r="AE171" s="30">
        <f t="shared" si="194"/>
        <v>0</v>
      </c>
      <c r="AF171" s="30">
        <f t="shared" si="194"/>
        <v>0</v>
      </c>
      <c r="AG171" s="30">
        <f t="shared" si="194"/>
        <v>0</v>
      </c>
      <c r="AH171" s="30">
        <f t="shared" si="194"/>
        <v>0</v>
      </c>
      <c r="AI171" s="30">
        <f t="shared" si="194"/>
        <v>0</v>
      </c>
      <c r="AJ171" s="30">
        <f t="shared" si="194"/>
        <v>0</v>
      </c>
      <c r="AK171" s="30">
        <f t="shared" si="194"/>
        <v>0</v>
      </c>
      <c r="AL171" s="30">
        <f t="shared" si="194"/>
        <v>0</v>
      </c>
      <c r="AM171" s="30">
        <f t="shared" si="194"/>
        <v>0</v>
      </c>
      <c r="AN171" s="30">
        <f t="shared" si="194"/>
        <v>0</v>
      </c>
      <c r="AO171" s="30">
        <f t="shared" si="194"/>
        <v>0</v>
      </c>
      <c r="AP171" s="30">
        <f t="shared" si="194"/>
        <v>0</v>
      </c>
      <c r="AQ171" s="30">
        <f t="shared" si="194"/>
        <v>0</v>
      </c>
      <c r="AR171" s="30">
        <f t="shared" si="194"/>
        <v>0</v>
      </c>
      <c r="AS171" s="30">
        <f t="shared" si="194"/>
        <v>0</v>
      </c>
      <c r="AT171" s="30">
        <f t="shared" si="194"/>
        <v>0</v>
      </c>
      <c r="AU171" s="30">
        <f t="shared" si="194"/>
        <v>0</v>
      </c>
      <c r="AV171" s="30">
        <f t="shared" si="194"/>
        <v>0</v>
      </c>
      <c r="AW171" s="30">
        <f t="shared" si="194"/>
        <v>0</v>
      </c>
      <c r="AX171" s="30">
        <f t="shared" si="194"/>
        <v>0</v>
      </c>
      <c r="AY171" s="30">
        <f t="shared" si="194"/>
        <v>0</v>
      </c>
      <c r="AZ171" s="30">
        <f t="shared" si="194"/>
        <v>0</v>
      </c>
      <c r="BA171" s="30">
        <f t="shared" si="194"/>
        <v>0</v>
      </c>
      <c r="BB171" s="30">
        <f t="shared" si="194"/>
        <v>0</v>
      </c>
      <c r="BC171" s="30">
        <f t="shared" si="194"/>
        <v>0</v>
      </c>
      <c r="BD171" s="30">
        <f t="shared" si="194"/>
        <v>0</v>
      </c>
      <c r="BE171" s="30">
        <f t="shared" si="194"/>
        <v>0</v>
      </c>
      <c r="BF171" s="30">
        <f t="shared" si="194"/>
        <v>0</v>
      </c>
      <c r="BG171" s="30">
        <f t="shared" si="194"/>
        <v>0</v>
      </c>
      <c r="BH171" s="30">
        <f t="shared" si="194"/>
        <v>0</v>
      </c>
      <c r="BI171" s="30">
        <f t="shared" si="194"/>
        <v>0</v>
      </c>
      <c r="BJ171" s="30">
        <f t="shared" si="194"/>
        <v>0</v>
      </c>
      <c r="BK171" s="30">
        <f t="shared" si="194"/>
        <v>0</v>
      </c>
      <c r="BL171" s="30">
        <f t="shared" si="194"/>
        <v>0</v>
      </c>
      <c r="BM171" s="30">
        <f t="shared" si="194"/>
        <v>0</v>
      </c>
      <c r="BN171" s="30">
        <f t="shared" si="194"/>
        <v>0</v>
      </c>
      <c r="BO171" s="30">
        <f t="shared" si="194"/>
        <v>0</v>
      </c>
      <c r="BP171" s="30">
        <f t="shared" si="194"/>
        <v>0</v>
      </c>
      <c r="BQ171" s="30">
        <f t="shared" ref="BQ171:CH171" si="195">IF(BQ32=0,0,((BQ14*0.5)+BP32-BQ50)*BQ87*BQ136*BQ$2)</f>
        <v>0</v>
      </c>
      <c r="BR171" s="30">
        <f t="shared" si="195"/>
        <v>0</v>
      </c>
      <c r="BS171" s="30">
        <f t="shared" si="195"/>
        <v>0</v>
      </c>
      <c r="BT171" s="30">
        <f t="shared" si="195"/>
        <v>0</v>
      </c>
      <c r="BU171" s="30">
        <f t="shared" si="195"/>
        <v>0</v>
      </c>
      <c r="BV171" s="30">
        <f t="shared" si="195"/>
        <v>0</v>
      </c>
      <c r="BW171" s="30">
        <f t="shared" si="195"/>
        <v>0</v>
      </c>
      <c r="BX171" s="30">
        <f t="shared" si="195"/>
        <v>0</v>
      </c>
      <c r="BY171" s="30">
        <f t="shared" si="195"/>
        <v>0</v>
      </c>
      <c r="BZ171" s="30">
        <f t="shared" si="195"/>
        <v>0</v>
      </c>
      <c r="CA171" s="30">
        <f t="shared" si="195"/>
        <v>0</v>
      </c>
      <c r="CB171" s="30">
        <f t="shared" si="195"/>
        <v>0</v>
      </c>
      <c r="CC171" s="30">
        <f t="shared" si="195"/>
        <v>0</v>
      </c>
      <c r="CD171" s="30">
        <f t="shared" si="195"/>
        <v>0</v>
      </c>
      <c r="CE171" s="30">
        <f t="shared" si="195"/>
        <v>0</v>
      </c>
      <c r="CF171" s="30">
        <f t="shared" si="195"/>
        <v>0</v>
      </c>
      <c r="CG171" s="30">
        <f t="shared" si="195"/>
        <v>0</v>
      </c>
      <c r="CH171" s="34">
        <f t="shared" si="195"/>
        <v>0</v>
      </c>
    </row>
    <row r="172" spans="1:86" x14ac:dyDescent="0.3">
      <c r="A172" s="645"/>
      <c r="B172" s="326" t="s">
        <v>233</v>
      </c>
      <c r="C172" s="30">
        <f t="shared" si="176"/>
        <v>0</v>
      </c>
      <c r="D172" s="30">
        <f t="shared" si="177"/>
        <v>0</v>
      </c>
      <c r="E172" s="30">
        <f t="shared" ref="E172:BP172" si="196">IF(E33=0,0,((E15*0.5)+D33-E51)*E88*E137*E$2)</f>
        <v>0</v>
      </c>
      <c r="F172" s="30">
        <f t="shared" si="196"/>
        <v>0</v>
      </c>
      <c r="G172" s="30">
        <f t="shared" si="196"/>
        <v>0</v>
      </c>
      <c r="H172" s="30">
        <f t="shared" si="196"/>
        <v>0</v>
      </c>
      <c r="I172" s="30">
        <f t="shared" si="196"/>
        <v>0</v>
      </c>
      <c r="J172" s="30">
        <f t="shared" si="196"/>
        <v>0</v>
      </c>
      <c r="K172" s="30">
        <f t="shared" si="196"/>
        <v>0</v>
      </c>
      <c r="L172" s="30">
        <f t="shared" si="196"/>
        <v>0</v>
      </c>
      <c r="M172" s="30">
        <f t="shared" si="196"/>
        <v>0</v>
      </c>
      <c r="N172" s="30">
        <f t="shared" si="196"/>
        <v>0</v>
      </c>
      <c r="O172" s="30">
        <f t="shared" si="196"/>
        <v>0</v>
      </c>
      <c r="P172" s="30">
        <f t="shared" si="196"/>
        <v>0</v>
      </c>
      <c r="Q172" s="30">
        <f t="shared" si="196"/>
        <v>0</v>
      </c>
      <c r="R172" s="30">
        <f t="shared" si="196"/>
        <v>0</v>
      </c>
      <c r="S172" s="30">
        <f t="shared" si="196"/>
        <v>0</v>
      </c>
      <c r="T172" s="30">
        <f t="shared" si="196"/>
        <v>0</v>
      </c>
      <c r="U172" s="30">
        <f t="shared" si="196"/>
        <v>0</v>
      </c>
      <c r="V172" s="30">
        <f t="shared" si="196"/>
        <v>0</v>
      </c>
      <c r="W172" s="30">
        <f t="shared" si="196"/>
        <v>0</v>
      </c>
      <c r="X172" s="30">
        <f t="shared" si="196"/>
        <v>0</v>
      </c>
      <c r="Y172" s="30">
        <f t="shared" si="196"/>
        <v>0</v>
      </c>
      <c r="Z172" s="30">
        <f t="shared" si="196"/>
        <v>0</v>
      </c>
      <c r="AA172" s="30">
        <f t="shared" si="196"/>
        <v>0</v>
      </c>
      <c r="AB172" s="30">
        <f t="shared" si="196"/>
        <v>0</v>
      </c>
      <c r="AC172" s="30">
        <f t="shared" si="196"/>
        <v>0</v>
      </c>
      <c r="AD172" s="30">
        <f t="shared" si="196"/>
        <v>0</v>
      </c>
      <c r="AE172" s="30">
        <f t="shared" si="196"/>
        <v>0</v>
      </c>
      <c r="AF172" s="30">
        <f t="shared" si="196"/>
        <v>0</v>
      </c>
      <c r="AG172" s="30">
        <f t="shared" si="196"/>
        <v>0</v>
      </c>
      <c r="AH172" s="30">
        <f t="shared" si="196"/>
        <v>0</v>
      </c>
      <c r="AI172" s="30">
        <f t="shared" si="196"/>
        <v>0</v>
      </c>
      <c r="AJ172" s="30">
        <f t="shared" si="196"/>
        <v>0</v>
      </c>
      <c r="AK172" s="30">
        <f t="shared" si="196"/>
        <v>0</v>
      </c>
      <c r="AL172" s="30">
        <f t="shared" si="196"/>
        <v>0</v>
      </c>
      <c r="AM172" s="30">
        <f t="shared" si="196"/>
        <v>0</v>
      </c>
      <c r="AN172" s="30">
        <f t="shared" si="196"/>
        <v>0</v>
      </c>
      <c r="AO172" s="30">
        <f t="shared" si="196"/>
        <v>0</v>
      </c>
      <c r="AP172" s="30">
        <f t="shared" si="196"/>
        <v>0</v>
      </c>
      <c r="AQ172" s="30">
        <f t="shared" si="196"/>
        <v>0</v>
      </c>
      <c r="AR172" s="30">
        <f t="shared" si="196"/>
        <v>0</v>
      </c>
      <c r="AS172" s="30">
        <f t="shared" si="196"/>
        <v>0</v>
      </c>
      <c r="AT172" s="30">
        <f t="shared" si="196"/>
        <v>0</v>
      </c>
      <c r="AU172" s="30">
        <f t="shared" si="196"/>
        <v>0</v>
      </c>
      <c r="AV172" s="30">
        <f t="shared" si="196"/>
        <v>0</v>
      </c>
      <c r="AW172" s="30">
        <f t="shared" si="196"/>
        <v>0</v>
      </c>
      <c r="AX172" s="30">
        <f t="shared" si="196"/>
        <v>0</v>
      </c>
      <c r="AY172" s="30">
        <f t="shared" si="196"/>
        <v>0</v>
      </c>
      <c r="AZ172" s="30">
        <f t="shared" si="196"/>
        <v>0</v>
      </c>
      <c r="BA172" s="30">
        <f t="shared" si="196"/>
        <v>0</v>
      </c>
      <c r="BB172" s="30">
        <f t="shared" si="196"/>
        <v>0</v>
      </c>
      <c r="BC172" s="30">
        <f t="shared" si="196"/>
        <v>0</v>
      </c>
      <c r="BD172" s="30">
        <f t="shared" si="196"/>
        <v>0</v>
      </c>
      <c r="BE172" s="30">
        <f t="shared" si="196"/>
        <v>0</v>
      </c>
      <c r="BF172" s="30">
        <f t="shared" si="196"/>
        <v>0</v>
      </c>
      <c r="BG172" s="30">
        <f t="shared" si="196"/>
        <v>0</v>
      </c>
      <c r="BH172" s="30">
        <f t="shared" si="196"/>
        <v>0</v>
      </c>
      <c r="BI172" s="30">
        <f t="shared" si="196"/>
        <v>0</v>
      </c>
      <c r="BJ172" s="30">
        <f t="shared" si="196"/>
        <v>0</v>
      </c>
      <c r="BK172" s="30">
        <f t="shared" si="196"/>
        <v>0</v>
      </c>
      <c r="BL172" s="30">
        <f t="shared" si="196"/>
        <v>0</v>
      </c>
      <c r="BM172" s="30">
        <f t="shared" si="196"/>
        <v>0</v>
      </c>
      <c r="BN172" s="30">
        <f t="shared" si="196"/>
        <v>0</v>
      </c>
      <c r="BO172" s="30">
        <f t="shared" si="196"/>
        <v>0</v>
      </c>
      <c r="BP172" s="30">
        <f t="shared" si="196"/>
        <v>0</v>
      </c>
      <c r="BQ172" s="30">
        <f t="shared" ref="BQ172:CH172" si="197">IF(BQ33=0,0,((BQ15*0.5)+BP33-BQ51)*BQ88*BQ137*BQ$2)</f>
        <v>0</v>
      </c>
      <c r="BR172" s="30">
        <f t="shared" si="197"/>
        <v>0</v>
      </c>
      <c r="BS172" s="30">
        <f t="shared" si="197"/>
        <v>0</v>
      </c>
      <c r="BT172" s="30">
        <f t="shared" si="197"/>
        <v>0</v>
      </c>
      <c r="BU172" s="30">
        <f t="shared" si="197"/>
        <v>0</v>
      </c>
      <c r="BV172" s="30">
        <f t="shared" si="197"/>
        <v>0</v>
      </c>
      <c r="BW172" s="30">
        <f t="shared" si="197"/>
        <v>0</v>
      </c>
      <c r="BX172" s="30">
        <f t="shared" si="197"/>
        <v>0</v>
      </c>
      <c r="BY172" s="30">
        <f t="shared" si="197"/>
        <v>0</v>
      </c>
      <c r="BZ172" s="30">
        <f t="shared" si="197"/>
        <v>0</v>
      </c>
      <c r="CA172" s="30">
        <f t="shared" si="197"/>
        <v>0</v>
      </c>
      <c r="CB172" s="30">
        <f t="shared" si="197"/>
        <v>0</v>
      </c>
      <c r="CC172" s="30">
        <f t="shared" si="197"/>
        <v>0</v>
      </c>
      <c r="CD172" s="30">
        <f t="shared" si="197"/>
        <v>0</v>
      </c>
      <c r="CE172" s="30">
        <f t="shared" si="197"/>
        <v>0</v>
      </c>
      <c r="CF172" s="30">
        <f t="shared" si="197"/>
        <v>0</v>
      </c>
      <c r="CG172" s="30">
        <f t="shared" si="197"/>
        <v>0</v>
      </c>
      <c r="CH172" s="34">
        <f t="shared" si="197"/>
        <v>0</v>
      </c>
    </row>
    <row r="173" spans="1:86" ht="15.75" customHeight="1" x14ac:dyDescent="0.3">
      <c r="A173" s="645"/>
      <c r="B173" s="326" t="s">
        <v>136</v>
      </c>
      <c r="C173" s="30">
        <f t="shared" si="176"/>
        <v>0</v>
      </c>
      <c r="D173" s="30">
        <f t="shared" si="177"/>
        <v>0</v>
      </c>
      <c r="E173" s="30">
        <f t="shared" ref="E173:BP173" si="198">IF(E34=0,0,((E16*0.5)+D34-E52)*E89*E138*E$2)</f>
        <v>0</v>
      </c>
      <c r="F173" s="30">
        <f t="shared" si="198"/>
        <v>0</v>
      </c>
      <c r="G173" s="30">
        <f t="shared" si="198"/>
        <v>0</v>
      </c>
      <c r="H173" s="30">
        <f t="shared" si="198"/>
        <v>0</v>
      </c>
      <c r="I173" s="30">
        <f t="shared" si="198"/>
        <v>0</v>
      </c>
      <c r="J173" s="30">
        <f t="shared" si="198"/>
        <v>0</v>
      </c>
      <c r="K173" s="30">
        <f t="shared" si="198"/>
        <v>0</v>
      </c>
      <c r="L173" s="30">
        <f t="shared" si="198"/>
        <v>0</v>
      </c>
      <c r="M173" s="30">
        <f t="shared" si="198"/>
        <v>0</v>
      </c>
      <c r="N173" s="30">
        <f t="shared" si="198"/>
        <v>0</v>
      </c>
      <c r="O173" s="30">
        <f t="shared" si="198"/>
        <v>0</v>
      </c>
      <c r="P173" s="30">
        <f t="shared" si="198"/>
        <v>0</v>
      </c>
      <c r="Q173" s="30">
        <f t="shared" si="198"/>
        <v>0</v>
      </c>
      <c r="R173" s="30">
        <f t="shared" si="198"/>
        <v>0</v>
      </c>
      <c r="S173" s="30">
        <f t="shared" si="198"/>
        <v>0</v>
      </c>
      <c r="T173" s="30">
        <f t="shared" si="198"/>
        <v>0</v>
      </c>
      <c r="U173" s="30">
        <f t="shared" si="198"/>
        <v>0</v>
      </c>
      <c r="V173" s="30">
        <f t="shared" si="198"/>
        <v>0</v>
      </c>
      <c r="W173" s="30">
        <f t="shared" si="198"/>
        <v>0</v>
      </c>
      <c r="X173" s="30">
        <f t="shared" si="198"/>
        <v>0</v>
      </c>
      <c r="Y173" s="30">
        <f t="shared" si="198"/>
        <v>0</v>
      </c>
      <c r="Z173" s="30">
        <f t="shared" si="198"/>
        <v>0</v>
      </c>
      <c r="AA173" s="30">
        <f t="shared" si="198"/>
        <v>0</v>
      </c>
      <c r="AB173" s="30">
        <f t="shared" si="198"/>
        <v>0</v>
      </c>
      <c r="AC173" s="30">
        <f t="shared" si="198"/>
        <v>0</v>
      </c>
      <c r="AD173" s="30">
        <f t="shared" si="198"/>
        <v>0</v>
      </c>
      <c r="AE173" s="30">
        <f t="shared" si="198"/>
        <v>0</v>
      </c>
      <c r="AF173" s="30">
        <f t="shared" si="198"/>
        <v>0</v>
      </c>
      <c r="AG173" s="30">
        <f t="shared" si="198"/>
        <v>0</v>
      </c>
      <c r="AH173" s="30">
        <f t="shared" si="198"/>
        <v>0</v>
      </c>
      <c r="AI173" s="30">
        <f t="shared" si="198"/>
        <v>0</v>
      </c>
      <c r="AJ173" s="30">
        <f t="shared" si="198"/>
        <v>0</v>
      </c>
      <c r="AK173" s="30">
        <f t="shared" si="198"/>
        <v>0</v>
      </c>
      <c r="AL173" s="30">
        <f t="shared" si="198"/>
        <v>0</v>
      </c>
      <c r="AM173" s="30">
        <f t="shared" si="198"/>
        <v>0</v>
      </c>
      <c r="AN173" s="30">
        <f t="shared" si="198"/>
        <v>0</v>
      </c>
      <c r="AO173" s="30">
        <f t="shared" si="198"/>
        <v>0</v>
      </c>
      <c r="AP173" s="30">
        <f t="shared" si="198"/>
        <v>0</v>
      </c>
      <c r="AQ173" s="30">
        <f t="shared" si="198"/>
        <v>0</v>
      </c>
      <c r="AR173" s="30">
        <f t="shared" si="198"/>
        <v>0</v>
      </c>
      <c r="AS173" s="30">
        <f t="shared" si="198"/>
        <v>0</v>
      </c>
      <c r="AT173" s="30">
        <f t="shared" si="198"/>
        <v>0</v>
      </c>
      <c r="AU173" s="30">
        <f t="shared" si="198"/>
        <v>0</v>
      </c>
      <c r="AV173" s="30">
        <f t="shared" si="198"/>
        <v>0</v>
      </c>
      <c r="AW173" s="30">
        <f t="shared" si="198"/>
        <v>0</v>
      </c>
      <c r="AX173" s="30">
        <f t="shared" si="198"/>
        <v>0</v>
      </c>
      <c r="AY173" s="30">
        <f t="shared" si="198"/>
        <v>0</v>
      </c>
      <c r="AZ173" s="30">
        <f t="shared" si="198"/>
        <v>0</v>
      </c>
      <c r="BA173" s="30">
        <f t="shared" si="198"/>
        <v>0</v>
      </c>
      <c r="BB173" s="30">
        <f t="shared" si="198"/>
        <v>0</v>
      </c>
      <c r="BC173" s="30">
        <f t="shared" si="198"/>
        <v>0</v>
      </c>
      <c r="BD173" s="30">
        <f t="shared" si="198"/>
        <v>0</v>
      </c>
      <c r="BE173" s="30">
        <f t="shared" si="198"/>
        <v>0</v>
      </c>
      <c r="BF173" s="30">
        <f t="shared" si="198"/>
        <v>0</v>
      </c>
      <c r="BG173" s="30">
        <f t="shared" si="198"/>
        <v>0</v>
      </c>
      <c r="BH173" s="30">
        <f t="shared" si="198"/>
        <v>0</v>
      </c>
      <c r="BI173" s="30">
        <f t="shared" si="198"/>
        <v>0</v>
      </c>
      <c r="BJ173" s="30">
        <f t="shared" si="198"/>
        <v>0</v>
      </c>
      <c r="BK173" s="30">
        <f t="shared" si="198"/>
        <v>0</v>
      </c>
      <c r="BL173" s="30">
        <f t="shared" si="198"/>
        <v>0</v>
      </c>
      <c r="BM173" s="30">
        <f t="shared" si="198"/>
        <v>0</v>
      </c>
      <c r="BN173" s="30">
        <f t="shared" si="198"/>
        <v>0</v>
      </c>
      <c r="BO173" s="30">
        <f t="shared" si="198"/>
        <v>0</v>
      </c>
      <c r="BP173" s="30">
        <f t="shared" si="198"/>
        <v>0</v>
      </c>
      <c r="BQ173" s="30">
        <f t="shared" ref="BQ173:CH173" si="199">IF(BQ34=0,0,((BQ16*0.5)+BP34-BQ52)*BQ89*BQ138*BQ$2)</f>
        <v>0</v>
      </c>
      <c r="BR173" s="30">
        <f t="shared" si="199"/>
        <v>0</v>
      </c>
      <c r="BS173" s="30">
        <f t="shared" si="199"/>
        <v>0</v>
      </c>
      <c r="BT173" s="30">
        <f t="shared" si="199"/>
        <v>0</v>
      </c>
      <c r="BU173" s="30">
        <f t="shared" si="199"/>
        <v>0</v>
      </c>
      <c r="BV173" s="30">
        <f t="shared" si="199"/>
        <v>0</v>
      </c>
      <c r="BW173" s="30">
        <f t="shared" si="199"/>
        <v>0</v>
      </c>
      <c r="BX173" s="30">
        <f t="shared" si="199"/>
        <v>0</v>
      </c>
      <c r="BY173" s="30">
        <f t="shared" si="199"/>
        <v>0</v>
      </c>
      <c r="BZ173" s="30">
        <f t="shared" si="199"/>
        <v>0</v>
      </c>
      <c r="CA173" s="30">
        <f t="shared" si="199"/>
        <v>0</v>
      </c>
      <c r="CB173" s="30">
        <f t="shared" si="199"/>
        <v>0</v>
      </c>
      <c r="CC173" s="30">
        <f t="shared" si="199"/>
        <v>0</v>
      </c>
      <c r="CD173" s="30">
        <f t="shared" si="199"/>
        <v>0</v>
      </c>
      <c r="CE173" s="30">
        <f t="shared" si="199"/>
        <v>0</v>
      </c>
      <c r="CF173" s="30">
        <f t="shared" si="199"/>
        <v>0</v>
      </c>
      <c r="CG173" s="30">
        <f t="shared" si="199"/>
        <v>0</v>
      </c>
      <c r="CH173" s="34">
        <f t="shared" si="199"/>
        <v>0</v>
      </c>
    </row>
    <row r="174" spans="1:86" ht="15.75" customHeight="1" x14ac:dyDescent="0.3">
      <c r="A174" s="645"/>
      <c r="B174" s="326" t="s">
        <v>137</v>
      </c>
      <c r="C174" s="30">
        <f t="shared" si="176"/>
        <v>0</v>
      </c>
      <c r="D174" s="30">
        <f t="shared" si="177"/>
        <v>0</v>
      </c>
      <c r="E174" s="30">
        <f t="shared" ref="E174:BP174" si="200">IF(E35=0,0,((E17*0.5)+D35-E53)*E90*E139*E$2)</f>
        <v>0</v>
      </c>
      <c r="F174" s="30">
        <f t="shared" si="200"/>
        <v>0</v>
      </c>
      <c r="G174" s="30">
        <f t="shared" si="200"/>
        <v>0</v>
      </c>
      <c r="H174" s="30">
        <f t="shared" si="200"/>
        <v>0</v>
      </c>
      <c r="I174" s="30">
        <f t="shared" si="200"/>
        <v>0</v>
      </c>
      <c r="J174" s="30">
        <f t="shared" si="200"/>
        <v>0</v>
      </c>
      <c r="K174" s="30">
        <f t="shared" si="200"/>
        <v>0</v>
      </c>
      <c r="L174" s="30">
        <f t="shared" si="200"/>
        <v>0</v>
      </c>
      <c r="M174" s="30">
        <f t="shared" si="200"/>
        <v>0</v>
      </c>
      <c r="N174" s="30">
        <f t="shared" si="200"/>
        <v>0</v>
      </c>
      <c r="O174" s="30">
        <f t="shared" si="200"/>
        <v>0</v>
      </c>
      <c r="P174" s="30">
        <f t="shared" si="200"/>
        <v>0</v>
      </c>
      <c r="Q174" s="30">
        <f t="shared" si="200"/>
        <v>0</v>
      </c>
      <c r="R174" s="30">
        <f t="shared" si="200"/>
        <v>0</v>
      </c>
      <c r="S174" s="30">
        <f t="shared" si="200"/>
        <v>0</v>
      </c>
      <c r="T174" s="30">
        <f t="shared" si="200"/>
        <v>0</v>
      </c>
      <c r="U174" s="30">
        <f t="shared" si="200"/>
        <v>0</v>
      </c>
      <c r="V174" s="30">
        <f t="shared" si="200"/>
        <v>0</v>
      </c>
      <c r="W174" s="30">
        <f t="shared" si="200"/>
        <v>0</v>
      </c>
      <c r="X174" s="30">
        <f t="shared" si="200"/>
        <v>0</v>
      </c>
      <c r="Y174" s="30">
        <f t="shared" si="200"/>
        <v>0</v>
      </c>
      <c r="Z174" s="30">
        <f t="shared" si="200"/>
        <v>0</v>
      </c>
      <c r="AA174" s="30">
        <f t="shared" si="200"/>
        <v>0</v>
      </c>
      <c r="AB174" s="30">
        <f t="shared" si="200"/>
        <v>0</v>
      </c>
      <c r="AC174" s="30">
        <f t="shared" si="200"/>
        <v>0</v>
      </c>
      <c r="AD174" s="30">
        <f t="shared" si="200"/>
        <v>0</v>
      </c>
      <c r="AE174" s="30">
        <f t="shared" si="200"/>
        <v>0</v>
      </c>
      <c r="AF174" s="30">
        <f t="shared" si="200"/>
        <v>0</v>
      </c>
      <c r="AG174" s="30">
        <f t="shared" si="200"/>
        <v>0</v>
      </c>
      <c r="AH174" s="30">
        <f t="shared" si="200"/>
        <v>0</v>
      </c>
      <c r="AI174" s="30">
        <f t="shared" si="200"/>
        <v>0</v>
      </c>
      <c r="AJ174" s="30">
        <f t="shared" si="200"/>
        <v>0</v>
      </c>
      <c r="AK174" s="30">
        <f t="shared" si="200"/>
        <v>0</v>
      </c>
      <c r="AL174" s="30">
        <f t="shared" si="200"/>
        <v>0</v>
      </c>
      <c r="AM174" s="30">
        <f t="shared" si="200"/>
        <v>0</v>
      </c>
      <c r="AN174" s="30">
        <f t="shared" si="200"/>
        <v>0</v>
      </c>
      <c r="AO174" s="30">
        <f t="shared" si="200"/>
        <v>0</v>
      </c>
      <c r="AP174" s="30">
        <f t="shared" si="200"/>
        <v>0</v>
      </c>
      <c r="AQ174" s="30">
        <f t="shared" si="200"/>
        <v>0</v>
      </c>
      <c r="AR174" s="30">
        <f t="shared" si="200"/>
        <v>0</v>
      </c>
      <c r="AS174" s="30">
        <f t="shared" si="200"/>
        <v>0</v>
      </c>
      <c r="AT174" s="30">
        <f t="shared" si="200"/>
        <v>0</v>
      </c>
      <c r="AU174" s="30">
        <f t="shared" si="200"/>
        <v>0</v>
      </c>
      <c r="AV174" s="30">
        <f t="shared" si="200"/>
        <v>0</v>
      </c>
      <c r="AW174" s="30">
        <f t="shared" si="200"/>
        <v>0</v>
      </c>
      <c r="AX174" s="30">
        <f t="shared" si="200"/>
        <v>0</v>
      </c>
      <c r="AY174" s="30">
        <f t="shared" si="200"/>
        <v>0</v>
      </c>
      <c r="AZ174" s="30">
        <f t="shared" si="200"/>
        <v>0</v>
      </c>
      <c r="BA174" s="30">
        <f t="shared" si="200"/>
        <v>0</v>
      </c>
      <c r="BB174" s="30">
        <f t="shared" si="200"/>
        <v>0</v>
      </c>
      <c r="BC174" s="30">
        <f t="shared" si="200"/>
        <v>0</v>
      </c>
      <c r="BD174" s="30">
        <f t="shared" si="200"/>
        <v>0</v>
      </c>
      <c r="BE174" s="30">
        <f t="shared" si="200"/>
        <v>0</v>
      </c>
      <c r="BF174" s="30">
        <f t="shared" si="200"/>
        <v>0</v>
      </c>
      <c r="BG174" s="30">
        <f t="shared" si="200"/>
        <v>0</v>
      </c>
      <c r="BH174" s="30">
        <f t="shared" si="200"/>
        <v>0</v>
      </c>
      <c r="BI174" s="30">
        <f t="shared" si="200"/>
        <v>0</v>
      </c>
      <c r="BJ174" s="30">
        <f t="shared" si="200"/>
        <v>0</v>
      </c>
      <c r="BK174" s="30">
        <f t="shared" si="200"/>
        <v>0</v>
      </c>
      <c r="BL174" s="30">
        <f t="shared" si="200"/>
        <v>0</v>
      </c>
      <c r="BM174" s="30">
        <f t="shared" si="200"/>
        <v>0</v>
      </c>
      <c r="BN174" s="30">
        <f t="shared" si="200"/>
        <v>0</v>
      </c>
      <c r="BO174" s="30">
        <f t="shared" si="200"/>
        <v>0</v>
      </c>
      <c r="BP174" s="30">
        <f t="shared" si="200"/>
        <v>0</v>
      </c>
      <c r="BQ174" s="30">
        <f t="shared" ref="BQ174:CH174" si="201">IF(BQ35=0,0,((BQ17*0.5)+BP35-BQ53)*BQ90*BQ139*BQ$2)</f>
        <v>0</v>
      </c>
      <c r="BR174" s="30">
        <f t="shared" si="201"/>
        <v>0</v>
      </c>
      <c r="BS174" s="30">
        <f t="shared" si="201"/>
        <v>0</v>
      </c>
      <c r="BT174" s="30">
        <f t="shared" si="201"/>
        <v>0</v>
      </c>
      <c r="BU174" s="30">
        <f t="shared" si="201"/>
        <v>0</v>
      </c>
      <c r="BV174" s="30">
        <f t="shared" si="201"/>
        <v>0</v>
      </c>
      <c r="BW174" s="30">
        <f t="shared" si="201"/>
        <v>0</v>
      </c>
      <c r="BX174" s="30">
        <f t="shared" si="201"/>
        <v>0</v>
      </c>
      <c r="BY174" s="30">
        <f t="shared" si="201"/>
        <v>0</v>
      </c>
      <c r="BZ174" s="30">
        <f t="shared" si="201"/>
        <v>0</v>
      </c>
      <c r="CA174" s="30">
        <f t="shared" si="201"/>
        <v>0</v>
      </c>
      <c r="CB174" s="30">
        <f t="shared" si="201"/>
        <v>0</v>
      </c>
      <c r="CC174" s="30">
        <f t="shared" si="201"/>
        <v>0</v>
      </c>
      <c r="CD174" s="30">
        <f t="shared" si="201"/>
        <v>0</v>
      </c>
      <c r="CE174" s="30">
        <f t="shared" si="201"/>
        <v>0</v>
      </c>
      <c r="CF174" s="30">
        <f t="shared" si="201"/>
        <v>0</v>
      </c>
      <c r="CG174" s="30">
        <f t="shared" si="201"/>
        <v>0</v>
      </c>
      <c r="CH174" s="34">
        <f t="shared" si="201"/>
        <v>0</v>
      </c>
    </row>
    <row r="175" spans="1:86" ht="15.75" customHeight="1" x14ac:dyDescent="0.3">
      <c r="A175" s="64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
      <c r="A176" s="645"/>
      <c r="B176" s="318" t="s">
        <v>237</v>
      </c>
      <c r="C176" s="30">
        <f>SUM(C162:C175)</f>
        <v>0</v>
      </c>
      <c r="D176" s="30">
        <f>SUM(D162:D175)</f>
        <v>0</v>
      </c>
      <c r="E176" s="30">
        <f t="shared" ref="E176:BP176" si="202">SUM(E162:E175)</f>
        <v>0</v>
      </c>
      <c r="F176" s="30">
        <f t="shared" si="202"/>
        <v>0</v>
      </c>
      <c r="G176" s="30">
        <f t="shared" si="202"/>
        <v>0</v>
      </c>
      <c r="H176" s="30">
        <f t="shared" si="202"/>
        <v>0</v>
      </c>
      <c r="I176" s="30">
        <f t="shared" si="202"/>
        <v>0</v>
      </c>
      <c r="J176" s="30">
        <f t="shared" si="202"/>
        <v>0</v>
      </c>
      <c r="K176" s="30">
        <f t="shared" si="202"/>
        <v>0</v>
      </c>
      <c r="L176" s="30">
        <f t="shared" si="202"/>
        <v>0</v>
      </c>
      <c r="M176" s="30">
        <f t="shared" si="202"/>
        <v>0</v>
      </c>
      <c r="N176" s="30">
        <f t="shared" si="202"/>
        <v>0</v>
      </c>
      <c r="O176" s="30">
        <f t="shared" si="202"/>
        <v>0</v>
      </c>
      <c r="P176" s="30">
        <f t="shared" si="202"/>
        <v>0</v>
      </c>
      <c r="Q176" s="30">
        <f t="shared" si="202"/>
        <v>0</v>
      </c>
      <c r="R176" s="30">
        <f t="shared" si="202"/>
        <v>0</v>
      </c>
      <c r="S176" s="30">
        <f t="shared" si="202"/>
        <v>0</v>
      </c>
      <c r="T176" s="30">
        <f t="shared" si="202"/>
        <v>0</v>
      </c>
      <c r="U176" s="30">
        <f t="shared" si="202"/>
        <v>0</v>
      </c>
      <c r="V176" s="30">
        <f t="shared" si="202"/>
        <v>0</v>
      </c>
      <c r="W176" s="30">
        <f t="shared" si="202"/>
        <v>0</v>
      </c>
      <c r="X176" s="30">
        <f t="shared" si="202"/>
        <v>0</v>
      </c>
      <c r="Y176" s="30">
        <f t="shared" si="202"/>
        <v>0</v>
      </c>
      <c r="Z176" s="30">
        <f t="shared" si="202"/>
        <v>0</v>
      </c>
      <c r="AA176" s="30">
        <f t="shared" si="202"/>
        <v>0</v>
      </c>
      <c r="AB176" s="30">
        <f t="shared" si="202"/>
        <v>0</v>
      </c>
      <c r="AC176" s="30">
        <f t="shared" si="202"/>
        <v>0</v>
      </c>
      <c r="AD176" s="30">
        <f t="shared" si="202"/>
        <v>0</v>
      </c>
      <c r="AE176" s="30">
        <f t="shared" si="202"/>
        <v>0</v>
      </c>
      <c r="AF176" s="30">
        <f t="shared" si="202"/>
        <v>0</v>
      </c>
      <c r="AG176" s="30">
        <f t="shared" si="202"/>
        <v>0</v>
      </c>
      <c r="AH176" s="30">
        <f t="shared" si="202"/>
        <v>0</v>
      </c>
      <c r="AI176" s="30">
        <f t="shared" si="202"/>
        <v>0</v>
      </c>
      <c r="AJ176" s="30">
        <f t="shared" si="202"/>
        <v>0</v>
      </c>
      <c r="AK176" s="30">
        <f t="shared" si="202"/>
        <v>0</v>
      </c>
      <c r="AL176" s="30">
        <f t="shared" si="202"/>
        <v>0</v>
      </c>
      <c r="AM176" s="30">
        <f t="shared" si="202"/>
        <v>0</v>
      </c>
      <c r="AN176" s="30">
        <f t="shared" si="202"/>
        <v>0</v>
      </c>
      <c r="AO176" s="30">
        <f t="shared" si="202"/>
        <v>0</v>
      </c>
      <c r="AP176" s="30">
        <f t="shared" si="202"/>
        <v>0</v>
      </c>
      <c r="AQ176" s="30">
        <f t="shared" si="202"/>
        <v>0</v>
      </c>
      <c r="AR176" s="30">
        <f t="shared" si="202"/>
        <v>0</v>
      </c>
      <c r="AS176" s="30">
        <f t="shared" si="202"/>
        <v>0</v>
      </c>
      <c r="AT176" s="30">
        <f t="shared" si="202"/>
        <v>0</v>
      </c>
      <c r="AU176" s="30">
        <f t="shared" si="202"/>
        <v>0</v>
      </c>
      <c r="AV176" s="30">
        <f t="shared" si="202"/>
        <v>0</v>
      </c>
      <c r="AW176" s="30">
        <f t="shared" si="202"/>
        <v>0</v>
      </c>
      <c r="AX176" s="30">
        <f t="shared" si="202"/>
        <v>0</v>
      </c>
      <c r="AY176" s="30">
        <f t="shared" si="202"/>
        <v>0</v>
      </c>
      <c r="AZ176" s="30">
        <f t="shared" si="202"/>
        <v>0</v>
      </c>
      <c r="BA176" s="30">
        <f t="shared" si="202"/>
        <v>0</v>
      </c>
      <c r="BB176" s="30">
        <f t="shared" si="202"/>
        <v>0</v>
      </c>
      <c r="BC176" s="30">
        <f t="shared" si="202"/>
        <v>0</v>
      </c>
      <c r="BD176" s="30">
        <f t="shared" si="202"/>
        <v>0</v>
      </c>
      <c r="BE176" s="30">
        <f t="shared" si="202"/>
        <v>0</v>
      </c>
      <c r="BF176" s="30">
        <f t="shared" si="202"/>
        <v>0</v>
      </c>
      <c r="BG176" s="30">
        <f t="shared" si="202"/>
        <v>0</v>
      </c>
      <c r="BH176" s="30">
        <f t="shared" si="202"/>
        <v>0</v>
      </c>
      <c r="BI176" s="30">
        <f t="shared" si="202"/>
        <v>0</v>
      </c>
      <c r="BJ176" s="30">
        <f t="shared" si="202"/>
        <v>0</v>
      </c>
      <c r="BK176" s="30">
        <f t="shared" si="202"/>
        <v>0</v>
      </c>
      <c r="BL176" s="30">
        <f t="shared" si="202"/>
        <v>0</v>
      </c>
      <c r="BM176" s="30">
        <f t="shared" si="202"/>
        <v>0</v>
      </c>
      <c r="BN176" s="30">
        <f t="shared" si="202"/>
        <v>0</v>
      </c>
      <c r="BO176" s="30">
        <f t="shared" si="202"/>
        <v>0</v>
      </c>
      <c r="BP176" s="30">
        <f t="shared" si="202"/>
        <v>0</v>
      </c>
      <c r="BQ176" s="30">
        <f t="shared" ref="BQ176:CH176" si="203">SUM(BQ162:BQ175)</f>
        <v>0</v>
      </c>
      <c r="BR176" s="30">
        <f t="shared" si="203"/>
        <v>0</v>
      </c>
      <c r="BS176" s="30">
        <f t="shared" si="203"/>
        <v>0</v>
      </c>
      <c r="BT176" s="30">
        <f t="shared" si="203"/>
        <v>0</v>
      </c>
      <c r="BU176" s="30">
        <f t="shared" si="203"/>
        <v>0</v>
      </c>
      <c r="BV176" s="30">
        <f t="shared" si="203"/>
        <v>0</v>
      </c>
      <c r="BW176" s="30">
        <f t="shared" si="203"/>
        <v>0</v>
      </c>
      <c r="BX176" s="30">
        <f t="shared" si="203"/>
        <v>0</v>
      </c>
      <c r="BY176" s="30">
        <f t="shared" si="203"/>
        <v>0</v>
      </c>
      <c r="BZ176" s="30">
        <f t="shared" si="203"/>
        <v>0</v>
      </c>
      <c r="CA176" s="30">
        <f t="shared" si="203"/>
        <v>0</v>
      </c>
      <c r="CB176" s="30">
        <f t="shared" si="203"/>
        <v>0</v>
      </c>
      <c r="CC176" s="30">
        <f t="shared" si="203"/>
        <v>0</v>
      </c>
      <c r="CD176" s="30">
        <f t="shared" si="203"/>
        <v>0</v>
      </c>
      <c r="CE176" s="30">
        <f t="shared" si="203"/>
        <v>0</v>
      </c>
      <c r="CF176" s="30">
        <f t="shared" si="203"/>
        <v>0</v>
      </c>
      <c r="CG176" s="30">
        <f t="shared" si="203"/>
        <v>0</v>
      </c>
      <c r="CH176" s="34">
        <f t="shared" si="203"/>
        <v>0</v>
      </c>
    </row>
    <row r="177" spans="1:86" ht="16.5" customHeight="1" thickBot="1" x14ac:dyDescent="0.35">
      <c r="A177" s="646"/>
      <c r="B177" s="170" t="s">
        <v>238</v>
      </c>
      <c r="C177" s="31">
        <f>C176</f>
        <v>0</v>
      </c>
      <c r="D177" s="31">
        <f>C177+D176</f>
        <v>0</v>
      </c>
      <c r="E177" s="31">
        <f t="shared" ref="E177:BP177" si="204">D177+E176</f>
        <v>0</v>
      </c>
      <c r="F177" s="31">
        <f t="shared" si="204"/>
        <v>0</v>
      </c>
      <c r="G177" s="31">
        <f t="shared" si="204"/>
        <v>0</v>
      </c>
      <c r="H177" s="31">
        <f t="shared" si="204"/>
        <v>0</v>
      </c>
      <c r="I177" s="31">
        <f t="shared" si="204"/>
        <v>0</v>
      </c>
      <c r="J177" s="31">
        <f t="shared" si="204"/>
        <v>0</v>
      </c>
      <c r="K177" s="31">
        <f t="shared" si="204"/>
        <v>0</v>
      </c>
      <c r="L177" s="31">
        <f t="shared" si="204"/>
        <v>0</v>
      </c>
      <c r="M177" s="31">
        <f t="shared" si="204"/>
        <v>0</v>
      </c>
      <c r="N177" s="31">
        <f t="shared" si="204"/>
        <v>0</v>
      </c>
      <c r="O177" s="31">
        <f t="shared" si="204"/>
        <v>0</v>
      </c>
      <c r="P177" s="31">
        <f t="shared" si="204"/>
        <v>0</v>
      </c>
      <c r="Q177" s="31">
        <f t="shared" si="204"/>
        <v>0</v>
      </c>
      <c r="R177" s="31">
        <f t="shared" si="204"/>
        <v>0</v>
      </c>
      <c r="S177" s="31">
        <f t="shared" si="204"/>
        <v>0</v>
      </c>
      <c r="T177" s="31">
        <f t="shared" si="204"/>
        <v>0</v>
      </c>
      <c r="U177" s="31">
        <f t="shared" si="204"/>
        <v>0</v>
      </c>
      <c r="V177" s="31">
        <f t="shared" si="204"/>
        <v>0</v>
      </c>
      <c r="W177" s="31">
        <f t="shared" si="204"/>
        <v>0</v>
      </c>
      <c r="X177" s="31">
        <f t="shared" si="204"/>
        <v>0</v>
      </c>
      <c r="Y177" s="31">
        <f t="shared" si="204"/>
        <v>0</v>
      </c>
      <c r="Z177" s="31">
        <f t="shared" si="204"/>
        <v>0</v>
      </c>
      <c r="AA177" s="31">
        <f t="shared" si="204"/>
        <v>0</v>
      </c>
      <c r="AB177" s="31">
        <f t="shared" si="204"/>
        <v>0</v>
      </c>
      <c r="AC177" s="31">
        <f t="shared" si="204"/>
        <v>0</v>
      </c>
      <c r="AD177" s="31">
        <f t="shared" si="204"/>
        <v>0</v>
      </c>
      <c r="AE177" s="31">
        <f t="shared" si="204"/>
        <v>0</v>
      </c>
      <c r="AF177" s="31">
        <f t="shared" si="204"/>
        <v>0</v>
      </c>
      <c r="AG177" s="31">
        <f t="shared" si="204"/>
        <v>0</v>
      </c>
      <c r="AH177" s="31">
        <f t="shared" si="204"/>
        <v>0</v>
      </c>
      <c r="AI177" s="31">
        <f t="shared" si="204"/>
        <v>0</v>
      </c>
      <c r="AJ177" s="31">
        <f t="shared" si="204"/>
        <v>0</v>
      </c>
      <c r="AK177" s="31">
        <f t="shared" si="204"/>
        <v>0</v>
      </c>
      <c r="AL177" s="31">
        <f t="shared" si="204"/>
        <v>0</v>
      </c>
      <c r="AM177" s="31">
        <f t="shared" si="204"/>
        <v>0</v>
      </c>
      <c r="AN177" s="31">
        <f t="shared" si="204"/>
        <v>0</v>
      </c>
      <c r="AO177" s="31">
        <f t="shared" si="204"/>
        <v>0</v>
      </c>
      <c r="AP177" s="31">
        <f t="shared" si="204"/>
        <v>0</v>
      </c>
      <c r="AQ177" s="31">
        <f t="shared" si="204"/>
        <v>0</v>
      </c>
      <c r="AR177" s="31">
        <f t="shared" si="204"/>
        <v>0</v>
      </c>
      <c r="AS177" s="31">
        <f t="shared" si="204"/>
        <v>0</v>
      </c>
      <c r="AT177" s="31">
        <f t="shared" si="204"/>
        <v>0</v>
      </c>
      <c r="AU177" s="31">
        <f t="shared" si="204"/>
        <v>0</v>
      </c>
      <c r="AV177" s="31">
        <f t="shared" si="204"/>
        <v>0</v>
      </c>
      <c r="AW177" s="31">
        <f t="shared" si="204"/>
        <v>0</v>
      </c>
      <c r="AX177" s="31">
        <f t="shared" si="204"/>
        <v>0</v>
      </c>
      <c r="AY177" s="31">
        <f t="shared" si="204"/>
        <v>0</v>
      </c>
      <c r="AZ177" s="31">
        <f t="shared" si="204"/>
        <v>0</v>
      </c>
      <c r="BA177" s="31">
        <f t="shared" si="204"/>
        <v>0</v>
      </c>
      <c r="BB177" s="31">
        <f t="shared" si="204"/>
        <v>0</v>
      </c>
      <c r="BC177" s="31">
        <f t="shared" si="204"/>
        <v>0</v>
      </c>
      <c r="BD177" s="31">
        <f t="shared" si="204"/>
        <v>0</v>
      </c>
      <c r="BE177" s="31">
        <f t="shared" si="204"/>
        <v>0</v>
      </c>
      <c r="BF177" s="31">
        <f t="shared" si="204"/>
        <v>0</v>
      </c>
      <c r="BG177" s="31">
        <f t="shared" si="204"/>
        <v>0</v>
      </c>
      <c r="BH177" s="31">
        <f t="shared" si="204"/>
        <v>0</v>
      </c>
      <c r="BI177" s="31">
        <f t="shared" si="204"/>
        <v>0</v>
      </c>
      <c r="BJ177" s="31">
        <f t="shared" si="204"/>
        <v>0</v>
      </c>
      <c r="BK177" s="31">
        <f t="shared" si="204"/>
        <v>0</v>
      </c>
      <c r="BL177" s="31">
        <f t="shared" si="204"/>
        <v>0</v>
      </c>
      <c r="BM177" s="31">
        <f t="shared" si="204"/>
        <v>0</v>
      </c>
      <c r="BN177" s="31">
        <f t="shared" si="204"/>
        <v>0</v>
      </c>
      <c r="BO177" s="31">
        <f t="shared" si="204"/>
        <v>0</v>
      </c>
      <c r="BP177" s="31">
        <f t="shared" si="204"/>
        <v>0</v>
      </c>
      <c r="BQ177" s="31">
        <f t="shared" ref="BQ177:CH177" si="205">BP177+BQ176</f>
        <v>0</v>
      </c>
      <c r="BR177" s="31">
        <f t="shared" si="205"/>
        <v>0</v>
      </c>
      <c r="BS177" s="31">
        <f t="shared" si="205"/>
        <v>0</v>
      </c>
      <c r="BT177" s="31">
        <f t="shared" si="205"/>
        <v>0</v>
      </c>
      <c r="BU177" s="31">
        <f t="shared" si="205"/>
        <v>0</v>
      </c>
      <c r="BV177" s="31">
        <f t="shared" si="205"/>
        <v>0</v>
      </c>
      <c r="BW177" s="31">
        <f t="shared" si="205"/>
        <v>0</v>
      </c>
      <c r="BX177" s="31">
        <f t="shared" si="205"/>
        <v>0</v>
      </c>
      <c r="BY177" s="31">
        <f t="shared" si="205"/>
        <v>0</v>
      </c>
      <c r="BZ177" s="31">
        <f t="shared" si="205"/>
        <v>0</v>
      </c>
      <c r="CA177" s="31">
        <f t="shared" si="205"/>
        <v>0</v>
      </c>
      <c r="CB177" s="31">
        <f t="shared" si="205"/>
        <v>0</v>
      </c>
      <c r="CC177" s="31">
        <f t="shared" si="205"/>
        <v>0</v>
      </c>
      <c r="CD177" s="31">
        <f t="shared" si="205"/>
        <v>0</v>
      </c>
      <c r="CE177" s="31">
        <f t="shared" si="205"/>
        <v>0</v>
      </c>
      <c r="CF177" s="31">
        <f t="shared" si="205"/>
        <v>0</v>
      </c>
      <c r="CG177" s="31">
        <f t="shared" si="205"/>
        <v>0</v>
      </c>
      <c r="CH177" s="35">
        <f t="shared" si="205"/>
        <v>0</v>
      </c>
    </row>
    <row r="178" spans="1:86" s="136" customFormat="1" x14ac:dyDescent="0.3">
      <c r="A178" s="127"/>
      <c r="B178" s="127" t="s">
        <v>250</v>
      </c>
      <c r="C178" s="135">
        <f>C157+C176</f>
        <v>0</v>
      </c>
      <c r="D178" s="135">
        <f t="shared" ref="D178:BO178" si="206">D157+D176</f>
        <v>0</v>
      </c>
      <c r="E178" s="135">
        <f t="shared" si="206"/>
        <v>0</v>
      </c>
      <c r="F178" s="135">
        <f t="shared" si="206"/>
        <v>0</v>
      </c>
      <c r="G178" s="135">
        <f t="shared" si="206"/>
        <v>0</v>
      </c>
      <c r="H178" s="135">
        <f t="shared" si="206"/>
        <v>0</v>
      </c>
      <c r="I178" s="135">
        <f t="shared" si="206"/>
        <v>0</v>
      </c>
      <c r="J178" s="135">
        <f t="shared" si="206"/>
        <v>0</v>
      </c>
      <c r="K178" s="135">
        <f t="shared" si="206"/>
        <v>0</v>
      </c>
      <c r="L178" s="135">
        <f t="shared" si="206"/>
        <v>0</v>
      </c>
      <c r="M178" s="135">
        <f t="shared" si="206"/>
        <v>0</v>
      </c>
      <c r="N178" s="135">
        <f t="shared" si="206"/>
        <v>0</v>
      </c>
      <c r="O178" s="135">
        <f t="shared" si="206"/>
        <v>0</v>
      </c>
      <c r="P178" s="135">
        <f t="shared" si="206"/>
        <v>0</v>
      </c>
      <c r="Q178" s="135">
        <f t="shared" si="206"/>
        <v>0</v>
      </c>
      <c r="R178" s="135">
        <f t="shared" si="206"/>
        <v>0</v>
      </c>
      <c r="S178" s="135">
        <f t="shared" si="206"/>
        <v>0</v>
      </c>
      <c r="T178" s="135">
        <f t="shared" si="206"/>
        <v>0</v>
      </c>
      <c r="U178" s="135">
        <f t="shared" si="206"/>
        <v>0</v>
      </c>
      <c r="V178" s="135">
        <f t="shared" si="206"/>
        <v>0</v>
      </c>
      <c r="W178" s="135">
        <f t="shared" si="206"/>
        <v>0</v>
      </c>
      <c r="X178" s="135">
        <f t="shared" si="206"/>
        <v>0</v>
      </c>
      <c r="Y178" s="135">
        <f t="shared" si="206"/>
        <v>0</v>
      </c>
      <c r="Z178" s="135">
        <f t="shared" si="206"/>
        <v>0</v>
      </c>
      <c r="AA178" s="135">
        <f t="shared" si="206"/>
        <v>0</v>
      </c>
      <c r="AB178" s="135">
        <f t="shared" si="206"/>
        <v>0</v>
      </c>
      <c r="AC178" s="135">
        <f t="shared" si="206"/>
        <v>0</v>
      </c>
      <c r="AD178" s="135">
        <f t="shared" si="206"/>
        <v>0</v>
      </c>
      <c r="AE178" s="135">
        <f t="shared" si="206"/>
        <v>0</v>
      </c>
      <c r="AF178" s="135">
        <f t="shared" si="206"/>
        <v>0</v>
      </c>
      <c r="AG178" s="135">
        <f t="shared" si="206"/>
        <v>0</v>
      </c>
      <c r="AH178" s="135">
        <f t="shared" si="206"/>
        <v>0</v>
      </c>
      <c r="AI178" s="135">
        <f t="shared" si="206"/>
        <v>0</v>
      </c>
      <c r="AJ178" s="135">
        <f t="shared" si="206"/>
        <v>0</v>
      </c>
      <c r="AK178" s="135">
        <f t="shared" si="206"/>
        <v>0</v>
      </c>
      <c r="AL178" s="135">
        <f t="shared" si="206"/>
        <v>0</v>
      </c>
      <c r="AM178" s="135">
        <f t="shared" si="206"/>
        <v>0</v>
      </c>
      <c r="AN178" s="135">
        <f t="shared" si="206"/>
        <v>0</v>
      </c>
      <c r="AO178" s="135">
        <f t="shared" si="206"/>
        <v>0</v>
      </c>
      <c r="AP178" s="135">
        <f t="shared" si="206"/>
        <v>0</v>
      </c>
      <c r="AQ178" s="135">
        <f t="shared" si="206"/>
        <v>0</v>
      </c>
      <c r="AR178" s="135">
        <f t="shared" si="206"/>
        <v>0</v>
      </c>
      <c r="AS178" s="135">
        <f t="shared" si="206"/>
        <v>0</v>
      </c>
      <c r="AT178" s="135">
        <f t="shared" si="206"/>
        <v>0</v>
      </c>
      <c r="AU178" s="135">
        <f t="shared" si="206"/>
        <v>0</v>
      </c>
      <c r="AV178" s="135">
        <f t="shared" si="206"/>
        <v>0</v>
      </c>
      <c r="AW178" s="135">
        <f t="shared" si="206"/>
        <v>0</v>
      </c>
      <c r="AX178" s="135">
        <f t="shared" si="206"/>
        <v>0</v>
      </c>
      <c r="AY178" s="135">
        <f t="shared" si="206"/>
        <v>0</v>
      </c>
      <c r="AZ178" s="135">
        <f t="shared" si="206"/>
        <v>0</v>
      </c>
      <c r="BA178" s="135">
        <f t="shared" si="206"/>
        <v>0</v>
      </c>
      <c r="BB178" s="135">
        <f t="shared" si="206"/>
        <v>0</v>
      </c>
      <c r="BC178" s="135">
        <f t="shared" si="206"/>
        <v>0</v>
      </c>
      <c r="BD178" s="135">
        <f t="shared" si="206"/>
        <v>0</v>
      </c>
      <c r="BE178" s="135">
        <f t="shared" si="206"/>
        <v>0</v>
      </c>
      <c r="BF178" s="135">
        <f t="shared" si="206"/>
        <v>0</v>
      </c>
      <c r="BG178" s="135">
        <f t="shared" si="206"/>
        <v>0</v>
      </c>
      <c r="BH178" s="135">
        <f t="shared" si="206"/>
        <v>0</v>
      </c>
      <c r="BI178" s="135">
        <f t="shared" si="206"/>
        <v>0</v>
      </c>
      <c r="BJ178" s="135">
        <f t="shared" si="206"/>
        <v>0</v>
      </c>
      <c r="BK178" s="135">
        <f t="shared" si="206"/>
        <v>0</v>
      </c>
      <c r="BL178" s="135">
        <f t="shared" si="206"/>
        <v>0</v>
      </c>
      <c r="BM178" s="135">
        <f t="shared" si="206"/>
        <v>0</v>
      </c>
      <c r="BN178" s="135">
        <f t="shared" si="206"/>
        <v>0</v>
      </c>
      <c r="BO178" s="135">
        <f t="shared" si="206"/>
        <v>0</v>
      </c>
      <c r="BP178" s="135">
        <f t="shared" ref="BP178:CH178" si="207">BP157+BP176</f>
        <v>0</v>
      </c>
      <c r="BQ178" s="135">
        <f t="shared" si="207"/>
        <v>0</v>
      </c>
      <c r="BR178" s="135">
        <f t="shared" si="207"/>
        <v>0</v>
      </c>
      <c r="BS178" s="135">
        <f t="shared" si="207"/>
        <v>0</v>
      </c>
      <c r="BT178" s="135">
        <f t="shared" si="207"/>
        <v>0</v>
      </c>
      <c r="BU178" s="135">
        <f t="shared" si="207"/>
        <v>0</v>
      </c>
      <c r="BV178" s="135">
        <f t="shared" si="207"/>
        <v>0</v>
      </c>
      <c r="BW178" s="135">
        <f t="shared" si="207"/>
        <v>0</v>
      </c>
      <c r="BX178" s="135">
        <f t="shared" si="207"/>
        <v>0</v>
      </c>
      <c r="BY178" s="135">
        <f t="shared" si="207"/>
        <v>0</v>
      </c>
      <c r="BZ178" s="135">
        <f t="shared" si="207"/>
        <v>0</v>
      </c>
      <c r="CA178" s="135">
        <f t="shared" si="207"/>
        <v>0</v>
      </c>
      <c r="CB178" s="135">
        <f t="shared" si="207"/>
        <v>0</v>
      </c>
      <c r="CC178" s="135">
        <f t="shared" si="207"/>
        <v>0</v>
      </c>
      <c r="CD178" s="135">
        <f t="shared" si="207"/>
        <v>0</v>
      </c>
      <c r="CE178" s="135">
        <f t="shared" si="207"/>
        <v>0</v>
      </c>
      <c r="CF178" s="135">
        <f t="shared" si="207"/>
        <v>0</v>
      </c>
      <c r="CG178" s="135">
        <f t="shared" si="207"/>
        <v>0</v>
      </c>
      <c r="CH178" s="135">
        <f t="shared" si="207"/>
        <v>0</v>
      </c>
    </row>
    <row r="179" spans="1:86" x14ac:dyDescent="0.3">
      <c r="A179" s="127"/>
      <c r="B179" s="127" t="s">
        <v>251</v>
      </c>
      <c r="C179" s="132">
        <f>C178-C73</f>
        <v>0</v>
      </c>
      <c r="D179" s="132">
        <f t="shared" ref="D179:BO179" si="208">D178-D73</f>
        <v>0</v>
      </c>
      <c r="E179" s="132">
        <f t="shared" si="208"/>
        <v>0</v>
      </c>
      <c r="F179" s="132">
        <f t="shared" si="208"/>
        <v>0</v>
      </c>
      <c r="G179" s="132">
        <f t="shared" si="208"/>
        <v>0</v>
      </c>
      <c r="H179" s="132">
        <f t="shared" si="208"/>
        <v>0</v>
      </c>
      <c r="I179" s="132">
        <f t="shared" si="208"/>
        <v>0</v>
      </c>
      <c r="J179" s="132">
        <f t="shared" si="208"/>
        <v>0</v>
      </c>
      <c r="K179" s="132">
        <f t="shared" si="208"/>
        <v>0</v>
      </c>
      <c r="L179" s="132">
        <f t="shared" si="208"/>
        <v>0</v>
      </c>
      <c r="M179" s="132">
        <f t="shared" si="208"/>
        <v>0</v>
      </c>
      <c r="N179" s="132">
        <f t="shared" si="208"/>
        <v>0</v>
      </c>
      <c r="O179" s="283">
        <f t="shared" si="208"/>
        <v>0</v>
      </c>
      <c r="P179" s="283">
        <f t="shared" si="208"/>
        <v>0</v>
      </c>
      <c r="Q179" s="283">
        <f t="shared" si="208"/>
        <v>0</v>
      </c>
      <c r="R179" s="283">
        <f t="shared" si="208"/>
        <v>0</v>
      </c>
      <c r="S179" s="283">
        <f t="shared" si="208"/>
        <v>0</v>
      </c>
      <c r="T179" s="283">
        <f t="shared" si="208"/>
        <v>0</v>
      </c>
      <c r="U179" s="283">
        <f t="shared" si="208"/>
        <v>0</v>
      </c>
      <c r="V179" s="283">
        <f t="shared" si="208"/>
        <v>0</v>
      </c>
      <c r="W179" s="283">
        <f t="shared" si="208"/>
        <v>0</v>
      </c>
      <c r="X179" s="283">
        <f t="shared" si="208"/>
        <v>0</v>
      </c>
      <c r="Y179" s="283">
        <f t="shared" si="208"/>
        <v>0</v>
      </c>
      <c r="Z179" s="283">
        <f t="shared" si="208"/>
        <v>0</v>
      </c>
      <c r="AA179" s="283">
        <f t="shared" si="208"/>
        <v>0</v>
      </c>
      <c r="AB179" s="283">
        <f t="shared" si="208"/>
        <v>0</v>
      </c>
      <c r="AC179" s="283">
        <f t="shared" si="208"/>
        <v>0</v>
      </c>
      <c r="AD179" s="283">
        <f t="shared" si="208"/>
        <v>0</v>
      </c>
      <c r="AE179" s="283">
        <f t="shared" si="208"/>
        <v>0</v>
      </c>
      <c r="AF179" s="283">
        <f t="shared" si="208"/>
        <v>0</v>
      </c>
      <c r="AG179" s="283">
        <f t="shared" si="208"/>
        <v>0</v>
      </c>
      <c r="AH179" s="283">
        <f t="shared" si="208"/>
        <v>0</v>
      </c>
      <c r="AI179" s="283">
        <f t="shared" si="208"/>
        <v>0</v>
      </c>
      <c r="AJ179" s="283">
        <f t="shared" si="208"/>
        <v>0</v>
      </c>
      <c r="AK179" s="283">
        <f t="shared" si="208"/>
        <v>0</v>
      </c>
      <c r="AL179" s="283">
        <f t="shared" si="208"/>
        <v>0</v>
      </c>
      <c r="AM179" s="283">
        <f t="shared" si="208"/>
        <v>0</v>
      </c>
      <c r="AN179" s="283">
        <f t="shared" si="208"/>
        <v>0</v>
      </c>
      <c r="AO179" s="283">
        <f t="shared" si="208"/>
        <v>0</v>
      </c>
      <c r="AP179" s="283">
        <f t="shared" si="208"/>
        <v>0</v>
      </c>
      <c r="AQ179" s="283">
        <f t="shared" si="208"/>
        <v>0</v>
      </c>
      <c r="AR179" s="283">
        <f t="shared" si="208"/>
        <v>0</v>
      </c>
      <c r="AS179" s="283">
        <f t="shared" si="208"/>
        <v>0</v>
      </c>
      <c r="AT179" s="283">
        <f t="shared" si="208"/>
        <v>0</v>
      </c>
      <c r="AU179" s="283">
        <f t="shared" si="208"/>
        <v>0</v>
      </c>
      <c r="AV179" s="283">
        <f t="shared" si="208"/>
        <v>0</v>
      </c>
      <c r="AW179" s="283">
        <f t="shared" si="208"/>
        <v>0</v>
      </c>
      <c r="AX179" s="283">
        <f t="shared" si="208"/>
        <v>0</v>
      </c>
      <c r="AY179" s="283">
        <f t="shared" si="208"/>
        <v>0</v>
      </c>
      <c r="AZ179" s="283">
        <f t="shared" si="208"/>
        <v>0</v>
      </c>
      <c r="BA179" s="283">
        <f t="shared" si="208"/>
        <v>0</v>
      </c>
      <c r="BB179" s="283">
        <f t="shared" si="208"/>
        <v>0</v>
      </c>
      <c r="BC179" s="283">
        <f t="shared" si="208"/>
        <v>0</v>
      </c>
      <c r="BD179" s="283">
        <f t="shared" si="208"/>
        <v>0</v>
      </c>
      <c r="BE179" s="283">
        <f t="shared" si="208"/>
        <v>0</v>
      </c>
      <c r="BF179" s="283">
        <f t="shared" si="208"/>
        <v>0</v>
      </c>
      <c r="BG179" s="283">
        <f t="shared" si="208"/>
        <v>0</v>
      </c>
      <c r="BH179" s="283">
        <f t="shared" si="208"/>
        <v>0</v>
      </c>
      <c r="BI179" s="283">
        <f t="shared" si="208"/>
        <v>0</v>
      </c>
      <c r="BJ179" s="283">
        <f t="shared" si="208"/>
        <v>0</v>
      </c>
      <c r="BK179" s="283">
        <f t="shared" si="208"/>
        <v>0</v>
      </c>
      <c r="BL179" s="283">
        <f t="shared" si="208"/>
        <v>0</v>
      </c>
      <c r="BM179" s="283">
        <f t="shared" si="208"/>
        <v>0</v>
      </c>
      <c r="BN179" s="283">
        <f t="shared" si="208"/>
        <v>0</v>
      </c>
      <c r="BO179" s="283">
        <f t="shared" si="208"/>
        <v>0</v>
      </c>
      <c r="BP179" s="283">
        <f t="shared" ref="BP179:CH179" si="209">BP178-BP73</f>
        <v>0</v>
      </c>
      <c r="BQ179" s="283">
        <f t="shared" si="209"/>
        <v>0</v>
      </c>
      <c r="BR179" s="283">
        <f t="shared" si="209"/>
        <v>0</v>
      </c>
      <c r="BS179" s="283">
        <f t="shared" si="209"/>
        <v>0</v>
      </c>
      <c r="BT179" s="283">
        <f t="shared" si="209"/>
        <v>0</v>
      </c>
      <c r="BU179" s="283">
        <f t="shared" si="209"/>
        <v>0</v>
      </c>
      <c r="BV179" s="283">
        <f t="shared" si="209"/>
        <v>0</v>
      </c>
      <c r="BW179" s="283">
        <f t="shared" si="209"/>
        <v>0</v>
      </c>
      <c r="BX179" s="283">
        <f t="shared" si="209"/>
        <v>0</v>
      </c>
      <c r="BY179" s="283">
        <f t="shared" si="209"/>
        <v>0</v>
      </c>
      <c r="BZ179" s="283">
        <f t="shared" si="209"/>
        <v>0</v>
      </c>
      <c r="CA179" s="283">
        <f t="shared" si="209"/>
        <v>0</v>
      </c>
      <c r="CB179" s="283">
        <f t="shared" si="209"/>
        <v>0</v>
      </c>
      <c r="CC179" s="283">
        <f t="shared" si="209"/>
        <v>0</v>
      </c>
      <c r="CD179" s="283">
        <f t="shared" si="209"/>
        <v>0</v>
      </c>
      <c r="CE179" s="283">
        <f t="shared" si="209"/>
        <v>0</v>
      </c>
      <c r="CF179" s="283">
        <f t="shared" si="209"/>
        <v>0</v>
      </c>
      <c r="CG179" s="283">
        <f t="shared" si="209"/>
        <v>0</v>
      </c>
      <c r="CH179" s="283">
        <f t="shared" si="209"/>
        <v>0</v>
      </c>
    </row>
    <row r="180" spans="1:86" ht="15" thickBot="1" x14ac:dyDescent="0.35">
      <c r="A180" s="127"/>
      <c r="B180" s="127"/>
      <c r="C180" s="132"/>
      <c r="D180" s="132"/>
      <c r="E180" s="132"/>
      <c r="F180" s="132"/>
      <c r="G180" s="132"/>
      <c r="H180" s="132"/>
      <c r="I180" s="132"/>
      <c r="J180" s="132"/>
      <c r="K180" s="132"/>
      <c r="L180" s="132"/>
      <c r="M180" s="132"/>
      <c r="N180" s="132"/>
    </row>
    <row r="181" spans="1:86" ht="15" thickBot="1" x14ac:dyDescent="0.35">
      <c r="A181" s="127"/>
      <c r="B181" s="353" t="s">
        <v>113</v>
      </c>
      <c r="C181" s="367">
        <v>43831</v>
      </c>
      <c r="D181" s="367">
        <v>43862</v>
      </c>
      <c r="E181" s="367">
        <v>43891</v>
      </c>
      <c r="F181" s="367">
        <v>43922</v>
      </c>
      <c r="G181" s="367">
        <v>43952</v>
      </c>
      <c r="H181" s="367">
        <v>43983</v>
      </c>
      <c r="I181" s="367">
        <v>44013</v>
      </c>
      <c r="J181" s="367">
        <v>44044</v>
      </c>
      <c r="K181" s="367">
        <v>44075</v>
      </c>
      <c r="L181" s="367">
        <v>44105</v>
      </c>
      <c r="M181" s="367">
        <v>44136</v>
      </c>
      <c r="N181" s="367">
        <v>44166</v>
      </c>
      <c r="O181" s="367">
        <v>44197</v>
      </c>
      <c r="P181" s="367">
        <v>44228</v>
      </c>
      <c r="Q181" s="367">
        <v>44256</v>
      </c>
      <c r="R181" s="367">
        <v>44287</v>
      </c>
      <c r="S181" s="367">
        <v>44317</v>
      </c>
      <c r="T181" s="367">
        <v>44348</v>
      </c>
      <c r="U181" s="367">
        <v>44378</v>
      </c>
      <c r="V181" s="367">
        <v>44409</v>
      </c>
      <c r="W181" s="367">
        <v>44440</v>
      </c>
      <c r="X181" s="367">
        <v>44470</v>
      </c>
      <c r="Y181" s="367">
        <v>44501</v>
      </c>
      <c r="Z181" s="367">
        <v>44531</v>
      </c>
      <c r="AA181" s="367">
        <v>44562</v>
      </c>
      <c r="AB181" s="367">
        <v>44593</v>
      </c>
      <c r="AC181" s="367">
        <v>44621</v>
      </c>
      <c r="AD181" s="367">
        <v>44652</v>
      </c>
      <c r="AE181" s="367">
        <v>44682</v>
      </c>
      <c r="AF181" s="367">
        <v>44713</v>
      </c>
      <c r="AG181" s="367">
        <v>44743</v>
      </c>
      <c r="AH181" s="367">
        <v>44774</v>
      </c>
      <c r="AI181" s="367">
        <v>44805</v>
      </c>
      <c r="AJ181" s="367">
        <v>44835</v>
      </c>
      <c r="AK181" s="367">
        <v>44866</v>
      </c>
      <c r="AL181" s="367">
        <v>44896</v>
      </c>
      <c r="AM181" s="367">
        <v>44927</v>
      </c>
      <c r="AN181" s="367">
        <v>44958</v>
      </c>
      <c r="AO181" s="367">
        <v>44986</v>
      </c>
      <c r="AP181" s="367">
        <v>45017</v>
      </c>
      <c r="AQ181" s="367">
        <v>45047</v>
      </c>
      <c r="AR181" s="367">
        <v>45078</v>
      </c>
      <c r="AS181" s="367">
        <v>45108</v>
      </c>
      <c r="AT181" s="367">
        <v>45139</v>
      </c>
      <c r="AU181" s="367">
        <v>45170</v>
      </c>
      <c r="AV181" s="367">
        <v>45200</v>
      </c>
      <c r="AW181" s="367">
        <v>45231</v>
      </c>
      <c r="AX181" s="367">
        <v>45261</v>
      </c>
      <c r="AY181" s="367">
        <v>45292</v>
      </c>
      <c r="AZ181" s="367">
        <v>45323</v>
      </c>
      <c r="BA181" s="367">
        <v>45352</v>
      </c>
      <c r="BB181" s="367">
        <v>45383</v>
      </c>
      <c r="BC181" s="367">
        <v>45413</v>
      </c>
      <c r="BD181" s="367">
        <v>45444</v>
      </c>
      <c r="BE181" s="367">
        <v>45474</v>
      </c>
      <c r="BF181" s="367">
        <v>45505</v>
      </c>
      <c r="BG181" s="367">
        <v>45536</v>
      </c>
      <c r="BH181" s="367">
        <v>45566</v>
      </c>
      <c r="BI181" s="367">
        <v>45597</v>
      </c>
      <c r="BJ181" s="367">
        <v>45627</v>
      </c>
      <c r="BK181" s="367">
        <v>45658</v>
      </c>
      <c r="BL181" s="367">
        <v>45689</v>
      </c>
      <c r="BM181" s="367">
        <v>45717</v>
      </c>
      <c r="BN181" s="367">
        <v>45748</v>
      </c>
      <c r="BO181" s="367">
        <v>45778</v>
      </c>
      <c r="BP181" s="367">
        <v>45809</v>
      </c>
      <c r="BQ181" s="367">
        <v>45839</v>
      </c>
      <c r="BR181" s="367">
        <v>45870</v>
      </c>
      <c r="BS181" s="367">
        <v>45901</v>
      </c>
      <c r="BT181" s="367">
        <v>45931</v>
      </c>
      <c r="BU181" s="367">
        <v>45962</v>
      </c>
      <c r="BV181" s="367">
        <v>45992</v>
      </c>
      <c r="BW181" s="367">
        <v>46023</v>
      </c>
      <c r="BX181" s="367">
        <v>46054</v>
      </c>
      <c r="BY181" s="367">
        <v>46082</v>
      </c>
      <c r="BZ181" s="367">
        <v>46113</v>
      </c>
      <c r="CA181" s="367">
        <v>46143</v>
      </c>
      <c r="CB181" s="367">
        <v>46174</v>
      </c>
      <c r="CC181" s="367">
        <v>46204</v>
      </c>
      <c r="CD181" s="367">
        <v>46235</v>
      </c>
      <c r="CE181" s="367">
        <v>46266</v>
      </c>
      <c r="CF181" s="367">
        <v>46296</v>
      </c>
      <c r="CG181" s="367">
        <v>46327</v>
      </c>
      <c r="CH181" s="368">
        <v>46357</v>
      </c>
    </row>
    <row r="182" spans="1:86" x14ac:dyDescent="0.3">
      <c r="A182" s="127"/>
      <c r="B182" s="340" t="s">
        <v>252</v>
      </c>
      <c r="C182" s="144">
        <f>C157*'YTD PROGRAM SUMMARY'!C47</f>
        <v>0</v>
      </c>
      <c r="D182" s="144">
        <f>D157*'YTD PROGRAM SUMMARY'!D47</f>
        <v>0</v>
      </c>
      <c r="E182" s="144">
        <f>E157*'YTD PROGRAM SUMMARY'!E47</f>
        <v>0</v>
      </c>
      <c r="F182" s="144">
        <f>F157*'YTD PROGRAM SUMMARY'!F47</f>
        <v>0</v>
      </c>
      <c r="G182" s="144">
        <f>G157*'YTD PROGRAM SUMMARY'!G47</f>
        <v>0</v>
      </c>
      <c r="H182" s="144">
        <f>H157*'YTD PROGRAM SUMMARY'!H47</f>
        <v>0</v>
      </c>
      <c r="I182" s="144">
        <f>I157*'YTD PROGRAM SUMMARY'!I47</f>
        <v>0</v>
      </c>
      <c r="J182" s="144">
        <f>J157*'YTD PROGRAM SUMMARY'!J47</f>
        <v>0</v>
      </c>
      <c r="K182" s="144">
        <f>K157*'YTD PROGRAM SUMMARY'!K47</f>
        <v>0</v>
      </c>
      <c r="L182" s="144">
        <f>L157*'YTD PROGRAM SUMMARY'!L47</f>
        <v>0</v>
      </c>
      <c r="M182" s="144">
        <f>M157*'YTD PROGRAM SUMMARY'!M47</f>
        <v>0</v>
      </c>
      <c r="N182" s="144">
        <f>N157*'YTD PROGRAM SUMMARY'!N47</f>
        <v>0</v>
      </c>
      <c r="O182" s="292">
        <f>O157*'YTD PROGRAM SUMMARY'!O47</f>
        <v>0</v>
      </c>
      <c r="P182" s="292">
        <f>P157*'YTD PROGRAM SUMMARY'!P47</f>
        <v>0</v>
      </c>
      <c r="Q182" s="292">
        <f>Q157*'YTD PROGRAM SUMMARY'!Q47</f>
        <v>0</v>
      </c>
      <c r="R182" s="292">
        <f>R157*'YTD PROGRAM SUMMARY'!R47</f>
        <v>0</v>
      </c>
      <c r="S182" s="292">
        <f>S157*'YTD PROGRAM SUMMARY'!S47</f>
        <v>0</v>
      </c>
      <c r="T182" s="292">
        <f>T157*'YTD PROGRAM SUMMARY'!T47</f>
        <v>0</v>
      </c>
      <c r="U182" s="292">
        <f>U157*'YTD PROGRAM SUMMARY'!U47</f>
        <v>0</v>
      </c>
      <c r="V182" s="292">
        <f>V157*'YTD PROGRAM SUMMARY'!V47</f>
        <v>0</v>
      </c>
      <c r="W182" s="292">
        <f>W157*'YTD PROGRAM SUMMARY'!W47</f>
        <v>0</v>
      </c>
      <c r="X182" s="292">
        <f>X157*'YTD PROGRAM SUMMARY'!X47</f>
        <v>0</v>
      </c>
      <c r="Y182" s="292">
        <f>Y157*'YTD PROGRAM SUMMARY'!Y47</f>
        <v>0</v>
      </c>
      <c r="Z182" s="292">
        <f>Z157*'YTD PROGRAM SUMMARY'!Z47</f>
        <v>0</v>
      </c>
      <c r="AA182" s="292">
        <f>AA157*'YTD PROGRAM SUMMARY'!AA47</f>
        <v>0</v>
      </c>
      <c r="AB182" s="292">
        <f>AB157*'YTD PROGRAM SUMMARY'!AB47</f>
        <v>0</v>
      </c>
      <c r="AC182" s="292">
        <f>AC157*'YTD PROGRAM SUMMARY'!AC47</f>
        <v>0</v>
      </c>
      <c r="AD182" s="292">
        <f>AD157*'YTD PROGRAM SUMMARY'!AD47</f>
        <v>0</v>
      </c>
      <c r="AE182" s="292">
        <f>AE157*'YTD PROGRAM SUMMARY'!AE47</f>
        <v>0</v>
      </c>
      <c r="AF182" s="292">
        <f>AF157*'YTD PROGRAM SUMMARY'!AF47</f>
        <v>0</v>
      </c>
      <c r="AG182" s="292">
        <f>AG157*'YTD PROGRAM SUMMARY'!AG47</f>
        <v>0</v>
      </c>
      <c r="AH182" s="292">
        <f>AH157*'YTD PROGRAM SUMMARY'!AH47</f>
        <v>0</v>
      </c>
      <c r="AI182" s="292">
        <f>AI157*'YTD PROGRAM SUMMARY'!AI47</f>
        <v>0</v>
      </c>
      <c r="AJ182" s="292">
        <f>AJ157*'YTD PROGRAM SUMMARY'!AJ47</f>
        <v>0</v>
      </c>
      <c r="AK182" s="292">
        <f>AK157*'YTD PROGRAM SUMMARY'!AK47</f>
        <v>0</v>
      </c>
      <c r="AL182" s="292">
        <f>AL157*'YTD PROGRAM SUMMARY'!AL47</f>
        <v>0</v>
      </c>
      <c r="AM182" s="292">
        <f>AM157*'YTD PROGRAM SUMMARY'!AM47</f>
        <v>0</v>
      </c>
      <c r="AN182" s="292">
        <f>AN157*'YTD PROGRAM SUMMARY'!AN47</f>
        <v>0</v>
      </c>
      <c r="AO182" s="292">
        <f>AO157*'YTD PROGRAM SUMMARY'!AO47</f>
        <v>0</v>
      </c>
      <c r="AP182" s="292">
        <f>AP157*'YTD PROGRAM SUMMARY'!AP47</f>
        <v>0</v>
      </c>
      <c r="AQ182" s="292">
        <f>AQ157*'YTD PROGRAM SUMMARY'!AQ47</f>
        <v>0</v>
      </c>
      <c r="AR182" s="292">
        <f>AR157*'YTD PROGRAM SUMMARY'!AR47</f>
        <v>0</v>
      </c>
      <c r="AS182" s="292">
        <f>AS157*'YTD PROGRAM SUMMARY'!AS47</f>
        <v>0</v>
      </c>
      <c r="AT182" s="292">
        <f>AT157*'YTD PROGRAM SUMMARY'!AT47</f>
        <v>0</v>
      </c>
      <c r="AU182" s="292">
        <f>AU157*'YTD PROGRAM SUMMARY'!AU47</f>
        <v>0</v>
      </c>
      <c r="AV182" s="292">
        <f>AV157*'YTD PROGRAM SUMMARY'!AV47</f>
        <v>0</v>
      </c>
      <c r="AW182" s="292">
        <f>AW157*'YTD PROGRAM SUMMARY'!AW47</f>
        <v>0</v>
      </c>
      <c r="AX182" s="292">
        <f>AX157*'YTD PROGRAM SUMMARY'!AX47</f>
        <v>0</v>
      </c>
      <c r="AY182" s="292">
        <f>AY157*'YTD PROGRAM SUMMARY'!AY47</f>
        <v>0</v>
      </c>
      <c r="AZ182" s="292">
        <f>AZ157*'YTD PROGRAM SUMMARY'!AZ47</f>
        <v>0</v>
      </c>
      <c r="BA182" s="292">
        <f>BA157*'YTD PROGRAM SUMMARY'!BA47</f>
        <v>0</v>
      </c>
      <c r="BB182" s="292">
        <f>BB157*'YTD PROGRAM SUMMARY'!BB47</f>
        <v>0</v>
      </c>
      <c r="BC182" s="292">
        <f>BC157*'YTD PROGRAM SUMMARY'!BC47</f>
        <v>0</v>
      </c>
      <c r="BD182" s="292">
        <f>BD157*'YTD PROGRAM SUMMARY'!BD47</f>
        <v>0</v>
      </c>
      <c r="BE182" s="292">
        <f>BE157*'YTD PROGRAM SUMMARY'!BE47</f>
        <v>0</v>
      </c>
      <c r="BF182" s="292">
        <f>BF157*'YTD PROGRAM SUMMARY'!BF47</f>
        <v>0</v>
      </c>
      <c r="BG182" s="292">
        <f>BG157*'YTD PROGRAM SUMMARY'!BG47</f>
        <v>0</v>
      </c>
      <c r="BH182" s="292">
        <f>BH157*'YTD PROGRAM SUMMARY'!BH47</f>
        <v>0</v>
      </c>
      <c r="BI182" s="292">
        <f>BI157*'YTD PROGRAM SUMMARY'!BI47</f>
        <v>0</v>
      </c>
      <c r="BJ182" s="292">
        <f>BJ157*'YTD PROGRAM SUMMARY'!BJ47</f>
        <v>0</v>
      </c>
      <c r="BK182" s="292">
        <f>BK157*'YTD PROGRAM SUMMARY'!BK47</f>
        <v>0</v>
      </c>
      <c r="BL182" s="292">
        <f>BL157*'YTD PROGRAM SUMMARY'!BL47</f>
        <v>0</v>
      </c>
      <c r="BM182" s="292">
        <f>BM157*'YTD PROGRAM SUMMARY'!BM47</f>
        <v>0</v>
      </c>
      <c r="BN182" s="292">
        <f>BN157*'YTD PROGRAM SUMMARY'!BN47</f>
        <v>0</v>
      </c>
      <c r="BO182" s="292">
        <f>BO157*'YTD PROGRAM SUMMARY'!BO47</f>
        <v>0</v>
      </c>
      <c r="BP182" s="292">
        <f>BP157*'YTD PROGRAM SUMMARY'!BP47</f>
        <v>0</v>
      </c>
      <c r="BQ182" s="292">
        <f>BQ157*'YTD PROGRAM SUMMARY'!BQ47</f>
        <v>0</v>
      </c>
      <c r="BR182" s="292">
        <f>BR157*'YTD PROGRAM SUMMARY'!BR47</f>
        <v>0</v>
      </c>
      <c r="BS182" s="292">
        <f>BS157*'YTD PROGRAM SUMMARY'!BS47</f>
        <v>0</v>
      </c>
      <c r="BT182" s="292">
        <f>BT157*'YTD PROGRAM SUMMARY'!BT47</f>
        <v>0</v>
      </c>
      <c r="BU182" s="292">
        <f>BU157*'YTD PROGRAM SUMMARY'!BU47</f>
        <v>0</v>
      </c>
      <c r="BV182" s="292">
        <f>BV157*'YTD PROGRAM SUMMARY'!BV47</f>
        <v>0</v>
      </c>
      <c r="BW182" s="292">
        <f>BW157*'YTD PROGRAM SUMMARY'!BW47</f>
        <v>0</v>
      </c>
      <c r="BX182" s="292">
        <f>BX157*'YTD PROGRAM SUMMARY'!BX47</f>
        <v>0</v>
      </c>
      <c r="BY182" s="292">
        <f>BY157*'YTD PROGRAM SUMMARY'!BY47</f>
        <v>0</v>
      </c>
      <c r="BZ182" s="292">
        <f>BZ157*'YTD PROGRAM SUMMARY'!BZ47</f>
        <v>0</v>
      </c>
      <c r="CA182" s="292">
        <f>CA157*'YTD PROGRAM SUMMARY'!CA47</f>
        <v>0</v>
      </c>
      <c r="CB182" s="292">
        <f>CB157*'YTD PROGRAM SUMMARY'!CB47</f>
        <v>0</v>
      </c>
      <c r="CC182" s="292">
        <f>CC157*'YTD PROGRAM SUMMARY'!CC47</f>
        <v>0</v>
      </c>
      <c r="CD182" s="292">
        <f>CD157*'YTD PROGRAM SUMMARY'!CD47</f>
        <v>0</v>
      </c>
      <c r="CE182" s="292">
        <f>CE157*'YTD PROGRAM SUMMARY'!CE47</f>
        <v>0</v>
      </c>
      <c r="CF182" s="292">
        <f>CF157*'YTD PROGRAM SUMMARY'!CF47</f>
        <v>0</v>
      </c>
      <c r="CG182" s="292">
        <f>CG157*'YTD PROGRAM SUMMARY'!CG47</f>
        <v>0</v>
      </c>
      <c r="CH182" s="293">
        <f>CH157*'YTD PROGRAM SUMMARY'!CH47</f>
        <v>0</v>
      </c>
    </row>
    <row r="183" spans="1:86" ht="15" thickBot="1" x14ac:dyDescent="0.35">
      <c r="A183" s="127"/>
      <c r="B183" s="327" t="s">
        <v>253</v>
      </c>
      <c r="C183" s="137">
        <f>C176*'YTD PROGRAM SUMMARY'!C47</f>
        <v>0</v>
      </c>
      <c r="D183" s="137">
        <f>D176*'YTD PROGRAM SUMMARY'!D47</f>
        <v>0</v>
      </c>
      <c r="E183" s="137">
        <f>E176*'YTD PROGRAM SUMMARY'!E47</f>
        <v>0</v>
      </c>
      <c r="F183" s="137">
        <f>F176*'YTD PROGRAM SUMMARY'!F47</f>
        <v>0</v>
      </c>
      <c r="G183" s="137">
        <f>G176*'YTD PROGRAM SUMMARY'!G47</f>
        <v>0</v>
      </c>
      <c r="H183" s="137">
        <f>H176*'YTD PROGRAM SUMMARY'!H47</f>
        <v>0</v>
      </c>
      <c r="I183" s="137">
        <f>I176*'YTD PROGRAM SUMMARY'!I47</f>
        <v>0</v>
      </c>
      <c r="J183" s="137">
        <f>J176*'YTD PROGRAM SUMMARY'!J47</f>
        <v>0</v>
      </c>
      <c r="K183" s="137">
        <f>K176*'YTD PROGRAM SUMMARY'!K47</f>
        <v>0</v>
      </c>
      <c r="L183" s="137">
        <f>L176*'YTD PROGRAM SUMMARY'!L47</f>
        <v>0</v>
      </c>
      <c r="M183" s="137">
        <f>M176*'YTD PROGRAM SUMMARY'!M47</f>
        <v>0</v>
      </c>
      <c r="N183" s="137">
        <f>N176*'YTD PROGRAM SUMMARY'!N47</f>
        <v>0</v>
      </c>
      <c r="O183" s="284">
        <f>O176*'YTD PROGRAM SUMMARY'!O47</f>
        <v>0</v>
      </c>
      <c r="P183" s="284">
        <f>P176*'YTD PROGRAM SUMMARY'!P47</f>
        <v>0</v>
      </c>
      <c r="Q183" s="284">
        <f>Q176*'YTD PROGRAM SUMMARY'!Q47</f>
        <v>0</v>
      </c>
      <c r="R183" s="284">
        <f>R176*'YTD PROGRAM SUMMARY'!R47</f>
        <v>0</v>
      </c>
      <c r="S183" s="284">
        <f>S176*'YTD PROGRAM SUMMARY'!S47</f>
        <v>0</v>
      </c>
      <c r="T183" s="284">
        <f>T176*'YTD PROGRAM SUMMARY'!T47</f>
        <v>0</v>
      </c>
      <c r="U183" s="284">
        <f>U176*'YTD PROGRAM SUMMARY'!U47</f>
        <v>0</v>
      </c>
      <c r="V183" s="284">
        <f>V176*'YTD PROGRAM SUMMARY'!V47</f>
        <v>0</v>
      </c>
      <c r="W183" s="284">
        <f>W176*'YTD PROGRAM SUMMARY'!W47</f>
        <v>0</v>
      </c>
      <c r="X183" s="284">
        <f>X176*'YTD PROGRAM SUMMARY'!X47</f>
        <v>0</v>
      </c>
      <c r="Y183" s="284">
        <f>Y176*'YTD PROGRAM SUMMARY'!Y47</f>
        <v>0</v>
      </c>
      <c r="Z183" s="284">
        <f>Z176*'YTD PROGRAM SUMMARY'!Z47</f>
        <v>0</v>
      </c>
      <c r="AA183" s="284">
        <f>AA176*'YTD PROGRAM SUMMARY'!AA47</f>
        <v>0</v>
      </c>
      <c r="AB183" s="284">
        <f>AB176*'YTD PROGRAM SUMMARY'!AB47</f>
        <v>0</v>
      </c>
      <c r="AC183" s="284">
        <f>AC176*'YTD PROGRAM SUMMARY'!AC47</f>
        <v>0</v>
      </c>
      <c r="AD183" s="284">
        <f>AD176*'YTD PROGRAM SUMMARY'!AD47</f>
        <v>0</v>
      </c>
      <c r="AE183" s="284">
        <f>AE176*'YTD PROGRAM SUMMARY'!AE47</f>
        <v>0</v>
      </c>
      <c r="AF183" s="284">
        <f>AF176*'YTD PROGRAM SUMMARY'!AF47</f>
        <v>0</v>
      </c>
      <c r="AG183" s="284">
        <f>AG176*'YTD PROGRAM SUMMARY'!AG47</f>
        <v>0</v>
      </c>
      <c r="AH183" s="284">
        <f>AH176*'YTD PROGRAM SUMMARY'!AH47</f>
        <v>0</v>
      </c>
      <c r="AI183" s="284">
        <f>AI176*'YTD PROGRAM SUMMARY'!AI47</f>
        <v>0</v>
      </c>
      <c r="AJ183" s="284">
        <f>AJ176*'YTD PROGRAM SUMMARY'!AJ47</f>
        <v>0</v>
      </c>
      <c r="AK183" s="284">
        <f>AK176*'YTD PROGRAM SUMMARY'!AK47</f>
        <v>0</v>
      </c>
      <c r="AL183" s="284">
        <f>AL176*'YTD PROGRAM SUMMARY'!AL47</f>
        <v>0</v>
      </c>
      <c r="AM183" s="284">
        <f>AM176*'YTD PROGRAM SUMMARY'!AM47</f>
        <v>0</v>
      </c>
      <c r="AN183" s="284">
        <f>AN176*'YTD PROGRAM SUMMARY'!AN47</f>
        <v>0</v>
      </c>
      <c r="AO183" s="284">
        <f>AO176*'YTD PROGRAM SUMMARY'!AO47</f>
        <v>0</v>
      </c>
      <c r="AP183" s="284">
        <f>AP176*'YTD PROGRAM SUMMARY'!AP47</f>
        <v>0</v>
      </c>
      <c r="AQ183" s="284">
        <f>AQ176*'YTD PROGRAM SUMMARY'!AQ47</f>
        <v>0</v>
      </c>
      <c r="AR183" s="284">
        <f>AR176*'YTD PROGRAM SUMMARY'!AR47</f>
        <v>0</v>
      </c>
      <c r="AS183" s="284">
        <f>AS176*'YTD PROGRAM SUMMARY'!AS47</f>
        <v>0</v>
      </c>
      <c r="AT183" s="284">
        <f>AT176*'YTD PROGRAM SUMMARY'!AT47</f>
        <v>0</v>
      </c>
      <c r="AU183" s="284">
        <f>AU176*'YTD PROGRAM SUMMARY'!AU47</f>
        <v>0</v>
      </c>
      <c r="AV183" s="284">
        <f>AV176*'YTD PROGRAM SUMMARY'!AV47</f>
        <v>0</v>
      </c>
      <c r="AW183" s="284">
        <f>AW176*'YTD PROGRAM SUMMARY'!AW47</f>
        <v>0</v>
      </c>
      <c r="AX183" s="284">
        <f>AX176*'YTD PROGRAM SUMMARY'!AX47</f>
        <v>0</v>
      </c>
      <c r="AY183" s="284">
        <f>AY176*'YTD PROGRAM SUMMARY'!AY47</f>
        <v>0</v>
      </c>
      <c r="AZ183" s="284">
        <f>AZ176*'YTD PROGRAM SUMMARY'!AZ47</f>
        <v>0</v>
      </c>
      <c r="BA183" s="284">
        <f>BA176*'YTD PROGRAM SUMMARY'!BA47</f>
        <v>0</v>
      </c>
      <c r="BB183" s="284">
        <f>BB176*'YTD PROGRAM SUMMARY'!BB47</f>
        <v>0</v>
      </c>
      <c r="BC183" s="284">
        <f>BC176*'YTD PROGRAM SUMMARY'!BC47</f>
        <v>0</v>
      </c>
      <c r="BD183" s="284">
        <f>BD176*'YTD PROGRAM SUMMARY'!BD47</f>
        <v>0</v>
      </c>
      <c r="BE183" s="284">
        <f>BE176*'YTD PROGRAM SUMMARY'!BE47</f>
        <v>0</v>
      </c>
      <c r="BF183" s="284">
        <f>BF176*'YTD PROGRAM SUMMARY'!BF47</f>
        <v>0</v>
      </c>
      <c r="BG183" s="284">
        <f>BG176*'YTD PROGRAM SUMMARY'!BG47</f>
        <v>0</v>
      </c>
      <c r="BH183" s="284">
        <f>BH176*'YTD PROGRAM SUMMARY'!BH47</f>
        <v>0</v>
      </c>
      <c r="BI183" s="284">
        <f>BI176*'YTD PROGRAM SUMMARY'!BI47</f>
        <v>0</v>
      </c>
      <c r="BJ183" s="284">
        <f>BJ176*'YTD PROGRAM SUMMARY'!BJ47</f>
        <v>0</v>
      </c>
      <c r="BK183" s="284">
        <f>BK176*'YTD PROGRAM SUMMARY'!BK47</f>
        <v>0</v>
      </c>
      <c r="BL183" s="284">
        <f>BL176*'YTD PROGRAM SUMMARY'!BL47</f>
        <v>0</v>
      </c>
      <c r="BM183" s="284">
        <f>BM176*'YTD PROGRAM SUMMARY'!BM47</f>
        <v>0</v>
      </c>
      <c r="BN183" s="284">
        <f>BN176*'YTD PROGRAM SUMMARY'!BN47</f>
        <v>0</v>
      </c>
      <c r="BO183" s="284">
        <f>BO176*'YTD PROGRAM SUMMARY'!BO47</f>
        <v>0</v>
      </c>
      <c r="BP183" s="284">
        <f>BP176*'YTD PROGRAM SUMMARY'!BP47</f>
        <v>0</v>
      </c>
      <c r="BQ183" s="284">
        <f>BQ176*'YTD PROGRAM SUMMARY'!BQ47</f>
        <v>0</v>
      </c>
      <c r="BR183" s="284">
        <f>BR176*'YTD PROGRAM SUMMARY'!BR47</f>
        <v>0</v>
      </c>
      <c r="BS183" s="284">
        <f>BS176*'YTD PROGRAM SUMMARY'!BS47</f>
        <v>0</v>
      </c>
      <c r="BT183" s="284">
        <f>BT176*'YTD PROGRAM SUMMARY'!BT47</f>
        <v>0</v>
      </c>
      <c r="BU183" s="284">
        <f>BU176*'YTD PROGRAM SUMMARY'!BU47</f>
        <v>0</v>
      </c>
      <c r="BV183" s="284">
        <f>BV176*'YTD PROGRAM SUMMARY'!BV47</f>
        <v>0</v>
      </c>
      <c r="BW183" s="284">
        <f>BW176*'YTD PROGRAM SUMMARY'!BW47</f>
        <v>0</v>
      </c>
      <c r="BX183" s="284">
        <f>BX176*'YTD PROGRAM SUMMARY'!BX47</f>
        <v>0</v>
      </c>
      <c r="BY183" s="284">
        <f>BY176*'YTD PROGRAM SUMMARY'!BY47</f>
        <v>0</v>
      </c>
      <c r="BZ183" s="284">
        <f>BZ176*'YTD PROGRAM SUMMARY'!BZ47</f>
        <v>0</v>
      </c>
      <c r="CA183" s="284">
        <f>CA176*'YTD PROGRAM SUMMARY'!CA47</f>
        <v>0</v>
      </c>
      <c r="CB183" s="284">
        <f>CB176*'YTD PROGRAM SUMMARY'!CB47</f>
        <v>0</v>
      </c>
      <c r="CC183" s="284">
        <f>CC176*'YTD PROGRAM SUMMARY'!CC47</f>
        <v>0</v>
      </c>
      <c r="CD183" s="284">
        <f>CD176*'YTD PROGRAM SUMMARY'!CD47</f>
        <v>0</v>
      </c>
      <c r="CE183" s="284">
        <f>CE176*'YTD PROGRAM SUMMARY'!CE47</f>
        <v>0</v>
      </c>
      <c r="CF183" s="284">
        <f>CF176*'YTD PROGRAM SUMMARY'!CF47</f>
        <v>0</v>
      </c>
      <c r="CG183" s="284">
        <f>CG176*'YTD PROGRAM SUMMARY'!CG47</f>
        <v>0</v>
      </c>
      <c r="CH183" s="285">
        <f>CH176*'YTD PROGRAM SUMMARY'!CH47</f>
        <v>0</v>
      </c>
    </row>
    <row r="184" spans="1:86" x14ac:dyDescent="0.3">
      <c r="A184" s="127"/>
      <c r="B184" s="340" t="s">
        <v>254</v>
      </c>
      <c r="C184" s="138">
        <f>IFERROR(C182/C73,0)</f>
        <v>0</v>
      </c>
      <c r="D184" s="138">
        <f t="shared" ref="D184:BO184" si="210">IFERROR(D182/D73,0)</f>
        <v>0</v>
      </c>
      <c r="E184" s="138">
        <f t="shared" si="210"/>
        <v>0</v>
      </c>
      <c r="F184" s="138">
        <f t="shared" si="210"/>
        <v>0</v>
      </c>
      <c r="G184" s="138">
        <f t="shared" si="210"/>
        <v>0</v>
      </c>
      <c r="H184" s="138">
        <f t="shared" si="210"/>
        <v>0</v>
      </c>
      <c r="I184" s="138">
        <f t="shared" si="210"/>
        <v>0</v>
      </c>
      <c r="J184" s="138">
        <f t="shared" si="210"/>
        <v>0</v>
      </c>
      <c r="K184" s="138">
        <f t="shared" si="210"/>
        <v>0</v>
      </c>
      <c r="L184" s="138">
        <f t="shared" si="210"/>
        <v>0</v>
      </c>
      <c r="M184" s="138">
        <f t="shared" si="210"/>
        <v>0</v>
      </c>
      <c r="N184" s="138">
        <f t="shared" si="210"/>
        <v>0</v>
      </c>
      <c r="O184" s="286">
        <f t="shared" si="210"/>
        <v>0</v>
      </c>
      <c r="P184" s="286">
        <f t="shared" si="210"/>
        <v>0</v>
      </c>
      <c r="Q184" s="286">
        <f t="shared" si="210"/>
        <v>0</v>
      </c>
      <c r="R184" s="286">
        <f t="shared" si="210"/>
        <v>0</v>
      </c>
      <c r="S184" s="286">
        <f t="shared" si="210"/>
        <v>0</v>
      </c>
      <c r="T184" s="286">
        <f t="shared" si="210"/>
        <v>0</v>
      </c>
      <c r="U184" s="286">
        <f t="shared" si="210"/>
        <v>0</v>
      </c>
      <c r="V184" s="286">
        <f t="shared" si="210"/>
        <v>0</v>
      </c>
      <c r="W184" s="286">
        <f t="shared" si="210"/>
        <v>0</v>
      </c>
      <c r="X184" s="286">
        <f t="shared" si="210"/>
        <v>0</v>
      </c>
      <c r="Y184" s="286">
        <f t="shared" si="210"/>
        <v>0</v>
      </c>
      <c r="Z184" s="286">
        <f t="shared" si="210"/>
        <v>0</v>
      </c>
      <c r="AA184" s="286">
        <f t="shared" si="210"/>
        <v>0</v>
      </c>
      <c r="AB184" s="286">
        <f t="shared" si="210"/>
        <v>0</v>
      </c>
      <c r="AC184" s="286">
        <f t="shared" si="210"/>
        <v>0</v>
      </c>
      <c r="AD184" s="286">
        <f t="shared" si="210"/>
        <v>0</v>
      </c>
      <c r="AE184" s="286">
        <f t="shared" si="210"/>
        <v>0</v>
      </c>
      <c r="AF184" s="286">
        <f t="shared" si="210"/>
        <v>0</v>
      </c>
      <c r="AG184" s="286">
        <f t="shared" si="210"/>
        <v>0</v>
      </c>
      <c r="AH184" s="286">
        <f t="shared" si="210"/>
        <v>0</v>
      </c>
      <c r="AI184" s="286">
        <f t="shared" si="210"/>
        <v>0</v>
      </c>
      <c r="AJ184" s="286">
        <f t="shared" si="210"/>
        <v>0</v>
      </c>
      <c r="AK184" s="286">
        <f t="shared" si="210"/>
        <v>0</v>
      </c>
      <c r="AL184" s="286">
        <f t="shared" si="210"/>
        <v>0</v>
      </c>
      <c r="AM184" s="286">
        <f t="shared" si="210"/>
        <v>0</v>
      </c>
      <c r="AN184" s="286">
        <f t="shared" si="210"/>
        <v>0</v>
      </c>
      <c r="AO184" s="286">
        <f t="shared" si="210"/>
        <v>0</v>
      </c>
      <c r="AP184" s="286">
        <f t="shared" si="210"/>
        <v>0</v>
      </c>
      <c r="AQ184" s="286">
        <f t="shared" si="210"/>
        <v>0</v>
      </c>
      <c r="AR184" s="286">
        <f t="shared" si="210"/>
        <v>0</v>
      </c>
      <c r="AS184" s="286">
        <f t="shared" si="210"/>
        <v>0</v>
      </c>
      <c r="AT184" s="286">
        <f t="shared" si="210"/>
        <v>0</v>
      </c>
      <c r="AU184" s="286">
        <f t="shared" si="210"/>
        <v>0</v>
      </c>
      <c r="AV184" s="286">
        <f t="shared" si="210"/>
        <v>0</v>
      </c>
      <c r="AW184" s="286">
        <f t="shared" si="210"/>
        <v>0</v>
      </c>
      <c r="AX184" s="286">
        <f t="shared" si="210"/>
        <v>0</v>
      </c>
      <c r="AY184" s="286">
        <f t="shared" si="210"/>
        <v>0</v>
      </c>
      <c r="AZ184" s="286">
        <f t="shared" si="210"/>
        <v>0</v>
      </c>
      <c r="BA184" s="286">
        <f t="shared" si="210"/>
        <v>0</v>
      </c>
      <c r="BB184" s="286">
        <f t="shared" si="210"/>
        <v>0</v>
      </c>
      <c r="BC184" s="286">
        <f t="shared" si="210"/>
        <v>0</v>
      </c>
      <c r="BD184" s="286">
        <f t="shared" si="210"/>
        <v>0</v>
      </c>
      <c r="BE184" s="286">
        <f t="shared" si="210"/>
        <v>0</v>
      </c>
      <c r="BF184" s="286">
        <f t="shared" si="210"/>
        <v>0</v>
      </c>
      <c r="BG184" s="286">
        <f t="shared" si="210"/>
        <v>0</v>
      </c>
      <c r="BH184" s="286">
        <f t="shared" si="210"/>
        <v>0</v>
      </c>
      <c r="BI184" s="286">
        <f t="shared" si="210"/>
        <v>0</v>
      </c>
      <c r="BJ184" s="286">
        <f t="shared" si="210"/>
        <v>0</v>
      </c>
      <c r="BK184" s="286">
        <f t="shared" si="210"/>
        <v>0</v>
      </c>
      <c r="BL184" s="286">
        <f t="shared" si="210"/>
        <v>0</v>
      </c>
      <c r="BM184" s="286">
        <f t="shared" si="210"/>
        <v>0</v>
      </c>
      <c r="BN184" s="286">
        <f t="shared" si="210"/>
        <v>0</v>
      </c>
      <c r="BO184" s="286">
        <f t="shared" si="210"/>
        <v>0</v>
      </c>
      <c r="BP184" s="286">
        <f t="shared" ref="BP184:CH184" si="211">IFERROR(BP182/BP73,0)</f>
        <v>0</v>
      </c>
      <c r="BQ184" s="286">
        <f t="shared" si="211"/>
        <v>0</v>
      </c>
      <c r="BR184" s="286">
        <f t="shared" si="211"/>
        <v>0</v>
      </c>
      <c r="BS184" s="286">
        <f t="shared" si="211"/>
        <v>0</v>
      </c>
      <c r="BT184" s="286">
        <f t="shared" si="211"/>
        <v>0</v>
      </c>
      <c r="BU184" s="286">
        <f t="shared" si="211"/>
        <v>0</v>
      </c>
      <c r="BV184" s="286">
        <f t="shared" si="211"/>
        <v>0</v>
      </c>
      <c r="BW184" s="286">
        <f t="shared" si="211"/>
        <v>0</v>
      </c>
      <c r="BX184" s="286">
        <f t="shared" si="211"/>
        <v>0</v>
      </c>
      <c r="BY184" s="286">
        <f t="shared" si="211"/>
        <v>0</v>
      </c>
      <c r="BZ184" s="286">
        <f t="shared" si="211"/>
        <v>0</v>
      </c>
      <c r="CA184" s="286">
        <f t="shared" si="211"/>
        <v>0</v>
      </c>
      <c r="CB184" s="286">
        <f t="shared" si="211"/>
        <v>0</v>
      </c>
      <c r="CC184" s="286">
        <f t="shared" si="211"/>
        <v>0</v>
      </c>
      <c r="CD184" s="286">
        <f t="shared" si="211"/>
        <v>0</v>
      </c>
      <c r="CE184" s="286">
        <f t="shared" si="211"/>
        <v>0</v>
      </c>
      <c r="CF184" s="286">
        <f t="shared" si="211"/>
        <v>0</v>
      </c>
      <c r="CG184" s="286">
        <f t="shared" si="211"/>
        <v>0</v>
      </c>
      <c r="CH184" s="294">
        <f t="shared" si="211"/>
        <v>0</v>
      </c>
    </row>
    <row r="185" spans="1:86" ht="15" thickBot="1" x14ac:dyDescent="0.35">
      <c r="A185" s="127"/>
      <c r="B185" s="327" t="s">
        <v>255</v>
      </c>
      <c r="C185" s="139">
        <f>IFERROR(C183/C73,0)</f>
        <v>0</v>
      </c>
      <c r="D185" s="139">
        <f t="shared" ref="D185:BO185" si="212">IFERROR(D183/D73,0)</f>
        <v>0</v>
      </c>
      <c r="E185" s="139">
        <f t="shared" si="212"/>
        <v>0</v>
      </c>
      <c r="F185" s="139">
        <f t="shared" si="212"/>
        <v>0</v>
      </c>
      <c r="G185" s="139">
        <f t="shared" si="212"/>
        <v>0</v>
      </c>
      <c r="H185" s="139">
        <f t="shared" si="212"/>
        <v>0</v>
      </c>
      <c r="I185" s="139">
        <f t="shared" si="212"/>
        <v>0</v>
      </c>
      <c r="J185" s="139">
        <f t="shared" si="212"/>
        <v>0</v>
      </c>
      <c r="K185" s="139">
        <f t="shared" si="212"/>
        <v>0</v>
      </c>
      <c r="L185" s="139">
        <f t="shared" si="212"/>
        <v>0</v>
      </c>
      <c r="M185" s="139">
        <f t="shared" si="212"/>
        <v>0</v>
      </c>
      <c r="N185" s="139">
        <f t="shared" si="212"/>
        <v>0</v>
      </c>
      <c r="O185" s="287">
        <f t="shared" si="212"/>
        <v>0</v>
      </c>
      <c r="P185" s="287">
        <f t="shared" si="212"/>
        <v>0</v>
      </c>
      <c r="Q185" s="287">
        <f t="shared" si="212"/>
        <v>0</v>
      </c>
      <c r="R185" s="287">
        <f t="shared" si="212"/>
        <v>0</v>
      </c>
      <c r="S185" s="287">
        <f t="shared" si="212"/>
        <v>0</v>
      </c>
      <c r="T185" s="287">
        <f t="shared" si="212"/>
        <v>0</v>
      </c>
      <c r="U185" s="287">
        <f t="shared" si="212"/>
        <v>0</v>
      </c>
      <c r="V185" s="287">
        <f t="shared" si="212"/>
        <v>0</v>
      </c>
      <c r="W185" s="287">
        <f t="shared" si="212"/>
        <v>0</v>
      </c>
      <c r="X185" s="287">
        <f t="shared" si="212"/>
        <v>0</v>
      </c>
      <c r="Y185" s="287">
        <f t="shared" si="212"/>
        <v>0</v>
      </c>
      <c r="Z185" s="287">
        <f t="shared" si="212"/>
        <v>0</v>
      </c>
      <c r="AA185" s="287">
        <f t="shared" si="212"/>
        <v>0</v>
      </c>
      <c r="AB185" s="287">
        <f t="shared" si="212"/>
        <v>0</v>
      </c>
      <c r="AC185" s="287">
        <f t="shared" si="212"/>
        <v>0</v>
      </c>
      <c r="AD185" s="287">
        <f t="shared" si="212"/>
        <v>0</v>
      </c>
      <c r="AE185" s="287">
        <f t="shared" si="212"/>
        <v>0</v>
      </c>
      <c r="AF185" s="287">
        <f t="shared" si="212"/>
        <v>0</v>
      </c>
      <c r="AG185" s="287">
        <f t="shared" si="212"/>
        <v>0</v>
      </c>
      <c r="AH185" s="287">
        <f t="shared" si="212"/>
        <v>0</v>
      </c>
      <c r="AI185" s="287">
        <f t="shared" si="212"/>
        <v>0</v>
      </c>
      <c r="AJ185" s="287">
        <f t="shared" si="212"/>
        <v>0</v>
      </c>
      <c r="AK185" s="287">
        <f t="shared" si="212"/>
        <v>0</v>
      </c>
      <c r="AL185" s="287">
        <f t="shared" si="212"/>
        <v>0</v>
      </c>
      <c r="AM185" s="287">
        <f t="shared" si="212"/>
        <v>0</v>
      </c>
      <c r="AN185" s="287">
        <f t="shared" si="212"/>
        <v>0</v>
      </c>
      <c r="AO185" s="287">
        <f t="shared" si="212"/>
        <v>0</v>
      </c>
      <c r="AP185" s="287">
        <f t="shared" si="212"/>
        <v>0</v>
      </c>
      <c r="AQ185" s="287">
        <f t="shared" si="212"/>
        <v>0</v>
      </c>
      <c r="AR185" s="287">
        <f t="shared" si="212"/>
        <v>0</v>
      </c>
      <c r="AS185" s="287">
        <f t="shared" si="212"/>
        <v>0</v>
      </c>
      <c r="AT185" s="287">
        <f t="shared" si="212"/>
        <v>0</v>
      </c>
      <c r="AU185" s="287">
        <f t="shared" si="212"/>
        <v>0</v>
      </c>
      <c r="AV185" s="287">
        <f t="shared" si="212"/>
        <v>0</v>
      </c>
      <c r="AW185" s="287">
        <f t="shared" si="212"/>
        <v>0</v>
      </c>
      <c r="AX185" s="287">
        <f t="shared" si="212"/>
        <v>0</v>
      </c>
      <c r="AY185" s="287">
        <f t="shared" si="212"/>
        <v>0</v>
      </c>
      <c r="AZ185" s="287">
        <f t="shared" si="212"/>
        <v>0</v>
      </c>
      <c r="BA185" s="287">
        <f t="shared" si="212"/>
        <v>0</v>
      </c>
      <c r="BB185" s="287">
        <f t="shared" si="212"/>
        <v>0</v>
      </c>
      <c r="BC185" s="287">
        <f t="shared" si="212"/>
        <v>0</v>
      </c>
      <c r="BD185" s="287">
        <f t="shared" si="212"/>
        <v>0</v>
      </c>
      <c r="BE185" s="287">
        <f t="shared" si="212"/>
        <v>0</v>
      </c>
      <c r="BF185" s="287">
        <f t="shared" si="212"/>
        <v>0</v>
      </c>
      <c r="BG185" s="287">
        <f t="shared" si="212"/>
        <v>0</v>
      </c>
      <c r="BH185" s="287">
        <f t="shared" si="212"/>
        <v>0</v>
      </c>
      <c r="BI185" s="287">
        <f t="shared" si="212"/>
        <v>0</v>
      </c>
      <c r="BJ185" s="287">
        <f t="shared" si="212"/>
        <v>0</v>
      </c>
      <c r="BK185" s="287">
        <f t="shared" si="212"/>
        <v>0</v>
      </c>
      <c r="BL185" s="287">
        <f t="shared" si="212"/>
        <v>0</v>
      </c>
      <c r="BM185" s="287">
        <f t="shared" si="212"/>
        <v>0</v>
      </c>
      <c r="BN185" s="287">
        <f t="shared" si="212"/>
        <v>0</v>
      </c>
      <c r="BO185" s="287">
        <f t="shared" si="212"/>
        <v>0</v>
      </c>
      <c r="BP185" s="287">
        <f t="shared" ref="BP185:CH185" si="213">IFERROR(BP183/BP73,0)</f>
        <v>0</v>
      </c>
      <c r="BQ185" s="287">
        <f t="shared" si="213"/>
        <v>0</v>
      </c>
      <c r="BR185" s="287">
        <f t="shared" si="213"/>
        <v>0</v>
      </c>
      <c r="BS185" s="287">
        <f t="shared" si="213"/>
        <v>0</v>
      </c>
      <c r="BT185" s="287">
        <f t="shared" si="213"/>
        <v>0</v>
      </c>
      <c r="BU185" s="287">
        <f t="shared" si="213"/>
        <v>0</v>
      </c>
      <c r="BV185" s="287">
        <f t="shared" si="213"/>
        <v>0</v>
      </c>
      <c r="BW185" s="287">
        <f t="shared" si="213"/>
        <v>0</v>
      </c>
      <c r="BX185" s="287">
        <f t="shared" si="213"/>
        <v>0</v>
      </c>
      <c r="BY185" s="287">
        <f t="shared" si="213"/>
        <v>0</v>
      </c>
      <c r="BZ185" s="287">
        <f t="shared" si="213"/>
        <v>0</v>
      </c>
      <c r="CA185" s="287">
        <f t="shared" si="213"/>
        <v>0</v>
      </c>
      <c r="CB185" s="287">
        <f t="shared" si="213"/>
        <v>0</v>
      </c>
      <c r="CC185" s="287">
        <f t="shared" si="213"/>
        <v>0</v>
      </c>
      <c r="CD185" s="287">
        <f t="shared" si="213"/>
        <v>0</v>
      </c>
      <c r="CE185" s="287">
        <f t="shared" si="213"/>
        <v>0</v>
      </c>
      <c r="CF185" s="287">
        <f t="shared" si="213"/>
        <v>0</v>
      </c>
      <c r="CG185" s="287">
        <f t="shared" si="213"/>
        <v>0</v>
      </c>
      <c r="CH185" s="288">
        <f t="shared" si="213"/>
        <v>0</v>
      </c>
    </row>
    <row r="186" spans="1:86" ht="15" thickBot="1" x14ac:dyDescent="0.35">
      <c r="A186" s="127"/>
      <c r="B186" s="355" t="s">
        <v>256</v>
      </c>
      <c r="C186" s="141">
        <f>C184+C185</f>
        <v>0</v>
      </c>
      <c r="D186" s="141">
        <f t="shared" ref="D186:BO186" si="214">D184+D185</f>
        <v>0</v>
      </c>
      <c r="E186" s="142">
        <f t="shared" si="214"/>
        <v>0</v>
      </c>
      <c r="F186" s="142">
        <f t="shared" si="214"/>
        <v>0</v>
      </c>
      <c r="G186" s="142">
        <f t="shared" si="214"/>
        <v>0</v>
      </c>
      <c r="H186" s="142">
        <f t="shared" si="214"/>
        <v>0</v>
      </c>
      <c r="I186" s="142">
        <f t="shared" si="214"/>
        <v>0</v>
      </c>
      <c r="J186" s="142">
        <f t="shared" si="214"/>
        <v>0</v>
      </c>
      <c r="K186" s="142">
        <f t="shared" si="214"/>
        <v>0</v>
      </c>
      <c r="L186" s="142">
        <f t="shared" si="214"/>
        <v>0</v>
      </c>
      <c r="M186" s="143">
        <f t="shared" si="214"/>
        <v>0</v>
      </c>
      <c r="N186" s="153">
        <f t="shared" si="214"/>
        <v>0</v>
      </c>
      <c r="O186" s="289">
        <f t="shared" si="214"/>
        <v>0</v>
      </c>
      <c r="P186" s="289">
        <f t="shared" si="214"/>
        <v>0</v>
      </c>
      <c r="Q186" s="290">
        <f t="shared" si="214"/>
        <v>0</v>
      </c>
      <c r="R186" s="290">
        <f t="shared" si="214"/>
        <v>0</v>
      </c>
      <c r="S186" s="290">
        <f t="shared" si="214"/>
        <v>0</v>
      </c>
      <c r="T186" s="290">
        <f t="shared" si="214"/>
        <v>0</v>
      </c>
      <c r="U186" s="290">
        <f t="shared" si="214"/>
        <v>0</v>
      </c>
      <c r="V186" s="290">
        <f t="shared" si="214"/>
        <v>0</v>
      </c>
      <c r="W186" s="290">
        <f t="shared" si="214"/>
        <v>0</v>
      </c>
      <c r="X186" s="290">
        <f t="shared" si="214"/>
        <v>0</v>
      </c>
      <c r="Y186" s="307">
        <f t="shared" si="214"/>
        <v>0</v>
      </c>
      <c r="Z186" s="307">
        <f t="shared" si="214"/>
        <v>0</v>
      </c>
      <c r="AA186" s="289">
        <f t="shared" si="214"/>
        <v>0</v>
      </c>
      <c r="AB186" s="289">
        <f t="shared" si="214"/>
        <v>0</v>
      </c>
      <c r="AC186" s="290">
        <f t="shared" si="214"/>
        <v>0</v>
      </c>
      <c r="AD186" s="290">
        <f t="shared" si="214"/>
        <v>0</v>
      </c>
      <c r="AE186" s="290">
        <f t="shared" si="214"/>
        <v>0</v>
      </c>
      <c r="AF186" s="290">
        <f t="shared" si="214"/>
        <v>0</v>
      </c>
      <c r="AG186" s="290">
        <f t="shared" si="214"/>
        <v>0</v>
      </c>
      <c r="AH186" s="290">
        <f t="shared" si="214"/>
        <v>0</v>
      </c>
      <c r="AI186" s="290">
        <f t="shared" si="214"/>
        <v>0</v>
      </c>
      <c r="AJ186" s="290">
        <f t="shared" si="214"/>
        <v>0</v>
      </c>
      <c r="AK186" s="307">
        <f t="shared" si="214"/>
        <v>0</v>
      </c>
      <c r="AL186" s="307">
        <f t="shared" si="214"/>
        <v>0</v>
      </c>
      <c r="AM186" s="289">
        <f t="shared" si="214"/>
        <v>0</v>
      </c>
      <c r="AN186" s="289">
        <f t="shared" si="214"/>
        <v>0</v>
      </c>
      <c r="AO186" s="290">
        <f t="shared" si="214"/>
        <v>0</v>
      </c>
      <c r="AP186" s="290">
        <f t="shared" si="214"/>
        <v>0</v>
      </c>
      <c r="AQ186" s="290">
        <f t="shared" si="214"/>
        <v>0</v>
      </c>
      <c r="AR186" s="290">
        <f t="shared" si="214"/>
        <v>0</v>
      </c>
      <c r="AS186" s="290">
        <f t="shared" si="214"/>
        <v>0</v>
      </c>
      <c r="AT186" s="290">
        <f t="shared" si="214"/>
        <v>0</v>
      </c>
      <c r="AU186" s="290">
        <f t="shared" si="214"/>
        <v>0</v>
      </c>
      <c r="AV186" s="290">
        <f t="shared" si="214"/>
        <v>0</v>
      </c>
      <c r="AW186" s="307">
        <f t="shared" si="214"/>
        <v>0</v>
      </c>
      <c r="AX186" s="307">
        <f t="shared" si="214"/>
        <v>0</v>
      </c>
      <c r="AY186" s="289">
        <f t="shared" si="214"/>
        <v>0</v>
      </c>
      <c r="AZ186" s="289">
        <f t="shared" si="214"/>
        <v>0</v>
      </c>
      <c r="BA186" s="290">
        <f t="shared" si="214"/>
        <v>0</v>
      </c>
      <c r="BB186" s="290">
        <f t="shared" si="214"/>
        <v>0</v>
      </c>
      <c r="BC186" s="290">
        <f t="shared" si="214"/>
        <v>0</v>
      </c>
      <c r="BD186" s="290">
        <f t="shared" si="214"/>
        <v>0</v>
      </c>
      <c r="BE186" s="290">
        <f t="shared" si="214"/>
        <v>0</v>
      </c>
      <c r="BF186" s="290">
        <f t="shared" si="214"/>
        <v>0</v>
      </c>
      <c r="BG186" s="290">
        <f t="shared" si="214"/>
        <v>0</v>
      </c>
      <c r="BH186" s="290">
        <f t="shared" si="214"/>
        <v>0</v>
      </c>
      <c r="BI186" s="307">
        <f t="shared" si="214"/>
        <v>0</v>
      </c>
      <c r="BJ186" s="307">
        <f t="shared" si="214"/>
        <v>0</v>
      </c>
      <c r="BK186" s="289">
        <f t="shared" si="214"/>
        <v>0</v>
      </c>
      <c r="BL186" s="289">
        <f t="shared" si="214"/>
        <v>0</v>
      </c>
      <c r="BM186" s="290">
        <f t="shared" si="214"/>
        <v>0</v>
      </c>
      <c r="BN186" s="290">
        <f t="shared" si="214"/>
        <v>0</v>
      </c>
      <c r="BO186" s="290">
        <f t="shared" si="214"/>
        <v>0</v>
      </c>
      <c r="BP186" s="290">
        <f t="shared" ref="BP186:CH186" si="215">BP184+BP185</f>
        <v>0</v>
      </c>
      <c r="BQ186" s="290">
        <f t="shared" si="215"/>
        <v>0</v>
      </c>
      <c r="BR186" s="290">
        <f t="shared" si="215"/>
        <v>0</v>
      </c>
      <c r="BS186" s="290">
        <f t="shared" si="215"/>
        <v>0</v>
      </c>
      <c r="BT186" s="290">
        <f t="shared" si="215"/>
        <v>0</v>
      </c>
      <c r="BU186" s="307">
        <f t="shared" si="215"/>
        <v>0</v>
      </c>
      <c r="BV186" s="307">
        <f t="shared" si="215"/>
        <v>0</v>
      </c>
      <c r="BW186" s="289">
        <f t="shared" si="215"/>
        <v>0</v>
      </c>
      <c r="BX186" s="289">
        <f t="shared" si="215"/>
        <v>0</v>
      </c>
      <c r="BY186" s="290">
        <f t="shared" si="215"/>
        <v>0</v>
      </c>
      <c r="BZ186" s="290">
        <f t="shared" si="215"/>
        <v>0</v>
      </c>
      <c r="CA186" s="290">
        <f t="shared" si="215"/>
        <v>0</v>
      </c>
      <c r="CB186" s="290">
        <f t="shared" si="215"/>
        <v>0</v>
      </c>
      <c r="CC186" s="290">
        <f t="shared" si="215"/>
        <v>0</v>
      </c>
      <c r="CD186" s="290">
        <f t="shared" si="215"/>
        <v>0</v>
      </c>
      <c r="CE186" s="290">
        <f t="shared" si="215"/>
        <v>0</v>
      </c>
      <c r="CF186" s="290">
        <f t="shared" si="215"/>
        <v>0</v>
      </c>
      <c r="CG186" s="307">
        <f t="shared" si="215"/>
        <v>0</v>
      </c>
      <c r="CH186" s="364">
        <f t="shared" si="215"/>
        <v>0</v>
      </c>
    </row>
    <row r="187" spans="1:86" ht="15" thickBot="1" x14ac:dyDescent="0.35">
      <c r="A187" s="127"/>
      <c r="B187" s="127"/>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row>
    <row r="188" spans="1:86" ht="15" thickBot="1" x14ac:dyDescent="0.35">
      <c r="A188" s="127"/>
      <c r="B188" s="353" t="s">
        <v>114</v>
      </c>
      <c r="C188" s="367">
        <v>43831</v>
      </c>
      <c r="D188" s="367">
        <v>43862</v>
      </c>
      <c r="E188" s="367">
        <v>43891</v>
      </c>
      <c r="F188" s="367">
        <v>43922</v>
      </c>
      <c r="G188" s="367">
        <v>43952</v>
      </c>
      <c r="H188" s="367">
        <v>43983</v>
      </c>
      <c r="I188" s="367">
        <v>44013</v>
      </c>
      <c r="J188" s="367">
        <v>44044</v>
      </c>
      <c r="K188" s="367">
        <v>44075</v>
      </c>
      <c r="L188" s="367">
        <v>44105</v>
      </c>
      <c r="M188" s="367">
        <v>44136</v>
      </c>
      <c r="N188" s="367">
        <v>44166</v>
      </c>
      <c r="O188" s="367">
        <v>44197</v>
      </c>
      <c r="P188" s="367">
        <v>44228</v>
      </c>
      <c r="Q188" s="367">
        <v>44256</v>
      </c>
      <c r="R188" s="367">
        <v>44287</v>
      </c>
      <c r="S188" s="367">
        <v>44317</v>
      </c>
      <c r="T188" s="367">
        <v>44348</v>
      </c>
      <c r="U188" s="367">
        <v>44378</v>
      </c>
      <c r="V188" s="367">
        <v>44409</v>
      </c>
      <c r="W188" s="367">
        <v>44440</v>
      </c>
      <c r="X188" s="367">
        <v>44470</v>
      </c>
      <c r="Y188" s="367">
        <v>44501</v>
      </c>
      <c r="Z188" s="367">
        <v>44531</v>
      </c>
      <c r="AA188" s="367">
        <v>44562</v>
      </c>
      <c r="AB188" s="367">
        <v>44593</v>
      </c>
      <c r="AC188" s="367">
        <v>44621</v>
      </c>
      <c r="AD188" s="367">
        <v>44652</v>
      </c>
      <c r="AE188" s="367">
        <v>44682</v>
      </c>
      <c r="AF188" s="367">
        <v>44713</v>
      </c>
      <c r="AG188" s="367">
        <v>44743</v>
      </c>
      <c r="AH188" s="367">
        <v>44774</v>
      </c>
      <c r="AI188" s="367">
        <v>44805</v>
      </c>
      <c r="AJ188" s="367">
        <v>44835</v>
      </c>
      <c r="AK188" s="367">
        <v>44866</v>
      </c>
      <c r="AL188" s="367">
        <v>44896</v>
      </c>
      <c r="AM188" s="367">
        <v>44927</v>
      </c>
      <c r="AN188" s="367">
        <v>44958</v>
      </c>
      <c r="AO188" s="367">
        <v>44986</v>
      </c>
      <c r="AP188" s="367">
        <v>45017</v>
      </c>
      <c r="AQ188" s="367">
        <v>45047</v>
      </c>
      <c r="AR188" s="367">
        <v>45078</v>
      </c>
      <c r="AS188" s="367">
        <v>45108</v>
      </c>
      <c r="AT188" s="367">
        <v>45139</v>
      </c>
      <c r="AU188" s="367">
        <v>45170</v>
      </c>
      <c r="AV188" s="367">
        <v>45200</v>
      </c>
      <c r="AW188" s="367">
        <v>45231</v>
      </c>
      <c r="AX188" s="367">
        <v>45261</v>
      </c>
      <c r="AY188" s="367">
        <v>45292</v>
      </c>
      <c r="AZ188" s="367">
        <v>45323</v>
      </c>
      <c r="BA188" s="367">
        <v>45352</v>
      </c>
      <c r="BB188" s="367">
        <v>45383</v>
      </c>
      <c r="BC188" s="367">
        <v>45413</v>
      </c>
      <c r="BD188" s="367">
        <v>45444</v>
      </c>
      <c r="BE188" s="367">
        <v>45474</v>
      </c>
      <c r="BF188" s="367">
        <v>45505</v>
      </c>
      <c r="BG188" s="367">
        <v>45536</v>
      </c>
      <c r="BH188" s="367">
        <v>45566</v>
      </c>
      <c r="BI188" s="367">
        <v>45597</v>
      </c>
      <c r="BJ188" s="367">
        <v>45627</v>
      </c>
      <c r="BK188" s="367">
        <v>45658</v>
      </c>
      <c r="BL188" s="367">
        <v>45689</v>
      </c>
      <c r="BM188" s="367">
        <v>45717</v>
      </c>
      <c r="BN188" s="367">
        <v>45748</v>
      </c>
      <c r="BO188" s="367">
        <v>45778</v>
      </c>
      <c r="BP188" s="367">
        <v>45809</v>
      </c>
      <c r="BQ188" s="367">
        <v>45839</v>
      </c>
      <c r="BR188" s="367">
        <v>45870</v>
      </c>
      <c r="BS188" s="367">
        <v>45901</v>
      </c>
      <c r="BT188" s="367">
        <v>45931</v>
      </c>
      <c r="BU188" s="367">
        <v>45962</v>
      </c>
      <c r="BV188" s="367">
        <v>45992</v>
      </c>
      <c r="BW188" s="367">
        <v>46023</v>
      </c>
      <c r="BX188" s="367">
        <v>46054</v>
      </c>
      <c r="BY188" s="367">
        <v>46082</v>
      </c>
      <c r="BZ188" s="367">
        <v>46113</v>
      </c>
      <c r="CA188" s="367">
        <v>46143</v>
      </c>
      <c r="CB188" s="367">
        <v>46174</v>
      </c>
      <c r="CC188" s="367">
        <v>46204</v>
      </c>
      <c r="CD188" s="367">
        <v>46235</v>
      </c>
      <c r="CE188" s="367">
        <v>46266</v>
      </c>
      <c r="CF188" s="367">
        <v>46296</v>
      </c>
      <c r="CG188" s="367">
        <v>46327</v>
      </c>
      <c r="CH188" s="368">
        <v>46357</v>
      </c>
    </row>
    <row r="189" spans="1:86" x14ac:dyDescent="0.3">
      <c r="A189" s="127"/>
      <c r="B189" s="340" t="s">
        <v>257</v>
      </c>
      <c r="C189" s="144">
        <f>C157*'YTD PROGRAM SUMMARY'!C48</f>
        <v>0</v>
      </c>
      <c r="D189" s="144">
        <f>D157*'YTD PROGRAM SUMMARY'!D48</f>
        <v>0</v>
      </c>
      <c r="E189" s="144">
        <f>E157*'YTD PROGRAM SUMMARY'!E48</f>
        <v>0</v>
      </c>
      <c r="F189" s="144">
        <f>F157*'YTD PROGRAM SUMMARY'!F48</f>
        <v>0</v>
      </c>
      <c r="G189" s="144">
        <f>G157*'YTD PROGRAM SUMMARY'!G48</f>
        <v>0</v>
      </c>
      <c r="H189" s="144">
        <f>H157*'YTD PROGRAM SUMMARY'!H48</f>
        <v>0</v>
      </c>
      <c r="I189" s="144">
        <f>I157*'YTD PROGRAM SUMMARY'!I48</f>
        <v>0</v>
      </c>
      <c r="J189" s="144">
        <f>J157*'YTD PROGRAM SUMMARY'!J48</f>
        <v>0</v>
      </c>
      <c r="K189" s="144">
        <f>K157*'YTD PROGRAM SUMMARY'!K48</f>
        <v>0</v>
      </c>
      <c r="L189" s="144">
        <f>L157*'YTD PROGRAM SUMMARY'!L48</f>
        <v>0</v>
      </c>
      <c r="M189" s="144">
        <f>M157*'YTD PROGRAM SUMMARY'!M48</f>
        <v>0</v>
      </c>
      <c r="N189" s="144">
        <f>N157*'YTD PROGRAM SUMMARY'!N48</f>
        <v>0</v>
      </c>
      <c r="O189" s="292">
        <f>O157*'YTD PROGRAM SUMMARY'!O48</f>
        <v>0</v>
      </c>
      <c r="P189" s="292">
        <f>P157*'YTD PROGRAM SUMMARY'!P48</f>
        <v>0</v>
      </c>
      <c r="Q189" s="292">
        <f>Q157*'YTD PROGRAM SUMMARY'!Q48</f>
        <v>0</v>
      </c>
      <c r="R189" s="292">
        <f>R157*'YTD PROGRAM SUMMARY'!R48</f>
        <v>0</v>
      </c>
      <c r="S189" s="292">
        <f>S157*'YTD PROGRAM SUMMARY'!S48</f>
        <v>0</v>
      </c>
      <c r="T189" s="292">
        <f>T157*'YTD PROGRAM SUMMARY'!T48</f>
        <v>0</v>
      </c>
      <c r="U189" s="292">
        <f>U157*'YTD PROGRAM SUMMARY'!U48</f>
        <v>0</v>
      </c>
      <c r="V189" s="292">
        <f>V157*'YTD PROGRAM SUMMARY'!V48</f>
        <v>0</v>
      </c>
      <c r="W189" s="292">
        <f>W157*'YTD PROGRAM SUMMARY'!W48</f>
        <v>0</v>
      </c>
      <c r="X189" s="292">
        <f>X157*'YTD PROGRAM SUMMARY'!X48</f>
        <v>0</v>
      </c>
      <c r="Y189" s="292">
        <f>Y157*'YTD PROGRAM SUMMARY'!Y48</f>
        <v>0</v>
      </c>
      <c r="Z189" s="292">
        <f>Z157*'YTD PROGRAM SUMMARY'!Z48</f>
        <v>0</v>
      </c>
      <c r="AA189" s="292">
        <f>AA157*'YTD PROGRAM SUMMARY'!AA48</f>
        <v>0</v>
      </c>
      <c r="AB189" s="292">
        <f>AB157*'YTD PROGRAM SUMMARY'!AB48</f>
        <v>0</v>
      </c>
      <c r="AC189" s="292">
        <f>AC157*'YTD PROGRAM SUMMARY'!AC48</f>
        <v>0</v>
      </c>
      <c r="AD189" s="292">
        <f>AD157*'YTD PROGRAM SUMMARY'!AD48</f>
        <v>0</v>
      </c>
      <c r="AE189" s="292">
        <f>AE157*'YTD PROGRAM SUMMARY'!AE48</f>
        <v>0</v>
      </c>
      <c r="AF189" s="292">
        <f>AF157*'YTD PROGRAM SUMMARY'!AF48</f>
        <v>0</v>
      </c>
      <c r="AG189" s="292">
        <f>AG157*'YTD PROGRAM SUMMARY'!AG48</f>
        <v>0</v>
      </c>
      <c r="AH189" s="292">
        <f>AH157*'YTD PROGRAM SUMMARY'!AH48</f>
        <v>0</v>
      </c>
      <c r="AI189" s="292">
        <f>AI157*'YTD PROGRAM SUMMARY'!AI48</f>
        <v>0</v>
      </c>
      <c r="AJ189" s="292">
        <f>AJ157*'YTD PROGRAM SUMMARY'!AJ48</f>
        <v>0</v>
      </c>
      <c r="AK189" s="292">
        <f>AK157*'YTD PROGRAM SUMMARY'!AK48</f>
        <v>0</v>
      </c>
      <c r="AL189" s="292">
        <f>AL157*'YTD PROGRAM SUMMARY'!AL48</f>
        <v>0</v>
      </c>
      <c r="AM189" s="292">
        <f>AM157*'YTD PROGRAM SUMMARY'!AM48</f>
        <v>0</v>
      </c>
      <c r="AN189" s="292">
        <f>AN157*'YTD PROGRAM SUMMARY'!AN48</f>
        <v>0</v>
      </c>
      <c r="AO189" s="292">
        <f>AO157*'YTD PROGRAM SUMMARY'!AO48</f>
        <v>0</v>
      </c>
      <c r="AP189" s="292">
        <f>AP157*'YTD PROGRAM SUMMARY'!AP48</f>
        <v>0</v>
      </c>
      <c r="AQ189" s="292">
        <f>AQ157*'YTD PROGRAM SUMMARY'!AQ48</f>
        <v>0</v>
      </c>
      <c r="AR189" s="292">
        <f>AR157*'YTD PROGRAM SUMMARY'!AR48</f>
        <v>0</v>
      </c>
      <c r="AS189" s="292">
        <f>AS157*'YTD PROGRAM SUMMARY'!AS48</f>
        <v>0</v>
      </c>
      <c r="AT189" s="292">
        <f>AT157*'YTD PROGRAM SUMMARY'!AT48</f>
        <v>0</v>
      </c>
      <c r="AU189" s="292">
        <f>AU157*'YTD PROGRAM SUMMARY'!AU48</f>
        <v>0</v>
      </c>
      <c r="AV189" s="292">
        <f>AV157*'YTD PROGRAM SUMMARY'!AV48</f>
        <v>0</v>
      </c>
      <c r="AW189" s="292">
        <f>AW157*'YTD PROGRAM SUMMARY'!AW48</f>
        <v>0</v>
      </c>
      <c r="AX189" s="292">
        <f>AX157*'YTD PROGRAM SUMMARY'!AX48</f>
        <v>0</v>
      </c>
      <c r="AY189" s="292">
        <f>AY157*'YTD PROGRAM SUMMARY'!AY48</f>
        <v>0</v>
      </c>
      <c r="AZ189" s="292">
        <f>AZ157*'YTD PROGRAM SUMMARY'!AZ48</f>
        <v>0</v>
      </c>
      <c r="BA189" s="292">
        <f>BA157*'YTD PROGRAM SUMMARY'!BA48</f>
        <v>0</v>
      </c>
      <c r="BB189" s="292">
        <f>BB157*'YTD PROGRAM SUMMARY'!BB48</f>
        <v>0</v>
      </c>
      <c r="BC189" s="292">
        <f>BC157*'YTD PROGRAM SUMMARY'!BC48</f>
        <v>0</v>
      </c>
      <c r="BD189" s="292">
        <f>BD157*'YTD PROGRAM SUMMARY'!BD48</f>
        <v>0</v>
      </c>
      <c r="BE189" s="292">
        <f>BE157*'YTD PROGRAM SUMMARY'!BE48</f>
        <v>0</v>
      </c>
      <c r="BF189" s="292">
        <f>BF157*'YTD PROGRAM SUMMARY'!BF48</f>
        <v>0</v>
      </c>
      <c r="BG189" s="292">
        <f>BG157*'YTD PROGRAM SUMMARY'!BG48</f>
        <v>0</v>
      </c>
      <c r="BH189" s="292">
        <f>BH157*'YTD PROGRAM SUMMARY'!BH48</f>
        <v>0</v>
      </c>
      <c r="BI189" s="292">
        <f>BI157*'YTD PROGRAM SUMMARY'!BI48</f>
        <v>0</v>
      </c>
      <c r="BJ189" s="292">
        <f>BJ157*'YTD PROGRAM SUMMARY'!BJ48</f>
        <v>0</v>
      </c>
      <c r="BK189" s="292">
        <f>BK157*'YTD PROGRAM SUMMARY'!BK48</f>
        <v>0</v>
      </c>
      <c r="BL189" s="292">
        <f>BL157*'YTD PROGRAM SUMMARY'!BL48</f>
        <v>0</v>
      </c>
      <c r="BM189" s="292">
        <f>BM157*'YTD PROGRAM SUMMARY'!BM48</f>
        <v>0</v>
      </c>
      <c r="BN189" s="292">
        <f>BN157*'YTD PROGRAM SUMMARY'!BN48</f>
        <v>0</v>
      </c>
      <c r="BO189" s="292">
        <f>BO157*'YTD PROGRAM SUMMARY'!BO48</f>
        <v>0</v>
      </c>
      <c r="BP189" s="292">
        <f>BP157*'YTD PROGRAM SUMMARY'!BP48</f>
        <v>0</v>
      </c>
      <c r="BQ189" s="292">
        <f>BQ157*'YTD PROGRAM SUMMARY'!BQ48</f>
        <v>0</v>
      </c>
      <c r="BR189" s="292">
        <f>BR157*'YTD PROGRAM SUMMARY'!BR48</f>
        <v>0</v>
      </c>
      <c r="BS189" s="292">
        <f>BS157*'YTD PROGRAM SUMMARY'!BS48</f>
        <v>0</v>
      </c>
      <c r="BT189" s="292">
        <f>BT157*'YTD PROGRAM SUMMARY'!BT48</f>
        <v>0</v>
      </c>
      <c r="BU189" s="292">
        <f>BU157*'YTD PROGRAM SUMMARY'!BU48</f>
        <v>0</v>
      </c>
      <c r="BV189" s="292">
        <f>BV157*'YTD PROGRAM SUMMARY'!BV48</f>
        <v>0</v>
      </c>
      <c r="BW189" s="292">
        <f>BW157*'YTD PROGRAM SUMMARY'!BW48</f>
        <v>0</v>
      </c>
      <c r="BX189" s="292">
        <f>BX157*'YTD PROGRAM SUMMARY'!BX48</f>
        <v>0</v>
      </c>
      <c r="BY189" s="292">
        <f>BY157*'YTD PROGRAM SUMMARY'!BY48</f>
        <v>0</v>
      </c>
      <c r="BZ189" s="292">
        <f>BZ157*'YTD PROGRAM SUMMARY'!BZ48</f>
        <v>0</v>
      </c>
      <c r="CA189" s="292">
        <f>CA157*'YTD PROGRAM SUMMARY'!CA48</f>
        <v>0</v>
      </c>
      <c r="CB189" s="292">
        <f>CB157*'YTD PROGRAM SUMMARY'!CB48</f>
        <v>0</v>
      </c>
      <c r="CC189" s="292">
        <f>CC157*'YTD PROGRAM SUMMARY'!CC48</f>
        <v>0</v>
      </c>
      <c r="CD189" s="292">
        <f>CD157*'YTD PROGRAM SUMMARY'!CD48</f>
        <v>0</v>
      </c>
      <c r="CE189" s="292">
        <f>CE157*'YTD PROGRAM SUMMARY'!CE48</f>
        <v>0</v>
      </c>
      <c r="CF189" s="292">
        <f>CF157*'YTD PROGRAM SUMMARY'!CF48</f>
        <v>0</v>
      </c>
      <c r="CG189" s="292">
        <f>CG157*'YTD PROGRAM SUMMARY'!CG48</f>
        <v>0</v>
      </c>
      <c r="CH189" s="293">
        <f>CH157*'YTD PROGRAM SUMMARY'!CH48</f>
        <v>0</v>
      </c>
    </row>
    <row r="190" spans="1:86" ht="15" thickBot="1" x14ac:dyDescent="0.35">
      <c r="A190" s="127"/>
      <c r="B190" s="327" t="s">
        <v>258</v>
      </c>
      <c r="C190" s="137">
        <f>C176*'YTD PROGRAM SUMMARY'!C48</f>
        <v>0</v>
      </c>
      <c r="D190" s="137">
        <f>D176*'YTD PROGRAM SUMMARY'!D48</f>
        <v>0</v>
      </c>
      <c r="E190" s="137">
        <f>E176*'YTD PROGRAM SUMMARY'!E48</f>
        <v>0</v>
      </c>
      <c r="F190" s="137">
        <f>F176*'YTD PROGRAM SUMMARY'!F48</f>
        <v>0</v>
      </c>
      <c r="G190" s="137">
        <f>G176*'YTD PROGRAM SUMMARY'!G48</f>
        <v>0</v>
      </c>
      <c r="H190" s="137">
        <f>H176*'YTD PROGRAM SUMMARY'!H48</f>
        <v>0</v>
      </c>
      <c r="I190" s="137">
        <f>I176*'YTD PROGRAM SUMMARY'!I48</f>
        <v>0</v>
      </c>
      <c r="J190" s="137">
        <f>J176*'YTD PROGRAM SUMMARY'!J48</f>
        <v>0</v>
      </c>
      <c r="K190" s="137">
        <f>K176*'YTD PROGRAM SUMMARY'!K48</f>
        <v>0</v>
      </c>
      <c r="L190" s="137">
        <f>L176*'YTD PROGRAM SUMMARY'!L48</f>
        <v>0</v>
      </c>
      <c r="M190" s="137">
        <f>M176*'YTD PROGRAM SUMMARY'!M48</f>
        <v>0</v>
      </c>
      <c r="N190" s="137">
        <f>N176*'YTD PROGRAM SUMMARY'!N48</f>
        <v>0</v>
      </c>
      <c r="O190" s="284">
        <f>O176*'YTD PROGRAM SUMMARY'!O48</f>
        <v>0</v>
      </c>
      <c r="P190" s="284">
        <f>P176*'YTD PROGRAM SUMMARY'!P48</f>
        <v>0</v>
      </c>
      <c r="Q190" s="284">
        <f>Q176*'YTD PROGRAM SUMMARY'!Q48</f>
        <v>0</v>
      </c>
      <c r="R190" s="284">
        <f>R176*'YTD PROGRAM SUMMARY'!R48</f>
        <v>0</v>
      </c>
      <c r="S190" s="284">
        <f>S176*'YTD PROGRAM SUMMARY'!S48</f>
        <v>0</v>
      </c>
      <c r="T190" s="284">
        <f>T176*'YTD PROGRAM SUMMARY'!T48</f>
        <v>0</v>
      </c>
      <c r="U190" s="284">
        <f>U176*'YTD PROGRAM SUMMARY'!U48</f>
        <v>0</v>
      </c>
      <c r="V190" s="284">
        <f>V176*'YTD PROGRAM SUMMARY'!V48</f>
        <v>0</v>
      </c>
      <c r="W190" s="284">
        <f>W176*'YTD PROGRAM SUMMARY'!W48</f>
        <v>0</v>
      </c>
      <c r="X190" s="284">
        <f>X176*'YTD PROGRAM SUMMARY'!X48</f>
        <v>0</v>
      </c>
      <c r="Y190" s="284">
        <f>Y176*'YTD PROGRAM SUMMARY'!Y48</f>
        <v>0</v>
      </c>
      <c r="Z190" s="284">
        <f>Z176*'YTD PROGRAM SUMMARY'!Z48</f>
        <v>0</v>
      </c>
      <c r="AA190" s="284">
        <f>AA176*'YTD PROGRAM SUMMARY'!AA48</f>
        <v>0</v>
      </c>
      <c r="AB190" s="284">
        <f>AB176*'YTD PROGRAM SUMMARY'!AB48</f>
        <v>0</v>
      </c>
      <c r="AC190" s="284">
        <f>AC176*'YTD PROGRAM SUMMARY'!AC48</f>
        <v>0</v>
      </c>
      <c r="AD190" s="284">
        <f>AD176*'YTD PROGRAM SUMMARY'!AD48</f>
        <v>0</v>
      </c>
      <c r="AE190" s="284">
        <f>AE176*'YTD PROGRAM SUMMARY'!AE48</f>
        <v>0</v>
      </c>
      <c r="AF190" s="284">
        <f>AF176*'YTD PROGRAM SUMMARY'!AF48</f>
        <v>0</v>
      </c>
      <c r="AG190" s="284">
        <f>AG176*'YTD PROGRAM SUMMARY'!AG48</f>
        <v>0</v>
      </c>
      <c r="AH190" s="284">
        <f>AH176*'YTD PROGRAM SUMMARY'!AH48</f>
        <v>0</v>
      </c>
      <c r="AI190" s="284">
        <f>AI176*'YTD PROGRAM SUMMARY'!AI48</f>
        <v>0</v>
      </c>
      <c r="AJ190" s="284">
        <f>AJ176*'YTD PROGRAM SUMMARY'!AJ48</f>
        <v>0</v>
      </c>
      <c r="AK190" s="284">
        <f>AK176*'YTD PROGRAM SUMMARY'!AK48</f>
        <v>0</v>
      </c>
      <c r="AL190" s="284">
        <f>AL176*'YTD PROGRAM SUMMARY'!AL48</f>
        <v>0</v>
      </c>
      <c r="AM190" s="284">
        <f>AM176*'YTD PROGRAM SUMMARY'!AM48</f>
        <v>0</v>
      </c>
      <c r="AN190" s="284">
        <f>AN176*'YTD PROGRAM SUMMARY'!AN48</f>
        <v>0</v>
      </c>
      <c r="AO190" s="284">
        <f>AO176*'YTD PROGRAM SUMMARY'!AO48</f>
        <v>0</v>
      </c>
      <c r="AP190" s="284">
        <f>AP176*'YTD PROGRAM SUMMARY'!AP48</f>
        <v>0</v>
      </c>
      <c r="AQ190" s="284">
        <f>AQ176*'YTD PROGRAM SUMMARY'!AQ48</f>
        <v>0</v>
      </c>
      <c r="AR190" s="284">
        <f>AR176*'YTD PROGRAM SUMMARY'!AR48</f>
        <v>0</v>
      </c>
      <c r="AS190" s="284">
        <f>AS176*'YTD PROGRAM SUMMARY'!AS48</f>
        <v>0</v>
      </c>
      <c r="AT190" s="284">
        <f>AT176*'YTD PROGRAM SUMMARY'!AT48</f>
        <v>0</v>
      </c>
      <c r="AU190" s="284">
        <f>AU176*'YTD PROGRAM SUMMARY'!AU48</f>
        <v>0</v>
      </c>
      <c r="AV190" s="284">
        <f>AV176*'YTD PROGRAM SUMMARY'!AV48</f>
        <v>0</v>
      </c>
      <c r="AW190" s="284">
        <f>AW176*'YTD PROGRAM SUMMARY'!AW48</f>
        <v>0</v>
      </c>
      <c r="AX190" s="284">
        <f>AX176*'YTD PROGRAM SUMMARY'!AX48</f>
        <v>0</v>
      </c>
      <c r="AY190" s="284">
        <f>AY176*'YTD PROGRAM SUMMARY'!AY48</f>
        <v>0</v>
      </c>
      <c r="AZ190" s="284">
        <f>AZ176*'YTD PROGRAM SUMMARY'!AZ48</f>
        <v>0</v>
      </c>
      <c r="BA190" s="284">
        <f>BA176*'YTD PROGRAM SUMMARY'!BA48</f>
        <v>0</v>
      </c>
      <c r="BB190" s="284">
        <f>BB176*'YTD PROGRAM SUMMARY'!BB48</f>
        <v>0</v>
      </c>
      <c r="BC190" s="284">
        <f>BC176*'YTD PROGRAM SUMMARY'!BC48</f>
        <v>0</v>
      </c>
      <c r="BD190" s="284">
        <f>BD176*'YTD PROGRAM SUMMARY'!BD48</f>
        <v>0</v>
      </c>
      <c r="BE190" s="284">
        <f>BE176*'YTD PROGRAM SUMMARY'!BE48</f>
        <v>0</v>
      </c>
      <c r="BF190" s="284">
        <f>BF176*'YTD PROGRAM SUMMARY'!BF48</f>
        <v>0</v>
      </c>
      <c r="BG190" s="284">
        <f>BG176*'YTD PROGRAM SUMMARY'!BG48</f>
        <v>0</v>
      </c>
      <c r="BH190" s="284">
        <f>BH176*'YTD PROGRAM SUMMARY'!BH48</f>
        <v>0</v>
      </c>
      <c r="BI190" s="284">
        <f>BI176*'YTD PROGRAM SUMMARY'!BI48</f>
        <v>0</v>
      </c>
      <c r="BJ190" s="284">
        <f>BJ176*'YTD PROGRAM SUMMARY'!BJ48</f>
        <v>0</v>
      </c>
      <c r="BK190" s="284">
        <f>BK176*'YTD PROGRAM SUMMARY'!BK48</f>
        <v>0</v>
      </c>
      <c r="BL190" s="284">
        <f>BL176*'YTD PROGRAM SUMMARY'!BL48</f>
        <v>0</v>
      </c>
      <c r="BM190" s="284">
        <f>BM176*'YTD PROGRAM SUMMARY'!BM48</f>
        <v>0</v>
      </c>
      <c r="BN190" s="284">
        <f>BN176*'YTD PROGRAM SUMMARY'!BN48</f>
        <v>0</v>
      </c>
      <c r="BO190" s="284">
        <f>BO176*'YTD PROGRAM SUMMARY'!BO48</f>
        <v>0</v>
      </c>
      <c r="BP190" s="284">
        <f>BP176*'YTD PROGRAM SUMMARY'!BP48</f>
        <v>0</v>
      </c>
      <c r="BQ190" s="284">
        <f>BQ176*'YTD PROGRAM SUMMARY'!BQ48</f>
        <v>0</v>
      </c>
      <c r="BR190" s="284">
        <f>BR176*'YTD PROGRAM SUMMARY'!BR48</f>
        <v>0</v>
      </c>
      <c r="BS190" s="284">
        <f>BS176*'YTD PROGRAM SUMMARY'!BS48</f>
        <v>0</v>
      </c>
      <c r="BT190" s="284">
        <f>BT176*'YTD PROGRAM SUMMARY'!BT48</f>
        <v>0</v>
      </c>
      <c r="BU190" s="284">
        <f>BU176*'YTD PROGRAM SUMMARY'!BU48</f>
        <v>0</v>
      </c>
      <c r="BV190" s="284">
        <f>BV176*'YTD PROGRAM SUMMARY'!BV48</f>
        <v>0</v>
      </c>
      <c r="BW190" s="284">
        <f>BW176*'YTD PROGRAM SUMMARY'!BW48</f>
        <v>0</v>
      </c>
      <c r="BX190" s="284">
        <f>BX176*'YTD PROGRAM SUMMARY'!BX48</f>
        <v>0</v>
      </c>
      <c r="BY190" s="284">
        <f>BY176*'YTD PROGRAM SUMMARY'!BY48</f>
        <v>0</v>
      </c>
      <c r="BZ190" s="284">
        <f>BZ176*'YTD PROGRAM SUMMARY'!BZ48</f>
        <v>0</v>
      </c>
      <c r="CA190" s="284">
        <f>CA176*'YTD PROGRAM SUMMARY'!CA48</f>
        <v>0</v>
      </c>
      <c r="CB190" s="284">
        <f>CB176*'YTD PROGRAM SUMMARY'!CB48</f>
        <v>0</v>
      </c>
      <c r="CC190" s="284">
        <f>CC176*'YTD PROGRAM SUMMARY'!CC48</f>
        <v>0</v>
      </c>
      <c r="CD190" s="284">
        <f>CD176*'YTD PROGRAM SUMMARY'!CD48</f>
        <v>0</v>
      </c>
      <c r="CE190" s="284">
        <f>CE176*'YTD PROGRAM SUMMARY'!CE48</f>
        <v>0</v>
      </c>
      <c r="CF190" s="284">
        <f>CF176*'YTD PROGRAM SUMMARY'!CF48</f>
        <v>0</v>
      </c>
      <c r="CG190" s="284">
        <f>CG176*'YTD PROGRAM SUMMARY'!CG48</f>
        <v>0</v>
      </c>
      <c r="CH190" s="285">
        <f>CH176*'YTD PROGRAM SUMMARY'!CH48</f>
        <v>0</v>
      </c>
    </row>
    <row r="191" spans="1:86" x14ac:dyDescent="0.3">
      <c r="A191" s="127"/>
      <c r="B191" s="340" t="s">
        <v>259</v>
      </c>
      <c r="C191" s="138">
        <f>IFERROR(C189/C73,0)</f>
        <v>0</v>
      </c>
      <c r="D191" s="138">
        <f t="shared" ref="D191:BO191" si="216">IFERROR(D189/D73,0)</f>
        <v>0</v>
      </c>
      <c r="E191" s="138">
        <f t="shared" si="216"/>
        <v>0</v>
      </c>
      <c r="F191" s="138">
        <f t="shared" si="216"/>
        <v>0</v>
      </c>
      <c r="G191" s="138">
        <f t="shared" si="216"/>
        <v>0</v>
      </c>
      <c r="H191" s="138">
        <f t="shared" si="216"/>
        <v>0</v>
      </c>
      <c r="I191" s="138">
        <f t="shared" si="216"/>
        <v>0</v>
      </c>
      <c r="J191" s="138">
        <f t="shared" si="216"/>
        <v>0</v>
      </c>
      <c r="K191" s="138">
        <f t="shared" si="216"/>
        <v>0</v>
      </c>
      <c r="L191" s="138">
        <f t="shared" si="216"/>
        <v>0</v>
      </c>
      <c r="M191" s="138">
        <f t="shared" si="216"/>
        <v>0</v>
      </c>
      <c r="N191" s="138">
        <f t="shared" si="216"/>
        <v>0</v>
      </c>
      <c r="O191" s="286">
        <f t="shared" si="216"/>
        <v>0</v>
      </c>
      <c r="P191" s="286">
        <f t="shared" si="216"/>
        <v>0</v>
      </c>
      <c r="Q191" s="286">
        <f t="shared" si="216"/>
        <v>0</v>
      </c>
      <c r="R191" s="286">
        <f t="shared" si="216"/>
        <v>0</v>
      </c>
      <c r="S191" s="286">
        <f t="shared" si="216"/>
        <v>0</v>
      </c>
      <c r="T191" s="286">
        <f t="shared" si="216"/>
        <v>0</v>
      </c>
      <c r="U191" s="286">
        <f t="shared" si="216"/>
        <v>0</v>
      </c>
      <c r="V191" s="286">
        <f t="shared" si="216"/>
        <v>0</v>
      </c>
      <c r="W191" s="286">
        <f t="shared" si="216"/>
        <v>0</v>
      </c>
      <c r="X191" s="286">
        <f t="shared" si="216"/>
        <v>0</v>
      </c>
      <c r="Y191" s="286">
        <f t="shared" si="216"/>
        <v>0</v>
      </c>
      <c r="Z191" s="286">
        <f t="shared" si="216"/>
        <v>0</v>
      </c>
      <c r="AA191" s="286">
        <f t="shared" si="216"/>
        <v>0</v>
      </c>
      <c r="AB191" s="286">
        <f t="shared" si="216"/>
        <v>0</v>
      </c>
      <c r="AC191" s="286">
        <f t="shared" si="216"/>
        <v>0</v>
      </c>
      <c r="AD191" s="286">
        <f t="shared" si="216"/>
        <v>0</v>
      </c>
      <c r="AE191" s="286">
        <f t="shared" si="216"/>
        <v>0</v>
      </c>
      <c r="AF191" s="286">
        <f t="shared" si="216"/>
        <v>0</v>
      </c>
      <c r="AG191" s="286">
        <f t="shared" si="216"/>
        <v>0</v>
      </c>
      <c r="AH191" s="286">
        <f t="shared" si="216"/>
        <v>0</v>
      </c>
      <c r="AI191" s="286">
        <f t="shared" si="216"/>
        <v>0</v>
      </c>
      <c r="AJ191" s="286">
        <f t="shared" si="216"/>
        <v>0</v>
      </c>
      <c r="AK191" s="286">
        <f t="shared" si="216"/>
        <v>0</v>
      </c>
      <c r="AL191" s="286">
        <f t="shared" si="216"/>
        <v>0</v>
      </c>
      <c r="AM191" s="286">
        <f t="shared" si="216"/>
        <v>0</v>
      </c>
      <c r="AN191" s="286">
        <f t="shared" si="216"/>
        <v>0</v>
      </c>
      <c r="AO191" s="286">
        <f t="shared" si="216"/>
        <v>0</v>
      </c>
      <c r="AP191" s="286">
        <f t="shared" si="216"/>
        <v>0</v>
      </c>
      <c r="AQ191" s="286">
        <f t="shared" si="216"/>
        <v>0</v>
      </c>
      <c r="AR191" s="286">
        <f t="shared" si="216"/>
        <v>0</v>
      </c>
      <c r="AS191" s="286">
        <f t="shared" si="216"/>
        <v>0</v>
      </c>
      <c r="AT191" s="286">
        <f t="shared" si="216"/>
        <v>0</v>
      </c>
      <c r="AU191" s="286">
        <f t="shared" si="216"/>
        <v>0</v>
      </c>
      <c r="AV191" s="286">
        <f t="shared" si="216"/>
        <v>0</v>
      </c>
      <c r="AW191" s="286">
        <f t="shared" si="216"/>
        <v>0</v>
      </c>
      <c r="AX191" s="286">
        <f t="shared" si="216"/>
        <v>0</v>
      </c>
      <c r="AY191" s="286">
        <f t="shared" si="216"/>
        <v>0</v>
      </c>
      <c r="AZ191" s="286">
        <f t="shared" si="216"/>
        <v>0</v>
      </c>
      <c r="BA191" s="286">
        <f t="shared" si="216"/>
        <v>0</v>
      </c>
      <c r="BB191" s="286">
        <f t="shared" si="216"/>
        <v>0</v>
      </c>
      <c r="BC191" s="286">
        <f t="shared" si="216"/>
        <v>0</v>
      </c>
      <c r="BD191" s="286">
        <f t="shared" si="216"/>
        <v>0</v>
      </c>
      <c r="BE191" s="286">
        <f t="shared" si="216"/>
        <v>0</v>
      </c>
      <c r="BF191" s="286">
        <f t="shared" si="216"/>
        <v>0</v>
      </c>
      <c r="BG191" s="286">
        <f t="shared" si="216"/>
        <v>0</v>
      </c>
      <c r="BH191" s="286">
        <f t="shared" si="216"/>
        <v>0</v>
      </c>
      <c r="BI191" s="286">
        <f t="shared" si="216"/>
        <v>0</v>
      </c>
      <c r="BJ191" s="286">
        <f t="shared" si="216"/>
        <v>0</v>
      </c>
      <c r="BK191" s="286">
        <f t="shared" si="216"/>
        <v>0</v>
      </c>
      <c r="BL191" s="286">
        <f t="shared" si="216"/>
        <v>0</v>
      </c>
      <c r="BM191" s="286">
        <f t="shared" si="216"/>
        <v>0</v>
      </c>
      <c r="BN191" s="286">
        <f t="shared" si="216"/>
        <v>0</v>
      </c>
      <c r="BO191" s="286">
        <f t="shared" si="216"/>
        <v>0</v>
      </c>
      <c r="BP191" s="286">
        <f t="shared" ref="BP191:CH191" si="217">IFERROR(BP189/BP73,0)</f>
        <v>0</v>
      </c>
      <c r="BQ191" s="286">
        <f t="shared" si="217"/>
        <v>0</v>
      </c>
      <c r="BR191" s="286">
        <f t="shared" si="217"/>
        <v>0</v>
      </c>
      <c r="BS191" s="286">
        <f t="shared" si="217"/>
        <v>0</v>
      </c>
      <c r="BT191" s="286">
        <f t="shared" si="217"/>
        <v>0</v>
      </c>
      <c r="BU191" s="286">
        <f t="shared" si="217"/>
        <v>0</v>
      </c>
      <c r="BV191" s="286">
        <f t="shared" si="217"/>
        <v>0</v>
      </c>
      <c r="BW191" s="286">
        <f t="shared" si="217"/>
        <v>0</v>
      </c>
      <c r="BX191" s="286">
        <f t="shared" si="217"/>
        <v>0</v>
      </c>
      <c r="BY191" s="286">
        <f t="shared" si="217"/>
        <v>0</v>
      </c>
      <c r="BZ191" s="286">
        <f t="shared" si="217"/>
        <v>0</v>
      </c>
      <c r="CA191" s="286">
        <f t="shared" si="217"/>
        <v>0</v>
      </c>
      <c r="CB191" s="286">
        <f t="shared" si="217"/>
        <v>0</v>
      </c>
      <c r="CC191" s="286">
        <f t="shared" si="217"/>
        <v>0</v>
      </c>
      <c r="CD191" s="286">
        <f t="shared" si="217"/>
        <v>0</v>
      </c>
      <c r="CE191" s="286">
        <f t="shared" si="217"/>
        <v>0</v>
      </c>
      <c r="CF191" s="286">
        <f t="shared" si="217"/>
        <v>0</v>
      </c>
      <c r="CG191" s="286">
        <f t="shared" si="217"/>
        <v>0</v>
      </c>
      <c r="CH191" s="294">
        <f t="shared" si="217"/>
        <v>0</v>
      </c>
    </row>
    <row r="192" spans="1:86" ht="15" thickBot="1" x14ac:dyDescent="0.35">
      <c r="A192" s="127"/>
      <c r="B192" s="327" t="s">
        <v>260</v>
      </c>
      <c r="C192" s="139">
        <f>IFERROR(C190/C73,0)</f>
        <v>0</v>
      </c>
      <c r="D192" s="139">
        <f t="shared" ref="D192:BO192" si="218">IFERROR(D190/D73,0)</f>
        <v>0</v>
      </c>
      <c r="E192" s="139">
        <f t="shared" si="218"/>
        <v>0</v>
      </c>
      <c r="F192" s="139">
        <f t="shared" si="218"/>
        <v>0</v>
      </c>
      <c r="G192" s="139">
        <f t="shared" si="218"/>
        <v>0</v>
      </c>
      <c r="H192" s="139">
        <f t="shared" si="218"/>
        <v>0</v>
      </c>
      <c r="I192" s="139">
        <f t="shared" si="218"/>
        <v>0</v>
      </c>
      <c r="J192" s="139">
        <f t="shared" si="218"/>
        <v>0</v>
      </c>
      <c r="K192" s="139">
        <f t="shared" si="218"/>
        <v>0</v>
      </c>
      <c r="L192" s="139">
        <f t="shared" si="218"/>
        <v>0</v>
      </c>
      <c r="M192" s="139">
        <f t="shared" si="218"/>
        <v>0</v>
      </c>
      <c r="N192" s="139">
        <f t="shared" si="218"/>
        <v>0</v>
      </c>
      <c r="O192" s="287">
        <f t="shared" si="218"/>
        <v>0</v>
      </c>
      <c r="P192" s="287">
        <f t="shared" si="218"/>
        <v>0</v>
      </c>
      <c r="Q192" s="287">
        <f t="shared" si="218"/>
        <v>0</v>
      </c>
      <c r="R192" s="287">
        <f t="shared" si="218"/>
        <v>0</v>
      </c>
      <c r="S192" s="287">
        <f t="shared" si="218"/>
        <v>0</v>
      </c>
      <c r="T192" s="287">
        <f t="shared" si="218"/>
        <v>0</v>
      </c>
      <c r="U192" s="287">
        <f t="shared" si="218"/>
        <v>0</v>
      </c>
      <c r="V192" s="287">
        <f t="shared" si="218"/>
        <v>0</v>
      </c>
      <c r="W192" s="287">
        <f t="shared" si="218"/>
        <v>0</v>
      </c>
      <c r="X192" s="287">
        <f t="shared" si="218"/>
        <v>0</v>
      </c>
      <c r="Y192" s="287">
        <f t="shared" si="218"/>
        <v>0</v>
      </c>
      <c r="Z192" s="287">
        <f t="shared" si="218"/>
        <v>0</v>
      </c>
      <c r="AA192" s="287">
        <f t="shared" si="218"/>
        <v>0</v>
      </c>
      <c r="AB192" s="287">
        <f t="shared" si="218"/>
        <v>0</v>
      </c>
      <c r="AC192" s="287">
        <f t="shared" si="218"/>
        <v>0</v>
      </c>
      <c r="AD192" s="287">
        <f t="shared" si="218"/>
        <v>0</v>
      </c>
      <c r="AE192" s="287">
        <f t="shared" si="218"/>
        <v>0</v>
      </c>
      <c r="AF192" s="287">
        <f t="shared" si="218"/>
        <v>0</v>
      </c>
      <c r="AG192" s="287">
        <f t="shared" si="218"/>
        <v>0</v>
      </c>
      <c r="AH192" s="287">
        <f t="shared" si="218"/>
        <v>0</v>
      </c>
      <c r="AI192" s="287">
        <f t="shared" si="218"/>
        <v>0</v>
      </c>
      <c r="AJ192" s="287">
        <f t="shared" si="218"/>
        <v>0</v>
      </c>
      <c r="AK192" s="287">
        <f t="shared" si="218"/>
        <v>0</v>
      </c>
      <c r="AL192" s="287">
        <f t="shared" si="218"/>
        <v>0</v>
      </c>
      <c r="AM192" s="287">
        <f t="shared" si="218"/>
        <v>0</v>
      </c>
      <c r="AN192" s="287">
        <f t="shared" si="218"/>
        <v>0</v>
      </c>
      <c r="AO192" s="287">
        <f t="shared" si="218"/>
        <v>0</v>
      </c>
      <c r="AP192" s="287">
        <f t="shared" si="218"/>
        <v>0</v>
      </c>
      <c r="AQ192" s="287">
        <f t="shared" si="218"/>
        <v>0</v>
      </c>
      <c r="AR192" s="287">
        <f t="shared" si="218"/>
        <v>0</v>
      </c>
      <c r="AS192" s="287">
        <f t="shared" si="218"/>
        <v>0</v>
      </c>
      <c r="AT192" s="287">
        <f t="shared" si="218"/>
        <v>0</v>
      </c>
      <c r="AU192" s="287">
        <f t="shared" si="218"/>
        <v>0</v>
      </c>
      <c r="AV192" s="287">
        <f t="shared" si="218"/>
        <v>0</v>
      </c>
      <c r="AW192" s="287">
        <f t="shared" si="218"/>
        <v>0</v>
      </c>
      <c r="AX192" s="287">
        <f t="shared" si="218"/>
        <v>0</v>
      </c>
      <c r="AY192" s="287">
        <f t="shared" si="218"/>
        <v>0</v>
      </c>
      <c r="AZ192" s="287">
        <f t="shared" si="218"/>
        <v>0</v>
      </c>
      <c r="BA192" s="287">
        <f t="shared" si="218"/>
        <v>0</v>
      </c>
      <c r="BB192" s="287">
        <f t="shared" si="218"/>
        <v>0</v>
      </c>
      <c r="BC192" s="287">
        <f t="shared" si="218"/>
        <v>0</v>
      </c>
      <c r="BD192" s="287">
        <f t="shared" si="218"/>
        <v>0</v>
      </c>
      <c r="BE192" s="287">
        <f t="shared" si="218"/>
        <v>0</v>
      </c>
      <c r="BF192" s="287">
        <f t="shared" si="218"/>
        <v>0</v>
      </c>
      <c r="BG192" s="287">
        <f t="shared" si="218"/>
        <v>0</v>
      </c>
      <c r="BH192" s="287">
        <f t="shared" si="218"/>
        <v>0</v>
      </c>
      <c r="BI192" s="287">
        <f t="shared" si="218"/>
        <v>0</v>
      </c>
      <c r="BJ192" s="287">
        <f t="shared" si="218"/>
        <v>0</v>
      </c>
      <c r="BK192" s="287">
        <f t="shared" si="218"/>
        <v>0</v>
      </c>
      <c r="BL192" s="287">
        <f t="shared" si="218"/>
        <v>0</v>
      </c>
      <c r="BM192" s="287">
        <f t="shared" si="218"/>
        <v>0</v>
      </c>
      <c r="BN192" s="287">
        <f t="shared" si="218"/>
        <v>0</v>
      </c>
      <c r="BO192" s="287">
        <f t="shared" si="218"/>
        <v>0</v>
      </c>
      <c r="BP192" s="287">
        <f t="shared" ref="BP192:CH192" si="219">IFERROR(BP190/BP73,0)</f>
        <v>0</v>
      </c>
      <c r="BQ192" s="287">
        <f t="shared" si="219"/>
        <v>0</v>
      </c>
      <c r="BR192" s="287">
        <f t="shared" si="219"/>
        <v>0</v>
      </c>
      <c r="BS192" s="287">
        <f t="shared" si="219"/>
        <v>0</v>
      </c>
      <c r="BT192" s="287">
        <f t="shared" si="219"/>
        <v>0</v>
      </c>
      <c r="BU192" s="287">
        <f t="shared" si="219"/>
        <v>0</v>
      </c>
      <c r="BV192" s="287">
        <f t="shared" si="219"/>
        <v>0</v>
      </c>
      <c r="BW192" s="287">
        <f t="shared" si="219"/>
        <v>0</v>
      </c>
      <c r="BX192" s="287">
        <f t="shared" si="219"/>
        <v>0</v>
      </c>
      <c r="BY192" s="287">
        <f t="shared" si="219"/>
        <v>0</v>
      </c>
      <c r="BZ192" s="287">
        <f t="shared" si="219"/>
        <v>0</v>
      </c>
      <c r="CA192" s="287">
        <f t="shared" si="219"/>
        <v>0</v>
      </c>
      <c r="CB192" s="287">
        <f t="shared" si="219"/>
        <v>0</v>
      </c>
      <c r="CC192" s="287">
        <f t="shared" si="219"/>
        <v>0</v>
      </c>
      <c r="CD192" s="287">
        <f t="shared" si="219"/>
        <v>0</v>
      </c>
      <c r="CE192" s="287">
        <f t="shared" si="219"/>
        <v>0</v>
      </c>
      <c r="CF192" s="287">
        <f t="shared" si="219"/>
        <v>0</v>
      </c>
      <c r="CG192" s="287">
        <f t="shared" si="219"/>
        <v>0</v>
      </c>
      <c r="CH192" s="288">
        <f t="shared" si="219"/>
        <v>0</v>
      </c>
    </row>
    <row r="193" spans="1:86" ht="15" thickBot="1" x14ac:dyDescent="0.35">
      <c r="A193" s="127"/>
      <c r="B193" s="355" t="s">
        <v>261</v>
      </c>
      <c r="C193" s="141">
        <f>C191+C192</f>
        <v>0</v>
      </c>
      <c r="D193" s="141">
        <f t="shared" ref="D193:BO193" si="220">D191+D192</f>
        <v>0</v>
      </c>
      <c r="E193" s="142">
        <f t="shared" si="220"/>
        <v>0</v>
      </c>
      <c r="F193" s="142">
        <f t="shared" si="220"/>
        <v>0</v>
      </c>
      <c r="G193" s="142">
        <f t="shared" si="220"/>
        <v>0</v>
      </c>
      <c r="H193" s="142">
        <f t="shared" si="220"/>
        <v>0</v>
      </c>
      <c r="I193" s="142">
        <f t="shared" si="220"/>
        <v>0</v>
      </c>
      <c r="J193" s="142">
        <f t="shared" si="220"/>
        <v>0</v>
      </c>
      <c r="K193" s="142">
        <f t="shared" si="220"/>
        <v>0</v>
      </c>
      <c r="L193" s="142">
        <f t="shared" si="220"/>
        <v>0</v>
      </c>
      <c r="M193" s="143">
        <f t="shared" si="220"/>
        <v>0</v>
      </c>
      <c r="N193" s="153">
        <f t="shared" si="220"/>
        <v>0</v>
      </c>
      <c r="O193" s="289">
        <f t="shared" si="220"/>
        <v>0</v>
      </c>
      <c r="P193" s="289">
        <f t="shared" si="220"/>
        <v>0</v>
      </c>
      <c r="Q193" s="290">
        <f t="shared" si="220"/>
        <v>0</v>
      </c>
      <c r="R193" s="290">
        <f t="shared" si="220"/>
        <v>0</v>
      </c>
      <c r="S193" s="290">
        <f t="shared" si="220"/>
        <v>0</v>
      </c>
      <c r="T193" s="290">
        <f t="shared" si="220"/>
        <v>0</v>
      </c>
      <c r="U193" s="290">
        <f t="shared" si="220"/>
        <v>0</v>
      </c>
      <c r="V193" s="290">
        <f t="shared" si="220"/>
        <v>0</v>
      </c>
      <c r="W193" s="290">
        <f t="shared" si="220"/>
        <v>0</v>
      </c>
      <c r="X193" s="290">
        <f t="shared" si="220"/>
        <v>0</v>
      </c>
      <c r="Y193" s="307">
        <f t="shared" si="220"/>
        <v>0</v>
      </c>
      <c r="Z193" s="307">
        <f t="shared" si="220"/>
        <v>0</v>
      </c>
      <c r="AA193" s="289">
        <f t="shared" si="220"/>
        <v>0</v>
      </c>
      <c r="AB193" s="289">
        <f t="shared" si="220"/>
        <v>0</v>
      </c>
      <c r="AC193" s="290">
        <f t="shared" si="220"/>
        <v>0</v>
      </c>
      <c r="AD193" s="290">
        <f t="shared" si="220"/>
        <v>0</v>
      </c>
      <c r="AE193" s="290">
        <f t="shared" si="220"/>
        <v>0</v>
      </c>
      <c r="AF193" s="290">
        <f t="shared" si="220"/>
        <v>0</v>
      </c>
      <c r="AG193" s="290">
        <f t="shared" si="220"/>
        <v>0</v>
      </c>
      <c r="AH193" s="290">
        <f t="shared" si="220"/>
        <v>0</v>
      </c>
      <c r="AI193" s="290">
        <f t="shared" si="220"/>
        <v>0</v>
      </c>
      <c r="AJ193" s="290">
        <f t="shared" si="220"/>
        <v>0</v>
      </c>
      <c r="AK193" s="307">
        <f t="shared" si="220"/>
        <v>0</v>
      </c>
      <c r="AL193" s="307">
        <f t="shared" si="220"/>
        <v>0</v>
      </c>
      <c r="AM193" s="289">
        <f t="shared" si="220"/>
        <v>0</v>
      </c>
      <c r="AN193" s="289">
        <f t="shared" si="220"/>
        <v>0</v>
      </c>
      <c r="AO193" s="290">
        <f t="shared" si="220"/>
        <v>0</v>
      </c>
      <c r="AP193" s="290">
        <f t="shared" si="220"/>
        <v>0</v>
      </c>
      <c r="AQ193" s="290">
        <f t="shared" si="220"/>
        <v>0</v>
      </c>
      <c r="AR193" s="290">
        <f t="shared" si="220"/>
        <v>0</v>
      </c>
      <c r="AS193" s="290">
        <f t="shared" si="220"/>
        <v>0</v>
      </c>
      <c r="AT193" s="290">
        <f t="shared" si="220"/>
        <v>0</v>
      </c>
      <c r="AU193" s="290">
        <f t="shared" si="220"/>
        <v>0</v>
      </c>
      <c r="AV193" s="290">
        <f t="shared" si="220"/>
        <v>0</v>
      </c>
      <c r="AW193" s="307">
        <f t="shared" si="220"/>
        <v>0</v>
      </c>
      <c r="AX193" s="307">
        <f t="shared" si="220"/>
        <v>0</v>
      </c>
      <c r="AY193" s="289">
        <f t="shared" si="220"/>
        <v>0</v>
      </c>
      <c r="AZ193" s="289">
        <f t="shared" si="220"/>
        <v>0</v>
      </c>
      <c r="BA193" s="290">
        <f t="shared" si="220"/>
        <v>0</v>
      </c>
      <c r="BB193" s="290">
        <f t="shared" si="220"/>
        <v>0</v>
      </c>
      <c r="BC193" s="290">
        <f t="shared" si="220"/>
        <v>0</v>
      </c>
      <c r="BD193" s="290">
        <f t="shared" si="220"/>
        <v>0</v>
      </c>
      <c r="BE193" s="290">
        <f t="shared" si="220"/>
        <v>0</v>
      </c>
      <c r="BF193" s="290">
        <f t="shared" si="220"/>
        <v>0</v>
      </c>
      <c r="BG193" s="290">
        <f t="shared" si="220"/>
        <v>0</v>
      </c>
      <c r="BH193" s="290">
        <f t="shared" si="220"/>
        <v>0</v>
      </c>
      <c r="BI193" s="307">
        <f t="shared" si="220"/>
        <v>0</v>
      </c>
      <c r="BJ193" s="307">
        <f t="shared" si="220"/>
        <v>0</v>
      </c>
      <c r="BK193" s="289">
        <f t="shared" si="220"/>
        <v>0</v>
      </c>
      <c r="BL193" s="289">
        <f t="shared" si="220"/>
        <v>0</v>
      </c>
      <c r="BM193" s="290">
        <f t="shared" si="220"/>
        <v>0</v>
      </c>
      <c r="BN193" s="290">
        <f t="shared" si="220"/>
        <v>0</v>
      </c>
      <c r="BO193" s="290">
        <f t="shared" si="220"/>
        <v>0</v>
      </c>
      <c r="BP193" s="290">
        <f t="shared" ref="BP193:CH193" si="221">BP191+BP192</f>
        <v>0</v>
      </c>
      <c r="BQ193" s="290">
        <f t="shared" si="221"/>
        <v>0</v>
      </c>
      <c r="BR193" s="290">
        <f t="shared" si="221"/>
        <v>0</v>
      </c>
      <c r="BS193" s="290">
        <f t="shared" si="221"/>
        <v>0</v>
      </c>
      <c r="BT193" s="290">
        <f t="shared" si="221"/>
        <v>0</v>
      </c>
      <c r="BU193" s="307">
        <f t="shared" si="221"/>
        <v>0</v>
      </c>
      <c r="BV193" s="307">
        <f t="shared" si="221"/>
        <v>0</v>
      </c>
      <c r="BW193" s="289">
        <f t="shared" si="221"/>
        <v>0</v>
      </c>
      <c r="BX193" s="289">
        <f t="shared" si="221"/>
        <v>0</v>
      </c>
      <c r="BY193" s="290">
        <f t="shared" si="221"/>
        <v>0</v>
      </c>
      <c r="BZ193" s="290">
        <f t="shared" si="221"/>
        <v>0</v>
      </c>
      <c r="CA193" s="290">
        <f t="shared" si="221"/>
        <v>0</v>
      </c>
      <c r="CB193" s="290">
        <f t="shared" si="221"/>
        <v>0</v>
      </c>
      <c r="CC193" s="290">
        <f t="shared" si="221"/>
        <v>0</v>
      </c>
      <c r="CD193" s="290">
        <f t="shared" si="221"/>
        <v>0</v>
      </c>
      <c r="CE193" s="290">
        <f t="shared" si="221"/>
        <v>0</v>
      </c>
      <c r="CF193" s="290">
        <f t="shared" si="221"/>
        <v>0</v>
      </c>
      <c r="CG193" s="307">
        <f t="shared" si="221"/>
        <v>0</v>
      </c>
      <c r="CH193" s="364">
        <f t="shared" si="221"/>
        <v>0</v>
      </c>
    </row>
    <row r="194" spans="1:86" x14ac:dyDescent="0.3">
      <c r="A194" s="127"/>
      <c r="B194" s="127" t="s">
        <v>262</v>
      </c>
      <c r="C194" s="145">
        <f>C186+C193</f>
        <v>0</v>
      </c>
      <c r="D194" s="145">
        <f t="shared" ref="D194:BO194" si="222">D186+D193</f>
        <v>0</v>
      </c>
      <c r="E194" s="145">
        <f t="shared" si="222"/>
        <v>0</v>
      </c>
      <c r="F194" s="145">
        <f t="shared" si="222"/>
        <v>0</v>
      </c>
      <c r="G194" s="145">
        <f t="shared" si="222"/>
        <v>0</v>
      </c>
      <c r="H194" s="145">
        <f t="shared" si="222"/>
        <v>0</v>
      </c>
      <c r="I194" s="145">
        <f t="shared" si="222"/>
        <v>0</v>
      </c>
      <c r="J194" s="145">
        <f t="shared" si="222"/>
        <v>0</v>
      </c>
      <c r="K194" s="145">
        <f t="shared" si="222"/>
        <v>0</v>
      </c>
      <c r="L194" s="145">
        <f t="shared" si="222"/>
        <v>0</v>
      </c>
      <c r="M194" s="145">
        <f t="shared" si="222"/>
        <v>0</v>
      </c>
      <c r="N194" s="145">
        <f t="shared" si="222"/>
        <v>0</v>
      </c>
      <c r="O194" s="296">
        <f t="shared" si="222"/>
        <v>0</v>
      </c>
      <c r="P194" s="296">
        <f t="shared" si="222"/>
        <v>0</v>
      </c>
      <c r="Q194" s="296">
        <f t="shared" si="222"/>
        <v>0</v>
      </c>
      <c r="R194" s="296">
        <f t="shared" si="222"/>
        <v>0</v>
      </c>
      <c r="S194" s="296">
        <f t="shared" si="222"/>
        <v>0</v>
      </c>
      <c r="T194" s="296">
        <f t="shared" si="222"/>
        <v>0</v>
      </c>
      <c r="U194" s="296">
        <f t="shared" si="222"/>
        <v>0</v>
      </c>
      <c r="V194" s="296">
        <f t="shared" si="222"/>
        <v>0</v>
      </c>
      <c r="W194" s="296">
        <f t="shared" si="222"/>
        <v>0</v>
      </c>
      <c r="X194" s="296">
        <f t="shared" si="222"/>
        <v>0</v>
      </c>
      <c r="Y194" s="296">
        <f t="shared" si="222"/>
        <v>0</v>
      </c>
      <c r="Z194" s="296">
        <f t="shared" si="222"/>
        <v>0</v>
      </c>
      <c r="AA194" s="296">
        <f t="shared" si="222"/>
        <v>0</v>
      </c>
      <c r="AB194" s="296">
        <f t="shared" si="222"/>
        <v>0</v>
      </c>
      <c r="AC194" s="296">
        <f t="shared" si="222"/>
        <v>0</v>
      </c>
      <c r="AD194" s="296">
        <f t="shared" si="222"/>
        <v>0</v>
      </c>
      <c r="AE194" s="296">
        <f t="shared" si="222"/>
        <v>0</v>
      </c>
      <c r="AF194" s="296">
        <f t="shared" si="222"/>
        <v>0</v>
      </c>
      <c r="AG194" s="296">
        <f t="shared" si="222"/>
        <v>0</v>
      </c>
      <c r="AH194" s="296">
        <f t="shared" si="222"/>
        <v>0</v>
      </c>
      <c r="AI194" s="296">
        <f t="shared" si="222"/>
        <v>0</v>
      </c>
      <c r="AJ194" s="296">
        <f t="shared" si="222"/>
        <v>0</v>
      </c>
      <c r="AK194" s="296">
        <f t="shared" si="222"/>
        <v>0</v>
      </c>
      <c r="AL194" s="296">
        <f t="shared" si="222"/>
        <v>0</v>
      </c>
      <c r="AM194" s="296">
        <f t="shared" si="222"/>
        <v>0</v>
      </c>
      <c r="AN194" s="296">
        <f t="shared" si="222"/>
        <v>0</v>
      </c>
      <c r="AO194" s="296">
        <f t="shared" si="222"/>
        <v>0</v>
      </c>
      <c r="AP194" s="296">
        <f t="shared" si="222"/>
        <v>0</v>
      </c>
      <c r="AQ194" s="296">
        <f t="shared" si="222"/>
        <v>0</v>
      </c>
      <c r="AR194" s="296">
        <f t="shared" si="222"/>
        <v>0</v>
      </c>
      <c r="AS194" s="296">
        <f t="shared" si="222"/>
        <v>0</v>
      </c>
      <c r="AT194" s="296">
        <f t="shared" si="222"/>
        <v>0</v>
      </c>
      <c r="AU194" s="296">
        <f t="shared" si="222"/>
        <v>0</v>
      </c>
      <c r="AV194" s="296">
        <f t="shared" si="222"/>
        <v>0</v>
      </c>
      <c r="AW194" s="296">
        <f t="shared" si="222"/>
        <v>0</v>
      </c>
      <c r="AX194" s="296">
        <f t="shared" si="222"/>
        <v>0</v>
      </c>
      <c r="AY194" s="296">
        <f t="shared" si="222"/>
        <v>0</v>
      </c>
      <c r="AZ194" s="296">
        <f t="shared" si="222"/>
        <v>0</v>
      </c>
      <c r="BA194" s="296">
        <f t="shared" si="222"/>
        <v>0</v>
      </c>
      <c r="BB194" s="296">
        <f t="shared" si="222"/>
        <v>0</v>
      </c>
      <c r="BC194" s="296">
        <f t="shared" si="222"/>
        <v>0</v>
      </c>
      <c r="BD194" s="296">
        <f t="shared" si="222"/>
        <v>0</v>
      </c>
      <c r="BE194" s="296">
        <f t="shared" si="222"/>
        <v>0</v>
      </c>
      <c r="BF194" s="296">
        <f t="shared" si="222"/>
        <v>0</v>
      </c>
      <c r="BG194" s="296">
        <f t="shared" si="222"/>
        <v>0</v>
      </c>
      <c r="BH194" s="296">
        <f t="shared" si="222"/>
        <v>0</v>
      </c>
      <c r="BI194" s="296">
        <f t="shared" si="222"/>
        <v>0</v>
      </c>
      <c r="BJ194" s="296">
        <f t="shared" si="222"/>
        <v>0</v>
      </c>
      <c r="BK194" s="296">
        <f t="shared" si="222"/>
        <v>0</v>
      </c>
      <c r="BL194" s="296">
        <f t="shared" si="222"/>
        <v>0</v>
      </c>
      <c r="BM194" s="296">
        <f t="shared" si="222"/>
        <v>0</v>
      </c>
      <c r="BN194" s="296">
        <f t="shared" si="222"/>
        <v>0</v>
      </c>
      <c r="BO194" s="296">
        <f t="shared" si="222"/>
        <v>0</v>
      </c>
      <c r="BP194" s="296">
        <f t="shared" ref="BP194:CH194" si="223">BP186+BP193</f>
        <v>0</v>
      </c>
      <c r="BQ194" s="296">
        <f t="shared" si="223"/>
        <v>0</v>
      </c>
      <c r="BR194" s="296">
        <f t="shared" si="223"/>
        <v>0</v>
      </c>
      <c r="BS194" s="296">
        <f t="shared" si="223"/>
        <v>0</v>
      </c>
      <c r="BT194" s="296">
        <f t="shared" si="223"/>
        <v>0</v>
      </c>
      <c r="BU194" s="296">
        <f t="shared" si="223"/>
        <v>0</v>
      </c>
      <c r="BV194" s="296">
        <f t="shared" si="223"/>
        <v>0</v>
      </c>
      <c r="BW194" s="296">
        <f t="shared" si="223"/>
        <v>0</v>
      </c>
      <c r="BX194" s="296">
        <f t="shared" si="223"/>
        <v>0</v>
      </c>
      <c r="BY194" s="296">
        <f t="shared" si="223"/>
        <v>0</v>
      </c>
      <c r="BZ194" s="296">
        <f t="shared" si="223"/>
        <v>0</v>
      </c>
      <c r="CA194" s="296">
        <f t="shared" si="223"/>
        <v>0</v>
      </c>
      <c r="CB194" s="296">
        <f t="shared" si="223"/>
        <v>0</v>
      </c>
      <c r="CC194" s="296">
        <f t="shared" si="223"/>
        <v>0</v>
      </c>
      <c r="CD194" s="296">
        <f t="shared" si="223"/>
        <v>0</v>
      </c>
      <c r="CE194" s="296">
        <f t="shared" si="223"/>
        <v>0</v>
      </c>
      <c r="CF194" s="296">
        <f t="shared" si="223"/>
        <v>0</v>
      </c>
      <c r="CG194" s="296">
        <f t="shared" si="223"/>
        <v>0</v>
      </c>
      <c r="CH194" s="296">
        <f t="shared" si="223"/>
        <v>0</v>
      </c>
    </row>
    <row r="195" spans="1:86" x14ac:dyDescent="0.3">
      <c r="A195" s="127"/>
      <c r="B195" s="127"/>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row>
    <row r="196" spans="1:86" x14ac:dyDescent="0.3">
      <c r="A196" s="127"/>
      <c r="B196" s="127" t="s">
        <v>263</v>
      </c>
      <c r="C196" s="146">
        <f t="shared" ref="C196" si="224">SUM(C182:C183)</f>
        <v>0</v>
      </c>
      <c r="D196" s="146">
        <f t="shared" ref="D196:BO196" si="225">SUM(D182:D183)</f>
        <v>0</v>
      </c>
      <c r="E196" s="147">
        <f t="shared" si="225"/>
        <v>0</v>
      </c>
      <c r="F196" s="147">
        <f t="shared" si="225"/>
        <v>0</v>
      </c>
      <c r="G196" s="147">
        <f t="shared" si="225"/>
        <v>0</v>
      </c>
      <c r="H196" s="147">
        <f t="shared" si="225"/>
        <v>0</v>
      </c>
      <c r="I196" s="147">
        <f t="shared" si="225"/>
        <v>0</v>
      </c>
      <c r="J196" s="147">
        <f t="shared" si="225"/>
        <v>0</v>
      </c>
      <c r="K196" s="147">
        <f t="shared" si="225"/>
        <v>0</v>
      </c>
      <c r="L196" s="147">
        <f t="shared" si="225"/>
        <v>0</v>
      </c>
      <c r="M196" s="148">
        <f t="shared" si="225"/>
        <v>0</v>
      </c>
      <c r="N196" s="148">
        <f t="shared" si="225"/>
        <v>0</v>
      </c>
      <c r="O196" s="302">
        <f t="shared" si="225"/>
        <v>0</v>
      </c>
      <c r="P196" s="302">
        <f t="shared" si="225"/>
        <v>0</v>
      </c>
      <c r="Q196" s="303">
        <f t="shared" si="225"/>
        <v>0</v>
      </c>
      <c r="R196" s="303">
        <f t="shared" si="225"/>
        <v>0</v>
      </c>
      <c r="S196" s="303">
        <f t="shared" si="225"/>
        <v>0</v>
      </c>
      <c r="T196" s="303">
        <f t="shared" si="225"/>
        <v>0</v>
      </c>
      <c r="U196" s="303">
        <f t="shared" si="225"/>
        <v>0</v>
      </c>
      <c r="V196" s="303">
        <f t="shared" si="225"/>
        <v>0</v>
      </c>
      <c r="W196" s="303">
        <f t="shared" si="225"/>
        <v>0</v>
      </c>
      <c r="X196" s="303">
        <f t="shared" si="225"/>
        <v>0</v>
      </c>
      <c r="Y196" s="304">
        <f t="shared" si="225"/>
        <v>0</v>
      </c>
      <c r="Z196" s="304">
        <f t="shared" si="225"/>
        <v>0</v>
      </c>
      <c r="AA196" s="302">
        <f t="shared" si="225"/>
        <v>0</v>
      </c>
      <c r="AB196" s="302">
        <f t="shared" si="225"/>
        <v>0</v>
      </c>
      <c r="AC196" s="303">
        <f t="shared" si="225"/>
        <v>0</v>
      </c>
      <c r="AD196" s="303">
        <f t="shared" si="225"/>
        <v>0</v>
      </c>
      <c r="AE196" s="303">
        <f t="shared" si="225"/>
        <v>0</v>
      </c>
      <c r="AF196" s="303">
        <f t="shared" si="225"/>
        <v>0</v>
      </c>
      <c r="AG196" s="303">
        <f t="shared" si="225"/>
        <v>0</v>
      </c>
      <c r="AH196" s="303">
        <f t="shared" si="225"/>
        <v>0</v>
      </c>
      <c r="AI196" s="303">
        <f t="shared" si="225"/>
        <v>0</v>
      </c>
      <c r="AJ196" s="303">
        <f t="shared" si="225"/>
        <v>0</v>
      </c>
      <c r="AK196" s="304">
        <f t="shared" si="225"/>
        <v>0</v>
      </c>
      <c r="AL196" s="304">
        <f t="shared" si="225"/>
        <v>0</v>
      </c>
      <c r="AM196" s="302">
        <f t="shared" si="225"/>
        <v>0</v>
      </c>
      <c r="AN196" s="302">
        <f t="shared" si="225"/>
        <v>0</v>
      </c>
      <c r="AO196" s="303">
        <f t="shared" si="225"/>
        <v>0</v>
      </c>
      <c r="AP196" s="303">
        <f t="shared" si="225"/>
        <v>0</v>
      </c>
      <c r="AQ196" s="303">
        <f t="shared" si="225"/>
        <v>0</v>
      </c>
      <c r="AR196" s="303">
        <f t="shared" si="225"/>
        <v>0</v>
      </c>
      <c r="AS196" s="303">
        <f t="shared" si="225"/>
        <v>0</v>
      </c>
      <c r="AT196" s="303">
        <f t="shared" si="225"/>
        <v>0</v>
      </c>
      <c r="AU196" s="303">
        <f t="shared" si="225"/>
        <v>0</v>
      </c>
      <c r="AV196" s="303">
        <f t="shared" si="225"/>
        <v>0</v>
      </c>
      <c r="AW196" s="304">
        <f t="shared" si="225"/>
        <v>0</v>
      </c>
      <c r="AX196" s="304">
        <f t="shared" si="225"/>
        <v>0</v>
      </c>
      <c r="AY196" s="302">
        <f t="shared" si="225"/>
        <v>0</v>
      </c>
      <c r="AZ196" s="302">
        <f t="shared" si="225"/>
        <v>0</v>
      </c>
      <c r="BA196" s="303">
        <f t="shared" si="225"/>
        <v>0</v>
      </c>
      <c r="BB196" s="303">
        <f t="shared" si="225"/>
        <v>0</v>
      </c>
      <c r="BC196" s="303">
        <f t="shared" si="225"/>
        <v>0</v>
      </c>
      <c r="BD196" s="303">
        <f t="shared" si="225"/>
        <v>0</v>
      </c>
      <c r="BE196" s="303">
        <f t="shared" si="225"/>
        <v>0</v>
      </c>
      <c r="BF196" s="303">
        <f t="shared" si="225"/>
        <v>0</v>
      </c>
      <c r="BG196" s="303">
        <f t="shared" si="225"/>
        <v>0</v>
      </c>
      <c r="BH196" s="303">
        <f t="shared" si="225"/>
        <v>0</v>
      </c>
      <c r="BI196" s="304">
        <f t="shared" si="225"/>
        <v>0</v>
      </c>
      <c r="BJ196" s="304">
        <f t="shared" si="225"/>
        <v>0</v>
      </c>
      <c r="BK196" s="302">
        <f t="shared" si="225"/>
        <v>0</v>
      </c>
      <c r="BL196" s="302">
        <f t="shared" si="225"/>
        <v>0</v>
      </c>
      <c r="BM196" s="303">
        <f t="shared" si="225"/>
        <v>0</v>
      </c>
      <c r="BN196" s="303">
        <f t="shared" si="225"/>
        <v>0</v>
      </c>
      <c r="BO196" s="303">
        <f t="shared" si="225"/>
        <v>0</v>
      </c>
      <c r="BP196" s="303">
        <f t="shared" ref="BP196:CH196" si="226">SUM(BP182:BP183)</f>
        <v>0</v>
      </c>
      <c r="BQ196" s="303">
        <f t="shared" si="226"/>
        <v>0</v>
      </c>
      <c r="BR196" s="303">
        <f t="shared" si="226"/>
        <v>0</v>
      </c>
      <c r="BS196" s="303">
        <f t="shared" si="226"/>
        <v>0</v>
      </c>
      <c r="BT196" s="303">
        <f t="shared" si="226"/>
        <v>0</v>
      </c>
      <c r="BU196" s="304">
        <f t="shared" si="226"/>
        <v>0</v>
      </c>
      <c r="BV196" s="304">
        <f t="shared" si="226"/>
        <v>0</v>
      </c>
      <c r="BW196" s="302">
        <f t="shared" si="226"/>
        <v>0</v>
      </c>
      <c r="BX196" s="302">
        <f t="shared" si="226"/>
        <v>0</v>
      </c>
      <c r="BY196" s="303">
        <f t="shared" si="226"/>
        <v>0</v>
      </c>
      <c r="BZ196" s="303">
        <f t="shared" si="226"/>
        <v>0</v>
      </c>
      <c r="CA196" s="303">
        <f t="shared" si="226"/>
        <v>0</v>
      </c>
      <c r="CB196" s="303">
        <f t="shared" si="226"/>
        <v>0</v>
      </c>
      <c r="CC196" s="303">
        <f t="shared" si="226"/>
        <v>0</v>
      </c>
      <c r="CD196" s="303">
        <f t="shared" si="226"/>
        <v>0</v>
      </c>
      <c r="CE196" s="303">
        <f t="shared" si="226"/>
        <v>0</v>
      </c>
      <c r="CF196" s="303">
        <f t="shared" si="226"/>
        <v>0</v>
      </c>
      <c r="CG196" s="304">
        <f t="shared" si="226"/>
        <v>0</v>
      </c>
      <c r="CH196" s="304">
        <f t="shared" si="226"/>
        <v>0</v>
      </c>
    </row>
    <row r="197" spans="1:86" x14ac:dyDescent="0.3">
      <c r="A197" s="127"/>
      <c r="B197" s="127" t="s">
        <v>264</v>
      </c>
      <c r="C197" s="146">
        <f t="shared" ref="C197" si="227">SUM(C189:C190)</f>
        <v>0</v>
      </c>
      <c r="D197" s="146">
        <f t="shared" ref="D197:BO197" si="228">SUM(D189:D190)</f>
        <v>0</v>
      </c>
      <c r="E197" s="147">
        <f t="shared" si="228"/>
        <v>0</v>
      </c>
      <c r="F197" s="147">
        <f t="shared" si="228"/>
        <v>0</v>
      </c>
      <c r="G197" s="147">
        <f t="shared" si="228"/>
        <v>0</v>
      </c>
      <c r="H197" s="147">
        <f t="shared" si="228"/>
        <v>0</v>
      </c>
      <c r="I197" s="147">
        <f t="shared" si="228"/>
        <v>0</v>
      </c>
      <c r="J197" s="147">
        <f t="shared" si="228"/>
        <v>0</v>
      </c>
      <c r="K197" s="147">
        <f t="shared" si="228"/>
        <v>0</v>
      </c>
      <c r="L197" s="147">
        <f t="shared" si="228"/>
        <v>0</v>
      </c>
      <c r="M197" s="148">
        <f t="shared" si="228"/>
        <v>0</v>
      </c>
      <c r="N197" s="148">
        <f t="shared" si="228"/>
        <v>0</v>
      </c>
      <c r="O197" s="302">
        <f t="shared" si="228"/>
        <v>0</v>
      </c>
      <c r="P197" s="302">
        <f t="shared" si="228"/>
        <v>0</v>
      </c>
      <c r="Q197" s="303">
        <f t="shared" si="228"/>
        <v>0</v>
      </c>
      <c r="R197" s="303">
        <f t="shared" si="228"/>
        <v>0</v>
      </c>
      <c r="S197" s="303">
        <f t="shared" si="228"/>
        <v>0</v>
      </c>
      <c r="T197" s="303">
        <f t="shared" si="228"/>
        <v>0</v>
      </c>
      <c r="U197" s="303">
        <f t="shared" si="228"/>
        <v>0</v>
      </c>
      <c r="V197" s="303">
        <f t="shared" si="228"/>
        <v>0</v>
      </c>
      <c r="W197" s="303">
        <f t="shared" si="228"/>
        <v>0</v>
      </c>
      <c r="X197" s="303">
        <f t="shared" si="228"/>
        <v>0</v>
      </c>
      <c r="Y197" s="304">
        <f t="shared" si="228"/>
        <v>0</v>
      </c>
      <c r="Z197" s="304">
        <f t="shared" si="228"/>
        <v>0</v>
      </c>
      <c r="AA197" s="302">
        <f t="shared" si="228"/>
        <v>0</v>
      </c>
      <c r="AB197" s="302">
        <f t="shared" si="228"/>
        <v>0</v>
      </c>
      <c r="AC197" s="303">
        <f t="shared" si="228"/>
        <v>0</v>
      </c>
      <c r="AD197" s="303">
        <f t="shared" si="228"/>
        <v>0</v>
      </c>
      <c r="AE197" s="303">
        <f t="shared" si="228"/>
        <v>0</v>
      </c>
      <c r="AF197" s="303">
        <f t="shared" si="228"/>
        <v>0</v>
      </c>
      <c r="AG197" s="303">
        <f t="shared" si="228"/>
        <v>0</v>
      </c>
      <c r="AH197" s="303">
        <f t="shared" si="228"/>
        <v>0</v>
      </c>
      <c r="AI197" s="303">
        <f t="shared" si="228"/>
        <v>0</v>
      </c>
      <c r="AJ197" s="303">
        <f t="shared" si="228"/>
        <v>0</v>
      </c>
      <c r="AK197" s="304">
        <f t="shared" si="228"/>
        <v>0</v>
      </c>
      <c r="AL197" s="304">
        <f t="shared" si="228"/>
        <v>0</v>
      </c>
      <c r="AM197" s="302">
        <f t="shared" si="228"/>
        <v>0</v>
      </c>
      <c r="AN197" s="302">
        <f t="shared" si="228"/>
        <v>0</v>
      </c>
      <c r="AO197" s="303">
        <f t="shared" si="228"/>
        <v>0</v>
      </c>
      <c r="AP197" s="303">
        <f t="shared" si="228"/>
        <v>0</v>
      </c>
      <c r="AQ197" s="303">
        <f t="shared" si="228"/>
        <v>0</v>
      </c>
      <c r="AR197" s="303">
        <f t="shared" si="228"/>
        <v>0</v>
      </c>
      <c r="AS197" s="303">
        <f t="shared" si="228"/>
        <v>0</v>
      </c>
      <c r="AT197" s="303">
        <f t="shared" si="228"/>
        <v>0</v>
      </c>
      <c r="AU197" s="303">
        <f t="shared" si="228"/>
        <v>0</v>
      </c>
      <c r="AV197" s="303">
        <f t="shared" si="228"/>
        <v>0</v>
      </c>
      <c r="AW197" s="304">
        <f t="shared" si="228"/>
        <v>0</v>
      </c>
      <c r="AX197" s="304">
        <f t="shared" si="228"/>
        <v>0</v>
      </c>
      <c r="AY197" s="302">
        <f t="shared" si="228"/>
        <v>0</v>
      </c>
      <c r="AZ197" s="302">
        <f t="shared" si="228"/>
        <v>0</v>
      </c>
      <c r="BA197" s="303">
        <f t="shared" si="228"/>
        <v>0</v>
      </c>
      <c r="BB197" s="303">
        <f t="shared" si="228"/>
        <v>0</v>
      </c>
      <c r="BC197" s="303">
        <f t="shared" si="228"/>
        <v>0</v>
      </c>
      <c r="BD197" s="303">
        <f t="shared" si="228"/>
        <v>0</v>
      </c>
      <c r="BE197" s="303">
        <f t="shared" si="228"/>
        <v>0</v>
      </c>
      <c r="BF197" s="303">
        <f t="shared" si="228"/>
        <v>0</v>
      </c>
      <c r="BG197" s="303">
        <f t="shared" si="228"/>
        <v>0</v>
      </c>
      <c r="BH197" s="303">
        <f t="shared" si="228"/>
        <v>0</v>
      </c>
      <c r="BI197" s="304">
        <f t="shared" si="228"/>
        <v>0</v>
      </c>
      <c r="BJ197" s="304">
        <f t="shared" si="228"/>
        <v>0</v>
      </c>
      <c r="BK197" s="302">
        <f t="shared" si="228"/>
        <v>0</v>
      </c>
      <c r="BL197" s="302">
        <f t="shared" si="228"/>
        <v>0</v>
      </c>
      <c r="BM197" s="303">
        <f t="shared" si="228"/>
        <v>0</v>
      </c>
      <c r="BN197" s="303">
        <f t="shared" si="228"/>
        <v>0</v>
      </c>
      <c r="BO197" s="303">
        <f t="shared" si="228"/>
        <v>0</v>
      </c>
      <c r="BP197" s="303">
        <f t="shared" ref="BP197:CH197" si="229">SUM(BP189:BP190)</f>
        <v>0</v>
      </c>
      <c r="BQ197" s="303">
        <f t="shared" si="229"/>
        <v>0</v>
      </c>
      <c r="BR197" s="303">
        <f t="shared" si="229"/>
        <v>0</v>
      </c>
      <c r="BS197" s="303">
        <f t="shared" si="229"/>
        <v>0</v>
      </c>
      <c r="BT197" s="303">
        <f t="shared" si="229"/>
        <v>0</v>
      </c>
      <c r="BU197" s="304">
        <f t="shared" si="229"/>
        <v>0</v>
      </c>
      <c r="BV197" s="304">
        <f t="shared" si="229"/>
        <v>0</v>
      </c>
      <c r="BW197" s="302">
        <f t="shared" si="229"/>
        <v>0</v>
      </c>
      <c r="BX197" s="302">
        <f t="shared" si="229"/>
        <v>0</v>
      </c>
      <c r="BY197" s="303">
        <f t="shared" si="229"/>
        <v>0</v>
      </c>
      <c r="BZ197" s="303">
        <f t="shared" si="229"/>
        <v>0</v>
      </c>
      <c r="CA197" s="303">
        <f t="shared" si="229"/>
        <v>0</v>
      </c>
      <c r="CB197" s="303">
        <f t="shared" si="229"/>
        <v>0</v>
      </c>
      <c r="CC197" s="303">
        <f t="shared" si="229"/>
        <v>0</v>
      </c>
      <c r="CD197" s="303">
        <f t="shared" si="229"/>
        <v>0</v>
      </c>
      <c r="CE197" s="303">
        <f t="shared" si="229"/>
        <v>0</v>
      </c>
      <c r="CF197" s="303">
        <f t="shared" si="229"/>
        <v>0</v>
      </c>
      <c r="CG197" s="304">
        <f t="shared" si="229"/>
        <v>0</v>
      </c>
      <c r="CH197" s="304">
        <f t="shared" si="229"/>
        <v>0</v>
      </c>
    </row>
    <row r="198" spans="1:86" x14ac:dyDescent="0.3">
      <c r="A198" s="127"/>
      <c r="B198" s="127" t="s">
        <v>250</v>
      </c>
      <c r="C198" s="149">
        <f t="shared" ref="C198" si="230">SUM(C196:C197)</f>
        <v>0</v>
      </c>
      <c r="D198" s="149">
        <f t="shared" ref="D198:BO198" si="231">SUM(D196:D197)</f>
        <v>0</v>
      </c>
      <c r="E198" s="149">
        <f t="shared" si="231"/>
        <v>0</v>
      </c>
      <c r="F198" s="149">
        <f t="shared" si="231"/>
        <v>0</v>
      </c>
      <c r="G198" s="149">
        <f t="shared" si="231"/>
        <v>0</v>
      </c>
      <c r="H198" s="149">
        <f t="shared" si="231"/>
        <v>0</v>
      </c>
      <c r="I198" s="149">
        <f t="shared" si="231"/>
        <v>0</v>
      </c>
      <c r="J198" s="149">
        <f t="shared" si="231"/>
        <v>0</v>
      </c>
      <c r="K198" s="149">
        <f t="shared" si="231"/>
        <v>0</v>
      </c>
      <c r="L198" s="149">
        <f t="shared" si="231"/>
        <v>0</v>
      </c>
      <c r="M198" s="150">
        <f t="shared" si="231"/>
        <v>0</v>
      </c>
      <c r="N198" s="150">
        <f t="shared" si="231"/>
        <v>0</v>
      </c>
      <c r="O198" s="305">
        <f t="shared" si="231"/>
        <v>0</v>
      </c>
      <c r="P198" s="305">
        <f t="shared" si="231"/>
        <v>0</v>
      </c>
      <c r="Q198" s="305">
        <f t="shared" si="231"/>
        <v>0</v>
      </c>
      <c r="R198" s="305">
        <f t="shared" si="231"/>
        <v>0</v>
      </c>
      <c r="S198" s="305">
        <f t="shared" si="231"/>
        <v>0</v>
      </c>
      <c r="T198" s="305">
        <f t="shared" si="231"/>
        <v>0</v>
      </c>
      <c r="U198" s="305">
        <f t="shared" si="231"/>
        <v>0</v>
      </c>
      <c r="V198" s="305">
        <f t="shared" si="231"/>
        <v>0</v>
      </c>
      <c r="W198" s="305">
        <f t="shared" si="231"/>
        <v>0</v>
      </c>
      <c r="X198" s="305">
        <f t="shared" si="231"/>
        <v>0</v>
      </c>
      <c r="Y198" s="306">
        <f t="shared" si="231"/>
        <v>0</v>
      </c>
      <c r="Z198" s="306">
        <f t="shared" si="231"/>
        <v>0</v>
      </c>
      <c r="AA198" s="305">
        <f t="shared" si="231"/>
        <v>0</v>
      </c>
      <c r="AB198" s="305">
        <f t="shared" si="231"/>
        <v>0</v>
      </c>
      <c r="AC198" s="305">
        <f t="shared" si="231"/>
        <v>0</v>
      </c>
      <c r="AD198" s="305">
        <f t="shared" si="231"/>
        <v>0</v>
      </c>
      <c r="AE198" s="305">
        <f t="shared" si="231"/>
        <v>0</v>
      </c>
      <c r="AF198" s="305">
        <f t="shared" si="231"/>
        <v>0</v>
      </c>
      <c r="AG198" s="305">
        <f t="shared" si="231"/>
        <v>0</v>
      </c>
      <c r="AH198" s="305">
        <f t="shared" si="231"/>
        <v>0</v>
      </c>
      <c r="AI198" s="305">
        <f t="shared" si="231"/>
        <v>0</v>
      </c>
      <c r="AJ198" s="305">
        <f t="shared" si="231"/>
        <v>0</v>
      </c>
      <c r="AK198" s="306">
        <f t="shared" si="231"/>
        <v>0</v>
      </c>
      <c r="AL198" s="306">
        <f t="shared" si="231"/>
        <v>0</v>
      </c>
      <c r="AM198" s="305">
        <f t="shared" si="231"/>
        <v>0</v>
      </c>
      <c r="AN198" s="305">
        <f t="shared" si="231"/>
        <v>0</v>
      </c>
      <c r="AO198" s="305">
        <f t="shared" si="231"/>
        <v>0</v>
      </c>
      <c r="AP198" s="305">
        <f t="shared" si="231"/>
        <v>0</v>
      </c>
      <c r="AQ198" s="305">
        <f t="shared" si="231"/>
        <v>0</v>
      </c>
      <c r="AR198" s="305">
        <f t="shared" si="231"/>
        <v>0</v>
      </c>
      <c r="AS198" s="305">
        <f t="shared" si="231"/>
        <v>0</v>
      </c>
      <c r="AT198" s="305">
        <f t="shared" si="231"/>
        <v>0</v>
      </c>
      <c r="AU198" s="305">
        <f t="shared" si="231"/>
        <v>0</v>
      </c>
      <c r="AV198" s="305">
        <f t="shared" si="231"/>
        <v>0</v>
      </c>
      <c r="AW198" s="306">
        <f t="shared" si="231"/>
        <v>0</v>
      </c>
      <c r="AX198" s="306">
        <f t="shared" si="231"/>
        <v>0</v>
      </c>
      <c r="AY198" s="305">
        <f t="shared" si="231"/>
        <v>0</v>
      </c>
      <c r="AZ198" s="305">
        <f t="shared" si="231"/>
        <v>0</v>
      </c>
      <c r="BA198" s="305">
        <f t="shared" si="231"/>
        <v>0</v>
      </c>
      <c r="BB198" s="305">
        <f t="shared" si="231"/>
        <v>0</v>
      </c>
      <c r="BC198" s="305">
        <f t="shared" si="231"/>
        <v>0</v>
      </c>
      <c r="BD198" s="305">
        <f t="shared" si="231"/>
        <v>0</v>
      </c>
      <c r="BE198" s="305">
        <f t="shared" si="231"/>
        <v>0</v>
      </c>
      <c r="BF198" s="305">
        <f t="shared" si="231"/>
        <v>0</v>
      </c>
      <c r="BG198" s="305">
        <f t="shared" si="231"/>
        <v>0</v>
      </c>
      <c r="BH198" s="305">
        <f t="shared" si="231"/>
        <v>0</v>
      </c>
      <c r="BI198" s="306">
        <f t="shared" si="231"/>
        <v>0</v>
      </c>
      <c r="BJ198" s="306">
        <f t="shared" si="231"/>
        <v>0</v>
      </c>
      <c r="BK198" s="305">
        <f t="shared" si="231"/>
        <v>0</v>
      </c>
      <c r="BL198" s="305">
        <f t="shared" si="231"/>
        <v>0</v>
      </c>
      <c r="BM198" s="305">
        <f t="shared" si="231"/>
        <v>0</v>
      </c>
      <c r="BN198" s="305">
        <f t="shared" si="231"/>
        <v>0</v>
      </c>
      <c r="BO198" s="305">
        <f t="shared" si="231"/>
        <v>0</v>
      </c>
      <c r="BP198" s="305">
        <f t="shared" ref="BP198:CH198" si="232">SUM(BP196:BP197)</f>
        <v>0</v>
      </c>
      <c r="BQ198" s="305">
        <f t="shared" si="232"/>
        <v>0</v>
      </c>
      <c r="BR198" s="305">
        <f t="shared" si="232"/>
        <v>0</v>
      </c>
      <c r="BS198" s="305">
        <f t="shared" si="232"/>
        <v>0</v>
      </c>
      <c r="BT198" s="305">
        <f t="shared" si="232"/>
        <v>0</v>
      </c>
      <c r="BU198" s="306">
        <f t="shared" si="232"/>
        <v>0</v>
      </c>
      <c r="BV198" s="306">
        <f t="shared" si="232"/>
        <v>0</v>
      </c>
      <c r="BW198" s="305">
        <f t="shared" si="232"/>
        <v>0</v>
      </c>
      <c r="BX198" s="305">
        <f t="shared" si="232"/>
        <v>0</v>
      </c>
      <c r="BY198" s="305">
        <f t="shared" si="232"/>
        <v>0</v>
      </c>
      <c r="BZ198" s="305">
        <f t="shared" si="232"/>
        <v>0</v>
      </c>
      <c r="CA198" s="305">
        <f t="shared" si="232"/>
        <v>0</v>
      </c>
      <c r="CB198" s="305">
        <f t="shared" si="232"/>
        <v>0</v>
      </c>
      <c r="CC198" s="305">
        <f t="shared" si="232"/>
        <v>0</v>
      </c>
      <c r="CD198" s="305">
        <f t="shared" si="232"/>
        <v>0</v>
      </c>
      <c r="CE198" s="305">
        <f t="shared" si="232"/>
        <v>0</v>
      </c>
      <c r="CF198" s="305">
        <f t="shared" si="232"/>
        <v>0</v>
      </c>
      <c r="CG198" s="306">
        <f t="shared" si="232"/>
        <v>0</v>
      </c>
      <c r="CH198" s="306">
        <f t="shared" si="232"/>
        <v>0</v>
      </c>
    </row>
  </sheetData>
  <mergeCells count="31">
    <mergeCell ref="A92:A105"/>
    <mergeCell ref="A77:A90"/>
    <mergeCell ref="A4:A19"/>
    <mergeCell ref="A22:A37"/>
    <mergeCell ref="A40:A55"/>
    <mergeCell ref="A58:A74"/>
    <mergeCell ref="A107:A122"/>
    <mergeCell ref="B107:N107"/>
    <mergeCell ref="O107:Z107"/>
    <mergeCell ref="AA107:AL107"/>
    <mergeCell ref="AM107:AX107"/>
    <mergeCell ref="AY107:BJ107"/>
    <mergeCell ref="BK107:BV107"/>
    <mergeCell ref="BW107:CH107"/>
    <mergeCell ref="B108:N108"/>
    <mergeCell ref="O108:Z108"/>
    <mergeCell ref="AA108:AL108"/>
    <mergeCell ref="AM108:AX108"/>
    <mergeCell ref="AY108:BJ108"/>
    <mergeCell ref="BK108:BV108"/>
    <mergeCell ref="BW108:CH108"/>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CJ109"/>
  <sheetViews>
    <sheetView zoomScale="80" zoomScaleNormal="80" workbookViewId="0">
      <pane xSplit="2" topLeftCell="C1" activePane="topRight" state="frozen"/>
      <selection activeCell="B2" sqref="B2:B3"/>
      <selection pane="topRight" activeCell="M100" sqref="M100"/>
    </sheetView>
  </sheetViews>
  <sheetFormatPr defaultRowHeight="14.4" x14ac:dyDescent="0.3"/>
  <cols>
    <col min="1" max="1" width="8" customWidth="1"/>
    <col min="2" max="2" width="24.77734375" customWidth="1"/>
    <col min="3" max="3" width="15.77734375" bestFit="1" customWidth="1"/>
    <col min="4" max="4" width="11.5546875" bestFit="1" customWidth="1"/>
    <col min="5" max="6" width="12.5546875" bestFit="1" customWidth="1"/>
    <col min="7" max="14" width="14.21875" bestFit="1" customWidth="1"/>
    <col min="15" max="16" width="15.21875" bestFit="1" customWidth="1"/>
    <col min="17" max="30" width="15.21875" customWidth="1"/>
    <col min="31" max="86" width="13.77734375"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89">
        <f>' 1M - RES'!C2</f>
        <v>0.85</v>
      </c>
      <c r="D2" s="89">
        <f>C2</f>
        <v>0.85</v>
      </c>
      <c r="E2" s="152">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x14ac:dyDescent="0.3">
      <c r="A4" s="635" t="s">
        <v>53</v>
      </c>
      <c r="B4" s="18" t="s">
        <v>209</v>
      </c>
      <c r="C4" s="309">
        <f>'LI 11M - LPS'!C4</f>
        <v>43831</v>
      </c>
      <c r="D4" s="309">
        <f>'LI 11M - LPS'!D4</f>
        <v>43862</v>
      </c>
      <c r="E4" s="309">
        <f>'LI 11M - LPS'!E4</f>
        <v>43891</v>
      </c>
      <c r="F4" s="309">
        <f>'LI 11M - LPS'!F4</f>
        <v>43922</v>
      </c>
      <c r="G4" s="309">
        <f>'LI 11M - LPS'!G4</f>
        <v>43952</v>
      </c>
      <c r="H4" s="309">
        <f>'LI 11M - LPS'!H4</f>
        <v>43983</v>
      </c>
      <c r="I4" s="309">
        <f>'LI 11M - LPS'!I4</f>
        <v>44013</v>
      </c>
      <c r="J4" s="309">
        <f>'LI 11M - LPS'!J4</f>
        <v>44044</v>
      </c>
      <c r="K4" s="309">
        <f>'LI 11M - LPS'!K4</f>
        <v>44075</v>
      </c>
      <c r="L4" s="309">
        <f>'LI 11M - LPS'!L4</f>
        <v>44105</v>
      </c>
      <c r="M4" s="309">
        <f>'LI 11M - LPS'!M4</f>
        <v>44136</v>
      </c>
      <c r="N4" s="309">
        <f>'LI 11M - LPS'!N4</f>
        <v>44166</v>
      </c>
      <c r="O4" s="309">
        <f>'LI 11M - LPS'!O4</f>
        <v>44197</v>
      </c>
      <c r="P4" s="309">
        <f>'LI 11M - LPS'!P4</f>
        <v>44228</v>
      </c>
      <c r="Q4" s="309">
        <f>'LI 11M - LPS'!Q4</f>
        <v>44256</v>
      </c>
      <c r="R4" s="309">
        <f>'LI 11M - LPS'!R4</f>
        <v>44287</v>
      </c>
      <c r="S4" s="309">
        <f>'LI 11M - LPS'!S4</f>
        <v>44317</v>
      </c>
      <c r="T4" s="309">
        <f>'LI 11M - LPS'!T4</f>
        <v>44348</v>
      </c>
      <c r="U4" s="309">
        <f>'LI 11M - LPS'!U4</f>
        <v>44378</v>
      </c>
      <c r="V4" s="309">
        <f>'LI 11M - LPS'!V4</f>
        <v>44409</v>
      </c>
      <c r="W4" s="309">
        <f>'LI 11M - LPS'!W4</f>
        <v>44440</v>
      </c>
      <c r="X4" s="309">
        <f>'LI 11M - LPS'!X4</f>
        <v>44470</v>
      </c>
      <c r="Y4" s="309">
        <f>'LI 11M - LPS'!Y4</f>
        <v>44501</v>
      </c>
      <c r="Z4" s="309">
        <f>'LI 11M - LPS'!Z4</f>
        <v>44531</v>
      </c>
      <c r="AA4" s="309">
        <f>'LI 11M - LPS'!AA4</f>
        <v>44562</v>
      </c>
      <c r="AB4" s="309">
        <f>'LI 11M - LPS'!AB4</f>
        <v>44593</v>
      </c>
      <c r="AC4" s="309">
        <f>'LI 11M - LPS'!AC4</f>
        <v>44621</v>
      </c>
      <c r="AD4" s="309">
        <f>'LI 11M - LPS'!AD4</f>
        <v>44652</v>
      </c>
      <c r="AE4" s="309">
        <f>'LI 11M - LPS'!AE4</f>
        <v>44682</v>
      </c>
      <c r="AF4" s="309">
        <f>'LI 11M - LPS'!AF4</f>
        <v>44713</v>
      </c>
      <c r="AG4" s="309">
        <f>'LI 11M - LPS'!AG4</f>
        <v>44743</v>
      </c>
      <c r="AH4" s="309">
        <f>'LI 11M - LPS'!AH4</f>
        <v>44774</v>
      </c>
      <c r="AI4" s="309">
        <f>'LI 11M - LPS'!AI4</f>
        <v>44805</v>
      </c>
      <c r="AJ4" s="309">
        <f>'LI 11M - LPS'!AJ4</f>
        <v>44835</v>
      </c>
      <c r="AK4" s="309">
        <f>'LI 11M - LPS'!AK4</f>
        <v>44866</v>
      </c>
      <c r="AL4" s="309">
        <f>'LI 11M - LPS'!AL4</f>
        <v>44896</v>
      </c>
      <c r="AM4" s="309">
        <f>'LI 11M - LPS'!AM4</f>
        <v>44927</v>
      </c>
      <c r="AN4" s="309">
        <f>'LI 11M - LPS'!AN4</f>
        <v>44958</v>
      </c>
      <c r="AO4" s="309">
        <f>'LI 11M - LPS'!AO4</f>
        <v>44986</v>
      </c>
      <c r="AP4" s="309">
        <f>'LI 11M - LPS'!AP4</f>
        <v>45017</v>
      </c>
      <c r="AQ4" s="309">
        <f>'LI 11M - LPS'!AQ4</f>
        <v>45047</v>
      </c>
      <c r="AR4" s="309">
        <f>'LI 11M - LPS'!AR4</f>
        <v>45078</v>
      </c>
      <c r="AS4" s="309">
        <f>'LI 11M - LPS'!AS4</f>
        <v>45108</v>
      </c>
      <c r="AT4" s="309">
        <f>'LI 11M - LPS'!AT4</f>
        <v>45139</v>
      </c>
      <c r="AU4" s="309">
        <f>'LI 11M - LPS'!AU4</f>
        <v>45170</v>
      </c>
      <c r="AV4" s="309">
        <f>'LI 11M - LPS'!AV4</f>
        <v>45200</v>
      </c>
      <c r="AW4" s="309">
        <f>'LI 11M - LPS'!AW4</f>
        <v>45231</v>
      </c>
      <c r="AX4" s="309">
        <f>'LI 11M - LPS'!AX4</f>
        <v>45261</v>
      </c>
      <c r="AY4" s="309">
        <f>'LI 11M - LPS'!AY4</f>
        <v>45292</v>
      </c>
      <c r="AZ4" s="309">
        <f>'LI 11M - LPS'!AZ4</f>
        <v>45323</v>
      </c>
      <c r="BA4" s="309">
        <f>'LI 11M - LPS'!BA4</f>
        <v>45352</v>
      </c>
      <c r="BB4" s="309">
        <f>'LI 11M - LPS'!BB4</f>
        <v>45383</v>
      </c>
      <c r="BC4" s="309">
        <f>'LI 11M - LPS'!BC4</f>
        <v>45413</v>
      </c>
      <c r="BD4" s="309">
        <f>'LI 11M - LPS'!BD4</f>
        <v>45444</v>
      </c>
      <c r="BE4" s="309">
        <f>'LI 11M - LPS'!BE4</f>
        <v>45474</v>
      </c>
      <c r="BF4" s="309">
        <f>'LI 11M - LPS'!BF4</f>
        <v>45505</v>
      </c>
      <c r="BG4" s="309">
        <f>'LI 11M - LPS'!BG4</f>
        <v>45536</v>
      </c>
      <c r="BH4" s="309">
        <f>'LI 11M - LPS'!BH4</f>
        <v>45566</v>
      </c>
      <c r="BI4" s="309">
        <f>'LI 11M - LPS'!BI4</f>
        <v>45597</v>
      </c>
      <c r="BJ4" s="309">
        <f>'LI 11M - LPS'!BJ4</f>
        <v>45627</v>
      </c>
      <c r="BK4" s="309">
        <f>'LI 11M - LPS'!BK4</f>
        <v>45658</v>
      </c>
      <c r="BL4" s="309">
        <f>'LI 11M - LPS'!BL4</f>
        <v>45689</v>
      </c>
      <c r="BM4" s="309">
        <f>'LI 11M - LPS'!BM4</f>
        <v>45717</v>
      </c>
      <c r="BN4" s="309">
        <f>'LI 11M - LPS'!BN4</f>
        <v>45748</v>
      </c>
      <c r="BO4" s="309">
        <f>'LI 11M - LPS'!BO4</f>
        <v>45778</v>
      </c>
      <c r="BP4" s="309">
        <f>'LI 11M - LPS'!BP4</f>
        <v>45809</v>
      </c>
      <c r="BQ4" s="309">
        <f>'LI 11M - LPS'!BQ4</f>
        <v>45839</v>
      </c>
      <c r="BR4" s="309">
        <f>'LI 11M - LPS'!BR4</f>
        <v>45870</v>
      </c>
      <c r="BS4" s="309">
        <f>'LI 11M - LPS'!BS4</f>
        <v>45901</v>
      </c>
      <c r="BT4" s="309">
        <f>'LI 11M - LPS'!BT4</f>
        <v>45931</v>
      </c>
      <c r="BU4" s="309">
        <f>'LI 11M - LPS'!BU4</f>
        <v>45962</v>
      </c>
      <c r="BV4" s="309">
        <f>'LI 11M - LPS'!BV4</f>
        <v>45992</v>
      </c>
      <c r="BW4" s="309">
        <f>'LI 11M - LPS'!BW4</f>
        <v>46023</v>
      </c>
      <c r="BX4" s="309">
        <f>'LI 11M - LPS'!BX4</f>
        <v>46054</v>
      </c>
      <c r="BY4" s="309">
        <f>'LI 11M - LPS'!BY4</f>
        <v>46082</v>
      </c>
      <c r="BZ4" s="309">
        <f>'LI 11M - LPS'!BZ4</f>
        <v>46113</v>
      </c>
      <c r="CA4" s="309">
        <f>'LI 11M - LPS'!CA4</f>
        <v>46143</v>
      </c>
      <c r="CB4" s="309">
        <f>'LI 11M - LPS'!CB4</f>
        <v>46174</v>
      </c>
      <c r="CC4" s="309">
        <f>'LI 11M - LPS'!CC4</f>
        <v>46204</v>
      </c>
      <c r="CD4" s="309">
        <f>'LI 11M - LPS'!CD4</f>
        <v>46235</v>
      </c>
      <c r="CE4" s="309">
        <f>'LI 11M - LPS'!CE4</f>
        <v>46266</v>
      </c>
      <c r="CF4" s="309">
        <f>'LI 11M - LPS'!CF4</f>
        <v>46296</v>
      </c>
      <c r="CG4" s="309">
        <f>'LI 11M - LPS'!CG4</f>
        <v>46327</v>
      </c>
      <c r="CH4" s="310">
        <f>'LI 11M - LPS'!CH4</f>
        <v>46357</v>
      </c>
    </row>
    <row r="5" spans="1:88" ht="15" customHeight="1" x14ac:dyDescent="0.3">
      <c r="A5" s="636"/>
      <c r="B5" s="11" t="s">
        <v>229</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308"/>
    </row>
    <row r="6" spans="1:88" x14ac:dyDescent="0.3">
      <c r="A6" s="636"/>
      <c r="B6" s="13" t="s">
        <v>128</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308"/>
    </row>
    <row r="7" spans="1:88" x14ac:dyDescent="0.3">
      <c r="A7" s="636"/>
      <c r="B7" s="11" t="s">
        <v>230</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25"/>
      <c r="P7" s="225"/>
      <c r="Q7" s="225"/>
      <c r="R7" s="225"/>
      <c r="S7" s="225"/>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308"/>
    </row>
    <row r="8" spans="1:88" x14ac:dyDescent="0.3">
      <c r="A8" s="636"/>
      <c r="B8" s="11" t="s">
        <v>129</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25"/>
      <c r="P8" s="225"/>
      <c r="Q8" s="225"/>
      <c r="R8" s="225"/>
      <c r="S8" s="225"/>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308"/>
    </row>
    <row r="9" spans="1:88" x14ac:dyDescent="0.3">
      <c r="A9" s="636"/>
      <c r="B9" s="13" t="s">
        <v>231</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25"/>
      <c r="P9" s="225"/>
      <c r="Q9" s="225"/>
      <c r="R9" s="225"/>
      <c r="S9" s="225"/>
      <c r="T9" s="225"/>
      <c r="U9" s="225"/>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308"/>
    </row>
    <row r="10" spans="1:88" x14ac:dyDescent="0.3">
      <c r="A10" s="636"/>
      <c r="B10" s="11" t="s">
        <v>131</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25"/>
      <c r="P10" s="225"/>
      <c r="Q10" s="225"/>
      <c r="R10" s="225"/>
      <c r="S10" s="225"/>
      <c r="T10" s="225"/>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308"/>
    </row>
    <row r="11" spans="1:88" x14ac:dyDescent="0.3">
      <c r="A11" s="636"/>
      <c r="B11" s="11" t="s">
        <v>132</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25"/>
      <c r="P11" s="225"/>
      <c r="Q11" s="225"/>
      <c r="R11" s="225"/>
      <c r="S11" s="225"/>
      <c r="T11" s="225"/>
      <c r="U11" s="225"/>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308"/>
    </row>
    <row r="12" spans="1:88" x14ac:dyDescent="0.3">
      <c r="A12" s="636"/>
      <c r="B12" s="11" t="s">
        <v>133</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308"/>
    </row>
    <row r="13" spans="1:88" x14ac:dyDescent="0.3">
      <c r="A13" s="636"/>
      <c r="B13" s="11" t="s">
        <v>134</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0</v>
      </c>
      <c r="L13" s="3">
        <f>'BIZ kWh ENTRY'!L108</f>
        <v>0</v>
      </c>
      <c r="M13" s="3">
        <f>'BIZ kWh ENTRY'!M108</f>
        <v>0</v>
      </c>
      <c r="N13" s="3">
        <f>'BIZ kWh ENTRY'!N108</f>
        <v>1393.1939113859185</v>
      </c>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308"/>
    </row>
    <row r="14" spans="1:88" x14ac:dyDescent="0.3">
      <c r="A14" s="636"/>
      <c r="B14" s="11" t="s">
        <v>232</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308"/>
    </row>
    <row r="15" spans="1:88" x14ac:dyDescent="0.3">
      <c r="A15" s="636"/>
      <c r="B15" s="11" t="s">
        <v>233</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25"/>
      <c r="P15" s="225"/>
      <c r="Q15" s="225"/>
      <c r="R15" s="225"/>
      <c r="S15" s="225"/>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308"/>
    </row>
    <row r="16" spans="1:88" x14ac:dyDescent="0.3">
      <c r="A16" s="636"/>
      <c r="B16" s="11" t="s">
        <v>136</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25"/>
      <c r="P16" s="225"/>
      <c r="Q16" s="225"/>
      <c r="R16" s="225"/>
      <c r="S16" s="225"/>
      <c r="T16" s="225"/>
      <c r="U16" s="225"/>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308"/>
    </row>
    <row r="17" spans="1:86" x14ac:dyDescent="0.3">
      <c r="A17" s="636"/>
      <c r="B17" s="11" t="s">
        <v>137</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25"/>
      <c r="P17" s="225"/>
      <c r="Q17" s="225"/>
      <c r="R17" s="225"/>
      <c r="S17" s="225"/>
      <c r="T17" s="225"/>
      <c r="U17" s="225"/>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308"/>
    </row>
    <row r="18" spans="1:86" x14ac:dyDescent="0.3">
      <c r="A18" s="636"/>
      <c r="B18" s="11" t="s">
        <v>234</v>
      </c>
      <c r="C18" s="3"/>
      <c r="D18" s="3"/>
      <c r="E18" s="311"/>
      <c r="F18" s="311"/>
      <c r="G18" s="311"/>
      <c r="H18" s="311"/>
      <c r="I18" s="311"/>
      <c r="J18" s="311"/>
      <c r="K18" s="311"/>
      <c r="L18" s="311"/>
      <c r="M18" s="311"/>
      <c r="N18" s="311"/>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308"/>
    </row>
    <row r="19" spans="1:86" ht="15" thickBot="1" x14ac:dyDescent="0.35">
      <c r="A19" s="637"/>
      <c r="B19" s="312" t="s">
        <v>210</v>
      </c>
      <c r="C19" s="313">
        <f>SUM(C5:C18)</f>
        <v>0</v>
      </c>
      <c r="D19" s="313">
        <f t="shared" ref="D19:N19" si="2">SUM(D5:D18)</f>
        <v>0</v>
      </c>
      <c r="E19" s="313">
        <f t="shared" si="2"/>
        <v>0</v>
      </c>
      <c r="F19" s="313">
        <f t="shared" si="2"/>
        <v>0</v>
      </c>
      <c r="G19" s="313">
        <f t="shared" si="2"/>
        <v>0</v>
      </c>
      <c r="H19" s="313">
        <f t="shared" si="2"/>
        <v>0</v>
      </c>
      <c r="I19" s="313">
        <f t="shared" si="2"/>
        <v>0</v>
      </c>
      <c r="J19" s="313">
        <f t="shared" si="2"/>
        <v>0</v>
      </c>
      <c r="K19" s="313">
        <f t="shared" si="2"/>
        <v>0</v>
      </c>
      <c r="L19" s="313">
        <f t="shared" si="2"/>
        <v>0</v>
      </c>
      <c r="M19" s="313">
        <f t="shared" si="2"/>
        <v>0</v>
      </c>
      <c r="N19" s="313">
        <f t="shared" si="2"/>
        <v>1393.1939113859185</v>
      </c>
      <c r="O19" s="369"/>
      <c r="P19" s="369"/>
      <c r="Q19" s="369"/>
      <c r="R19" s="369"/>
      <c r="S19" s="369"/>
      <c r="T19" s="369"/>
      <c r="U19" s="369"/>
      <c r="V19" s="369"/>
      <c r="W19" s="369"/>
      <c r="X19" s="369"/>
      <c r="Y19" s="369"/>
      <c r="Z19" s="369"/>
      <c r="AA19" s="369"/>
      <c r="AB19" s="369"/>
      <c r="AC19" s="369"/>
      <c r="AD19" s="369"/>
      <c r="AE19" s="369"/>
      <c r="AF19" s="369"/>
      <c r="AG19" s="369"/>
      <c r="AH19" s="369"/>
      <c r="AI19" s="369"/>
      <c r="AJ19" s="369"/>
      <c r="AK19" s="369"/>
      <c r="AL19" s="369"/>
      <c r="AM19" s="369"/>
      <c r="AN19" s="369"/>
      <c r="AO19" s="369"/>
      <c r="AP19" s="369"/>
      <c r="AQ19" s="369"/>
      <c r="AR19" s="369"/>
      <c r="AS19" s="369"/>
      <c r="AT19" s="369"/>
      <c r="AU19" s="369"/>
      <c r="AV19" s="369"/>
      <c r="AW19" s="369"/>
      <c r="AX19" s="369"/>
      <c r="AY19" s="369"/>
      <c r="AZ19" s="369"/>
      <c r="BA19" s="369"/>
      <c r="BB19" s="369"/>
      <c r="BC19" s="369"/>
      <c r="BD19" s="369"/>
      <c r="BE19" s="369"/>
      <c r="BF19" s="369"/>
      <c r="BG19" s="369"/>
      <c r="BH19" s="369"/>
      <c r="BI19" s="369"/>
      <c r="BJ19" s="369"/>
      <c r="BK19" s="369"/>
      <c r="BL19" s="369"/>
      <c r="BM19" s="369"/>
      <c r="BN19" s="369"/>
      <c r="BO19" s="369"/>
      <c r="BP19" s="369"/>
      <c r="BQ19" s="369"/>
      <c r="BR19" s="369"/>
      <c r="BS19" s="369"/>
      <c r="BT19" s="369"/>
      <c r="BU19" s="369"/>
      <c r="BV19" s="369"/>
      <c r="BW19" s="369"/>
      <c r="BX19" s="369"/>
      <c r="BY19" s="369"/>
      <c r="BZ19" s="369"/>
      <c r="CA19" s="369"/>
      <c r="CB19" s="369"/>
      <c r="CC19" s="369"/>
      <c r="CD19" s="369"/>
      <c r="CE19" s="369"/>
      <c r="CF19" s="369"/>
      <c r="CG19" s="369"/>
      <c r="CH19" s="370"/>
    </row>
    <row r="20" spans="1:86" s="49" customFormat="1" x14ac:dyDescent="0.3">
      <c r="A20" s="346"/>
      <c r="B20" s="347"/>
      <c r="C20" s="9"/>
      <c r="D20" s="347"/>
      <c r="E20" s="9"/>
      <c r="F20" s="347"/>
      <c r="G20" s="347"/>
      <c r="H20" s="9"/>
      <c r="I20" s="347"/>
      <c r="J20" s="347"/>
      <c r="K20" s="9"/>
      <c r="L20" s="347"/>
      <c r="M20" s="458" t="s">
        <v>268</v>
      </c>
      <c r="N20" s="459">
        <f>SUM(C19:N19)</f>
        <v>1393.1939113859185</v>
      </c>
      <c r="O20" s="458" t="s">
        <v>269</v>
      </c>
      <c r="P20" s="460">
        <f>'BIZ kWh ENTRY'!O113</f>
        <v>1393.1939113859185</v>
      </c>
      <c r="Q20" s="9"/>
      <c r="R20" s="347"/>
      <c r="S20" s="347"/>
      <c r="T20" s="9"/>
      <c r="U20" s="347"/>
      <c r="V20" s="347"/>
      <c r="W20" s="9"/>
      <c r="X20" s="347"/>
      <c r="Y20" s="347"/>
      <c r="Z20" s="9"/>
      <c r="AA20" s="347"/>
      <c r="AB20" s="347"/>
      <c r="AC20" s="9"/>
      <c r="AD20" s="347"/>
      <c r="AE20" s="347"/>
      <c r="AF20" s="9"/>
      <c r="AG20" s="347"/>
      <c r="AH20" s="347"/>
      <c r="AI20" s="9"/>
      <c r="AJ20" s="347"/>
      <c r="AK20" s="347"/>
      <c r="AL20" s="9"/>
      <c r="AM20" s="347"/>
      <c r="AN20" s="347"/>
      <c r="AO20" s="9"/>
      <c r="AP20" s="347"/>
      <c r="AQ20" s="347"/>
      <c r="AR20" s="9"/>
      <c r="AS20" s="347"/>
      <c r="AT20" s="347"/>
      <c r="AU20" s="9"/>
      <c r="AV20" s="347"/>
      <c r="AW20" s="347"/>
      <c r="AX20" s="9"/>
      <c r="AY20" s="347"/>
      <c r="AZ20" s="347"/>
      <c r="BA20" s="9"/>
      <c r="BB20" s="347"/>
      <c r="BC20" s="347"/>
      <c r="BD20" s="9"/>
      <c r="BE20" s="347"/>
      <c r="BF20" s="347"/>
      <c r="BG20" s="9"/>
      <c r="BH20" s="347"/>
      <c r="BI20" s="347"/>
      <c r="BJ20" s="9"/>
      <c r="BK20" s="347"/>
      <c r="BL20" s="347"/>
      <c r="BM20" s="9"/>
      <c r="BN20" s="347"/>
      <c r="BO20" s="347"/>
      <c r="BP20" s="9"/>
      <c r="BQ20" s="347"/>
      <c r="BR20" s="347"/>
      <c r="BS20" s="9"/>
      <c r="BT20" s="347"/>
      <c r="BU20" s="347"/>
      <c r="BV20" s="9"/>
      <c r="BW20" s="347"/>
      <c r="BX20" s="347"/>
      <c r="BY20" s="9"/>
      <c r="BZ20" s="347"/>
      <c r="CA20" s="347"/>
      <c r="CB20" s="9"/>
      <c r="CC20" s="347"/>
      <c r="CD20" s="347"/>
      <c r="CE20" s="9"/>
      <c r="CF20" s="347"/>
      <c r="CG20" s="347"/>
      <c r="CH20" s="161"/>
    </row>
    <row r="21" spans="1:86" s="49" customFormat="1" ht="15" thickBot="1" x14ac:dyDescent="0.35">
      <c r="C21" s="160"/>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row>
    <row r="22" spans="1:86" ht="15.6" x14ac:dyDescent="0.3">
      <c r="A22" s="638" t="s">
        <v>55</v>
      </c>
      <c r="B22" s="18" t="str">
        <f t="shared" ref="B22" si="3">B4</f>
        <v>End Use</v>
      </c>
      <c r="C22" s="309">
        <v>43831</v>
      </c>
      <c r="D22" s="309">
        <v>43862</v>
      </c>
      <c r="E22" s="309">
        <v>43891</v>
      </c>
      <c r="F22" s="309">
        <v>43922</v>
      </c>
      <c r="G22" s="309">
        <v>43952</v>
      </c>
      <c r="H22" s="309">
        <v>43983</v>
      </c>
      <c r="I22" s="309">
        <v>44013</v>
      </c>
      <c r="J22" s="309">
        <v>44044</v>
      </c>
      <c r="K22" s="309">
        <v>44075</v>
      </c>
      <c r="L22" s="309">
        <v>44105</v>
      </c>
      <c r="M22" s="309">
        <v>44136</v>
      </c>
      <c r="N22" s="309">
        <v>44166</v>
      </c>
      <c r="O22" s="309">
        <v>44197</v>
      </c>
      <c r="P22" s="309">
        <v>44228</v>
      </c>
      <c r="Q22" s="309">
        <v>44256</v>
      </c>
      <c r="R22" s="309">
        <v>44287</v>
      </c>
      <c r="S22" s="309">
        <v>44317</v>
      </c>
      <c r="T22" s="309">
        <v>44348</v>
      </c>
      <c r="U22" s="309">
        <v>44378</v>
      </c>
      <c r="V22" s="309">
        <v>44409</v>
      </c>
      <c r="W22" s="309">
        <v>44440</v>
      </c>
      <c r="X22" s="309">
        <v>44470</v>
      </c>
      <c r="Y22" s="309">
        <v>44501</v>
      </c>
      <c r="Z22" s="309">
        <v>44531</v>
      </c>
      <c r="AA22" s="309">
        <v>44562</v>
      </c>
      <c r="AB22" s="309">
        <v>44593</v>
      </c>
      <c r="AC22" s="309">
        <v>44621</v>
      </c>
      <c r="AD22" s="309">
        <v>44652</v>
      </c>
      <c r="AE22" s="309">
        <v>44682</v>
      </c>
      <c r="AF22" s="309">
        <v>44713</v>
      </c>
      <c r="AG22" s="309">
        <v>44743</v>
      </c>
      <c r="AH22" s="309">
        <v>44774</v>
      </c>
      <c r="AI22" s="309">
        <v>44805</v>
      </c>
      <c r="AJ22" s="309">
        <v>44835</v>
      </c>
      <c r="AK22" s="309">
        <v>44866</v>
      </c>
      <c r="AL22" s="309">
        <v>44896</v>
      </c>
      <c r="AM22" s="309">
        <v>44927</v>
      </c>
      <c r="AN22" s="309">
        <v>44958</v>
      </c>
      <c r="AO22" s="309">
        <v>44986</v>
      </c>
      <c r="AP22" s="309">
        <v>45017</v>
      </c>
      <c r="AQ22" s="309">
        <v>45047</v>
      </c>
      <c r="AR22" s="309">
        <v>45078</v>
      </c>
      <c r="AS22" s="309">
        <v>45108</v>
      </c>
      <c r="AT22" s="309">
        <v>45139</v>
      </c>
      <c r="AU22" s="309">
        <v>45170</v>
      </c>
      <c r="AV22" s="309">
        <v>45200</v>
      </c>
      <c r="AW22" s="309">
        <v>45231</v>
      </c>
      <c r="AX22" s="309">
        <v>45261</v>
      </c>
      <c r="AY22" s="309">
        <v>45292</v>
      </c>
      <c r="AZ22" s="309">
        <v>45323</v>
      </c>
      <c r="BA22" s="309">
        <v>45352</v>
      </c>
      <c r="BB22" s="309">
        <v>45383</v>
      </c>
      <c r="BC22" s="309">
        <v>45413</v>
      </c>
      <c r="BD22" s="309">
        <v>45444</v>
      </c>
      <c r="BE22" s="309">
        <v>45474</v>
      </c>
      <c r="BF22" s="309">
        <v>45505</v>
      </c>
      <c r="BG22" s="309">
        <v>45536</v>
      </c>
      <c r="BH22" s="309">
        <v>45566</v>
      </c>
      <c r="BI22" s="309">
        <v>45597</v>
      </c>
      <c r="BJ22" s="309">
        <v>45627</v>
      </c>
      <c r="BK22" s="309">
        <v>45658</v>
      </c>
      <c r="BL22" s="309">
        <v>45689</v>
      </c>
      <c r="BM22" s="309">
        <v>45717</v>
      </c>
      <c r="BN22" s="309">
        <v>45748</v>
      </c>
      <c r="BO22" s="309">
        <v>45778</v>
      </c>
      <c r="BP22" s="309">
        <v>45809</v>
      </c>
      <c r="BQ22" s="309">
        <v>45839</v>
      </c>
      <c r="BR22" s="309">
        <v>45870</v>
      </c>
      <c r="BS22" s="309">
        <v>45901</v>
      </c>
      <c r="BT22" s="309">
        <v>45931</v>
      </c>
      <c r="BU22" s="309">
        <v>45962</v>
      </c>
      <c r="BV22" s="309">
        <v>45992</v>
      </c>
      <c r="BW22" s="309">
        <v>46023</v>
      </c>
      <c r="BX22" s="309">
        <v>46054</v>
      </c>
      <c r="BY22" s="309">
        <v>46082</v>
      </c>
      <c r="BZ22" s="309">
        <v>46113</v>
      </c>
      <c r="CA22" s="309">
        <v>46143</v>
      </c>
      <c r="CB22" s="309">
        <v>46174</v>
      </c>
      <c r="CC22" s="309">
        <v>46204</v>
      </c>
      <c r="CD22" s="309">
        <v>46235</v>
      </c>
      <c r="CE22" s="309">
        <v>46266</v>
      </c>
      <c r="CF22" s="309">
        <v>46296</v>
      </c>
      <c r="CG22" s="309">
        <v>46327</v>
      </c>
      <c r="CH22" s="310">
        <v>46357</v>
      </c>
    </row>
    <row r="23" spans="1:86" ht="15" customHeight="1" x14ac:dyDescent="0.3">
      <c r="A23" s="639"/>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25"/>
      <c r="P23" s="225"/>
      <c r="Q23" s="225"/>
      <c r="R23" s="225"/>
      <c r="S23" s="225"/>
      <c r="T23" s="22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308"/>
    </row>
    <row r="24" spans="1:86" x14ac:dyDescent="0.3">
      <c r="A24" s="639"/>
      <c r="B24" s="13"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308"/>
    </row>
    <row r="25" spans="1:86" x14ac:dyDescent="0.3">
      <c r="A25" s="639"/>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308"/>
    </row>
    <row r="26" spans="1:86" x14ac:dyDescent="0.3">
      <c r="A26" s="639"/>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25"/>
      <c r="P26" s="225"/>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308"/>
    </row>
    <row r="27" spans="1:86" x14ac:dyDescent="0.3">
      <c r="A27" s="639"/>
      <c r="B27" s="13"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308"/>
    </row>
    <row r="28" spans="1:86" x14ac:dyDescent="0.3">
      <c r="A28" s="639"/>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308"/>
    </row>
    <row r="29" spans="1:86" x14ac:dyDescent="0.3">
      <c r="A29" s="639"/>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308"/>
    </row>
    <row r="30" spans="1:86" x14ac:dyDescent="0.3">
      <c r="A30" s="639"/>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25"/>
      <c r="P30" s="225"/>
      <c r="Q30" s="225"/>
      <c r="R30" s="225"/>
      <c r="S30" s="225"/>
      <c r="T30" s="225"/>
      <c r="U30" s="225"/>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308"/>
    </row>
    <row r="31" spans="1:86" x14ac:dyDescent="0.3">
      <c r="A31" s="639"/>
      <c r="B31" s="11" t="str">
        <f t="shared" si="4"/>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0</v>
      </c>
      <c r="K31" s="3">
        <f>'BIZ kWh ENTRY'!AA108</f>
        <v>0</v>
      </c>
      <c r="L31" s="3">
        <f>'BIZ kWh ENTRY'!AB108</f>
        <v>128548.71104999995</v>
      </c>
      <c r="M31" s="3">
        <f>'BIZ kWh ENTRY'!AC108</f>
        <v>482.9204999999929</v>
      </c>
      <c r="N31" s="3">
        <f>'BIZ kWh ENTRY'!AD108</f>
        <v>63452.81119554404</v>
      </c>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308"/>
    </row>
    <row r="32" spans="1:86" ht="15" customHeight="1" x14ac:dyDescent="0.3">
      <c r="A32" s="639"/>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308"/>
    </row>
    <row r="33" spans="1:86" x14ac:dyDescent="0.3">
      <c r="A33" s="639"/>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308"/>
    </row>
    <row r="34" spans="1:86" x14ac:dyDescent="0.3">
      <c r="A34" s="639"/>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308"/>
    </row>
    <row r="35" spans="1:86" x14ac:dyDescent="0.3">
      <c r="A35" s="639"/>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308"/>
    </row>
    <row r="36" spans="1:86" ht="15" customHeight="1" x14ac:dyDescent="0.3">
      <c r="A36" s="639"/>
      <c r="B36" s="11" t="str">
        <f t="shared" si="4"/>
        <v xml:space="preserve"> </v>
      </c>
      <c r="C36" s="3"/>
      <c r="D36" s="3"/>
      <c r="E36" s="3"/>
      <c r="F36" s="3"/>
      <c r="G36" s="3"/>
      <c r="H36" s="3"/>
      <c r="I36" s="3"/>
      <c r="J36" s="3"/>
      <c r="K36" s="3"/>
      <c r="L36" s="3"/>
      <c r="M36" s="3"/>
      <c r="N36" s="3"/>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308"/>
    </row>
    <row r="37" spans="1:86" ht="15" customHeight="1" thickBot="1" x14ac:dyDescent="0.35">
      <c r="A37" s="640"/>
      <c r="B37" s="312" t="str">
        <f t="shared" si="4"/>
        <v>Monthly kWh</v>
      </c>
      <c r="C37" s="313">
        <f>SUM(C23:C36)</f>
        <v>0</v>
      </c>
      <c r="D37" s="313">
        <f t="shared" ref="D37:N37" si="5">SUM(D23:D36)</f>
        <v>0</v>
      </c>
      <c r="E37" s="313">
        <f t="shared" si="5"/>
        <v>0</v>
      </c>
      <c r="F37" s="313">
        <f t="shared" si="5"/>
        <v>0</v>
      </c>
      <c r="G37" s="313">
        <f t="shared" si="5"/>
        <v>0</v>
      </c>
      <c r="H37" s="313">
        <f t="shared" si="5"/>
        <v>0</v>
      </c>
      <c r="I37" s="313">
        <f t="shared" si="5"/>
        <v>0</v>
      </c>
      <c r="J37" s="313">
        <f t="shared" si="5"/>
        <v>0</v>
      </c>
      <c r="K37" s="313">
        <f t="shared" si="5"/>
        <v>0</v>
      </c>
      <c r="L37" s="313">
        <f t="shared" si="5"/>
        <v>128548.71104999995</v>
      </c>
      <c r="M37" s="313">
        <f t="shared" si="5"/>
        <v>482.9204999999929</v>
      </c>
      <c r="N37" s="313">
        <f t="shared" si="5"/>
        <v>63452.81119554404</v>
      </c>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369"/>
      <c r="AM37" s="369"/>
      <c r="AN37" s="369"/>
      <c r="AO37" s="369"/>
      <c r="AP37" s="369"/>
      <c r="AQ37" s="369"/>
      <c r="AR37" s="369"/>
      <c r="AS37" s="369"/>
      <c r="AT37" s="369"/>
      <c r="AU37" s="369"/>
      <c r="AV37" s="369"/>
      <c r="AW37" s="369"/>
      <c r="AX37" s="369"/>
      <c r="AY37" s="369"/>
      <c r="AZ37" s="369"/>
      <c r="BA37" s="369"/>
      <c r="BB37" s="369"/>
      <c r="BC37" s="369"/>
      <c r="BD37" s="369"/>
      <c r="BE37" s="369"/>
      <c r="BF37" s="369"/>
      <c r="BG37" s="369"/>
      <c r="BH37" s="369"/>
      <c r="BI37" s="369"/>
      <c r="BJ37" s="369"/>
      <c r="BK37" s="369"/>
      <c r="BL37" s="369"/>
      <c r="BM37" s="369"/>
      <c r="BN37" s="369"/>
      <c r="BO37" s="369"/>
      <c r="BP37" s="369"/>
      <c r="BQ37" s="369"/>
      <c r="BR37" s="369"/>
      <c r="BS37" s="369"/>
      <c r="BT37" s="369"/>
      <c r="BU37" s="369"/>
      <c r="BV37" s="369"/>
      <c r="BW37" s="369"/>
      <c r="BX37" s="369"/>
      <c r="BY37" s="369"/>
      <c r="BZ37" s="369"/>
      <c r="CA37" s="369"/>
      <c r="CB37" s="369"/>
      <c r="CC37" s="369"/>
      <c r="CD37" s="369"/>
      <c r="CE37" s="369"/>
      <c r="CF37" s="369"/>
      <c r="CG37" s="369"/>
      <c r="CH37" s="370"/>
    </row>
    <row r="38" spans="1:86" s="49" customFormat="1" x14ac:dyDescent="0.3">
      <c r="A38" s="8"/>
      <c r="B38" s="347"/>
      <c r="C38" s="9"/>
      <c r="D38" s="347"/>
      <c r="E38" s="9"/>
      <c r="F38" s="347"/>
      <c r="G38" s="347"/>
      <c r="H38" s="9"/>
      <c r="I38" s="347"/>
      <c r="J38" s="347"/>
      <c r="K38" s="9"/>
      <c r="L38" s="347"/>
      <c r="M38" s="458" t="s">
        <v>268</v>
      </c>
      <c r="N38" s="459">
        <f>SUM(C37:N37)</f>
        <v>192484.44274554399</v>
      </c>
      <c r="O38" s="458" t="s">
        <v>269</v>
      </c>
      <c r="P38" s="460">
        <f>'BIZ kWh ENTRY'!AE113</f>
        <v>192484.44274554399</v>
      </c>
      <c r="Q38" s="9"/>
      <c r="R38" s="347"/>
      <c r="S38" s="347"/>
      <c r="T38" s="9"/>
      <c r="U38" s="347"/>
      <c r="V38" s="347"/>
      <c r="W38" s="9"/>
      <c r="X38" s="347"/>
      <c r="Y38" s="347"/>
      <c r="Z38" s="9"/>
      <c r="AA38" s="347"/>
      <c r="AB38" s="347"/>
      <c r="AC38" s="9"/>
      <c r="AD38" s="347"/>
      <c r="AE38" s="347"/>
      <c r="AF38" s="9"/>
      <c r="AG38" s="347"/>
      <c r="AH38" s="347"/>
      <c r="AI38" s="9"/>
      <c r="AJ38" s="347"/>
      <c r="AK38" s="347"/>
      <c r="AL38" s="9"/>
      <c r="AM38" s="347"/>
      <c r="AN38" s="347"/>
      <c r="AO38" s="9"/>
      <c r="AP38" s="347"/>
      <c r="AQ38" s="347"/>
      <c r="AR38" s="9"/>
      <c r="AS38" s="347"/>
      <c r="AT38" s="347"/>
      <c r="AU38" s="9"/>
      <c r="AV38" s="347"/>
      <c r="AW38" s="347"/>
      <c r="AX38" s="9"/>
      <c r="AY38" s="347"/>
      <c r="AZ38" s="347"/>
      <c r="BA38" s="9"/>
      <c r="BB38" s="347"/>
      <c r="BC38" s="347"/>
      <c r="BD38" s="9"/>
      <c r="BE38" s="347"/>
      <c r="BF38" s="347"/>
      <c r="BG38" s="9"/>
      <c r="BH38" s="347"/>
      <c r="BI38" s="347"/>
      <c r="BJ38" s="9"/>
      <c r="BK38" s="347"/>
      <c r="BL38" s="347"/>
      <c r="BM38" s="9"/>
      <c r="BN38" s="347"/>
      <c r="BO38" s="347"/>
      <c r="BP38" s="9"/>
      <c r="BQ38" s="347"/>
      <c r="BR38" s="347"/>
      <c r="BS38" s="9"/>
      <c r="BT38" s="347"/>
      <c r="BU38" s="347"/>
      <c r="BV38" s="9"/>
      <c r="BW38" s="347"/>
      <c r="BX38" s="347"/>
      <c r="BY38" s="9"/>
      <c r="BZ38" s="347"/>
      <c r="CA38" s="347"/>
      <c r="CB38" s="9"/>
      <c r="CC38" s="347"/>
      <c r="CD38" s="347"/>
      <c r="CE38" s="9"/>
      <c r="CF38" s="347"/>
      <c r="CG38" s="347"/>
      <c r="CH38" s="161"/>
    </row>
    <row r="39" spans="1:86" s="49" customFormat="1" ht="15" thickBot="1" x14ac:dyDescent="0.35">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row>
    <row r="40" spans="1:86" ht="15.6" x14ac:dyDescent="0.3">
      <c r="A40" s="641" t="s">
        <v>56</v>
      </c>
      <c r="B40" s="18" t="str">
        <f t="shared" ref="B40" si="6">B22</f>
        <v>End Use</v>
      </c>
      <c r="C40" s="309">
        <v>43831</v>
      </c>
      <c r="D40" s="309">
        <v>43862</v>
      </c>
      <c r="E40" s="309">
        <v>43891</v>
      </c>
      <c r="F40" s="309">
        <v>43922</v>
      </c>
      <c r="G40" s="309">
        <v>43952</v>
      </c>
      <c r="H40" s="309">
        <v>43983</v>
      </c>
      <c r="I40" s="309">
        <v>44013</v>
      </c>
      <c r="J40" s="309">
        <v>44044</v>
      </c>
      <c r="K40" s="309">
        <v>44075</v>
      </c>
      <c r="L40" s="309">
        <v>44105</v>
      </c>
      <c r="M40" s="309">
        <v>44136</v>
      </c>
      <c r="N40" s="309">
        <v>44166</v>
      </c>
      <c r="O40" s="309">
        <v>44197</v>
      </c>
      <c r="P40" s="309">
        <v>44228</v>
      </c>
      <c r="Q40" s="309">
        <v>44256</v>
      </c>
      <c r="R40" s="309">
        <v>44287</v>
      </c>
      <c r="S40" s="309">
        <v>44317</v>
      </c>
      <c r="T40" s="309">
        <v>44348</v>
      </c>
      <c r="U40" s="309">
        <v>44378</v>
      </c>
      <c r="V40" s="309">
        <v>44409</v>
      </c>
      <c r="W40" s="309">
        <v>44440</v>
      </c>
      <c r="X40" s="309">
        <v>44470</v>
      </c>
      <c r="Y40" s="309">
        <v>44501</v>
      </c>
      <c r="Z40" s="309">
        <v>44531</v>
      </c>
      <c r="AA40" s="309">
        <v>44562</v>
      </c>
      <c r="AB40" s="309">
        <v>44593</v>
      </c>
      <c r="AC40" s="309">
        <v>44621</v>
      </c>
      <c r="AD40" s="309">
        <v>44652</v>
      </c>
      <c r="AE40" s="309">
        <v>44682</v>
      </c>
      <c r="AF40" s="309">
        <v>44713</v>
      </c>
      <c r="AG40" s="309">
        <v>44743</v>
      </c>
      <c r="AH40" s="309">
        <v>44774</v>
      </c>
      <c r="AI40" s="309">
        <v>44805</v>
      </c>
      <c r="AJ40" s="309">
        <v>44835</v>
      </c>
      <c r="AK40" s="309">
        <v>44866</v>
      </c>
      <c r="AL40" s="309">
        <v>44896</v>
      </c>
      <c r="AM40" s="309">
        <v>44927</v>
      </c>
      <c r="AN40" s="309">
        <v>44958</v>
      </c>
      <c r="AO40" s="309">
        <v>44986</v>
      </c>
      <c r="AP40" s="309">
        <v>45017</v>
      </c>
      <c r="AQ40" s="309">
        <v>45047</v>
      </c>
      <c r="AR40" s="309">
        <v>45078</v>
      </c>
      <c r="AS40" s="309">
        <v>45108</v>
      </c>
      <c r="AT40" s="309">
        <v>45139</v>
      </c>
      <c r="AU40" s="309">
        <v>45170</v>
      </c>
      <c r="AV40" s="309">
        <v>45200</v>
      </c>
      <c r="AW40" s="309">
        <v>45231</v>
      </c>
      <c r="AX40" s="309">
        <v>45261</v>
      </c>
      <c r="AY40" s="309">
        <v>45292</v>
      </c>
      <c r="AZ40" s="309">
        <v>45323</v>
      </c>
      <c r="BA40" s="309">
        <v>45352</v>
      </c>
      <c r="BB40" s="309">
        <v>45383</v>
      </c>
      <c r="BC40" s="309">
        <v>45413</v>
      </c>
      <c r="BD40" s="309">
        <v>45444</v>
      </c>
      <c r="BE40" s="309">
        <v>45474</v>
      </c>
      <c r="BF40" s="309">
        <v>45505</v>
      </c>
      <c r="BG40" s="309">
        <v>45536</v>
      </c>
      <c r="BH40" s="309">
        <v>45566</v>
      </c>
      <c r="BI40" s="309">
        <v>45597</v>
      </c>
      <c r="BJ40" s="309">
        <v>45627</v>
      </c>
      <c r="BK40" s="309">
        <v>45658</v>
      </c>
      <c r="BL40" s="309">
        <v>45689</v>
      </c>
      <c r="BM40" s="309">
        <v>45717</v>
      </c>
      <c r="BN40" s="309">
        <v>45748</v>
      </c>
      <c r="BO40" s="309">
        <v>45778</v>
      </c>
      <c r="BP40" s="309">
        <v>45809</v>
      </c>
      <c r="BQ40" s="309">
        <v>45839</v>
      </c>
      <c r="BR40" s="309">
        <v>45870</v>
      </c>
      <c r="BS40" s="309">
        <v>45901</v>
      </c>
      <c r="BT40" s="309">
        <v>45931</v>
      </c>
      <c r="BU40" s="309">
        <v>45962</v>
      </c>
      <c r="BV40" s="309">
        <v>45992</v>
      </c>
      <c r="BW40" s="309">
        <v>46023</v>
      </c>
      <c r="BX40" s="309">
        <v>46054</v>
      </c>
      <c r="BY40" s="309">
        <v>46082</v>
      </c>
      <c r="BZ40" s="309">
        <v>46113</v>
      </c>
      <c r="CA40" s="309">
        <v>46143</v>
      </c>
      <c r="CB40" s="309">
        <v>46174</v>
      </c>
      <c r="CC40" s="309">
        <v>46204</v>
      </c>
      <c r="CD40" s="309">
        <v>46235</v>
      </c>
      <c r="CE40" s="309">
        <v>46266</v>
      </c>
      <c r="CF40" s="309">
        <v>46296</v>
      </c>
      <c r="CG40" s="309">
        <v>46327</v>
      </c>
      <c r="CH40" s="310">
        <v>46357</v>
      </c>
    </row>
    <row r="41" spans="1:86" ht="15" customHeight="1" x14ac:dyDescent="0.3">
      <c r="A41" s="642"/>
      <c r="B41" s="11" t="str">
        <f t="shared" ref="B41:B55" si="7">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308"/>
    </row>
    <row r="42" spans="1:86" x14ac:dyDescent="0.3">
      <c r="A42" s="642"/>
      <c r="B42" s="13" t="str">
        <f t="shared" si="7"/>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308"/>
    </row>
    <row r="43" spans="1:86" x14ac:dyDescent="0.3">
      <c r="A43" s="642"/>
      <c r="B43" s="11" t="str">
        <f t="shared" si="7"/>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308"/>
    </row>
    <row r="44" spans="1:86" x14ac:dyDescent="0.3">
      <c r="A44" s="642"/>
      <c r="B44" s="11" t="str">
        <f t="shared" si="7"/>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308"/>
    </row>
    <row r="45" spans="1:86" x14ac:dyDescent="0.3">
      <c r="A45" s="642"/>
      <c r="B45" s="13" t="str">
        <f t="shared" si="7"/>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308"/>
    </row>
    <row r="46" spans="1:86" x14ac:dyDescent="0.3">
      <c r="A46" s="642"/>
      <c r="B46" s="11" t="str">
        <f t="shared" si="7"/>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308"/>
    </row>
    <row r="47" spans="1:86" x14ac:dyDescent="0.3">
      <c r="A47" s="642"/>
      <c r="B47" s="11" t="str">
        <f t="shared" si="7"/>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308"/>
    </row>
    <row r="48" spans="1:86" x14ac:dyDescent="0.3">
      <c r="A48" s="642"/>
      <c r="B48" s="11" t="str">
        <f t="shared" si="7"/>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25"/>
      <c r="P48" s="225"/>
      <c r="Q48" s="225"/>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308"/>
    </row>
    <row r="49" spans="1:86" x14ac:dyDescent="0.3">
      <c r="A49" s="642"/>
      <c r="B49" s="11" t="str">
        <f t="shared" si="7"/>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0</v>
      </c>
      <c r="K49" s="3">
        <f>'BIZ kWh ENTRY'!AQ108</f>
        <v>0</v>
      </c>
      <c r="L49" s="3">
        <f>'BIZ kWh ENTRY'!AR108</f>
        <v>54153.899800000043</v>
      </c>
      <c r="M49" s="3">
        <f>'BIZ kWh ENTRY'!AS108</f>
        <v>0</v>
      </c>
      <c r="N49" s="3">
        <f>'BIZ kWh ENTRY'!AT108</f>
        <v>107257.07551999995</v>
      </c>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308"/>
    </row>
    <row r="50" spans="1:86" ht="15" customHeight="1" x14ac:dyDescent="0.3">
      <c r="A50" s="642"/>
      <c r="B50" s="11" t="str">
        <f t="shared" si="7"/>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308"/>
    </row>
    <row r="51" spans="1:86" x14ac:dyDescent="0.3">
      <c r="A51" s="642"/>
      <c r="B51" s="11" t="str">
        <f t="shared" si="7"/>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308"/>
    </row>
    <row r="52" spans="1:86" x14ac:dyDescent="0.3">
      <c r="A52" s="642"/>
      <c r="B52" s="11" t="str">
        <f t="shared" si="7"/>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25"/>
      <c r="P52" s="22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225"/>
      <c r="AZ52" s="225"/>
      <c r="BA52" s="225"/>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308"/>
    </row>
    <row r="53" spans="1:86" x14ac:dyDescent="0.3">
      <c r="A53" s="642"/>
      <c r="B53" s="11" t="str">
        <f t="shared" si="7"/>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308"/>
    </row>
    <row r="54" spans="1:86" ht="15" customHeight="1" x14ac:dyDescent="0.3">
      <c r="A54" s="642"/>
      <c r="B54" s="11" t="str">
        <f t="shared" si="7"/>
        <v xml:space="preserve"> </v>
      </c>
      <c r="C54" s="3"/>
      <c r="D54" s="3"/>
      <c r="E54" s="3"/>
      <c r="F54" s="3"/>
      <c r="G54" s="3"/>
      <c r="H54" s="3"/>
      <c r="I54" s="3"/>
      <c r="J54" s="3"/>
      <c r="K54" s="3"/>
      <c r="L54" s="3"/>
      <c r="M54" s="3"/>
      <c r="N54" s="3"/>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308"/>
    </row>
    <row r="55" spans="1:86" ht="15" customHeight="1" thickBot="1" x14ac:dyDescent="0.35">
      <c r="A55" s="643"/>
      <c r="B55" s="312" t="str">
        <f t="shared" si="7"/>
        <v>Monthly kWh</v>
      </c>
      <c r="C55" s="313">
        <f>SUM(C41:C54)</f>
        <v>0</v>
      </c>
      <c r="D55" s="313">
        <f t="shared" ref="D55:N55" si="8">SUM(D41:D54)</f>
        <v>0</v>
      </c>
      <c r="E55" s="313">
        <f t="shared" si="8"/>
        <v>0</v>
      </c>
      <c r="F55" s="313">
        <f t="shared" si="8"/>
        <v>0</v>
      </c>
      <c r="G55" s="313">
        <f t="shared" si="8"/>
        <v>0</v>
      </c>
      <c r="H55" s="313">
        <f t="shared" si="8"/>
        <v>0</v>
      </c>
      <c r="I55" s="313">
        <f t="shared" si="8"/>
        <v>0</v>
      </c>
      <c r="J55" s="313">
        <f t="shared" si="8"/>
        <v>0</v>
      </c>
      <c r="K55" s="313">
        <f t="shared" si="8"/>
        <v>0</v>
      </c>
      <c r="L55" s="313">
        <f t="shared" si="8"/>
        <v>54153.899800000043</v>
      </c>
      <c r="M55" s="313">
        <f t="shared" si="8"/>
        <v>0</v>
      </c>
      <c r="N55" s="313">
        <f t="shared" si="8"/>
        <v>107257.07551999995</v>
      </c>
      <c r="O55" s="369"/>
      <c r="P55" s="369"/>
      <c r="Q55" s="369"/>
      <c r="R55" s="369"/>
      <c r="S55" s="369"/>
      <c r="T55" s="369"/>
      <c r="U55" s="369"/>
      <c r="V55" s="369"/>
      <c r="W55" s="369"/>
      <c r="X55" s="369"/>
      <c r="Y55" s="369"/>
      <c r="Z55" s="369"/>
      <c r="AA55" s="369"/>
      <c r="AB55" s="369"/>
      <c r="AC55" s="369"/>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70"/>
    </row>
    <row r="56" spans="1:86" s="49" customFormat="1" ht="15" customHeight="1" x14ac:dyDescent="0.3">
      <c r="A56" s="8"/>
      <c r="B56" s="347"/>
      <c r="C56" s="9"/>
      <c r="D56" s="347"/>
      <c r="E56" s="9"/>
      <c r="F56" s="100"/>
      <c r="G56" s="100"/>
      <c r="H56" s="100"/>
      <c r="I56" s="100"/>
      <c r="J56" s="100"/>
      <c r="K56" s="100"/>
      <c r="L56" s="100"/>
      <c r="M56" s="458" t="s">
        <v>268</v>
      </c>
      <c r="N56" s="459">
        <f>SUM(C55:N55)</f>
        <v>161410.97532</v>
      </c>
      <c r="O56" s="458" t="s">
        <v>269</v>
      </c>
      <c r="P56" s="460">
        <f>'BIZ kWh ENTRY'!AU113</f>
        <v>161410.97532</v>
      </c>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100"/>
      <c r="BI56" s="100"/>
      <c r="BJ56" s="100"/>
      <c r="BK56" s="100"/>
      <c r="BL56" s="100"/>
      <c r="BM56" s="100"/>
      <c r="BN56" s="100"/>
      <c r="BO56" s="100"/>
      <c r="BP56" s="100"/>
      <c r="BQ56" s="100"/>
      <c r="BR56" s="100"/>
      <c r="BS56" s="100"/>
      <c r="BT56" s="100"/>
      <c r="BU56" s="100"/>
      <c r="BV56" s="100"/>
      <c r="BW56" s="100"/>
      <c r="BX56" s="100"/>
      <c r="BY56" s="100"/>
      <c r="BZ56" s="100"/>
      <c r="CA56" s="100"/>
      <c r="CB56" s="100"/>
      <c r="CC56" s="100"/>
      <c r="CD56" s="100"/>
      <c r="CE56" s="100"/>
      <c r="CF56" s="100"/>
      <c r="CG56" s="100"/>
      <c r="CH56" s="185"/>
    </row>
    <row r="57" spans="1:86" s="49" customFormat="1" ht="15" thickBot="1" x14ac:dyDescent="0.35">
      <c r="C57" s="160"/>
      <c r="D57" s="160"/>
      <c r="E57" s="160"/>
      <c r="F57" s="347"/>
      <c r="G57" s="347"/>
      <c r="H57" s="9"/>
      <c r="I57" s="347"/>
      <c r="J57" s="347"/>
      <c r="K57" s="9"/>
      <c r="L57" s="347"/>
      <c r="M57" s="347"/>
      <c r="N57" s="9"/>
      <c r="O57" s="347"/>
      <c r="P57" s="347"/>
      <c r="Q57" s="9"/>
      <c r="R57" s="347"/>
      <c r="S57" s="347"/>
      <c r="T57" s="9"/>
      <c r="U57" s="347"/>
      <c r="V57" s="347"/>
      <c r="W57" s="9"/>
      <c r="X57" s="347"/>
      <c r="Y57" s="347"/>
      <c r="Z57" s="9"/>
      <c r="AA57" s="347"/>
      <c r="AB57" s="347"/>
      <c r="AC57" s="9"/>
      <c r="AD57" s="347"/>
      <c r="AE57" s="347"/>
      <c r="AF57" s="9"/>
      <c r="AG57" s="347"/>
      <c r="AH57" s="347"/>
      <c r="AI57" s="9"/>
      <c r="AJ57" s="347"/>
      <c r="AK57" s="347"/>
      <c r="AL57" s="9"/>
      <c r="AM57" s="347"/>
      <c r="AN57" s="347"/>
      <c r="AO57" s="9"/>
      <c r="AP57" s="347"/>
      <c r="AQ57" s="347"/>
      <c r="AR57" s="9"/>
      <c r="AS57" s="347"/>
      <c r="AT57" s="347"/>
      <c r="AU57" s="9"/>
      <c r="AV57" s="347"/>
      <c r="AW57" s="347"/>
      <c r="AX57" s="9"/>
      <c r="AY57" s="347"/>
      <c r="AZ57" s="347"/>
      <c r="BA57" s="9"/>
      <c r="BB57" s="347"/>
      <c r="BC57" s="347"/>
      <c r="BD57" s="9"/>
      <c r="BE57" s="347"/>
      <c r="BF57" s="347"/>
      <c r="BG57" s="9"/>
      <c r="BH57" s="347"/>
      <c r="BI57" s="347"/>
      <c r="BJ57" s="9"/>
      <c r="BK57" s="347"/>
      <c r="BL57" s="347"/>
      <c r="BM57" s="9"/>
      <c r="BN57" s="347"/>
      <c r="BO57" s="347"/>
      <c r="BP57" s="9"/>
      <c r="BQ57" s="347"/>
      <c r="BR57" s="347"/>
      <c r="BS57" s="9"/>
      <c r="BT57" s="347"/>
      <c r="BU57" s="347"/>
      <c r="BV57" s="9"/>
      <c r="BW57" s="347"/>
      <c r="BX57" s="347"/>
      <c r="BY57" s="9"/>
      <c r="BZ57" s="347"/>
      <c r="CA57" s="347"/>
      <c r="CB57" s="9"/>
      <c r="CC57" s="347"/>
      <c r="CD57" s="347"/>
      <c r="CE57" s="9"/>
      <c r="CF57" s="347"/>
      <c r="CG57" s="347"/>
      <c r="CH57" s="186"/>
    </row>
    <row r="58" spans="1:86" ht="15.6" x14ac:dyDescent="0.3">
      <c r="A58" s="710" t="s">
        <v>57</v>
      </c>
      <c r="B58" s="18" t="str">
        <f t="shared" ref="B58" si="9">B40</f>
        <v>End Use</v>
      </c>
      <c r="C58" s="309">
        <v>43831</v>
      </c>
      <c r="D58" s="309">
        <v>43862</v>
      </c>
      <c r="E58" s="309">
        <v>43891</v>
      </c>
      <c r="F58" s="309">
        <v>43922</v>
      </c>
      <c r="G58" s="309">
        <v>43952</v>
      </c>
      <c r="H58" s="309">
        <v>43983</v>
      </c>
      <c r="I58" s="309">
        <v>44013</v>
      </c>
      <c r="J58" s="309">
        <v>44044</v>
      </c>
      <c r="K58" s="309">
        <v>44075</v>
      </c>
      <c r="L58" s="309">
        <v>44105</v>
      </c>
      <c r="M58" s="309">
        <v>44136</v>
      </c>
      <c r="N58" s="309">
        <v>44166</v>
      </c>
      <c r="O58" s="309">
        <v>44197</v>
      </c>
      <c r="P58" s="309">
        <v>44228</v>
      </c>
      <c r="Q58" s="309">
        <v>44256</v>
      </c>
      <c r="R58" s="309">
        <v>44287</v>
      </c>
      <c r="S58" s="309">
        <v>44317</v>
      </c>
      <c r="T58" s="309">
        <v>44348</v>
      </c>
      <c r="U58" s="309">
        <v>44378</v>
      </c>
      <c r="V58" s="309">
        <v>44409</v>
      </c>
      <c r="W58" s="309">
        <v>44440</v>
      </c>
      <c r="X58" s="309">
        <v>44470</v>
      </c>
      <c r="Y58" s="309">
        <v>44501</v>
      </c>
      <c r="Z58" s="309">
        <v>44531</v>
      </c>
      <c r="AA58" s="309">
        <v>44562</v>
      </c>
      <c r="AB58" s="309">
        <v>44593</v>
      </c>
      <c r="AC58" s="309">
        <v>44621</v>
      </c>
      <c r="AD58" s="309">
        <v>44652</v>
      </c>
      <c r="AE58" s="309">
        <v>44682</v>
      </c>
      <c r="AF58" s="309">
        <v>44713</v>
      </c>
      <c r="AG58" s="309">
        <v>44743</v>
      </c>
      <c r="AH58" s="309">
        <v>44774</v>
      </c>
      <c r="AI58" s="309">
        <v>44805</v>
      </c>
      <c r="AJ58" s="309">
        <v>44835</v>
      </c>
      <c r="AK58" s="309">
        <v>44866</v>
      </c>
      <c r="AL58" s="309">
        <v>44896</v>
      </c>
      <c r="AM58" s="309">
        <v>44927</v>
      </c>
      <c r="AN58" s="309">
        <v>44958</v>
      </c>
      <c r="AO58" s="309">
        <v>44986</v>
      </c>
      <c r="AP58" s="309">
        <v>45017</v>
      </c>
      <c r="AQ58" s="309">
        <v>45047</v>
      </c>
      <c r="AR58" s="309">
        <v>45078</v>
      </c>
      <c r="AS58" s="309">
        <v>45108</v>
      </c>
      <c r="AT58" s="309">
        <v>45139</v>
      </c>
      <c r="AU58" s="309">
        <v>45170</v>
      </c>
      <c r="AV58" s="309">
        <v>45200</v>
      </c>
      <c r="AW58" s="309">
        <v>45231</v>
      </c>
      <c r="AX58" s="309">
        <v>45261</v>
      </c>
      <c r="AY58" s="309">
        <v>45292</v>
      </c>
      <c r="AZ58" s="309">
        <v>45323</v>
      </c>
      <c r="BA58" s="309">
        <v>45352</v>
      </c>
      <c r="BB58" s="309">
        <v>45383</v>
      </c>
      <c r="BC58" s="309">
        <v>45413</v>
      </c>
      <c r="BD58" s="309">
        <v>45444</v>
      </c>
      <c r="BE58" s="309">
        <v>45474</v>
      </c>
      <c r="BF58" s="309">
        <v>45505</v>
      </c>
      <c r="BG58" s="309">
        <v>45536</v>
      </c>
      <c r="BH58" s="309">
        <v>45566</v>
      </c>
      <c r="BI58" s="309">
        <v>45597</v>
      </c>
      <c r="BJ58" s="309">
        <v>45627</v>
      </c>
      <c r="BK58" s="309">
        <v>45658</v>
      </c>
      <c r="BL58" s="309">
        <v>45689</v>
      </c>
      <c r="BM58" s="309">
        <v>45717</v>
      </c>
      <c r="BN58" s="309">
        <v>45748</v>
      </c>
      <c r="BO58" s="309">
        <v>45778</v>
      </c>
      <c r="BP58" s="309">
        <v>45809</v>
      </c>
      <c r="BQ58" s="309">
        <v>45839</v>
      </c>
      <c r="BR58" s="309">
        <v>45870</v>
      </c>
      <c r="BS58" s="309">
        <v>45901</v>
      </c>
      <c r="BT58" s="309">
        <v>45931</v>
      </c>
      <c r="BU58" s="309">
        <v>45962</v>
      </c>
      <c r="BV58" s="309">
        <v>45992</v>
      </c>
      <c r="BW58" s="309">
        <v>46023</v>
      </c>
      <c r="BX58" s="309">
        <v>46054</v>
      </c>
      <c r="BY58" s="309">
        <v>46082</v>
      </c>
      <c r="BZ58" s="309">
        <v>46113</v>
      </c>
      <c r="CA58" s="309">
        <v>46143</v>
      </c>
      <c r="CB58" s="309">
        <v>46174</v>
      </c>
      <c r="CC58" s="309">
        <v>46204</v>
      </c>
      <c r="CD58" s="309">
        <v>46235</v>
      </c>
      <c r="CE58" s="309">
        <v>46266</v>
      </c>
      <c r="CF58" s="309">
        <v>46296</v>
      </c>
      <c r="CG58" s="309">
        <v>46327</v>
      </c>
      <c r="CH58" s="310">
        <v>46357</v>
      </c>
    </row>
    <row r="59" spans="1:86" x14ac:dyDescent="0.3">
      <c r="A59" s="711"/>
      <c r="B59" s="11" t="str">
        <f t="shared" ref="B59:B73" si="10">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5"/>
      <c r="AL59" s="225"/>
      <c r="AM59" s="225"/>
      <c r="AN59" s="225"/>
      <c r="AO59" s="225"/>
      <c r="AP59" s="225"/>
      <c r="AQ59" s="225"/>
      <c r="AR59" s="225"/>
      <c r="AS59" s="225"/>
      <c r="AT59" s="225"/>
      <c r="AU59" s="225"/>
      <c r="AV59" s="225"/>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308"/>
    </row>
    <row r="60" spans="1:86" ht="15" customHeight="1" x14ac:dyDescent="0.3">
      <c r="A60" s="711"/>
      <c r="B60" s="11" t="str">
        <f t="shared" si="10"/>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308"/>
    </row>
    <row r="61" spans="1:86" x14ac:dyDescent="0.3">
      <c r="A61" s="711"/>
      <c r="B61" s="11" t="str">
        <f t="shared" si="10"/>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25"/>
      <c r="P61" s="225"/>
      <c r="Q61" s="225"/>
      <c r="R61" s="225"/>
      <c r="S61" s="225"/>
      <c r="T61" s="225"/>
      <c r="U61" s="225"/>
      <c r="V61" s="225"/>
      <c r="W61" s="225"/>
      <c r="X61" s="225"/>
      <c r="Y61" s="225"/>
      <c r="Z61" s="225"/>
      <c r="AA61" s="225"/>
      <c r="AB61" s="225"/>
      <c r="AC61" s="225"/>
      <c r="AD61" s="225"/>
      <c r="AE61" s="225"/>
      <c r="AF61" s="225"/>
      <c r="AG61" s="225"/>
      <c r="AH61" s="225"/>
      <c r="AI61" s="225"/>
      <c r="AJ61" s="225"/>
      <c r="AK61" s="225"/>
      <c r="AL61" s="225"/>
      <c r="AM61" s="225"/>
      <c r="AN61" s="225"/>
      <c r="AO61" s="225"/>
      <c r="AP61" s="225"/>
      <c r="AQ61" s="225"/>
      <c r="AR61" s="225"/>
      <c r="AS61" s="225"/>
      <c r="AT61" s="225"/>
      <c r="AU61" s="225"/>
      <c r="AV61" s="225"/>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308"/>
    </row>
    <row r="62" spans="1:86" x14ac:dyDescent="0.3">
      <c r="A62" s="711"/>
      <c r="B62" s="11" t="str">
        <f t="shared" si="10"/>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308"/>
    </row>
    <row r="63" spans="1:86" x14ac:dyDescent="0.3">
      <c r="A63" s="711"/>
      <c r="B63" s="11" t="str">
        <f t="shared" si="10"/>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225"/>
      <c r="AZ63" s="225"/>
      <c r="BA63" s="225"/>
      <c r="BB63" s="225"/>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308"/>
    </row>
    <row r="64" spans="1:86" x14ac:dyDescent="0.3">
      <c r="A64" s="711"/>
      <c r="B64" s="11" t="str">
        <f t="shared" si="10"/>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25"/>
      <c r="P64" s="225"/>
      <c r="Q64" s="225"/>
      <c r="R64" s="225"/>
      <c r="S64" s="225"/>
      <c r="T64" s="225"/>
      <c r="U64" s="225"/>
      <c r="V64" s="225"/>
      <c r="W64" s="225"/>
      <c r="X64" s="225"/>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308"/>
    </row>
    <row r="65" spans="1:86" x14ac:dyDescent="0.3">
      <c r="A65" s="711"/>
      <c r="B65" s="11" t="str">
        <f t="shared" si="10"/>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25"/>
      <c r="P65" s="225"/>
      <c r="Q65" s="225"/>
      <c r="R65" s="225"/>
      <c r="S65" s="225"/>
      <c r="T65" s="225"/>
      <c r="U65" s="225"/>
      <c r="V65" s="225"/>
      <c r="W65" s="225"/>
      <c r="X65" s="225"/>
      <c r="Y65" s="225"/>
      <c r="Z65" s="225"/>
      <c r="AA65" s="225"/>
      <c r="AB65" s="225"/>
      <c r="AC65" s="225"/>
      <c r="AD65" s="225"/>
      <c r="AE65" s="225"/>
      <c r="AF65" s="225"/>
      <c r="AG65" s="225"/>
      <c r="AH65" s="225"/>
      <c r="AI65" s="225"/>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308"/>
    </row>
    <row r="66" spans="1:86" x14ac:dyDescent="0.3">
      <c r="A66" s="711"/>
      <c r="B66" s="11" t="str">
        <f t="shared" si="10"/>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308"/>
    </row>
    <row r="67" spans="1:86" x14ac:dyDescent="0.3">
      <c r="A67" s="711"/>
      <c r="B67" s="11" t="str">
        <f t="shared" si="10"/>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0</v>
      </c>
      <c r="L67" s="3">
        <f>'BIZ kWh ENTRY'!BH108</f>
        <v>35041.199999999968</v>
      </c>
      <c r="M67" s="3">
        <f>'BIZ kWh ENTRY'!BI108</f>
        <v>0</v>
      </c>
      <c r="N67" s="3">
        <f>'BIZ kWh ENTRY'!BJ108</f>
        <v>9944.9100000000326</v>
      </c>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308"/>
    </row>
    <row r="68" spans="1:86" x14ac:dyDescent="0.3">
      <c r="A68" s="711"/>
      <c r="B68" s="11" t="str">
        <f t="shared" si="10"/>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308"/>
    </row>
    <row r="69" spans="1:86" ht="15.75" customHeight="1" x14ac:dyDescent="0.3">
      <c r="A69" s="711"/>
      <c r="B69" s="11" t="str">
        <f t="shared" si="10"/>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308"/>
    </row>
    <row r="70" spans="1:86" x14ac:dyDescent="0.3">
      <c r="A70" s="711"/>
      <c r="B70" s="11" t="str">
        <f t="shared" si="10"/>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308"/>
    </row>
    <row r="71" spans="1:86" x14ac:dyDescent="0.3">
      <c r="A71" s="711"/>
      <c r="B71" s="11" t="str">
        <f t="shared" si="10"/>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308"/>
    </row>
    <row r="72" spans="1:86" x14ac:dyDescent="0.3">
      <c r="A72" s="711"/>
      <c r="B72" s="11" t="str">
        <f t="shared" si="10"/>
        <v xml:space="preserve"> </v>
      </c>
      <c r="C72" s="3"/>
      <c r="D72" s="3"/>
      <c r="E72" s="3"/>
      <c r="F72" s="3"/>
      <c r="G72" s="3"/>
      <c r="H72" s="3"/>
      <c r="I72" s="3"/>
      <c r="J72" s="3"/>
      <c r="K72" s="3"/>
      <c r="L72" s="3"/>
      <c r="M72" s="3"/>
      <c r="N72" s="3"/>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308"/>
    </row>
    <row r="73" spans="1:86" ht="15.75" customHeight="1" thickBot="1" x14ac:dyDescent="0.35">
      <c r="A73" s="712"/>
      <c r="B73" s="312" t="str">
        <f t="shared" si="10"/>
        <v>Monthly kWh</v>
      </c>
      <c r="C73" s="313">
        <f>SUM(C59:C72)</f>
        <v>0</v>
      </c>
      <c r="D73" s="313">
        <f t="shared" ref="D73:N73" si="11">SUM(D59:D72)</f>
        <v>0</v>
      </c>
      <c r="E73" s="313">
        <f t="shared" si="11"/>
        <v>0</v>
      </c>
      <c r="F73" s="313">
        <f t="shared" si="11"/>
        <v>0</v>
      </c>
      <c r="G73" s="313">
        <f t="shared" si="11"/>
        <v>0</v>
      </c>
      <c r="H73" s="313">
        <f t="shared" si="11"/>
        <v>0</v>
      </c>
      <c r="I73" s="313">
        <f t="shared" si="11"/>
        <v>0</v>
      </c>
      <c r="J73" s="313">
        <f t="shared" si="11"/>
        <v>0</v>
      </c>
      <c r="K73" s="313">
        <f t="shared" si="11"/>
        <v>0</v>
      </c>
      <c r="L73" s="313">
        <f t="shared" si="11"/>
        <v>35041.199999999968</v>
      </c>
      <c r="M73" s="313">
        <f t="shared" si="11"/>
        <v>0</v>
      </c>
      <c r="N73" s="313">
        <f t="shared" si="11"/>
        <v>9944.9100000000326</v>
      </c>
      <c r="O73" s="369"/>
      <c r="P73" s="369"/>
      <c r="Q73" s="369"/>
      <c r="R73" s="369"/>
      <c r="S73" s="369"/>
      <c r="T73" s="369"/>
      <c r="U73" s="369"/>
      <c r="V73" s="369"/>
      <c r="W73" s="369"/>
      <c r="X73" s="369"/>
      <c r="Y73" s="369"/>
      <c r="Z73" s="369"/>
      <c r="AA73" s="369"/>
      <c r="AB73" s="369"/>
      <c r="AC73" s="369"/>
      <c r="AD73" s="369"/>
      <c r="AE73" s="369"/>
      <c r="AF73" s="369"/>
      <c r="AG73" s="369"/>
      <c r="AH73" s="369"/>
      <c r="AI73" s="369"/>
      <c r="AJ73" s="369"/>
      <c r="AK73" s="369"/>
      <c r="AL73" s="369"/>
      <c r="AM73" s="369"/>
      <c r="AN73" s="369"/>
      <c r="AO73" s="369"/>
      <c r="AP73" s="369"/>
      <c r="AQ73" s="369"/>
      <c r="AR73" s="369"/>
      <c r="AS73" s="369"/>
      <c r="AT73" s="369"/>
      <c r="AU73" s="369"/>
      <c r="AV73" s="369"/>
      <c r="AW73" s="369"/>
      <c r="AX73" s="369"/>
      <c r="AY73" s="369"/>
      <c r="AZ73" s="369"/>
      <c r="BA73" s="369"/>
      <c r="BB73" s="369"/>
      <c r="BC73" s="369"/>
      <c r="BD73" s="369"/>
      <c r="BE73" s="369"/>
      <c r="BF73" s="369"/>
      <c r="BG73" s="369"/>
      <c r="BH73" s="369"/>
      <c r="BI73" s="369"/>
      <c r="BJ73" s="369"/>
      <c r="BK73" s="369"/>
      <c r="BL73" s="369"/>
      <c r="BM73" s="369"/>
      <c r="BN73" s="369"/>
      <c r="BO73" s="369"/>
      <c r="BP73" s="369"/>
      <c r="BQ73" s="369"/>
      <c r="BR73" s="369"/>
      <c r="BS73" s="369"/>
      <c r="BT73" s="369"/>
      <c r="BU73" s="369"/>
      <c r="BV73" s="369"/>
      <c r="BW73" s="369"/>
      <c r="BX73" s="369"/>
      <c r="BY73" s="369"/>
      <c r="BZ73" s="369"/>
      <c r="CA73" s="369"/>
      <c r="CB73" s="369"/>
      <c r="CC73" s="369"/>
      <c r="CD73" s="369"/>
      <c r="CE73" s="369"/>
      <c r="CF73" s="369"/>
      <c r="CG73" s="369"/>
      <c r="CH73" s="370"/>
    </row>
    <row r="74" spans="1:86" s="49" customFormat="1" ht="15.75" customHeight="1" x14ac:dyDescent="0.3">
      <c r="A74" s="8"/>
      <c r="B74" s="347"/>
      <c r="C74" s="9"/>
      <c r="D74" s="347"/>
      <c r="E74" s="9"/>
      <c r="F74" s="100"/>
      <c r="G74" s="347"/>
      <c r="H74" s="347"/>
      <c r="I74" s="9"/>
      <c r="J74" s="347"/>
      <c r="K74" s="347"/>
      <c r="L74" s="9"/>
      <c r="M74" s="458" t="s">
        <v>268</v>
      </c>
      <c r="N74" s="459">
        <f>SUM(C73:N73)</f>
        <v>44986.11</v>
      </c>
      <c r="O74" s="458" t="s">
        <v>269</v>
      </c>
      <c r="P74" s="460">
        <f>'BIZ kWh ENTRY'!BK113</f>
        <v>44986.11</v>
      </c>
      <c r="Q74" s="347"/>
      <c r="R74" s="9"/>
      <c r="S74" s="347"/>
      <c r="T74" s="347"/>
      <c r="U74" s="9"/>
      <c r="V74" s="347"/>
      <c r="W74" s="347"/>
      <c r="X74" s="9"/>
      <c r="Y74" s="347"/>
      <c r="Z74" s="347"/>
      <c r="AA74" s="9"/>
      <c r="AB74" s="347"/>
      <c r="AC74" s="347"/>
      <c r="AD74" s="9"/>
      <c r="AE74" s="347"/>
      <c r="AF74" s="347"/>
      <c r="AG74" s="9"/>
      <c r="AH74" s="347"/>
      <c r="AI74" s="347"/>
      <c r="AJ74" s="9"/>
      <c r="AK74" s="347"/>
      <c r="AL74" s="347"/>
      <c r="AM74" s="9"/>
      <c r="AN74" s="347"/>
      <c r="AO74" s="347"/>
      <c r="AP74" s="9"/>
      <c r="AQ74" s="347"/>
      <c r="AR74" s="347"/>
      <c r="AS74" s="9"/>
      <c r="AT74" s="347"/>
      <c r="AU74" s="347"/>
      <c r="AV74" s="9"/>
      <c r="AW74" s="347"/>
      <c r="AX74" s="347"/>
      <c r="AY74" s="9"/>
      <c r="AZ74" s="347"/>
      <c r="BA74" s="347"/>
      <c r="BB74" s="9"/>
      <c r="BC74" s="347"/>
      <c r="BD74" s="347"/>
      <c r="BE74" s="9"/>
      <c r="BF74" s="347"/>
      <c r="BG74" s="347"/>
      <c r="BH74" s="9"/>
      <c r="BI74" s="347"/>
      <c r="BJ74" s="347"/>
      <c r="BK74" s="9"/>
      <c r="BL74" s="347"/>
      <c r="BM74" s="347"/>
      <c r="BN74" s="9"/>
      <c r="BO74" s="347"/>
      <c r="BP74" s="347"/>
      <c r="BQ74" s="9"/>
      <c r="BR74" s="347"/>
      <c r="BS74" s="347"/>
      <c r="BT74" s="9"/>
      <c r="BU74" s="347"/>
      <c r="BV74" s="347"/>
      <c r="BW74" s="9"/>
      <c r="BX74" s="347"/>
      <c r="BY74" s="347"/>
      <c r="BZ74" s="9"/>
      <c r="CA74" s="347"/>
      <c r="CB74" s="347"/>
      <c r="CC74" s="9"/>
      <c r="CD74" s="347"/>
      <c r="CE74" s="347"/>
      <c r="CF74" s="9"/>
      <c r="CG74" s="347"/>
      <c r="CH74" s="347"/>
    </row>
    <row r="75" spans="1:86" s="49" customFormat="1" ht="15.75" customHeight="1" thickBot="1" x14ac:dyDescent="0.35">
      <c r="P75" s="464">
        <f>P20+P38+P56+P74</f>
        <v>400274.72197692993</v>
      </c>
    </row>
    <row r="76" spans="1:86" ht="16.5" customHeight="1" x14ac:dyDescent="0.3">
      <c r="A76" s="627" t="s">
        <v>72</v>
      </c>
      <c r="B76" s="18" t="s">
        <v>270</v>
      </c>
      <c r="C76" s="309">
        <v>43831</v>
      </c>
      <c r="D76" s="309">
        <v>43862</v>
      </c>
      <c r="E76" s="309">
        <v>43891</v>
      </c>
      <c r="F76" s="309">
        <v>43922</v>
      </c>
      <c r="G76" s="309">
        <v>43952</v>
      </c>
      <c r="H76" s="309">
        <v>43983</v>
      </c>
      <c r="I76" s="309">
        <v>44013</v>
      </c>
      <c r="J76" s="309">
        <v>44044</v>
      </c>
      <c r="K76" s="309">
        <v>44075</v>
      </c>
      <c r="L76" s="309">
        <v>44105</v>
      </c>
      <c r="M76" s="309">
        <v>44136</v>
      </c>
      <c r="N76" s="309">
        <v>44166</v>
      </c>
      <c r="O76" s="309">
        <v>44197</v>
      </c>
      <c r="P76" s="309">
        <v>44228</v>
      </c>
      <c r="Q76" s="309">
        <v>44256</v>
      </c>
      <c r="R76" s="309">
        <v>44287</v>
      </c>
      <c r="S76" s="309">
        <v>44317</v>
      </c>
      <c r="T76" s="309">
        <v>44348</v>
      </c>
      <c r="U76" s="309">
        <v>44378</v>
      </c>
      <c r="V76" s="309">
        <v>44409</v>
      </c>
      <c r="W76" s="309">
        <v>44440</v>
      </c>
      <c r="X76" s="309">
        <v>44470</v>
      </c>
      <c r="Y76" s="309">
        <v>44501</v>
      </c>
      <c r="Z76" s="309">
        <v>44531</v>
      </c>
      <c r="AA76" s="309">
        <v>44562</v>
      </c>
      <c r="AB76" s="309">
        <v>44593</v>
      </c>
      <c r="AC76" s="309">
        <v>44621</v>
      </c>
      <c r="AD76" s="309">
        <v>44652</v>
      </c>
      <c r="AE76" s="309">
        <v>44682</v>
      </c>
      <c r="AF76" s="309">
        <v>44713</v>
      </c>
      <c r="AG76" s="309">
        <v>44743</v>
      </c>
      <c r="AH76" s="309">
        <v>44774</v>
      </c>
      <c r="AI76" s="309">
        <v>44805</v>
      </c>
      <c r="AJ76" s="309">
        <v>44835</v>
      </c>
      <c r="AK76" s="309">
        <v>44866</v>
      </c>
      <c r="AL76" s="309">
        <v>44896</v>
      </c>
      <c r="AM76" s="309">
        <v>44927</v>
      </c>
      <c r="AN76" s="309">
        <v>44958</v>
      </c>
      <c r="AO76" s="309">
        <v>44986</v>
      </c>
      <c r="AP76" s="309">
        <v>45017</v>
      </c>
      <c r="AQ76" s="309">
        <v>45047</v>
      </c>
      <c r="AR76" s="309">
        <v>45078</v>
      </c>
      <c r="AS76" s="309">
        <v>45108</v>
      </c>
      <c r="AT76" s="309">
        <v>45139</v>
      </c>
      <c r="AU76" s="309">
        <v>45170</v>
      </c>
      <c r="AV76" s="309">
        <v>45200</v>
      </c>
      <c r="AW76" s="309">
        <v>45231</v>
      </c>
      <c r="AX76" s="309">
        <v>45261</v>
      </c>
      <c r="AY76" s="309">
        <v>45292</v>
      </c>
      <c r="AZ76" s="309">
        <v>45323</v>
      </c>
      <c r="BA76" s="309">
        <v>45352</v>
      </c>
      <c r="BB76" s="309">
        <v>45383</v>
      </c>
      <c r="BC76" s="309">
        <v>45413</v>
      </c>
      <c r="BD76" s="309">
        <v>45444</v>
      </c>
      <c r="BE76" s="309">
        <v>45474</v>
      </c>
      <c r="BF76" s="309">
        <v>45505</v>
      </c>
      <c r="BG76" s="309">
        <v>45536</v>
      </c>
      <c r="BH76" s="309">
        <v>45566</v>
      </c>
      <c r="BI76" s="309">
        <v>45597</v>
      </c>
      <c r="BJ76" s="309">
        <v>45627</v>
      </c>
      <c r="BK76" s="309">
        <v>45658</v>
      </c>
      <c r="BL76" s="309">
        <v>45689</v>
      </c>
      <c r="BM76" s="309">
        <v>45717</v>
      </c>
      <c r="BN76" s="309">
        <v>45748</v>
      </c>
      <c r="BO76" s="309">
        <v>45778</v>
      </c>
      <c r="BP76" s="309">
        <v>45809</v>
      </c>
      <c r="BQ76" s="309">
        <v>45839</v>
      </c>
      <c r="BR76" s="309">
        <v>45870</v>
      </c>
      <c r="BS76" s="309">
        <v>45901</v>
      </c>
      <c r="BT76" s="309">
        <v>45931</v>
      </c>
      <c r="BU76" s="309">
        <v>45962</v>
      </c>
      <c r="BV76" s="309">
        <v>45992</v>
      </c>
      <c r="BW76" s="309">
        <v>46023</v>
      </c>
      <c r="BX76" s="309">
        <v>46054</v>
      </c>
      <c r="BY76" s="309">
        <v>46082</v>
      </c>
      <c r="BZ76" s="309">
        <v>46113</v>
      </c>
      <c r="CA76" s="309">
        <v>46143</v>
      </c>
      <c r="CB76" s="309">
        <v>46174</v>
      </c>
      <c r="CC76" s="309">
        <v>46204</v>
      </c>
      <c r="CD76" s="309">
        <v>46235</v>
      </c>
      <c r="CE76" s="309">
        <v>46266</v>
      </c>
      <c r="CF76" s="309">
        <v>46296</v>
      </c>
      <c r="CG76" s="309">
        <v>46327</v>
      </c>
      <c r="CH76" s="310">
        <v>46357</v>
      </c>
    </row>
    <row r="77" spans="1:86" ht="15.6" x14ac:dyDescent="0.3">
      <c r="A77" s="628"/>
      <c r="B77" s="14" t="s">
        <v>53</v>
      </c>
      <c r="C77" s="30">
        <f>((C19*C$90))*C$2</f>
        <v>0</v>
      </c>
      <c r="D77" s="30">
        <f t="shared" ref="D77:BO77" si="12">((D19*D$90))*D$2</f>
        <v>0</v>
      </c>
      <c r="E77" s="30">
        <f t="shared" si="12"/>
        <v>0</v>
      </c>
      <c r="F77" s="30">
        <f t="shared" si="12"/>
        <v>0</v>
      </c>
      <c r="G77" s="30">
        <f t="shared" si="12"/>
        <v>0</v>
      </c>
      <c r="H77" s="30">
        <f t="shared" si="12"/>
        <v>0</v>
      </c>
      <c r="I77" s="30">
        <f t="shared" si="12"/>
        <v>0</v>
      </c>
      <c r="J77" s="30">
        <f t="shared" si="12"/>
        <v>0</v>
      </c>
      <c r="K77" s="30">
        <f t="shared" si="12"/>
        <v>0</v>
      </c>
      <c r="L77" s="30">
        <f t="shared" si="12"/>
        <v>0</v>
      </c>
      <c r="M77" s="30">
        <f t="shared" si="12"/>
        <v>0</v>
      </c>
      <c r="N77" s="30">
        <f t="shared" si="12"/>
        <v>67.172217500211943</v>
      </c>
      <c r="O77" s="30">
        <f t="shared" si="12"/>
        <v>0</v>
      </c>
      <c r="P77" s="30">
        <f t="shared" si="12"/>
        <v>0</v>
      </c>
      <c r="Q77" s="30">
        <f t="shared" si="12"/>
        <v>0</v>
      </c>
      <c r="R77" s="30">
        <f t="shared" si="12"/>
        <v>0</v>
      </c>
      <c r="S77" s="30">
        <f t="shared" si="12"/>
        <v>0</v>
      </c>
      <c r="T77" s="30">
        <f t="shared" si="12"/>
        <v>0</v>
      </c>
      <c r="U77" s="30">
        <f t="shared" si="12"/>
        <v>0</v>
      </c>
      <c r="V77" s="30">
        <f t="shared" si="12"/>
        <v>0</v>
      </c>
      <c r="W77" s="30">
        <f t="shared" si="12"/>
        <v>0</v>
      </c>
      <c r="X77" s="30">
        <f t="shared" si="12"/>
        <v>0</v>
      </c>
      <c r="Y77" s="30">
        <f t="shared" si="12"/>
        <v>0</v>
      </c>
      <c r="Z77" s="30">
        <f t="shared" si="12"/>
        <v>0</v>
      </c>
      <c r="AA77" s="30">
        <f t="shared" si="12"/>
        <v>0</v>
      </c>
      <c r="AB77" s="30">
        <f t="shared" si="12"/>
        <v>0</v>
      </c>
      <c r="AC77" s="30">
        <f t="shared" si="12"/>
        <v>0</v>
      </c>
      <c r="AD77" s="30">
        <f t="shared" si="12"/>
        <v>0</v>
      </c>
      <c r="AE77" s="30">
        <f t="shared" si="12"/>
        <v>0</v>
      </c>
      <c r="AF77" s="30">
        <f t="shared" si="12"/>
        <v>0</v>
      </c>
      <c r="AG77" s="30">
        <f t="shared" si="12"/>
        <v>0</v>
      </c>
      <c r="AH77" s="30">
        <f t="shared" si="12"/>
        <v>0</v>
      </c>
      <c r="AI77" s="30">
        <f t="shared" si="12"/>
        <v>0</v>
      </c>
      <c r="AJ77" s="30">
        <f t="shared" si="12"/>
        <v>0</v>
      </c>
      <c r="AK77" s="30">
        <f t="shared" si="12"/>
        <v>0</v>
      </c>
      <c r="AL77" s="30">
        <f t="shared" si="12"/>
        <v>0</v>
      </c>
      <c r="AM77" s="30">
        <f t="shared" si="12"/>
        <v>0</v>
      </c>
      <c r="AN77" s="30">
        <f t="shared" si="12"/>
        <v>0</v>
      </c>
      <c r="AO77" s="30">
        <f t="shared" si="12"/>
        <v>0</v>
      </c>
      <c r="AP77" s="30">
        <f t="shared" si="12"/>
        <v>0</v>
      </c>
      <c r="AQ77" s="30">
        <f t="shared" si="12"/>
        <v>0</v>
      </c>
      <c r="AR77" s="30">
        <f t="shared" si="12"/>
        <v>0</v>
      </c>
      <c r="AS77" s="30">
        <f t="shared" si="12"/>
        <v>0</v>
      </c>
      <c r="AT77" s="30">
        <f t="shared" si="12"/>
        <v>0</v>
      </c>
      <c r="AU77" s="30">
        <f t="shared" si="12"/>
        <v>0</v>
      </c>
      <c r="AV77" s="30">
        <f t="shared" si="12"/>
        <v>0</v>
      </c>
      <c r="AW77" s="30">
        <f t="shared" si="12"/>
        <v>0</v>
      </c>
      <c r="AX77" s="30">
        <f t="shared" si="12"/>
        <v>0</v>
      </c>
      <c r="AY77" s="30">
        <f t="shared" si="12"/>
        <v>0</v>
      </c>
      <c r="AZ77" s="30">
        <f t="shared" si="12"/>
        <v>0</v>
      </c>
      <c r="BA77" s="30">
        <f t="shared" si="12"/>
        <v>0</v>
      </c>
      <c r="BB77" s="30">
        <f t="shared" si="12"/>
        <v>0</v>
      </c>
      <c r="BC77" s="30">
        <f t="shared" si="12"/>
        <v>0</v>
      </c>
      <c r="BD77" s="30">
        <f t="shared" si="12"/>
        <v>0</v>
      </c>
      <c r="BE77" s="30">
        <f t="shared" si="12"/>
        <v>0</v>
      </c>
      <c r="BF77" s="30">
        <f t="shared" si="12"/>
        <v>0</v>
      </c>
      <c r="BG77" s="30">
        <f t="shared" si="12"/>
        <v>0</v>
      </c>
      <c r="BH77" s="30">
        <f t="shared" si="12"/>
        <v>0</v>
      </c>
      <c r="BI77" s="30">
        <f t="shared" si="12"/>
        <v>0</v>
      </c>
      <c r="BJ77" s="30">
        <f t="shared" si="12"/>
        <v>0</v>
      </c>
      <c r="BK77" s="30">
        <f t="shared" si="12"/>
        <v>0</v>
      </c>
      <c r="BL77" s="30">
        <f t="shared" si="12"/>
        <v>0</v>
      </c>
      <c r="BM77" s="30">
        <f t="shared" si="12"/>
        <v>0</v>
      </c>
      <c r="BN77" s="30">
        <f t="shared" si="12"/>
        <v>0</v>
      </c>
      <c r="BO77" s="30">
        <f t="shared" si="12"/>
        <v>0</v>
      </c>
      <c r="BP77" s="30">
        <f t="shared" ref="BP77:CH77" si="13">((BP19*BP$90))*BP$2</f>
        <v>0</v>
      </c>
      <c r="BQ77" s="30">
        <f t="shared" si="13"/>
        <v>0</v>
      </c>
      <c r="BR77" s="30">
        <f t="shared" si="13"/>
        <v>0</v>
      </c>
      <c r="BS77" s="30">
        <f t="shared" si="13"/>
        <v>0</v>
      </c>
      <c r="BT77" s="30">
        <f t="shared" si="13"/>
        <v>0</v>
      </c>
      <c r="BU77" s="30">
        <f t="shared" si="13"/>
        <v>0</v>
      </c>
      <c r="BV77" s="30">
        <f t="shared" si="13"/>
        <v>0</v>
      </c>
      <c r="BW77" s="30">
        <f t="shared" si="13"/>
        <v>0</v>
      </c>
      <c r="BX77" s="30">
        <f t="shared" si="13"/>
        <v>0</v>
      </c>
      <c r="BY77" s="30">
        <f t="shared" si="13"/>
        <v>0</v>
      </c>
      <c r="BZ77" s="30">
        <f t="shared" si="13"/>
        <v>0</v>
      </c>
      <c r="CA77" s="30">
        <f t="shared" si="13"/>
        <v>0</v>
      </c>
      <c r="CB77" s="30">
        <f t="shared" si="13"/>
        <v>0</v>
      </c>
      <c r="CC77" s="30">
        <f t="shared" si="13"/>
        <v>0</v>
      </c>
      <c r="CD77" s="30">
        <f t="shared" si="13"/>
        <v>0</v>
      </c>
      <c r="CE77" s="30">
        <f t="shared" si="13"/>
        <v>0</v>
      </c>
      <c r="CF77" s="30">
        <f t="shared" si="13"/>
        <v>0</v>
      </c>
      <c r="CG77" s="30">
        <f t="shared" si="13"/>
        <v>0</v>
      </c>
      <c r="CH77" s="34">
        <f t="shared" si="13"/>
        <v>0</v>
      </c>
    </row>
    <row r="78" spans="1:86" ht="15.6" x14ac:dyDescent="0.3">
      <c r="A78" s="628"/>
      <c r="B78" s="14" t="s">
        <v>55</v>
      </c>
      <c r="C78" s="30">
        <f>((C37*C$91))*C$2</f>
        <v>0</v>
      </c>
      <c r="D78" s="30">
        <f t="shared" ref="D78:BO78" si="14">((D37*D$91))*D$2</f>
        <v>0</v>
      </c>
      <c r="E78" s="30">
        <f t="shared" si="14"/>
        <v>0</v>
      </c>
      <c r="F78" s="30">
        <f t="shared" si="14"/>
        <v>0</v>
      </c>
      <c r="G78" s="30">
        <f t="shared" si="14"/>
        <v>0</v>
      </c>
      <c r="H78" s="30">
        <f t="shared" si="14"/>
        <v>0</v>
      </c>
      <c r="I78" s="30">
        <f t="shared" si="14"/>
        <v>0</v>
      </c>
      <c r="J78" s="30">
        <f t="shared" si="14"/>
        <v>0</v>
      </c>
      <c r="K78" s="30">
        <f t="shared" si="14"/>
        <v>0</v>
      </c>
      <c r="L78" s="30">
        <f t="shared" si="14"/>
        <v>3902.1218336649586</v>
      </c>
      <c r="M78" s="30">
        <f t="shared" si="14"/>
        <v>14.832782427374781</v>
      </c>
      <c r="N78" s="30">
        <f t="shared" si="14"/>
        <v>1810.8099806173161</v>
      </c>
      <c r="O78" s="30">
        <f t="shared" si="14"/>
        <v>0</v>
      </c>
      <c r="P78" s="30">
        <f t="shared" si="14"/>
        <v>0</v>
      </c>
      <c r="Q78" s="30">
        <f t="shared" si="14"/>
        <v>0</v>
      </c>
      <c r="R78" s="30">
        <f t="shared" si="14"/>
        <v>0</v>
      </c>
      <c r="S78" s="30">
        <f t="shared" si="14"/>
        <v>0</v>
      </c>
      <c r="T78" s="30">
        <f t="shared" si="14"/>
        <v>0</v>
      </c>
      <c r="U78" s="30">
        <f t="shared" si="14"/>
        <v>0</v>
      </c>
      <c r="V78" s="30">
        <f t="shared" si="14"/>
        <v>0</v>
      </c>
      <c r="W78" s="30">
        <f t="shared" si="14"/>
        <v>0</v>
      </c>
      <c r="X78" s="30">
        <f t="shared" si="14"/>
        <v>0</v>
      </c>
      <c r="Y78" s="30">
        <f t="shared" si="14"/>
        <v>0</v>
      </c>
      <c r="Z78" s="30">
        <f t="shared" si="14"/>
        <v>0</v>
      </c>
      <c r="AA78" s="30">
        <f t="shared" si="14"/>
        <v>0</v>
      </c>
      <c r="AB78" s="30">
        <f t="shared" si="14"/>
        <v>0</v>
      </c>
      <c r="AC78" s="30">
        <f t="shared" si="14"/>
        <v>0</v>
      </c>
      <c r="AD78" s="30">
        <f t="shared" si="14"/>
        <v>0</v>
      </c>
      <c r="AE78" s="30">
        <f t="shared" si="14"/>
        <v>0</v>
      </c>
      <c r="AF78" s="30">
        <f t="shared" si="14"/>
        <v>0</v>
      </c>
      <c r="AG78" s="30">
        <f t="shared" si="14"/>
        <v>0</v>
      </c>
      <c r="AH78" s="30">
        <f t="shared" si="14"/>
        <v>0</v>
      </c>
      <c r="AI78" s="30">
        <f t="shared" si="14"/>
        <v>0</v>
      </c>
      <c r="AJ78" s="30">
        <f t="shared" si="14"/>
        <v>0</v>
      </c>
      <c r="AK78" s="30">
        <f t="shared" si="14"/>
        <v>0</v>
      </c>
      <c r="AL78" s="30">
        <f t="shared" si="14"/>
        <v>0</v>
      </c>
      <c r="AM78" s="30">
        <f t="shared" si="14"/>
        <v>0</v>
      </c>
      <c r="AN78" s="30">
        <f t="shared" si="14"/>
        <v>0</v>
      </c>
      <c r="AO78" s="30">
        <f t="shared" si="14"/>
        <v>0</v>
      </c>
      <c r="AP78" s="30">
        <f t="shared" si="14"/>
        <v>0</v>
      </c>
      <c r="AQ78" s="30">
        <f t="shared" si="14"/>
        <v>0</v>
      </c>
      <c r="AR78" s="30">
        <f t="shared" si="14"/>
        <v>0</v>
      </c>
      <c r="AS78" s="30">
        <f t="shared" si="14"/>
        <v>0</v>
      </c>
      <c r="AT78" s="30">
        <f t="shared" si="14"/>
        <v>0</v>
      </c>
      <c r="AU78" s="30">
        <f t="shared" si="14"/>
        <v>0</v>
      </c>
      <c r="AV78" s="30">
        <f t="shared" si="14"/>
        <v>0</v>
      </c>
      <c r="AW78" s="30">
        <f t="shared" si="14"/>
        <v>0</v>
      </c>
      <c r="AX78" s="30">
        <f t="shared" si="14"/>
        <v>0</v>
      </c>
      <c r="AY78" s="30">
        <f t="shared" si="14"/>
        <v>0</v>
      </c>
      <c r="AZ78" s="30">
        <f t="shared" si="14"/>
        <v>0</v>
      </c>
      <c r="BA78" s="30">
        <f t="shared" si="14"/>
        <v>0</v>
      </c>
      <c r="BB78" s="30">
        <f t="shared" si="14"/>
        <v>0</v>
      </c>
      <c r="BC78" s="30">
        <f t="shared" si="14"/>
        <v>0</v>
      </c>
      <c r="BD78" s="30">
        <f t="shared" si="14"/>
        <v>0</v>
      </c>
      <c r="BE78" s="30">
        <f t="shared" si="14"/>
        <v>0</v>
      </c>
      <c r="BF78" s="30">
        <f t="shared" si="14"/>
        <v>0</v>
      </c>
      <c r="BG78" s="30">
        <f t="shared" si="14"/>
        <v>0</v>
      </c>
      <c r="BH78" s="30">
        <f t="shared" si="14"/>
        <v>0</v>
      </c>
      <c r="BI78" s="30">
        <f t="shared" si="14"/>
        <v>0</v>
      </c>
      <c r="BJ78" s="30">
        <f t="shared" si="14"/>
        <v>0</v>
      </c>
      <c r="BK78" s="30">
        <f t="shared" si="14"/>
        <v>0</v>
      </c>
      <c r="BL78" s="30">
        <f t="shared" si="14"/>
        <v>0</v>
      </c>
      <c r="BM78" s="30">
        <f t="shared" si="14"/>
        <v>0</v>
      </c>
      <c r="BN78" s="30">
        <f t="shared" si="14"/>
        <v>0</v>
      </c>
      <c r="BO78" s="30">
        <f t="shared" si="14"/>
        <v>0</v>
      </c>
      <c r="BP78" s="30">
        <f t="shared" ref="BP78:CH78" si="15">((BP37*BP$91))*BP$2</f>
        <v>0</v>
      </c>
      <c r="BQ78" s="30">
        <f t="shared" si="15"/>
        <v>0</v>
      </c>
      <c r="BR78" s="30">
        <f t="shared" si="15"/>
        <v>0</v>
      </c>
      <c r="BS78" s="30">
        <f t="shared" si="15"/>
        <v>0</v>
      </c>
      <c r="BT78" s="30">
        <f t="shared" si="15"/>
        <v>0</v>
      </c>
      <c r="BU78" s="30">
        <f t="shared" si="15"/>
        <v>0</v>
      </c>
      <c r="BV78" s="30">
        <f t="shared" si="15"/>
        <v>0</v>
      </c>
      <c r="BW78" s="30">
        <f t="shared" si="15"/>
        <v>0</v>
      </c>
      <c r="BX78" s="30">
        <f t="shared" si="15"/>
        <v>0</v>
      </c>
      <c r="BY78" s="30">
        <f t="shared" si="15"/>
        <v>0</v>
      </c>
      <c r="BZ78" s="30">
        <f t="shared" si="15"/>
        <v>0</v>
      </c>
      <c r="CA78" s="30">
        <f t="shared" si="15"/>
        <v>0</v>
      </c>
      <c r="CB78" s="30">
        <f t="shared" si="15"/>
        <v>0</v>
      </c>
      <c r="CC78" s="30">
        <f t="shared" si="15"/>
        <v>0</v>
      </c>
      <c r="CD78" s="30">
        <f t="shared" si="15"/>
        <v>0</v>
      </c>
      <c r="CE78" s="30">
        <f t="shared" si="15"/>
        <v>0</v>
      </c>
      <c r="CF78" s="30">
        <f t="shared" si="15"/>
        <v>0</v>
      </c>
      <c r="CG78" s="30">
        <f t="shared" si="15"/>
        <v>0</v>
      </c>
      <c r="CH78" s="34">
        <f t="shared" si="15"/>
        <v>0</v>
      </c>
    </row>
    <row r="79" spans="1:86" ht="15.6" x14ac:dyDescent="0.3">
      <c r="A79" s="628"/>
      <c r="B79" s="14" t="s">
        <v>56</v>
      </c>
      <c r="C79" s="30">
        <f>((C55*C$92))*C$2</f>
        <v>0</v>
      </c>
      <c r="D79" s="30">
        <f t="shared" ref="D79:BO79" si="16">((D55*D$92))*D$2</f>
        <v>0</v>
      </c>
      <c r="E79" s="30">
        <f t="shared" si="16"/>
        <v>0</v>
      </c>
      <c r="F79" s="30">
        <f t="shared" si="16"/>
        <v>0</v>
      </c>
      <c r="G79" s="30">
        <f t="shared" si="16"/>
        <v>0</v>
      </c>
      <c r="H79" s="30">
        <f t="shared" si="16"/>
        <v>0</v>
      </c>
      <c r="I79" s="30">
        <f t="shared" si="16"/>
        <v>0</v>
      </c>
      <c r="J79" s="30">
        <f t="shared" si="16"/>
        <v>0</v>
      </c>
      <c r="K79" s="30">
        <f t="shared" si="16"/>
        <v>0</v>
      </c>
      <c r="L79" s="30">
        <f t="shared" si="16"/>
        <v>1643.9905516534511</v>
      </c>
      <c r="M79" s="30">
        <f t="shared" si="16"/>
        <v>0</v>
      </c>
      <c r="N79" s="30">
        <f t="shared" si="16"/>
        <v>2892.2299442270069</v>
      </c>
      <c r="O79" s="30">
        <f t="shared" si="16"/>
        <v>0</v>
      </c>
      <c r="P79" s="30">
        <f t="shared" si="16"/>
        <v>0</v>
      </c>
      <c r="Q79" s="30">
        <f t="shared" si="16"/>
        <v>0</v>
      </c>
      <c r="R79" s="30">
        <f t="shared" si="16"/>
        <v>0</v>
      </c>
      <c r="S79" s="30">
        <f t="shared" si="16"/>
        <v>0</v>
      </c>
      <c r="T79" s="30">
        <f t="shared" si="16"/>
        <v>0</v>
      </c>
      <c r="U79" s="30">
        <f t="shared" si="16"/>
        <v>0</v>
      </c>
      <c r="V79" s="30">
        <f t="shared" si="16"/>
        <v>0</v>
      </c>
      <c r="W79" s="30">
        <f t="shared" si="16"/>
        <v>0</v>
      </c>
      <c r="X79" s="30">
        <f t="shared" si="16"/>
        <v>0</v>
      </c>
      <c r="Y79" s="30">
        <f t="shared" si="16"/>
        <v>0</v>
      </c>
      <c r="Z79" s="30">
        <f t="shared" si="16"/>
        <v>0</v>
      </c>
      <c r="AA79" s="30">
        <f t="shared" si="16"/>
        <v>0</v>
      </c>
      <c r="AB79" s="30">
        <f t="shared" si="16"/>
        <v>0</v>
      </c>
      <c r="AC79" s="30">
        <f t="shared" si="16"/>
        <v>0</v>
      </c>
      <c r="AD79" s="30">
        <f t="shared" si="16"/>
        <v>0</v>
      </c>
      <c r="AE79" s="30">
        <f t="shared" si="16"/>
        <v>0</v>
      </c>
      <c r="AF79" s="30">
        <f t="shared" si="16"/>
        <v>0</v>
      </c>
      <c r="AG79" s="30">
        <f t="shared" si="16"/>
        <v>0</v>
      </c>
      <c r="AH79" s="30">
        <f t="shared" si="16"/>
        <v>0</v>
      </c>
      <c r="AI79" s="30">
        <f t="shared" si="16"/>
        <v>0</v>
      </c>
      <c r="AJ79" s="30">
        <f t="shared" si="16"/>
        <v>0</v>
      </c>
      <c r="AK79" s="30">
        <f t="shared" si="16"/>
        <v>0</v>
      </c>
      <c r="AL79" s="30">
        <f t="shared" si="16"/>
        <v>0</v>
      </c>
      <c r="AM79" s="30">
        <f t="shared" si="16"/>
        <v>0</v>
      </c>
      <c r="AN79" s="30">
        <f t="shared" si="16"/>
        <v>0</v>
      </c>
      <c r="AO79" s="30">
        <f t="shared" si="16"/>
        <v>0</v>
      </c>
      <c r="AP79" s="30">
        <f t="shared" si="16"/>
        <v>0</v>
      </c>
      <c r="AQ79" s="30">
        <f t="shared" si="16"/>
        <v>0</v>
      </c>
      <c r="AR79" s="30">
        <f t="shared" si="16"/>
        <v>0</v>
      </c>
      <c r="AS79" s="30">
        <f t="shared" si="16"/>
        <v>0</v>
      </c>
      <c r="AT79" s="30">
        <f t="shared" si="16"/>
        <v>0</v>
      </c>
      <c r="AU79" s="30">
        <f t="shared" si="16"/>
        <v>0</v>
      </c>
      <c r="AV79" s="30">
        <f t="shared" si="16"/>
        <v>0</v>
      </c>
      <c r="AW79" s="30">
        <f t="shared" si="16"/>
        <v>0</v>
      </c>
      <c r="AX79" s="30">
        <f t="shared" si="16"/>
        <v>0</v>
      </c>
      <c r="AY79" s="30">
        <f t="shared" si="16"/>
        <v>0</v>
      </c>
      <c r="AZ79" s="30">
        <f t="shared" si="16"/>
        <v>0</v>
      </c>
      <c r="BA79" s="30">
        <f t="shared" si="16"/>
        <v>0</v>
      </c>
      <c r="BB79" s="30">
        <f t="shared" si="16"/>
        <v>0</v>
      </c>
      <c r="BC79" s="30">
        <f t="shared" si="16"/>
        <v>0</v>
      </c>
      <c r="BD79" s="30">
        <f t="shared" si="16"/>
        <v>0</v>
      </c>
      <c r="BE79" s="30">
        <f t="shared" si="16"/>
        <v>0</v>
      </c>
      <c r="BF79" s="30">
        <f t="shared" si="16"/>
        <v>0</v>
      </c>
      <c r="BG79" s="30">
        <f t="shared" si="16"/>
        <v>0</v>
      </c>
      <c r="BH79" s="30">
        <f t="shared" si="16"/>
        <v>0</v>
      </c>
      <c r="BI79" s="30">
        <f t="shared" si="16"/>
        <v>0</v>
      </c>
      <c r="BJ79" s="30">
        <f t="shared" si="16"/>
        <v>0</v>
      </c>
      <c r="BK79" s="30">
        <f t="shared" si="16"/>
        <v>0</v>
      </c>
      <c r="BL79" s="30">
        <f t="shared" si="16"/>
        <v>0</v>
      </c>
      <c r="BM79" s="30">
        <f t="shared" si="16"/>
        <v>0</v>
      </c>
      <c r="BN79" s="30">
        <f t="shared" si="16"/>
        <v>0</v>
      </c>
      <c r="BO79" s="30">
        <f t="shared" si="16"/>
        <v>0</v>
      </c>
      <c r="BP79" s="30">
        <f t="shared" ref="BP79:CH79" si="17">((BP55*BP$92))*BP$2</f>
        <v>0</v>
      </c>
      <c r="BQ79" s="30">
        <f t="shared" si="17"/>
        <v>0</v>
      </c>
      <c r="BR79" s="30">
        <f t="shared" si="17"/>
        <v>0</v>
      </c>
      <c r="BS79" s="30">
        <f t="shared" si="17"/>
        <v>0</v>
      </c>
      <c r="BT79" s="30">
        <f t="shared" si="17"/>
        <v>0</v>
      </c>
      <c r="BU79" s="30">
        <f t="shared" si="17"/>
        <v>0</v>
      </c>
      <c r="BV79" s="30">
        <f t="shared" si="17"/>
        <v>0</v>
      </c>
      <c r="BW79" s="30">
        <f t="shared" si="17"/>
        <v>0</v>
      </c>
      <c r="BX79" s="30">
        <f t="shared" si="17"/>
        <v>0</v>
      </c>
      <c r="BY79" s="30">
        <f t="shared" si="17"/>
        <v>0</v>
      </c>
      <c r="BZ79" s="30">
        <f t="shared" si="17"/>
        <v>0</v>
      </c>
      <c r="CA79" s="30">
        <f t="shared" si="17"/>
        <v>0</v>
      </c>
      <c r="CB79" s="30">
        <f t="shared" si="17"/>
        <v>0</v>
      </c>
      <c r="CC79" s="30">
        <f t="shared" si="17"/>
        <v>0</v>
      </c>
      <c r="CD79" s="30">
        <f t="shared" si="17"/>
        <v>0</v>
      </c>
      <c r="CE79" s="30">
        <f t="shared" si="17"/>
        <v>0</v>
      </c>
      <c r="CF79" s="30">
        <f t="shared" si="17"/>
        <v>0</v>
      </c>
      <c r="CG79" s="30">
        <f t="shared" si="17"/>
        <v>0</v>
      </c>
      <c r="CH79" s="34">
        <f t="shared" si="17"/>
        <v>0</v>
      </c>
    </row>
    <row r="80" spans="1:86" ht="15.75" customHeight="1" x14ac:dyDescent="0.3">
      <c r="A80" s="628"/>
      <c r="B80" s="14" t="s">
        <v>57</v>
      </c>
      <c r="C80" s="30">
        <f>((C73*C$93))*C$2</f>
        <v>0</v>
      </c>
      <c r="D80" s="30">
        <f t="shared" ref="D80:BO80" si="18">((D73*D$93))*D$2</f>
        <v>0</v>
      </c>
      <c r="E80" s="30">
        <f t="shared" si="18"/>
        <v>0</v>
      </c>
      <c r="F80" s="30">
        <f t="shared" si="18"/>
        <v>0</v>
      </c>
      <c r="G80" s="30">
        <f t="shared" si="18"/>
        <v>0</v>
      </c>
      <c r="H80" s="30">
        <f t="shared" si="18"/>
        <v>0</v>
      </c>
      <c r="I80" s="30">
        <f t="shared" si="18"/>
        <v>0</v>
      </c>
      <c r="J80" s="30">
        <f t="shared" si="18"/>
        <v>0</v>
      </c>
      <c r="K80" s="30">
        <f t="shared" si="18"/>
        <v>0</v>
      </c>
      <c r="L80" s="30">
        <f t="shared" si="18"/>
        <v>965.09421803999919</v>
      </c>
      <c r="M80" s="30">
        <f t="shared" si="18"/>
        <v>0</v>
      </c>
      <c r="N80" s="30">
        <f t="shared" si="18"/>
        <v>243.89096182200078</v>
      </c>
      <c r="O80" s="30">
        <f t="shared" si="18"/>
        <v>0</v>
      </c>
      <c r="P80" s="30">
        <f t="shared" si="18"/>
        <v>0</v>
      </c>
      <c r="Q80" s="30">
        <f t="shared" si="18"/>
        <v>0</v>
      </c>
      <c r="R80" s="30">
        <f t="shared" si="18"/>
        <v>0</v>
      </c>
      <c r="S80" s="30">
        <f t="shared" si="18"/>
        <v>0</v>
      </c>
      <c r="T80" s="30">
        <f t="shared" si="18"/>
        <v>0</v>
      </c>
      <c r="U80" s="30">
        <f t="shared" si="18"/>
        <v>0</v>
      </c>
      <c r="V80" s="30">
        <f t="shared" si="18"/>
        <v>0</v>
      </c>
      <c r="W80" s="30">
        <f t="shared" si="18"/>
        <v>0</v>
      </c>
      <c r="X80" s="30">
        <f t="shared" si="18"/>
        <v>0</v>
      </c>
      <c r="Y80" s="30">
        <f t="shared" si="18"/>
        <v>0</v>
      </c>
      <c r="Z80" s="30">
        <f t="shared" si="18"/>
        <v>0</v>
      </c>
      <c r="AA80" s="30">
        <f t="shared" si="18"/>
        <v>0</v>
      </c>
      <c r="AB80" s="30">
        <f t="shared" si="18"/>
        <v>0</v>
      </c>
      <c r="AC80" s="30">
        <f t="shared" si="18"/>
        <v>0</v>
      </c>
      <c r="AD80" s="30">
        <f t="shared" si="18"/>
        <v>0</v>
      </c>
      <c r="AE80" s="30">
        <f t="shared" si="18"/>
        <v>0</v>
      </c>
      <c r="AF80" s="30">
        <f t="shared" si="18"/>
        <v>0</v>
      </c>
      <c r="AG80" s="30">
        <f t="shared" si="18"/>
        <v>0</v>
      </c>
      <c r="AH80" s="30">
        <f t="shared" si="18"/>
        <v>0</v>
      </c>
      <c r="AI80" s="30">
        <f t="shared" si="18"/>
        <v>0</v>
      </c>
      <c r="AJ80" s="30">
        <f t="shared" si="18"/>
        <v>0</v>
      </c>
      <c r="AK80" s="30">
        <f t="shared" si="18"/>
        <v>0</v>
      </c>
      <c r="AL80" s="30">
        <f t="shared" si="18"/>
        <v>0</v>
      </c>
      <c r="AM80" s="30">
        <f t="shared" si="18"/>
        <v>0</v>
      </c>
      <c r="AN80" s="30">
        <f t="shared" si="18"/>
        <v>0</v>
      </c>
      <c r="AO80" s="30">
        <f t="shared" si="18"/>
        <v>0</v>
      </c>
      <c r="AP80" s="30">
        <f t="shared" si="18"/>
        <v>0</v>
      </c>
      <c r="AQ80" s="30">
        <f t="shared" si="18"/>
        <v>0</v>
      </c>
      <c r="AR80" s="30">
        <f t="shared" si="18"/>
        <v>0</v>
      </c>
      <c r="AS80" s="30">
        <f t="shared" si="18"/>
        <v>0</v>
      </c>
      <c r="AT80" s="30">
        <f t="shared" si="18"/>
        <v>0</v>
      </c>
      <c r="AU80" s="30">
        <f t="shared" si="18"/>
        <v>0</v>
      </c>
      <c r="AV80" s="30">
        <f t="shared" si="18"/>
        <v>0</v>
      </c>
      <c r="AW80" s="30">
        <f t="shared" si="18"/>
        <v>0</v>
      </c>
      <c r="AX80" s="30">
        <f t="shared" si="18"/>
        <v>0</v>
      </c>
      <c r="AY80" s="30">
        <f t="shared" si="18"/>
        <v>0</v>
      </c>
      <c r="AZ80" s="30">
        <f t="shared" si="18"/>
        <v>0</v>
      </c>
      <c r="BA80" s="30">
        <f t="shared" si="18"/>
        <v>0</v>
      </c>
      <c r="BB80" s="30">
        <f t="shared" si="18"/>
        <v>0</v>
      </c>
      <c r="BC80" s="30">
        <f t="shared" si="18"/>
        <v>0</v>
      </c>
      <c r="BD80" s="30">
        <f t="shared" si="18"/>
        <v>0</v>
      </c>
      <c r="BE80" s="30">
        <f t="shared" si="18"/>
        <v>0</v>
      </c>
      <c r="BF80" s="30">
        <f t="shared" si="18"/>
        <v>0</v>
      </c>
      <c r="BG80" s="30">
        <f t="shared" si="18"/>
        <v>0</v>
      </c>
      <c r="BH80" s="30">
        <f t="shared" si="18"/>
        <v>0</v>
      </c>
      <c r="BI80" s="30">
        <f t="shared" si="18"/>
        <v>0</v>
      </c>
      <c r="BJ80" s="30">
        <f t="shared" si="18"/>
        <v>0</v>
      </c>
      <c r="BK80" s="30">
        <f t="shared" si="18"/>
        <v>0</v>
      </c>
      <c r="BL80" s="30">
        <f t="shared" si="18"/>
        <v>0</v>
      </c>
      <c r="BM80" s="30">
        <f t="shared" si="18"/>
        <v>0</v>
      </c>
      <c r="BN80" s="30">
        <f t="shared" si="18"/>
        <v>0</v>
      </c>
      <c r="BO80" s="30">
        <f t="shared" si="18"/>
        <v>0</v>
      </c>
      <c r="BP80" s="30">
        <f t="shared" ref="BP80:CH80" si="19">((BP73*BP$93))*BP$2</f>
        <v>0</v>
      </c>
      <c r="BQ80" s="30">
        <f t="shared" si="19"/>
        <v>0</v>
      </c>
      <c r="BR80" s="30">
        <f t="shared" si="19"/>
        <v>0</v>
      </c>
      <c r="BS80" s="30">
        <f t="shared" si="19"/>
        <v>0</v>
      </c>
      <c r="BT80" s="30">
        <f t="shared" si="19"/>
        <v>0</v>
      </c>
      <c r="BU80" s="30">
        <f t="shared" si="19"/>
        <v>0</v>
      </c>
      <c r="BV80" s="30">
        <f t="shared" si="19"/>
        <v>0</v>
      </c>
      <c r="BW80" s="30">
        <f t="shared" si="19"/>
        <v>0</v>
      </c>
      <c r="BX80" s="30">
        <f t="shared" si="19"/>
        <v>0</v>
      </c>
      <c r="BY80" s="30">
        <f t="shared" si="19"/>
        <v>0</v>
      </c>
      <c r="BZ80" s="30">
        <f t="shared" si="19"/>
        <v>0</v>
      </c>
      <c r="CA80" s="30">
        <f t="shared" si="19"/>
        <v>0</v>
      </c>
      <c r="CB80" s="30">
        <f t="shared" si="19"/>
        <v>0</v>
      </c>
      <c r="CC80" s="30">
        <f t="shared" si="19"/>
        <v>0</v>
      </c>
      <c r="CD80" s="30">
        <f t="shared" si="19"/>
        <v>0</v>
      </c>
      <c r="CE80" s="30">
        <f t="shared" si="19"/>
        <v>0</v>
      </c>
      <c r="CF80" s="30">
        <f t="shared" si="19"/>
        <v>0</v>
      </c>
      <c r="CG80" s="30">
        <f t="shared" si="19"/>
        <v>0</v>
      </c>
      <c r="CH80" s="34">
        <f t="shared" si="19"/>
        <v>0</v>
      </c>
    </row>
    <row r="81" spans="1:88" ht="15.6" x14ac:dyDescent="0.3">
      <c r="A81" s="628"/>
      <c r="B81" s="14"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12"/>
    </row>
    <row r="82" spans="1:88" ht="15.6" x14ac:dyDescent="0.3">
      <c r="A82" s="628"/>
      <c r="B82" s="14" t="s">
        <v>271</v>
      </c>
      <c r="C82" s="30">
        <f>C77</f>
        <v>0</v>
      </c>
      <c r="D82" s="30">
        <f>C82+D77</f>
        <v>0</v>
      </c>
      <c r="E82" s="30">
        <f t="shared" ref="E82:BP82" si="20">D82+E77</f>
        <v>0</v>
      </c>
      <c r="F82" s="30">
        <f t="shared" si="20"/>
        <v>0</v>
      </c>
      <c r="G82" s="30">
        <f t="shared" si="20"/>
        <v>0</v>
      </c>
      <c r="H82" s="30">
        <f t="shared" si="20"/>
        <v>0</v>
      </c>
      <c r="I82" s="30">
        <f t="shared" si="20"/>
        <v>0</v>
      </c>
      <c r="J82" s="30">
        <f t="shared" si="20"/>
        <v>0</v>
      </c>
      <c r="K82" s="30">
        <f t="shared" si="20"/>
        <v>0</v>
      </c>
      <c r="L82" s="30">
        <f t="shared" si="20"/>
        <v>0</v>
      </c>
      <c r="M82" s="30">
        <f t="shared" si="20"/>
        <v>0</v>
      </c>
      <c r="N82" s="30">
        <f t="shared" si="20"/>
        <v>67.172217500211943</v>
      </c>
      <c r="O82" s="30">
        <f t="shared" si="20"/>
        <v>67.172217500211943</v>
      </c>
      <c r="P82" s="30">
        <f t="shared" si="20"/>
        <v>67.172217500211943</v>
      </c>
      <c r="Q82" s="30">
        <f t="shared" si="20"/>
        <v>67.172217500211943</v>
      </c>
      <c r="R82" s="30">
        <f t="shared" si="20"/>
        <v>67.172217500211943</v>
      </c>
      <c r="S82" s="30">
        <f t="shared" si="20"/>
        <v>67.172217500211943</v>
      </c>
      <c r="T82" s="30">
        <f t="shared" si="20"/>
        <v>67.172217500211943</v>
      </c>
      <c r="U82" s="30">
        <f t="shared" si="20"/>
        <v>67.172217500211943</v>
      </c>
      <c r="V82" s="30">
        <f t="shared" si="20"/>
        <v>67.172217500211943</v>
      </c>
      <c r="W82" s="30">
        <f t="shared" si="20"/>
        <v>67.172217500211943</v>
      </c>
      <c r="X82" s="30">
        <f t="shared" si="20"/>
        <v>67.172217500211943</v>
      </c>
      <c r="Y82" s="30">
        <f t="shared" si="20"/>
        <v>67.172217500211943</v>
      </c>
      <c r="Z82" s="30">
        <f t="shared" si="20"/>
        <v>67.172217500211943</v>
      </c>
      <c r="AA82" s="30">
        <f t="shared" si="20"/>
        <v>67.172217500211943</v>
      </c>
      <c r="AB82" s="30">
        <f t="shared" si="20"/>
        <v>67.172217500211943</v>
      </c>
      <c r="AC82" s="30">
        <f t="shared" si="20"/>
        <v>67.172217500211943</v>
      </c>
      <c r="AD82" s="30">
        <f t="shared" si="20"/>
        <v>67.172217500211943</v>
      </c>
      <c r="AE82" s="30">
        <f t="shared" si="20"/>
        <v>67.172217500211943</v>
      </c>
      <c r="AF82" s="30">
        <f t="shared" si="20"/>
        <v>67.172217500211943</v>
      </c>
      <c r="AG82" s="30">
        <f t="shared" si="20"/>
        <v>67.172217500211943</v>
      </c>
      <c r="AH82" s="30">
        <f t="shared" si="20"/>
        <v>67.172217500211943</v>
      </c>
      <c r="AI82" s="30">
        <f t="shared" si="20"/>
        <v>67.172217500211943</v>
      </c>
      <c r="AJ82" s="30">
        <f t="shared" si="20"/>
        <v>67.172217500211943</v>
      </c>
      <c r="AK82" s="30">
        <f t="shared" si="20"/>
        <v>67.172217500211943</v>
      </c>
      <c r="AL82" s="30">
        <f t="shared" si="20"/>
        <v>67.172217500211943</v>
      </c>
      <c r="AM82" s="30">
        <f t="shared" si="20"/>
        <v>67.172217500211943</v>
      </c>
      <c r="AN82" s="30">
        <f t="shared" si="20"/>
        <v>67.172217500211943</v>
      </c>
      <c r="AO82" s="30">
        <f t="shared" si="20"/>
        <v>67.172217500211943</v>
      </c>
      <c r="AP82" s="30">
        <f t="shared" si="20"/>
        <v>67.172217500211943</v>
      </c>
      <c r="AQ82" s="30">
        <f t="shared" si="20"/>
        <v>67.172217500211943</v>
      </c>
      <c r="AR82" s="30">
        <f t="shared" si="20"/>
        <v>67.172217500211943</v>
      </c>
      <c r="AS82" s="30">
        <f t="shared" si="20"/>
        <v>67.172217500211943</v>
      </c>
      <c r="AT82" s="30">
        <f t="shared" si="20"/>
        <v>67.172217500211943</v>
      </c>
      <c r="AU82" s="30">
        <f t="shared" si="20"/>
        <v>67.172217500211943</v>
      </c>
      <c r="AV82" s="30">
        <f t="shared" si="20"/>
        <v>67.172217500211943</v>
      </c>
      <c r="AW82" s="30">
        <f t="shared" si="20"/>
        <v>67.172217500211943</v>
      </c>
      <c r="AX82" s="30">
        <f t="shared" si="20"/>
        <v>67.172217500211943</v>
      </c>
      <c r="AY82" s="30">
        <f t="shared" si="20"/>
        <v>67.172217500211943</v>
      </c>
      <c r="AZ82" s="30">
        <f t="shared" si="20"/>
        <v>67.172217500211943</v>
      </c>
      <c r="BA82" s="30">
        <f t="shared" si="20"/>
        <v>67.172217500211943</v>
      </c>
      <c r="BB82" s="30">
        <f t="shared" si="20"/>
        <v>67.172217500211943</v>
      </c>
      <c r="BC82" s="30">
        <f t="shared" si="20"/>
        <v>67.172217500211943</v>
      </c>
      <c r="BD82" s="30">
        <f t="shared" si="20"/>
        <v>67.172217500211943</v>
      </c>
      <c r="BE82" s="30">
        <f t="shared" si="20"/>
        <v>67.172217500211943</v>
      </c>
      <c r="BF82" s="30">
        <f t="shared" si="20"/>
        <v>67.172217500211943</v>
      </c>
      <c r="BG82" s="30">
        <f t="shared" si="20"/>
        <v>67.172217500211943</v>
      </c>
      <c r="BH82" s="30">
        <f t="shared" si="20"/>
        <v>67.172217500211943</v>
      </c>
      <c r="BI82" s="30">
        <f t="shared" si="20"/>
        <v>67.172217500211943</v>
      </c>
      <c r="BJ82" s="30">
        <f t="shared" si="20"/>
        <v>67.172217500211943</v>
      </c>
      <c r="BK82" s="30">
        <f t="shared" si="20"/>
        <v>67.172217500211943</v>
      </c>
      <c r="BL82" s="30">
        <f t="shared" si="20"/>
        <v>67.172217500211943</v>
      </c>
      <c r="BM82" s="30">
        <f t="shared" si="20"/>
        <v>67.172217500211943</v>
      </c>
      <c r="BN82" s="30">
        <f t="shared" si="20"/>
        <v>67.172217500211943</v>
      </c>
      <c r="BO82" s="30">
        <f t="shared" si="20"/>
        <v>67.172217500211943</v>
      </c>
      <c r="BP82" s="30">
        <f t="shared" si="20"/>
        <v>67.172217500211943</v>
      </c>
      <c r="BQ82" s="30">
        <f t="shared" ref="BQ82:CH82" si="21">BP82+BQ77</f>
        <v>67.172217500211943</v>
      </c>
      <c r="BR82" s="30">
        <f t="shared" si="21"/>
        <v>67.172217500211943</v>
      </c>
      <c r="BS82" s="30">
        <f t="shared" si="21"/>
        <v>67.172217500211943</v>
      </c>
      <c r="BT82" s="30">
        <f t="shared" si="21"/>
        <v>67.172217500211943</v>
      </c>
      <c r="BU82" s="30">
        <f t="shared" si="21"/>
        <v>67.172217500211943</v>
      </c>
      <c r="BV82" s="30">
        <f t="shared" si="21"/>
        <v>67.172217500211943</v>
      </c>
      <c r="BW82" s="30">
        <f t="shared" si="21"/>
        <v>67.172217500211943</v>
      </c>
      <c r="BX82" s="30">
        <f t="shared" si="21"/>
        <v>67.172217500211943</v>
      </c>
      <c r="BY82" s="30">
        <f t="shared" si="21"/>
        <v>67.172217500211943</v>
      </c>
      <c r="BZ82" s="30">
        <f t="shared" si="21"/>
        <v>67.172217500211943</v>
      </c>
      <c r="CA82" s="30">
        <f t="shared" si="21"/>
        <v>67.172217500211943</v>
      </c>
      <c r="CB82" s="30">
        <f t="shared" si="21"/>
        <v>67.172217500211943</v>
      </c>
      <c r="CC82" s="30">
        <f t="shared" si="21"/>
        <v>67.172217500211943</v>
      </c>
      <c r="CD82" s="30">
        <f t="shared" si="21"/>
        <v>67.172217500211943</v>
      </c>
      <c r="CE82" s="30">
        <f t="shared" si="21"/>
        <v>67.172217500211943</v>
      </c>
      <c r="CF82" s="30">
        <f t="shared" si="21"/>
        <v>67.172217500211943</v>
      </c>
      <c r="CG82" s="30">
        <f t="shared" si="21"/>
        <v>67.172217500211943</v>
      </c>
      <c r="CH82" s="34">
        <f t="shared" si="21"/>
        <v>67.172217500211943</v>
      </c>
    </row>
    <row r="83" spans="1:88" ht="15.6" x14ac:dyDescent="0.3">
      <c r="A83" s="628"/>
      <c r="B83" s="14" t="s">
        <v>272</v>
      </c>
      <c r="C83" s="30">
        <f t="shared" ref="C83:C85" si="22">C78</f>
        <v>0</v>
      </c>
      <c r="D83" s="30">
        <f>C83+D78</f>
        <v>0</v>
      </c>
      <c r="E83" s="30">
        <f t="shared" ref="E83:BP83" si="23">D83+E78</f>
        <v>0</v>
      </c>
      <c r="F83" s="30">
        <f t="shared" si="23"/>
        <v>0</v>
      </c>
      <c r="G83" s="30">
        <f t="shared" si="23"/>
        <v>0</v>
      </c>
      <c r="H83" s="30">
        <f t="shared" si="23"/>
        <v>0</v>
      </c>
      <c r="I83" s="30">
        <f t="shared" si="23"/>
        <v>0</v>
      </c>
      <c r="J83" s="30">
        <f t="shared" si="23"/>
        <v>0</v>
      </c>
      <c r="K83" s="30">
        <f t="shared" si="23"/>
        <v>0</v>
      </c>
      <c r="L83" s="30">
        <f t="shared" si="23"/>
        <v>3902.1218336649586</v>
      </c>
      <c r="M83" s="30">
        <f t="shared" si="23"/>
        <v>3916.9546160923333</v>
      </c>
      <c r="N83" s="30">
        <f t="shared" si="23"/>
        <v>5727.7645967096496</v>
      </c>
      <c r="O83" s="30">
        <f t="shared" si="23"/>
        <v>5727.7645967096496</v>
      </c>
      <c r="P83" s="30">
        <f t="shared" si="23"/>
        <v>5727.7645967096496</v>
      </c>
      <c r="Q83" s="30">
        <f t="shared" si="23"/>
        <v>5727.7645967096496</v>
      </c>
      <c r="R83" s="30">
        <f t="shared" si="23"/>
        <v>5727.7645967096496</v>
      </c>
      <c r="S83" s="30">
        <f t="shared" si="23"/>
        <v>5727.7645967096496</v>
      </c>
      <c r="T83" s="30">
        <f t="shared" si="23"/>
        <v>5727.7645967096496</v>
      </c>
      <c r="U83" s="30">
        <f t="shared" si="23"/>
        <v>5727.7645967096496</v>
      </c>
      <c r="V83" s="30">
        <f t="shared" si="23"/>
        <v>5727.7645967096496</v>
      </c>
      <c r="W83" s="30">
        <f t="shared" si="23"/>
        <v>5727.7645967096496</v>
      </c>
      <c r="X83" s="30">
        <f t="shared" si="23"/>
        <v>5727.7645967096496</v>
      </c>
      <c r="Y83" s="30">
        <f t="shared" si="23"/>
        <v>5727.7645967096496</v>
      </c>
      <c r="Z83" s="30">
        <f t="shared" si="23"/>
        <v>5727.7645967096496</v>
      </c>
      <c r="AA83" s="30">
        <f t="shared" si="23"/>
        <v>5727.7645967096496</v>
      </c>
      <c r="AB83" s="30">
        <f t="shared" si="23"/>
        <v>5727.7645967096496</v>
      </c>
      <c r="AC83" s="30">
        <f t="shared" si="23"/>
        <v>5727.7645967096496</v>
      </c>
      <c r="AD83" s="30">
        <f t="shared" si="23"/>
        <v>5727.7645967096496</v>
      </c>
      <c r="AE83" s="30">
        <f t="shared" si="23"/>
        <v>5727.7645967096496</v>
      </c>
      <c r="AF83" s="30">
        <f t="shared" si="23"/>
        <v>5727.7645967096496</v>
      </c>
      <c r="AG83" s="30">
        <f t="shared" si="23"/>
        <v>5727.7645967096496</v>
      </c>
      <c r="AH83" s="30">
        <f t="shared" si="23"/>
        <v>5727.7645967096496</v>
      </c>
      <c r="AI83" s="30">
        <f t="shared" si="23"/>
        <v>5727.7645967096496</v>
      </c>
      <c r="AJ83" s="30">
        <f t="shared" si="23"/>
        <v>5727.7645967096496</v>
      </c>
      <c r="AK83" s="30">
        <f t="shared" si="23"/>
        <v>5727.7645967096496</v>
      </c>
      <c r="AL83" s="30">
        <f t="shared" si="23"/>
        <v>5727.7645967096496</v>
      </c>
      <c r="AM83" s="30">
        <f t="shared" si="23"/>
        <v>5727.7645967096496</v>
      </c>
      <c r="AN83" s="30">
        <f t="shared" si="23"/>
        <v>5727.7645967096496</v>
      </c>
      <c r="AO83" s="30">
        <f t="shared" si="23"/>
        <v>5727.7645967096496</v>
      </c>
      <c r="AP83" s="30">
        <f t="shared" si="23"/>
        <v>5727.7645967096496</v>
      </c>
      <c r="AQ83" s="30">
        <f t="shared" si="23"/>
        <v>5727.7645967096496</v>
      </c>
      <c r="AR83" s="30">
        <f t="shared" si="23"/>
        <v>5727.7645967096496</v>
      </c>
      <c r="AS83" s="30">
        <f t="shared" si="23"/>
        <v>5727.7645967096496</v>
      </c>
      <c r="AT83" s="30">
        <f t="shared" si="23"/>
        <v>5727.7645967096496</v>
      </c>
      <c r="AU83" s="30">
        <f t="shared" si="23"/>
        <v>5727.7645967096496</v>
      </c>
      <c r="AV83" s="30">
        <f t="shared" si="23"/>
        <v>5727.7645967096496</v>
      </c>
      <c r="AW83" s="30">
        <f t="shared" si="23"/>
        <v>5727.7645967096496</v>
      </c>
      <c r="AX83" s="30">
        <f t="shared" si="23"/>
        <v>5727.7645967096496</v>
      </c>
      <c r="AY83" s="30">
        <f t="shared" si="23"/>
        <v>5727.7645967096496</v>
      </c>
      <c r="AZ83" s="30">
        <f t="shared" si="23"/>
        <v>5727.7645967096496</v>
      </c>
      <c r="BA83" s="30">
        <f t="shared" si="23"/>
        <v>5727.7645967096496</v>
      </c>
      <c r="BB83" s="30">
        <f t="shared" si="23"/>
        <v>5727.7645967096496</v>
      </c>
      <c r="BC83" s="30">
        <f t="shared" si="23"/>
        <v>5727.7645967096496</v>
      </c>
      <c r="BD83" s="30">
        <f t="shared" si="23"/>
        <v>5727.7645967096496</v>
      </c>
      <c r="BE83" s="30">
        <f t="shared" si="23"/>
        <v>5727.7645967096496</v>
      </c>
      <c r="BF83" s="30">
        <f t="shared" si="23"/>
        <v>5727.7645967096496</v>
      </c>
      <c r="BG83" s="30">
        <f t="shared" si="23"/>
        <v>5727.7645967096496</v>
      </c>
      <c r="BH83" s="30">
        <f t="shared" si="23"/>
        <v>5727.7645967096496</v>
      </c>
      <c r="BI83" s="30">
        <f t="shared" si="23"/>
        <v>5727.7645967096496</v>
      </c>
      <c r="BJ83" s="30">
        <f t="shared" si="23"/>
        <v>5727.7645967096496</v>
      </c>
      <c r="BK83" s="30">
        <f t="shared" si="23"/>
        <v>5727.7645967096496</v>
      </c>
      <c r="BL83" s="30">
        <f t="shared" si="23"/>
        <v>5727.7645967096496</v>
      </c>
      <c r="BM83" s="30">
        <f t="shared" si="23"/>
        <v>5727.7645967096496</v>
      </c>
      <c r="BN83" s="30">
        <f t="shared" si="23"/>
        <v>5727.7645967096496</v>
      </c>
      <c r="BO83" s="30">
        <f t="shared" si="23"/>
        <v>5727.7645967096496</v>
      </c>
      <c r="BP83" s="30">
        <f t="shared" si="23"/>
        <v>5727.7645967096496</v>
      </c>
      <c r="BQ83" s="30">
        <f t="shared" ref="BQ83:CH83" si="24">BP83+BQ78</f>
        <v>5727.7645967096496</v>
      </c>
      <c r="BR83" s="30">
        <f t="shared" si="24"/>
        <v>5727.7645967096496</v>
      </c>
      <c r="BS83" s="30">
        <f t="shared" si="24"/>
        <v>5727.7645967096496</v>
      </c>
      <c r="BT83" s="30">
        <f t="shared" si="24"/>
        <v>5727.7645967096496</v>
      </c>
      <c r="BU83" s="30">
        <f t="shared" si="24"/>
        <v>5727.7645967096496</v>
      </c>
      <c r="BV83" s="30">
        <f t="shared" si="24"/>
        <v>5727.7645967096496</v>
      </c>
      <c r="BW83" s="30">
        <f t="shared" si="24"/>
        <v>5727.7645967096496</v>
      </c>
      <c r="BX83" s="30">
        <f t="shared" si="24"/>
        <v>5727.7645967096496</v>
      </c>
      <c r="BY83" s="30">
        <f t="shared" si="24"/>
        <v>5727.7645967096496</v>
      </c>
      <c r="BZ83" s="30">
        <f t="shared" si="24"/>
        <v>5727.7645967096496</v>
      </c>
      <c r="CA83" s="30">
        <f t="shared" si="24"/>
        <v>5727.7645967096496</v>
      </c>
      <c r="CB83" s="30">
        <f t="shared" si="24"/>
        <v>5727.7645967096496</v>
      </c>
      <c r="CC83" s="30">
        <f t="shared" si="24"/>
        <v>5727.7645967096496</v>
      </c>
      <c r="CD83" s="30">
        <f t="shared" si="24"/>
        <v>5727.7645967096496</v>
      </c>
      <c r="CE83" s="30">
        <f t="shared" si="24"/>
        <v>5727.7645967096496</v>
      </c>
      <c r="CF83" s="30">
        <f t="shared" si="24"/>
        <v>5727.7645967096496</v>
      </c>
      <c r="CG83" s="30">
        <f t="shared" si="24"/>
        <v>5727.7645967096496</v>
      </c>
      <c r="CH83" s="34">
        <f t="shared" si="24"/>
        <v>5727.7645967096496</v>
      </c>
    </row>
    <row r="84" spans="1:88" ht="15.6" x14ac:dyDescent="0.3">
      <c r="A84" s="628"/>
      <c r="B84" s="14" t="s">
        <v>273</v>
      </c>
      <c r="C84" s="30">
        <f t="shared" si="22"/>
        <v>0</v>
      </c>
      <c r="D84" s="30">
        <f>C84+D79</f>
        <v>0</v>
      </c>
      <c r="E84" s="30">
        <f t="shared" ref="E84:BP84" si="25">D84+E79</f>
        <v>0</v>
      </c>
      <c r="F84" s="30">
        <f t="shared" si="25"/>
        <v>0</v>
      </c>
      <c r="G84" s="30">
        <f t="shared" si="25"/>
        <v>0</v>
      </c>
      <c r="H84" s="30">
        <f t="shared" si="25"/>
        <v>0</v>
      </c>
      <c r="I84" s="30">
        <f t="shared" si="25"/>
        <v>0</v>
      </c>
      <c r="J84" s="30">
        <f t="shared" si="25"/>
        <v>0</v>
      </c>
      <c r="K84" s="30">
        <f t="shared" si="25"/>
        <v>0</v>
      </c>
      <c r="L84" s="30">
        <f t="shared" si="25"/>
        <v>1643.9905516534511</v>
      </c>
      <c r="M84" s="30">
        <f t="shared" si="25"/>
        <v>1643.9905516534511</v>
      </c>
      <c r="N84" s="30">
        <f t="shared" si="25"/>
        <v>4536.2204958804577</v>
      </c>
      <c r="O84" s="30">
        <f t="shared" si="25"/>
        <v>4536.2204958804577</v>
      </c>
      <c r="P84" s="30">
        <f t="shared" si="25"/>
        <v>4536.2204958804577</v>
      </c>
      <c r="Q84" s="30">
        <f t="shared" si="25"/>
        <v>4536.2204958804577</v>
      </c>
      <c r="R84" s="30">
        <f t="shared" si="25"/>
        <v>4536.2204958804577</v>
      </c>
      <c r="S84" s="30">
        <f t="shared" si="25"/>
        <v>4536.2204958804577</v>
      </c>
      <c r="T84" s="30">
        <f t="shared" si="25"/>
        <v>4536.2204958804577</v>
      </c>
      <c r="U84" s="30">
        <f t="shared" si="25"/>
        <v>4536.2204958804577</v>
      </c>
      <c r="V84" s="30">
        <f t="shared" si="25"/>
        <v>4536.2204958804577</v>
      </c>
      <c r="W84" s="30">
        <f t="shared" si="25"/>
        <v>4536.2204958804577</v>
      </c>
      <c r="X84" s="30">
        <f t="shared" si="25"/>
        <v>4536.2204958804577</v>
      </c>
      <c r="Y84" s="30">
        <f t="shared" si="25"/>
        <v>4536.2204958804577</v>
      </c>
      <c r="Z84" s="30">
        <f t="shared" si="25"/>
        <v>4536.2204958804577</v>
      </c>
      <c r="AA84" s="30">
        <f t="shared" si="25"/>
        <v>4536.2204958804577</v>
      </c>
      <c r="AB84" s="30">
        <f t="shared" si="25"/>
        <v>4536.2204958804577</v>
      </c>
      <c r="AC84" s="30">
        <f t="shared" si="25"/>
        <v>4536.2204958804577</v>
      </c>
      <c r="AD84" s="30">
        <f t="shared" si="25"/>
        <v>4536.2204958804577</v>
      </c>
      <c r="AE84" s="30">
        <f t="shared" si="25"/>
        <v>4536.2204958804577</v>
      </c>
      <c r="AF84" s="30">
        <f t="shared" si="25"/>
        <v>4536.2204958804577</v>
      </c>
      <c r="AG84" s="30">
        <f t="shared" si="25"/>
        <v>4536.2204958804577</v>
      </c>
      <c r="AH84" s="30">
        <f t="shared" si="25"/>
        <v>4536.2204958804577</v>
      </c>
      <c r="AI84" s="30">
        <f t="shared" si="25"/>
        <v>4536.2204958804577</v>
      </c>
      <c r="AJ84" s="30">
        <f t="shared" si="25"/>
        <v>4536.2204958804577</v>
      </c>
      <c r="AK84" s="30">
        <f t="shared" si="25"/>
        <v>4536.2204958804577</v>
      </c>
      <c r="AL84" s="30">
        <f t="shared" si="25"/>
        <v>4536.2204958804577</v>
      </c>
      <c r="AM84" s="30">
        <f t="shared" si="25"/>
        <v>4536.2204958804577</v>
      </c>
      <c r="AN84" s="30">
        <f t="shared" si="25"/>
        <v>4536.2204958804577</v>
      </c>
      <c r="AO84" s="30">
        <f t="shared" si="25"/>
        <v>4536.2204958804577</v>
      </c>
      <c r="AP84" s="30">
        <f t="shared" si="25"/>
        <v>4536.2204958804577</v>
      </c>
      <c r="AQ84" s="30">
        <f t="shared" si="25"/>
        <v>4536.2204958804577</v>
      </c>
      <c r="AR84" s="30">
        <f t="shared" si="25"/>
        <v>4536.2204958804577</v>
      </c>
      <c r="AS84" s="30">
        <f t="shared" si="25"/>
        <v>4536.2204958804577</v>
      </c>
      <c r="AT84" s="30">
        <f t="shared" si="25"/>
        <v>4536.2204958804577</v>
      </c>
      <c r="AU84" s="30">
        <f t="shared" si="25"/>
        <v>4536.2204958804577</v>
      </c>
      <c r="AV84" s="30">
        <f t="shared" si="25"/>
        <v>4536.2204958804577</v>
      </c>
      <c r="AW84" s="30">
        <f t="shared" si="25"/>
        <v>4536.2204958804577</v>
      </c>
      <c r="AX84" s="30">
        <f t="shared" si="25"/>
        <v>4536.2204958804577</v>
      </c>
      <c r="AY84" s="30">
        <f t="shared" si="25"/>
        <v>4536.2204958804577</v>
      </c>
      <c r="AZ84" s="30">
        <f t="shared" si="25"/>
        <v>4536.2204958804577</v>
      </c>
      <c r="BA84" s="30">
        <f t="shared" si="25"/>
        <v>4536.2204958804577</v>
      </c>
      <c r="BB84" s="30">
        <f t="shared" si="25"/>
        <v>4536.2204958804577</v>
      </c>
      <c r="BC84" s="30">
        <f t="shared" si="25"/>
        <v>4536.2204958804577</v>
      </c>
      <c r="BD84" s="30">
        <f t="shared" si="25"/>
        <v>4536.2204958804577</v>
      </c>
      <c r="BE84" s="30">
        <f t="shared" si="25"/>
        <v>4536.2204958804577</v>
      </c>
      <c r="BF84" s="30">
        <f t="shared" si="25"/>
        <v>4536.2204958804577</v>
      </c>
      <c r="BG84" s="30">
        <f t="shared" si="25"/>
        <v>4536.2204958804577</v>
      </c>
      <c r="BH84" s="30">
        <f t="shared" si="25"/>
        <v>4536.2204958804577</v>
      </c>
      <c r="BI84" s="30">
        <f t="shared" si="25"/>
        <v>4536.2204958804577</v>
      </c>
      <c r="BJ84" s="30">
        <f t="shared" si="25"/>
        <v>4536.2204958804577</v>
      </c>
      <c r="BK84" s="30">
        <f t="shared" si="25"/>
        <v>4536.2204958804577</v>
      </c>
      <c r="BL84" s="30">
        <f t="shared" si="25"/>
        <v>4536.2204958804577</v>
      </c>
      <c r="BM84" s="30">
        <f t="shared" si="25"/>
        <v>4536.2204958804577</v>
      </c>
      <c r="BN84" s="30">
        <f t="shared" si="25"/>
        <v>4536.2204958804577</v>
      </c>
      <c r="BO84" s="30">
        <f t="shared" si="25"/>
        <v>4536.2204958804577</v>
      </c>
      <c r="BP84" s="30">
        <f t="shared" si="25"/>
        <v>4536.2204958804577</v>
      </c>
      <c r="BQ84" s="30">
        <f t="shared" ref="BQ84:CH84" si="26">BP84+BQ79</f>
        <v>4536.2204958804577</v>
      </c>
      <c r="BR84" s="30">
        <f t="shared" si="26"/>
        <v>4536.2204958804577</v>
      </c>
      <c r="BS84" s="30">
        <f t="shared" si="26"/>
        <v>4536.2204958804577</v>
      </c>
      <c r="BT84" s="30">
        <f t="shared" si="26"/>
        <v>4536.2204958804577</v>
      </c>
      <c r="BU84" s="30">
        <f t="shared" si="26"/>
        <v>4536.2204958804577</v>
      </c>
      <c r="BV84" s="30">
        <f t="shared" si="26"/>
        <v>4536.2204958804577</v>
      </c>
      <c r="BW84" s="30">
        <f t="shared" si="26"/>
        <v>4536.2204958804577</v>
      </c>
      <c r="BX84" s="30">
        <f t="shared" si="26"/>
        <v>4536.2204958804577</v>
      </c>
      <c r="BY84" s="30">
        <f t="shared" si="26"/>
        <v>4536.2204958804577</v>
      </c>
      <c r="BZ84" s="30">
        <f t="shared" si="26"/>
        <v>4536.2204958804577</v>
      </c>
      <c r="CA84" s="30">
        <f t="shared" si="26"/>
        <v>4536.2204958804577</v>
      </c>
      <c r="CB84" s="30">
        <f t="shared" si="26"/>
        <v>4536.2204958804577</v>
      </c>
      <c r="CC84" s="30">
        <f t="shared" si="26"/>
        <v>4536.2204958804577</v>
      </c>
      <c r="CD84" s="30">
        <f t="shared" si="26"/>
        <v>4536.2204958804577</v>
      </c>
      <c r="CE84" s="30">
        <f t="shared" si="26"/>
        <v>4536.2204958804577</v>
      </c>
      <c r="CF84" s="30">
        <f t="shared" si="26"/>
        <v>4536.2204958804577</v>
      </c>
      <c r="CG84" s="30">
        <f t="shared" si="26"/>
        <v>4536.2204958804577</v>
      </c>
      <c r="CH84" s="34">
        <f t="shared" si="26"/>
        <v>4536.2204958804577</v>
      </c>
    </row>
    <row r="85" spans="1:88" ht="16.2" thickBot="1" x14ac:dyDescent="0.35">
      <c r="A85" s="629"/>
      <c r="B85" s="15" t="s">
        <v>274</v>
      </c>
      <c r="C85" s="31">
        <f t="shared" si="22"/>
        <v>0</v>
      </c>
      <c r="D85" s="31">
        <f>C85+D80</f>
        <v>0</v>
      </c>
      <c r="E85" s="31">
        <f t="shared" ref="E85:BP85" si="27">D85+E80</f>
        <v>0</v>
      </c>
      <c r="F85" s="31">
        <f t="shared" si="27"/>
        <v>0</v>
      </c>
      <c r="G85" s="31">
        <f t="shared" si="27"/>
        <v>0</v>
      </c>
      <c r="H85" s="31">
        <f t="shared" si="27"/>
        <v>0</v>
      </c>
      <c r="I85" s="31">
        <f t="shared" si="27"/>
        <v>0</v>
      </c>
      <c r="J85" s="31">
        <f t="shared" si="27"/>
        <v>0</v>
      </c>
      <c r="K85" s="31">
        <f t="shared" si="27"/>
        <v>0</v>
      </c>
      <c r="L85" s="31">
        <f t="shared" si="27"/>
        <v>965.09421803999919</v>
      </c>
      <c r="M85" s="31">
        <f t="shared" si="27"/>
        <v>965.09421803999919</v>
      </c>
      <c r="N85" s="31">
        <f t="shared" si="27"/>
        <v>1208.985179862</v>
      </c>
      <c r="O85" s="31">
        <f t="shared" si="27"/>
        <v>1208.985179862</v>
      </c>
      <c r="P85" s="31">
        <f t="shared" si="27"/>
        <v>1208.985179862</v>
      </c>
      <c r="Q85" s="31">
        <f t="shared" si="27"/>
        <v>1208.985179862</v>
      </c>
      <c r="R85" s="31">
        <f t="shared" si="27"/>
        <v>1208.985179862</v>
      </c>
      <c r="S85" s="31">
        <f t="shared" si="27"/>
        <v>1208.985179862</v>
      </c>
      <c r="T85" s="31">
        <f t="shared" si="27"/>
        <v>1208.985179862</v>
      </c>
      <c r="U85" s="31">
        <f t="shared" si="27"/>
        <v>1208.985179862</v>
      </c>
      <c r="V85" s="31">
        <f t="shared" si="27"/>
        <v>1208.985179862</v>
      </c>
      <c r="W85" s="31">
        <f t="shared" si="27"/>
        <v>1208.985179862</v>
      </c>
      <c r="X85" s="31">
        <f t="shared" si="27"/>
        <v>1208.985179862</v>
      </c>
      <c r="Y85" s="31">
        <f t="shared" si="27"/>
        <v>1208.985179862</v>
      </c>
      <c r="Z85" s="31">
        <f t="shared" si="27"/>
        <v>1208.985179862</v>
      </c>
      <c r="AA85" s="31">
        <f t="shared" si="27"/>
        <v>1208.985179862</v>
      </c>
      <c r="AB85" s="31">
        <f t="shared" si="27"/>
        <v>1208.985179862</v>
      </c>
      <c r="AC85" s="31">
        <f t="shared" si="27"/>
        <v>1208.985179862</v>
      </c>
      <c r="AD85" s="31">
        <f t="shared" si="27"/>
        <v>1208.985179862</v>
      </c>
      <c r="AE85" s="31">
        <f t="shared" si="27"/>
        <v>1208.985179862</v>
      </c>
      <c r="AF85" s="31">
        <f t="shared" si="27"/>
        <v>1208.985179862</v>
      </c>
      <c r="AG85" s="31">
        <f t="shared" si="27"/>
        <v>1208.985179862</v>
      </c>
      <c r="AH85" s="31">
        <f t="shared" si="27"/>
        <v>1208.985179862</v>
      </c>
      <c r="AI85" s="31">
        <f t="shared" si="27"/>
        <v>1208.985179862</v>
      </c>
      <c r="AJ85" s="31">
        <f t="shared" si="27"/>
        <v>1208.985179862</v>
      </c>
      <c r="AK85" s="31">
        <f t="shared" si="27"/>
        <v>1208.985179862</v>
      </c>
      <c r="AL85" s="31">
        <f t="shared" si="27"/>
        <v>1208.985179862</v>
      </c>
      <c r="AM85" s="31">
        <f t="shared" si="27"/>
        <v>1208.985179862</v>
      </c>
      <c r="AN85" s="31">
        <f t="shared" si="27"/>
        <v>1208.985179862</v>
      </c>
      <c r="AO85" s="31">
        <f t="shared" si="27"/>
        <v>1208.985179862</v>
      </c>
      <c r="AP85" s="31">
        <f t="shared" si="27"/>
        <v>1208.985179862</v>
      </c>
      <c r="AQ85" s="31">
        <f t="shared" si="27"/>
        <v>1208.985179862</v>
      </c>
      <c r="AR85" s="31">
        <f t="shared" si="27"/>
        <v>1208.985179862</v>
      </c>
      <c r="AS85" s="31">
        <f t="shared" si="27"/>
        <v>1208.985179862</v>
      </c>
      <c r="AT85" s="31">
        <f t="shared" si="27"/>
        <v>1208.985179862</v>
      </c>
      <c r="AU85" s="31">
        <f t="shared" si="27"/>
        <v>1208.985179862</v>
      </c>
      <c r="AV85" s="31">
        <f t="shared" si="27"/>
        <v>1208.985179862</v>
      </c>
      <c r="AW85" s="31">
        <f t="shared" si="27"/>
        <v>1208.985179862</v>
      </c>
      <c r="AX85" s="31">
        <f t="shared" si="27"/>
        <v>1208.985179862</v>
      </c>
      <c r="AY85" s="31">
        <f t="shared" si="27"/>
        <v>1208.985179862</v>
      </c>
      <c r="AZ85" s="31">
        <f t="shared" si="27"/>
        <v>1208.985179862</v>
      </c>
      <c r="BA85" s="31">
        <f t="shared" si="27"/>
        <v>1208.985179862</v>
      </c>
      <c r="BB85" s="31">
        <f t="shared" si="27"/>
        <v>1208.985179862</v>
      </c>
      <c r="BC85" s="31">
        <f t="shared" si="27"/>
        <v>1208.985179862</v>
      </c>
      <c r="BD85" s="31">
        <f t="shared" si="27"/>
        <v>1208.985179862</v>
      </c>
      <c r="BE85" s="31">
        <f t="shared" si="27"/>
        <v>1208.985179862</v>
      </c>
      <c r="BF85" s="31">
        <f t="shared" si="27"/>
        <v>1208.985179862</v>
      </c>
      <c r="BG85" s="31">
        <f t="shared" si="27"/>
        <v>1208.985179862</v>
      </c>
      <c r="BH85" s="31">
        <f t="shared" si="27"/>
        <v>1208.985179862</v>
      </c>
      <c r="BI85" s="31">
        <f t="shared" si="27"/>
        <v>1208.985179862</v>
      </c>
      <c r="BJ85" s="31">
        <f t="shared" si="27"/>
        <v>1208.985179862</v>
      </c>
      <c r="BK85" s="31">
        <f t="shared" si="27"/>
        <v>1208.985179862</v>
      </c>
      <c r="BL85" s="31">
        <f t="shared" si="27"/>
        <v>1208.985179862</v>
      </c>
      <c r="BM85" s="31">
        <f t="shared" si="27"/>
        <v>1208.985179862</v>
      </c>
      <c r="BN85" s="31">
        <f t="shared" si="27"/>
        <v>1208.985179862</v>
      </c>
      <c r="BO85" s="31">
        <f t="shared" si="27"/>
        <v>1208.985179862</v>
      </c>
      <c r="BP85" s="31">
        <f t="shared" si="27"/>
        <v>1208.985179862</v>
      </c>
      <c r="BQ85" s="31">
        <f t="shared" ref="BQ85:CH85" si="28">BP85+BQ80</f>
        <v>1208.985179862</v>
      </c>
      <c r="BR85" s="31">
        <f t="shared" si="28"/>
        <v>1208.985179862</v>
      </c>
      <c r="BS85" s="31">
        <f t="shared" si="28"/>
        <v>1208.985179862</v>
      </c>
      <c r="BT85" s="31">
        <f t="shared" si="28"/>
        <v>1208.985179862</v>
      </c>
      <c r="BU85" s="31">
        <f t="shared" si="28"/>
        <v>1208.985179862</v>
      </c>
      <c r="BV85" s="31">
        <f t="shared" si="28"/>
        <v>1208.985179862</v>
      </c>
      <c r="BW85" s="31">
        <f t="shared" si="28"/>
        <v>1208.985179862</v>
      </c>
      <c r="BX85" s="31">
        <f t="shared" si="28"/>
        <v>1208.985179862</v>
      </c>
      <c r="BY85" s="31">
        <f t="shared" si="28"/>
        <v>1208.985179862</v>
      </c>
      <c r="BZ85" s="31">
        <f t="shared" si="28"/>
        <v>1208.985179862</v>
      </c>
      <c r="CA85" s="31">
        <f t="shared" si="28"/>
        <v>1208.985179862</v>
      </c>
      <c r="CB85" s="31">
        <f t="shared" si="28"/>
        <v>1208.985179862</v>
      </c>
      <c r="CC85" s="31">
        <f t="shared" si="28"/>
        <v>1208.985179862</v>
      </c>
      <c r="CD85" s="31">
        <f t="shared" si="28"/>
        <v>1208.985179862</v>
      </c>
      <c r="CE85" s="31">
        <f t="shared" si="28"/>
        <v>1208.985179862</v>
      </c>
      <c r="CF85" s="31">
        <f t="shared" si="28"/>
        <v>1208.985179862</v>
      </c>
      <c r="CG85" s="31">
        <f t="shared" si="28"/>
        <v>1208.985179862</v>
      </c>
      <c r="CH85" s="35">
        <f t="shared" si="28"/>
        <v>1208.985179862</v>
      </c>
    </row>
    <row r="86" spans="1:88" x14ac:dyDescent="0.3">
      <c r="A86" s="8"/>
      <c r="B86" s="41"/>
      <c r="C86" s="38"/>
      <c r="D86" s="43"/>
      <c r="E86" s="38"/>
      <c r="F86" s="43"/>
      <c r="G86" s="38"/>
      <c r="H86" s="43"/>
      <c r="I86" s="38"/>
      <c r="J86" s="43"/>
      <c r="K86" s="38"/>
      <c r="L86" s="43"/>
      <c r="M86" s="38"/>
      <c r="N86" s="43"/>
      <c r="O86" s="38"/>
      <c r="P86" s="43"/>
      <c r="Q86" s="38"/>
      <c r="R86" s="43"/>
      <c r="S86" s="38"/>
      <c r="T86" s="43"/>
      <c r="U86" s="38"/>
      <c r="V86" s="43"/>
      <c r="W86" s="38"/>
      <c r="X86" s="43"/>
      <c r="Y86" s="38"/>
      <c r="Z86" s="43"/>
      <c r="AA86" s="38"/>
      <c r="AB86" s="43"/>
      <c r="AC86" s="38"/>
      <c r="AD86" s="43"/>
      <c r="AE86" s="38"/>
      <c r="AF86" s="43"/>
      <c r="AG86" s="38"/>
      <c r="AH86" s="43"/>
      <c r="AI86" s="38"/>
      <c r="AJ86" s="43"/>
      <c r="AK86" s="38"/>
      <c r="AL86" s="43"/>
      <c r="AM86" s="38"/>
      <c r="AN86" s="43"/>
      <c r="AO86" s="38"/>
      <c r="AP86" s="43"/>
      <c r="AQ86" s="38"/>
      <c r="AR86" s="43"/>
      <c r="AS86" s="38"/>
      <c r="AT86" s="43"/>
      <c r="AU86" s="38"/>
      <c r="AV86" s="43"/>
      <c r="AW86" s="38"/>
      <c r="AX86" s="43"/>
      <c r="AY86" s="38"/>
      <c r="AZ86" s="43"/>
      <c r="BA86" s="38"/>
      <c r="BB86" s="43"/>
      <c r="BC86" s="38"/>
      <c r="BD86" s="43"/>
      <c r="BE86" s="38"/>
      <c r="BF86" s="43"/>
      <c r="BG86" s="38"/>
      <c r="BH86" s="43"/>
      <c r="BI86" s="38"/>
      <c r="BJ86" s="43"/>
      <c r="BK86" s="38"/>
      <c r="BL86" s="43"/>
      <c r="BM86" s="38"/>
      <c r="BN86" s="43"/>
      <c r="BO86" s="38"/>
      <c r="BP86" s="43"/>
      <c r="BQ86" s="38"/>
      <c r="BR86" s="43"/>
      <c r="BS86" s="38"/>
      <c r="BT86" s="43"/>
      <c r="BU86" s="38"/>
      <c r="BV86" s="43"/>
      <c r="BW86" s="38"/>
      <c r="BX86" s="43"/>
      <c r="BY86" s="38"/>
      <c r="BZ86" s="43"/>
      <c r="CA86" s="38"/>
      <c r="CB86" s="43"/>
      <c r="CC86" s="38"/>
      <c r="CD86" s="43"/>
      <c r="CE86" s="38"/>
      <c r="CF86" s="43"/>
      <c r="CG86" s="38"/>
      <c r="CH86" s="43"/>
    </row>
    <row r="87" spans="1:88" x14ac:dyDescent="0.3">
      <c r="B87" s="17"/>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row>
    <row r="88" spans="1:88" ht="15" thickBot="1" x14ac:dyDescent="0.35">
      <c r="A88" s="7"/>
      <c r="E88" s="257" t="s">
        <v>275</v>
      </c>
    </row>
    <row r="89" spans="1:88" ht="15" customHeight="1" x14ac:dyDescent="0.3">
      <c r="A89" s="707" t="s">
        <v>276</v>
      </c>
      <c r="B89" s="359" t="s">
        <v>277</v>
      </c>
      <c r="C89" s="309">
        <v>43831</v>
      </c>
      <c r="D89" s="309">
        <v>43862</v>
      </c>
      <c r="E89" s="309">
        <v>43891</v>
      </c>
      <c r="F89" s="309">
        <v>43922</v>
      </c>
      <c r="G89" s="309">
        <v>43952</v>
      </c>
      <c r="H89" s="309">
        <v>43983</v>
      </c>
      <c r="I89" s="309">
        <v>44013</v>
      </c>
      <c r="J89" s="309">
        <v>44044</v>
      </c>
      <c r="K89" s="309">
        <v>44075</v>
      </c>
      <c r="L89" s="309">
        <v>44105</v>
      </c>
      <c r="M89" s="309">
        <v>44136</v>
      </c>
      <c r="N89" s="309">
        <v>44166</v>
      </c>
      <c r="O89" s="309">
        <v>44197</v>
      </c>
      <c r="P89" s="309">
        <v>44228</v>
      </c>
      <c r="Q89" s="309">
        <v>44256</v>
      </c>
      <c r="R89" s="309">
        <v>44287</v>
      </c>
      <c r="S89" s="309">
        <v>44317</v>
      </c>
      <c r="T89" s="309">
        <v>44348</v>
      </c>
      <c r="U89" s="309">
        <v>44378</v>
      </c>
      <c r="V89" s="309">
        <v>44409</v>
      </c>
      <c r="W89" s="309">
        <v>44440</v>
      </c>
      <c r="X89" s="309">
        <v>44470</v>
      </c>
      <c r="Y89" s="309">
        <v>44501</v>
      </c>
      <c r="Z89" s="309">
        <v>44531</v>
      </c>
      <c r="AA89" s="309">
        <v>44562</v>
      </c>
      <c r="AB89" s="309">
        <v>44593</v>
      </c>
      <c r="AC89" s="309">
        <v>44621</v>
      </c>
      <c r="AD89" s="309">
        <v>44652</v>
      </c>
      <c r="AE89" s="309">
        <v>44682</v>
      </c>
      <c r="AF89" s="309">
        <v>44713</v>
      </c>
      <c r="AG89" s="309">
        <v>44743</v>
      </c>
      <c r="AH89" s="309">
        <v>44774</v>
      </c>
      <c r="AI89" s="309">
        <v>44805</v>
      </c>
      <c r="AJ89" s="309">
        <v>44835</v>
      </c>
      <c r="AK89" s="309">
        <v>44866</v>
      </c>
      <c r="AL89" s="309">
        <v>44896</v>
      </c>
      <c r="AM89" s="309">
        <v>44927</v>
      </c>
      <c r="AN89" s="309">
        <v>44958</v>
      </c>
      <c r="AO89" s="309">
        <v>44986</v>
      </c>
      <c r="AP89" s="309">
        <v>45017</v>
      </c>
      <c r="AQ89" s="309">
        <v>45047</v>
      </c>
      <c r="AR89" s="309">
        <v>45078</v>
      </c>
      <c r="AS89" s="309">
        <v>45108</v>
      </c>
      <c r="AT89" s="309">
        <v>45139</v>
      </c>
      <c r="AU89" s="309">
        <v>45170</v>
      </c>
      <c r="AV89" s="309">
        <v>45200</v>
      </c>
      <c r="AW89" s="309">
        <v>45231</v>
      </c>
      <c r="AX89" s="309">
        <v>45261</v>
      </c>
      <c r="AY89" s="309">
        <v>45292</v>
      </c>
      <c r="AZ89" s="309">
        <v>45323</v>
      </c>
      <c r="BA89" s="309">
        <v>45352</v>
      </c>
      <c r="BB89" s="309">
        <v>45383</v>
      </c>
      <c r="BC89" s="309">
        <v>45413</v>
      </c>
      <c r="BD89" s="309">
        <v>45444</v>
      </c>
      <c r="BE89" s="309">
        <v>45474</v>
      </c>
      <c r="BF89" s="309">
        <v>45505</v>
      </c>
      <c r="BG89" s="309">
        <v>45536</v>
      </c>
      <c r="BH89" s="309">
        <v>45566</v>
      </c>
      <c r="BI89" s="309">
        <v>45597</v>
      </c>
      <c r="BJ89" s="309">
        <v>45627</v>
      </c>
      <c r="BK89" s="309">
        <v>45658</v>
      </c>
      <c r="BL89" s="309">
        <v>45689</v>
      </c>
      <c r="BM89" s="309">
        <v>45717</v>
      </c>
      <c r="BN89" s="309">
        <v>45748</v>
      </c>
      <c r="BO89" s="309">
        <v>45778</v>
      </c>
      <c r="BP89" s="309">
        <v>45809</v>
      </c>
      <c r="BQ89" s="309">
        <v>45839</v>
      </c>
      <c r="BR89" s="309">
        <v>45870</v>
      </c>
      <c r="BS89" s="309">
        <v>45901</v>
      </c>
      <c r="BT89" s="309">
        <v>45931</v>
      </c>
      <c r="BU89" s="309">
        <v>45962</v>
      </c>
      <c r="BV89" s="309">
        <v>45992</v>
      </c>
      <c r="BW89" s="309">
        <v>46023</v>
      </c>
      <c r="BX89" s="309">
        <v>46054</v>
      </c>
      <c r="BY89" s="309">
        <v>46082</v>
      </c>
      <c r="BZ89" s="309">
        <v>46113</v>
      </c>
      <c r="CA89" s="309">
        <v>46143</v>
      </c>
      <c r="CB89" s="309">
        <v>46174</v>
      </c>
      <c r="CC89" s="309">
        <v>46204</v>
      </c>
      <c r="CD89" s="309">
        <v>46235</v>
      </c>
      <c r="CE89" s="309">
        <v>46266</v>
      </c>
      <c r="CF89" s="309">
        <v>46296</v>
      </c>
      <c r="CG89" s="309">
        <v>46327</v>
      </c>
      <c r="CH89" s="310">
        <v>46357</v>
      </c>
    </row>
    <row r="90" spans="1:88" ht="15.75" customHeight="1" x14ac:dyDescent="0.3">
      <c r="A90" s="708"/>
      <c r="B90" s="11" t="s">
        <v>53</v>
      </c>
      <c r="C90" s="419">
        <f>'LI 2M - SGS'!C93</f>
        <v>4.8845E-2</v>
      </c>
      <c r="D90" s="419">
        <f>'LI 2M - SGS'!D93</f>
        <v>5.0525E-2</v>
      </c>
      <c r="E90" s="419">
        <f>'LI 2M - SGS'!E93</f>
        <v>5.3254999999999997E-2</v>
      </c>
      <c r="F90" s="420">
        <f>'LI 2M - SGS'!F93</f>
        <v>5.8521999999999998E-2</v>
      </c>
      <c r="G90" s="420">
        <f>'LI 2M - SGS'!G93</f>
        <v>6.1238000000000001E-2</v>
      </c>
      <c r="H90" s="420">
        <f>'LI 2M - SGS'!H93</f>
        <v>9.0992000000000003E-2</v>
      </c>
      <c r="I90" s="420">
        <f>'LI 2M - SGS'!I93</f>
        <v>9.0992000000000003E-2</v>
      </c>
      <c r="J90" s="420">
        <f>'LI 2M - SGS'!J93</f>
        <v>9.0992000000000003E-2</v>
      </c>
      <c r="K90" s="420">
        <f>'LI 2M - SGS'!K93</f>
        <v>9.0992000000000003E-2</v>
      </c>
      <c r="L90" s="420">
        <f>'LI 2M - SGS'!L93</f>
        <v>5.9082999999999997E-2</v>
      </c>
      <c r="M90" s="420">
        <f>'LI 2M - SGS'!M93</f>
        <v>6.0645999999999999E-2</v>
      </c>
      <c r="N90" s="420">
        <f>'LI 2M - SGS'!N93</f>
        <v>5.6723000000000003E-2</v>
      </c>
      <c r="O90" s="420">
        <f>'LI 2M - SGS'!O93</f>
        <v>5.3661E-2</v>
      </c>
      <c r="P90" s="420">
        <f>'LI 2M - SGS'!P93</f>
        <v>5.5252000000000002E-2</v>
      </c>
      <c r="Q90" s="420">
        <f>'LI 2M - SGS'!Q93</f>
        <v>5.7793999999999998E-2</v>
      </c>
      <c r="R90" s="420">
        <f>'LI 2M - SGS'!R93</f>
        <v>5.8521999999999998E-2</v>
      </c>
      <c r="S90" s="420">
        <f>'LI 2M - SGS'!S93</f>
        <v>6.1238000000000001E-2</v>
      </c>
      <c r="T90" s="420">
        <f>'LI 2M - SGS'!T93</f>
        <v>9.0992000000000003E-2</v>
      </c>
      <c r="U90" s="420">
        <f>'LI 2M - SGS'!U93</f>
        <v>9.0992000000000003E-2</v>
      </c>
      <c r="V90" s="420">
        <f>'LI 2M - SGS'!V93</f>
        <v>9.0992000000000003E-2</v>
      </c>
      <c r="W90" s="420">
        <f>'LI 2M - SGS'!W93</f>
        <v>9.0992000000000003E-2</v>
      </c>
      <c r="X90" s="420">
        <f>'LI 2M - SGS'!X93</f>
        <v>5.9082999999999997E-2</v>
      </c>
      <c r="Y90" s="420">
        <f>'LI 2M - SGS'!Y93</f>
        <v>6.0645999999999999E-2</v>
      </c>
      <c r="Z90" s="420">
        <f>'LI 2M - SGS'!Z93</f>
        <v>5.6723000000000003E-2</v>
      </c>
      <c r="AA90" s="420">
        <f>'LI 2M - SGS'!AA93</f>
        <v>5.3661E-2</v>
      </c>
      <c r="AB90" s="420">
        <f>'LI 2M - SGS'!AB93</f>
        <v>5.5252000000000002E-2</v>
      </c>
      <c r="AC90" s="420">
        <f>'LI 2M - SGS'!AC93</f>
        <v>5.7793999999999998E-2</v>
      </c>
      <c r="AD90" s="420">
        <f>'LI 2M - SGS'!AD93</f>
        <v>5.8521999999999998E-2</v>
      </c>
      <c r="AE90" s="420">
        <f>'LI 2M - SGS'!AE93</f>
        <v>6.1238000000000001E-2</v>
      </c>
      <c r="AF90" s="420">
        <f>'LI 2M - SGS'!AF93</f>
        <v>9.0992000000000003E-2</v>
      </c>
      <c r="AG90" s="420">
        <f>'LI 2M - SGS'!AG93</f>
        <v>9.0992000000000003E-2</v>
      </c>
      <c r="AH90" s="420">
        <f>'LI 2M - SGS'!AH93</f>
        <v>9.0992000000000003E-2</v>
      </c>
      <c r="AI90" s="420">
        <f>'LI 2M - SGS'!AI93</f>
        <v>9.0992000000000003E-2</v>
      </c>
      <c r="AJ90" s="420">
        <f>'LI 2M - SGS'!AJ93</f>
        <v>5.9082999999999997E-2</v>
      </c>
      <c r="AK90" s="420">
        <f>'LI 2M - SGS'!AK93</f>
        <v>6.0645999999999999E-2</v>
      </c>
      <c r="AL90" s="420">
        <f>'LI 2M - SGS'!AL93</f>
        <v>5.6723000000000003E-2</v>
      </c>
      <c r="AM90" s="420">
        <f>'LI 2M - SGS'!AM93</f>
        <v>5.3661E-2</v>
      </c>
      <c r="AN90" s="420">
        <f>'LI 2M - SGS'!AN93</f>
        <v>5.5252000000000002E-2</v>
      </c>
      <c r="AO90" s="420">
        <f>'LI 2M - SGS'!AO93</f>
        <v>5.7793999999999998E-2</v>
      </c>
      <c r="AP90" s="420">
        <f>'LI 2M - SGS'!AP93</f>
        <v>5.8521999999999998E-2</v>
      </c>
      <c r="AQ90" s="420">
        <f>'LI 2M - SGS'!AQ93</f>
        <v>6.1238000000000001E-2</v>
      </c>
      <c r="AR90" s="420">
        <f>'LI 2M - SGS'!AR93</f>
        <v>9.0992000000000003E-2</v>
      </c>
      <c r="AS90" s="420">
        <f>'LI 2M - SGS'!AS93</f>
        <v>9.0992000000000003E-2</v>
      </c>
      <c r="AT90" s="420">
        <f>'LI 2M - SGS'!AT93</f>
        <v>9.0992000000000003E-2</v>
      </c>
      <c r="AU90" s="420">
        <f>'LI 2M - SGS'!AU93</f>
        <v>9.0992000000000003E-2</v>
      </c>
      <c r="AV90" s="420">
        <f>'LI 2M - SGS'!AV93</f>
        <v>5.9082999999999997E-2</v>
      </c>
      <c r="AW90" s="420">
        <f>'LI 2M - SGS'!AW93</f>
        <v>6.0645999999999999E-2</v>
      </c>
      <c r="AX90" s="420">
        <f>'LI 2M - SGS'!AX93</f>
        <v>5.6723000000000003E-2</v>
      </c>
      <c r="AY90" s="420">
        <f>'LI 2M - SGS'!AY93</f>
        <v>5.3661E-2</v>
      </c>
      <c r="AZ90" s="420">
        <f>'LI 2M - SGS'!AZ93</f>
        <v>5.5252000000000002E-2</v>
      </c>
      <c r="BA90" s="420">
        <f>'LI 2M - SGS'!BA93</f>
        <v>5.7793999999999998E-2</v>
      </c>
      <c r="BB90" s="420">
        <f>'LI 2M - SGS'!BB93</f>
        <v>5.8521999999999998E-2</v>
      </c>
      <c r="BC90" s="420">
        <f>'LI 2M - SGS'!BC93</f>
        <v>6.1238000000000001E-2</v>
      </c>
      <c r="BD90" s="420">
        <f>'LI 2M - SGS'!BD93</f>
        <v>9.0992000000000003E-2</v>
      </c>
      <c r="BE90" s="420">
        <f>'LI 2M - SGS'!BE93</f>
        <v>9.0992000000000003E-2</v>
      </c>
      <c r="BF90" s="420">
        <f>'LI 2M - SGS'!BF93</f>
        <v>9.0992000000000003E-2</v>
      </c>
      <c r="BG90" s="420">
        <f>'LI 2M - SGS'!BG93</f>
        <v>9.0992000000000003E-2</v>
      </c>
      <c r="BH90" s="420">
        <f>'LI 2M - SGS'!BH93</f>
        <v>5.9082999999999997E-2</v>
      </c>
      <c r="BI90" s="420">
        <f>'LI 2M - SGS'!BI93</f>
        <v>6.0645999999999999E-2</v>
      </c>
      <c r="BJ90" s="420">
        <f>'LI 2M - SGS'!BJ93</f>
        <v>5.6723000000000003E-2</v>
      </c>
      <c r="BK90" s="420">
        <f>'LI 2M - SGS'!BK93</f>
        <v>5.3661E-2</v>
      </c>
      <c r="BL90" s="420">
        <f>'LI 2M - SGS'!BL93</f>
        <v>5.5252000000000002E-2</v>
      </c>
      <c r="BM90" s="420">
        <f>'LI 2M - SGS'!BM93</f>
        <v>5.7793999999999998E-2</v>
      </c>
      <c r="BN90" s="420">
        <f>'LI 2M - SGS'!BN93</f>
        <v>5.8521999999999998E-2</v>
      </c>
      <c r="BO90" s="420">
        <f>'LI 2M - SGS'!BO93</f>
        <v>6.1238000000000001E-2</v>
      </c>
      <c r="BP90" s="420">
        <f>'LI 2M - SGS'!BP93</f>
        <v>9.0992000000000003E-2</v>
      </c>
      <c r="BQ90" s="420">
        <f>'LI 2M - SGS'!BQ93</f>
        <v>9.0992000000000003E-2</v>
      </c>
      <c r="BR90" s="420">
        <f>'LI 2M - SGS'!BR93</f>
        <v>9.0992000000000003E-2</v>
      </c>
      <c r="BS90" s="420">
        <f>'LI 2M - SGS'!BS93</f>
        <v>9.0992000000000003E-2</v>
      </c>
      <c r="BT90" s="420">
        <f>'LI 2M - SGS'!BT93</f>
        <v>5.9082999999999997E-2</v>
      </c>
      <c r="BU90" s="420">
        <f>'LI 2M - SGS'!BU93</f>
        <v>6.0645999999999999E-2</v>
      </c>
      <c r="BV90" s="420">
        <f>'LI 2M - SGS'!BV93</f>
        <v>5.6723000000000003E-2</v>
      </c>
      <c r="BW90" s="420">
        <f>'LI 2M - SGS'!BW93</f>
        <v>5.3661E-2</v>
      </c>
      <c r="BX90" s="420">
        <f>'LI 2M - SGS'!BX93</f>
        <v>5.5252000000000002E-2</v>
      </c>
      <c r="BY90" s="420">
        <f>'LI 2M - SGS'!BY93</f>
        <v>5.7793999999999998E-2</v>
      </c>
      <c r="BZ90" s="420">
        <f>'LI 2M - SGS'!BZ93</f>
        <v>5.8521999999999998E-2</v>
      </c>
      <c r="CA90" s="420">
        <f>'LI 2M - SGS'!CA93</f>
        <v>6.1238000000000001E-2</v>
      </c>
      <c r="CB90" s="420">
        <f>'LI 2M - SGS'!CB93</f>
        <v>9.0992000000000003E-2</v>
      </c>
      <c r="CC90" s="420">
        <f>'LI 2M - SGS'!CC93</f>
        <v>9.0992000000000003E-2</v>
      </c>
      <c r="CD90" s="420">
        <f>'LI 2M - SGS'!CD93</f>
        <v>9.0992000000000003E-2</v>
      </c>
      <c r="CE90" s="420">
        <f>'LI 2M - SGS'!CE93</f>
        <v>9.0992000000000003E-2</v>
      </c>
      <c r="CF90" s="420">
        <f>'LI 2M - SGS'!CF93</f>
        <v>5.9082999999999997E-2</v>
      </c>
      <c r="CG90" s="420">
        <f>'LI 2M - SGS'!CG93</f>
        <v>6.0645999999999999E-2</v>
      </c>
      <c r="CH90" s="421">
        <f>'LI 2M - SGS'!CH93</f>
        <v>5.6723000000000003E-2</v>
      </c>
      <c r="CJ90" s="259" t="s">
        <v>227</v>
      </c>
    </row>
    <row r="91" spans="1:88" x14ac:dyDescent="0.3">
      <c r="A91" s="708"/>
      <c r="B91" s="11" t="s">
        <v>55</v>
      </c>
      <c r="C91" s="419">
        <f>'LI 3M - LGS'!C101</f>
        <v>2.8837000000000002E-2</v>
      </c>
      <c r="D91" s="419">
        <f>'LI 3M - LGS'!D101</f>
        <v>3.0424E-2</v>
      </c>
      <c r="E91" s="419">
        <f>'LI 3M - LGS'!E101</f>
        <v>2.7962999999999998E-2</v>
      </c>
      <c r="F91" s="420">
        <f>'LI 3M - LGS'!F101</f>
        <v>3.3774999999999999E-2</v>
      </c>
      <c r="G91" s="420">
        <f>'LI 3M - LGS'!G101</f>
        <v>3.6714999999999998E-2</v>
      </c>
      <c r="H91" s="420">
        <f>'LI 3M - LGS'!H101</f>
        <v>6.8380999999999997E-2</v>
      </c>
      <c r="I91" s="420">
        <f>'LI 3M - LGS'!I101</f>
        <v>6.6040000000000001E-2</v>
      </c>
      <c r="J91" s="420">
        <f>'LI 3M - LGS'!J101</f>
        <v>6.8090999999999999E-2</v>
      </c>
      <c r="K91" s="420">
        <f>'LI 3M - LGS'!K101</f>
        <v>6.6092999999999999E-2</v>
      </c>
      <c r="L91" s="420">
        <f>'LI 3M - LGS'!L101</f>
        <v>3.5712000000000001E-2</v>
      </c>
      <c r="M91" s="420">
        <f>'LI 3M - LGS'!M101</f>
        <v>3.6135E-2</v>
      </c>
      <c r="N91" s="420">
        <f>'LI 3M - LGS'!N101</f>
        <v>3.3574E-2</v>
      </c>
      <c r="O91" s="420">
        <f>'LI 3M - LGS'!O101</f>
        <v>3.2899999999999999E-2</v>
      </c>
      <c r="P91" s="420">
        <f>'LI 3M - LGS'!P101</f>
        <v>3.3628999999999999E-2</v>
      </c>
      <c r="Q91" s="420">
        <f>'LI 3M - LGS'!Q101</f>
        <v>3.4622E-2</v>
      </c>
      <c r="R91" s="420">
        <f>'LI 3M - LGS'!R101</f>
        <v>3.3774999999999999E-2</v>
      </c>
      <c r="S91" s="420">
        <f>'LI 3M - LGS'!S101</f>
        <v>3.6714999999999998E-2</v>
      </c>
      <c r="T91" s="420">
        <f>'LI 3M - LGS'!T101</f>
        <v>6.8380999999999997E-2</v>
      </c>
      <c r="U91" s="420">
        <f>'LI 3M - LGS'!U101</f>
        <v>6.6040000000000001E-2</v>
      </c>
      <c r="V91" s="420">
        <f>'LI 3M - LGS'!V101</f>
        <v>6.8090999999999999E-2</v>
      </c>
      <c r="W91" s="420">
        <f>'LI 3M - LGS'!W101</f>
        <v>6.6092999999999999E-2</v>
      </c>
      <c r="X91" s="420">
        <f>'LI 3M - LGS'!X101</f>
        <v>3.5712000000000001E-2</v>
      </c>
      <c r="Y91" s="420">
        <f>'LI 3M - LGS'!Y101</f>
        <v>3.6135E-2</v>
      </c>
      <c r="Z91" s="420">
        <f>'LI 3M - LGS'!Z101</f>
        <v>3.3574E-2</v>
      </c>
      <c r="AA91" s="420">
        <f>'LI 3M - LGS'!AA101</f>
        <v>3.2899999999999999E-2</v>
      </c>
      <c r="AB91" s="420">
        <f>'LI 3M - LGS'!AB101</f>
        <v>3.3628999999999999E-2</v>
      </c>
      <c r="AC91" s="420">
        <f>'LI 3M - LGS'!AC101</f>
        <v>3.4622E-2</v>
      </c>
      <c r="AD91" s="420">
        <f>'LI 3M - LGS'!AD101</f>
        <v>3.3774999999999999E-2</v>
      </c>
      <c r="AE91" s="420">
        <f>'LI 3M - LGS'!AE101</f>
        <v>3.6714999999999998E-2</v>
      </c>
      <c r="AF91" s="420">
        <f>'LI 3M - LGS'!AF101</f>
        <v>6.8380999999999997E-2</v>
      </c>
      <c r="AG91" s="420">
        <f>'LI 3M - LGS'!AG101</f>
        <v>6.6040000000000001E-2</v>
      </c>
      <c r="AH91" s="420">
        <f>'LI 3M - LGS'!AH101</f>
        <v>6.8090999999999999E-2</v>
      </c>
      <c r="AI91" s="420">
        <f>'LI 3M - LGS'!AI101</f>
        <v>6.6092999999999999E-2</v>
      </c>
      <c r="AJ91" s="420">
        <f>'LI 3M - LGS'!AJ101</f>
        <v>3.5712000000000001E-2</v>
      </c>
      <c r="AK91" s="420">
        <f>'LI 3M - LGS'!AK101</f>
        <v>3.6135E-2</v>
      </c>
      <c r="AL91" s="420">
        <f>'LI 3M - LGS'!AL101</f>
        <v>3.3574E-2</v>
      </c>
      <c r="AM91" s="420">
        <f>'LI 3M - LGS'!AM101</f>
        <v>3.2899999999999999E-2</v>
      </c>
      <c r="AN91" s="420">
        <f>'LI 3M - LGS'!AN101</f>
        <v>3.3628999999999999E-2</v>
      </c>
      <c r="AO91" s="420">
        <f>'LI 3M - LGS'!AO101</f>
        <v>3.4622E-2</v>
      </c>
      <c r="AP91" s="420">
        <f>'LI 3M - LGS'!AP101</f>
        <v>3.3774999999999999E-2</v>
      </c>
      <c r="AQ91" s="420">
        <f>'LI 3M - LGS'!AQ101</f>
        <v>3.6714999999999998E-2</v>
      </c>
      <c r="AR91" s="420">
        <f>'LI 3M - LGS'!AR101</f>
        <v>6.8380999999999997E-2</v>
      </c>
      <c r="AS91" s="420">
        <f>'LI 3M - LGS'!AS101</f>
        <v>6.6040000000000001E-2</v>
      </c>
      <c r="AT91" s="420">
        <f>'LI 3M - LGS'!AT101</f>
        <v>6.8090999999999999E-2</v>
      </c>
      <c r="AU91" s="420">
        <f>'LI 3M - LGS'!AU101</f>
        <v>6.6092999999999999E-2</v>
      </c>
      <c r="AV91" s="420">
        <f>'LI 3M - LGS'!AV101</f>
        <v>3.5712000000000001E-2</v>
      </c>
      <c r="AW91" s="420">
        <f>'LI 3M - LGS'!AW101</f>
        <v>3.6135E-2</v>
      </c>
      <c r="AX91" s="420">
        <f>'LI 3M - LGS'!AX101</f>
        <v>3.3574E-2</v>
      </c>
      <c r="AY91" s="420">
        <f>'LI 3M - LGS'!AY101</f>
        <v>3.2899999999999999E-2</v>
      </c>
      <c r="AZ91" s="420">
        <f>'LI 3M - LGS'!AZ101</f>
        <v>3.3628999999999999E-2</v>
      </c>
      <c r="BA91" s="420">
        <f>'LI 3M - LGS'!BA101</f>
        <v>3.4622E-2</v>
      </c>
      <c r="BB91" s="420">
        <f>'LI 3M - LGS'!BB101</f>
        <v>3.3774999999999999E-2</v>
      </c>
      <c r="BC91" s="420">
        <f>'LI 3M - LGS'!BC101</f>
        <v>3.6714999999999998E-2</v>
      </c>
      <c r="BD91" s="420">
        <f>'LI 3M - LGS'!BD101</f>
        <v>6.8380999999999997E-2</v>
      </c>
      <c r="BE91" s="420">
        <f>'LI 3M - LGS'!BE101</f>
        <v>6.6040000000000001E-2</v>
      </c>
      <c r="BF91" s="420">
        <f>'LI 3M - LGS'!BF101</f>
        <v>6.8090999999999999E-2</v>
      </c>
      <c r="BG91" s="420">
        <f>'LI 3M - LGS'!BG101</f>
        <v>6.6092999999999999E-2</v>
      </c>
      <c r="BH91" s="420">
        <f>'LI 3M - LGS'!BH101</f>
        <v>3.5712000000000001E-2</v>
      </c>
      <c r="BI91" s="420">
        <f>'LI 3M - LGS'!BI101</f>
        <v>3.6135E-2</v>
      </c>
      <c r="BJ91" s="420">
        <f>'LI 3M - LGS'!BJ101</f>
        <v>3.3574E-2</v>
      </c>
      <c r="BK91" s="420">
        <f>'LI 3M - LGS'!BK101</f>
        <v>3.2899999999999999E-2</v>
      </c>
      <c r="BL91" s="420">
        <f>'LI 3M - LGS'!BL101</f>
        <v>3.3628999999999999E-2</v>
      </c>
      <c r="BM91" s="420">
        <f>'LI 3M - LGS'!BM101</f>
        <v>3.4622E-2</v>
      </c>
      <c r="BN91" s="420">
        <f>'LI 3M - LGS'!BN101</f>
        <v>3.3774999999999999E-2</v>
      </c>
      <c r="BO91" s="420">
        <f>'LI 3M - LGS'!BO101</f>
        <v>3.6714999999999998E-2</v>
      </c>
      <c r="BP91" s="420">
        <f>'LI 3M - LGS'!BP101</f>
        <v>6.8380999999999997E-2</v>
      </c>
      <c r="BQ91" s="420">
        <f>'LI 3M - LGS'!BQ101</f>
        <v>6.6040000000000001E-2</v>
      </c>
      <c r="BR91" s="420">
        <f>'LI 3M - LGS'!BR101</f>
        <v>6.8090999999999999E-2</v>
      </c>
      <c r="BS91" s="420">
        <f>'LI 3M - LGS'!BS101</f>
        <v>6.6092999999999999E-2</v>
      </c>
      <c r="BT91" s="420">
        <f>'LI 3M - LGS'!BT101</f>
        <v>3.5712000000000001E-2</v>
      </c>
      <c r="BU91" s="420">
        <f>'LI 3M - LGS'!BU101</f>
        <v>3.6135E-2</v>
      </c>
      <c r="BV91" s="420">
        <f>'LI 3M - LGS'!BV101</f>
        <v>3.3574E-2</v>
      </c>
      <c r="BW91" s="420">
        <f>'LI 3M - LGS'!BW101</f>
        <v>3.2899999999999999E-2</v>
      </c>
      <c r="BX91" s="420">
        <f>'LI 3M - LGS'!BX101</f>
        <v>3.3628999999999999E-2</v>
      </c>
      <c r="BY91" s="420">
        <f>'LI 3M - LGS'!BY101</f>
        <v>3.4622E-2</v>
      </c>
      <c r="BZ91" s="420">
        <f>'LI 3M - LGS'!BZ101</f>
        <v>3.3774999999999999E-2</v>
      </c>
      <c r="CA91" s="420">
        <f>'LI 3M - LGS'!CA101</f>
        <v>3.6714999999999998E-2</v>
      </c>
      <c r="CB91" s="420">
        <f>'LI 3M - LGS'!CB101</f>
        <v>6.8380999999999997E-2</v>
      </c>
      <c r="CC91" s="420">
        <f>'LI 3M - LGS'!CC101</f>
        <v>6.6040000000000001E-2</v>
      </c>
      <c r="CD91" s="420">
        <f>'LI 3M - LGS'!CD101</f>
        <v>6.8090999999999999E-2</v>
      </c>
      <c r="CE91" s="420">
        <f>'LI 3M - LGS'!CE101</f>
        <v>6.6092999999999999E-2</v>
      </c>
      <c r="CF91" s="420">
        <f>'LI 3M - LGS'!CF101</f>
        <v>3.5712000000000001E-2</v>
      </c>
      <c r="CG91" s="420">
        <f>'LI 3M - LGS'!CG101</f>
        <v>3.6135E-2</v>
      </c>
      <c r="CH91" s="421">
        <f>'LI 3M - LGS'!CH101</f>
        <v>3.3574E-2</v>
      </c>
      <c r="CJ91" s="259" t="s">
        <v>228</v>
      </c>
    </row>
    <row r="92" spans="1:88" x14ac:dyDescent="0.3">
      <c r="A92" s="708"/>
      <c r="B92" s="11" t="s">
        <v>56</v>
      </c>
      <c r="C92" s="419">
        <f>'LI 4M - SPS'!C101</f>
        <v>2.9367000000000001E-2</v>
      </c>
      <c r="D92" s="419">
        <f>'LI 4M - SPS'!D101</f>
        <v>2.8156E-2</v>
      </c>
      <c r="E92" s="419">
        <f>'LI 4M - SPS'!E101</f>
        <v>2.9522E-2</v>
      </c>
      <c r="F92" s="420">
        <f>'LI 4M - SPS'!F101</f>
        <v>3.4296E-2</v>
      </c>
      <c r="G92" s="420">
        <f>'LI 4M - SPS'!G101</f>
        <v>3.6755000000000003E-2</v>
      </c>
      <c r="H92" s="420">
        <f>'LI 4M - SPS'!H101</f>
        <v>6.7155999999999993E-2</v>
      </c>
      <c r="I92" s="420">
        <f>'LI 4M - SPS'!I101</f>
        <v>6.5257999999999997E-2</v>
      </c>
      <c r="J92" s="420">
        <f>'LI 4M - SPS'!J101</f>
        <v>6.6148999999999999E-2</v>
      </c>
      <c r="K92" s="420">
        <f>'LI 4M - SPS'!K101</f>
        <v>6.4668000000000003E-2</v>
      </c>
      <c r="L92" s="420">
        <f>'LI 4M - SPS'!L101</f>
        <v>3.5714999999999997E-2</v>
      </c>
      <c r="M92" s="420">
        <f>'LI 4M - SPS'!M101</f>
        <v>3.5963000000000002E-2</v>
      </c>
      <c r="N92" s="420">
        <f>'LI 4M - SPS'!N101</f>
        <v>3.1724000000000002E-2</v>
      </c>
      <c r="O92" s="420">
        <f>'LI 4M - SPS'!O101</f>
        <v>3.2612000000000002E-2</v>
      </c>
      <c r="P92" s="420">
        <f>'LI 4M - SPS'!P101</f>
        <v>3.3308999999999998E-2</v>
      </c>
      <c r="Q92" s="420">
        <f>'LI 4M - SPS'!Q101</f>
        <v>3.3845E-2</v>
      </c>
      <c r="R92" s="420">
        <f>'LI 4M - SPS'!R101</f>
        <v>3.4296E-2</v>
      </c>
      <c r="S92" s="420">
        <f>'LI 4M - SPS'!S101</f>
        <v>3.6755000000000003E-2</v>
      </c>
      <c r="T92" s="420">
        <f>'LI 4M - SPS'!T101</f>
        <v>6.7155999999999993E-2</v>
      </c>
      <c r="U92" s="420">
        <f>'LI 4M - SPS'!U101</f>
        <v>6.5257999999999997E-2</v>
      </c>
      <c r="V92" s="420">
        <f>'LI 4M - SPS'!V101</f>
        <v>6.6148999999999999E-2</v>
      </c>
      <c r="W92" s="420">
        <f>'LI 4M - SPS'!W101</f>
        <v>6.4668000000000003E-2</v>
      </c>
      <c r="X92" s="420">
        <f>'LI 4M - SPS'!X101</f>
        <v>3.5714999999999997E-2</v>
      </c>
      <c r="Y92" s="420">
        <f>'LI 4M - SPS'!Y101</f>
        <v>3.5963000000000002E-2</v>
      </c>
      <c r="Z92" s="420">
        <f>'LI 4M - SPS'!Z101</f>
        <v>3.1724000000000002E-2</v>
      </c>
      <c r="AA92" s="420">
        <f>'LI 4M - SPS'!AA101</f>
        <v>3.2612000000000002E-2</v>
      </c>
      <c r="AB92" s="420">
        <f>'LI 4M - SPS'!AB101</f>
        <v>3.3308999999999998E-2</v>
      </c>
      <c r="AC92" s="420">
        <f>'LI 4M - SPS'!AC101</f>
        <v>3.3845E-2</v>
      </c>
      <c r="AD92" s="420">
        <f>'LI 4M - SPS'!AD101</f>
        <v>3.4296E-2</v>
      </c>
      <c r="AE92" s="420">
        <f>'LI 4M - SPS'!AE101</f>
        <v>3.6755000000000003E-2</v>
      </c>
      <c r="AF92" s="420">
        <f>'LI 4M - SPS'!AF101</f>
        <v>6.7155999999999993E-2</v>
      </c>
      <c r="AG92" s="420">
        <f>'LI 4M - SPS'!AG101</f>
        <v>6.5257999999999997E-2</v>
      </c>
      <c r="AH92" s="420">
        <f>'LI 4M - SPS'!AH101</f>
        <v>6.6148999999999999E-2</v>
      </c>
      <c r="AI92" s="420">
        <f>'LI 4M - SPS'!AI101</f>
        <v>6.4668000000000003E-2</v>
      </c>
      <c r="AJ92" s="420">
        <f>'LI 4M - SPS'!AJ101</f>
        <v>3.5714999999999997E-2</v>
      </c>
      <c r="AK92" s="420">
        <f>'LI 4M - SPS'!AK101</f>
        <v>3.5963000000000002E-2</v>
      </c>
      <c r="AL92" s="420">
        <f>'LI 4M - SPS'!AL101</f>
        <v>3.1724000000000002E-2</v>
      </c>
      <c r="AM92" s="420">
        <f>'LI 4M - SPS'!AM101</f>
        <v>3.2612000000000002E-2</v>
      </c>
      <c r="AN92" s="420">
        <f>'LI 4M - SPS'!AN101</f>
        <v>3.3308999999999998E-2</v>
      </c>
      <c r="AO92" s="420">
        <f>'LI 4M - SPS'!AO101</f>
        <v>3.3845E-2</v>
      </c>
      <c r="AP92" s="420">
        <f>'LI 4M - SPS'!AP101</f>
        <v>3.4296E-2</v>
      </c>
      <c r="AQ92" s="420">
        <f>'LI 4M - SPS'!AQ101</f>
        <v>3.6755000000000003E-2</v>
      </c>
      <c r="AR92" s="420">
        <f>'LI 4M - SPS'!AR101</f>
        <v>6.7155999999999993E-2</v>
      </c>
      <c r="AS92" s="420">
        <f>'LI 4M - SPS'!AS101</f>
        <v>6.5257999999999997E-2</v>
      </c>
      <c r="AT92" s="420">
        <f>'LI 4M - SPS'!AT101</f>
        <v>6.6148999999999999E-2</v>
      </c>
      <c r="AU92" s="420">
        <f>'LI 4M - SPS'!AU101</f>
        <v>6.4668000000000003E-2</v>
      </c>
      <c r="AV92" s="420">
        <f>'LI 4M - SPS'!AV101</f>
        <v>3.5714999999999997E-2</v>
      </c>
      <c r="AW92" s="420">
        <f>'LI 4M - SPS'!AW101</f>
        <v>3.5963000000000002E-2</v>
      </c>
      <c r="AX92" s="420">
        <f>'LI 4M - SPS'!AX101</f>
        <v>3.1724000000000002E-2</v>
      </c>
      <c r="AY92" s="420">
        <f>'LI 4M - SPS'!AY101</f>
        <v>3.2612000000000002E-2</v>
      </c>
      <c r="AZ92" s="420">
        <f>'LI 4M - SPS'!AZ101</f>
        <v>3.3308999999999998E-2</v>
      </c>
      <c r="BA92" s="420">
        <f>'LI 4M - SPS'!BA101</f>
        <v>3.3845E-2</v>
      </c>
      <c r="BB92" s="420">
        <f>'LI 4M - SPS'!BB101</f>
        <v>3.4296E-2</v>
      </c>
      <c r="BC92" s="420">
        <f>'LI 4M - SPS'!BC101</f>
        <v>3.6755000000000003E-2</v>
      </c>
      <c r="BD92" s="420">
        <f>'LI 4M - SPS'!BD101</f>
        <v>6.7155999999999993E-2</v>
      </c>
      <c r="BE92" s="420">
        <f>'LI 4M - SPS'!BE101</f>
        <v>6.5257999999999997E-2</v>
      </c>
      <c r="BF92" s="420">
        <f>'LI 4M - SPS'!BF101</f>
        <v>6.6148999999999999E-2</v>
      </c>
      <c r="BG92" s="420">
        <f>'LI 4M - SPS'!BG101</f>
        <v>6.4668000000000003E-2</v>
      </c>
      <c r="BH92" s="420">
        <f>'LI 4M - SPS'!BH101</f>
        <v>3.5714999999999997E-2</v>
      </c>
      <c r="BI92" s="420">
        <f>'LI 4M - SPS'!BI101</f>
        <v>3.5963000000000002E-2</v>
      </c>
      <c r="BJ92" s="420">
        <f>'LI 4M - SPS'!BJ101</f>
        <v>3.1724000000000002E-2</v>
      </c>
      <c r="BK92" s="420">
        <f>'LI 4M - SPS'!BK101</f>
        <v>3.2612000000000002E-2</v>
      </c>
      <c r="BL92" s="420">
        <f>'LI 4M - SPS'!BL101</f>
        <v>3.3308999999999998E-2</v>
      </c>
      <c r="BM92" s="420">
        <f>'LI 4M - SPS'!BM101</f>
        <v>3.3845E-2</v>
      </c>
      <c r="BN92" s="420">
        <f>'LI 4M - SPS'!BN101</f>
        <v>3.4296E-2</v>
      </c>
      <c r="BO92" s="420">
        <f>'LI 4M - SPS'!BO101</f>
        <v>3.6755000000000003E-2</v>
      </c>
      <c r="BP92" s="420">
        <f>'LI 4M - SPS'!BP101</f>
        <v>6.7155999999999993E-2</v>
      </c>
      <c r="BQ92" s="420">
        <f>'LI 4M - SPS'!BQ101</f>
        <v>6.5257999999999997E-2</v>
      </c>
      <c r="BR92" s="420">
        <f>'LI 4M - SPS'!BR101</f>
        <v>6.6148999999999999E-2</v>
      </c>
      <c r="BS92" s="420">
        <f>'LI 4M - SPS'!BS101</f>
        <v>6.4668000000000003E-2</v>
      </c>
      <c r="BT92" s="420">
        <f>'LI 4M - SPS'!BT101</f>
        <v>3.5714999999999997E-2</v>
      </c>
      <c r="BU92" s="420">
        <f>'LI 4M - SPS'!BU101</f>
        <v>3.5963000000000002E-2</v>
      </c>
      <c r="BV92" s="420">
        <f>'LI 4M - SPS'!BV101</f>
        <v>3.1724000000000002E-2</v>
      </c>
      <c r="BW92" s="420">
        <f>'LI 4M - SPS'!BW101</f>
        <v>3.2612000000000002E-2</v>
      </c>
      <c r="BX92" s="420">
        <f>'LI 4M - SPS'!BX101</f>
        <v>3.3308999999999998E-2</v>
      </c>
      <c r="BY92" s="420">
        <f>'LI 4M - SPS'!BY101</f>
        <v>3.3845E-2</v>
      </c>
      <c r="BZ92" s="420">
        <f>'LI 4M - SPS'!BZ101</f>
        <v>3.4296E-2</v>
      </c>
      <c r="CA92" s="420">
        <f>'LI 4M - SPS'!CA101</f>
        <v>3.6755000000000003E-2</v>
      </c>
      <c r="CB92" s="420">
        <f>'LI 4M - SPS'!CB101</f>
        <v>6.7155999999999993E-2</v>
      </c>
      <c r="CC92" s="420">
        <f>'LI 4M - SPS'!CC101</f>
        <v>6.5257999999999997E-2</v>
      </c>
      <c r="CD92" s="420">
        <f>'LI 4M - SPS'!CD101</f>
        <v>6.6148999999999999E-2</v>
      </c>
      <c r="CE92" s="420">
        <f>'LI 4M - SPS'!CE101</f>
        <v>6.4668000000000003E-2</v>
      </c>
      <c r="CF92" s="420">
        <f>'LI 4M - SPS'!CF101</f>
        <v>3.5714999999999997E-2</v>
      </c>
      <c r="CG92" s="420">
        <f>'LI 4M - SPS'!CG101</f>
        <v>3.5963000000000002E-2</v>
      </c>
      <c r="CH92" s="421">
        <f>'LI 4M - SPS'!CH101</f>
        <v>3.1724000000000002E-2</v>
      </c>
    </row>
    <row r="93" spans="1:88" ht="15" thickBot="1" x14ac:dyDescent="0.35">
      <c r="A93" s="709"/>
      <c r="B93" s="16" t="s">
        <v>57</v>
      </c>
      <c r="C93" s="417">
        <f>'LI 11M - LPS'!C101</f>
        <v>2.2321000000000001E-2</v>
      </c>
      <c r="D93" s="417">
        <f>'LI 11M - LPS'!D101</f>
        <v>2.3022000000000001E-2</v>
      </c>
      <c r="E93" s="417">
        <f>'LI 11M - LPS'!E101</f>
        <v>2.3028E-2</v>
      </c>
      <c r="F93" s="418">
        <f>'LI 11M - LPS'!F101</f>
        <v>2.7399E-2</v>
      </c>
      <c r="G93" s="418">
        <f>'LI 11M - LPS'!G101</f>
        <v>3.1260000000000003E-2</v>
      </c>
      <c r="H93" s="418">
        <f>'LI 11M - LPS'!H101</f>
        <v>5.3324000000000003E-2</v>
      </c>
      <c r="I93" s="418">
        <f>'LI 11M - LPS'!I101</f>
        <v>5.024E-2</v>
      </c>
      <c r="J93" s="418">
        <f>'LI 11M - LPS'!J101</f>
        <v>4.9953999999999998E-2</v>
      </c>
      <c r="K93" s="418">
        <f>'LI 11M - LPS'!K101</f>
        <v>5.0927E-2</v>
      </c>
      <c r="L93" s="418">
        <f>'LI 11M - LPS'!L101</f>
        <v>3.2402E-2</v>
      </c>
      <c r="M93" s="418">
        <f>'LI 11M - LPS'!M101</f>
        <v>3.0643E-2</v>
      </c>
      <c r="N93" s="418">
        <f>'LI 11M - LPS'!N101</f>
        <v>2.8851999999999999E-2</v>
      </c>
      <c r="O93" s="418">
        <f>'LI 11M - LPS'!O101</f>
        <v>2.6759000000000002E-2</v>
      </c>
      <c r="P93" s="418">
        <f>'LI 11M - LPS'!P101</f>
        <v>2.7252999999999999E-2</v>
      </c>
      <c r="Q93" s="418">
        <f>'LI 11M - LPS'!Q101</f>
        <v>2.7386000000000001E-2</v>
      </c>
      <c r="R93" s="418">
        <f>'LI 11M - LPS'!R101</f>
        <v>2.7399E-2</v>
      </c>
      <c r="S93" s="418">
        <f>'LI 11M - LPS'!S101</f>
        <v>3.1260000000000003E-2</v>
      </c>
      <c r="T93" s="418">
        <f>'LI 11M - LPS'!T101</f>
        <v>5.3324000000000003E-2</v>
      </c>
      <c r="U93" s="418">
        <f>'LI 11M - LPS'!U101</f>
        <v>5.024E-2</v>
      </c>
      <c r="V93" s="418">
        <f>'LI 11M - LPS'!V101</f>
        <v>4.9953999999999998E-2</v>
      </c>
      <c r="W93" s="418">
        <f>'LI 11M - LPS'!W101</f>
        <v>5.0927E-2</v>
      </c>
      <c r="X93" s="418">
        <f>'LI 11M - LPS'!X101</f>
        <v>3.2402E-2</v>
      </c>
      <c r="Y93" s="418">
        <f>'LI 11M - LPS'!Y101</f>
        <v>3.0643E-2</v>
      </c>
      <c r="Z93" s="418">
        <f>'LI 11M - LPS'!Z101</f>
        <v>2.8851999999999999E-2</v>
      </c>
      <c r="AA93" s="418">
        <f>'LI 11M - LPS'!AA101</f>
        <v>2.6759000000000002E-2</v>
      </c>
      <c r="AB93" s="418">
        <f>'LI 11M - LPS'!AB101</f>
        <v>2.7252999999999999E-2</v>
      </c>
      <c r="AC93" s="418">
        <f>'LI 11M - LPS'!AC101</f>
        <v>2.7386000000000001E-2</v>
      </c>
      <c r="AD93" s="418">
        <f>'LI 11M - LPS'!AD101</f>
        <v>2.7399E-2</v>
      </c>
      <c r="AE93" s="418">
        <f>'LI 11M - LPS'!AE101</f>
        <v>3.1260000000000003E-2</v>
      </c>
      <c r="AF93" s="418">
        <f>'LI 11M - LPS'!AF101</f>
        <v>5.3324000000000003E-2</v>
      </c>
      <c r="AG93" s="418">
        <f>'LI 11M - LPS'!AG101</f>
        <v>5.024E-2</v>
      </c>
      <c r="AH93" s="418">
        <f>'LI 11M - LPS'!AH101</f>
        <v>4.9953999999999998E-2</v>
      </c>
      <c r="AI93" s="418">
        <f>'LI 11M - LPS'!AI101</f>
        <v>5.0927E-2</v>
      </c>
      <c r="AJ93" s="418">
        <f>'LI 11M - LPS'!AJ101</f>
        <v>3.2402E-2</v>
      </c>
      <c r="AK93" s="418">
        <f>'LI 11M - LPS'!AK101</f>
        <v>3.0643E-2</v>
      </c>
      <c r="AL93" s="418">
        <f>'LI 11M - LPS'!AL101</f>
        <v>2.8851999999999999E-2</v>
      </c>
      <c r="AM93" s="418">
        <f>'LI 11M - LPS'!AM101</f>
        <v>2.6759000000000002E-2</v>
      </c>
      <c r="AN93" s="418">
        <f>'LI 11M - LPS'!AN101</f>
        <v>2.7252999999999999E-2</v>
      </c>
      <c r="AO93" s="418">
        <f>'LI 11M - LPS'!AO101</f>
        <v>2.7386000000000001E-2</v>
      </c>
      <c r="AP93" s="418">
        <f>'LI 11M - LPS'!AP101</f>
        <v>2.7399E-2</v>
      </c>
      <c r="AQ93" s="418">
        <f>'LI 11M - LPS'!AQ101</f>
        <v>3.1260000000000003E-2</v>
      </c>
      <c r="AR93" s="418">
        <f>'LI 11M - LPS'!AR101</f>
        <v>5.3324000000000003E-2</v>
      </c>
      <c r="AS93" s="418">
        <f>'LI 11M - LPS'!AS101</f>
        <v>5.024E-2</v>
      </c>
      <c r="AT93" s="418">
        <f>'LI 11M - LPS'!AT101</f>
        <v>4.9953999999999998E-2</v>
      </c>
      <c r="AU93" s="418">
        <f>'LI 11M - LPS'!AU101</f>
        <v>5.0927E-2</v>
      </c>
      <c r="AV93" s="418">
        <f>'LI 11M - LPS'!AV101</f>
        <v>3.2402E-2</v>
      </c>
      <c r="AW93" s="418">
        <f>'LI 11M - LPS'!AW101</f>
        <v>3.0643E-2</v>
      </c>
      <c r="AX93" s="418">
        <f>'LI 11M - LPS'!AX101</f>
        <v>2.8851999999999999E-2</v>
      </c>
      <c r="AY93" s="418">
        <f>'LI 11M - LPS'!AY101</f>
        <v>2.6759000000000002E-2</v>
      </c>
      <c r="AZ93" s="418">
        <f>'LI 11M - LPS'!AZ101</f>
        <v>2.7252999999999999E-2</v>
      </c>
      <c r="BA93" s="418">
        <f>'LI 11M - LPS'!BA101</f>
        <v>2.7386000000000001E-2</v>
      </c>
      <c r="BB93" s="418">
        <f>'LI 11M - LPS'!BB101</f>
        <v>2.7399E-2</v>
      </c>
      <c r="BC93" s="418">
        <f>'LI 11M - LPS'!BC101</f>
        <v>3.1260000000000003E-2</v>
      </c>
      <c r="BD93" s="418">
        <f>'LI 11M - LPS'!BD101</f>
        <v>5.3324000000000003E-2</v>
      </c>
      <c r="BE93" s="418">
        <f>'LI 11M - LPS'!BE101</f>
        <v>5.024E-2</v>
      </c>
      <c r="BF93" s="418">
        <f>'LI 11M - LPS'!BF101</f>
        <v>4.9953999999999998E-2</v>
      </c>
      <c r="BG93" s="418">
        <f>'LI 11M - LPS'!BG101</f>
        <v>5.0927E-2</v>
      </c>
      <c r="BH93" s="418">
        <f>'LI 11M - LPS'!BH101</f>
        <v>3.2402E-2</v>
      </c>
      <c r="BI93" s="418">
        <f>'LI 11M - LPS'!BI101</f>
        <v>3.0643E-2</v>
      </c>
      <c r="BJ93" s="418">
        <f>'LI 11M - LPS'!BJ101</f>
        <v>2.8851999999999999E-2</v>
      </c>
      <c r="BK93" s="418">
        <f>'LI 11M - LPS'!BK101</f>
        <v>2.6759000000000002E-2</v>
      </c>
      <c r="BL93" s="418">
        <f>'LI 11M - LPS'!BL101</f>
        <v>2.7252999999999999E-2</v>
      </c>
      <c r="BM93" s="418">
        <f>'LI 11M - LPS'!BM101</f>
        <v>2.7386000000000001E-2</v>
      </c>
      <c r="BN93" s="418">
        <f>'LI 11M - LPS'!BN101</f>
        <v>2.7399E-2</v>
      </c>
      <c r="BO93" s="418">
        <f>'LI 11M - LPS'!BO101</f>
        <v>3.1260000000000003E-2</v>
      </c>
      <c r="BP93" s="418">
        <f>'LI 11M - LPS'!BP101</f>
        <v>5.3324000000000003E-2</v>
      </c>
      <c r="BQ93" s="418">
        <f>'LI 11M - LPS'!BQ101</f>
        <v>5.024E-2</v>
      </c>
      <c r="BR93" s="418">
        <f>'LI 11M - LPS'!BR101</f>
        <v>4.9953999999999998E-2</v>
      </c>
      <c r="BS93" s="418">
        <f>'LI 11M - LPS'!BS101</f>
        <v>5.0927E-2</v>
      </c>
      <c r="BT93" s="418">
        <f>'LI 11M - LPS'!BT101</f>
        <v>3.2402E-2</v>
      </c>
      <c r="BU93" s="418">
        <f>'LI 11M - LPS'!BU101</f>
        <v>3.0643E-2</v>
      </c>
      <c r="BV93" s="418">
        <f>'LI 11M - LPS'!BV101</f>
        <v>2.8851999999999999E-2</v>
      </c>
      <c r="BW93" s="418">
        <f>'LI 11M - LPS'!BW101</f>
        <v>2.6759000000000002E-2</v>
      </c>
      <c r="BX93" s="418">
        <f>'LI 11M - LPS'!BX101</f>
        <v>2.7252999999999999E-2</v>
      </c>
      <c r="BY93" s="418">
        <f>'LI 11M - LPS'!BY101</f>
        <v>2.7386000000000001E-2</v>
      </c>
      <c r="BZ93" s="418">
        <f>'LI 11M - LPS'!BZ101</f>
        <v>2.7399E-2</v>
      </c>
      <c r="CA93" s="418">
        <f>'LI 11M - LPS'!CA101</f>
        <v>3.1260000000000003E-2</v>
      </c>
      <c r="CB93" s="418">
        <f>'LI 11M - LPS'!CB101</f>
        <v>5.3324000000000003E-2</v>
      </c>
      <c r="CC93" s="418">
        <f>'LI 11M - LPS'!CC101</f>
        <v>5.024E-2</v>
      </c>
      <c r="CD93" s="418">
        <f>'LI 11M - LPS'!CD101</f>
        <v>4.9953999999999998E-2</v>
      </c>
      <c r="CE93" s="418">
        <f>'LI 11M - LPS'!CE101</f>
        <v>5.0927E-2</v>
      </c>
      <c r="CF93" s="418">
        <f>'LI 11M - LPS'!CF101</f>
        <v>3.2402E-2</v>
      </c>
      <c r="CG93" s="418">
        <f>'LI 11M - LPS'!CG101</f>
        <v>3.0643E-2</v>
      </c>
      <c r="CH93" s="422">
        <f>'LI 11M - LPS'!CH101</f>
        <v>2.8851999999999999E-2</v>
      </c>
    </row>
    <row r="108" spans="4:10" x14ac:dyDescent="0.3">
      <c r="J108" s="5"/>
    </row>
    <row r="109" spans="4:10" x14ac:dyDescent="0.3">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selection activeCell="D5" sqref="D5"/>
    </sheetView>
  </sheetViews>
  <sheetFormatPr defaultRowHeight="14.4" x14ac:dyDescent="0.3"/>
  <cols>
    <col min="1" max="1" width="22" customWidth="1"/>
    <col min="2" max="2" width="6.44140625" customWidth="1"/>
    <col min="3" max="3" width="15.5546875" customWidth="1"/>
  </cols>
  <sheetData>
    <row r="1" spans="1:15" x14ac:dyDescent="0.3">
      <c r="A1" s="1" t="s">
        <v>41</v>
      </c>
    </row>
    <row r="3" spans="1:15" x14ac:dyDescent="0.3">
      <c r="A3" s="517" t="s">
        <v>42</v>
      </c>
    </row>
    <row r="4" spans="1:15" x14ac:dyDescent="0.3">
      <c r="D4" s="461">
        <v>43831</v>
      </c>
      <c r="E4" s="461">
        <v>43862</v>
      </c>
      <c r="F4" s="461">
        <v>43891</v>
      </c>
      <c r="G4" s="461">
        <v>43922</v>
      </c>
      <c r="H4" s="461">
        <v>43952</v>
      </c>
      <c r="I4" s="461">
        <v>43983</v>
      </c>
      <c r="J4" s="461">
        <v>44013</v>
      </c>
      <c r="K4" s="461">
        <v>44044</v>
      </c>
      <c r="L4" s="461">
        <v>44075</v>
      </c>
      <c r="M4" s="461">
        <v>44105</v>
      </c>
      <c r="N4" s="461">
        <v>44136</v>
      </c>
      <c r="O4" s="461">
        <v>44166</v>
      </c>
    </row>
    <row r="5" spans="1:15" x14ac:dyDescent="0.3">
      <c r="A5" t="s">
        <v>43</v>
      </c>
      <c r="B5" t="s">
        <v>44</v>
      </c>
      <c r="C5" t="s">
        <v>45</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t="b">
        <f>'YTD PROGRAM SUMMARY'!I11='YTD PROGRAM SUMMARY'!I12</f>
        <v>1</v>
      </c>
      <c r="K5" t="b">
        <f>'YTD PROGRAM SUMMARY'!J11='YTD PROGRAM SUMMARY'!J12</f>
        <v>1</v>
      </c>
      <c r="L5" t="b">
        <f>'YTD PROGRAM SUMMARY'!K11='YTD PROGRAM SUMMARY'!K12</f>
        <v>1</v>
      </c>
      <c r="M5" t="b">
        <f>'YTD PROGRAM SUMMARY'!L11='YTD PROGRAM SUMMARY'!L12</f>
        <v>1</v>
      </c>
      <c r="N5" t="b">
        <f>'YTD PROGRAM SUMMARY'!M11='YTD PROGRAM SUMMARY'!M12</f>
        <v>1</v>
      </c>
      <c r="O5" t="b">
        <f>'YTD PROGRAM SUMMARY'!N11='YTD PROGRAM SUMMARY'!N12</f>
        <v>1</v>
      </c>
    </row>
    <row r="8" spans="1:15" x14ac:dyDescent="0.3">
      <c r="A8" s="517" t="s">
        <v>46</v>
      </c>
    </row>
    <row r="9" spans="1:15" x14ac:dyDescent="0.3">
      <c r="A9" t="s">
        <v>47</v>
      </c>
      <c r="B9" t="s">
        <v>48</v>
      </c>
      <c r="C9" t="s">
        <v>49</v>
      </c>
      <c r="D9" t="b">
        <f>'RES kWh ENTRY'!O183='RES kWh ENTRY'!P184</f>
        <v>1</v>
      </c>
    </row>
    <row r="10" spans="1:15" x14ac:dyDescent="0.3">
      <c r="B10" t="s">
        <v>48</v>
      </c>
      <c r="C10" t="s">
        <v>50</v>
      </c>
      <c r="D10" t="b">
        <f>'RES kWh ENTRY'!O197='RES kWh ENTRY'!P197</f>
        <v>1</v>
      </c>
    </row>
    <row r="11" spans="1:15" x14ac:dyDescent="0.3">
      <c r="B11" t="s">
        <v>48</v>
      </c>
      <c r="C11" t="s">
        <v>51</v>
      </c>
      <c r="D11" t="b">
        <f>'RES kWh ENTRY'!O198='RES kWh ENTRY'!P198</f>
        <v>1</v>
      </c>
    </row>
    <row r="12" spans="1:15" x14ac:dyDescent="0.3">
      <c r="A12" t="s">
        <v>52</v>
      </c>
      <c r="B12" t="s">
        <v>53</v>
      </c>
      <c r="C12" t="s">
        <v>49</v>
      </c>
      <c r="D12" t="b">
        <f>'BIZ kWh ENTRY'!O177='BIZ kWh ENTRY'!P177</f>
        <v>1</v>
      </c>
    </row>
    <row r="13" spans="1:15" x14ac:dyDescent="0.3">
      <c r="B13" t="s">
        <v>53</v>
      </c>
      <c r="C13" t="s">
        <v>50</v>
      </c>
      <c r="D13" t="b">
        <f>'BIZ kWh ENTRY'!O193='BIZ kWh ENTRY'!P193</f>
        <v>1</v>
      </c>
    </row>
    <row r="14" spans="1:15" x14ac:dyDescent="0.3">
      <c r="B14" t="s">
        <v>53</v>
      </c>
      <c r="C14" t="s">
        <v>54</v>
      </c>
      <c r="D14" t="b">
        <f>'BIZ kWh ENTRY'!O113='BIZ kWh ENTRY'!P113</f>
        <v>1</v>
      </c>
    </row>
    <row r="15" spans="1:15" x14ac:dyDescent="0.3">
      <c r="B15" t="s">
        <v>53</v>
      </c>
      <c r="C15" t="s">
        <v>51</v>
      </c>
      <c r="D15" t="b">
        <f>'BIZ kWh ENTRY'!O194='BIZ kWh ENTRY'!P194</f>
        <v>1</v>
      </c>
    </row>
    <row r="16" spans="1:15" x14ac:dyDescent="0.3">
      <c r="B16" t="s">
        <v>55</v>
      </c>
      <c r="C16" t="s">
        <v>49</v>
      </c>
      <c r="D16" t="b">
        <f>'BIZ kWh ENTRY'!AE177='BIZ kWh ENTRY'!AF177</f>
        <v>1</v>
      </c>
    </row>
    <row r="17" spans="1:5" x14ac:dyDescent="0.3">
      <c r="B17" t="s">
        <v>55</v>
      </c>
      <c r="C17" t="s">
        <v>50</v>
      </c>
      <c r="D17" t="b">
        <f>'BIZ kWh ENTRY'!AE193='BIZ kWh ENTRY'!AF193</f>
        <v>1</v>
      </c>
    </row>
    <row r="18" spans="1:5" x14ac:dyDescent="0.3">
      <c r="B18" t="s">
        <v>55</v>
      </c>
      <c r="C18" t="s">
        <v>54</v>
      </c>
      <c r="D18" t="b">
        <f>'BIZ kWh ENTRY'!AE113='BIZ kWh ENTRY'!AF113</f>
        <v>1</v>
      </c>
    </row>
    <row r="19" spans="1:5" x14ac:dyDescent="0.3">
      <c r="B19" t="s">
        <v>55</v>
      </c>
      <c r="C19" t="s">
        <v>51</v>
      </c>
      <c r="D19" t="b">
        <f>'BIZ kWh ENTRY'!AE194='BIZ kWh ENTRY'!AF194</f>
        <v>1</v>
      </c>
    </row>
    <row r="20" spans="1:5" x14ac:dyDescent="0.3">
      <c r="B20" t="s">
        <v>56</v>
      </c>
      <c r="C20" t="s">
        <v>49</v>
      </c>
      <c r="D20" t="b">
        <f>'BIZ kWh ENTRY'!AU177='BIZ kWh ENTRY'!AV177</f>
        <v>1</v>
      </c>
    </row>
    <row r="21" spans="1:5" x14ac:dyDescent="0.3">
      <c r="B21" t="s">
        <v>56</v>
      </c>
      <c r="C21" t="s">
        <v>50</v>
      </c>
      <c r="D21" t="b">
        <f>'BIZ kWh ENTRY'!AU193='BIZ kWh ENTRY'!AV193</f>
        <v>1</v>
      </c>
    </row>
    <row r="22" spans="1:5" x14ac:dyDescent="0.3">
      <c r="B22" t="s">
        <v>56</v>
      </c>
      <c r="C22" t="s">
        <v>54</v>
      </c>
      <c r="D22" t="b">
        <f>'BIZ kWh ENTRY'!AU113='BIZ kWh ENTRY'!AV113</f>
        <v>1</v>
      </c>
    </row>
    <row r="23" spans="1:5" x14ac:dyDescent="0.3">
      <c r="B23" t="s">
        <v>56</v>
      </c>
      <c r="C23" t="s">
        <v>51</v>
      </c>
      <c r="D23" t="b">
        <f>'BIZ kWh ENTRY'!AU194='BIZ kWh ENTRY'!AV194</f>
        <v>1</v>
      </c>
    </row>
    <row r="24" spans="1:5" x14ac:dyDescent="0.3">
      <c r="B24" t="s">
        <v>57</v>
      </c>
      <c r="C24" t="s">
        <v>49</v>
      </c>
      <c r="D24" t="b">
        <f>'BIZ kWh ENTRY'!BK177='BIZ kWh ENTRY'!BL177</f>
        <v>1</v>
      </c>
    </row>
    <row r="25" spans="1:5" x14ac:dyDescent="0.3">
      <c r="B25" t="s">
        <v>57</v>
      </c>
      <c r="C25" t="s">
        <v>50</v>
      </c>
      <c r="D25" t="b">
        <f>'BIZ kWh ENTRY'!BK193='BIZ kWh ENTRY'!BL193</f>
        <v>1</v>
      </c>
    </row>
    <row r="26" spans="1:5" x14ac:dyDescent="0.3">
      <c r="B26" t="s">
        <v>57</v>
      </c>
      <c r="C26" t="s">
        <v>54</v>
      </c>
      <c r="D26" t="b">
        <f>'BIZ kWh ENTRY'!BK113='BIZ kWh ENTRY'!BL113</f>
        <v>1</v>
      </c>
    </row>
    <row r="27" spans="1:5" x14ac:dyDescent="0.3">
      <c r="B27" t="s">
        <v>57</v>
      </c>
      <c r="C27" t="s">
        <v>51</v>
      </c>
      <c r="D27" t="b">
        <f>'BIZ kWh ENTRY'!BK194='BIZ kWh ENTRY'!BL194</f>
        <v>1</v>
      </c>
    </row>
    <row r="28" spans="1:5" x14ac:dyDescent="0.3">
      <c r="A28" t="s">
        <v>58</v>
      </c>
      <c r="C28" t="s">
        <v>49</v>
      </c>
      <c r="D28" t="b">
        <f>'BIZ SUM'!O177='BIZ SUM'!P177</f>
        <v>1</v>
      </c>
      <c r="E28" t="b">
        <f>'BIZ SUM'!O177='BIZ SUM'!Q177</f>
        <v>1</v>
      </c>
    </row>
    <row r="29" spans="1:5" x14ac:dyDescent="0.3">
      <c r="C29" t="s">
        <v>50</v>
      </c>
      <c r="D29" t="b">
        <f>'BIZ SUM'!O193='BIZ SUM'!P193</f>
        <v>1</v>
      </c>
      <c r="E29" t="b">
        <f>'BIZ SUM'!O193='BIZ SUM'!Q193</f>
        <v>1</v>
      </c>
    </row>
    <row r="30" spans="1:5" x14ac:dyDescent="0.3">
      <c r="C30" t="s">
        <v>54</v>
      </c>
      <c r="D30" t="b">
        <f>'BIZ SUM'!O113='BIZ SUM'!P113</f>
        <v>1</v>
      </c>
    </row>
    <row r="31" spans="1:5" x14ac:dyDescent="0.3">
      <c r="C31" t="s">
        <v>51</v>
      </c>
      <c r="D31" t="b">
        <f>'BIZ SUM'!O194='BIZ SUM'!P194</f>
        <v>1</v>
      </c>
      <c r="E31" t="b">
        <f>'BIZ SUM'!O194='BIZ SUM'!Q194</f>
        <v>1</v>
      </c>
    </row>
    <row r="32" spans="1:5" x14ac:dyDescent="0.3">
      <c r="A32" t="s">
        <v>59</v>
      </c>
      <c r="C32" t="s">
        <v>60</v>
      </c>
      <c r="D32" t="b">
        <f>' 1M - RES'!O31=' 1M - RES'!O32</f>
        <v>1</v>
      </c>
    </row>
    <row r="33" spans="1:4" x14ac:dyDescent="0.3">
      <c r="A33" t="s">
        <v>61</v>
      </c>
      <c r="C33" t="s">
        <v>60</v>
      </c>
      <c r="D33" t="b">
        <f>'2M - SGS'!O37='2M - SGS'!O38</f>
        <v>1</v>
      </c>
    </row>
    <row r="34" spans="1:4" x14ac:dyDescent="0.3">
      <c r="A34" t="s">
        <v>62</v>
      </c>
      <c r="C34" t="s">
        <v>60</v>
      </c>
      <c r="D34" t="b">
        <f>'3M - LGS'!O37='3M - LGS'!O38</f>
        <v>1</v>
      </c>
    </row>
    <row r="35" spans="1:4" x14ac:dyDescent="0.3">
      <c r="A35" t="s">
        <v>63</v>
      </c>
      <c r="C35" t="s">
        <v>60</v>
      </c>
      <c r="D35" t="b">
        <f>'4M - SPS'!O37='4M - SPS'!O38</f>
        <v>1</v>
      </c>
    </row>
    <row r="36" spans="1:4" x14ac:dyDescent="0.3">
      <c r="A36" t="s">
        <v>64</v>
      </c>
      <c r="C36" t="s">
        <v>60</v>
      </c>
      <c r="D36" t="b">
        <f>'11M - LPS'!O37='11M - LPS'!O38</f>
        <v>1</v>
      </c>
    </row>
    <row r="37" spans="1:4" x14ac:dyDescent="0.3">
      <c r="A37" t="s">
        <v>65</v>
      </c>
      <c r="C37" t="s">
        <v>60</v>
      </c>
      <c r="D37" t="b">
        <f>' LI 1M - RES'!O31=' LI 1M - RES'!O32</f>
        <v>1</v>
      </c>
    </row>
    <row r="38" spans="1:4" x14ac:dyDescent="0.3">
      <c r="A38" t="s">
        <v>66</v>
      </c>
      <c r="C38" t="s">
        <v>60</v>
      </c>
      <c r="D38" t="b">
        <f>'LI 2M - SGS'!O37='LI 2M - SGS'!O38</f>
        <v>1</v>
      </c>
    </row>
    <row r="39" spans="1:4" x14ac:dyDescent="0.3">
      <c r="A39" t="s">
        <v>67</v>
      </c>
      <c r="C39" t="s">
        <v>60</v>
      </c>
      <c r="D39" t="b">
        <f>'LI 3M - LGS'!O37='LI 3M - LGS'!O38</f>
        <v>1</v>
      </c>
    </row>
    <row r="40" spans="1:4" x14ac:dyDescent="0.3">
      <c r="A40" t="s">
        <v>68</v>
      </c>
      <c r="C40" t="s">
        <v>60</v>
      </c>
      <c r="D40" t="b">
        <f>'LI 4M - SPS'!O37='LI 4M - SPS'!O38</f>
        <v>1</v>
      </c>
    </row>
    <row r="41" spans="1:4" x14ac:dyDescent="0.3">
      <c r="A41" t="s">
        <v>69</v>
      </c>
      <c r="C41" t="s">
        <v>60</v>
      </c>
      <c r="D41" t="b">
        <f>'LI 11M - LPS'!O37='LI 11M - LPS'!O38</f>
        <v>1</v>
      </c>
    </row>
    <row r="42" spans="1:4" x14ac:dyDescent="0.3">
      <c r="A42" t="s">
        <v>70</v>
      </c>
      <c r="B42" t="s">
        <v>53</v>
      </c>
      <c r="C42" t="s">
        <v>60</v>
      </c>
      <c r="D42" s="238" t="b">
        <f>'Biz DRENE'!N20='Biz DRENE'!P20</f>
        <v>1</v>
      </c>
    </row>
    <row r="43" spans="1:4" x14ac:dyDescent="0.3">
      <c r="B43" t="s">
        <v>55</v>
      </c>
      <c r="C43" t="s">
        <v>60</v>
      </c>
      <c r="D43" s="238" t="b">
        <f>'Biz DRENE'!N38='Biz DRENE'!P38</f>
        <v>1</v>
      </c>
    </row>
    <row r="44" spans="1:4" x14ac:dyDescent="0.3">
      <c r="B44" t="s">
        <v>56</v>
      </c>
      <c r="C44" t="s">
        <v>60</v>
      </c>
      <c r="D44" s="238" t="b">
        <f>'Biz DRENE'!N56='Biz DRENE'!P56</f>
        <v>1</v>
      </c>
    </row>
    <row r="45" spans="1:4" x14ac:dyDescent="0.3">
      <c r="B45" t="s">
        <v>57</v>
      </c>
      <c r="C45" t="s">
        <v>60</v>
      </c>
      <c r="D45" s="238" t="b">
        <f>'Biz DRENE'!N74='Biz DRENE'!P74</f>
        <v>1</v>
      </c>
    </row>
  </sheetData>
  <conditionalFormatting sqref="D9:D45 E28:E29 E31">
    <cfRule type="cellIs" dxfId="5" priority="2" operator="equal">
      <formula>FALSE</formula>
    </cfRule>
  </conditionalFormatting>
  <conditionalFormatting sqref="D5:O5">
    <cfRule type="cellIs" dxfId="4"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20"/>
  <sheetViews>
    <sheetView workbookViewId="0">
      <selection activeCell="V20" sqref="V20"/>
    </sheetView>
  </sheetViews>
  <sheetFormatPr defaultRowHeight="14.4" x14ac:dyDescent="0.3"/>
  <cols>
    <col min="2" max="2" width="33.21875" bestFit="1" customWidth="1"/>
    <col min="5" max="5" width="5.77734375" bestFit="1" customWidth="1"/>
    <col min="6" max="6" width="23" bestFit="1" customWidth="1"/>
  </cols>
  <sheetData>
    <row r="3" spans="2:6" x14ac:dyDescent="0.3">
      <c r="B3" t="s">
        <v>71</v>
      </c>
      <c r="E3" t="s">
        <v>72</v>
      </c>
      <c r="F3" t="s">
        <v>73</v>
      </c>
    </row>
    <row r="4" spans="2:6" x14ac:dyDescent="0.3">
      <c r="E4" t="s">
        <v>74</v>
      </c>
      <c r="F4" t="s">
        <v>75</v>
      </c>
    </row>
    <row r="5" spans="2:6" x14ac:dyDescent="0.3">
      <c r="E5" t="s">
        <v>76</v>
      </c>
      <c r="F5" t="s">
        <v>77</v>
      </c>
    </row>
    <row r="6" spans="2:6" x14ac:dyDescent="0.3">
      <c r="E6" t="s">
        <v>78</v>
      </c>
      <c r="F6" t="s">
        <v>79</v>
      </c>
    </row>
    <row r="8" spans="2:6" x14ac:dyDescent="0.3">
      <c r="B8" t="s">
        <v>80</v>
      </c>
      <c r="E8" t="s">
        <v>81</v>
      </c>
    </row>
    <row r="9" spans="2:6" x14ac:dyDescent="0.3">
      <c r="E9" t="s">
        <v>82</v>
      </c>
      <c r="F9" t="s">
        <v>83</v>
      </c>
    </row>
    <row r="10" spans="2:6" x14ac:dyDescent="0.3">
      <c r="E10" t="s">
        <v>84</v>
      </c>
      <c r="F10" t="s">
        <v>85</v>
      </c>
    </row>
    <row r="11" spans="2:6" x14ac:dyDescent="0.3">
      <c r="E11" t="s">
        <v>86</v>
      </c>
      <c r="F11" t="s">
        <v>87</v>
      </c>
    </row>
    <row r="12" spans="2:6" x14ac:dyDescent="0.3">
      <c r="E12" t="s">
        <v>88</v>
      </c>
      <c r="F12" t="s">
        <v>89</v>
      </c>
    </row>
    <row r="13" spans="2:6" x14ac:dyDescent="0.3">
      <c r="E13" t="s">
        <v>90</v>
      </c>
      <c r="F13" t="s">
        <v>91</v>
      </c>
    </row>
    <row r="15" spans="2:6" x14ac:dyDescent="0.3">
      <c r="B15" t="s">
        <v>92</v>
      </c>
      <c r="E15" t="s">
        <v>93</v>
      </c>
      <c r="F15" t="s">
        <v>94</v>
      </c>
    </row>
    <row r="16" spans="2:6" x14ac:dyDescent="0.3">
      <c r="E16" t="s">
        <v>95</v>
      </c>
      <c r="F16" t="s">
        <v>96</v>
      </c>
    </row>
    <row r="18" spans="2:6" x14ac:dyDescent="0.3">
      <c r="B18" t="s">
        <v>97</v>
      </c>
      <c r="E18" t="s">
        <v>98</v>
      </c>
      <c r="F18" t="s">
        <v>99</v>
      </c>
    </row>
    <row r="19" spans="2:6" x14ac:dyDescent="0.3">
      <c r="E19" t="s">
        <v>76</v>
      </c>
      <c r="F19" t="s">
        <v>77</v>
      </c>
    </row>
    <row r="20" spans="2:6" x14ac:dyDescent="0.3">
      <c r="E20" t="s">
        <v>78</v>
      </c>
      <c r="F20" t="s">
        <v>79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DD109"/>
  <sheetViews>
    <sheetView tabSelected="1" zoomScale="80" zoomScaleNormal="80" workbookViewId="0">
      <selection activeCell="CI70" sqref="CI70"/>
    </sheetView>
  </sheetViews>
  <sheetFormatPr defaultRowHeight="14.4" x14ac:dyDescent="0.3"/>
  <cols>
    <col min="1" max="1" width="13.21875" customWidth="1"/>
    <col min="2" max="2" width="19.21875" bestFit="1" customWidth="1"/>
    <col min="3" max="7" width="13.44140625" customWidth="1"/>
    <col min="8" max="9" width="14.44140625" customWidth="1"/>
    <col min="10" max="11" width="15.21875" customWidth="1"/>
    <col min="12" max="13" width="14.44140625" customWidth="1"/>
    <col min="14" max="14" width="14.5546875" customWidth="1"/>
    <col min="15" max="16" width="14.77734375" customWidth="1"/>
    <col min="17" max="17" width="13.77734375" customWidth="1"/>
    <col min="18" max="21" width="15.33203125" customWidth="1"/>
    <col min="22" max="22" width="15.5546875" customWidth="1"/>
    <col min="23" max="38" width="12.21875" customWidth="1"/>
    <col min="39" max="86" width="7.21875" customWidth="1"/>
    <col min="87" max="87" width="15.6640625" bestFit="1" customWidth="1"/>
    <col min="88" max="105" width="12.21875" customWidth="1"/>
    <col min="108" max="108" width="11" bestFit="1" customWidth="1"/>
  </cols>
  <sheetData>
    <row r="1" spans="1:87" ht="25.8" x14ac:dyDescent="0.5">
      <c r="A1" s="371" t="s">
        <v>100</v>
      </c>
    </row>
    <row r="3" spans="1:87" x14ac:dyDescent="0.3">
      <c r="A3" s="573" t="s">
        <v>101</v>
      </c>
      <c r="B3" s="573"/>
      <c r="N3" s="414"/>
    </row>
    <row r="4" spans="1:87" ht="15" thickBot="1" x14ac:dyDescent="0.35">
      <c r="A4" s="573"/>
      <c r="B4" s="573"/>
      <c r="C4" s="122" t="s">
        <v>102</v>
      </c>
      <c r="D4" s="379" t="s">
        <v>102</v>
      </c>
      <c r="E4" s="379" t="s">
        <v>102</v>
      </c>
      <c r="F4" s="379" t="s">
        <v>102</v>
      </c>
      <c r="G4" s="379" t="s">
        <v>102</v>
      </c>
      <c r="H4" s="379" t="s">
        <v>102</v>
      </c>
      <c r="I4" s="453" t="s">
        <v>102</v>
      </c>
      <c r="J4" s="379" t="s">
        <v>102</v>
      </c>
      <c r="K4" s="379" t="s">
        <v>102</v>
      </c>
      <c r="L4" s="379" t="s">
        <v>102</v>
      </c>
      <c r="M4" s="379" t="s">
        <v>102</v>
      </c>
      <c r="N4" s="379" t="s">
        <v>102</v>
      </c>
      <c r="O4" s="379" t="s">
        <v>102</v>
      </c>
      <c r="P4" s="379" t="s">
        <v>102</v>
      </c>
      <c r="Q4" s="379" t="s">
        <v>102</v>
      </c>
      <c r="R4" s="379" t="s">
        <v>102</v>
      </c>
      <c r="S4" s="379" t="s">
        <v>102</v>
      </c>
      <c r="T4" s="379" t="s">
        <v>102</v>
      </c>
      <c r="U4" s="379" t="s">
        <v>102</v>
      </c>
      <c r="V4" s="379" t="s">
        <v>102</v>
      </c>
      <c r="W4" s="535"/>
      <c r="X4" s="535"/>
      <c r="Y4" s="535"/>
      <c r="Z4" s="535"/>
      <c r="AA4" s="535"/>
      <c r="AB4" s="535"/>
      <c r="AC4" s="535"/>
      <c r="AD4" s="535"/>
      <c r="AE4" s="535"/>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E4" s="204"/>
      <c r="CF4" s="204"/>
      <c r="CG4" s="204"/>
      <c r="CH4" s="204"/>
    </row>
    <row r="5" spans="1:87" ht="15" thickBot="1" x14ac:dyDescent="0.35">
      <c r="B5" s="199" t="s">
        <v>103</v>
      </c>
      <c r="C5" s="193">
        <v>43831</v>
      </c>
      <c r="D5" s="194">
        <v>43862</v>
      </c>
      <c r="E5" s="194">
        <v>43891</v>
      </c>
      <c r="F5" s="194">
        <v>43922</v>
      </c>
      <c r="G5" s="194">
        <v>43952</v>
      </c>
      <c r="H5" s="194">
        <v>43983</v>
      </c>
      <c r="I5" s="194">
        <v>44013</v>
      </c>
      <c r="J5" s="194">
        <v>44044</v>
      </c>
      <c r="K5" s="194">
        <v>44075</v>
      </c>
      <c r="L5" s="194">
        <v>44105</v>
      </c>
      <c r="M5" s="194">
        <v>44136</v>
      </c>
      <c r="N5" s="194">
        <v>44166</v>
      </c>
      <c r="O5" s="194">
        <v>44197</v>
      </c>
      <c r="P5" s="194">
        <v>44228</v>
      </c>
      <c r="Q5" s="194">
        <v>44256</v>
      </c>
      <c r="R5" s="194">
        <v>44287</v>
      </c>
      <c r="S5" s="194">
        <v>44317</v>
      </c>
      <c r="T5" s="194">
        <v>44348</v>
      </c>
      <c r="U5" s="194">
        <v>44378</v>
      </c>
      <c r="V5" s="194">
        <v>44409</v>
      </c>
      <c r="W5" s="194">
        <v>44440</v>
      </c>
      <c r="X5" s="194">
        <v>44470</v>
      </c>
      <c r="Y5" s="194">
        <v>44501</v>
      </c>
      <c r="Z5" s="194">
        <v>44531</v>
      </c>
      <c r="AA5" s="194">
        <v>44562</v>
      </c>
      <c r="AB5" s="194">
        <v>44593</v>
      </c>
      <c r="AC5" s="194">
        <v>44621</v>
      </c>
      <c r="AD5" s="194">
        <v>44652</v>
      </c>
      <c r="AE5" s="194">
        <v>44682</v>
      </c>
      <c r="AF5" s="194">
        <v>44713</v>
      </c>
      <c r="AG5" s="194">
        <v>44743</v>
      </c>
      <c r="AH5" s="194">
        <v>44774</v>
      </c>
      <c r="AI5" s="194">
        <v>44805</v>
      </c>
      <c r="AJ5" s="194">
        <v>44835</v>
      </c>
      <c r="AK5" s="194">
        <v>44866</v>
      </c>
      <c r="AL5" s="194">
        <v>44896</v>
      </c>
      <c r="AM5" s="194">
        <v>44927</v>
      </c>
      <c r="AN5" s="194">
        <v>44958</v>
      </c>
      <c r="AO5" s="194">
        <v>44986</v>
      </c>
      <c r="AP5" s="194">
        <v>45017</v>
      </c>
      <c r="AQ5" s="194">
        <v>45047</v>
      </c>
      <c r="AR5" s="194">
        <v>45078</v>
      </c>
      <c r="AS5" s="194">
        <v>45108</v>
      </c>
      <c r="AT5" s="194">
        <v>45139</v>
      </c>
      <c r="AU5" s="194">
        <v>45170</v>
      </c>
      <c r="AV5" s="194">
        <v>45200</v>
      </c>
      <c r="AW5" s="194">
        <v>45231</v>
      </c>
      <c r="AX5" s="194">
        <v>45261</v>
      </c>
      <c r="AY5" s="194">
        <v>45292</v>
      </c>
      <c r="AZ5" s="194">
        <v>45323</v>
      </c>
      <c r="BA5" s="194">
        <v>45352</v>
      </c>
      <c r="BB5" s="194">
        <v>45383</v>
      </c>
      <c r="BC5" s="194">
        <v>45413</v>
      </c>
      <c r="BD5" s="194">
        <v>45444</v>
      </c>
      <c r="BE5" s="194">
        <v>45474</v>
      </c>
      <c r="BF5" s="194">
        <v>45505</v>
      </c>
      <c r="BG5" s="194">
        <v>45536</v>
      </c>
      <c r="BH5" s="194">
        <v>45566</v>
      </c>
      <c r="BI5" s="194">
        <v>45597</v>
      </c>
      <c r="BJ5" s="194">
        <v>45627</v>
      </c>
      <c r="BK5" s="194">
        <v>45658</v>
      </c>
      <c r="BL5" s="194">
        <v>45689</v>
      </c>
      <c r="BM5" s="194">
        <v>45717</v>
      </c>
      <c r="BN5" s="194">
        <v>45748</v>
      </c>
      <c r="BO5" s="194">
        <v>45778</v>
      </c>
      <c r="BP5" s="194">
        <v>45809</v>
      </c>
      <c r="BQ5" s="194">
        <v>45839</v>
      </c>
      <c r="BR5" s="194">
        <v>45870</v>
      </c>
      <c r="BS5" s="194">
        <v>45901</v>
      </c>
      <c r="BT5" s="194">
        <v>45931</v>
      </c>
      <c r="BU5" s="194">
        <v>45962</v>
      </c>
      <c r="BV5" s="194">
        <v>45992</v>
      </c>
      <c r="BW5" s="194">
        <v>46023</v>
      </c>
      <c r="BX5" s="194">
        <v>46054</v>
      </c>
      <c r="BY5" s="194">
        <v>46082</v>
      </c>
      <c r="BZ5" s="194">
        <v>46113</v>
      </c>
      <c r="CA5" s="194">
        <v>46143</v>
      </c>
      <c r="CB5" s="194">
        <v>46174</v>
      </c>
      <c r="CC5" s="194">
        <v>46204</v>
      </c>
      <c r="CD5" s="194">
        <v>46235</v>
      </c>
      <c r="CE5" s="194">
        <v>46266</v>
      </c>
      <c r="CF5" s="194">
        <v>46296</v>
      </c>
      <c r="CG5" s="194">
        <v>46327</v>
      </c>
      <c r="CH5" s="195">
        <v>46357</v>
      </c>
    </row>
    <row r="6" spans="1:87" x14ac:dyDescent="0.3">
      <c r="B6" s="69" t="s">
        <v>48</v>
      </c>
      <c r="C6" s="57">
        <f t="shared" ref="C6:R10" si="0">IF(C$4="X",C14+C22,0)</f>
        <v>76242.349599127818</v>
      </c>
      <c r="D6" s="57">
        <f t="shared" si="0"/>
        <v>156964.3566653938</v>
      </c>
      <c r="E6" s="57">
        <f t="shared" si="0"/>
        <v>241613.51617045415</v>
      </c>
      <c r="F6" s="57">
        <f t="shared" si="0"/>
        <v>297757.18440213741</v>
      </c>
      <c r="G6" s="57">
        <f t="shared" si="0"/>
        <v>373891.58889148186</v>
      </c>
      <c r="H6" s="57">
        <f t="shared" si="0"/>
        <v>745129.05701566674</v>
      </c>
      <c r="I6" s="57">
        <f t="shared" si="0"/>
        <v>1361943.7860907363</v>
      </c>
      <c r="J6" s="57">
        <f t="shared" si="0"/>
        <v>2154783.0563531616</v>
      </c>
      <c r="K6" s="57">
        <f t="shared" si="0"/>
        <v>2830527.4286778038</v>
      </c>
      <c r="L6" s="57">
        <f t="shared" si="0"/>
        <v>3130516.0152889327</v>
      </c>
      <c r="M6" s="57">
        <f t="shared" si="0"/>
        <v>3564773.1712387414</v>
      </c>
      <c r="N6" s="57">
        <f t="shared" si="0"/>
        <v>4184694.7198134307</v>
      </c>
      <c r="O6" s="57">
        <f t="shared" si="0"/>
        <v>4837435.501727365</v>
      </c>
      <c r="P6" s="57">
        <f t="shared" si="0"/>
        <v>5416675.4559679385</v>
      </c>
      <c r="Q6" s="57">
        <f t="shared" si="0"/>
        <v>5998308.8291649017</v>
      </c>
      <c r="R6" s="57">
        <f t="shared" si="0"/>
        <v>6489874.9246691093</v>
      </c>
      <c r="S6" s="57">
        <f t="shared" ref="S6:CD9" si="1">IF(S$4="X",S14+S22,0)</f>
        <v>7009886.7243499625</v>
      </c>
      <c r="T6" s="57">
        <f t="shared" si="1"/>
        <v>8395530.1750642117</v>
      </c>
      <c r="U6" s="57">
        <f t="shared" si="1"/>
        <v>9993188.6785233505</v>
      </c>
      <c r="V6" s="57">
        <f t="shared" si="1"/>
        <v>11574373.611728862</v>
      </c>
      <c r="W6" s="57">
        <f t="shared" si="1"/>
        <v>0</v>
      </c>
      <c r="X6" s="57">
        <f t="shared" si="1"/>
        <v>0</v>
      </c>
      <c r="Y6" s="57">
        <f t="shared" si="1"/>
        <v>0</v>
      </c>
      <c r="Z6" s="57">
        <f t="shared" si="1"/>
        <v>0</v>
      </c>
      <c r="AA6" s="57">
        <f t="shared" si="1"/>
        <v>0</v>
      </c>
      <c r="AB6" s="57">
        <f t="shared" si="1"/>
        <v>0</v>
      </c>
      <c r="AC6" s="57">
        <f t="shared" si="1"/>
        <v>0</v>
      </c>
      <c r="AD6" s="57">
        <f t="shared" si="1"/>
        <v>0</v>
      </c>
      <c r="AE6" s="57">
        <f t="shared" si="1"/>
        <v>0</v>
      </c>
      <c r="AF6" s="57">
        <f t="shared" si="1"/>
        <v>0</v>
      </c>
      <c r="AG6" s="57">
        <f t="shared" si="1"/>
        <v>0</v>
      </c>
      <c r="AH6" s="57">
        <f t="shared" si="1"/>
        <v>0</v>
      </c>
      <c r="AI6" s="57">
        <f t="shared" si="1"/>
        <v>0</v>
      </c>
      <c r="AJ6" s="57">
        <f t="shared" si="1"/>
        <v>0</v>
      </c>
      <c r="AK6" s="57">
        <f t="shared" si="1"/>
        <v>0</v>
      </c>
      <c r="AL6" s="57">
        <f t="shared" si="1"/>
        <v>0</v>
      </c>
      <c r="AM6" s="57">
        <f t="shared" si="1"/>
        <v>0</v>
      </c>
      <c r="AN6" s="57">
        <f t="shared" si="1"/>
        <v>0</v>
      </c>
      <c r="AO6" s="57">
        <f t="shared" si="1"/>
        <v>0</v>
      </c>
      <c r="AP6" s="57">
        <f t="shared" si="1"/>
        <v>0</v>
      </c>
      <c r="AQ6" s="57">
        <f t="shared" si="1"/>
        <v>0</v>
      </c>
      <c r="AR6" s="57">
        <f t="shared" si="1"/>
        <v>0</v>
      </c>
      <c r="AS6" s="57">
        <f t="shared" si="1"/>
        <v>0</v>
      </c>
      <c r="AT6" s="57">
        <f t="shared" si="1"/>
        <v>0</v>
      </c>
      <c r="AU6" s="57">
        <f t="shared" si="1"/>
        <v>0</v>
      </c>
      <c r="AV6" s="57">
        <f t="shared" si="1"/>
        <v>0</v>
      </c>
      <c r="AW6" s="57">
        <f t="shared" si="1"/>
        <v>0</v>
      </c>
      <c r="AX6" s="57">
        <f t="shared" si="1"/>
        <v>0</v>
      </c>
      <c r="AY6" s="57">
        <f t="shared" si="1"/>
        <v>0</v>
      </c>
      <c r="AZ6" s="57">
        <f t="shared" si="1"/>
        <v>0</v>
      </c>
      <c r="BA6" s="57">
        <f t="shared" si="1"/>
        <v>0</v>
      </c>
      <c r="BB6" s="57">
        <f t="shared" si="1"/>
        <v>0</v>
      </c>
      <c r="BC6" s="57">
        <f t="shared" si="1"/>
        <v>0</v>
      </c>
      <c r="BD6" s="57">
        <f t="shared" si="1"/>
        <v>0</v>
      </c>
      <c r="BE6" s="57">
        <f t="shared" si="1"/>
        <v>0</v>
      </c>
      <c r="BF6" s="57">
        <f t="shared" si="1"/>
        <v>0</v>
      </c>
      <c r="BG6" s="57">
        <f t="shared" si="1"/>
        <v>0</v>
      </c>
      <c r="BH6" s="57">
        <f t="shared" si="1"/>
        <v>0</v>
      </c>
      <c r="BI6" s="57">
        <f t="shared" si="1"/>
        <v>0</v>
      </c>
      <c r="BJ6" s="57">
        <f t="shared" si="1"/>
        <v>0</v>
      </c>
      <c r="BK6" s="57">
        <f t="shared" si="1"/>
        <v>0</v>
      </c>
      <c r="BL6" s="57">
        <f t="shared" si="1"/>
        <v>0</v>
      </c>
      <c r="BM6" s="57">
        <f t="shared" si="1"/>
        <v>0</v>
      </c>
      <c r="BN6" s="57">
        <f t="shared" si="1"/>
        <v>0</v>
      </c>
      <c r="BO6" s="57">
        <f t="shared" si="1"/>
        <v>0</v>
      </c>
      <c r="BP6" s="57">
        <f t="shared" si="1"/>
        <v>0</v>
      </c>
      <c r="BQ6" s="57">
        <f t="shared" si="1"/>
        <v>0</v>
      </c>
      <c r="BR6" s="57">
        <f t="shared" si="1"/>
        <v>0</v>
      </c>
      <c r="BS6" s="57">
        <f t="shared" si="1"/>
        <v>0</v>
      </c>
      <c r="BT6" s="57">
        <f t="shared" si="1"/>
        <v>0</v>
      </c>
      <c r="BU6" s="57">
        <f t="shared" si="1"/>
        <v>0</v>
      </c>
      <c r="BV6" s="57">
        <f t="shared" si="1"/>
        <v>0</v>
      </c>
      <c r="BW6" s="57">
        <f t="shared" si="1"/>
        <v>0</v>
      </c>
      <c r="BX6" s="57">
        <f t="shared" si="1"/>
        <v>0</v>
      </c>
      <c r="BY6" s="57">
        <f t="shared" si="1"/>
        <v>0</v>
      </c>
      <c r="BZ6" s="57">
        <f t="shared" si="1"/>
        <v>0</v>
      </c>
      <c r="CA6" s="57">
        <f t="shared" si="1"/>
        <v>0</v>
      </c>
      <c r="CB6" s="57">
        <f t="shared" si="1"/>
        <v>0</v>
      </c>
      <c r="CC6" s="57">
        <f t="shared" si="1"/>
        <v>0</v>
      </c>
      <c r="CD6" s="57">
        <f t="shared" si="1"/>
        <v>0</v>
      </c>
      <c r="CE6" s="57">
        <f t="shared" ref="CE6:CH9" si="2">IF(CE$4="X",CE14+CE22,0)</f>
        <v>0</v>
      </c>
      <c r="CF6" s="57">
        <f t="shared" si="2"/>
        <v>0</v>
      </c>
      <c r="CG6" s="57">
        <f t="shared" si="2"/>
        <v>0</v>
      </c>
      <c r="CH6" s="173">
        <f t="shared" si="2"/>
        <v>0</v>
      </c>
    </row>
    <row r="7" spans="1:87" x14ac:dyDescent="0.3">
      <c r="B7" s="62" t="s">
        <v>53</v>
      </c>
      <c r="C7" s="57">
        <f t="shared" si="0"/>
        <v>1670.751430891617</v>
      </c>
      <c r="D7" s="57">
        <f t="shared" ref="D7:BO10" si="3">IF(D$4="X",D15+D23,0)</f>
        <v>6092.5777642559397</v>
      </c>
      <c r="E7" s="57">
        <f t="shared" si="3"/>
        <v>15138.832657690837</v>
      </c>
      <c r="F7" s="57">
        <f t="shared" si="3"/>
        <v>33187.41628646</v>
      </c>
      <c r="G7" s="57">
        <f t="shared" si="3"/>
        <v>69076.297203351394</v>
      </c>
      <c r="H7" s="57">
        <f t="shared" si="3"/>
        <v>123979.36390006464</v>
      </c>
      <c r="I7" s="57">
        <f t="shared" si="3"/>
        <v>209288.66100904756</v>
      </c>
      <c r="J7" s="57">
        <f t="shared" si="3"/>
        <v>289363.44962423452</v>
      </c>
      <c r="K7" s="57">
        <f t="shared" si="3"/>
        <v>381630.1890208543</v>
      </c>
      <c r="L7" s="57">
        <f t="shared" si="3"/>
        <v>459569.50242158392</v>
      </c>
      <c r="M7" s="57">
        <f t="shared" si="3"/>
        <v>535601.66116428911</v>
      </c>
      <c r="N7" s="57">
        <f t="shared" si="3"/>
        <v>649702.06823447905</v>
      </c>
      <c r="O7" s="57">
        <f t="shared" si="3"/>
        <v>798094.60628961073</v>
      </c>
      <c r="P7" s="57">
        <f t="shared" si="3"/>
        <v>917799.04997598927</v>
      </c>
      <c r="Q7" s="57">
        <f t="shared" si="3"/>
        <v>1047096.9418907316</v>
      </c>
      <c r="R7" s="57">
        <f t="shared" si="3"/>
        <v>1168578.1478721418</v>
      </c>
      <c r="S7" s="57">
        <f t="shared" si="3"/>
        <v>1324158.5012679328</v>
      </c>
      <c r="T7" s="57">
        <f t="shared" si="3"/>
        <v>1540511.4202470304</v>
      </c>
      <c r="U7" s="57">
        <f t="shared" si="3"/>
        <v>1818939.7393264964</v>
      </c>
      <c r="V7" s="57">
        <f t="shared" si="3"/>
        <v>2050394.8720516039</v>
      </c>
      <c r="W7" s="57">
        <f t="shared" si="3"/>
        <v>0</v>
      </c>
      <c r="X7" s="57">
        <f t="shared" si="3"/>
        <v>0</v>
      </c>
      <c r="Y7" s="57">
        <f t="shared" si="3"/>
        <v>0</v>
      </c>
      <c r="Z7" s="57">
        <f t="shared" si="3"/>
        <v>0</v>
      </c>
      <c r="AA7" s="57">
        <f t="shared" si="3"/>
        <v>0</v>
      </c>
      <c r="AB7" s="57">
        <f t="shared" si="3"/>
        <v>0</v>
      </c>
      <c r="AC7" s="57">
        <f t="shared" si="3"/>
        <v>0</v>
      </c>
      <c r="AD7" s="57">
        <f t="shared" si="3"/>
        <v>0</v>
      </c>
      <c r="AE7" s="57">
        <f t="shared" si="3"/>
        <v>0</v>
      </c>
      <c r="AF7" s="57">
        <f t="shared" si="3"/>
        <v>0</v>
      </c>
      <c r="AG7" s="57">
        <f t="shared" si="3"/>
        <v>0</v>
      </c>
      <c r="AH7" s="57">
        <f t="shared" si="3"/>
        <v>0</v>
      </c>
      <c r="AI7" s="57">
        <f t="shared" si="3"/>
        <v>0</v>
      </c>
      <c r="AJ7" s="57">
        <f t="shared" si="3"/>
        <v>0</v>
      </c>
      <c r="AK7" s="57">
        <f t="shared" si="3"/>
        <v>0</v>
      </c>
      <c r="AL7" s="57">
        <f t="shared" si="3"/>
        <v>0</v>
      </c>
      <c r="AM7" s="57">
        <f t="shared" si="3"/>
        <v>0</v>
      </c>
      <c r="AN7" s="57">
        <f t="shared" si="3"/>
        <v>0</v>
      </c>
      <c r="AO7" s="57">
        <f t="shared" si="3"/>
        <v>0</v>
      </c>
      <c r="AP7" s="57">
        <f t="shared" si="3"/>
        <v>0</v>
      </c>
      <c r="AQ7" s="57">
        <f t="shared" si="3"/>
        <v>0</v>
      </c>
      <c r="AR7" s="57">
        <f t="shared" si="3"/>
        <v>0</v>
      </c>
      <c r="AS7" s="57">
        <f t="shared" si="3"/>
        <v>0</v>
      </c>
      <c r="AT7" s="57">
        <f t="shared" si="3"/>
        <v>0</v>
      </c>
      <c r="AU7" s="57">
        <f t="shared" si="3"/>
        <v>0</v>
      </c>
      <c r="AV7" s="57">
        <f t="shared" si="3"/>
        <v>0</v>
      </c>
      <c r="AW7" s="57">
        <f t="shared" si="3"/>
        <v>0</v>
      </c>
      <c r="AX7" s="57">
        <f t="shared" si="3"/>
        <v>0</v>
      </c>
      <c r="AY7" s="57">
        <f t="shared" si="3"/>
        <v>0</v>
      </c>
      <c r="AZ7" s="57">
        <f t="shared" si="3"/>
        <v>0</v>
      </c>
      <c r="BA7" s="57">
        <f t="shared" si="3"/>
        <v>0</v>
      </c>
      <c r="BB7" s="57">
        <f t="shared" si="3"/>
        <v>0</v>
      </c>
      <c r="BC7" s="57">
        <f t="shared" si="3"/>
        <v>0</v>
      </c>
      <c r="BD7" s="57">
        <f t="shared" si="3"/>
        <v>0</v>
      </c>
      <c r="BE7" s="57">
        <f t="shared" si="3"/>
        <v>0</v>
      </c>
      <c r="BF7" s="57">
        <f t="shared" si="3"/>
        <v>0</v>
      </c>
      <c r="BG7" s="57">
        <f t="shared" si="3"/>
        <v>0</v>
      </c>
      <c r="BH7" s="57">
        <f t="shared" si="3"/>
        <v>0</v>
      </c>
      <c r="BI7" s="57">
        <f t="shared" si="3"/>
        <v>0</v>
      </c>
      <c r="BJ7" s="57">
        <f t="shared" si="3"/>
        <v>0</v>
      </c>
      <c r="BK7" s="57">
        <f t="shared" si="3"/>
        <v>0</v>
      </c>
      <c r="BL7" s="57">
        <f t="shared" si="3"/>
        <v>0</v>
      </c>
      <c r="BM7" s="57">
        <f t="shared" si="3"/>
        <v>0</v>
      </c>
      <c r="BN7" s="57">
        <f t="shared" si="3"/>
        <v>0</v>
      </c>
      <c r="BO7" s="57">
        <f t="shared" si="3"/>
        <v>0</v>
      </c>
      <c r="BP7" s="57">
        <f t="shared" si="1"/>
        <v>0</v>
      </c>
      <c r="BQ7" s="57">
        <f t="shared" si="1"/>
        <v>0</v>
      </c>
      <c r="BR7" s="57">
        <f t="shared" si="1"/>
        <v>0</v>
      </c>
      <c r="BS7" s="57">
        <f t="shared" si="1"/>
        <v>0</v>
      </c>
      <c r="BT7" s="57">
        <f t="shared" si="1"/>
        <v>0</v>
      </c>
      <c r="BU7" s="57">
        <f t="shared" si="1"/>
        <v>0</v>
      </c>
      <c r="BV7" s="57">
        <f t="shared" si="1"/>
        <v>0</v>
      </c>
      <c r="BW7" s="57">
        <f t="shared" si="1"/>
        <v>0</v>
      </c>
      <c r="BX7" s="57">
        <f t="shared" si="1"/>
        <v>0</v>
      </c>
      <c r="BY7" s="57">
        <f t="shared" si="1"/>
        <v>0</v>
      </c>
      <c r="BZ7" s="57">
        <f t="shared" si="1"/>
        <v>0</v>
      </c>
      <c r="CA7" s="57">
        <f t="shared" si="1"/>
        <v>0</v>
      </c>
      <c r="CB7" s="57">
        <f t="shared" si="1"/>
        <v>0</v>
      </c>
      <c r="CC7" s="57">
        <f t="shared" si="1"/>
        <v>0</v>
      </c>
      <c r="CD7" s="57">
        <f t="shared" si="1"/>
        <v>0</v>
      </c>
      <c r="CE7" s="57">
        <f t="shared" si="2"/>
        <v>0</v>
      </c>
      <c r="CF7" s="57">
        <f t="shared" si="2"/>
        <v>0</v>
      </c>
      <c r="CG7" s="57">
        <f t="shared" si="2"/>
        <v>0</v>
      </c>
      <c r="CH7" s="174">
        <f t="shared" si="2"/>
        <v>0</v>
      </c>
    </row>
    <row r="8" spans="1:87" x14ac:dyDescent="0.3">
      <c r="B8" s="62" t="s">
        <v>55</v>
      </c>
      <c r="C8" s="57">
        <f t="shared" si="0"/>
        <v>1779.6101181996476</v>
      </c>
      <c r="D8" s="57">
        <f t="shared" si="3"/>
        <v>7099.8587221840171</v>
      </c>
      <c r="E8" s="57">
        <f t="shared" si="3"/>
        <v>17155.178376897187</v>
      </c>
      <c r="F8" s="57">
        <f t="shared" si="3"/>
        <v>35715.713232706097</v>
      </c>
      <c r="G8" s="57">
        <f t="shared" si="3"/>
        <v>73877.324974787465</v>
      </c>
      <c r="H8" s="57">
        <f t="shared" si="3"/>
        <v>172530.40796386602</v>
      </c>
      <c r="I8" s="57">
        <f t="shared" si="3"/>
        <v>327226.91857858776</v>
      </c>
      <c r="J8" s="57">
        <f t="shared" si="3"/>
        <v>497477.69735656108</v>
      </c>
      <c r="K8" s="57">
        <f t="shared" si="3"/>
        <v>666467.90787230141</v>
      </c>
      <c r="L8" s="57">
        <f t="shared" si="3"/>
        <v>777282.3568333342</v>
      </c>
      <c r="M8" s="57">
        <f t="shared" si="3"/>
        <v>886075.64970596333</v>
      </c>
      <c r="N8" s="57">
        <f t="shared" si="3"/>
        <v>1050583.193978789</v>
      </c>
      <c r="O8" s="57">
        <f t="shared" si="3"/>
        <v>1268309.1603989014</v>
      </c>
      <c r="P8" s="57">
        <f t="shared" si="3"/>
        <v>1445010.3808094428</v>
      </c>
      <c r="Q8" s="57">
        <f t="shared" si="3"/>
        <v>1633836.294479565</v>
      </c>
      <c r="R8" s="57">
        <f t="shared" si="3"/>
        <v>1806470.6878474401</v>
      </c>
      <c r="S8" s="57">
        <f t="shared" si="3"/>
        <v>2045995.4073341677</v>
      </c>
      <c r="T8" s="57">
        <f t="shared" si="3"/>
        <v>2566844.6025547399</v>
      </c>
      <c r="U8" s="57">
        <f t="shared" si="3"/>
        <v>3206967.5947810169</v>
      </c>
      <c r="V8" s="57">
        <f t="shared" si="3"/>
        <v>3783743.0816562911</v>
      </c>
      <c r="W8" s="57">
        <f t="shared" si="3"/>
        <v>0</v>
      </c>
      <c r="X8" s="57">
        <f t="shared" si="3"/>
        <v>0</v>
      </c>
      <c r="Y8" s="57">
        <f t="shared" si="3"/>
        <v>0</v>
      </c>
      <c r="Z8" s="57">
        <f t="shared" si="3"/>
        <v>0</v>
      </c>
      <c r="AA8" s="57">
        <f t="shared" si="3"/>
        <v>0</v>
      </c>
      <c r="AB8" s="57">
        <f t="shared" si="3"/>
        <v>0</v>
      </c>
      <c r="AC8" s="57">
        <f t="shared" si="3"/>
        <v>0</v>
      </c>
      <c r="AD8" s="57">
        <f t="shared" si="3"/>
        <v>0</v>
      </c>
      <c r="AE8" s="57">
        <f t="shared" si="3"/>
        <v>0</v>
      </c>
      <c r="AF8" s="57">
        <f t="shared" si="3"/>
        <v>0</v>
      </c>
      <c r="AG8" s="57">
        <f t="shared" si="3"/>
        <v>0</v>
      </c>
      <c r="AH8" s="57">
        <f t="shared" si="3"/>
        <v>0</v>
      </c>
      <c r="AI8" s="57">
        <f t="shared" si="3"/>
        <v>0</v>
      </c>
      <c r="AJ8" s="57">
        <f t="shared" si="3"/>
        <v>0</v>
      </c>
      <c r="AK8" s="57">
        <f t="shared" si="3"/>
        <v>0</v>
      </c>
      <c r="AL8" s="57">
        <f t="shared" si="3"/>
        <v>0</v>
      </c>
      <c r="AM8" s="57">
        <f t="shared" si="3"/>
        <v>0</v>
      </c>
      <c r="AN8" s="57">
        <f t="shared" si="3"/>
        <v>0</v>
      </c>
      <c r="AO8" s="57">
        <f t="shared" si="3"/>
        <v>0</v>
      </c>
      <c r="AP8" s="57">
        <f t="shared" si="3"/>
        <v>0</v>
      </c>
      <c r="AQ8" s="57">
        <f t="shared" si="3"/>
        <v>0</v>
      </c>
      <c r="AR8" s="57">
        <f t="shared" si="3"/>
        <v>0</v>
      </c>
      <c r="AS8" s="57">
        <f t="shared" si="3"/>
        <v>0</v>
      </c>
      <c r="AT8" s="57">
        <f t="shared" si="3"/>
        <v>0</v>
      </c>
      <c r="AU8" s="57">
        <f t="shared" si="3"/>
        <v>0</v>
      </c>
      <c r="AV8" s="57">
        <f t="shared" si="3"/>
        <v>0</v>
      </c>
      <c r="AW8" s="57">
        <f t="shared" si="3"/>
        <v>0</v>
      </c>
      <c r="AX8" s="57">
        <f t="shared" si="3"/>
        <v>0</v>
      </c>
      <c r="AY8" s="57">
        <f t="shared" si="3"/>
        <v>0</v>
      </c>
      <c r="AZ8" s="57">
        <f t="shared" si="3"/>
        <v>0</v>
      </c>
      <c r="BA8" s="57">
        <f t="shared" si="3"/>
        <v>0</v>
      </c>
      <c r="BB8" s="57">
        <f t="shared" si="3"/>
        <v>0</v>
      </c>
      <c r="BC8" s="57">
        <f t="shared" si="3"/>
        <v>0</v>
      </c>
      <c r="BD8" s="57">
        <f t="shared" si="3"/>
        <v>0</v>
      </c>
      <c r="BE8" s="57">
        <f t="shared" si="3"/>
        <v>0</v>
      </c>
      <c r="BF8" s="57">
        <f t="shared" si="3"/>
        <v>0</v>
      </c>
      <c r="BG8" s="57">
        <f t="shared" si="3"/>
        <v>0</v>
      </c>
      <c r="BH8" s="57">
        <f t="shared" si="3"/>
        <v>0</v>
      </c>
      <c r="BI8" s="57">
        <f t="shared" si="3"/>
        <v>0</v>
      </c>
      <c r="BJ8" s="57">
        <f t="shared" si="3"/>
        <v>0</v>
      </c>
      <c r="BK8" s="57">
        <f t="shared" si="3"/>
        <v>0</v>
      </c>
      <c r="BL8" s="57">
        <f t="shared" si="3"/>
        <v>0</v>
      </c>
      <c r="BM8" s="57">
        <f t="shared" si="3"/>
        <v>0</v>
      </c>
      <c r="BN8" s="57">
        <f t="shared" si="3"/>
        <v>0</v>
      </c>
      <c r="BO8" s="57">
        <f t="shared" si="3"/>
        <v>0</v>
      </c>
      <c r="BP8" s="57">
        <f t="shared" si="1"/>
        <v>0</v>
      </c>
      <c r="BQ8" s="57">
        <f t="shared" si="1"/>
        <v>0</v>
      </c>
      <c r="BR8" s="57">
        <f t="shared" si="1"/>
        <v>0</v>
      </c>
      <c r="BS8" s="57">
        <f t="shared" si="1"/>
        <v>0</v>
      </c>
      <c r="BT8" s="57">
        <f t="shared" si="1"/>
        <v>0</v>
      </c>
      <c r="BU8" s="57">
        <f t="shared" si="1"/>
        <v>0</v>
      </c>
      <c r="BV8" s="57">
        <f t="shared" si="1"/>
        <v>0</v>
      </c>
      <c r="BW8" s="57">
        <f t="shared" si="1"/>
        <v>0</v>
      </c>
      <c r="BX8" s="57">
        <f t="shared" si="1"/>
        <v>0</v>
      </c>
      <c r="BY8" s="57">
        <f t="shared" si="1"/>
        <v>0</v>
      </c>
      <c r="BZ8" s="57">
        <f t="shared" si="1"/>
        <v>0</v>
      </c>
      <c r="CA8" s="57">
        <f t="shared" si="1"/>
        <v>0</v>
      </c>
      <c r="CB8" s="57">
        <f t="shared" si="1"/>
        <v>0</v>
      </c>
      <c r="CC8" s="57">
        <f t="shared" si="1"/>
        <v>0</v>
      </c>
      <c r="CD8" s="57">
        <f t="shared" si="1"/>
        <v>0</v>
      </c>
      <c r="CE8" s="57">
        <f t="shared" si="2"/>
        <v>0</v>
      </c>
      <c r="CF8" s="57">
        <f t="shared" si="2"/>
        <v>0</v>
      </c>
      <c r="CG8" s="57">
        <f t="shared" si="2"/>
        <v>0</v>
      </c>
      <c r="CH8" s="174">
        <f t="shared" si="2"/>
        <v>0</v>
      </c>
    </row>
    <row r="9" spans="1:87" x14ac:dyDescent="0.3">
      <c r="B9" s="62" t="s">
        <v>56</v>
      </c>
      <c r="C9" s="57">
        <f t="shared" si="0"/>
        <v>2495.3152295485806</v>
      </c>
      <c r="D9" s="57">
        <f t="shared" si="3"/>
        <v>6538.7848507576891</v>
      </c>
      <c r="E9" s="57">
        <f t="shared" si="3"/>
        <v>10691.96201063737</v>
      </c>
      <c r="F9" s="57">
        <f t="shared" si="3"/>
        <v>16318.365890978695</v>
      </c>
      <c r="G9" s="57">
        <f t="shared" si="3"/>
        <v>27991.681499483137</v>
      </c>
      <c r="H9" s="57">
        <f t="shared" si="3"/>
        <v>63323.256530167775</v>
      </c>
      <c r="I9" s="57">
        <f t="shared" si="3"/>
        <v>118569.42624939245</v>
      </c>
      <c r="J9" s="57">
        <f t="shared" si="3"/>
        <v>186293.93979917094</v>
      </c>
      <c r="K9" s="57">
        <f t="shared" si="3"/>
        <v>240533.43192375224</v>
      </c>
      <c r="L9" s="57">
        <f t="shared" si="3"/>
        <v>271152.51074742881</v>
      </c>
      <c r="M9" s="57">
        <f t="shared" si="3"/>
        <v>301934.15470995876</v>
      </c>
      <c r="N9" s="57">
        <f t="shared" si="3"/>
        <v>347014.36272504105</v>
      </c>
      <c r="O9" s="57">
        <f t="shared" si="3"/>
        <v>405558.66823827964</v>
      </c>
      <c r="P9" s="57">
        <f t="shared" si="3"/>
        <v>454007.92057327059</v>
      </c>
      <c r="Q9" s="57">
        <f t="shared" si="3"/>
        <v>503461.42651739391</v>
      </c>
      <c r="R9" s="57">
        <f t="shared" si="3"/>
        <v>547832.68182914145</v>
      </c>
      <c r="S9" s="57">
        <f t="shared" si="3"/>
        <v>611107.82519468851</v>
      </c>
      <c r="T9" s="57">
        <f t="shared" si="3"/>
        <v>774876.98113382631</v>
      </c>
      <c r="U9" s="57">
        <f t="shared" si="3"/>
        <v>970247.46497295017</v>
      </c>
      <c r="V9" s="57">
        <f t="shared" si="3"/>
        <v>1154759.2720216163</v>
      </c>
      <c r="W9" s="57">
        <f t="shared" si="3"/>
        <v>0</v>
      </c>
      <c r="X9" s="57">
        <f t="shared" si="3"/>
        <v>0</v>
      </c>
      <c r="Y9" s="57">
        <f t="shared" si="3"/>
        <v>0</v>
      </c>
      <c r="Z9" s="57">
        <f t="shared" si="3"/>
        <v>0</v>
      </c>
      <c r="AA9" s="57">
        <f t="shared" si="3"/>
        <v>0</v>
      </c>
      <c r="AB9" s="57">
        <f t="shared" si="3"/>
        <v>0</v>
      </c>
      <c r="AC9" s="57">
        <f t="shared" si="3"/>
        <v>0</v>
      </c>
      <c r="AD9" s="57">
        <f t="shared" si="3"/>
        <v>0</v>
      </c>
      <c r="AE9" s="57">
        <f t="shared" si="3"/>
        <v>0</v>
      </c>
      <c r="AF9" s="57">
        <f t="shared" si="3"/>
        <v>0</v>
      </c>
      <c r="AG9" s="57">
        <f t="shared" si="3"/>
        <v>0</v>
      </c>
      <c r="AH9" s="57">
        <f t="shared" si="3"/>
        <v>0</v>
      </c>
      <c r="AI9" s="57">
        <f t="shared" si="3"/>
        <v>0</v>
      </c>
      <c r="AJ9" s="57">
        <f t="shared" si="3"/>
        <v>0</v>
      </c>
      <c r="AK9" s="57">
        <f t="shared" si="3"/>
        <v>0</v>
      </c>
      <c r="AL9" s="57">
        <f t="shared" si="3"/>
        <v>0</v>
      </c>
      <c r="AM9" s="57">
        <f t="shared" si="3"/>
        <v>0</v>
      </c>
      <c r="AN9" s="57">
        <f t="shared" si="3"/>
        <v>0</v>
      </c>
      <c r="AO9" s="57">
        <f t="shared" si="3"/>
        <v>0</v>
      </c>
      <c r="AP9" s="57">
        <f t="shared" si="3"/>
        <v>0</v>
      </c>
      <c r="AQ9" s="57">
        <f t="shared" si="3"/>
        <v>0</v>
      </c>
      <c r="AR9" s="57">
        <f t="shared" si="3"/>
        <v>0</v>
      </c>
      <c r="AS9" s="57">
        <f t="shared" si="3"/>
        <v>0</v>
      </c>
      <c r="AT9" s="57">
        <f t="shared" si="3"/>
        <v>0</v>
      </c>
      <c r="AU9" s="57">
        <f t="shared" si="3"/>
        <v>0</v>
      </c>
      <c r="AV9" s="57">
        <f t="shared" si="3"/>
        <v>0</v>
      </c>
      <c r="AW9" s="57">
        <f t="shared" si="3"/>
        <v>0</v>
      </c>
      <c r="AX9" s="57">
        <f t="shared" si="3"/>
        <v>0</v>
      </c>
      <c r="AY9" s="57">
        <f t="shared" si="3"/>
        <v>0</v>
      </c>
      <c r="AZ9" s="57">
        <f t="shared" si="3"/>
        <v>0</v>
      </c>
      <c r="BA9" s="57">
        <f t="shared" si="3"/>
        <v>0</v>
      </c>
      <c r="BB9" s="57">
        <f t="shared" si="3"/>
        <v>0</v>
      </c>
      <c r="BC9" s="57">
        <f t="shared" si="3"/>
        <v>0</v>
      </c>
      <c r="BD9" s="57">
        <f t="shared" si="3"/>
        <v>0</v>
      </c>
      <c r="BE9" s="57">
        <f t="shared" si="3"/>
        <v>0</v>
      </c>
      <c r="BF9" s="57">
        <f t="shared" si="3"/>
        <v>0</v>
      </c>
      <c r="BG9" s="57">
        <f t="shared" si="3"/>
        <v>0</v>
      </c>
      <c r="BH9" s="57">
        <f t="shared" si="3"/>
        <v>0</v>
      </c>
      <c r="BI9" s="57">
        <f t="shared" si="3"/>
        <v>0</v>
      </c>
      <c r="BJ9" s="57">
        <f t="shared" si="3"/>
        <v>0</v>
      </c>
      <c r="BK9" s="57">
        <f t="shared" si="3"/>
        <v>0</v>
      </c>
      <c r="BL9" s="57">
        <f t="shared" si="3"/>
        <v>0</v>
      </c>
      <c r="BM9" s="57">
        <f t="shared" si="3"/>
        <v>0</v>
      </c>
      <c r="BN9" s="57">
        <f t="shared" si="3"/>
        <v>0</v>
      </c>
      <c r="BO9" s="57">
        <f t="shared" si="3"/>
        <v>0</v>
      </c>
      <c r="BP9" s="57">
        <f t="shared" si="1"/>
        <v>0</v>
      </c>
      <c r="BQ9" s="57">
        <f t="shared" si="1"/>
        <v>0</v>
      </c>
      <c r="BR9" s="57">
        <f t="shared" si="1"/>
        <v>0</v>
      </c>
      <c r="BS9" s="57">
        <f t="shared" si="1"/>
        <v>0</v>
      </c>
      <c r="BT9" s="57">
        <f t="shared" si="1"/>
        <v>0</v>
      </c>
      <c r="BU9" s="57">
        <f t="shared" si="1"/>
        <v>0</v>
      </c>
      <c r="BV9" s="57">
        <f t="shared" si="1"/>
        <v>0</v>
      </c>
      <c r="BW9" s="57">
        <f t="shared" si="1"/>
        <v>0</v>
      </c>
      <c r="BX9" s="57">
        <f t="shared" si="1"/>
        <v>0</v>
      </c>
      <c r="BY9" s="57">
        <f t="shared" si="1"/>
        <v>0</v>
      </c>
      <c r="BZ9" s="57">
        <f t="shared" si="1"/>
        <v>0</v>
      </c>
      <c r="CA9" s="57">
        <f t="shared" si="1"/>
        <v>0</v>
      </c>
      <c r="CB9" s="57">
        <f t="shared" si="1"/>
        <v>0</v>
      </c>
      <c r="CC9" s="57">
        <f t="shared" si="1"/>
        <v>0</v>
      </c>
      <c r="CD9" s="57">
        <f t="shared" si="1"/>
        <v>0</v>
      </c>
      <c r="CE9" s="57">
        <f t="shared" si="2"/>
        <v>0</v>
      </c>
      <c r="CF9" s="57">
        <f t="shared" si="2"/>
        <v>0</v>
      </c>
      <c r="CG9" s="57">
        <f t="shared" si="2"/>
        <v>0</v>
      </c>
      <c r="CH9" s="174">
        <f t="shared" si="2"/>
        <v>0</v>
      </c>
    </row>
    <row r="10" spans="1:87" ht="15" thickBot="1" x14ac:dyDescent="0.35">
      <c r="B10" s="37" t="s">
        <v>57</v>
      </c>
      <c r="C10" s="179">
        <f t="shared" si="0"/>
        <v>138.62616413128558</v>
      </c>
      <c r="D10" s="179">
        <f t="shared" si="3"/>
        <v>353.55059138271599</v>
      </c>
      <c r="E10" s="179">
        <f t="shared" si="3"/>
        <v>586.92543359191563</v>
      </c>
      <c r="F10" s="179">
        <f t="shared" si="3"/>
        <v>1844.9748683006951</v>
      </c>
      <c r="G10" s="179">
        <f t="shared" si="3"/>
        <v>4982.5561393844546</v>
      </c>
      <c r="H10" s="179">
        <f t="shared" si="3"/>
        <v>9659.3972183911501</v>
      </c>
      <c r="I10" s="179">
        <f t="shared" si="3"/>
        <v>14952.014737246094</v>
      </c>
      <c r="J10" s="179">
        <f t="shared" si="3"/>
        <v>21745.37439890928</v>
      </c>
      <c r="K10" s="179">
        <f t="shared" si="3"/>
        <v>28725.583253204626</v>
      </c>
      <c r="L10" s="179">
        <f t="shared" si="3"/>
        <v>34345.992687467347</v>
      </c>
      <c r="M10" s="179">
        <f t="shared" si="3"/>
        <v>40087.662830801557</v>
      </c>
      <c r="N10" s="179">
        <f t="shared" si="3"/>
        <v>47637.707518945586</v>
      </c>
      <c r="O10" s="179">
        <f t="shared" si="3"/>
        <v>55585.585828629097</v>
      </c>
      <c r="P10" s="179">
        <f t="shared" si="3"/>
        <v>61970.794691455907</v>
      </c>
      <c r="Q10" s="179">
        <f t="shared" si="3"/>
        <v>68438.977931472982</v>
      </c>
      <c r="R10" s="179">
        <f t="shared" si="3"/>
        <v>74783.278767596596</v>
      </c>
      <c r="S10" s="179">
        <f t="shared" si="3"/>
        <v>85254.116256458714</v>
      </c>
      <c r="T10" s="179">
        <f t="shared" si="3"/>
        <v>112907.34424672382</v>
      </c>
      <c r="U10" s="179">
        <f t="shared" si="3"/>
        <v>142785.09852887338</v>
      </c>
      <c r="V10" s="179">
        <f t="shared" si="3"/>
        <v>171189.62470351614</v>
      </c>
      <c r="W10" s="179">
        <f t="shared" si="3"/>
        <v>0</v>
      </c>
      <c r="X10" s="179">
        <f t="shared" si="3"/>
        <v>0</v>
      </c>
      <c r="Y10" s="179">
        <f t="shared" si="3"/>
        <v>0</v>
      </c>
      <c r="Z10" s="179">
        <f t="shared" si="3"/>
        <v>0</v>
      </c>
      <c r="AA10" s="179">
        <f t="shared" si="3"/>
        <v>0</v>
      </c>
      <c r="AB10" s="179">
        <f t="shared" si="3"/>
        <v>0</v>
      </c>
      <c r="AC10" s="179">
        <f t="shared" si="3"/>
        <v>0</v>
      </c>
      <c r="AD10" s="179">
        <f t="shared" si="3"/>
        <v>0</v>
      </c>
      <c r="AE10" s="179">
        <f t="shared" si="3"/>
        <v>0</v>
      </c>
      <c r="AF10" s="179">
        <f t="shared" si="3"/>
        <v>0</v>
      </c>
      <c r="AG10" s="179">
        <f t="shared" si="3"/>
        <v>0</v>
      </c>
      <c r="AH10" s="179">
        <f t="shared" si="3"/>
        <v>0</v>
      </c>
      <c r="AI10" s="179">
        <f t="shared" si="3"/>
        <v>0</v>
      </c>
      <c r="AJ10" s="179">
        <f t="shared" si="3"/>
        <v>0</v>
      </c>
      <c r="AK10" s="179">
        <f t="shared" si="3"/>
        <v>0</v>
      </c>
      <c r="AL10" s="179">
        <f t="shared" si="3"/>
        <v>0</v>
      </c>
      <c r="AM10" s="179">
        <f t="shared" si="3"/>
        <v>0</v>
      </c>
      <c r="AN10" s="179">
        <f t="shared" si="3"/>
        <v>0</v>
      </c>
      <c r="AO10" s="179">
        <f t="shared" si="3"/>
        <v>0</v>
      </c>
      <c r="AP10" s="179">
        <f t="shared" si="3"/>
        <v>0</v>
      </c>
      <c r="AQ10" s="179">
        <f t="shared" si="3"/>
        <v>0</v>
      </c>
      <c r="AR10" s="179">
        <f t="shared" si="3"/>
        <v>0</v>
      </c>
      <c r="AS10" s="179">
        <f t="shared" si="3"/>
        <v>0</v>
      </c>
      <c r="AT10" s="179">
        <f t="shared" si="3"/>
        <v>0</v>
      </c>
      <c r="AU10" s="179">
        <f t="shared" si="3"/>
        <v>0</v>
      </c>
      <c r="AV10" s="179">
        <f t="shared" si="3"/>
        <v>0</v>
      </c>
      <c r="AW10" s="179">
        <f t="shared" si="3"/>
        <v>0</v>
      </c>
      <c r="AX10" s="179">
        <f t="shared" si="3"/>
        <v>0</v>
      </c>
      <c r="AY10" s="179">
        <f t="shared" si="3"/>
        <v>0</v>
      </c>
      <c r="AZ10" s="179">
        <f t="shared" si="3"/>
        <v>0</v>
      </c>
      <c r="BA10" s="179">
        <f t="shared" si="3"/>
        <v>0</v>
      </c>
      <c r="BB10" s="179">
        <f t="shared" si="3"/>
        <v>0</v>
      </c>
      <c r="BC10" s="179">
        <f t="shared" si="3"/>
        <v>0</v>
      </c>
      <c r="BD10" s="179">
        <f t="shared" si="3"/>
        <v>0</v>
      </c>
      <c r="BE10" s="179">
        <f t="shared" si="3"/>
        <v>0</v>
      </c>
      <c r="BF10" s="179">
        <f t="shared" si="3"/>
        <v>0</v>
      </c>
      <c r="BG10" s="179">
        <f t="shared" si="3"/>
        <v>0</v>
      </c>
      <c r="BH10" s="179">
        <f t="shared" si="3"/>
        <v>0</v>
      </c>
      <c r="BI10" s="179">
        <f t="shared" si="3"/>
        <v>0</v>
      </c>
      <c r="BJ10" s="179">
        <f t="shared" si="3"/>
        <v>0</v>
      </c>
      <c r="BK10" s="179">
        <f t="shared" si="3"/>
        <v>0</v>
      </c>
      <c r="BL10" s="179">
        <f t="shared" si="3"/>
        <v>0</v>
      </c>
      <c r="BM10" s="179">
        <f t="shared" si="3"/>
        <v>0</v>
      </c>
      <c r="BN10" s="179">
        <f t="shared" si="3"/>
        <v>0</v>
      </c>
      <c r="BO10" s="179">
        <f t="shared" ref="BO10:CH10" si="4">IF(BO$4="X",BO18+BO26,0)</f>
        <v>0</v>
      </c>
      <c r="BP10" s="179">
        <f t="shared" si="4"/>
        <v>0</v>
      </c>
      <c r="BQ10" s="179">
        <f t="shared" si="4"/>
        <v>0</v>
      </c>
      <c r="BR10" s="179">
        <f t="shared" si="4"/>
        <v>0</v>
      </c>
      <c r="BS10" s="179">
        <f t="shared" si="4"/>
        <v>0</v>
      </c>
      <c r="BT10" s="179">
        <f t="shared" si="4"/>
        <v>0</v>
      </c>
      <c r="BU10" s="179">
        <f t="shared" si="4"/>
        <v>0</v>
      </c>
      <c r="BV10" s="179">
        <f t="shared" si="4"/>
        <v>0</v>
      </c>
      <c r="BW10" s="179">
        <f t="shared" si="4"/>
        <v>0</v>
      </c>
      <c r="BX10" s="179">
        <f t="shared" si="4"/>
        <v>0</v>
      </c>
      <c r="BY10" s="179">
        <f t="shared" si="4"/>
        <v>0</v>
      </c>
      <c r="BZ10" s="179">
        <f t="shared" si="4"/>
        <v>0</v>
      </c>
      <c r="CA10" s="179">
        <f t="shared" si="4"/>
        <v>0</v>
      </c>
      <c r="CB10" s="179">
        <f t="shared" si="4"/>
        <v>0</v>
      </c>
      <c r="CC10" s="179">
        <f t="shared" si="4"/>
        <v>0</v>
      </c>
      <c r="CD10" s="179">
        <f t="shared" si="4"/>
        <v>0</v>
      </c>
      <c r="CE10" s="179">
        <f t="shared" si="4"/>
        <v>0</v>
      </c>
      <c r="CF10" s="179">
        <f t="shared" si="4"/>
        <v>0</v>
      </c>
      <c r="CG10" s="179">
        <f t="shared" si="4"/>
        <v>0</v>
      </c>
      <c r="CH10" s="180">
        <f t="shared" si="4"/>
        <v>0</v>
      </c>
      <c r="CI10" s="448" t="s">
        <v>104</v>
      </c>
    </row>
    <row r="11" spans="1:87" ht="15" thickBot="1" x14ac:dyDescent="0.35">
      <c r="A11" s="1"/>
      <c r="B11" s="63" t="s">
        <v>44</v>
      </c>
      <c r="C11" s="181">
        <f>SUM(C6:C10)</f>
        <v>82326.652541898948</v>
      </c>
      <c r="D11" s="182">
        <f t="shared" ref="D11:BO11" si="5">SUM(D6:D10)</f>
        <v>177049.12859397416</v>
      </c>
      <c r="E11" s="182">
        <f t="shared" si="5"/>
        <v>285186.41464927152</v>
      </c>
      <c r="F11" s="182">
        <f t="shared" si="5"/>
        <v>384823.65468058293</v>
      </c>
      <c r="G11" s="182">
        <f t="shared" si="5"/>
        <v>549819.44870848837</v>
      </c>
      <c r="H11" s="182">
        <f t="shared" si="5"/>
        <v>1114621.4826281562</v>
      </c>
      <c r="I11" s="182">
        <f t="shared" si="5"/>
        <v>2031980.8066650103</v>
      </c>
      <c r="J11" s="182">
        <f t="shared" si="5"/>
        <v>3149663.5175320376</v>
      </c>
      <c r="K11" s="182">
        <f t="shared" si="5"/>
        <v>4147884.5407479168</v>
      </c>
      <c r="L11" s="182">
        <f t="shared" si="5"/>
        <v>4672866.3779787477</v>
      </c>
      <c r="M11" s="182">
        <f t="shared" si="5"/>
        <v>5328472.2996497536</v>
      </c>
      <c r="N11" s="182">
        <f t="shared" si="5"/>
        <v>6279632.0522706853</v>
      </c>
      <c r="O11" s="182">
        <f t="shared" si="5"/>
        <v>7364983.5224827854</v>
      </c>
      <c r="P11" s="182">
        <f t="shared" si="5"/>
        <v>8295463.6020180974</v>
      </c>
      <c r="Q11" s="182">
        <f t="shared" si="5"/>
        <v>9251142.4699840657</v>
      </c>
      <c r="R11" s="182">
        <f t="shared" si="5"/>
        <v>10087539.720985429</v>
      </c>
      <c r="S11" s="182">
        <f t="shared" si="5"/>
        <v>11076402.57440321</v>
      </c>
      <c r="T11" s="182">
        <f t="shared" si="5"/>
        <v>13390670.523246534</v>
      </c>
      <c r="U11" s="182">
        <f t="shared" si="5"/>
        <v>16132128.576132687</v>
      </c>
      <c r="V11" s="182">
        <f t="shared" si="5"/>
        <v>18734460.462161891</v>
      </c>
      <c r="W11" s="182">
        <f t="shared" si="5"/>
        <v>0</v>
      </c>
      <c r="X11" s="182">
        <f t="shared" si="5"/>
        <v>0</v>
      </c>
      <c r="Y11" s="182">
        <f t="shared" si="5"/>
        <v>0</v>
      </c>
      <c r="Z11" s="182">
        <f t="shared" si="5"/>
        <v>0</v>
      </c>
      <c r="AA11" s="182">
        <f t="shared" si="5"/>
        <v>0</v>
      </c>
      <c r="AB11" s="182">
        <f t="shared" si="5"/>
        <v>0</v>
      </c>
      <c r="AC11" s="182">
        <f t="shared" si="5"/>
        <v>0</v>
      </c>
      <c r="AD11" s="182">
        <f t="shared" si="5"/>
        <v>0</v>
      </c>
      <c r="AE11" s="182">
        <f t="shared" si="5"/>
        <v>0</v>
      </c>
      <c r="AF11" s="182">
        <f t="shared" si="5"/>
        <v>0</v>
      </c>
      <c r="AG11" s="182">
        <f t="shared" si="5"/>
        <v>0</v>
      </c>
      <c r="AH11" s="182">
        <f t="shared" si="5"/>
        <v>0</v>
      </c>
      <c r="AI11" s="182">
        <f t="shared" si="5"/>
        <v>0</v>
      </c>
      <c r="AJ11" s="182">
        <f t="shared" si="5"/>
        <v>0</v>
      </c>
      <c r="AK11" s="182">
        <f t="shared" si="5"/>
        <v>0</v>
      </c>
      <c r="AL11" s="182">
        <f t="shared" si="5"/>
        <v>0</v>
      </c>
      <c r="AM11" s="182">
        <f t="shared" si="5"/>
        <v>0</v>
      </c>
      <c r="AN11" s="182">
        <f t="shared" si="5"/>
        <v>0</v>
      </c>
      <c r="AO11" s="182">
        <f t="shared" si="5"/>
        <v>0</v>
      </c>
      <c r="AP11" s="182">
        <f t="shared" si="5"/>
        <v>0</v>
      </c>
      <c r="AQ11" s="182">
        <f t="shared" si="5"/>
        <v>0</v>
      </c>
      <c r="AR11" s="182">
        <f t="shared" si="5"/>
        <v>0</v>
      </c>
      <c r="AS11" s="182">
        <f t="shared" si="5"/>
        <v>0</v>
      </c>
      <c r="AT11" s="182">
        <f t="shared" si="5"/>
        <v>0</v>
      </c>
      <c r="AU11" s="182">
        <f t="shared" si="5"/>
        <v>0</v>
      </c>
      <c r="AV11" s="182">
        <f t="shared" si="5"/>
        <v>0</v>
      </c>
      <c r="AW11" s="182">
        <f t="shared" si="5"/>
        <v>0</v>
      </c>
      <c r="AX11" s="182">
        <f t="shared" si="5"/>
        <v>0</v>
      </c>
      <c r="AY11" s="182">
        <f t="shared" si="5"/>
        <v>0</v>
      </c>
      <c r="AZ11" s="182">
        <f t="shared" si="5"/>
        <v>0</v>
      </c>
      <c r="BA11" s="182">
        <f t="shared" si="5"/>
        <v>0</v>
      </c>
      <c r="BB11" s="182">
        <f t="shared" si="5"/>
        <v>0</v>
      </c>
      <c r="BC11" s="182">
        <f t="shared" si="5"/>
        <v>0</v>
      </c>
      <c r="BD11" s="182">
        <f t="shared" si="5"/>
        <v>0</v>
      </c>
      <c r="BE11" s="182">
        <f t="shared" si="5"/>
        <v>0</v>
      </c>
      <c r="BF11" s="182">
        <f t="shared" si="5"/>
        <v>0</v>
      </c>
      <c r="BG11" s="182">
        <f t="shared" si="5"/>
        <v>0</v>
      </c>
      <c r="BH11" s="182">
        <f t="shared" si="5"/>
        <v>0</v>
      </c>
      <c r="BI11" s="182">
        <f t="shared" si="5"/>
        <v>0</v>
      </c>
      <c r="BJ11" s="182">
        <f t="shared" si="5"/>
        <v>0</v>
      </c>
      <c r="BK11" s="182">
        <f t="shared" si="5"/>
        <v>0</v>
      </c>
      <c r="BL11" s="182">
        <f t="shared" si="5"/>
        <v>0</v>
      </c>
      <c r="BM11" s="182">
        <f t="shared" si="5"/>
        <v>0</v>
      </c>
      <c r="BN11" s="182">
        <f t="shared" si="5"/>
        <v>0</v>
      </c>
      <c r="BO11" s="182">
        <f t="shared" si="5"/>
        <v>0</v>
      </c>
      <c r="BP11" s="182">
        <f t="shared" ref="BP11:CH11" si="6">SUM(BP6:BP10)</f>
        <v>0</v>
      </c>
      <c r="BQ11" s="182">
        <f t="shared" si="6"/>
        <v>0</v>
      </c>
      <c r="BR11" s="182">
        <f t="shared" si="6"/>
        <v>0</v>
      </c>
      <c r="BS11" s="182">
        <f t="shared" si="6"/>
        <v>0</v>
      </c>
      <c r="BT11" s="182">
        <f t="shared" si="6"/>
        <v>0</v>
      </c>
      <c r="BU11" s="182">
        <f t="shared" si="6"/>
        <v>0</v>
      </c>
      <c r="BV11" s="182">
        <f t="shared" si="6"/>
        <v>0</v>
      </c>
      <c r="BW11" s="182">
        <f t="shared" si="6"/>
        <v>0</v>
      </c>
      <c r="BX11" s="182">
        <f t="shared" si="6"/>
        <v>0</v>
      </c>
      <c r="BY11" s="182">
        <f t="shared" si="6"/>
        <v>0</v>
      </c>
      <c r="BZ11" s="182">
        <f t="shared" si="6"/>
        <v>0</v>
      </c>
      <c r="CA11" s="182">
        <f t="shared" si="6"/>
        <v>0</v>
      </c>
      <c r="CB11" s="182">
        <f t="shared" si="6"/>
        <v>0</v>
      </c>
      <c r="CC11" s="182">
        <f t="shared" si="6"/>
        <v>0</v>
      </c>
      <c r="CD11" s="182">
        <f t="shared" si="6"/>
        <v>0</v>
      </c>
      <c r="CE11" s="182">
        <f t="shared" si="6"/>
        <v>0</v>
      </c>
      <c r="CF11" s="182">
        <f t="shared" si="6"/>
        <v>0</v>
      </c>
      <c r="CG11" s="182">
        <f t="shared" si="6"/>
        <v>0</v>
      </c>
      <c r="CH11" s="183">
        <f t="shared" si="6"/>
        <v>0</v>
      </c>
      <c r="CI11" s="451">
        <f>CI93</f>
        <v>18734460.462161891</v>
      </c>
    </row>
    <row r="12" spans="1:87" s="431" customFormat="1" ht="15" thickBot="1" x14ac:dyDescent="0.35">
      <c r="B12" s="432" t="s">
        <v>105</v>
      </c>
      <c r="C12" s="452">
        <f>IF(C4="x",' 1M - RES'!C62+'2M - SGS'!C74+'3M - LGS'!C74+'4M - SPS'!C74+'11M - LPS'!C74+' LI 1M - RES'!C62+'LI 2M - SGS'!C74+'LI 3M - LGS'!C74+'LI 4M - SPS'!C74+'LI 11M - LPS'!C74+'Biz DRENE'!C82+'Biz DRENE'!C83+'Biz DRENE'!C84+'Biz DRENE'!C85,0)</f>
        <v>82326.652541898948</v>
      </c>
      <c r="D12" s="452">
        <f>IF(D4="x",' 1M - RES'!D62+'2M - SGS'!D74+'3M - LGS'!D74+'4M - SPS'!D74+'11M - LPS'!D74+' LI 1M - RES'!D62+'LI 2M - SGS'!D74+'LI 3M - LGS'!D74+'LI 4M - SPS'!D74+'LI 11M - LPS'!D74+'Biz DRENE'!D82+'Biz DRENE'!D83+'Biz DRENE'!D84+'Biz DRENE'!D85,0)</f>
        <v>177049.12859397419</v>
      </c>
      <c r="E12" s="452">
        <f>IF(E4="x",' 1M - RES'!E62+'2M - SGS'!E74+'3M - LGS'!E74+'4M - SPS'!E74+'11M - LPS'!E74+' LI 1M - RES'!E62+'LI 2M - SGS'!E74+'LI 3M - LGS'!E74+'LI 4M - SPS'!E74+'LI 11M - LPS'!E74+'Biz DRENE'!E82+'Biz DRENE'!E83+'Biz DRENE'!E84+'Biz DRENE'!E85,0)</f>
        <v>285186.41464927152</v>
      </c>
      <c r="F12" s="452">
        <f>IF(F4="x",' 1M - RES'!F62+'2M - SGS'!F74+'3M - LGS'!F74+'4M - SPS'!F74+'11M - LPS'!F74+' LI 1M - RES'!F62+'LI 2M - SGS'!F74+'LI 3M - LGS'!F74+'LI 4M - SPS'!F74+'LI 11M - LPS'!F74+'Biz DRENE'!F82+'Biz DRENE'!F83+'Biz DRENE'!F84+'Biz DRENE'!F85,0)</f>
        <v>384823.65468058293</v>
      </c>
      <c r="G12" s="452">
        <f>IF(G4="x",' 1M - RES'!G62+'2M - SGS'!G74+'3M - LGS'!G74+'4M - SPS'!G74+'11M - LPS'!G74+' LI 1M - RES'!G62+'LI 2M - SGS'!G74+'LI 3M - LGS'!G74+'LI 4M - SPS'!G74+'LI 11M - LPS'!G74+'Biz DRENE'!G82+'Biz DRENE'!G83+'Biz DRENE'!G84+'Biz DRENE'!G85,0)</f>
        <v>549819.44870848837</v>
      </c>
      <c r="H12" s="452">
        <f>IF(H4="x",' 1M - RES'!H62+'2M - SGS'!H74+'3M - LGS'!H74+'4M - SPS'!H74+'11M - LPS'!H74+' LI 1M - RES'!H62+'LI 2M - SGS'!H74+'LI 3M - LGS'!H74+'LI 4M - SPS'!H74+'LI 11M - LPS'!H74+'Biz DRENE'!H82+'Biz DRENE'!H83+'Biz DRENE'!H84+'Biz DRENE'!H85,0)</f>
        <v>1114621.4826281562</v>
      </c>
      <c r="I12" s="452">
        <f>IF(I4="x",' 1M - RES'!I62+'2M - SGS'!I74+'3M - LGS'!I74+'4M - SPS'!I74+'11M - LPS'!I74+' LI 1M - RES'!I62+'LI 2M - SGS'!I74+'LI 3M - LGS'!I74+'LI 4M - SPS'!I74+'LI 11M - LPS'!I74+'Biz DRENE'!I82+'Biz DRENE'!I83+'Biz DRENE'!I84+'Biz DRENE'!I85,0)</f>
        <v>2031980.8066650098</v>
      </c>
      <c r="J12" s="452">
        <f>IF(J4="x",' 1M - RES'!J62+'2M - SGS'!J74+'3M - LGS'!J74+'4M - SPS'!J74+'11M - LPS'!J74+' LI 1M - RES'!J62+'LI 2M - SGS'!J74+'LI 3M - LGS'!J74+'LI 4M - SPS'!J74+'LI 11M - LPS'!J74+'Biz DRENE'!J82+'Biz DRENE'!J83+'Biz DRENE'!J84+'Biz DRENE'!J85,0)</f>
        <v>3149663.5175320376</v>
      </c>
      <c r="K12" s="452">
        <f>IF(K4="x",' 1M - RES'!K62+'2M - SGS'!K74+'3M - LGS'!K74+'4M - SPS'!K74+'11M - LPS'!K74+' LI 1M - RES'!K62+'LI 2M - SGS'!K74+'LI 3M - LGS'!K74+'LI 4M - SPS'!K74+'LI 11M - LPS'!K74+'Biz DRENE'!K82+'Biz DRENE'!K83+'Biz DRENE'!K84+'Biz DRENE'!K85,0)</f>
        <v>4147884.5407479168</v>
      </c>
      <c r="L12" s="452">
        <f>IF(L4="x",' 1M - RES'!L62+'2M - SGS'!L74+'3M - LGS'!L74+'4M - SPS'!L74+'11M - LPS'!L74+' LI 1M - RES'!L62+'LI 2M - SGS'!L74+'LI 3M - LGS'!L74+'LI 4M - SPS'!L74+'LI 11M - LPS'!L74+'Biz DRENE'!L82+'Biz DRENE'!L83+'Biz DRENE'!L84+'Biz DRENE'!L85,0)</f>
        <v>4672866.3779787477</v>
      </c>
      <c r="M12" s="452">
        <f>IF(M4="x",' 1M - RES'!M62+'2M - SGS'!M74+'3M - LGS'!M74+'4M - SPS'!M74+'11M - LPS'!M74+' LI 1M - RES'!M62+'LI 2M - SGS'!M74+'LI 3M - LGS'!M74+'LI 4M - SPS'!M74+'LI 11M - LPS'!M74+'Biz DRENE'!M82+'Biz DRENE'!M83+'Biz DRENE'!M84+'Biz DRENE'!M85,0)</f>
        <v>5328472.2996497527</v>
      </c>
      <c r="N12" s="452">
        <f>IF(N4="x",' 1M - RES'!N62+'2M - SGS'!N74+'3M - LGS'!N74+'4M - SPS'!N74+'11M - LPS'!N74+' LI 1M - RES'!N62+'LI 2M - SGS'!N74+'LI 3M - LGS'!N74+'LI 4M - SPS'!N74+'LI 11M - LPS'!N74+'Biz DRENE'!N82+'Biz DRENE'!N83+'Biz DRENE'!N84+'Biz DRENE'!N85,0)</f>
        <v>6279632.0522706853</v>
      </c>
      <c r="O12" s="452">
        <f>IF(O4="x",' 1M - RES'!O62+'2M - SGS'!O74+'3M - LGS'!O74+'4M - SPS'!O74+'11M - LPS'!O74+' LI 1M - RES'!O62+'LI 2M - SGS'!O74+'LI 3M - LGS'!O74+'LI 4M - SPS'!O74+'LI 11M - LPS'!O74+'Biz DRENE'!O82+'Biz DRENE'!O83+'Biz DRENE'!O84+'Biz DRENE'!O85,0)</f>
        <v>7364983.5224827863</v>
      </c>
      <c r="P12" s="452">
        <f>IF(P4="x",' 1M - RES'!P62+'2M - SGS'!P74+'3M - LGS'!P74+'4M - SPS'!P74+'11M - LPS'!P74+' LI 1M - RES'!P62+'LI 2M - SGS'!P74+'LI 3M - LGS'!P74+'LI 4M - SPS'!P74+'LI 11M - LPS'!P74+'Biz DRENE'!P82+'Biz DRENE'!P83+'Biz DRENE'!P84+'Biz DRENE'!P85,0)</f>
        <v>8295463.6020180974</v>
      </c>
      <c r="Q12" s="452">
        <f>IF(Q4="x",' 1M - RES'!Q62+'2M - SGS'!Q74+'3M - LGS'!Q74+'4M - SPS'!Q74+'11M - LPS'!Q74+' LI 1M - RES'!Q62+'LI 2M - SGS'!Q74+'LI 3M - LGS'!Q74+'LI 4M - SPS'!Q74+'LI 11M - LPS'!Q74+'Biz DRENE'!Q82+'Biz DRENE'!Q83+'Biz DRENE'!Q84+'Biz DRENE'!Q85,0)</f>
        <v>9251142.4699840639</v>
      </c>
      <c r="R12" s="452">
        <f>IF(R4="x",' 1M - RES'!R62+'2M - SGS'!R74+'3M - LGS'!R74+'4M - SPS'!R74+'11M - LPS'!R74+' LI 1M - RES'!R62+'LI 2M - SGS'!R74+'LI 3M - LGS'!R74+'LI 4M - SPS'!R74+'LI 11M - LPS'!R74+'Biz DRENE'!R82+'Biz DRENE'!R83+'Biz DRENE'!R84+'Biz DRENE'!R85,0)</f>
        <v>10087539.720985429</v>
      </c>
      <c r="S12" s="452">
        <f>IF(S4="x",' 1M - RES'!S62+'2M - SGS'!S74+'3M - LGS'!S74+'4M - SPS'!S74+'11M - LPS'!S74+' LI 1M - RES'!S62+'LI 2M - SGS'!S74+'LI 3M - LGS'!S74+'LI 4M - SPS'!S74+'LI 11M - LPS'!S74+'Biz DRENE'!S82+'Biz DRENE'!S83+'Biz DRENE'!S84+'Biz DRENE'!S85,0)</f>
        <v>11076402.574403208</v>
      </c>
      <c r="T12" s="452">
        <f>IF(T4="x",' 1M - RES'!T62+'2M - SGS'!T74+'3M - LGS'!T74+'4M - SPS'!T74+'11M - LPS'!T74+' LI 1M - RES'!T62+'LI 2M - SGS'!T74+'LI 3M - LGS'!T74+'LI 4M - SPS'!T74+'LI 11M - LPS'!T74+'Biz DRENE'!T82+'Biz DRENE'!T83+'Biz DRENE'!T84+'Biz DRENE'!T85,0)</f>
        <v>13390670.523246532</v>
      </c>
      <c r="U12" s="452">
        <f>IF(U4="x",' 1M - RES'!U62+'2M - SGS'!U74+'3M - LGS'!U74+'4M - SPS'!U74+'11M - LPS'!U74+' LI 1M - RES'!U62+'LI 2M - SGS'!U74+'LI 3M - LGS'!U74+'LI 4M - SPS'!U74+'LI 11M - LPS'!U74+'Biz DRENE'!U82+'Biz DRENE'!U83+'Biz DRENE'!U84+'Biz DRENE'!U85,0)</f>
        <v>16132128.576132685</v>
      </c>
      <c r="V12" s="452">
        <f>IF(V4="x",' 1M - RES'!V62+'2M - SGS'!V74+'3M - LGS'!V74+'4M - SPS'!V74+'11M - LPS'!V74+' LI 1M - RES'!V62+'LI 2M - SGS'!V74+'LI 3M - LGS'!V74+'LI 4M - SPS'!V74+'LI 11M - LPS'!V74+'Biz DRENE'!V82+'Biz DRENE'!V83+'Biz DRENE'!V84+'Biz DRENE'!V85,0)</f>
        <v>18734460.462161887</v>
      </c>
      <c r="W12" s="452">
        <f>IF(W4="x",' 1M - RES'!W62+'2M - SGS'!W74+'3M - LGS'!W74+'4M - SPS'!W74+'11M - LPS'!W74+' LI 1M - RES'!W62+'LI 2M - SGS'!W74+'LI 3M - LGS'!W74+'LI 4M - SPS'!W74+'LI 11M - LPS'!W74+'Biz DRENE'!W82+'Biz DRENE'!W83+'Biz DRENE'!W84+'Biz DRENE'!W85,0)</f>
        <v>0</v>
      </c>
      <c r="X12" s="452">
        <f>IF(X4="x",' 1M - RES'!X62+'2M - SGS'!X74+'3M - LGS'!X74+'4M - SPS'!X74+'11M - LPS'!X74+' LI 1M - RES'!X62+'LI 2M - SGS'!X74+'LI 3M - LGS'!X74+'LI 4M - SPS'!X74+'LI 11M - LPS'!X74+'Biz DRENE'!X82+'Biz DRENE'!X83+'Biz DRENE'!X84+'Biz DRENE'!X85,0)</f>
        <v>0</v>
      </c>
      <c r="Y12" s="452">
        <f>IF(Y4="x",' 1M - RES'!Y62+'2M - SGS'!Y74+'3M - LGS'!Y74+'4M - SPS'!Y74+'11M - LPS'!Y74+' LI 1M - RES'!Y62+'LI 2M - SGS'!Y74+'LI 3M - LGS'!Y74+'LI 4M - SPS'!Y74+'LI 11M - LPS'!Y74+'Biz DRENE'!Y82+'Biz DRENE'!Y83+'Biz DRENE'!Y84+'Biz DRENE'!Y85,0)</f>
        <v>0</v>
      </c>
      <c r="Z12" s="452">
        <f>IF(Z4="x",' 1M - RES'!Z62+'2M - SGS'!Z74+'3M - LGS'!Z74+'4M - SPS'!Z74+'11M - LPS'!Z74+' LI 1M - RES'!Z62+'LI 2M - SGS'!Z74+'LI 3M - LGS'!Z74+'LI 4M - SPS'!Z74+'LI 11M - LPS'!Z74+'Biz DRENE'!Z82+'Biz DRENE'!Z83+'Biz DRENE'!Z84+'Biz DRENE'!Z85,0)</f>
        <v>0</v>
      </c>
      <c r="AA12" s="452">
        <f>IF(AA4="x",' 1M - RES'!AA62+'2M - SGS'!AA74+'3M - LGS'!AA74+'4M - SPS'!AA74+'11M - LPS'!AA74+' LI 1M - RES'!AA62+'LI 2M - SGS'!AA74+'LI 3M - LGS'!AA74+'LI 4M - SPS'!AA74+'LI 11M - LPS'!AA74+'Biz DRENE'!AA82+'Biz DRENE'!AA83+'Biz DRENE'!AA84+'Biz DRENE'!AA85,0)</f>
        <v>0</v>
      </c>
      <c r="AB12" s="452">
        <f>IF(AB4="x",' 1M - RES'!AB62+'2M - SGS'!AB74+'3M - LGS'!AB74+'4M - SPS'!AB74+'11M - LPS'!AB74+' LI 1M - RES'!AB62+'LI 2M - SGS'!AB74+'LI 3M - LGS'!AB74+'LI 4M - SPS'!AB74+'LI 11M - LPS'!AB74+'Biz DRENE'!AB82+'Biz DRENE'!AB83+'Biz DRENE'!AB84+'Biz DRENE'!AB85,0)</f>
        <v>0</v>
      </c>
      <c r="AC12" s="452">
        <f>IF(AC4="x",' 1M - RES'!AC62+'2M - SGS'!AC74+'3M - LGS'!AC74+'4M - SPS'!AC74+'11M - LPS'!AC74+' LI 1M - RES'!AC62+'LI 2M - SGS'!AC74+'LI 3M - LGS'!AC74+'LI 4M - SPS'!AC74+'LI 11M - LPS'!AC74+'Biz DRENE'!AC82+'Biz DRENE'!AC83+'Biz DRENE'!AC84+'Biz DRENE'!AC85,0)</f>
        <v>0</v>
      </c>
      <c r="AD12" s="452">
        <f>IF(AD4="x",' 1M - RES'!AD62+'2M - SGS'!AD74+'3M - LGS'!AD74+'4M - SPS'!AD74+'11M - LPS'!AD74+' LI 1M - RES'!AD62+'LI 2M - SGS'!AD74+'LI 3M - LGS'!AD74+'LI 4M - SPS'!AD74+'LI 11M - LPS'!AD74+'Biz DRENE'!AD82+'Biz DRENE'!AD83+'Biz DRENE'!AD84+'Biz DRENE'!AD85,0)</f>
        <v>0</v>
      </c>
      <c r="AE12" s="452">
        <f>IF(AE4="x",' 1M - RES'!AE62+'2M - SGS'!AE74+'3M - LGS'!AE74+'4M - SPS'!AE74+'11M - LPS'!AE74+' LI 1M - RES'!AE62+'LI 2M - SGS'!AE74+'LI 3M - LGS'!AE74+'LI 4M - SPS'!AE74+'LI 11M - LPS'!AE74+'Biz DRENE'!AE82+'Biz DRENE'!AE83+'Biz DRENE'!AE84+'Biz DRENE'!AE85,0)</f>
        <v>0</v>
      </c>
      <c r="AF12" s="452">
        <f>IF(AF4="x",' 1M - RES'!AF62+'2M - SGS'!AF74+'3M - LGS'!AF74+'4M - SPS'!AF74+'11M - LPS'!AF74+' LI 1M - RES'!AF62+'LI 2M - SGS'!AF74+'LI 3M - LGS'!AF74+'LI 4M - SPS'!AF74+'LI 11M - LPS'!AF74+'Biz DRENE'!AF82+'Biz DRENE'!AF83+'Biz DRENE'!AF84+'Biz DRENE'!AF85,0)</f>
        <v>0</v>
      </c>
      <c r="AG12" s="452">
        <f>IF(AG4="x",' 1M - RES'!AG62+'2M - SGS'!AG74+'3M - LGS'!AG74+'4M - SPS'!AG74+'11M - LPS'!AG74+' LI 1M - RES'!AG62+'LI 2M - SGS'!AG74+'LI 3M - LGS'!AG74+'LI 4M - SPS'!AG74+'LI 11M - LPS'!AG74+'Biz DRENE'!AG82+'Biz DRENE'!AG83+'Biz DRENE'!AG84+'Biz DRENE'!AG85,0)</f>
        <v>0</v>
      </c>
      <c r="AH12" s="452">
        <f>IF(AH4="x",' 1M - RES'!AH62+'2M - SGS'!AH74+'3M - LGS'!AH74+'4M - SPS'!AH74+'11M - LPS'!AH74+' LI 1M - RES'!AH62+'LI 2M - SGS'!AH74+'LI 3M - LGS'!AH74+'LI 4M - SPS'!AH74+'LI 11M - LPS'!AH74+'Biz DRENE'!AH82+'Biz DRENE'!AH83+'Biz DRENE'!AH84+'Biz DRENE'!AH85,0)</f>
        <v>0</v>
      </c>
      <c r="AI12" s="452">
        <f>IF(AI4="x",' 1M - RES'!AI62+'2M - SGS'!AI74+'3M - LGS'!AI74+'4M - SPS'!AI74+'11M - LPS'!AI74+' LI 1M - RES'!AI62+'LI 2M - SGS'!AI74+'LI 3M - LGS'!AI74+'LI 4M - SPS'!AI74+'LI 11M - LPS'!AI74+'Biz DRENE'!AI82+'Biz DRENE'!AI83+'Biz DRENE'!AI84+'Biz DRENE'!AI85,0)</f>
        <v>0</v>
      </c>
      <c r="AJ12" s="452">
        <f>IF(AJ4="x",' 1M - RES'!AJ62+'2M - SGS'!AJ74+'3M - LGS'!AJ74+'4M - SPS'!AJ74+'11M - LPS'!AJ74+' LI 1M - RES'!AJ62+'LI 2M - SGS'!AJ74+'LI 3M - LGS'!AJ74+'LI 4M - SPS'!AJ74+'LI 11M - LPS'!AJ74+'Biz DRENE'!AJ82+'Biz DRENE'!AJ83+'Biz DRENE'!AJ84+'Biz DRENE'!AJ85,0)</f>
        <v>0</v>
      </c>
      <c r="AK12" s="452">
        <f>IF(AK4="x",' 1M - RES'!AK62+'2M - SGS'!AK74+'3M - LGS'!AK74+'4M - SPS'!AK74+'11M - LPS'!AK74+' LI 1M - RES'!AK62+'LI 2M - SGS'!AK74+'LI 3M - LGS'!AK74+'LI 4M - SPS'!AK74+'LI 11M - LPS'!AK74+'Biz DRENE'!AK82+'Biz DRENE'!AK83+'Biz DRENE'!AK84+'Biz DRENE'!AK85,0)</f>
        <v>0</v>
      </c>
      <c r="AL12" s="452">
        <f>IF(AL4="x",' 1M - RES'!AL62+'2M - SGS'!AL74+'3M - LGS'!AL74+'4M - SPS'!AL74+'11M - LPS'!AL74+' LI 1M - RES'!AL62+'LI 2M - SGS'!AL74+'LI 3M - LGS'!AL74+'LI 4M - SPS'!AL74+'LI 11M - LPS'!AL74+'Biz DRENE'!AL82+'Biz DRENE'!AL83+'Biz DRENE'!AL84+'Biz DRENE'!AL85,0)</f>
        <v>0</v>
      </c>
      <c r="AM12" s="452">
        <f>IF(AM4="x",' 1M - RES'!AM62+'2M - SGS'!AM74+'3M - LGS'!AM74+'4M - SPS'!AM74+'11M - LPS'!AM74+' LI 1M - RES'!AM62+'LI 2M - SGS'!AM74+'LI 3M - LGS'!AM74+'LI 4M - SPS'!AM74+'LI 11M - LPS'!AM74+'Biz DRENE'!AM82+'Biz DRENE'!AM83+'Biz DRENE'!AM84+'Biz DRENE'!AM85,0)</f>
        <v>0</v>
      </c>
      <c r="AN12" s="452">
        <f>IF(AN4="x",' 1M - RES'!AN62+'2M - SGS'!AN74+'3M - LGS'!AN74+'4M - SPS'!AN74+'11M - LPS'!AN74+' LI 1M - RES'!AN62+'LI 2M - SGS'!AN74+'LI 3M - LGS'!AN74+'LI 4M - SPS'!AN74+'LI 11M - LPS'!AN74+'Biz DRENE'!AN82+'Biz DRENE'!AN83+'Biz DRENE'!AN84+'Biz DRENE'!AN85,0)</f>
        <v>0</v>
      </c>
      <c r="AO12" s="452">
        <f>IF(AO4="x",' 1M - RES'!AO62+'2M - SGS'!AO74+'3M - LGS'!AO74+'4M - SPS'!AO74+'11M - LPS'!AO74+' LI 1M - RES'!AO62+'LI 2M - SGS'!AO74+'LI 3M - LGS'!AO74+'LI 4M - SPS'!AO74+'LI 11M - LPS'!AO74+'Biz DRENE'!AO82+'Biz DRENE'!AO83+'Biz DRENE'!AO84+'Biz DRENE'!AO85,0)</f>
        <v>0</v>
      </c>
      <c r="AP12" s="452">
        <f>IF(AP4="x",' 1M - RES'!AP62+'2M - SGS'!AP74+'3M - LGS'!AP74+'4M - SPS'!AP74+'11M - LPS'!AP74+' LI 1M - RES'!AP62+'LI 2M - SGS'!AP74+'LI 3M - LGS'!AP74+'LI 4M - SPS'!AP74+'LI 11M - LPS'!AP74+'Biz DRENE'!AP82+'Biz DRENE'!AP83+'Biz DRENE'!AP84+'Biz DRENE'!AP85,0)</f>
        <v>0</v>
      </c>
      <c r="AQ12" s="452">
        <f>IF(AQ4="x",' 1M - RES'!AQ62+'2M - SGS'!AQ74+'3M - LGS'!AQ74+'4M - SPS'!AQ74+'11M - LPS'!AQ74+' LI 1M - RES'!AQ62+'LI 2M - SGS'!AQ74+'LI 3M - LGS'!AQ74+'LI 4M - SPS'!AQ74+'LI 11M - LPS'!AQ74+'Biz DRENE'!AQ82+'Biz DRENE'!AQ83+'Biz DRENE'!AQ84+'Biz DRENE'!AQ85,0)</f>
        <v>0</v>
      </c>
      <c r="AR12" s="452">
        <f>IF(AR4="x",' 1M - RES'!AR62+'2M - SGS'!AR74+'3M - LGS'!AR74+'4M - SPS'!AR74+'11M - LPS'!AR74+' LI 1M - RES'!AR62+'LI 2M - SGS'!AR74+'LI 3M - LGS'!AR74+'LI 4M - SPS'!AR74+'LI 11M - LPS'!AR74+'Biz DRENE'!AR82+'Biz DRENE'!AR83+'Biz DRENE'!AR84+'Biz DRENE'!AR85,0)</f>
        <v>0</v>
      </c>
      <c r="AS12" s="452">
        <f>IF(AS4="x",' 1M - RES'!AS62+'2M - SGS'!AS74+'3M - LGS'!AS74+'4M - SPS'!AS74+'11M - LPS'!AS74+' LI 1M - RES'!AS62+'LI 2M - SGS'!AS74+'LI 3M - LGS'!AS74+'LI 4M - SPS'!AS74+'LI 11M - LPS'!AS74+'Biz DRENE'!AS82+'Biz DRENE'!AS83+'Biz DRENE'!AS84+'Biz DRENE'!AS85,0)</f>
        <v>0</v>
      </c>
      <c r="AT12" s="452">
        <f>IF(AT4="x",' 1M - RES'!AT62+'2M - SGS'!AT74+'3M - LGS'!AT74+'4M - SPS'!AT74+'11M - LPS'!AT74+' LI 1M - RES'!AT62+'LI 2M - SGS'!AT74+'LI 3M - LGS'!AT74+'LI 4M - SPS'!AT74+'LI 11M - LPS'!AT74+'Biz DRENE'!AT82+'Biz DRENE'!AT83+'Biz DRENE'!AT84+'Biz DRENE'!AT85,0)</f>
        <v>0</v>
      </c>
      <c r="AU12" s="452">
        <f>IF(AU4="x",' 1M - RES'!AU62+'2M - SGS'!AU74+'3M - LGS'!AU74+'4M - SPS'!AU74+'11M - LPS'!AU74+' LI 1M - RES'!AU62+'LI 2M - SGS'!AU74+'LI 3M - LGS'!AU74+'LI 4M - SPS'!AU74+'LI 11M - LPS'!AU74+'Biz DRENE'!AU82+'Biz DRENE'!AU83+'Biz DRENE'!AU84+'Biz DRENE'!AU85,0)</f>
        <v>0</v>
      </c>
      <c r="AV12" s="452">
        <f>IF(AV4="x",' 1M - RES'!AV62+'2M - SGS'!AV74+'3M - LGS'!AV74+'4M - SPS'!AV74+'11M - LPS'!AV74+' LI 1M - RES'!AV62+'LI 2M - SGS'!AV74+'LI 3M - LGS'!AV74+'LI 4M - SPS'!AV74+'LI 11M - LPS'!AV74+'Biz DRENE'!AV82+'Biz DRENE'!AV83+'Biz DRENE'!AV84+'Biz DRENE'!AV85,0)</f>
        <v>0</v>
      </c>
      <c r="AW12" s="452">
        <f>IF(AW4="x",' 1M - RES'!AW62+'2M - SGS'!AW74+'3M - LGS'!AW74+'4M - SPS'!AW74+'11M - LPS'!AW74+' LI 1M - RES'!AW62+'LI 2M - SGS'!AW74+'LI 3M - LGS'!AW74+'LI 4M - SPS'!AW74+'LI 11M - LPS'!AW74+'Biz DRENE'!AW82+'Biz DRENE'!AW83+'Biz DRENE'!AW84+'Biz DRENE'!AW85,0)</f>
        <v>0</v>
      </c>
      <c r="AX12" s="452">
        <f>IF(AX4="x",' 1M - RES'!AX62+'2M - SGS'!AX74+'3M - LGS'!AX74+'4M - SPS'!AX74+'11M - LPS'!AX74+' LI 1M - RES'!AX62+'LI 2M - SGS'!AX74+'LI 3M - LGS'!AX74+'LI 4M - SPS'!AX74+'LI 11M - LPS'!AX74+'Biz DRENE'!AX82+'Biz DRENE'!AX83+'Biz DRENE'!AX84+'Biz DRENE'!AX85,0)</f>
        <v>0</v>
      </c>
      <c r="AY12" s="452">
        <f>IF(AY4="x",' 1M - RES'!AY62+'2M - SGS'!AY74+'3M - LGS'!AY74+'4M - SPS'!AY74+'11M - LPS'!AY74+' LI 1M - RES'!AY62+'LI 2M - SGS'!AY74+'LI 3M - LGS'!AY74+'LI 4M - SPS'!AY74+'LI 11M - LPS'!AY74+'Biz DRENE'!AY82+'Biz DRENE'!AY83+'Biz DRENE'!AY84+'Biz DRENE'!AY85,0)</f>
        <v>0</v>
      </c>
      <c r="AZ12" s="452">
        <f>IF(AZ4="x",' 1M - RES'!AZ62+'2M - SGS'!AZ74+'3M - LGS'!AZ74+'4M - SPS'!AZ74+'11M - LPS'!AZ74+' LI 1M - RES'!AZ62+'LI 2M - SGS'!AZ74+'LI 3M - LGS'!AZ74+'LI 4M - SPS'!AZ74+'LI 11M - LPS'!AZ74+'Biz DRENE'!AZ82+'Biz DRENE'!AZ83+'Biz DRENE'!AZ84+'Biz DRENE'!AZ85,0)</f>
        <v>0</v>
      </c>
      <c r="BA12" s="452">
        <f>IF(BA4="x",' 1M - RES'!BA62+'2M - SGS'!BA74+'3M - LGS'!BA74+'4M - SPS'!BA74+'11M - LPS'!BA74+' LI 1M - RES'!BA62+'LI 2M - SGS'!BA74+'LI 3M - LGS'!BA74+'LI 4M - SPS'!BA74+'LI 11M - LPS'!BA74+'Biz DRENE'!BA82+'Biz DRENE'!BA83+'Biz DRENE'!BA84+'Biz DRENE'!BA85,0)</f>
        <v>0</v>
      </c>
      <c r="BB12" s="452">
        <f>IF(BB4="x",' 1M - RES'!BB62+'2M - SGS'!BB74+'3M - LGS'!BB74+'4M - SPS'!BB74+'11M - LPS'!BB74+' LI 1M - RES'!BB62+'LI 2M - SGS'!BB74+'LI 3M - LGS'!BB74+'LI 4M - SPS'!BB74+'LI 11M - LPS'!BB74+'Biz DRENE'!BB82+'Biz DRENE'!BB83+'Biz DRENE'!BB84+'Biz DRENE'!BB85,0)</f>
        <v>0</v>
      </c>
      <c r="BC12" s="452">
        <f>IF(BC4="x",' 1M - RES'!BC62+'2M - SGS'!BC74+'3M - LGS'!BC74+'4M - SPS'!BC74+'11M - LPS'!BC74+' LI 1M - RES'!BC62+'LI 2M - SGS'!BC74+'LI 3M - LGS'!BC74+'LI 4M - SPS'!BC74+'LI 11M - LPS'!BC74+'Biz DRENE'!BC82+'Biz DRENE'!BC83+'Biz DRENE'!BC84+'Biz DRENE'!BC85,0)</f>
        <v>0</v>
      </c>
      <c r="BD12" s="452">
        <f>IF(BD4="x",' 1M - RES'!BD62+'2M - SGS'!BD74+'3M - LGS'!BD74+'4M - SPS'!BD74+'11M - LPS'!BD74+' LI 1M - RES'!BD62+'LI 2M - SGS'!BD74+'LI 3M - LGS'!BD74+'LI 4M - SPS'!BD74+'LI 11M - LPS'!BD74+'Biz DRENE'!BD82+'Biz DRENE'!BD83+'Biz DRENE'!BD84+'Biz DRENE'!BD85,0)</f>
        <v>0</v>
      </c>
      <c r="BE12" s="452">
        <f>IF(BE4="x",' 1M - RES'!BE62+'2M - SGS'!BE74+'3M - LGS'!BE74+'4M - SPS'!BE74+'11M - LPS'!BE74+' LI 1M - RES'!BE62+'LI 2M - SGS'!BE74+'LI 3M - LGS'!BE74+'LI 4M - SPS'!BE74+'LI 11M - LPS'!BE74+'Biz DRENE'!BE82+'Biz DRENE'!BE83+'Biz DRENE'!BE84+'Biz DRENE'!BE85,0)</f>
        <v>0</v>
      </c>
      <c r="BF12" s="452">
        <f>IF(BF4="x",' 1M - RES'!BF62+'2M - SGS'!BF74+'3M - LGS'!BF74+'4M - SPS'!BF74+'11M - LPS'!BF74+' LI 1M - RES'!BF62+'LI 2M - SGS'!BF74+'LI 3M - LGS'!BF74+'LI 4M - SPS'!BF74+'LI 11M - LPS'!BF74+'Biz DRENE'!BF82+'Biz DRENE'!BF83+'Biz DRENE'!BF84+'Biz DRENE'!BF85,0)</f>
        <v>0</v>
      </c>
      <c r="BG12" s="452">
        <f>IF(BG4="x",' 1M - RES'!BG62+'2M - SGS'!BG74+'3M - LGS'!BG74+'4M - SPS'!BG74+'11M - LPS'!BG74+' LI 1M - RES'!BG62+'LI 2M - SGS'!BG74+'LI 3M - LGS'!BG74+'LI 4M - SPS'!BG74+'LI 11M - LPS'!BG74+'Biz DRENE'!BG82+'Biz DRENE'!BG83+'Biz DRENE'!BG84+'Biz DRENE'!BG85,0)</f>
        <v>0</v>
      </c>
      <c r="BH12" s="452">
        <f>IF(BH4="x",' 1M - RES'!BH62+'2M - SGS'!BH74+'3M - LGS'!BH74+'4M - SPS'!BH74+'11M - LPS'!BH74+' LI 1M - RES'!BH62+'LI 2M - SGS'!BH74+'LI 3M - LGS'!BH74+'LI 4M - SPS'!BH74+'LI 11M - LPS'!BH74+'Biz DRENE'!BH82+'Biz DRENE'!BH83+'Biz DRENE'!BH84+'Biz DRENE'!BH85,0)</f>
        <v>0</v>
      </c>
      <c r="BI12" s="452">
        <f>IF(BI4="x",' 1M - RES'!BI62+'2M - SGS'!BI74+'3M - LGS'!BI74+'4M - SPS'!BI74+'11M - LPS'!BI74+' LI 1M - RES'!BI62+'LI 2M - SGS'!BI74+'LI 3M - LGS'!BI74+'LI 4M - SPS'!BI74+'LI 11M - LPS'!BI74+'Biz DRENE'!BI82+'Biz DRENE'!BI83+'Biz DRENE'!BI84+'Biz DRENE'!BI85,0)</f>
        <v>0</v>
      </c>
      <c r="BJ12" s="452">
        <f>IF(BJ4="x",' 1M - RES'!BJ62+'2M - SGS'!BJ74+'3M - LGS'!BJ74+'4M - SPS'!BJ74+'11M - LPS'!BJ74+' LI 1M - RES'!BJ62+'LI 2M - SGS'!BJ74+'LI 3M - LGS'!BJ74+'LI 4M - SPS'!BJ74+'LI 11M - LPS'!BJ74+'Biz DRENE'!BJ82+'Biz DRENE'!BJ83+'Biz DRENE'!BJ84+'Biz DRENE'!BJ85,0)</f>
        <v>0</v>
      </c>
      <c r="BK12" s="452">
        <f>IF(BK4="x",' 1M - RES'!BK62+'2M - SGS'!BK74+'3M - LGS'!BK74+'4M - SPS'!BK74+'11M - LPS'!BK74+' LI 1M - RES'!BK62+'LI 2M - SGS'!BK74+'LI 3M - LGS'!BK74+'LI 4M - SPS'!BK74+'LI 11M - LPS'!BK74+'Biz DRENE'!BK82+'Biz DRENE'!BK83+'Biz DRENE'!BK84+'Biz DRENE'!BK85,0)</f>
        <v>0</v>
      </c>
      <c r="BL12" s="452">
        <f>IF(BL4="x",' 1M - RES'!BL62+'2M - SGS'!BL74+'3M - LGS'!BL74+'4M - SPS'!BL74+'11M - LPS'!BL74+' LI 1M - RES'!BL62+'LI 2M - SGS'!BL74+'LI 3M - LGS'!BL74+'LI 4M - SPS'!BL74+'LI 11M - LPS'!BL74+'Biz DRENE'!BL82+'Biz DRENE'!BL83+'Biz DRENE'!BL84+'Biz DRENE'!BL85,0)</f>
        <v>0</v>
      </c>
      <c r="BM12" s="452">
        <f>IF(BM4="x",' 1M - RES'!BM62+'2M - SGS'!BM74+'3M - LGS'!BM74+'4M - SPS'!BM74+'11M - LPS'!BM74+' LI 1M - RES'!BM62+'LI 2M - SGS'!BM74+'LI 3M - LGS'!BM74+'LI 4M - SPS'!BM74+'LI 11M - LPS'!BM74+'Biz DRENE'!BM82+'Biz DRENE'!BM83+'Biz DRENE'!BM84+'Biz DRENE'!BM85,0)</f>
        <v>0</v>
      </c>
      <c r="BN12" s="452">
        <f>IF(BN4="x",' 1M - RES'!BN62+'2M - SGS'!BN74+'3M - LGS'!BN74+'4M - SPS'!BN74+'11M - LPS'!BN74+' LI 1M - RES'!BN62+'LI 2M - SGS'!BN74+'LI 3M - LGS'!BN74+'LI 4M - SPS'!BN74+'LI 11M - LPS'!BN74+'Biz DRENE'!BN82+'Biz DRENE'!BN83+'Biz DRENE'!BN84+'Biz DRENE'!BN85,0)</f>
        <v>0</v>
      </c>
      <c r="BO12" s="452">
        <f>IF(BO4="x",' 1M - RES'!BO62+'2M - SGS'!BO74+'3M - LGS'!BO74+'4M - SPS'!BO74+'11M - LPS'!BO74+' LI 1M - RES'!BO62+'LI 2M - SGS'!BO74+'LI 3M - LGS'!BO74+'LI 4M - SPS'!BO74+'LI 11M - LPS'!BO74+'Biz DRENE'!BO82+'Biz DRENE'!BO83+'Biz DRENE'!BO84+'Biz DRENE'!BO85,0)</f>
        <v>0</v>
      </c>
      <c r="BP12" s="452">
        <f>IF(BP4="x",' 1M - RES'!BP62+'2M - SGS'!BP74+'3M - LGS'!BP74+'4M - SPS'!BP74+'11M - LPS'!BP74+' LI 1M - RES'!BP62+'LI 2M - SGS'!BP74+'LI 3M - LGS'!BP74+'LI 4M - SPS'!BP74+'LI 11M - LPS'!BP74+'Biz DRENE'!BP82+'Biz DRENE'!BP83+'Biz DRENE'!BP84+'Biz DRENE'!BP85,0)</f>
        <v>0</v>
      </c>
      <c r="BQ12" s="452">
        <f>IF(BQ4="x",' 1M - RES'!BQ62+'2M - SGS'!BQ74+'3M - LGS'!BQ74+'4M - SPS'!BQ74+'11M - LPS'!BQ74+' LI 1M - RES'!BQ62+'LI 2M - SGS'!BQ74+'LI 3M - LGS'!BQ74+'LI 4M - SPS'!BQ74+'LI 11M - LPS'!BQ74+'Biz DRENE'!BQ82+'Biz DRENE'!BQ83+'Biz DRENE'!BQ84+'Biz DRENE'!BQ85,0)</f>
        <v>0</v>
      </c>
      <c r="BR12" s="452">
        <f>IF(BR4="x",' 1M - RES'!BR62+'2M - SGS'!BR74+'3M - LGS'!BR74+'4M - SPS'!BR74+'11M - LPS'!BR74+' LI 1M - RES'!BR62+'LI 2M - SGS'!BR74+'LI 3M - LGS'!BR74+'LI 4M - SPS'!BR74+'LI 11M - LPS'!BR74+'Biz DRENE'!BR82+'Biz DRENE'!BR83+'Biz DRENE'!BR84+'Biz DRENE'!BR85,0)</f>
        <v>0</v>
      </c>
      <c r="BS12" s="452">
        <f>IF(BS4="x",' 1M - RES'!BS62+'2M - SGS'!BS74+'3M - LGS'!BS74+'4M - SPS'!BS74+'11M - LPS'!BS74+' LI 1M - RES'!BS62+'LI 2M - SGS'!BS74+'LI 3M - LGS'!BS74+'LI 4M - SPS'!BS74+'LI 11M - LPS'!BS74+'Biz DRENE'!BS82+'Biz DRENE'!BS83+'Biz DRENE'!BS84+'Biz DRENE'!BS85,0)</f>
        <v>0</v>
      </c>
      <c r="BT12" s="452">
        <f>IF(BT4="x",' 1M - RES'!BT62+'2M - SGS'!BT74+'3M - LGS'!BT74+'4M - SPS'!BT74+'11M - LPS'!BT74+' LI 1M - RES'!BT62+'LI 2M - SGS'!BT74+'LI 3M - LGS'!BT74+'LI 4M - SPS'!BT74+'LI 11M - LPS'!BT74+'Biz DRENE'!BT82+'Biz DRENE'!BT83+'Biz DRENE'!BT84+'Biz DRENE'!BT85,0)</f>
        <v>0</v>
      </c>
      <c r="BU12" s="452">
        <f>IF(BU4="x",' 1M - RES'!BU62+'2M - SGS'!BU74+'3M - LGS'!BU74+'4M - SPS'!BU74+'11M - LPS'!BU74+' LI 1M - RES'!BU62+'LI 2M - SGS'!BU74+'LI 3M - LGS'!BU74+'LI 4M - SPS'!BU74+'LI 11M - LPS'!BU74+'Biz DRENE'!BU82+'Biz DRENE'!BU83+'Biz DRENE'!BU84+'Biz DRENE'!BU85,0)</f>
        <v>0</v>
      </c>
      <c r="BV12" s="452">
        <f>IF(BV4="x",' 1M - RES'!BV62+'2M - SGS'!BV74+'3M - LGS'!BV74+'4M - SPS'!BV74+'11M - LPS'!BV74+' LI 1M - RES'!BV62+'LI 2M - SGS'!BV74+'LI 3M - LGS'!BV74+'LI 4M - SPS'!BV74+'LI 11M - LPS'!BV74+'Biz DRENE'!BV82+'Biz DRENE'!BV83+'Biz DRENE'!BV84+'Biz DRENE'!BV85,0)</f>
        <v>0</v>
      </c>
      <c r="BW12" s="452">
        <f>IF(BW4="x",' 1M - RES'!BW62+'2M - SGS'!BW74+'3M - LGS'!BW74+'4M - SPS'!BW74+'11M - LPS'!BW74+' LI 1M - RES'!BW62+'LI 2M - SGS'!BW74+'LI 3M - LGS'!BW74+'LI 4M - SPS'!BW74+'LI 11M - LPS'!BW74+'Biz DRENE'!BW82+'Biz DRENE'!BW83+'Biz DRENE'!BW84+'Biz DRENE'!BW85,0)</f>
        <v>0</v>
      </c>
      <c r="BX12" s="452">
        <f>IF(BX4="x",' 1M - RES'!BX62+'2M - SGS'!BX74+'3M - LGS'!BX74+'4M - SPS'!BX74+'11M - LPS'!BX74+' LI 1M - RES'!BX62+'LI 2M - SGS'!BX74+'LI 3M - LGS'!BX74+'LI 4M - SPS'!BX74+'LI 11M - LPS'!BX74+'Biz DRENE'!BX82+'Biz DRENE'!BX83+'Biz DRENE'!BX84+'Biz DRENE'!BX85,0)</f>
        <v>0</v>
      </c>
      <c r="BY12" s="452">
        <f>IF(BY4="x",' 1M - RES'!BY62+'2M - SGS'!BY74+'3M - LGS'!BY74+'4M - SPS'!BY74+'11M - LPS'!BY74+' LI 1M - RES'!BY62+'LI 2M - SGS'!BY74+'LI 3M - LGS'!BY74+'LI 4M - SPS'!BY74+'LI 11M - LPS'!BY74+'Biz DRENE'!BY82+'Biz DRENE'!BY83+'Biz DRENE'!BY84+'Biz DRENE'!BY85,0)</f>
        <v>0</v>
      </c>
      <c r="BZ12" s="452">
        <f>IF(BZ4="x",' 1M - RES'!BZ62+'2M - SGS'!BZ74+'3M - LGS'!BZ74+'4M - SPS'!BZ74+'11M - LPS'!BZ74+' LI 1M - RES'!BZ62+'LI 2M - SGS'!BZ74+'LI 3M - LGS'!BZ74+'LI 4M - SPS'!BZ74+'LI 11M - LPS'!BZ74+'Biz DRENE'!BZ82+'Biz DRENE'!BZ83+'Biz DRENE'!BZ84+'Biz DRENE'!BZ85,0)</f>
        <v>0</v>
      </c>
      <c r="CA12" s="452">
        <f>IF(CA4="x",' 1M - RES'!CA62+'2M - SGS'!CA74+'3M - LGS'!CA74+'4M - SPS'!CA74+'11M - LPS'!CA74+' LI 1M - RES'!CA62+'LI 2M - SGS'!CA74+'LI 3M - LGS'!CA74+'LI 4M - SPS'!CA74+'LI 11M - LPS'!CA74+'Biz DRENE'!CA82+'Biz DRENE'!CA83+'Biz DRENE'!CA84+'Biz DRENE'!CA85,0)</f>
        <v>0</v>
      </c>
      <c r="CB12" s="452">
        <f>IF(CB4="x",' 1M - RES'!CB62+'2M - SGS'!CB74+'3M - LGS'!CB74+'4M - SPS'!CB74+'11M - LPS'!CB74+' LI 1M - RES'!CB62+'LI 2M - SGS'!CB74+'LI 3M - LGS'!CB74+'LI 4M - SPS'!CB74+'LI 11M - LPS'!CB74+'Biz DRENE'!CB82+'Biz DRENE'!CB83+'Biz DRENE'!CB84+'Biz DRENE'!CB85,0)</f>
        <v>0</v>
      </c>
      <c r="CC12" s="452">
        <f>IF(CC4="x",' 1M - RES'!CC62+'2M - SGS'!CC74+'3M - LGS'!CC74+'4M - SPS'!CC74+'11M - LPS'!CC74+' LI 1M - RES'!CC62+'LI 2M - SGS'!CC74+'LI 3M - LGS'!CC74+'LI 4M - SPS'!CC74+'LI 11M - LPS'!CC74+'Biz DRENE'!CC82+'Biz DRENE'!CC83+'Biz DRENE'!CC84+'Biz DRENE'!CC85,0)</f>
        <v>0</v>
      </c>
      <c r="CD12" s="452">
        <f>IF(CD4="x",' 1M - RES'!CD62+'2M - SGS'!CD74+'3M - LGS'!CD74+'4M - SPS'!CD74+'11M - LPS'!CD74+' LI 1M - RES'!CD62+'LI 2M - SGS'!CD74+'LI 3M - LGS'!CD74+'LI 4M - SPS'!CD74+'LI 11M - LPS'!CD74+'Biz DRENE'!CD82+'Biz DRENE'!CD83+'Biz DRENE'!CD84+'Biz DRENE'!CD85,0)</f>
        <v>0</v>
      </c>
      <c r="CE12" s="452">
        <f>IF(CE4="x",' 1M - RES'!CE62+'2M - SGS'!CE74+'3M - LGS'!CE74+'4M - SPS'!CE74+'11M - LPS'!CE74+' LI 1M - RES'!CE62+'LI 2M - SGS'!CE74+'LI 3M - LGS'!CE74+'LI 4M - SPS'!CE74+'LI 11M - LPS'!CE74+'Biz DRENE'!CE82+'Biz DRENE'!CE83+'Biz DRENE'!CE84+'Biz DRENE'!CE85,0)</f>
        <v>0</v>
      </c>
      <c r="CF12" s="452">
        <f>IF(CF4="x",' 1M - RES'!CF62+'2M - SGS'!CF74+'3M - LGS'!CF74+'4M - SPS'!CF74+'11M - LPS'!CF74+' LI 1M - RES'!CF62+'LI 2M - SGS'!CF74+'LI 3M - LGS'!CF74+'LI 4M - SPS'!CF74+'LI 11M - LPS'!CF74+'Biz DRENE'!CF82+'Biz DRENE'!CF83+'Biz DRENE'!CF84+'Biz DRENE'!CF85,0)</f>
        <v>0</v>
      </c>
      <c r="CG12" s="452">
        <f>IF(CG4="x",' 1M - RES'!CG62+'2M - SGS'!CG74+'3M - LGS'!CG74+'4M - SPS'!CG74+'11M - LPS'!CG74+' LI 1M - RES'!CG62+'LI 2M - SGS'!CG74+'LI 3M - LGS'!CG74+'LI 4M - SPS'!CG74+'LI 11M - LPS'!CG74+'Biz DRENE'!CG82+'Biz DRENE'!CG83+'Biz DRENE'!CG84+'Biz DRENE'!CG85,0)</f>
        <v>0</v>
      </c>
      <c r="CH12" s="452">
        <f>IF(CH4="x",' 1M - RES'!CH62+'2M - SGS'!CH74+'3M - LGS'!CH74+'4M - SPS'!CH74+'11M - LPS'!CH74+' LI 1M - RES'!CH62+'LI 2M - SGS'!CH74+'LI 3M - LGS'!CH74+'LI 4M - SPS'!CH74+'LI 11M - LPS'!CH74+'Biz DRENE'!CH82+'Biz DRENE'!CH83+'Biz DRENE'!CH84+'Biz DRENE'!CH85,0)</f>
        <v>0</v>
      </c>
    </row>
    <row r="13" spans="1:87" ht="15" thickBot="1" x14ac:dyDescent="0.35">
      <c r="B13" s="200" t="s">
        <v>106</v>
      </c>
      <c r="C13" s="164">
        <f t="shared" ref="C13:AH13" si="7">C5</f>
        <v>43831</v>
      </c>
      <c r="D13" s="196">
        <f t="shared" si="7"/>
        <v>43862</v>
      </c>
      <c r="E13" s="196">
        <f t="shared" si="7"/>
        <v>43891</v>
      </c>
      <c r="F13" s="196">
        <f t="shared" si="7"/>
        <v>43922</v>
      </c>
      <c r="G13" s="196">
        <f t="shared" si="7"/>
        <v>43952</v>
      </c>
      <c r="H13" s="196">
        <f t="shared" si="7"/>
        <v>43983</v>
      </c>
      <c r="I13" s="196">
        <f t="shared" si="7"/>
        <v>44013</v>
      </c>
      <c r="J13" s="196">
        <f t="shared" si="7"/>
        <v>44044</v>
      </c>
      <c r="K13" s="196">
        <f t="shared" si="7"/>
        <v>44075</v>
      </c>
      <c r="L13" s="196">
        <f t="shared" si="7"/>
        <v>44105</v>
      </c>
      <c r="M13" s="196">
        <f t="shared" si="7"/>
        <v>44136</v>
      </c>
      <c r="N13" s="196">
        <f t="shared" si="7"/>
        <v>44166</v>
      </c>
      <c r="O13" s="196">
        <f t="shared" si="7"/>
        <v>44197</v>
      </c>
      <c r="P13" s="196">
        <f t="shared" si="7"/>
        <v>44228</v>
      </c>
      <c r="Q13" s="196">
        <f t="shared" si="7"/>
        <v>44256</v>
      </c>
      <c r="R13" s="196">
        <f t="shared" si="7"/>
        <v>44287</v>
      </c>
      <c r="S13" s="196">
        <f t="shared" si="7"/>
        <v>44317</v>
      </c>
      <c r="T13" s="196">
        <f t="shared" si="7"/>
        <v>44348</v>
      </c>
      <c r="U13" s="196">
        <f t="shared" si="7"/>
        <v>44378</v>
      </c>
      <c r="V13" s="196">
        <f t="shared" si="7"/>
        <v>44409</v>
      </c>
      <c r="W13" s="196">
        <f t="shared" si="7"/>
        <v>44440</v>
      </c>
      <c r="X13" s="196">
        <f t="shared" si="7"/>
        <v>44470</v>
      </c>
      <c r="Y13" s="196">
        <f t="shared" si="7"/>
        <v>44501</v>
      </c>
      <c r="Z13" s="196">
        <f t="shared" si="7"/>
        <v>44531</v>
      </c>
      <c r="AA13" s="196">
        <f t="shared" si="7"/>
        <v>44562</v>
      </c>
      <c r="AB13" s="196">
        <f t="shared" si="7"/>
        <v>44593</v>
      </c>
      <c r="AC13" s="196">
        <f t="shared" si="7"/>
        <v>44621</v>
      </c>
      <c r="AD13" s="196">
        <f t="shared" si="7"/>
        <v>44652</v>
      </c>
      <c r="AE13" s="196">
        <f t="shared" si="7"/>
        <v>44682</v>
      </c>
      <c r="AF13" s="196">
        <f t="shared" si="7"/>
        <v>44713</v>
      </c>
      <c r="AG13" s="196">
        <f t="shared" si="7"/>
        <v>44743</v>
      </c>
      <c r="AH13" s="196">
        <f t="shared" si="7"/>
        <v>44774</v>
      </c>
      <c r="AI13" s="196">
        <f t="shared" ref="AI13:BN13" si="8">AI5</f>
        <v>44805</v>
      </c>
      <c r="AJ13" s="196">
        <f t="shared" si="8"/>
        <v>44835</v>
      </c>
      <c r="AK13" s="196">
        <f t="shared" si="8"/>
        <v>44866</v>
      </c>
      <c r="AL13" s="196">
        <f t="shared" si="8"/>
        <v>44896</v>
      </c>
      <c r="AM13" s="196">
        <f t="shared" si="8"/>
        <v>44927</v>
      </c>
      <c r="AN13" s="196">
        <f t="shared" si="8"/>
        <v>44958</v>
      </c>
      <c r="AO13" s="196">
        <f t="shared" si="8"/>
        <v>44986</v>
      </c>
      <c r="AP13" s="196">
        <f t="shared" si="8"/>
        <v>45017</v>
      </c>
      <c r="AQ13" s="196">
        <f t="shared" si="8"/>
        <v>45047</v>
      </c>
      <c r="AR13" s="196">
        <f t="shared" si="8"/>
        <v>45078</v>
      </c>
      <c r="AS13" s="196">
        <f t="shared" si="8"/>
        <v>45108</v>
      </c>
      <c r="AT13" s="196">
        <f t="shared" si="8"/>
        <v>45139</v>
      </c>
      <c r="AU13" s="196">
        <f t="shared" si="8"/>
        <v>45170</v>
      </c>
      <c r="AV13" s="196">
        <f t="shared" si="8"/>
        <v>45200</v>
      </c>
      <c r="AW13" s="196">
        <f t="shared" si="8"/>
        <v>45231</v>
      </c>
      <c r="AX13" s="196">
        <f t="shared" si="8"/>
        <v>45261</v>
      </c>
      <c r="AY13" s="196">
        <f t="shared" si="8"/>
        <v>45292</v>
      </c>
      <c r="AZ13" s="196">
        <f t="shared" si="8"/>
        <v>45323</v>
      </c>
      <c r="BA13" s="196">
        <f t="shared" si="8"/>
        <v>45352</v>
      </c>
      <c r="BB13" s="196">
        <f t="shared" si="8"/>
        <v>45383</v>
      </c>
      <c r="BC13" s="196">
        <f t="shared" si="8"/>
        <v>45413</v>
      </c>
      <c r="BD13" s="196">
        <f t="shared" si="8"/>
        <v>45444</v>
      </c>
      <c r="BE13" s="196">
        <f t="shared" si="8"/>
        <v>45474</v>
      </c>
      <c r="BF13" s="196">
        <f t="shared" si="8"/>
        <v>45505</v>
      </c>
      <c r="BG13" s="196">
        <f t="shared" si="8"/>
        <v>45536</v>
      </c>
      <c r="BH13" s="196">
        <f t="shared" si="8"/>
        <v>45566</v>
      </c>
      <c r="BI13" s="196">
        <f t="shared" si="8"/>
        <v>45597</v>
      </c>
      <c r="BJ13" s="196">
        <f t="shared" si="8"/>
        <v>45627</v>
      </c>
      <c r="BK13" s="196">
        <f t="shared" si="8"/>
        <v>45658</v>
      </c>
      <c r="BL13" s="196">
        <f t="shared" si="8"/>
        <v>45689</v>
      </c>
      <c r="BM13" s="196">
        <f t="shared" si="8"/>
        <v>45717</v>
      </c>
      <c r="BN13" s="196">
        <f t="shared" si="8"/>
        <v>45748</v>
      </c>
      <c r="BO13" s="196">
        <f t="shared" ref="BO13:CH13" si="9">BO5</f>
        <v>45778</v>
      </c>
      <c r="BP13" s="196">
        <f t="shared" si="9"/>
        <v>45809</v>
      </c>
      <c r="BQ13" s="196">
        <f t="shared" si="9"/>
        <v>45839</v>
      </c>
      <c r="BR13" s="196">
        <f t="shared" si="9"/>
        <v>45870</v>
      </c>
      <c r="BS13" s="196">
        <f t="shared" si="9"/>
        <v>45901</v>
      </c>
      <c r="BT13" s="196">
        <f t="shared" si="9"/>
        <v>45931</v>
      </c>
      <c r="BU13" s="196">
        <f t="shared" si="9"/>
        <v>45962</v>
      </c>
      <c r="BV13" s="196">
        <f t="shared" si="9"/>
        <v>45992</v>
      </c>
      <c r="BW13" s="196">
        <f t="shared" si="9"/>
        <v>46023</v>
      </c>
      <c r="BX13" s="196">
        <f t="shared" si="9"/>
        <v>46054</v>
      </c>
      <c r="BY13" s="196">
        <f t="shared" si="9"/>
        <v>46082</v>
      </c>
      <c r="BZ13" s="196">
        <f t="shared" si="9"/>
        <v>46113</v>
      </c>
      <c r="CA13" s="196">
        <f t="shared" si="9"/>
        <v>46143</v>
      </c>
      <c r="CB13" s="196">
        <f t="shared" si="9"/>
        <v>46174</v>
      </c>
      <c r="CC13" s="196">
        <f t="shared" si="9"/>
        <v>46204</v>
      </c>
      <c r="CD13" s="196">
        <f t="shared" si="9"/>
        <v>46235</v>
      </c>
      <c r="CE13" s="196">
        <f t="shared" si="9"/>
        <v>46266</v>
      </c>
      <c r="CF13" s="196">
        <f t="shared" si="9"/>
        <v>46296</v>
      </c>
      <c r="CG13" s="196">
        <f t="shared" si="9"/>
        <v>46327</v>
      </c>
      <c r="CH13" s="197">
        <f t="shared" si="9"/>
        <v>46357</v>
      </c>
    </row>
    <row r="14" spans="1:87" x14ac:dyDescent="0.3">
      <c r="B14" s="201" t="s">
        <v>48</v>
      </c>
      <c r="C14" s="56">
        <f>IF(C$4="X",' 1M - RES'!C$62,0)</f>
        <v>76242.349599127818</v>
      </c>
      <c r="D14" s="56">
        <f>IF(D$4="X",' 1M - RES'!D$62,0)</f>
        <v>156788.94977799666</v>
      </c>
      <c r="E14" s="56">
        <f>IF(E$4="X",' 1M - RES'!E$62,0)</f>
        <v>241051.32454305855</v>
      </c>
      <c r="F14" s="56">
        <f>IF(F$4="X",' 1M - RES'!F$62,0)</f>
        <v>295877.65455525112</v>
      </c>
      <c r="G14" s="56">
        <f>IF(G$4="X",' 1M - RES'!G$62,0)</f>
        <v>369841.05901275657</v>
      </c>
      <c r="H14" s="56">
        <f>IF(H$4="X",' 1M - RES'!H$62,0)</f>
        <v>729202.1265491636</v>
      </c>
      <c r="I14" s="56">
        <f>IF(I$4="X",' 1M - RES'!I$62,0)</f>
        <v>1324077.1044768621</v>
      </c>
      <c r="J14" s="56">
        <f>IF(J$4="X",' 1M - RES'!J$62,0)</f>
        <v>2077747.7412293055</v>
      </c>
      <c r="K14" s="56">
        <f>IF(K$4="X",' 1M - RES'!K$62,0)</f>
        <v>2706203.6233205232</v>
      </c>
      <c r="L14" s="56">
        <f>IF(L$4="X",' 1M - RES'!L$62,0)</f>
        <v>2983544.9339434272</v>
      </c>
      <c r="M14" s="56">
        <f>IF(M$4="X",' 1M - RES'!M$62,0)</f>
        <v>3383663.7061111708</v>
      </c>
      <c r="N14" s="56">
        <f>IF(N$4="X",' 1M - RES'!N$62,0)</f>
        <v>3955736.9157319418</v>
      </c>
      <c r="O14" s="56">
        <f>IF(O$4="X",' 1M - RES'!O$62,0)</f>
        <v>4559187.3817518912</v>
      </c>
      <c r="P14" s="56">
        <f>IF(P$4="X",' 1M - RES'!P$62,0)</f>
        <v>5094820.4341659639</v>
      </c>
      <c r="Q14" s="56">
        <f>IF(Q$4="X",' 1M - RES'!Q$62,0)</f>
        <v>5634008.9955608612</v>
      </c>
      <c r="R14" s="56">
        <f>IF(R$4="X",' 1M - RES'!R$62,0)</f>
        <v>6091540.156996863</v>
      </c>
      <c r="S14" s="56">
        <f>IF(S$4="X",' 1M - RES'!S$62,0)</f>
        <v>6577186.5585368611</v>
      </c>
      <c r="T14" s="56">
        <f>IF(T$4="X",' 1M - RES'!T$62,0)</f>
        <v>7874415.1358363274</v>
      </c>
      <c r="U14" s="56">
        <f>IF(U$4="X",' 1M - RES'!U$62,0)</f>
        <v>9371259.8915367611</v>
      </c>
      <c r="V14" s="56">
        <f>IF(V$4="X",' 1M - RES'!V$62,0)</f>
        <v>10852823.93995049</v>
      </c>
      <c r="W14" s="56">
        <f>IF(W$4="X",' 1M - RES'!W$62,0)</f>
        <v>0</v>
      </c>
      <c r="X14" s="56">
        <f>IF(X$4="X",' 1M - RES'!X$62,0)</f>
        <v>0</v>
      </c>
      <c r="Y14" s="56">
        <f>IF(Y$4="X",' 1M - RES'!Y$62,0)</f>
        <v>0</v>
      </c>
      <c r="Z14" s="56">
        <f>IF(Z$4="X",' 1M - RES'!Z$62,0)</f>
        <v>0</v>
      </c>
      <c r="AA14" s="56">
        <f>IF(AA$4="X",' 1M - RES'!AA$62,0)</f>
        <v>0</v>
      </c>
      <c r="AB14" s="56">
        <f>IF(AB$4="X",' 1M - RES'!AB$62,0)</f>
        <v>0</v>
      </c>
      <c r="AC14" s="56">
        <f>IF(AC$4="X",' 1M - RES'!AC$62,0)</f>
        <v>0</v>
      </c>
      <c r="AD14" s="56">
        <f>IF(AD$4="X",' 1M - RES'!AD$62,0)</f>
        <v>0</v>
      </c>
      <c r="AE14" s="56">
        <f>IF(AE$4="X",' 1M - RES'!AE$62,0)</f>
        <v>0</v>
      </c>
      <c r="AF14" s="56">
        <f>IF(AF$4="X",' 1M - RES'!AF$62,0)</f>
        <v>0</v>
      </c>
      <c r="AG14" s="56">
        <f>IF(AG$4="X",' 1M - RES'!AG$62,0)</f>
        <v>0</v>
      </c>
      <c r="AH14" s="56">
        <f>IF(AH$4="X",' 1M - RES'!AH$62,0)</f>
        <v>0</v>
      </c>
      <c r="AI14" s="56">
        <f>IF(AI$4="X",' 1M - RES'!AI$62,0)</f>
        <v>0</v>
      </c>
      <c r="AJ14" s="56">
        <f>IF(AJ$4="X",' 1M - RES'!AJ$62,0)</f>
        <v>0</v>
      </c>
      <c r="AK14" s="56">
        <f>IF(AK$4="X",' 1M - RES'!AK$62,0)</f>
        <v>0</v>
      </c>
      <c r="AL14" s="56">
        <f>IF(AL$4="X",' 1M - RES'!AL$62,0)</f>
        <v>0</v>
      </c>
      <c r="AM14" s="56">
        <f>IF(AM$4="X",' 1M - RES'!AM$62,0)</f>
        <v>0</v>
      </c>
      <c r="AN14" s="56">
        <f>IF(AN$4="X",' 1M - RES'!AN$62,0)</f>
        <v>0</v>
      </c>
      <c r="AO14" s="56">
        <f>IF(AO$4="X",' 1M - RES'!AO$62,0)</f>
        <v>0</v>
      </c>
      <c r="AP14" s="56">
        <f>IF(AP$4="X",' 1M - RES'!AP$62,0)</f>
        <v>0</v>
      </c>
      <c r="AQ14" s="56">
        <f>IF(AQ$4="X",' 1M - RES'!AQ$62,0)</f>
        <v>0</v>
      </c>
      <c r="AR14" s="56">
        <f>IF(AR$4="X",' 1M - RES'!AR$62,0)</f>
        <v>0</v>
      </c>
      <c r="AS14" s="56">
        <f>IF(AS$4="X",' 1M - RES'!AS$62,0)</f>
        <v>0</v>
      </c>
      <c r="AT14" s="56">
        <f>IF(AT$4="X",' 1M - RES'!AT$62,0)</f>
        <v>0</v>
      </c>
      <c r="AU14" s="56">
        <f>IF(AU$4="X",' 1M - RES'!AU$62,0)</f>
        <v>0</v>
      </c>
      <c r="AV14" s="56">
        <f>IF(AV$4="X",' 1M - RES'!AV$62,0)</f>
        <v>0</v>
      </c>
      <c r="AW14" s="56">
        <f>IF(AW$4="X",' 1M - RES'!AW$62,0)</f>
        <v>0</v>
      </c>
      <c r="AX14" s="56">
        <f>IF(AX$4="X",' 1M - RES'!AX$62,0)</f>
        <v>0</v>
      </c>
      <c r="AY14" s="56">
        <f>IF(AY$4="X",' 1M - RES'!AY$62,0)</f>
        <v>0</v>
      </c>
      <c r="AZ14" s="56">
        <f>IF(AZ$4="X",' 1M - RES'!AZ$62,0)</f>
        <v>0</v>
      </c>
      <c r="BA14" s="56">
        <f>IF(BA$4="X",' 1M - RES'!BA$62,0)</f>
        <v>0</v>
      </c>
      <c r="BB14" s="56">
        <f>IF(BB$4="X",' 1M - RES'!BB$62,0)</f>
        <v>0</v>
      </c>
      <c r="BC14" s="56">
        <f>IF(BC$4="X",' 1M - RES'!BC$62,0)</f>
        <v>0</v>
      </c>
      <c r="BD14" s="56">
        <f>IF(BD$4="X",' 1M - RES'!BD$62,0)</f>
        <v>0</v>
      </c>
      <c r="BE14" s="56">
        <f>IF(BE$4="X",' 1M - RES'!BE$62,0)</f>
        <v>0</v>
      </c>
      <c r="BF14" s="56">
        <f>IF(BF$4="X",' 1M - RES'!BF$62,0)</f>
        <v>0</v>
      </c>
      <c r="BG14" s="56">
        <f>IF(BG$4="X",' 1M - RES'!BG$62,0)</f>
        <v>0</v>
      </c>
      <c r="BH14" s="56">
        <f>IF(BH$4="X",' 1M - RES'!BH$62,0)</f>
        <v>0</v>
      </c>
      <c r="BI14" s="56">
        <f>IF(BI$4="X",' 1M - RES'!BI$62,0)</f>
        <v>0</v>
      </c>
      <c r="BJ14" s="56">
        <f>IF(BJ$4="X",' 1M - RES'!BJ$62,0)</f>
        <v>0</v>
      </c>
      <c r="BK14" s="56">
        <f>IF(BK$4="X",' 1M - RES'!BK$62,0)</f>
        <v>0</v>
      </c>
      <c r="BL14" s="56">
        <f>IF(BL$4="X",' 1M - RES'!BL$62,0)</f>
        <v>0</v>
      </c>
      <c r="BM14" s="56">
        <f>IF(BM$4="X",' 1M - RES'!BM$62,0)</f>
        <v>0</v>
      </c>
      <c r="BN14" s="56">
        <f>IF(BN$4="X",' 1M - RES'!BN$62,0)</f>
        <v>0</v>
      </c>
      <c r="BO14" s="56">
        <f>IF(BO$4="X",' 1M - RES'!BO$62,0)</f>
        <v>0</v>
      </c>
      <c r="BP14" s="56">
        <f>IF(BP$4="X",' 1M - RES'!BP$62,0)</f>
        <v>0</v>
      </c>
      <c r="BQ14" s="56">
        <f>IF(BQ$4="X",' 1M - RES'!BQ$62,0)</f>
        <v>0</v>
      </c>
      <c r="BR14" s="56">
        <f>IF(BR$4="X",' 1M - RES'!BR$62,0)</f>
        <v>0</v>
      </c>
      <c r="BS14" s="56">
        <f>IF(BS$4="X",' 1M - RES'!BS$62,0)</f>
        <v>0</v>
      </c>
      <c r="BT14" s="56">
        <f>IF(BT$4="X",' 1M - RES'!BT$62,0)</f>
        <v>0</v>
      </c>
      <c r="BU14" s="56">
        <f>IF(BU$4="X",' 1M - RES'!BU$62,0)</f>
        <v>0</v>
      </c>
      <c r="BV14" s="56">
        <f>IF(BV$4="X",' 1M - RES'!BV$62,0)</f>
        <v>0</v>
      </c>
      <c r="BW14" s="56">
        <f>IF(BW$4="X",' 1M - RES'!BW$62,0)</f>
        <v>0</v>
      </c>
      <c r="BX14" s="56">
        <f>IF(BX$4="X",' 1M - RES'!BX$62,0)</f>
        <v>0</v>
      </c>
      <c r="BY14" s="56">
        <f>IF(BY$4="X",' 1M - RES'!BY$62,0)</f>
        <v>0</v>
      </c>
      <c r="BZ14" s="56">
        <f>IF(BZ$4="X",' 1M - RES'!BZ$62,0)</f>
        <v>0</v>
      </c>
      <c r="CA14" s="56">
        <f>IF(CA$4="X",' 1M - RES'!CA$62,0)</f>
        <v>0</v>
      </c>
      <c r="CB14" s="56">
        <f>IF(CB$4="X",' 1M - RES'!CB$62,0)</f>
        <v>0</v>
      </c>
      <c r="CC14" s="56">
        <f>IF(CC$4="X",' 1M - RES'!CC$62,0)</f>
        <v>0</v>
      </c>
      <c r="CD14" s="56">
        <f>IF(CD$4="X",' 1M - RES'!CD$62,0)</f>
        <v>0</v>
      </c>
      <c r="CE14" s="56">
        <f>IF(CE$4="X",' 1M - RES'!CE$62,0)</f>
        <v>0</v>
      </c>
      <c r="CF14" s="56">
        <f>IF(CF$4="X",' 1M - RES'!CF$62,0)</f>
        <v>0</v>
      </c>
      <c r="CG14" s="56">
        <f>IF(CG$4="X",' 1M - RES'!CG$62,0)</f>
        <v>0</v>
      </c>
      <c r="CH14" s="175">
        <f>IF(CH$4="X",' 1M - RES'!CH$62,0)</f>
        <v>0</v>
      </c>
    </row>
    <row r="15" spans="1:87" x14ac:dyDescent="0.3">
      <c r="B15" s="202" t="s">
        <v>53</v>
      </c>
      <c r="C15" s="57">
        <f>IF(C$4="X",'2M - SGS'!C74+'Biz DRENE'!C82,0)</f>
        <v>1670.751430891617</v>
      </c>
      <c r="D15" s="57">
        <f>IF(D$4="X",'2M - SGS'!D74+'Biz DRENE'!D82,0)</f>
        <v>5976.7865657462626</v>
      </c>
      <c r="E15" s="57">
        <f>IF(E$4="X",'2M - SGS'!E74+'Biz DRENE'!E82,0)</f>
        <v>14714.255756273496</v>
      </c>
      <c r="F15" s="57">
        <f>IF(F$4="X",'2M - SGS'!F74+'Biz DRENE'!F82,0)</f>
        <v>31901.789544151892</v>
      </c>
      <c r="G15" s="57">
        <f>IF(G$4="X",'2M - SGS'!G74+'Biz DRENE'!G82,0)</f>
        <v>66060.919440793426</v>
      </c>
      <c r="H15" s="57">
        <f>IF(H$4="X",'2M - SGS'!H74+'Biz DRENE'!H82,0)</f>
        <v>118900.24016275341</v>
      </c>
      <c r="I15" s="57">
        <f>IF(I$4="X",'2M - SGS'!I74+'Biz DRENE'!I82,0)</f>
        <v>201559.39101026469</v>
      </c>
      <c r="J15" s="57">
        <f>IF(J$4="X",'2M - SGS'!J74+'Biz DRENE'!J82,0)</f>
        <v>279384.34190105932</v>
      </c>
      <c r="K15" s="57">
        <f>IF(K$4="X",'2M - SGS'!K74+'Biz DRENE'!K82,0)</f>
        <v>369147.53689457319</v>
      </c>
      <c r="L15" s="57">
        <f>IF(L$4="X",'2M - SGS'!L74+'Biz DRENE'!L82,0)</f>
        <v>444877.20181371237</v>
      </c>
      <c r="M15" s="57">
        <f>IF(M$4="X",'2M - SGS'!M74+'Biz DRENE'!M82,0)</f>
        <v>518731.62515098578</v>
      </c>
      <c r="N15" s="57">
        <f>IF(N$4="X",'2M - SGS'!N74+'Biz DRENE'!N82,0)</f>
        <v>630572.1005378525</v>
      </c>
      <c r="O15" s="57">
        <f>IF(O$4="X",'2M - SGS'!O74+'Biz DRENE'!O82,0)</f>
        <v>776593.09075767454</v>
      </c>
      <c r="P15" s="57">
        <f>IF(P$4="X",'2M - SGS'!P74+'Biz DRENE'!P82,0)</f>
        <v>894412.88614872447</v>
      </c>
      <c r="Q15" s="57">
        <f>IF(Q$4="X",'2M - SGS'!Q74+'Biz DRENE'!Q82,0)</f>
        <v>1021695.8567504185</v>
      </c>
      <c r="R15" s="57">
        <f>IF(R$4="X",'2M - SGS'!R74+'Biz DRENE'!R82,0)</f>
        <v>1141192.1364448355</v>
      </c>
      <c r="S15" s="57">
        <f>IF(S$4="X",'2M - SGS'!S74+'Biz DRENE'!S82,0)</f>
        <v>1294229.7702152242</v>
      </c>
      <c r="T15" s="57">
        <f>IF(T$4="X",'2M - SGS'!T74+'Biz DRENE'!T82,0)</f>
        <v>1507535.7904508074</v>
      </c>
      <c r="U15" s="57">
        <f>IF(U$4="X",'2M - SGS'!U74+'Biz DRENE'!U82,0)</f>
        <v>1782072.993590445</v>
      </c>
      <c r="V15" s="57">
        <f>IF(V$4="X",'2M - SGS'!V74+'Biz DRENE'!V82,0)</f>
        <v>2010411.618759895</v>
      </c>
      <c r="W15" s="57">
        <f>IF(W$4="X",'2M - SGS'!W74+'Biz DRENE'!W82,0)</f>
        <v>0</v>
      </c>
      <c r="X15" s="57">
        <f>IF(X$4="X",'2M - SGS'!X74+'Biz DRENE'!X82,0)</f>
        <v>0</v>
      </c>
      <c r="Y15" s="57">
        <f>IF(Y$4="X",'2M - SGS'!Y74+'Biz DRENE'!Y82,0)</f>
        <v>0</v>
      </c>
      <c r="Z15" s="57">
        <f>IF(Z$4="X",'2M - SGS'!Z74+'Biz DRENE'!Z82,0)</f>
        <v>0</v>
      </c>
      <c r="AA15" s="57">
        <f>IF(AA$4="X",'2M - SGS'!AA74+'Biz DRENE'!AA82,0)</f>
        <v>0</v>
      </c>
      <c r="AB15" s="57">
        <f>IF(AB$4="X",'2M - SGS'!AB74+'Biz DRENE'!AB82,0)</f>
        <v>0</v>
      </c>
      <c r="AC15" s="57">
        <f>IF(AC$4="X",'2M - SGS'!AC74+'Biz DRENE'!AC82,0)</f>
        <v>0</v>
      </c>
      <c r="AD15" s="57">
        <f>IF(AD$4="X",'2M - SGS'!AD74+'Biz DRENE'!AD82,0)</f>
        <v>0</v>
      </c>
      <c r="AE15" s="57">
        <f>IF(AE$4="X",'2M - SGS'!AE74+'Biz DRENE'!AE82,0)</f>
        <v>0</v>
      </c>
      <c r="AF15" s="57">
        <f>IF(AF$4="X",'2M - SGS'!AF74+'Biz DRENE'!AF82,0)</f>
        <v>0</v>
      </c>
      <c r="AG15" s="57">
        <f>IF(AG$4="X",'2M - SGS'!AG74+'Biz DRENE'!AG82,0)</f>
        <v>0</v>
      </c>
      <c r="AH15" s="57">
        <f>IF(AH$4="X",'2M - SGS'!AH74+'Biz DRENE'!AH82,0)</f>
        <v>0</v>
      </c>
      <c r="AI15" s="57">
        <f>IF(AI$4="X",'2M - SGS'!AI74+'Biz DRENE'!AI82,0)</f>
        <v>0</v>
      </c>
      <c r="AJ15" s="57">
        <f>IF(AJ$4="X",'2M - SGS'!AJ74+'Biz DRENE'!AJ82,0)</f>
        <v>0</v>
      </c>
      <c r="AK15" s="57">
        <f>IF(AK$4="X",'2M - SGS'!AK74+'Biz DRENE'!AK82,0)</f>
        <v>0</v>
      </c>
      <c r="AL15" s="57">
        <f>IF(AL$4="X",'2M - SGS'!AL74+'Biz DRENE'!AL82,0)</f>
        <v>0</v>
      </c>
      <c r="AM15" s="57">
        <f>IF(AM$4="X",'2M - SGS'!AM74+'Biz DRENE'!AM82,0)</f>
        <v>0</v>
      </c>
      <c r="AN15" s="57">
        <f>IF(AN$4="X",'2M - SGS'!AN74+'Biz DRENE'!AN82,0)</f>
        <v>0</v>
      </c>
      <c r="AO15" s="57">
        <f>IF(AO$4="X",'2M - SGS'!AO74+'Biz DRENE'!AO82,0)</f>
        <v>0</v>
      </c>
      <c r="AP15" s="57">
        <f>IF(AP$4="X",'2M - SGS'!AP74+'Biz DRENE'!AP82,0)</f>
        <v>0</v>
      </c>
      <c r="AQ15" s="57">
        <f>IF(AQ$4="X",'2M - SGS'!AQ74+'Biz DRENE'!AQ82,0)</f>
        <v>0</v>
      </c>
      <c r="AR15" s="57">
        <f>IF(AR$4="X",'2M - SGS'!AR74+'Biz DRENE'!AR82,0)</f>
        <v>0</v>
      </c>
      <c r="AS15" s="57">
        <f>IF(AS$4="X",'2M - SGS'!AS74+'Biz DRENE'!AS82,0)</f>
        <v>0</v>
      </c>
      <c r="AT15" s="57">
        <f>IF(AT$4="X",'2M - SGS'!AT74+'Biz DRENE'!AT82,0)</f>
        <v>0</v>
      </c>
      <c r="AU15" s="57">
        <f>IF(AU$4="X",'2M - SGS'!AU74+'Biz DRENE'!AU82,0)</f>
        <v>0</v>
      </c>
      <c r="AV15" s="57">
        <f>IF(AV$4="X",'2M - SGS'!AV74+'Biz DRENE'!AV82,0)</f>
        <v>0</v>
      </c>
      <c r="AW15" s="57">
        <f>IF(AW$4="X",'2M - SGS'!AW74+'Biz DRENE'!AW82,0)</f>
        <v>0</v>
      </c>
      <c r="AX15" s="57">
        <f>IF(AX$4="X",'2M - SGS'!AX74+'Biz DRENE'!AX82,0)</f>
        <v>0</v>
      </c>
      <c r="AY15" s="57">
        <f>IF(AY$4="X",'2M - SGS'!AY74+'Biz DRENE'!AY82,0)</f>
        <v>0</v>
      </c>
      <c r="AZ15" s="57">
        <f>IF(AZ$4="X",'2M - SGS'!AZ74+'Biz DRENE'!AZ82,0)</f>
        <v>0</v>
      </c>
      <c r="BA15" s="57">
        <f>IF(BA$4="X",'2M - SGS'!BA74+'Biz DRENE'!BA82,0)</f>
        <v>0</v>
      </c>
      <c r="BB15" s="57">
        <f>IF(BB$4="X",'2M - SGS'!BB74+'Biz DRENE'!BB82,0)</f>
        <v>0</v>
      </c>
      <c r="BC15" s="57">
        <f>IF(BC$4="X",'2M - SGS'!BC74+'Biz DRENE'!BC82,0)</f>
        <v>0</v>
      </c>
      <c r="BD15" s="57">
        <f>IF(BD$4="X",'2M - SGS'!BD74+'Biz DRENE'!BD82,0)</f>
        <v>0</v>
      </c>
      <c r="BE15" s="57">
        <f>IF(BE$4="X",'2M - SGS'!BE74+'Biz DRENE'!BE82,0)</f>
        <v>0</v>
      </c>
      <c r="BF15" s="57">
        <f>IF(BF$4="X",'2M - SGS'!BF74+'Biz DRENE'!BF82,0)</f>
        <v>0</v>
      </c>
      <c r="BG15" s="57">
        <f>IF(BG$4="X",'2M - SGS'!BG74+'Biz DRENE'!BG82,0)</f>
        <v>0</v>
      </c>
      <c r="BH15" s="57">
        <f>IF(BH$4="X",'2M - SGS'!BH74+'Biz DRENE'!BH82,0)</f>
        <v>0</v>
      </c>
      <c r="BI15" s="57">
        <f>IF(BI$4="X",'2M - SGS'!BI74+'Biz DRENE'!BI82,0)</f>
        <v>0</v>
      </c>
      <c r="BJ15" s="57">
        <f>IF(BJ$4="X",'2M - SGS'!BJ74+'Biz DRENE'!BJ82,0)</f>
        <v>0</v>
      </c>
      <c r="BK15" s="57">
        <f>IF(BK$4="X",'2M - SGS'!BK74+'Biz DRENE'!BK82,0)</f>
        <v>0</v>
      </c>
      <c r="BL15" s="57">
        <f>IF(BL$4="X",'2M - SGS'!BL74+'Biz DRENE'!BL82,0)</f>
        <v>0</v>
      </c>
      <c r="BM15" s="57">
        <f>IF(BM$4="X",'2M - SGS'!BM74+'Biz DRENE'!BM82,0)</f>
        <v>0</v>
      </c>
      <c r="BN15" s="57">
        <f>IF(BN$4="X",'2M - SGS'!BN74+'Biz DRENE'!BN82,0)</f>
        <v>0</v>
      </c>
      <c r="BO15" s="57">
        <f>IF(BO$4="X",'2M - SGS'!BO74+'Biz DRENE'!BO82,0)</f>
        <v>0</v>
      </c>
      <c r="BP15" s="57">
        <f>IF(BP$4="X",'2M - SGS'!BP74+'Biz DRENE'!BP82,0)</f>
        <v>0</v>
      </c>
      <c r="BQ15" s="57">
        <f>IF(BQ$4="X",'2M - SGS'!BQ74+'Biz DRENE'!BQ82,0)</f>
        <v>0</v>
      </c>
      <c r="BR15" s="57">
        <f>IF(BR$4="X",'2M - SGS'!BR74+'Biz DRENE'!BR82,0)</f>
        <v>0</v>
      </c>
      <c r="BS15" s="57">
        <f>IF(BS$4="X",'2M - SGS'!BS74+'Biz DRENE'!BS82,0)</f>
        <v>0</v>
      </c>
      <c r="BT15" s="57">
        <f>IF(BT$4="X",'2M - SGS'!BT74+'Biz DRENE'!BT82,0)</f>
        <v>0</v>
      </c>
      <c r="BU15" s="57">
        <f>IF(BU$4="X",'2M - SGS'!BU74+'Biz DRENE'!BU82,0)</f>
        <v>0</v>
      </c>
      <c r="BV15" s="57">
        <f>IF(BV$4="X",'2M - SGS'!BV74+'Biz DRENE'!BV82,0)</f>
        <v>0</v>
      </c>
      <c r="BW15" s="57">
        <f>IF(BW$4="X",'2M - SGS'!BW74+'Biz DRENE'!BW82,0)</f>
        <v>0</v>
      </c>
      <c r="BX15" s="57">
        <f>IF(BX$4="X",'2M - SGS'!BX74+'Biz DRENE'!BX82,0)</f>
        <v>0</v>
      </c>
      <c r="BY15" s="57">
        <f>IF(BY$4="X",'2M - SGS'!BY74+'Biz DRENE'!BY82,0)</f>
        <v>0</v>
      </c>
      <c r="BZ15" s="57">
        <f>IF(BZ$4="X",'2M - SGS'!BZ74+'Biz DRENE'!BZ82,0)</f>
        <v>0</v>
      </c>
      <c r="CA15" s="57">
        <f>IF(CA$4="X",'2M - SGS'!CA74+'Biz DRENE'!CA82,0)</f>
        <v>0</v>
      </c>
      <c r="CB15" s="57">
        <f>IF(CB$4="X",'2M - SGS'!CB74+'Biz DRENE'!CB82,0)</f>
        <v>0</v>
      </c>
      <c r="CC15" s="57">
        <f>IF(CC$4="X",'2M - SGS'!CC74+'Biz DRENE'!CC82,0)</f>
        <v>0</v>
      </c>
      <c r="CD15" s="57">
        <f>IF(CD$4="X",'2M - SGS'!CD74+'Biz DRENE'!CD82,0)</f>
        <v>0</v>
      </c>
      <c r="CE15" s="57">
        <f>IF(CE$4="X",'2M - SGS'!CE74+'Biz DRENE'!CE82,0)</f>
        <v>0</v>
      </c>
      <c r="CF15" s="57">
        <f>IF(CF$4="X",'2M - SGS'!CF74+'Biz DRENE'!CF82,0)</f>
        <v>0</v>
      </c>
      <c r="CG15" s="57">
        <f>IF(CG$4="X",'2M - SGS'!CG74+'Biz DRENE'!CG82,0)</f>
        <v>0</v>
      </c>
      <c r="CH15" s="174">
        <f>IF(CH$4="X",'2M - SGS'!CH74+'Biz DRENE'!CH82,0)</f>
        <v>0</v>
      </c>
    </row>
    <row r="16" spans="1:87" x14ac:dyDescent="0.3">
      <c r="B16" s="202" t="s">
        <v>55</v>
      </c>
      <c r="C16" s="57">
        <f>IF(C$4="X",'3M - LGS'!C74+'Biz DRENE'!C83,0)</f>
        <v>1779.6101181996476</v>
      </c>
      <c r="D16" s="57">
        <f>IF(D$4="X",'3M - LGS'!D74+'Biz DRENE'!D83,0)</f>
        <v>6993.2253613408157</v>
      </c>
      <c r="E16" s="57">
        <f>IF(E$4="X",'3M - LGS'!E74+'Biz DRENE'!E83,0)</f>
        <v>16835.296395348054</v>
      </c>
      <c r="F16" s="57">
        <f>IF(F$4="X",'3M - LGS'!F74+'Biz DRENE'!F83,0)</f>
        <v>34903.076419575576</v>
      </c>
      <c r="G16" s="57">
        <f>IF(G$4="X",'3M - LGS'!G74+'Biz DRENE'!G83,0)</f>
        <v>72093.219164249342</v>
      </c>
      <c r="H16" s="57">
        <f>IF(H$4="X",'3M - LGS'!H74+'Biz DRENE'!H83,0)</f>
        <v>169282.07385187462</v>
      </c>
      <c r="I16" s="57">
        <f>IF(I$4="X",'3M - LGS'!I74+'Biz DRENE'!I83,0)</f>
        <v>322181.46390829782</v>
      </c>
      <c r="J16" s="57">
        <f>IF(J$4="X",'3M - LGS'!J74+'Biz DRENE'!J83,0)</f>
        <v>490797.70403803035</v>
      </c>
      <c r="K16" s="57">
        <f>IF(K$4="X",'3M - LGS'!K74+'Biz DRENE'!K83,0)</f>
        <v>658085.33680827962</v>
      </c>
      <c r="L16" s="57">
        <f>IF(L$4="X",'3M - LGS'!L74+'Biz DRENE'!L83,0)</f>
        <v>767856.84339832352</v>
      </c>
      <c r="M16" s="57">
        <f>IF(M$4="X",'3M - LGS'!M74+'Biz DRENE'!M83,0)</f>
        <v>875811.83874923794</v>
      </c>
      <c r="N16" s="57">
        <f>IF(N$4="X",'3M - LGS'!N74+'Biz DRENE'!N83,0)</f>
        <v>1039479.1642209812</v>
      </c>
      <c r="O16" s="57">
        <f>IF(O$4="X",'3M - LGS'!O74+'Biz DRENE'!O83,0)</f>
        <v>1256264.4647895244</v>
      </c>
      <c r="P16" s="57">
        <f>IF(P$4="X",'3M - LGS'!P74+'Biz DRENE'!P83,0)</f>
        <v>1432232.0533190283</v>
      </c>
      <c r="Q16" s="57">
        <f>IF(Q$4="X",'3M - LGS'!Q74+'Biz DRENE'!Q83,0)</f>
        <v>1620232.2612028976</v>
      </c>
      <c r="R16" s="57">
        <f>IF(R$4="X",'3M - LGS'!R74+'Biz DRENE'!R83,0)</f>
        <v>1792062.8469679204</v>
      </c>
      <c r="S16" s="57">
        <f>IF(S$4="X",'3M - LGS'!S74+'Biz DRENE'!S83,0)</f>
        <v>2030517.7985001539</v>
      </c>
      <c r="T16" s="57">
        <f>IF(T$4="X",'3M - LGS'!T74+'Biz DRENE'!T83,0)</f>
        <v>2549754.6061724485</v>
      </c>
      <c r="U16" s="57">
        <f>IF(U$4="X",'3M - LGS'!U74+'Biz DRENE'!U83,0)</f>
        <v>3187898.6345936419</v>
      </c>
      <c r="V16" s="57">
        <f>IF(V$4="X",'3M - LGS'!V74+'Biz DRENE'!V83,0)</f>
        <v>3763039.5828206753</v>
      </c>
      <c r="W16" s="57">
        <f>IF(W$4="X",'3M - LGS'!W74+'Biz DRENE'!W83,0)</f>
        <v>0</v>
      </c>
      <c r="X16" s="57">
        <f>IF(X$4="X",'3M - LGS'!X74+'Biz DRENE'!X83,0)</f>
        <v>0</v>
      </c>
      <c r="Y16" s="57">
        <f>IF(Y$4="X",'3M - LGS'!Y74+'Biz DRENE'!Y83,0)</f>
        <v>0</v>
      </c>
      <c r="Z16" s="57">
        <f>IF(Z$4="X",'3M - LGS'!Z74+'Biz DRENE'!Z83,0)</f>
        <v>0</v>
      </c>
      <c r="AA16" s="57">
        <f>IF(AA$4="X",'3M - LGS'!AA74+'Biz DRENE'!AA83,0)</f>
        <v>0</v>
      </c>
      <c r="AB16" s="57">
        <f>IF(AB$4="X",'3M - LGS'!AB74+'Biz DRENE'!AB83,0)</f>
        <v>0</v>
      </c>
      <c r="AC16" s="57">
        <f>IF(AC$4="X",'3M - LGS'!AC74+'Biz DRENE'!AC83,0)</f>
        <v>0</v>
      </c>
      <c r="AD16" s="57">
        <f>IF(AD$4="X",'3M - LGS'!AD74+'Biz DRENE'!AD83,0)</f>
        <v>0</v>
      </c>
      <c r="AE16" s="57">
        <f>IF(AE$4="X",'3M - LGS'!AE74+'Biz DRENE'!AE83,0)</f>
        <v>0</v>
      </c>
      <c r="AF16" s="57">
        <f>IF(AF$4="X",'3M - LGS'!AF74+'Biz DRENE'!AF83,0)</f>
        <v>0</v>
      </c>
      <c r="AG16" s="57">
        <f>IF(AG$4="X",'3M - LGS'!AG74+'Biz DRENE'!AG83,0)</f>
        <v>0</v>
      </c>
      <c r="AH16" s="57">
        <f>IF(AH$4="X",'3M - LGS'!AH74+'Biz DRENE'!AH83,0)</f>
        <v>0</v>
      </c>
      <c r="AI16" s="57">
        <f>IF(AI$4="X",'3M - LGS'!AI74+'Biz DRENE'!AI83,0)</f>
        <v>0</v>
      </c>
      <c r="AJ16" s="57">
        <f>IF(AJ$4="X",'3M - LGS'!AJ74+'Biz DRENE'!AJ83,0)</f>
        <v>0</v>
      </c>
      <c r="AK16" s="57">
        <f>IF(AK$4="X",'3M - LGS'!AK74+'Biz DRENE'!AK83,0)</f>
        <v>0</v>
      </c>
      <c r="AL16" s="57">
        <f>IF(AL$4="X",'3M - LGS'!AL74+'Biz DRENE'!AL83,0)</f>
        <v>0</v>
      </c>
      <c r="AM16" s="57">
        <f>IF(AM$4="X",'3M - LGS'!AM74+'Biz DRENE'!AM83,0)</f>
        <v>0</v>
      </c>
      <c r="AN16" s="57">
        <f>IF(AN$4="X",'3M - LGS'!AN74+'Biz DRENE'!AN83,0)</f>
        <v>0</v>
      </c>
      <c r="AO16" s="57">
        <f>IF(AO$4="X",'3M - LGS'!AO74+'Biz DRENE'!AO83,0)</f>
        <v>0</v>
      </c>
      <c r="AP16" s="57">
        <f>IF(AP$4="X",'3M - LGS'!AP74+'Biz DRENE'!AP83,0)</f>
        <v>0</v>
      </c>
      <c r="AQ16" s="57">
        <f>IF(AQ$4="X",'3M - LGS'!AQ74+'Biz DRENE'!AQ83,0)</f>
        <v>0</v>
      </c>
      <c r="AR16" s="57">
        <f>IF(AR$4="X",'3M - LGS'!AR74+'Biz DRENE'!AR83,0)</f>
        <v>0</v>
      </c>
      <c r="AS16" s="57">
        <f>IF(AS$4="X",'3M - LGS'!AS74+'Biz DRENE'!AS83,0)</f>
        <v>0</v>
      </c>
      <c r="AT16" s="57">
        <f>IF(AT$4="X",'3M - LGS'!AT74+'Biz DRENE'!AT83,0)</f>
        <v>0</v>
      </c>
      <c r="AU16" s="57">
        <f>IF(AU$4="X",'3M - LGS'!AU74+'Biz DRENE'!AU83,0)</f>
        <v>0</v>
      </c>
      <c r="AV16" s="57">
        <f>IF(AV$4="X",'3M - LGS'!AV74+'Biz DRENE'!AV83,0)</f>
        <v>0</v>
      </c>
      <c r="AW16" s="57">
        <f>IF(AW$4="X",'3M - LGS'!AW74+'Biz DRENE'!AW83,0)</f>
        <v>0</v>
      </c>
      <c r="AX16" s="57">
        <f>IF(AX$4="X",'3M - LGS'!AX74+'Biz DRENE'!AX83,0)</f>
        <v>0</v>
      </c>
      <c r="AY16" s="57">
        <f>IF(AY$4="X",'3M - LGS'!AY74+'Biz DRENE'!AY83,0)</f>
        <v>0</v>
      </c>
      <c r="AZ16" s="57">
        <f>IF(AZ$4="X",'3M - LGS'!AZ74+'Biz DRENE'!AZ83,0)</f>
        <v>0</v>
      </c>
      <c r="BA16" s="57">
        <f>IF(BA$4="X",'3M - LGS'!BA74+'Biz DRENE'!BA83,0)</f>
        <v>0</v>
      </c>
      <c r="BB16" s="57">
        <f>IF(BB$4="X",'3M - LGS'!BB74+'Biz DRENE'!BB83,0)</f>
        <v>0</v>
      </c>
      <c r="BC16" s="57">
        <f>IF(BC$4="X",'3M - LGS'!BC74+'Biz DRENE'!BC83,0)</f>
        <v>0</v>
      </c>
      <c r="BD16" s="57">
        <f>IF(BD$4="X",'3M - LGS'!BD74+'Biz DRENE'!BD83,0)</f>
        <v>0</v>
      </c>
      <c r="BE16" s="57">
        <f>IF(BE$4="X",'3M - LGS'!BE74+'Biz DRENE'!BE83,0)</f>
        <v>0</v>
      </c>
      <c r="BF16" s="57">
        <f>IF(BF$4="X",'3M - LGS'!BF74+'Biz DRENE'!BF83,0)</f>
        <v>0</v>
      </c>
      <c r="BG16" s="57">
        <f>IF(BG$4="X",'3M - LGS'!BG74+'Biz DRENE'!BG83,0)</f>
        <v>0</v>
      </c>
      <c r="BH16" s="57">
        <f>IF(BH$4="X",'3M - LGS'!BH74+'Biz DRENE'!BH83,0)</f>
        <v>0</v>
      </c>
      <c r="BI16" s="57">
        <f>IF(BI$4="X",'3M - LGS'!BI74+'Biz DRENE'!BI83,0)</f>
        <v>0</v>
      </c>
      <c r="BJ16" s="57">
        <f>IF(BJ$4="X",'3M - LGS'!BJ74+'Biz DRENE'!BJ83,0)</f>
        <v>0</v>
      </c>
      <c r="BK16" s="57">
        <f>IF(BK$4="X",'3M - LGS'!BK74+'Biz DRENE'!BK83,0)</f>
        <v>0</v>
      </c>
      <c r="BL16" s="57">
        <f>IF(BL$4="X",'3M - LGS'!BL74+'Biz DRENE'!BL83,0)</f>
        <v>0</v>
      </c>
      <c r="BM16" s="57">
        <f>IF(BM$4="X",'3M - LGS'!BM74+'Biz DRENE'!BM83,0)</f>
        <v>0</v>
      </c>
      <c r="BN16" s="57">
        <f>IF(BN$4="X",'3M - LGS'!BN74+'Biz DRENE'!BN83,0)</f>
        <v>0</v>
      </c>
      <c r="BO16" s="57">
        <f>IF(BO$4="X",'3M - LGS'!BO74+'Biz DRENE'!BO83,0)</f>
        <v>0</v>
      </c>
      <c r="BP16" s="57">
        <f>IF(BP$4="X",'3M - LGS'!BP74+'Biz DRENE'!BP83,0)</f>
        <v>0</v>
      </c>
      <c r="BQ16" s="57">
        <f>IF(BQ$4="X",'3M - LGS'!BQ74+'Biz DRENE'!BQ83,0)</f>
        <v>0</v>
      </c>
      <c r="BR16" s="57">
        <f>IF(BR$4="X",'3M - LGS'!BR74+'Biz DRENE'!BR83,0)</f>
        <v>0</v>
      </c>
      <c r="BS16" s="57">
        <f>IF(BS$4="X",'3M - LGS'!BS74+'Biz DRENE'!BS83,0)</f>
        <v>0</v>
      </c>
      <c r="BT16" s="57">
        <f>IF(BT$4="X",'3M - LGS'!BT74+'Biz DRENE'!BT83,0)</f>
        <v>0</v>
      </c>
      <c r="BU16" s="57">
        <f>IF(BU$4="X",'3M - LGS'!BU74+'Biz DRENE'!BU83,0)</f>
        <v>0</v>
      </c>
      <c r="BV16" s="57">
        <f>IF(BV$4="X",'3M - LGS'!BV74+'Biz DRENE'!BV83,0)</f>
        <v>0</v>
      </c>
      <c r="BW16" s="57">
        <f>IF(BW$4="X",'3M - LGS'!BW74+'Biz DRENE'!BW83,0)</f>
        <v>0</v>
      </c>
      <c r="BX16" s="57">
        <f>IF(BX$4="X",'3M - LGS'!BX74+'Biz DRENE'!BX83,0)</f>
        <v>0</v>
      </c>
      <c r="BY16" s="57">
        <f>IF(BY$4="X",'3M - LGS'!BY74+'Biz DRENE'!BY83,0)</f>
        <v>0</v>
      </c>
      <c r="BZ16" s="57">
        <f>IF(BZ$4="X",'3M - LGS'!BZ74+'Biz DRENE'!BZ83,0)</f>
        <v>0</v>
      </c>
      <c r="CA16" s="57">
        <f>IF(CA$4="X",'3M - LGS'!CA74+'Biz DRENE'!CA83,0)</f>
        <v>0</v>
      </c>
      <c r="CB16" s="57">
        <f>IF(CB$4="X",'3M - LGS'!CB74+'Biz DRENE'!CB83,0)</f>
        <v>0</v>
      </c>
      <c r="CC16" s="57">
        <f>IF(CC$4="X",'3M - LGS'!CC74+'Biz DRENE'!CC83,0)</f>
        <v>0</v>
      </c>
      <c r="CD16" s="57">
        <f>IF(CD$4="X",'3M - LGS'!CD74+'Biz DRENE'!CD83,0)</f>
        <v>0</v>
      </c>
      <c r="CE16" s="57">
        <f>IF(CE$4="X",'3M - LGS'!CE74+'Biz DRENE'!CE83,0)</f>
        <v>0</v>
      </c>
      <c r="CF16" s="57">
        <f>IF(CF$4="X",'3M - LGS'!CF74+'Biz DRENE'!CF83,0)</f>
        <v>0</v>
      </c>
      <c r="CG16" s="57">
        <f>IF(CG$4="X",'3M - LGS'!CG74+'Biz DRENE'!CG83,0)</f>
        <v>0</v>
      </c>
      <c r="CH16" s="174">
        <f>IF(CH$4="X",'3M - LGS'!CH74+'Biz DRENE'!CH83,0)</f>
        <v>0</v>
      </c>
    </row>
    <row r="17" spans="1:99" x14ac:dyDescent="0.3">
      <c r="B17" s="202" t="s">
        <v>56</v>
      </c>
      <c r="C17" s="57">
        <f>IF(C$4="X",'4M - SPS'!C74+'Biz DRENE'!C84,0)</f>
        <v>2495.3152295485806</v>
      </c>
      <c r="D17" s="57">
        <f>IF(D$4="X",'4M - SPS'!D74+'Biz DRENE'!D84,0)</f>
        <v>6538.7848507576891</v>
      </c>
      <c r="E17" s="57">
        <f>IF(E$4="X",'4M - SPS'!E74+'Biz DRENE'!E84,0)</f>
        <v>10691.96201063737</v>
      </c>
      <c r="F17" s="57">
        <f>IF(F$4="X",'4M - SPS'!F74+'Biz DRENE'!F84,0)</f>
        <v>16318.365890978695</v>
      </c>
      <c r="G17" s="57">
        <f>IF(G$4="X",'4M - SPS'!G74+'Biz DRENE'!G84,0)</f>
        <v>27991.681499483137</v>
      </c>
      <c r="H17" s="57">
        <f>IF(H$4="X",'4M - SPS'!H74+'Biz DRENE'!H84,0)</f>
        <v>63323.256530167775</v>
      </c>
      <c r="I17" s="57">
        <f>IF(I$4="X",'4M - SPS'!I74+'Biz DRENE'!I84,0)</f>
        <v>118569.42624939245</v>
      </c>
      <c r="J17" s="57">
        <f>IF(J$4="X",'4M - SPS'!J74+'Biz DRENE'!J84,0)</f>
        <v>186293.93979917094</v>
      </c>
      <c r="K17" s="57">
        <f>IF(K$4="X",'4M - SPS'!K74+'Biz DRENE'!K84,0)</f>
        <v>240533.43192375224</v>
      </c>
      <c r="L17" s="57">
        <f>IF(L$4="X",'4M - SPS'!L74+'Biz DRENE'!L84,0)</f>
        <v>271152.51074742881</v>
      </c>
      <c r="M17" s="57">
        <f>IF(M$4="X",'4M - SPS'!M74+'Biz DRENE'!M84,0)</f>
        <v>301823.98458167777</v>
      </c>
      <c r="N17" s="57">
        <f>IF(N$4="X",'4M - SPS'!N74+'Biz DRENE'!N84,0)</f>
        <v>346698.45558751025</v>
      </c>
      <c r="O17" s="57">
        <f>IF(O$4="X",'4M - SPS'!O74+'Biz DRENE'!O84,0)</f>
        <v>404998.96122782567</v>
      </c>
      <c r="P17" s="57">
        <f>IF(P$4="X",'4M - SPS'!P74+'Biz DRENE'!P84,0)</f>
        <v>453258.73030171264</v>
      </c>
      <c r="Q17" s="57">
        <f>IF(Q$4="X",'4M - SPS'!Q74+'Biz DRENE'!Q84,0)</f>
        <v>502500.84376466932</v>
      </c>
      <c r="R17" s="57">
        <f>IF(R$4="X",'4M - SPS'!R74+'Biz DRENE'!R84,0)</f>
        <v>546654.32257960911</v>
      </c>
      <c r="S17" s="57">
        <f>IF(S$4="X",'4M - SPS'!S74+'Biz DRENE'!S84,0)</f>
        <v>609646.33093499811</v>
      </c>
      <c r="T17" s="57">
        <f>IF(T$4="X",'4M - SPS'!T74+'Biz DRENE'!T84,0)</f>
        <v>773000.26849978138</v>
      </c>
      <c r="U17" s="57">
        <f>IF(U$4="X",'4M - SPS'!U74+'Biz DRENE'!U84,0)</f>
        <v>967864.05898204923</v>
      </c>
      <c r="V17" s="57">
        <f>IF(V$4="X",'4M - SPS'!V74+'Biz DRENE'!V84,0)</f>
        <v>1151960.049435043</v>
      </c>
      <c r="W17" s="57">
        <f>IF(W$4="X",'4M - SPS'!W74+'Biz DRENE'!W84,0)</f>
        <v>0</v>
      </c>
      <c r="X17" s="57">
        <f>IF(X$4="X",'4M - SPS'!X74+'Biz DRENE'!X84,0)</f>
        <v>0</v>
      </c>
      <c r="Y17" s="57">
        <f>IF(Y$4="X",'4M - SPS'!Y74+'Biz DRENE'!Y84,0)</f>
        <v>0</v>
      </c>
      <c r="Z17" s="57">
        <f>IF(Z$4="X",'4M - SPS'!Z74+'Biz DRENE'!Z84,0)</f>
        <v>0</v>
      </c>
      <c r="AA17" s="57">
        <f>IF(AA$4="X",'4M - SPS'!AA74+'Biz DRENE'!AA84,0)</f>
        <v>0</v>
      </c>
      <c r="AB17" s="57">
        <f>IF(AB$4="X",'4M - SPS'!AB74+'Biz DRENE'!AB84,0)</f>
        <v>0</v>
      </c>
      <c r="AC17" s="57">
        <f>IF(AC$4="X",'4M - SPS'!AC74+'Biz DRENE'!AC84,0)</f>
        <v>0</v>
      </c>
      <c r="AD17" s="57">
        <f>IF(AD$4="X",'4M - SPS'!AD74+'Biz DRENE'!AD84,0)</f>
        <v>0</v>
      </c>
      <c r="AE17" s="57">
        <f>IF(AE$4="X",'4M - SPS'!AE74+'Biz DRENE'!AE84,0)</f>
        <v>0</v>
      </c>
      <c r="AF17" s="57">
        <f>IF(AF$4="X",'4M - SPS'!AF74+'Biz DRENE'!AF84,0)</f>
        <v>0</v>
      </c>
      <c r="AG17" s="57">
        <f>IF(AG$4="X",'4M - SPS'!AG74+'Biz DRENE'!AG84,0)</f>
        <v>0</v>
      </c>
      <c r="AH17" s="57">
        <f>IF(AH$4="X",'4M - SPS'!AH74+'Biz DRENE'!AH84,0)</f>
        <v>0</v>
      </c>
      <c r="AI17" s="57">
        <f>IF(AI$4="X",'4M - SPS'!AI74+'Biz DRENE'!AI84,0)</f>
        <v>0</v>
      </c>
      <c r="AJ17" s="57">
        <f>IF(AJ$4="X",'4M - SPS'!AJ74+'Biz DRENE'!AJ84,0)</f>
        <v>0</v>
      </c>
      <c r="AK17" s="57">
        <f>IF(AK$4="X",'4M - SPS'!AK74+'Biz DRENE'!AK84,0)</f>
        <v>0</v>
      </c>
      <c r="AL17" s="57">
        <f>IF(AL$4="X",'4M - SPS'!AL74+'Biz DRENE'!AL84,0)</f>
        <v>0</v>
      </c>
      <c r="AM17" s="57">
        <f>IF(AM$4="X",'4M - SPS'!AM74+'Biz DRENE'!AM84,0)</f>
        <v>0</v>
      </c>
      <c r="AN17" s="57">
        <f>IF(AN$4="X",'4M - SPS'!AN74+'Biz DRENE'!AN84,0)</f>
        <v>0</v>
      </c>
      <c r="AO17" s="57">
        <f>IF(AO$4="X",'4M - SPS'!AO74+'Biz DRENE'!AO84,0)</f>
        <v>0</v>
      </c>
      <c r="AP17" s="57">
        <f>IF(AP$4="X",'4M - SPS'!AP74+'Biz DRENE'!AP84,0)</f>
        <v>0</v>
      </c>
      <c r="AQ17" s="57">
        <f>IF(AQ$4="X",'4M - SPS'!AQ74+'Biz DRENE'!AQ84,0)</f>
        <v>0</v>
      </c>
      <c r="AR17" s="57">
        <f>IF(AR$4="X",'4M - SPS'!AR74+'Biz DRENE'!AR84,0)</f>
        <v>0</v>
      </c>
      <c r="AS17" s="57">
        <f>IF(AS$4="X",'4M - SPS'!AS74+'Biz DRENE'!AS84,0)</f>
        <v>0</v>
      </c>
      <c r="AT17" s="57">
        <f>IF(AT$4="X",'4M - SPS'!AT74+'Biz DRENE'!AT84,0)</f>
        <v>0</v>
      </c>
      <c r="AU17" s="57">
        <f>IF(AU$4="X",'4M - SPS'!AU74+'Biz DRENE'!AU84,0)</f>
        <v>0</v>
      </c>
      <c r="AV17" s="57">
        <f>IF(AV$4="X",'4M - SPS'!AV74+'Biz DRENE'!AV84,0)</f>
        <v>0</v>
      </c>
      <c r="AW17" s="57">
        <f>IF(AW$4="X",'4M - SPS'!AW74+'Biz DRENE'!AW84,0)</f>
        <v>0</v>
      </c>
      <c r="AX17" s="57">
        <f>IF(AX$4="X",'4M - SPS'!AX74+'Biz DRENE'!AX84,0)</f>
        <v>0</v>
      </c>
      <c r="AY17" s="57">
        <f>IF(AY$4="X",'4M - SPS'!AY74+'Biz DRENE'!AY84,0)</f>
        <v>0</v>
      </c>
      <c r="AZ17" s="57">
        <f>IF(AZ$4="X",'4M - SPS'!AZ74+'Biz DRENE'!AZ84,0)</f>
        <v>0</v>
      </c>
      <c r="BA17" s="57">
        <f>IF(BA$4="X",'4M - SPS'!BA74+'Biz DRENE'!BA84,0)</f>
        <v>0</v>
      </c>
      <c r="BB17" s="57">
        <f>IF(BB$4="X",'4M - SPS'!BB74+'Biz DRENE'!BB84,0)</f>
        <v>0</v>
      </c>
      <c r="BC17" s="57">
        <f>IF(BC$4="X",'4M - SPS'!BC74+'Biz DRENE'!BC84,0)</f>
        <v>0</v>
      </c>
      <c r="BD17" s="57">
        <f>IF(BD$4="X",'4M - SPS'!BD74+'Biz DRENE'!BD84,0)</f>
        <v>0</v>
      </c>
      <c r="BE17" s="57">
        <f>IF(BE$4="X",'4M - SPS'!BE74+'Biz DRENE'!BE84,0)</f>
        <v>0</v>
      </c>
      <c r="BF17" s="57">
        <f>IF(BF$4="X",'4M - SPS'!BF74+'Biz DRENE'!BF84,0)</f>
        <v>0</v>
      </c>
      <c r="BG17" s="57">
        <f>IF(BG$4="X",'4M - SPS'!BG74+'Biz DRENE'!BG84,0)</f>
        <v>0</v>
      </c>
      <c r="BH17" s="57">
        <f>IF(BH$4="X",'4M - SPS'!BH74+'Biz DRENE'!BH84,0)</f>
        <v>0</v>
      </c>
      <c r="BI17" s="57">
        <f>IF(BI$4="X",'4M - SPS'!BI74+'Biz DRENE'!BI84,0)</f>
        <v>0</v>
      </c>
      <c r="BJ17" s="57">
        <f>IF(BJ$4="X",'4M - SPS'!BJ74+'Biz DRENE'!BJ84,0)</f>
        <v>0</v>
      </c>
      <c r="BK17" s="57">
        <f>IF(BK$4="X",'4M - SPS'!BK74+'Biz DRENE'!BK84,0)</f>
        <v>0</v>
      </c>
      <c r="BL17" s="57">
        <f>IF(BL$4="X",'4M - SPS'!BL74+'Biz DRENE'!BL84,0)</f>
        <v>0</v>
      </c>
      <c r="BM17" s="57">
        <f>IF(BM$4="X",'4M - SPS'!BM74+'Biz DRENE'!BM84,0)</f>
        <v>0</v>
      </c>
      <c r="BN17" s="57">
        <f>IF(BN$4="X",'4M - SPS'!BN74+'Biz DRENE'!BN84,0)</f>
        <v>0</v>
      </c>
      <c r="BO17" s="57">
        <f>IF(BO$4="X",'4M - SPS'!BO74+'Biz DRENE'!BO84,0)</f>
        <v>0</v>
      </c>
      <c r="BP17" s="57">
        <f>IF(BP$4="X",'4M - SPS'!BP74+'Biz DRENE'!BP84,0)</f>
        <v>0</v>
      </c>
      <c r="BQ17" s="57">
        <f>IF(BQ$4="X",'4M - SPS'!BQ74+'Biz DRENE'!BQ84,0)</f>
        <v>0</v>
      </c>
      <c r="BR17" s="57">
        <f>IF(BR$4="X",'4M - SPS'!BR74+'Biz DRENE'!BR84,0)</f>
        <v>0</v>
      </c>
      <c r="BS17" s="57">
        <f>IF(BS$4="X",'4M - SPS'!BS74+'Biz DRENE'!BS84,0)</f>
        <v>0</v>
      </c>
      <c r="BT17" s="57">
        <f>IF(BT$4="X",'4M - SPS'!BT74+'Biz DRENE'!BT84,0)</f>
        <v>0</v>
      </c>
      <c r="BU17" s="57">
        <f>IF(BU$4="X",'4M - SPS'!BU74+'Biz DRENE'!BU84,0)</f>
        <v>0</v>
      </c>
      <c r="BV17" s="57">
        <f>IF(BV$4="X",'4M - SPS'!BV74+'Biz DRENE'!BV84,0)</f>
        <v>0</v>
      </c>
      <c r="BW17" s="57">
        <f>IF(BW$4="X",'4M - SPS'!BW74+'Biz DRENE'!BW84,0)</f>
        <v>0</v>
      </c>
      <c r="BX17" s="57">
        <f>IF(BX$4="X",'4M - SPS'!BX74+'Biz DRENE'!BX84,0)</f>
        <v>0</v>
      </c>
      <c r="BY17" s="57">
        <f>IF(BY$4="X",'4M - SPS'!BY74+'Biz DRENE'!BY84,0)</f>
        <v>0</v>
      </c>
      <c r="BZ17" s="57">
        <f>IF(BZ$4="X",'4M - SPS'!BZ74+'Biz DRENE'!BZ84,0)</f>
        <v>0</v>
      </c>
      <c r="CA17" s="57">
        <f>IF(CA$4="X",'4M - SPS'!CA74+'Biz DRENE'!CA84,0)</f>
        <v>0</v>
      </c>
      <c r="CB17" s="57">
        <f>IF(CB$4="X",'4M - SPS'!CB74+'Biz DRENE'!CB84,0)</f>
        <v>0</v>
      </c>
      <c r="CC17" s="57">
        <f>IF(CC$4="X",'4M - SPS'!CC74+'Biz DRENE'!CC84,0)</f>
        <v>0</v>
      </c>
      <c r="CD17" s="57">
        <f>IF(CD$4="X",'4M - SPS'!CD74+'Biz DRENE'!CD84,0)</f>
        <v>0</v>
      </c>
      <c r="CE17" s="57">
        <f>IF(CE$4="X",'4M - SPS'!CE74+'Biz DRENE'!CE84,0)</f>
        <v>0</v>
      </c>
      <c r="CF17" s="57">
        <f>IF(CF$4="X",'4M - SPS'!CF74+'Biz DRENE'!CF84,0)</f>
        <v>0</v>
      </c>
      <c r="CG17" s="57">
        <f>IF(CG$4="X",'4M - SPS'!CG74+'Biz DRENE'!CG84,0)</f>
        <v>0</v>
      </c>
      <c r="CH17" s="174">
        <f>IF(CH$4="X",'4M - SPS'!CH74+'Biz DRENE'!CH84,0)</f>
        <v>0</v>
      </c>
    </row>
    <row r="18" spans="1:99" ht="15" thickBot="1" x14ac:dyDescent="0.35">
      <c r="B18" s="203" t="s">
        <v>57</v>
      </c>
      <c r="C18" s="58">
        <f>IF(C$4="X",'11M - LPS'!C74+'Biz DRENE'!C85,0)</f>
        <v>138.62616413128558</v>
      </c>
      <c r="D18" s="58">
        <f>IF(D$4="X",'11M - LPS'!D74+'Biz DRENE'!D85,0)</f>
        <v>353.55059138271599</v>
      </c>
      <c r="E18" s="58">
        <f>IF(E$4="X",'11M - LPS'!E74+'Biz DRENE'!E85,0)</f>
        <v>586.92543359191563</v>
      </c>
      <c r="F18" s="58">
        <f>IF(F$4="X",'11M - LPS'!F74+'Biz DRENE'!F85,0)</f>
        <v>1844.9748683006951</v>
      </c>
      <c r="G18" s="58">
        <f>IF(G$4="X",'11M - LPS'!G74+'Biz DRENE'!G85,0)</f>
        <v>4982.5561393844546</v>
      </c>
      <c r="H18" s="58">
        <f>IF(H$4="X",'11M - LPS'!H74+'Biz DRENE'!H85,0)</f>
        <v>9659.3972183911501</v>
      </c>
      <c r="I18" s="58">
        <f>IF(I$4="X",'11M - LPS'!I74+'Biz DRENE'!I85,0)</f>
        <v>14952.014737246094</v>
      </c>
      <c r="J18" s="58">
        <f>IF(J$4="X",'11M - LPS'!J74+'Biz DRENE'!J85,0)</f>
        <v>21745.37439890928</v>
      </c>
      <c r="K18" s="58">
        <f>IF(K$4="X",'11M - LPS'!K74+'Biz DRENE'!K85,0)</f>
        <v>28725.583253204626</v>
      </c>
      <c r="L18" s="58">
        <f>IF(L$4="X",'11M - LPS'!L74+'Biz DRENE'!L85,0)</f>
        <v>34345.992687467347</v>
      </c>
      <c r="M18" s="58">
        <f>IF(M$4="X",'11M - LPS'!M74+'Biz DRENE'!M85,0)</f>
        <v>40087.662830801557</v>
      </c>
      <c r="N18" s="58">
        <f>IF(N$4="X",'11M - LPS'!N74+'Biz DRENE'!N85,0)</f>
        <v>47637.707518945586</v>
      </c>
      <c r="O18" s="58">
        <f>IF(O$4="X",'11M - LPS'!O74+'Biz DRENE'!O85,0)</f>
        <v>55585.585828629097</v>
      </c>
      <c r="P18" s="58">
        <f>IF(P$4="X",'11M - LPS'!P74+'Biz DRENE'!P85,0)</f>
        <v>61970.794691455907</v>
      </c>
      <c r="Q18" s="58">
        <f>IF(Q$4="X",'11M - LPS'!Q74+'Biz DRENE'!Q85,0)</f>
        <v>68438.977931472982</v>
      </c>
      <c r="R18" s="58">
        <f>IF(R$4="X",'11M - LPS'!R74+'Biz DRENE'!R85,0)</f>
        <v>74783.278767596596</v>
      </c>
      <c r="S18" s="58">
        <f>IF(S$4="X",'11M - LPS'!S74+'Biz DRENE'!S85,0)</f>
        <v>85254.116256458714</v>
      </c>
      <c r="T18" s="58">
        <f>IF(T$4="X",'11M - LPS'!T74+'Biz DRENE'!T85,0)</f>
        <v>112907.34424672382</v>
      </c>
      <c r="U18" s="58">
        <f>IF(U$4="X",'11M - LPS'!U74+'Biz DRENE'!U85,0)</f>
        <v>142785.09852887338</v>
      </c>
      <c r="V18" s="58">
        <f>IF(V$4="X",'11M - LPS'!V74+'Biz DRENE'!V85,0)</f>
        <v>171189.62470351614</v>
      </c>
      <c r="W18" s="58">
        <f>IF(W$4="X",'11M - LPS'!W74+'Biz DRENE'!W85,0)</f>
        <v>0</v>
      </c>
      <c r="X18" s="58">
        <f>IF(X$4="X",'11M - LPS'!X74+'Biz DRENE'!X85,0)</f>
        <v>0</v>
      </c>
      <c r="Y18" s="58">
        <f>IF(Y$4="X",'11M - LPS'!Y74+'Biz DRENE'!Y85,0)</f>
        <v>0</v>
      </c>
      <c r="Z18" s="58">
        <f>IF(Z$4="X",'11M - LPS'!Z74+'Biz DRENE'!Z85,0)</f>
        <v>0</v>
      </c>
      <c r="AA18" s="58">
        <f>IF(AA$4="X",'11M - LPS'!AA74+'Biz DRENE'!AA85,0)</f>
        <v>0</v>
      </c>
      <c r="AB18" s="58">
        <f>IF(AB$4="X",'11M - LPS'!AB74+'Biz DRENE'!AB85,0)</f>
        <v>0</v>
      </c>
      <c r="AC18" s="58">
        <f>IF(AC$4="X",'11M - LPS'!AC74+'Biz DRENE'!AC85,0)</f>
        <v>0</v>
      </c>
      <c r="AD18" s="58">
        <f>IF(AD$4="X",'11M - LPS'!AD74+'Biz DRENE'!AD85,0)</f>
        <v>0</v>
      </c>
      <c r="AE18" s="58">
        <f>IF(AE$4="X",'11M - LPS'!AE74+'Biz DRENE'!AE85,0)</f>
        <v>0</v>
      </c>
      <c r="AF18" s="58">
        <f>IF(AF$4="X",'11M - LPS'!AF74+'Biz DRENE'!AF85,0)</f>
        <v>0</v>
      </c>
      <c r="AG18" s="58">
        <f>IF(AG$4="X",'11M - LPS'!AG74+'Biz DRENE'!AG85,0)</f>
        <v>0</v>
      </c>
      <c r="AH18" s="58">
        <f>IF(AH$4="X",'11M - LPS'!AH74+'Biz DRENE'!AH85,0)</f>
        <v>0</v>
      </c>
      <c r="AI18" s="58">
        <f>IF(AI$4="X",'11M - LPS'!AI74+'Biz DRENE'!AI85,0)</f>
        <v>0</v>
      </c>
      <c r="AJ18" s="58">
        <f>IF(AJ$4="X",'11M - LPS'!AJ74+'Biz DRENE'!AJ85,0)</f>
        <v>0</v>
      </c>
      <c r="AK18" s="58">
        <f>IF(AK$4="X",'11M - LPS'!AK74+'Biz DRENE'!AK85,0)</f>
        <v>0</v>
      </c>
      <c r="AL18" s="58">
        <f>IF(AL$4="X",'11M - LPS'!AL74+'Biz DRENE'!AL85,0)</f>
        <v>0</v>
      </c>
      <c r="AM18" s="58">
        <f>IF(AM$4="X",'11M - LPS'!AM74+'Biz DRENE'!AM85,0)</f>
        <v>0</v>
      </c>
      <c r="AN18" s="58">
        <f>IF(AN$4="X",'11M - LPS'!AN74+'Biz DRENE'!AN85,0)</f>
        <v>0</v>
      </c>
      <c r="AO18" s="58">
        <f>IF(AO$4="X",'11M - LPS'!AO74+'Biz DRENE'!AO85,0)</f>
        <v>0</v>
      </c>
      <c r="AP18" s="58">
        <f>IF(AP$4="X",'11M - LPS'!AP74+'Biz DRENE'!AP85,0)</f>
        <v>0</v>
      </c>
      <c r="AQ18" s="58">
        <f>IF(AQ$4="X",'11M - LPS'!AQ74+'Biz DRENE'!AQ85,0)</f>
        <v>0</v>
      </c>
      <c r="AR18" s="58">
        <f>IF(AR$4="X",'11M - LPS'!AR74+'Biz DRENE'!AR85,0)</f>
        <v>0</v>
      </c>
      <c r="AS18" s="58">
        <f>IF(AS$4="X",'11M - LPS'!AS74+'Biz DRENE'!AS85,0)</f>
        <v>0</v>
      </c>
      <c r="AT18" s="58">
        <f>IF(AT$4="X",'11M - LPS'!AT74+'Biz DRENE'!AT85,0)</f>
        <v>0</v>
      </c>
      <c r="AU18" s="58">
        <f>IF(AU$4="X",'11M - LPS'!AU74+'Biz DRENE'!AU85,0)</f>
        <v>0</v>
      </c>
      <c r="AV18" s="58">
        <f>IF(AV$4="X",'11M - LPS'!AV74+'Biz DRENE'!AV85,0)</f>
        <v>0</v>
      </c>
      <c r="AW18" s="58">
        <f>IF(AW$4="X",'11M - LPS'!AW74+'Biz DRENE'!AW85,0)</f>
        <v>0</v>
      </c>
      <c r="AX18" s="58">
        <f>IF(AX$4="X",'11M - LPS'!AX74+'Biz DRENE'!AX85,0)</f>
        <v>0</v>
      </c>
      <c r="AY18" s="58">
        <f>IF(AY$4="X",'11M - LPS'!AY74+'Biz DRENE'!AY85,0)</f>
        <v>0</v>
      </c>
      <c r="AZ18" s="58">
        <f>IF(AZ$4="X",'11M - LPS'!AZ74+'Biz DRENE'!AZ85,0)</f>
        <v>0</v>
      </c>
      <c r="BA18" s="58">
        <f>IF(BA$4="X",'11M - LPS'!BA74+'Biz DRENE'!BA85,0)</f>
        <v>0</v>
      </c>
      <c r="BB18" s="58">
        <f>IF(BB$4="X",'11M - LPS'!BB74+'Biz DRENE'!BB85,0)</f>
        <v>0</v>
      </c>
      <c r="BC18" s="58">
        <f>IF(BC$4="X",'11M - LPS'!BC74+'Biz DRENE'!BC85,0)</f>
        <v>0</v>
      </c>
      <c r="BD18" s="58">
        <f>IF(BD$4="X",'11M - LPS'!BD74+'Biz DRENE'!BD85,0)</f>
        <v>0</v>
      </c>
      <c r="BE18" s="58">
        <f>IF(BE$4="X",'11M - LPS'!BE74+'Biz DRENE'!BE85,0)</f>
        <v>0</v>
      </c>
      <c r="BF18" s="58">
        <f>IF(BF$4="X",'11M - LPS'!BF74+'Biz DRENE'!BF85,0)</f>
        <v>0</v>
      </c>
      <c r="BG18" s="58">
        <f>IF(BG$4="X",'11M - LPS'!BG74+'Biz DRENE'!BG85,0)</f>
        <v>0</v>
      </c>
      <c r="BH18" s="58">
        <f>IF(BH$4="X",'11M - LPS'!BH74+'Biz DRENE'!BH85,0)</f>
        <v>0</v>
      </c>
      <c r="BI18" s="58">
        <f>IF(BI$4="X",'11M - LPS'!BI74+'Biz DRENE'!BI85,0)</f>
        <v>0</v>
      </c>
      <c r="BJ18" s="58">
        <f>IF(BJ$4="X",'11M - LPS'!BJ74+'Biz DRENE'!BJ85,0)</f>
        <v>0</v>
      </c>
      <c r="BK18" s="58">
        <f>IF(BK$4="X",'11M - LPS'!BK74+'Biz DRENE'!BK85,0)</f>
        <v>0</v>
      </c>
      <c r="BL18" s="58">
        <f>IF(BL$4="X",'11M - LPS'!BL74+'Biz DRENE'!BL85,0)</f>
        <v>0</v>
      </c>
      <c r="BM18" s="58">
        <f>IF(BM$4="X",'11M - LPS'!BM74+'Biz DRENE'!BM85,0)</f>
        <v>0</v>
      </c>
      <c r="BN18" s="58">
        <f>IF(BN$4="X",'11M - LPS'!BN74+'Biz DRENE'!BN85,0)</f>
        <v>0</v>
      </c>
      <c r="BO18" s="58">
        <f>IF(BO$4="X",'11M - LPS'!BO74+'Biz DRENE'!BO85,0)</f>
        <v>0</v>
      </c>
      <c r="BP18" s="58">
        <f>IF(BP$4="X",'11M - LPS'!BP74+'Biz DRENE'!BP85,0)</f>
        <v>0</v>
      </c>
      <c r="BQ18" s="58">
        <f>IF(BQ$4="X",'11M - LPS'!BQ74+'Biz DRENE'!BQ85,0)</f>
        <v>0</v>
      </c>
      <c r="BR18" s="58">
        <f>IF(BR$4="X",'11M - LPS'!BR74+'Biz DRENE'!BR85,0)</f>
        <v>0</v>
      </c>
      <c r="BS18" s="58">
        <f>IF(BS$4="X",'11M - LPS'!BS74+'Biz DRENE'!BS85,0)</f>
        <v>0</v>
      </c>
      <c r="BT18" s="58">
        <f>IF(BT$4="X",'11M - LPS'!BT74+'Biz DRENE'!BT85,0)</f>
        <v>0</v>
      </c>
      <c r="BU18" s="58">
        <f>IF(BU$4="X",'11M - LPS'!BU74+'Biz DRENE'!BU85,0)</f>
        <v>0</v>
      </c>
      <c r="BV18" s="58">
        <f>IF(BV$4="X",'11M - LPS'!BV74+'Biz DRENE'!BV85,0)</f>
        <v>0</v>
      </c>
      <c r="BW18" s="58">
        <f>IF(BW$4="X",'11M - LPS'!BW74+'Biz DRENE'!BW85,0)</f>
        <v>0</v>
      </c>
      <c r="BX18" s="58">
        <f>IF(BX$4="X",'11M - LPS'!BX74+'Biz DRENE'!BX85,0)</f>
        <v>0</v>
      </c>
      <c r="BY18" s="58">
        <f>IF(BY$4="X",'11M - LPS'!BY74+'Biz DRENE'!BY85,0)</f>
        <v>0</v>
      </c>
      <c r="BZ18" s="58">
        <f>IF(BZ$4="X",'11M - LPS'!BZ74+'Biz DRENE'!BZ85,0)</f>
        <v>0</v>
      </c>
      <c r="CA18" s="58">
        <f>IF(CA$4="X",'11M - LPS'!CA74+'Biz DRENE'!CA85,0)</f>
        <v>0</v>
      </c>
      <c r="CB18" s="58">
        <f>IF(CB$4="X",'11M - LPS'!CB74+'Biz DRENE'!CB85,0)</f>
        <v>0</v>
      </c>
      <c r="CC18" s="58">
        <f>IF(CC$4="X",'11M - LPS'!CC74+'Biz DRENE'!CC85,0)</f>
        <v>0</v>
      </c>
      <c r="CD18" s="58">
        <f>IF(CD$4="X",'11M - LPS'!CD74+'Biz DRENE'!CD85,0)</f>
        <v>0</v>
      </c>
      <c r="CE18" s="58">
        <f>IF(CE$4="X",'11M - LPS'!CE74+'Biz DRENE'!CE85,0)</f>
        <v>0</v>
      </c>
      <c r="CF18" s="58">
        <f>IF(CF$4="X",'11M - LPS'!CF74+'Biz DRENE'!CF85,0)</f>
        <v>0</v>
      </c>
      <c r="CG18" s="58">
        <f>IF(CG$4="X",'11M - LPS'!CG74+'Biz DRENE'!CG85,0)</f>
        <v>0</v>
      </c>
      <c r="CH18" s="176">
        <f>IF(CH$4="X",'11M - LPS'!CH74+'Biz DRENE'!CH85,0)</f>
        <v>0</v>
      </c>
    </row>
    <row r="19" spans="1:99" ht="15" thickBot="1" x14ac:dyDescent="0.35">
      <c r="A19" s="1"/>
      <c r="B19" s="63" t="s">
        <v>44</v>
      </c>
      <c r="C19" s="64">
        <f>SUM(C14:C18)</f>
        <v>82326.652541898948</v>
      </c>
      <c r="D19" s="52">
        <f t="shared" ref="D19:BO19" si="10">SUM(D14:D18)</f>
        <v>176651.29714722416</v>
      </c>
      <c r="E19" s="52">
        <f t="shared" si="10"/>
        <v>283879.76413890941</v>
      </c>
      <c r="F19" s="52">
        <f t="shared" si="10"/>
        <v>380845.86127825803</v>
      </c>
      <c r="G19" s="52">
        <f t="shared" si="10"/>
        <v>540969.43525666697</v>
      </c>
      <c r="H19" s="52">
        <f t="shared" si="10"/>
        <v>1090367.0943123505</v>
      </c>
      <c r="I19" s="52">
        <f t="shared" si="10"/>
        <v>1981339.4003820629</v>
      </c>
      <c r="J19" s="52">
        <f t="shared" si="10"/>
        <v>3055969.1013664757</v>
      </c>
      <c r="K19" s="52">
        <f t="shared" si="10"/>
        <v>4002695.5122003332</v>
      </c>
      <c r="L19" s="52">
        <f t="shared" si="10"/>
        <v>4501777.4825903596</v>
      </c>
      <c r="M19" s="52">
        <f t="shared" si="10"/>
        <v>5120118.8174238745</v>
      </c>
      <c r="N19" s="52">
        <f t="shared" si="10"/>
        <v>6020124.3435972314</v>
      </c>
      <c r="O19" s="52">
        <f t="shared" si="10"/>
        <v>7052629.4843555456</v>
      </c>
      <c r="P19" s="52">
        <f t="shared" si="10"/>
        <v>7936694.8986268854</v>
      </c>
      <c r="Q19" s="52">
        <f t="shared" si="10"/>
        <v>8846876.9352103211</v>
      </c>
      <c r="R19" s="52">
        <f t="shared" si="10"/>
        <v>9646232.7417568248</v>
      </c>
      <c r="S19" s="52">
        <f t="shared" si="10"/>
        <v>10596834.574443696</v>
      </c>
      <c r="T19" s="52">
        <f t="shared" si="10"/>
        <v>12817613.145206088</v>
      </c>
      <c r="U19" s="52">
        <f t="shared" si="10"/>
        <v>15451880.67723177</v>
      </c>
      <c r="V19" s="52">
        <f t="shared" si="10"/>
        <v>17949424.815669619</v>
      </c>
      <c r="W19" s="52">
        <f t="shared" si="10"/>
        <v>0</v>
      </c>
      <c r="X19" s="52">
        <f t="shared" si="10"/>
        <v>0</v>
      </c>
      <c r="Y19" s="52">
        <f t="shared" si="10"/>
        <v>0</v>
      </c>
      <c r="Z19" s="52">
        <f t="shared" si="10"/>
        <v>0</v>
      </c>
      <c r="AA19" s="52">
        <f t="shared" si="10"/>
        <v>0</v>
      </c>
      <c r="AB19" s="52">
        <f t="shared" si="10"/>
        <v>0</v>
      </c>
      <c r="AC19" s="52">
        <f t="shared" si="10"/>
        <v>0</v>
      </c>
      <c r="AD19" s="52">
        <f t="shared" si="10"/>
        <v>0</v>
      </c>
      <c r="AE19" s="52">
        <f t="shared" si="10"/>
        <v>0</v>
      </c>
      <c r="AF19" s="52">
        <f t="shared" si="10"/>
        <v>0</v>
      </c>
      <c r="AG19" s="52">
        <f t="shared" si="10"/>
        <v>0</v>
      </c>
      <c r="AH19" s="52">
        <f t="shared" si="10"/>
        <v>0</v>
      </c>
      <c r="AI19" s="52">
        <f t="shared" si="10"/>
        <v>0</v>
      </c>
      <c r="AJ19" s="52">
        <f t="shared" si="10"/>
        <v>0</v>
      </c>
      <c r="AK19" s="52">
        <f t="shared" si="10"/>
        <v>0</v>
      </c>
      <c r="AL19" s="52">
        <f t="shared" si="10"/>
        <v>0</v>
      </c>
      <c r="AM19" s="52">
        <f t="shared" si="10"/>
        <v>0</v>
      </c>
      <c r="AN19" s="52">
        <f t="shared" si="10"/>
        <v>0</v>
      </c>
      <c r="AO19" s="52">
        <f t="shared" si="10"/>
        <v>0</v>
      </c>
      <c r="AP19" s="52">
        <f t="shared" si="10"/>
        <v>0</v>
      </c>
      <c r="AQ19" s="52">
        <f t="shared" si="10"/>
        <v>0</v>
      </c>
      <c r="AR19" s="52">
        <f t="shared" si="10"/>
        <v>0</v>
      </c>
      <c r="AS19" s="52">
        <f t="shared" si="10"/>
        <v>0</v>
      </c>
      <c r="AT19" s="52">
        <f t="shared" si="10"/>
        <v>0</v>
      </c>
      <c r="AU19" s="52">
        <f t="shared" si="10"/>
        <v>0</v>
      </c>
      <c r="AV19" s="52">
        <f t="shared" si="10"/>
        <v>0</v>
      </c>
      <c r="AW19" s="52">
        <f t="shared" si="10"/>
        <v>0</v>
      </c>
      <c r="AX19" s="52">
        <f t="shared" si="10"/>
        <v>0</v>
      </c>
      <c r="AY19" s="52">
        <f t="shared" si="10"/>
        <v>0</v>
      </c>
      <c r="AZ19" s="52">
        <f t="shared" si="10"/>
        <v>0</v>
      </c>
      <c r="BA19" s="52">
        <f t="shared" si="10"/>
        <v>0</v>
      </c>
      <c r="BB19" s="52">
        <f t="shared" si="10"/>
        <v>0</v>
      </c>
      <c r="BC19" s="52">
        <f t="shared" si="10"/>
        <v>0</v>
      </c>
      <c r="BD19" s="52">
        <f t="shared" si="10"/>
        <v>0</v>
      </c>
      <c r="BE19" s="52">
        <f t="shared" si="10"/>
        <v>0</v>
      </c>
      <c r="BF19" s="52">
        <f t="shared" si="10"/>
        <v>0</v>
      </c>
      <c r="BG19" s="52">
        <f t="shared" si="10"/>
        <v>0</v>
      </c>
      <c r="BH19" s="52">
        <f t="shared" si="10"/>
        <v>0</v>
      </c>
      <c r="BI19" s="52">
        <f t="shared" si="10"/>
        <v>0</v>
      </c>
      <c r="BJ19" s="52">
        <f t="shared" si="10"/>
        <v>0</v>
      </c>
      <c r="BK19" s="52">
        <f t="shared" si="10"/>
        <v>0</v>
      </c>
      <c r="BL19" s="52">
        <f t="shared" si="10"/>
        <v>0</v>
      </c>
      <c r="BM19" s="52">
        <f t="shared" si="10"/>
        <v>0</v>
      </c>
      <c r="BN19" s="52">
        <f t="shared" si="10"/>
        <v>0</v>
      </c>
      <c r="BO19" s="52">
        <f t="shared" si="10"/>
        <v>0</v>
      </c>
      <c r="BP19" s="52">
        <f t="shared" ref="BP19:CH19" si="11">SUM(BP14:BP18)</f>
        <v>0</v>
      </c>
      <c r="BQ19" s="52">
        <f t="shared" si="11"/>
        <v>0</v>
      </c>
      <c r="BR19" s="52">
        <f t="shared" si="11"/>
        <v>0</v>
      </c>
      <c r="BS19" s="52">
        <f t="shared" si="11"/>
        <v>0</v>
      </c>
      <c r="BT19" s="52">
        <f t="shared" si="11"/>
        <v>0</v>
      </c>
      <c r="BU19" s="52">
        <f t="shared" si="11"/>
        <v>0</v>
      </c>
      <c r="BV19" s="52">
        <f t="shared" si="11"/>
        <v>0</v>
      </c>
      <c r="BW19" s="52">
        <f t="shared" si="11"/>
        <v>0</v>
      </c>
      <c r="BX19" s="52">
        <f t="shared" si="11"/>
        <v>0</v>
      </c>
      <c r="BY19" s="52">
        <f t="shared" si="11"/>
        <v>0</v>
      </c>
      <c r="BZ19" s="52">
        <f t="shared" si="11"/>
        <v>0</v>
      </c>
      <c r="CA19" s="52">
        <f t="shared" si="11"/>
        <v>0</v>
      </c>
      <c r="CB19" s="52">
        <f t="shared" si="11"/>
        <v>0</v>
      </c>
      <c r="CC19" s="52">
        <f t="shared" si="11"/>
        <v>0</v>
      </c>
      <c r="CD19" s="52">
        <f t="shared" si="11"/>
        <v>0</v>
      </c>
      <c r="CE19" s="52">
        <f t="shared" si="11"/>
        <v>0</v>
      </c>
      <c r="CF19" s="52">
        <f t="shared" si="11"/>
        <v>0</v>
      </c>
      <c r="CG19" s="52">
        <f t="shared" si="11"/>
        <v>0</v>
      </c>
      <c r="CH19" s="70">
        <f t="shared" si="11"/>
        <v>0</v>
      </c>
    </row>
    <row r="20" spans="1:99" ht="15" thickBot="1" x14ac:dyDescent="0.35">
      <c r="B20" s="178"/>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178"/>
    </row>
    <row r="21" spans="1:99" ht="15" thickBot="1" x14ac:dyDescent="0.35">
      <c r="B21" s="198" t="s">
        <v>107</v>
      </c>
      <c r="C21" s="164">
        <f>C13</f>
        <v>43831</v>
      </c>
      <c r="D21" s="196">
        <f>' 1M - RES'!D19</f>
        <v>43862</v>
      </c>
      <c r="E21" s="196">
        <f>' 1M - RES'!E19</f>
        <v>43891</v>
      </c>
      <c r="F21" s="196">
        <f>' 1M - RES'!F19</f>
        <v>43922</v>
      </c>
      <c r="G21" s="196">
        <f>' 1M - RES'!G19</f>
        <v>43952</v>
      </c>
      <c r="H21" s="196">
        <f>' 1M - RES'!H19</f>
        <v>43983</v>
      </c>
      <c r="I21" s="196">
        <f>' 1M - RES'!I19</f>
        <v>44013</v>
      </c>
      <c r="J21" s="196">
        <f>' 1M - RES'!J19</f>
        <v>44044</v>
      </c>
      <c r="K21" s="196">
        <f>' 1M - RES'!K19</f>
        <v>44075</v>
      </c>
      <c r="L21" s="196">
        <f>' 1M - RES'!L19</f>
        <v>44105</v>
      </c>
      <c r="M21" s="196">
        <f>' 1M - RES'!M19</f>
        <v>44136</v>
      </c>
      <c r="N21" s="196">
        <f>' 1M - RES'!N19</f>
        <v>44166</v>
      </c>
      <c r="O21" s="196">
        <f>' 1M - RES'!O19</f>
        <v>44197</v>
      </c>
      <c r="P21" s="196">
        <f>' 1M - RES'!P19</f>
        <v>44228</v>
      </c>
      <c r="Q21" s="196">
        <f>' 1M - RES'!Q19</f>
        <v>44256</v>
      </c>
      <c r="R21" s="196">
        <f>' 1M - RES'!R19</f>
        <v>44287</v>
      </c>
      <c r="S21" s="196">
        <f>' 1M - RES'!S19</f>
        <v>44317</v>
      </c>
      <c r="T21" s="196">
        <f>' 1M - RES'!T19</f>
        <v>44348</v>
      </c>
      <c r="U21" s="196">
        <f>' 1M - RES'!U19</f>
        <v>44378</v>
      </c>
      <c r="V21" s="196">
        <f>' 1M - RES'!V19</f>
        <v>44409</v>
      </c>
      <c r="W21" s="196">
        <f>' 1M - RES'!W19</f>
        <v>44440</v>
      </c>
      <c r="X21" s="196">
        <f>' 1M - RES'!X19</f>
        <v>44470</v>
      </c>
      <c r="Y21" s="196">
        <f>' 1M - RES'!Y19</f>
        <v>44501</v>
      </c>
      <c r="Z21" s="196">
        <f>' 1M - RES'!Z19</f>
        <v>44531</v>
      </c>
      <c r="AA21" s="196">
        <f>' 1M - RES'!AA19</f>
        <v>44562</v>
      </c>
      <c r="AB21" s="196">
        <f>' 1M - RES'!AB19</f>
        <v>44593</v>
      </c>
      <c r="AC21" s="196">
        <f>' 1M - RES'!AC19</f>
        <v>44621</v>
      </c>
      <c r="AD21" s="196">
        <f>' 1M - RES'!AD19</f>
        <v>44652</v>
      </c>
      <c r="AE21" s="196">
        <f>' 1M - RES'!AE19</f>
        <v>44682</v>
      </c>
      <c r="AF21" s="196">
        <f>' 1M - RES'!AF19</f>
        <v>44713</v>
      </c>
      <c r="AG21" s="196">
        <f>' 1M - RES'!AG19</f>
        <v>44743</v>
      </c>
      <c r="AH21" s="196">
        <f>' 1M - RES'!AH19</f>
        <v>44774</v>
      </c>
      <c r="AI21" s="196">
        <f>' 1M - RES'!AI19</f>
        <v>44805</v>
      </c>
      <c r="AJ21" s="196">
        <f>' 1M - RES'!AJ19</f>
        <v>44835</v>
      </c>
      <c r="AK21" s="196">
        <f>' 1M - RES'!AK19</f>
        <v>44866</v>
      </c>
      <c r="AL21" s="196">
        <f>' 1M - RES'!AL19</f>
        <v>44896</v>
      </c>
      <c r="AM21" s="196">
        <f>' 1M - RES'!AM19</f>
        <v>44927</v>
      </c>
      <c r="AN21" s="196">
        <f>' 1M - RES'!AN19</f>
        <v>44958</v>
      </c>
      <c r="AO21" s="196">
        <f>' 1M - RES'!AO19</f>
        <v>44986</v>
      </c>
      <c r="AP21" s="196">
        <f>' 1M - RES'!AP19</f>
        <v>45017</v>
      </c>
      <c r="AQ21" s="196">
        <f>' 1M - RES'!AQ19</f>
        <v>45047</v>
      </c>
      <c r="AR21" s="196">
        <f>' 1M - RES'!AR19</f>
        <v>45078</v>
      </c>
      <c r="AS21" s="196">
        <f>' 1M - RES'!AS19</f>
        <v>45108</v>
      </c>
      <c r="AT21" s="196">
        <f>' 1M - RES'!AT19</f>
        <v>45139</v>
      </c>
      <c r="AU21" s="196">
        <f>' 1M - RES'!AU19</f>
        <v>45170</v>
      </c>
      <c r="AV21" s="196">
        <f>' 1M - RES'!AV19</f>
        <v>45200</v>
      </c>
      <c r="AW21" s="196">
        <f>' 1M - RES'!AW19</f>
        <v>45231</v>
      </c>
      <c r="AX21" s="196">
        <f>' 1M - RES'!AX19</f>
        <v>45261</v>
      </c>
      <c r="AY21" s="196">
        <f>' 1M - RES'!AY19</f>
        <v>45292</v>
      </c>
      <c r="AZ21" s="196">
        <f>' 1M - RES'!AZ19</f>
        <v>45323</v>
      </c>
      <c r="BA21" s="196">
        <f>' 1M - RES'!BA19</f>
        <v>45352</v>
      </c>
      <c r="BB21" s="196">
        <f>' 1M - RES'!BB19</f>
        <v>45383</v>
      </c>
      <c r="BC21" s="196">
        <f>' 1M - RES'!BC19</f>
        <v>45413</v>
      </c>
      <c r="BD21" s="196">
        <f>' 1M - RES'!BD19</f>
        <v>45444</v>
      </c>
      <c r="BE21" s="196">
        <f>' 1M - RES'!BE19</f>
        <v>45474</v>
      </c>
      <c r="BF21" s="196">
        <f>' 1M - RES'!BF19</f>
        <v>45505</v>
      </c>
      <c r="BG21" s="196">
        <f>' 1M - RES'!BG19</f>
        <v>45536</v>
      </c>
      <c r="BH21" s="196">
        <f>' 1M - RES'!BH19</f>
        <v>45566</v>
      </c>
      <c r="BI21" s="196">
        <f>' 1M - RES'!BI19</f>
        <v>45597</v>
      </c>
      <c r="BJ21" s="196">
        <f>' 1M - RES'!BJ19</f>
        <v>45627</v>
      </c>
      <c r="BK21" s="196">
        <f>' 1M - RES'!BK19</f>
        <v>45658</v>
      </c>
      <c r="BL21" s="196">
        <f>' 1M - RES'!BL19</f>
        <v>45689</v>
      </c>
      <c r="BM21" s="196">
        <f>' 1M - RES'!BM19</f>
        <v>45717</v>
      </c>
      <c r="BN21" s="196">
        <f>' 1M - RES'!BN19</f>
        <v>45748</v>
      </c>
      <c r="BO21" s="196">
        <f>' 1M - RES'!BO19</f>
        <v>45778</v>
      </c>
      <c r="BP21" s="196">
        <f>' 1M - RES'!BP19</f>
        <v>45809</v>
      </c>
      <c r="BQ21" s="196">
        <f>' 1M - RES'!BQ19</f>
        <v>45839</v>
      </c>
      <c r="BR21" s="196">
        <f>' 1M - RES'!BR19</f>
        <v>45870</v>
      </c>
      <c r="BS21" s="196">
        <f>' 1M - RES'!BS19</f>
        <v>45901</v>
      </c>
      <c r="BT21" s="196">
        <f>' 1M - RES'!BT19</f>
        <v>45931</v>
      </c>
      <c r="BU21" s="196">
        <f>' 1M - RES'!BU19</f>
        <v>45962</v>
      </c>
      <c r="BV21" s="196">
        <f>' 1M - RES'!BV19</f>
        <v>45992</v>
      </c>
      <c r="BW21" s="196">
        <f>' 1M - RES'!BW19</f>
        <v>46023</v>
      </c>
      <c r="BX21" s="196">
        <f>' 1M - RES'!BX19</f>
        <v>46054</v>
      </c>
      <c r="BY21" s="196">
        <f>' 1M - RES'!BY19</f>
        <v>46082</v>
      </c>
      <c r="BZ21" s="196">
        <f>' 1M - RES'!BZ19</f>
        <v>46113</v>
      </c>
      <c r="CA21" s="196">
        <f>' 1M - RES'!CA19</f>
        <v>46143</v>
      </c>
      <c r="CB21" s="196">
        <f>' 1M - RES'!CB19</f>
        <v>46174</v>
      </c>
      <c r="CC21" s="196">
        <f>' 1M - RES'!CC19</f>
        <v>46204</v>
      </c>
      <c r="CD21" s="196">
        <f>' 1M - RES'!CD19</f>
        <v>46235</v>
      </c>
      <c r="CE21" s="196">
        <f>' 1M - RES'!CE19</f>
        <v>46266</v>
      </c>
      <c r="CF21" s="196">
        <f>' 1M - RES'!CF19</f>
        <v>46296</v>
      </c>
      <c r="CG21" s="196">
        <f>' 1M - RES'!CG19</f>
        <v>46327</v>
      </c>
      <c r="CH21" s="197">
        <f>' 1M - RES'!CH19</f>
        <v>46357</v>
      </c>
    </row>
    <row r="22" spans="1:99" x14ac:dyDescent="0.3">
      <c r="B22" s="69" t="s">
        <v>48</v>
      </c>
      <c r="C22" s="66">
        <f>IF(C$4="X",' LI 1M - RES'!C62,0)</f>
        <v>0</v>
      </c>
      <c r="D22" s="66">
        <f>IF(D$4="X",' LI 1M - RES'!D62,0)</f>
        <v>175.40688739714713</v>
      </c>
      <c r="E22" s="66">
        <f>IF(E$4="X",' LI 1M - RES'!E62,0)</f>
        <v>562.19162739560807</v>
      </c>
      <c r="F22" s="66">
        <f>IF(F$4="X",' LI 1M - RES'!F62,0)</f>
        <v>1879.5298468862925</v>
      </c>
      <c r="G22" s="66">
        <f>IF(G$4="X",' LI 1M - RES'!G62,0)</f>
        <v>4050.5298787252714</v>
      </c>
      <c r="H22" s="66">
        <f>IF(H$4="X",' LI 1M - RES'!H62,0)</f>
        <v>15926.93046650309</v>
      </c>
      <c r="I22" s="66">
        <f>IF(I$4="X",' LI 1M - RES'!I62,0)</f>
        <v>37866.681613874127</v>
      </c>
      <c r="J22" s="66">
        <f>IF(J$4="X",' LI 1M - RES'!J62,0)</f>
        <v>77035.315123856097</v>
      </c>
      <c r="K22" s="66">
        <f>IF(K$4="X",' LI 1M - RES'!K62,0)</f>
        <v>124323.80535728051</v>
      </c>
      <c r="L22" s="66">
        <f>IF(L$4="X",' LI 1M - RES'!L62,0)</f>
        <v>146971.08134550572</v>
      </c>
      <c r="M22" s="66">
        <f>IF(M$4="X",' LI 1M - RES'!M62,0)</f>
        <v>181109.46512757044</v>
      </c>
      <c r="N22" s="66">
        <f>IF(N$4="X",' LI 1M - RES'!N62,0)</f>
        <v>228957.80408148875</v>
      </c>
      <c r="O22" s="66">
        <f>IF(O$4="X",' LI 1M - RES'!O62,0)</f>
        <v>278248.11997547396</v>
      </c>
      <c r="P22" s="66">
        <f>IF(P$4="X",' LI 1M - RES'!P62,0)</f>
        <v>321855.02180197497</v>
      </c>
      <c r="Q22" s="66">
        <f>IF(Q$4="X",' LI 1M - RES'!Q62,0)</f>
        <v>364299.83360404026</v>
      </c>
      <c r="R22" s="66">
        <f>IF(R$4="X",' LI 1M - RES'!R62,0)</f>
        <v>398334.76767224644</v>
      </c>
      <c r="S22" s="66">
        <f>IF(S$4="X",' LI 1M - RES'!S62,0)</f>
        <v>432700.16581310169</v>
      </c>
      <c r="T22" s="66">
        <f>IF(T$4="X",' LI 1M - RES'!T62,0)</f>
        <v>521115.0392278838</v>
      </c>
      <c r="U22" s="66">
        <f>IF(U$4="X",' LI 1M - RES'!U62,0)</f>
        <v>621928.78698658908</v>
      </c>
      <c r="V22" s="66">
        <f>IF(V$4="X",' LI 1M - RES'!V62,0)</f>
        <v>721549.67177837191</v>
      </c>
      <c r="W22" s="66">
        <f>IF(W$4="X",' LI 1M - RES'!W62,0)</f>
        <v>0</v>
      </c>
      <c r="X22" s="66">
        <f>IF(X$4="X",' LI 1M - RES'!X62,0)</f>
        <v>0</v>
      </c>
      <c r="Y22" s="66">
        <f>IF(Y$4="X",' LI 1M - RES'!Y62,0)</f>
        <v>0</v>
      </c>
      <c r="Z22" s="66">
        <f>IF(Z$4="X",' LI 1M - RES'!Z62,0)</f>
        <v>0</v>
      </c>
      <c r="AA22" s="66">
        <f>IF(AA$4="X",' LI 1M - RES'!AA62,0)</f>
        <v>0</v>
      </c>
      <c r="AB22" s="66">
        <f>IF(AB$4="X",' LI 1M - RES'!AB62,0)</f>
        <v>0</v>
      </c>
      <c r="AC22" s="66">
        <f>IF(AC$4="X",' LI 1M - RES'!AC62,0)</f>
        <v>0</v>
      </c>
      <c r="AD22" s="66">
        <f>IF(AD$4="X",' LI 1M - RES'!AD62,0)</f>
        <v>0</v>
      </c>
      <c r="AE22" s="66">
        <f>IF(AE$4="X",' LI 1M - RES'!AE62,0)</f>
        <v>0</v>
      </c>
      <c r="AF22" s="66">
        <f>IF(AF$4="X",' LI 1M - RES'!AF62,0)</f>
        <v>0</v>
      </c>
      <c r="AG22" s="66">
        <f>IF(AG$4="X",' LI 1M - RES'!AG62,0)</f>
        <v>0</v>
      </c>
      <c r="AH22" s="66">
        <f>IF(AH$4="X",' LI 1M - RES'!AH62,0)</f>
        <v>0</v>
      </c>
      <c r="AI22" s="66">
        <f>IF(AI$4="X",' LI 1M - RES'!AI62,0)</f>
        <v>0</v>
      </c>
      <c r="AJ22" s="66">
        <f>IF(AJ$4="X",' LI 1M - RES'!AJ62,0)</f>
        <v>0</v>
      </c>
      <c r="AK22" s="66">
        <f>IF(AK$4="X",' LI 1M - RES'!AK62,0)</f>
        <v>0</v>
      </c>
      <c r="AL22" s="66">
        <f>IF(AL$4="X",' LI 1M - RES'!AL62,0)</f>
        <v>0</v>
      </c>
      <c r="AM22" s="66">
        <f>IF(AM$4="X",' LI 1M - RES'!AM62,0)</f>
        <v>0</v>
      </c>
      <c r="AN22" s="66">
        <f>IF(AN$4="X",' LI 1M - RES'!AN62,0)</f>
        <v>0</v>
      </c>
      <c r="AO22" s="66">
        <f>IF(AO$4="X",' LI 1M - RES'!AO62,0)</f>
        <v>0</v>
      </c>
      <c r="AP22" s="66">
        <f>IF(AP$4="X",' LI 1M - RES'!AP62,0)</f>
        <v>0</v>
      </c>
      <c r="AQ22" s="66">
        <f>IF(AQ$4="X",' LI 1M - RES'!AQ62,0)</f>
        <v>0</v>
      </c>
      <c r="AR22" s="66">
        <f>IF(AR$4="X",' LI 1M - RES'!AR62,0)</f>
        <v>0</v>
      </c>
      <c r="AS22" s="66">
        <f>IF(AS$4="X",' LI 1M - RES'!AS62,0)</f>
        <v>0</v>
      </c>
      <c r="AT22" s="66">
        <f>IF(AT$4="X",' LI 1M - RES'!AT62,0)</f>
        <v>0</v>
      </c>
      <c r="AU22" s="66">
        <f>IF(AU$4="X",' LI 1M - RES'!AU62,0)</f>
        <v>0</v>
      </c>
      <c r="AV22" s="66">
        <f>IF(AV$4="X",' LI 1M - RES'!AV62,0)</f>
        <v>0</v>
      </c>
      <c r="AW22" s="66">
        <f>IF(AW$4="X",' LI 1M - RES'!AW62,0)</f>
        <v>0</v>
      </c>
      <c r="AX22" s="66">
        <f>IF(AX$4="X",' LI 1M - RES'!AX62,0)</f>
        <v>0</v>
      </c>
      <c r="AY22" s="66">
        <f>IF(AY$4="X",' LI 1M - RES'!AY62,0)</f>
        <v>0</v>
      </c>
      <c r="AZ22" s="66">
        <f>IF(AZ$4="X",' LI 1M - RES'!AZ62,0)</f>
        <v>0</v>
      </c>
      <c r="BA22" s="66">
        <f>IF(BA$4="X",' LI 1M - RES'!BA62,0)</f>
        <v>0</v>
      </c>
      <c r="BB22" s="66">
        <f>IF(BB$4="X",' LI 1M - RES'!BB62,0)</f>
        <v>0</v>
      </c>
      <c r="BC22" s="66">
        <f>IF(BC$4="X",' LI 1M - RES'!BC62,0)</f>
        <v>0</v>
      </c>
      <c r="BD22" s="66">
        <f>IF(BD$4="X",' LI 1M - RES'!BD62,0)</f>
        <v>0</v>
      </c>
      <c r="BE22" s="66">
        <f>IF(BE$4="X",' LI 1M - RES'!BE62,0)</f>
        <v>0</v>
      </c>
      <c r="BF22" s="66">
        <f>IF(BF$4="X",' LI 1M - RES'!BF62,0)</f>
        <v>0</v>
      </c>
      <c r="BG22" s="66">
        <f>IF(BG$4="X",' LI 1M - RES'!BG62,0)</f>
        <v>0</v>
      </c>
      <c r="BH22" s="66">
        <f>IF(BH$4="X",' LI 1M - RES'!BH62,0)</f>
        <v>0</v>
      </c>
      <c r="BI22" s="66">
        <f>IF(BI$4="X",' LI 1M - RES'!BI62,0)</f>
        <v>0</v>
      </c>
      <c r="BJ22" s="66">
        <f>IF(BJ$4="X",' LI 1M - RES'!BJ62,0)</f>
        <v>0</v>
      </c>
      <c r="BK22" s="66">
        <f>IF(BK$4="X",' LI 1M - RES'!BK62,0)</f>
        <v>0</v>
      </c>
      <c r="BL22" s="66">
        <f>IF(BL$4="X",' LI 1M - RES'!BL62,0)</f>
        <v>0</v>
      </c>
      <c r="BM22" s="66">
        <f>IF(BM$4="X",' LI 1M - RES'!BM62,0)</f>
        <v>0</v>
      </c>
      <c r="BN22" s="66">
        <f>IF(BN$4="X",' LI 1M - RES'!BN62,0)</f>
        <v>0</v>
      </c>
      <c r="BO22" s="66">
        <f>IF(BO$4="X",' LI 1M - RES'!BO62,0)</f>
        <v>0</v>
      </c>
      <c r="BP22" s="66">
        <f>IF(BP$4="X",' LI 1M - RES'!BP62,0)</f>
        <v>0</v>
      </c>
      <c r="BQ22" s="66">
        <f>IF(BQ$4="X",' LI 1M - RES'!BQ62,0)</f>
        <v>0</v>
      </c>
      <c r="BR22" s="66">
        <f>IF(BR$4="X",' LI 1M - RES'!BR62,0)</f>
        <v>0</v>
      </c>
      <c r="BS22" s="66">
        <f>IF(BS$4="X",' LI 1M - RES'!BS62,0)</f>
        <v>0</v>
      </c>
      <c r="BT22" s="66">
        <f>IF(BT$4="X",' LI 1M - RES'!BT62,0)</f>
        <v>0</v>
      </c>
      <c r="BU22" s="66">
        <f>IF(BU$4="X",' LI 1M - RES'!BU62,0)</f>
        <v>0</v>
      </c>
      <c r="BV22" s="66">
        <f>IF(BV$4="X",' LI 1M - RES'!BV62,0)</f>
        <v>0</v>
      </c>
      <c r="BW22" s="66">
        <f>IF(BW$4="X",' LI 1M - RES'!BW62,0)</f>
        <v>0</v>
      </c>
      <c r="BX22" s="66">
        <f>IF(BX$4="X",' LI 1M - RES'!BX62,0)</f>
        <v>0</v>
      </c>
      <c r="BY22" s="66">
        <f>IF(BY$4="X",' LI 1M - RES'!BY62,0)</f>
        <v>0</v>
      </c>
      <c r="BZ22" s="66">
        <f>IF(BZ$4="X",' LI 1M - RES'!BZ62,0)</f>
        <v>0</v>
      </c>
      <c r="CA22" s="66">
        <f>IF(CA$4="X",' LI 1M - RES'!CA62,0)</f>
        <v>0</v>
      </c>
      <c r="CB22" s="66">
        <f>IF(CB$4="X",' LI 1M - RES'!CB62,0)</f>
        <v>0</v>
      </c>
      <c r="CC22" s="66">
        <f>IF(CC$4="X",' LI 1M - RES'!CC62,0)</f>
        <v>0</v>
      </c>
      <c r="CD22" s="66">
        <f>IF(CD$4="X",' LI 1M - RES'!CD62,0)</f>
        <v>0</v>
      </c>
      <c r="CE22" s="66">
        <f>IF(CE$4="X",' LI 1M - RES'!CE62,0)</f>
        <v>0</v>
      </c>
      <c r="CF22" s="66">
        <f>IF(CF$4="X",' LI 1M - RES'!CF62,0)</f>
        <v>0</v>
      </c>
      <c r="CG22" s="66">
        <f>IF(CG$4="X",' LI 1M - RES'!CG62,0)</f>
        <v>0</v>
      </c>
      <c r="CH22" s="173">
        <f>IF(CH$4="X",' LI 1M - RES'!CH62,0)</f>
        <v>0</v>
      </c>
    </row>
    <row r="23" spans="1:99" x14ac:dyDescent="0.3">
      <c r="B23" s="62" t="s">
        <v>53</v>
      </c>
      <c r="C23" s="57">
        <f>IF(C$4="X",'LI 2M - SGS'!C74,0)</f>
        <v>0</v>
      </c>
      <c r="D23" s="57">
        <f>IF(D$4="X",'LI 2M - SGS'!D74,0)</f>
        <v>115.7911985096775</v>
      </c>
      <c r="E23" s="57">
        <f>IF(E$4="X",'LI 2M - SGS'!E74,0)</f>
        <v>424.57690141734082</v>
      </c>
      <c r="F23" s="57">
        <f>IF(F$4="X",'LI 2M - SGS'!F74,0)</f>
        <v>1285.6267423081113</v>
      </c>
      <c r="G23" s="57">
        <f>IF(G$4="X",'LI 2M - SGS'!G74,0)</f>
        <v>3015.3777625579651</v>
      </c>
      <c r="H23" s="57">
        <f>IF(H$4="X",'LI 2M - SGS'!H74,0)</f>
        <v>5079.1237373112281</v>
      </c>
      <c r="I23" s="57">
        <f>IF(I$4="X",'LI 2M - SGS'!I74,0)</f>
        <v>7729.2699987828764</v>
      </c>
      <c r="J23" s="57">
        <f>IF(J$4="X",'LI 2M - SGS'!J74,0)</f>
        <v>9979.1077231751915</v>
      </c>
      <c r="K23" s="57">
        <f>IF(K$4="X",'LI 2M - SGS'!K74,0)</f>
        <v>12482.652126281122</v>
      </c>
      <c r="L23" s="57">
        <f>IF(L$4="X",'LI 2M - SGS'!L74,0)</f>
        <v>14692.300607871564</v>
      </c>
      <c r="M23" s="57">
        <f>IF(M$4="X",'LI 2M - SGS'!M74,0)</f>
        <v>16870.036013303292</v>
      </c>
      <c r="N23" s="57">
        <f>IF(N$4="X",'LI 2M - SGS'!N74,0)</f>
        <v>19129.967696626562</v>
      </c>
      <c r="O23" s="57">
        <f>IF(O$4="X",'LI 2M - SGS'!O74,0)</f>
        <v>21501.515531936213</v>
      </c>
      <c r="P23" s="57">
        <f>IF(P$4="X",'LI 2M - SGS'!P74,0)</f>
        <v>23386.163827264809</v>
      </c>
      <c r="Q23" s="57">
        <f>IF(Q$4="X",'LI 2M - SGS'!Q74,0)</f>
        <v>25401.085140312985</v>
      </c>
      <c r="R23" s="57">
        <f>IF(R$4="X",'LI 2M - SGS'!R74,0)</f>
        <v>27386.011427306374</v>
      </c>
      <c r="S23" s="57">
        <f>IF(S$4="X",'LI 2M - SGS'!S74,0)</f>
        <v>29928.731052708528</v>
      </c>
      <c r="T23" s="57">
        <f>IF(T$4="X",'LI 2M - SGS'!T74,0)</f>
        <v>32975.629796223126</v>
      </c>
      <c r="U23" s="57">
        <f>IF(U$4="X",'LI 2M - SGS'!U74,0)</f>
        <v>36866.74573605138</v>
      </c>
      <c r="V23" s="57">
        <f>IF(V$4="X",'LI 2M - SGS'!V74,0)</f>
        <v>39983.253291708919</v>
      </c>
      <c r="W23" s="57">
        <f>IF(W$4="X",'LI 2M - SGS'!W74,0)</f>
        <v>0</v>
      </c>
      <c r="X23" s="57">
        <f>IF(X$4="X",'LI 2M - SGS'!X74,0)</f>
        <v>0</v>
      </c>
      <c r="Y23" s="57">
        <f>IF(Y$4="X",'LI 2M - SGS'!Y74,0)</f>
        <v>0</v>
      </c>
      <c r="Z23" s="57">
        <f>IF(Z$4="X",'LI 2M - SGS'!Z74,0)</f>
        <v>0</v>
      </c>
      <c r="AA23" s="57">
        <f>IF(AA$4="X",'LI 2M - SGS'!AA74,0)</f>
        <v>0</v>
      </c>
      <c r="AB23" s="57">
        <f>IF(AB$4="X",'LI 2M - SGS'!AB74,0)</f>
        <v>0</v>
      </c>
      <c r="AC23" s="57">
        <f>IF(AC$4="X",'LI 2M - SGS'!AC74,0)</f>
        <v>0</v>
      </c>
      <c r="AD23" s="57">
        <f>IF(AD$4="X",'LI 2M - SGS'!AD74,0)</f>
        <v>0</v>
      </c>
      <c r="AE23" s="57">
        <f>IF(AE$4="X",'LI 2M - SGS'!AE74,0)</f>
        <v>0</v>
      </c>
      <c r="AF23" s="57">
        <f>IF(AF$4="X",'LI 2M - SGS'!AF74,0)</f>
        <v>0</v>
      </c>
      <c r="AG23" s="57">
        <f>IF(AG$4="X",'LI 2M - SGS'!AG74,0)</f>
        <v>0</v>
      </c>
      <c r="AH23" s="57">
        <f>IF(AH$4="X",'LI 2M - SGS'!AH74,0)</f>
        <v>0</v>
      </c>
      <c r="AI23" s="57">
        <f>IF(AI$4="X",'LI 2M - SGS'!AI74,0)</f>
        <v>0</v>
      </c>
      <c r="AJ23" s="57">
        <f>IF(AJ$4="X",'LI 2M - SGS'!AJ74,0)</f>
        <v>0</v>
      </c>
      <c r="AK23" s="57">
        <f>IF(AK$4="X",'LI 2M - SGS'!AK74,0)</f>
        <v>0</v>
      </c>
      <c r="AL23" s="57">
        <f>IF(AL$4="X",'LI 2M - SGS'!AL74,0)</f>
        <v>0</v>
      </c>
      <c r="AM23" s="57">
        <f>IF(AM$4="X",'LI 2M - SGS'!AM74,0)</f>
        <v>0</v>
      </c>
      <c r="AN23" s="57">
        <f>IF(AN$4="X",'LI 2M - SGS'!AN74,0)</f>
        <v>0</v>
      </c>
      <c r="AO23" s="57">
        <f>IF(AO$4="X",'LI 2M - SGS'!AO74,0)</f>
        <v>0</v>
      </c>
      <c r="AP23" s="57">
        <f>IF(AP$4="X",'LI 2M - SGS'!AP74,0)</f>
        <v>0</v>
      </c>
      <c r="AQ23" s="57">
        <f>IF(AQ$4="X",'LI 2M - SGS'!AQ74,0)</f>
        <v>0</v>
      </c>
      <c r="AR23" s="57">
        <f>IF(AR$4="X",'LI 2M - SGS'!AR74,0)</f>
        <v>0</v>
      </c>
      <c r="AS23" s="57">
        <f>IF(AS$4="X",'LI 2M - SGS'!AS74,0)</f>
        <v>0</v>
      </c>
      <c r="AT23" s="57">
        <f>IF(AT$4="X",'LI 2M - SGS'!AT74,0)</f>
        <v>0</v>
      </c>
      <c r="AU23" s="57">
        <f>IF(AU$4="X",'LI 2M - SGS'!AU74,0)</f>
        <v>0</v>
      </c>
      <c r="AV23" s="57">
        <f>IF(AV$4="X",'LI 2M - SGS'!AV74,0)</f>
        <v>0</v>
      </c>
      <c r="AW23" s="57">
        <f>IF(AW$4="X",'LI 2M - SGS'!AW74,0)</f>
        <v>0</v>
      </c>
      <c r="AX23" s="57">
        <f>IF(AX$4="X",'LI 2M - SGS'!AX74,0)</f>
        <v>0</v>
      </c>
      <c r="AY23" s="57">
        <f>IF(AY$4="X",'LI 2M - SGS'!AY74,0)</f>
        <v>0</v>
      </c>
      <c r="AZ23" s="57">
        <f>IF(AZ$4="X",'LI 2M - SGS'!AZ74,0)</f>
        <v>0</v>
      </c>
      <c r="BA23" s="57">
        <f>IF(BA$4="X",'LI 2M - SGS'!BA74,0)</f>
        <v>0</v>
      </c>
      <c r="BB23" s="57">
        <f>IF(BB$4="X",'LI 2M - SGS'!BB74,0)</f>
        <v>0</v>
      </c>
      <c r="BC23" s="57">
        <f>IF(BC$4="X",'LI 2M - SGS'!BC74,0)</f>
        <v>0</v>
      </c>
      <c r="BD23" s="57">
        <f>IF(BD$4="X",'LI 2M - SGS'!BD74,0)</f>
        <v>0</v>
      </c>
      <c r="BE23" s="57">
        <f>IF(BE$4="X",'LI 2M - SGS'!BE74,0)</f>
        <v>0</v>
      </c>
      <c r="BF23" s="57">
        <f>IF(BF$4="X",'LI 2M - SGS'!BF74,0)</f>
        <v>0</v>
      </c>
      <c r="BG23" s="57">
        <f>IF(BG$4="X",'LI 2M - SGS'!BG74,0)</f>
        <v>0</v>
      </c>
      <c r="BH23" s="57">
        <f>IF(BH$4="X",'LI 2M - SGS'!BH74,0)</f>
        <v>0</v>
      </c>
      <c r="BI23" s="57">
        <f>IF(BI$4="X",'LI 2M - SGS'!BI74,0)</f>
        <v>0</v>
      </c>
      <c r="BJ23" s="57">
        <f>IF(BJ$4="X",'LI 2M - SGS'!BJ74,0)</f>
        <v>0</v>
      </c>
      <c r="BK23" s="57">
        <f>IF(BK$4="X",'LI 2M - SGS'!BK74,0)</f>
        <v>0</v>
      </c>
      <c r="BL23" s="57">
        <f>IF(BL$4="X",'LI 2M - SGS'!BL74,0)</f>
        <v>0</v>
      </c>
      <c r="BM23" s="57">
        <f>IF(BM$4="X",'LI 2M - SGS'!BM74,0)</f>
        <v>0</v>
      </c>
      <c r="BN23" s="57">
        <f>IF(BN$4="X",'LI 2M - SGS'!BN74,0)</f>
        <v>0</v>
      </c>
      <c r="BO23" s="57">
        <f>IF(BO$4="X",'LI 2M - SGS'!BO74,0)</f>
        <v>0</v>
      </c>
      <c r="BP23" s="57">
        <f>IF(BP$4="X",'LI 2M - SGS'!BP74,0)</f>
        <v>0</v>
      </c>
      <c r="BQ23" s="57">
        <f>IF(BQ$4="X",'LI 2M - SGS'!BQ74,0)</f>
        <v>0</v>
      </c>
      <c r="BR23" s="57">
        <f>IF(BR$4="X",'LI 2M - SGS'!BR74,0)</f>
        <v>0</v>
      </c>
      <c r="BS23" s="57">
        <f>IF(BS$4="X",'LI 2M - SGS'!BS74,0)</f>
        <v>0</v>
      </c>
      <c r="BT23" s="57">
        <f>IF(BT$4="X",'LI 2M - SGS'!BT74,0)</f>
        <v>0</v>
      </c>
      <c r="BU23" s="57">
        <f>IF(BU$4="X",'LI 2M - SGS'!BU74,0)</f>
        <v>0</v>
      </c>
      <c r="BV23" s="57">
        <f>IF(BV$4="X",'LI 2M - SGS'!BV74,0)</f>
        <v>0</v>
      </c>
      <c r="BW23" s="57">
        <f>IF(BW$4="X",'LI 2M - SGS'!BW74,0)</f>
        <v>0</v>
      </c>
      <c r="BX23" s="57">
        <f>IF(BX$4="X",'LI 2M - SGS'!BX74,0)</f>
        <v>0</v>
      </c>
      <c r="BY23" s="57">
        <f>IF(BY$4="X",'LI 2M - SGS'!BY74,0)</f>
        <v>0</v>
      </c>
      <c r="BZ23" s="57">
        <f>IF(BZ$4="X",'LI 2M - SGS'!BZ74,0)</f>
        <v>0</v>
      </c>
      <c r="CA23" s="57">
        <f>IF(CA$4="X",'LI 2M - SGS'!CA74,0)</f>
        <v>0</v>
      </c>
      <c r="CB23" s="57">
        <f>IF(CB$4="X",'LI 2M - SGS'!CB74,0)</f>
        <v>0</v>
      </c>
      <c r="CC23" s="57">
        <f>IF(CC$4="X",'LI 2M - SGS'!CC74,0)</f>
        <v>0</v>
      </c>
      <c r="CD23" s="57">
        <f>IF(CD$4="X",'LI 2M - SGS'!CD74,0)</f>
        <v>0</v>
      </c>
      <c r="CE23" s="57">
        <f>IF(CE$4="X",'LI 2M - SGS'!CE74,0)</f>
        <v>0</v>
      </c>
      <c r="CF23" s="57">
        <f>IF(CF$4="X",'LI 2M - SGS'!CF74,0)</f>
        <v>0</v>
      </c>
      <c r="CG23" s="57">
        <f>IF(CG$4="X",'LI 2M - SGS'!CG74,0)</f>
        <v>0</v>
      </c>
      <c r="CH23" s="174">
        <f>IF(CH$4="X",'LI 2M - SGS'!CH74,0)</f>
        <v>0</v>
      </c>
    </row>
    <row r="24" spans="1:99" x14ac:dyDescent="0.3">
      <c r="B24" s="62" t="s">
        <v>55</v>
      </c>
      <c r="C24" s="57">
        <f>IF(C$4="X",'LI 3M - LGS'!C74,0)</f>
        <v>0</v>
      </c>
      <c r="D24" s="57">
        <f>IF(D$4="X",'LI 3M - LGS'!D74,0)</f>
        <v>106.6333608432018</v>
      </c>
      <c r="E24" s="57">
        <f>IF(E$4="X",'LI 3M - LGS'!E74,0)</f>
        <v>319.88198154913471</v>
      </c>
      <c r="F24" s="57">
        <f>IF(F$4="X",'LI 3M - LGS'!F74,0)</f>
        <v>812.63681313051939</v>
      </c>
      <c r="G24" s="57">
        <f>IF(G$4="X",'LI 3M - LGS'!G74,0)</f>
        <v>1784.1058105381271</v>
      </c>
      <c r="H24" s="57">
        <f>IF(H$4="X",'LI 3M - LGS'!H74,0)</f>
        <v>3248.3341119914066</v>
      </c>
      <c r="I24" s="57">
        <f>IF(I$4="X",'LI 3M - LGS'!I74,0)</f>
        <v>5045.4546702899261</v>
      </c>
      <c r="J24" s="57">
        <f>IF(J$4="X",'LI 3M - LGS'!J74,0)</f>
        <v>6679.9933185307018</v>
      </c>
      <c r="K24" s="57">
        <f>IF(K$4="X",'LI 3M - LGS'!K74,0)</f>
        <v>8382.5710640217476</v>
      </c>
      <c r="L24" s="57">
        <f>IF(L$4="X",'LI 3M - LGS'!L74,0)</f>
        <v>9425.5134350106582</v>
      </c>
      <c r="M24" s="57">
        <f>IF(M$4="X",'LI 3M - LGS'!M74,0)</f>
        <v>10263.810956725365</v>
      </c>
      <c r="N24" s="57">
        <f>IF(N$4="X",'LI 3M - LGS'!N74,0)</f>
        <v>11104.029757807893</v>
      </c>
      <c r="O24" s="57">
        <f>IF(O$4="X",'LI 3M - LGS'!O74,0)</f>
        <v>12044.695609377108</v>
      </c>
      <c r="P24" s="57">
        <f>IF(P$4="X",'LI 3M - LGS'!P74,0)</f>
        <v>12778.327490414549</v>
      </c>
      <c r="Q24" s="57">
        <f>IF(Q$4="X",'LI 3M - LGS'!Q74,0)</f>
        <v>13604.033276667391</v>
      </c>
      <c r="R24" s="57">
        <f>IF(R$4="X",'LI 3M - LGS'!R74,0)</f>
        <v>14407.840879519785</v>
      </c>
      <c r="S24" s="57">
        <f>IF(S$4="X",'LI 3M - LGS'!S74,0)</f>
        <v>15477.608834013827</v>
      </c>
      <c r="T24" s="57">
        <f>IF(T$4="X",'LI 3M - LGS'!T74,0)</f>
        <v>17089.99638229164</v>
      </c>
      <c r="U24" s="57">
        <f>IF(U$4="X",'LI 3M - LGS'!U74,0)</f>
        <v>19068.960187374916</v>
      </c>
      <c r="V24" s="57">
        <f>IF(V$4="X",'LI 3M - LGS'!V74,0)</f>
        <v>20703.498835615694</v>
      </c>
      <c r="W24" s="57">
        <f>IF(W$4="X",'LI 3M - LGS'!W74,0)</f>
        <v>0</v>
      </c>
      <c r="X24" s="57">
        <f>IF(X$4="X",'LI 3M - LGS'!X74,0)</f>
        <v>0</v>
      </c>
      <c r="Y24" s="57">
        <f>IF(Y$4="X",'LI 3M - LGS'!Y74,0)</f>
        <v>0</v>
      </c>
      <c r="Z24" s="57">
        <f>IF(Z$4="X",'LI 3M - LGS'!Z74,0)</f>
        <v>0</v>
      </c>
      <c r="AA24" s="57">
        <f>IF(AA$4="X",'LI 3M - LGS'!AA74,0)</f>
        <v>0</v>
      </c>
      <c r="AB24" s="57">
        <f>IF(AB$4="X",'LI 3M - LGS'!AB74,0)</f>
        <v>0</v>
      </c>
      <c r="AC24" s="57">
        <f>IF(AC$4="X",'LI 3M - LGS'!AC74,0)</f>
        <v>0</v>
      </c>
      <c r="AD24" s="57">
        <f>IF(AD$4="X",'LI 3M - LGS'!AD74,0)</f>
        <v>0</v>
      </c>
      <c r="AE24" s="57">
        <f>IF(AE$4="X",'LI 3M - LGS'!AE74,0)</f>
        <v>0</v>
      </c>
      <c r="AF24" s="57">
        <f>IF(AF$4="X",'LI 3M - LGS'!AF74,0)</f>
        <v>0</v>
      </c>
      <c r="AG24" s="57">
        <f>IF(AG$4="X",'LI 3M - LGS'!AG74,0)</f>
        <v>0</v>
      </c>
      <c r="AH24" s="57">
        <f>IF(AH$4="X",'LI 3M - LGS'!AH74,0)</f>
        <v>0</v>
      </c>
      <c r="AI24" s="57">
        <f>IF(AI$4="X",'LI 3M - LGS'!AI74,0)</f>
        <v>0</v>
      </c>
      <c r="AJ24" s="57">
        <f>IF(AJ$4="X",'LI 3M - LGS'!AJ74,0)</f>
        <v>0</v>
      </c>
      <c r="AK24" s="57">
        <f>IF(AK$4="X",'LI 3M - LGS'!AK74,0)</f>
        <v>0</v>
      </c>
      <c r="AL24" s="57">
        <f>IF(AL$4="X",'LI 3M - LGS'!AL74,0)</f>
        <v>0</v>
      </c>
      <c r="AM24" s="57">
        <f>IF(AM$4="X",'LI 3M - LGS'!AM74,0)</f>
        <v>0</v>
      </c>
      <c r="AN24" s="57">
        <f>IF(AN$4="X",'LI 3M - LGS'!AN74,0)</f>
        <v>0</v>
      </c>
      <c r="AO24" s="57">
        <f>IF(AO$4="X",'LI 3M - LGS'!AO74,0)</f>
        <v>0</v>
      </c>
      <c r="AP24" s="57">
        <f>IF(AP$4="X",'LI 3M - LGS'!AP74,0)</f>
        <v>0</v>
      </c>
      <c r="AQ24" s="57">
        <f>IF(AQ$4="X",'LI 3M - LGS'!AQ74,0)</f>
        <v>0</v>
      </c>
      <c r="AR24" s="57">
        <f>IF(AR$4="X",'LI 3M - LGS'!AR74,0)</f>
        <v>0</v>
      </c>
      <c r="AS24" s="57">
        <f>IF(AS$4="X",'LI 3M - LGS'!AS74,0)</f>
        <v>0</v>
      </c>
      <c r="AT24" s="57">
        <f>IF(AT$4="X",'LI 3M - LGS'!AT74,0)</f>
        <v>0</v>
      </c>
      <c r="AU24" s="57">
        <f>IF(AU$4="X",'LI 3M - LGS'!AU74,0)</f>
        <v>0</v>
      </c>
      <c r="AV24" s="57">
        <f>IF(AV$4="X",'LI 3M - LGS'!AV74,0)</f>
        <v>0</v>
      </c>
      <c r="AW24" s="57">
        <f>IF(AW$4="X",'LI 3M - LGS'!AW74,0)</f>
        <v>0</v>
      </c>
      <c r="AX24" s="57">
        <f>IF(AX$4="X",'LI 3M - LGS'!AX74,0)</f>
        <v>0</v>
      </c>
      <c r="AY24" s="57">
        <f>IF(AY$4="X",'LI 3M - LGS'!AY74,0)</f>
        <v>0</v>
      </c>
      <c r="AZ24" s="57">
        <f>IF(AZ$4="X",'LI 3M - LGS'!AZ74,0)</f>
        <v>0</v>
      </c>
      <c r="BA24" s="57">
        <f>IF(BA$4="X",'LI 3M - LGS'!BA74,0)</f>
        <v>0</v>
      </c>
      <c r="BB24" s="57">
        <f>IF(BB$4="X",'LI 3M - LGS'!BB74,0)</f>
        <v>0</v>
      </c>
      <c r="BC24" s="57">
        <f>IF(BC$4="X",'LI 3M - LGS'!BC74,0)</f>
        <v>0</v>
      </c>
      <c r="BD24" s="57">
        <f>IF(BD$4="X",'LI 3M - LGS'!BD74,0)</f>
        <v>0</v>
      </c>
      <c r="BE24" s="57">
        <f>IF(BE$4="X",'LI 3M - LGS'!BE74,0)</f>
        <v>0</v>
      </c>
      <c r="BF24" s="57">
        <f>IF(BF$4="X",'LI 3M - LGS'!BF74,0)</f>
        <v>0</v>
      </c>
      <c r="BG24" s="57">
        <f>IF(BG$4="X",'LI 3M - LGS'!BG74,0)</f>
        <v>0</v>
      </c>
      <c r="BH24" s="57">
        <f>IF(BH$4="X",'LI 3M - LGS'!BH74,0)</f>
        <v>0</v>
      </c>
      <c r="BI24" s="57">
        <f>IF(BI$4="X",'LI 3M - LGS'!BI74,0)</f>
        <v>0</v>
      </c>
      <c r="BJ24" s="57">
        <f>IF(BJ$4="X",'LI 3M - LGS'!BJ74,0)</f>
        <v>0</v>
      </c>
      <c r="BK24" s="57">
        <f>IF(BK$4="X",'LI 3M - LGS'!BK74,0)</f>
        <v>0</v>
      </c>
      <c r="BL24" s="57">
        <f>IF(BL$4="X",'LI 3M - LGS'!BL74,0)</f>
        <v>0</v>
      </c>
      <c r="BM24" s="57">
        <f>IF(BM$4="X",'LI 3M - LGS'!BM74,0)</f>
        <v>0</v>
      </c>
      <c r="BN24" s="57">
        <f>IF(BN$4="X",'LI 3M - LGS'!BN74,0)</f>
        <v>0</v>
      </c>
      <c r="BO24" s="57">
        <f>IF(BO$4="X",'LI 3M - LGS'!BO74,0)</f>
        <v>0</v>
      </c>
      <c r="BP24" s="57">
        <f>IF(BP$4="X",'LI 3M - LGS'!BP74,0)</f>
        <v>0</v>
      </c>
      <c r="BQ24" s="57">
        <f>IF(BQ$4="X",'LI 3M - LGS'!BQ74,0)</f>
        <v>0</v>
      </c>
      <c r="BR24" s="57">
        <f>IF(BR$4="X",'LI 3M - LGS'!BR74,0)</f>
        <v>0</v>
      </c>
      <c r="BS24" s="57">
        <f>IF(BS$4="X",'LI 3M - LGS'!BS74,0)</f>
        <v>0</v>
      </c>
      <c r="BT24" s="57">
        <f>IF(BT$4="X",'LI 3M - LGS'!BT74,0)</f>
        <v>0</v>
      </c>
      <c r="BU24" s="57">
        <f>IF(BU$4="X",'LI 3M - LGS'!BU74,0)</f>
        <v>0</v>
      </c>
      <c r="BV24" s="57">
        <f>IF(BV$4="X",'LI 3M - LGS'!BV74,0)</f>
        <v>0</v>
      </c>
      <c r="BW24" s="57">
        <f>IF(BW$4="X",'LI 3M - LGS'!BW74,0)</f>
        <v>0</v>
      </c>
      <c r="BX24" s="57">
        <f>IF(BX$4="X",'LI 3M - LGS'!BX74,0)</f>
        <v>0</v>
      </c>
      <c r="BY24" s="57">
        <f>IF(BY$4="X",'LI 3M - LGS'!BY74,0)</f>
        <v>0</v>
      </c>
      <c r="BZ24" s="57">
        <f>IF(BZ$4="X",'LI 3M - LGS'!BZ74,0)</f>
        <v>0</v>
      </c>
      <c r="CA24" s="57">
        <f>IF(CA$4="X",'LI 3M - LGS'!CA74,0)</f>
        <v>0</v>
      </c>
      <c r="CB24" s="57">
        <f>IF(CB$4="X",'LI 3M - LGS'!CB74,0)</f>
        <v>0</v>
      </c>
      <c r="CC24" s="57">
        <f>IF(CC$4="X",'LI 3M - LGS'!CC74,0)</f>
        <v>0</v>
      </c>
      <c r="CD24" s="57">
        <f>IF(CD$4="X",'LI 3M - LGS'!CD74,0)</f>
        <v>0</v>
      </c>
      <c r="CE24" s="57">
        <f>IF(CE$4="X",'LI 3M - LGS'!CE74,0)</f>
        <v>0</v>
      </c>
      <c r="CF24" s="57">
        <f>IF(CF$4="X",'LI 3M - LGS'!CF74,0)</f>
        <v>0</v>
      </c>
      <c r="CG24" s="57">
        <f>IF(CG$4="X",'LI 3M - LGS'!CG74,0)</f>
        <v>0</v>
      </c>
      <c r="CH24" s="174">
        <f>IF(CH$4="X",'LI 3M - LGS'!CH74,0)</f>
        <v>0</v>
      </c>
    </row>
    <row r="25" spans="1:99" x14ac:dyDescent="0.3">
      <c r="B25" s="62" t="s">
        <v>56</v>
      </c>
      <c r="C25" s="57">
        <f>IF(C$4="X",'LI 4M - SPS'!C74,0)</f>
        <v>0</v>
      </c>
      <c r="D25" s="57">
        <f>IF(D$4="X",'LI 4M - SPS'!D74,0)</f>
        <v>0</v>
      </c>
      <c r="E25" s="57">
        <f>IF(E$4="X",'LI 4M - SPS'!E74,0)</f>
        <v>0</v>
      </c>
      <c r="F25" s="57">
        <f>IF(F$4="X",'LI 4M - SPS'!F74,0)</f>
        <v>0</v>
      </c>
      <c r="G25" s="57">
        <f>IF(G$4="X",'LI 4M - SPS'!G74,0)</f>
        <v>0</v>
      </c>
      <c r="H25" s="57">
        <f>IF(H$4="X",'LI 4M - SPS'!H74,0)</f>
        <v>0</v>
      </c>
      <c r="I25" s="57">
        <f>IF(I$4="X",'LI 4M - SPS'!I74,0)</f>
        <v>0</v>
      </c>
      <c r="J25" s="57">
        <f>IF(J$4="X",'LI 4M - SPS'!J74,0)</f>
        <v>0</v>
      </c>
      <c r="K25" s="57">
        <f>IF(K$4="X",'LI 4M - SPS'!K74,0)</f>
        <v>0</v>
      </c>
      <c r="L25" s="57">
        <f>IF(L$4="X",'LI 4M - SPS'!L74,0)</f>
        <v>0</v>
      </c>
      <c r="M25" s="57">
        <f>IF(M$4="X",'LI 4M - SPS'!M74,0)</f>
        <v>110.17012828101029</v>
      </c>
      <c r="N25" s="57">
        <f>IF(N$4="X",'LI 4M - SPS'!N74,0)</f>
        <v>315.90713753080826</v>
      </c>
      <c r="O25" s="57">
        <f>IF(O$4="X",'LI 4M - SPS'!O74,0)</f>
        <v>559.70701045396822</v>
      </c>
      <c r="P25" s="57">
        <f>IF(P$4="X",'LI 4M - SPS'!P74,0)</f>
        <v>749.19027155793015</v>
      </c>
      <c r="Q25" s="57">
        <f>IF(Q$4="X",'LI 4M - SPS'!Q74,0)</f>
        <v>960.58275272461151</v>
      </c>
      <c r="R25" s="57">
        <f>IF(R$4="X",'LI 4M - SPS'!R74,0)</f>
        <v>1178.3592495323792</v>
      </c>
      <c r="S25" s="57">
        <f>IF(S$4="X",'LI 4M - SPS'!S74,0)</f>
        <v>1461.4942596903925</v>
      </c>
      <c r="T25" s="57">
        <f>IF(T$4="X",'LI 4M - SPS'!T74,0)</f>
        <v>1876.7126340449629</v>
      </c>
      <c r="U25" s="57">
        <f>IF(U$4="X",'LI 4M - SPS'!U74,0)</f>
        <v>2383.4059909008829</v>
      </c>
      <c r="V25" s="57">
        <f>IF(V$4="X",'LI 4M - SPS'!V74,0)</f>
        <v>2799.2225865733153</v>
      </c>
      <c r="W25" s="57">
        <f>IF(W$4="X",'LI 4M - SPS'!W74,0)</f>
        <v>0</v>
      </c>
      <c r="X25" s="57">
        <f>IF(X$4="X",'LI 4M - SPS'!X74,0)</f>
        <v>0</v>
      </c>
      <c r="Y25" s="57">
        <f>IF(Y$4="X",'LI 4M - SPS'!Y74,0)</f>
        <v>0</v>
      </c>
      <c r="Z25" s="57">
        <f>IF(Z$4="X",'LI 4M - SPS'!Z74,0)</f>
        <v>0</v>
      </c>
      <c r="AA25" s="57">
        <f>IF(AA$4="X",'LI 4M - SPS'!AA74,0)</f>
        <v>0</v>
      </c>
      <c r="AB25" s="57">
        <f>IF(AB$4="X",'LI 4M - SPS'!AB74,0)</f>
        <v>0</v>
      </c>
      <c r="AC25" s="57">
        <f>IF(AC$4="X",'LI 4M - SPS'!AC74,0)</f>
        <v>0</v>
      </c>
      <c r="AD25" s="57">
        <f>IF(AD$4="X",'LI 4M - SPS'!AD74,0)</f>
        <v>0</v>
      </c>
      <c r="AE25" s="57">
        <f>IF(AE$4="X",'LI 4M - SPS'!AE74,0)</f>
        <v>0</v>
      </c>
      <c r="AF25" s="57">
        <f>IF(AF$4="X",'LI 4M - SPS'!AF74,0)</f>
        <v>0</v>
      </c>
      <c r="AG25" s="57">
        <f>IF(AG$4="X",'LI 4M - SPS'!AG74,0)</f>
        <v>0</v>
      </c>
      <c r="AH25" s="57">
        <f>IF(AH$4="X",'LI 4M - SPS'!AH74,0)</f>
        <v>0</v>
      </c>
      <c r="AI25" s="57">
        <f>IF(AI$4="X",'LI 4M - SPS'!AI74,0)</f>
        <v>0</v>
      </c>
      <c r="AJ25" s="57">
        <f>IF(AJ$4="X",'LI 4M - SPS'!AJ74,0)</f>
        <v>0</v>
      </c>
      <c r="AK25" s="57">
        <f>IF(AK$4="X",'LI 4M - SPS'!AK74,0)</f>
        <v>0</v>
      </c>
      <c r="AL25" s="57">
        <f>IF(AL$4="X",'LI 4M - SPS'!AL74,0)</f>
        <v>0</v>
      </c>
      <c r="AM25" s="57">
        <f>IF(AM$4="X",'LI 4M - SPS'!AM74,0)</f>
        <v>0</v>
      </c>
      <c r="AN25" s="57">
        <f>IF(AN$4="X",'LI 4M - SPS'!AN74,0)</f>
        <v>0</v>
      </c>
      <c r="AO25" s="57">
        <f>IF(AO$4="X",'LI 4M - SPS'!AO74,0)</f>
        <v>0</v>
      </c>
      <c r="AP25" s="57">
        <f>IF(AP$4="X",'LI 4M - SPS'!AP74,0)</f>
        <v>0</v>
      </c>
      <c r="AQ25" s="57">
        <f>IF(AQ$4="X",'LI 4M - SPS'!AQ74,0)</f>
        <v>0</v>
      </c>
      <c r="AR25" s="57">
        <f>IF(AR$4="X",'LI 4M - SPS'!AR74,0)</f>
        <v>0</v>
      </c>
      <c r="AS25" s="57">
        <f>IF(AS$4="X",'LI 4M - SPS'!AS74,0)</f>
        <v>0</v>
      </c>
      <c r="AT25" s="57">
        <f>IF(AT$4="X",'LI 4M - SPS'!AT74,0)</f>
        <v>0</v>
      </c>
      <c r="AU25" s="57">
        <f>IF(AU$4="X",'LI 4M - SPS'!AU74,0)</f>
        <v>0</v>
      </c>
      <c r="AV25" s="57">
        <f>IF(AV$4="X",'LI 4M - SPS'!AV74,0)</f>
        <v>0</v>
      </c>
      <c r="AW25" s="57">
        <f>IF(AW$4="X",'LI 4M - SPS'!AW74,0)</f>
        <v>0</v>
      </c>
      <c r="AX25" s="57">
        <f>IF(AX$4="X",'LI 4M - SPS'!AX74,0)</f>
        <v>0</v>
      </c>
      <c r="AY25" s="57">
        <f>IF(AY$4="X",'LI 4M - SPS'!AY74,0)</f>
        <v>0</v>
      </c>
      <c r="AZ25" s="57">
        <f>IF(AZ$4="X",'LI 4M - SPS'!AZ74,0)</f>
        <v>0</v>
      </c>
      <c r="BA25" s="57">
        <f>IF(BA$4="X",'LI 4M - SPS'!BA74,0)</f>
        <v>0</v>
      </c>
      <c r="BB25" s="57">
        <f>IF(BB$4="X",'LI 4M - SPS'!BB74,0)</f>
        <v>0</v>
      </c>
      <c r="BC25" s="57">
        <f>IF(BC$4="X",'LI 4M - SPS'!BC74,0)</f>
        <v>0</v>
      </c>
      <c r="BD25" s="57">
        <f>IF(BD$4="X",'LI 4M - SPS'!BD74,0)</f>
        <v>0</v>
      </c>
      <c r="BE25" s="57">
        <f>IF(BE$4="X",'LI 4M - SPS'!BE74,0)</f>
        <v>0</v>
      </c>
      <c r="BF25" s="57">
        <f>IF(BF$4="X",'LI 4M - SPS'!BF74,0)</f>
        <v>0</v>
      </c>
      <c r="BG25" s="57">
        <f>IF(BG$4="X",'LI 4M - SPS'!BG74,0)</f>
        <v>0</v>
      </c>
      <c r="BH25" s="57">
        <f>IF(BH$4="X",'LI 4M - SPS'!BH74,0)</f>
        <v>0</v>
      </c>
      <c r="BI25" s="57">
        <f>IF(BI$4="X",'LI 4M - SPS'!BI74,0)</f>
        <v>0</v>
      </c>
      <c r="BJ25" s="57">
        <f>IF(BJ$4="X",'LI 4M - SPS'!BJ74,0)</f>
        <v>0</v>
      </c>
      <c r="BK25" s="57">
        <f>IF(BK$4="X",'LI 4M - SPS'!BK74,0)</f>
        <v>0</v>
      </c>
      <c r="BL25" s="57">
        <f>IF(BL$4="X",'LI 4M - SPS'!BL74,0)</f>
        <v>0</v>
      </c>
      <c r="BM25" s="57">
        <f>IF(BM$4="X",'LI 4M - SPS'!BM74,0)</f>
        <v>0</v>
      </c>
      <c r="BN25" s="57">
        <f>IF(BN$4="X",'LI 4M - SPS'!BN74,0)</f>
        <v>0</v>
      </c>
      <c r="BO25" s="57">
        <f>IF(BO$4="X",'LI 4M - SPS'!BO74,0)</f>
        <v>0</v>
      </c>
      <c r="BP25" s="57">
        <f>IF(BP$4="X",'LI 4M - SPS'!BP74,0)</f>
        <v>0</v>
      </c>
      <c r="BQ25" s="57">
        <f>IF(BQ$4="X",'LI 4M - SPS'!BQ74,0)</f>
        <v>0</v>
      </c>
      <c r="BR25" s="57">
        <f>IF(BR$4="X",'LI 4M - SPS'!BR74,0)</f>
        <v>0</v>
      </c>
      <c r="BS25" s="57">
        <f>IF(BS$4="X",'LI 4M - SPS'!BS74,0)</f>
        <v>0</v>
      </c>
      <c r="BT25" s="57">
        <f>IF(BT$4="X",'LI 4M - SPS'!BT74,0)</f>
        <v>0</v>
      </c>
      <c r="BU25" s="57">
        <f>IF(BU$4="X",'LI 4M - SPS'!BU74,0)</f>
        <v>0</v>
      </c>
      <c r="BV25" s="57">
        <f>IF(BV$4="X",'LI 4M - SPS'!BV74,0)</f>
        <v>0</v>
      </c>
      <c r="BW25" s="57">
        <f>IF(BW$4="X",'LI 4M - SPS'!BW74,0)</f>
        <v>0</v>
      </c>
      <c r="BX25" s="57">
        <f>IF(BX$4="X",'LI 4M - SPS'!BX74,0)</f>
        <v>0</v>
      </c>
      <c r="BY25" s="57">
        <f>IF(BY$4="X",'LI 4M - SPS'!BY74,0)</f>
        <v>0</v>
      </c>
      <c r="BZ25" s="57">
        <f>IF(BZ$4="X",'LI 4M - SPS'!BZ74,0)</f>
        <v>0</v>
      </c>
      <c r="CA25" s="57">
        <f>IF(CA$4="X",'LI 4M - SPS'!CA74,0)</f>
        <v>0</v>
      </c>
      <c r="CB25" s="57">
        <f>IF(CB$4="X",'LI 4M - SPS'!CB74,0)</f>
        <v>0</v>
      </c>
      <c r="CC25" s="57">
        <f>IF(CC$4="X",'LI 4M - SPS'!CC74,0)</f>
        <v>0</v>
      </c>
      <c r="CD25" s="57">
        <f>IF(CD$4="X",'LI 4M - SPS'!CD74,0)</f>
        <v>0</v>
      </c>
      <c r="CE25" s="57">
        <f>IF(CE$4="X",'LI 4M - SPS'!CE74,0)</f>
        <v>0</v>
      </c>
      <c r="CF25" s="57">
        <f>IF(CF$4="X",'LI 4M - SPS'!CF74,0)</f>
        <v>0</v>
      </c>
      <c r="CG25" s="57">
        <f>IF(CG$4="X",'LI 4M - SPS'!CG74,0)</f>
        <v>0</v>
      </c>
      <c r="CH25" s="174">
        <f>IF(CH$4="X",'LI 4M - SPS'!CH74,0)</f>
        <v>0</v>
      </c>
    </row>
    <row r="26" spans="1:99" ht="15" thickBot="1" x14ac:dyDescent="0.35">
      <c r="B26" s="37" t="s">
        <v>57</v>
      </c>
      <c r="C26" s="67">
        <f>IF(C$4="X",'LI 11M - LPS'!C74,0)</f>
        <v>0</v>
      </c>
      <c r="D26" s="67">
        <f>IF(D$4="X",'LI 11M - LPS'!D74,0)</f>
        <v>0</v>
      </c>
      <c r="E26" s="67">
        <f>IF(E$4="X",'LI 11M - LPS'!E74,0)</f>
        <v>0</v>
      </c>
      <c r="F26" s="67">
        <f>IF(F$4="X",'LI 11M - LPS'!F74,0)</f>
        <v>0</v>
      </c>
      <c r="G26" s="67">
        <f>IF(G$4="X",'LI 11M - LPS'!G74,0)</f>
        <v>0</v>
      </c>
      <c r="H26" s="67">
        <f>IF(H$4="X",'LI 11M - LPS'!H74,0)</f>
        <v>0</v>
      </c>
      <c r="I26" s="67">
        <f>IF(I$4="X",'LI 11M - LPS'!I74,0)</f>
        <v>0</v>
      </c>
      <c r="J26" s="67">
        <f>IF(J$4="X",'LI 11M - LPS'!J74,0)</f>
        <v>0</v>
      </c>
      <c r="K26" s="67">
        <f>IF(K$4="X",'LI 11M - LPS'!K74,0)</f>
        <v>0</v>
      </c>
      <c r="L26" s="67">
        <f>IF(L$4="X",'LI 11M - LPS'!L74,0)</f>
        <v>0</v>
      </c>
      <c r="M26" s="67">
        <f>IF(M$4="X",'LI 11M - LPS'!M74,0)</f>
        <v>0</v>
      </c>
      <c r="N26" s="67">
        <f>IF(N$4="X",'LI 11M - LPS'!N74,0)</f>
        <v>0</v>
      </c>
      <c r="O26" s="67">
        <f>IF(O$4="X",'LI 11M - LPS'!O74,0)</f>
        <v>0</v>
      </c>
      <c r="P26" s="67">
        <f>IF(P$4="X",'LI 11M - LPS'!P74,0)</f>
        <v>0</v>
      </c>
      <c r="Q26" s="67">
        <f>IF(Q$4="X",'LI 11M - LPS'!Q74,0)</f>
        <v>0</v>
      </c>
      <c r="R26" s="67">
        <f>IF(R$4="X",'LI 11M - LPS'!R74,0)</f>
        <v>0</v>
      </c>
      <c r="S26" s="67">
        <f>IF(S$4="X",'LI 11M - LPS'!S74,0)</f>
        <v>0</v>
      </c>
      <c r="T26" s="67">
        <f>IF(T$4="X",'LI 11M - LPS'!T74,0)</f>
        <v>0</v>
      </c>
      <c r="U26" s="67">
        <f>IF(U$4="X",'LI 11M - LPS'!U74,0)</f>
        <v>0</v>
      </c>
      <c r="V26" s="67">
        <f>IF(V$4="X",'LI 11M - LPS'!V74,0)</f>
        <v>0</v>
      </c>
      <c r="W26" s="67">
        <f>IF(W$4="X",'LI 11M - LPS'!W74,0)</f>
        <v>0</v>
      </c>
      <c r="X26" s="67">
        <f>IF(X$4="X",'LI 11M - LPS'!X74,0)</f>
        <v>0</v>
      </c>
      <c r="Y26" s="67">
        <f>IF(Y$4="X",'LI 11M - LPS'!Y74,0)</f>
        <v>0</v>
      </c>
      <c r="Z26" s="67">
        <f>IF(Z$4="X",'LI 11M - LPS'!Z74,0)</f>
        <v>0</v>
      </c>
      <c r="AA26" s="67">
        <f>IF(AA$4="X",'LI 11M - LPS'!AA74,0)</f>
        <v>0</v>
      </c>
      <c r="AB26" s="67">
        <f>IF(AB$4="X",'LI 11M - LPS'!AB74,0)</f>
        <v>0</v>
      </c>
      <c r="AC26" s="67">
        <f>IF(AC$4="X",'LI 11M - LPS'!AC74,0)</f>
        <v>0</v>
      </c>
      <c r="AD26" s="67">
        <f>IF(AD$4="X",'LI 11M - LPS'!AD74,0)</f>
        <v>0</v>
      </c>
      <c r="AE26" s="67">
        <f>IF(AE$4="X",'LI 11M - LPS'!AE74,0)</f>
        <v>0</v>
      </c>
      <c r="AF26" s="67">
        <f>IF(AF$4="X",'LI 11M - LPS'!AF74,0)</f>
        <v>0</v>
      </c>
      <c r="AG26" s="67">
        <f>IF(AG$4="X",'LI 11M - LPS'!AG74,0)</f>
        <v>0</v>
      </c>
      <c r="AH26" s="67">
        <f>IF(AH$4="X",'LI 11M - LPS'!AH74,0)</f>
        <v>0</v>
      </c>
      <c r="AI26" s="67">
        <f>IF(AI$4="X",'LI 11M - LPS'!AI74,0)</f>
        <v>0</v>
      </c>
      <c r="AJ26" s="67">
        <f>IF(AJ$4="X",'LI 11M - LPS'!AJ74,0)</f>
        <v>0</v>
      </c>
      <c r="AK26" s="67">
        <f>IF(AK$4="X",'LI 11M - LPS'!AK74,0)</f>
        <v>0</v>
      </c>
      <c r="AL26" s="67">
        <f>IF(AL$4="X",'LI 11M - LPS'!AL74,0)</f>
        <v>0</v>
      </c>
      <c r="AM26" s="67">
        <f>IF(AM$4="X",'LI 11M - LPS'!AM74,0)</f>
        <v>0</v>
      </c>
      <c r="AN26" s="67">
        <f>IF(AN$4="X",'LI 11M - LPS'!AN74,0)</f>
        <v>0</v>
      </c>
      <c r="AO26" s="67">
        <f>IF(AO$4="X",'LI 11M - LPS'!AO74,0)</f>
        <v>0</v>
      </c>
      <c r="AP26" s="67">
        <f>IF(AP$4="X",'LI 11M - LPS'!AP74,0)</f>
        <v>0</v>
      </c>
      <c r="AQ26" s="67">
        <f>IF(AQ$4="X",'LI 11M - LPS'!AQ74,0)</f>
        <v>0</v>
      </c>
      <c r="AR26" s="67">
        <f>IF(AR$4="X",'LI 11M - LPS'!AR74,0)</f>
        <v>0</v>
      </c>
      <c r="AS26" s="67">
        <f>IF(AS$4="X",'LI 11M - LPS'!AS74,0)</f>
        <v>0</v>
      </c>
      <c r="AT26" s="67">
        <f>IF(AT$4="X",'LI 11M - LPS'!AT74,0)</f>
        <v>0</v>
      </c>
      <c r="AU26" s="67">
        <f>IF(AU$4="X",'LI 11M - LPS'!AU74,0)</f>
        <v>0</v>
      </c>
      <c r="AV26" s="67">
        <f>IF(AV$4="X",'LI 11M - LPS'!AV74,0)</f>
        <v>0</v>
      </c>
      <c r="AW26" s="67">
        <f>IF(AW$4="X",'LI 11M - LPS'!AW74,0)</f>
        <v>0</v>
      </c>
      <c r="AX26" s="67">
        <f>IF(AX$4="X",'LI 11M - LPS'!AX74,0)</f>
        <v>0</v>
      </c>
      <c r="AY26" s="67">
        <f>IF(AY$4="X",'LI 11M - LPS'!AY74,0)</f>
        <v>0</v>
      </c>
      <c r="AZ26" s="67">
        <f>IF(AZ$4="X",'LI 11M - LPS'!AZ74,0)</f>
        <v>0</v>
      </c>
      <c r="BA26" s="67">
        <f>IF(BA$4="X",'LI 11M - LPS'!BA74,0)</f>
        <v>0</v>
      </c>
      <c r="BB26" s="67">
        <f>IF(BB$4="X",'LI 11M - LPS'!BB74,0)</f>
        <v>0</v>
      </c>
      <c r="BC26" s="67">
        <f>IF(BC$4="X",'LI 11M - LPS'!BC74,0)</f>
        <v>0</v>
      </c>
      <c r="BD26" s="67">
        <f>IF(BD$4="X",'LI 11M - LPS'!BD74,0)</f>
        <v>0</v>
      </c>
      <c r="BE26" s="67">
        <f>IF(BE$4="X",'LI 11M - LPS'!BE74,0)</f>
        <v>0</v>
      </c>
      <c r="BF26" s="67">
        <f>IF(BF$4="X",'LI 11M - LPS'!BF74,0)</f>
        <v>0</v>
      </c>
      <c r="BG26" s="67">
        <f>IF(BG$4="X",'LI 11M - LPS'!BG74,0)</f>
        <v>0</v>
      </c>
      <c r="BH26" s="67">
        <f>IF(BH$4="X",'LI 11M - LPS'!BH74,0)</f>
        <v>0</v>
      </c>
      <c r="BI26" s="67">
        <f>IF(BI$4="X",'LI 11M - LPS'!BI74,0)</f>
        <v>0</v>
      </c>
      <c r="BJ26" s="67">
        <f>IF(BJ$4="X",'LI 11M - LPS'!BJ74,0)</f>
        <v>0</v>
      </c>
      <c r="BK26" s="67">
        <f>IF(BK$4="X",'LI 11M - LPS'!BK74,0)</f>
        <v>0</v>
      </c>
      <c r="BL26" s="67">
        <f>IF(BL$4="X",'LI 11M - LPS'!BL74,0)</f>
        <v>0</v>
      </c>
      <c r="BM26" s="67">
        <f>IF(BM$4="X",'LI 11M - LPS'!BM74,0)</f>
        <v>0</v>
      </c>
      <c r="BN26" s="67">
        <f>IF(BN$4="X",'LI 11M - LPS'!BN74,0)</f>
        <v>0</v>
      </c>
      <c r="BO26" s="67">
        <f>IF(BO$4="X",'LI 11M - LPS'!BO74,0)</f>
        <v>0</v>
      </c>
      <c r="BP26" s="67">
        <f>IF(BP$4="X",'LI 11M - LPS'!BP74,0)</f>
        <v>0</v>
      </c>
      <c r="BQ26" s="67">
        <f>IF(BQ$4="X",'LI 11M - LPS'!BQ74,0)</f>
        <v>0</v>
      </c>
      <c r="BR26" s="67">
        <f>IF(BR$4="X",'LI 11M - LPS'!BR74,0)</f>
        <v>0</v>
      </c>
      <c r="BS26" s="67">
        <f>IF(BS$4="X",'LI 11M - LPS'!BS74,0)</f>
        <v>0</v>
      </c>
      <c r="BT26" s="67">
        <f>IF(BT$4="X",'LI 11M - LPS'!BT74,0)</f>
        <v>0</v>
      </c>
      <c r="BU26" s="67">
        <f>IF(BU$4="X",'LI 11M - LPS'!BU74,0)</f>
        <v>0</v>
      </c>
      <c r="BV26" s="67">
        <f>IF(BV$4="X",'LI 11M - LPS'!BV74,0)</f>
        <v>0</v>
      </c>
      <c r="BW26" s="67">
        <f>IF(BW$4="X",'LI 11M - LPS'!BW74,0)</f>
        <v>0</v>
      </c>
      <c r="BX26" s="67">
        <f>IF(BX$4="X",'LI 11M - LPS'!BX74,0)</f>
        <v>0</v>
      </c>
      <c r="BY26" s="67">
        <f>IF(BY$4="X",'LI 11M - LPS'!BY74,0)</f>
        <v>0</v>
      </c>
      <c r="BZ26" s="67">
        <f>IF(BZ$4="X",'LI 11M - LPS'!BZ74,0)</f>
        <v>0</v>
      </c>
      <c r="CA26" s="67">
        <f>IF(CA$4="X",'LI 11M - LPS'!CA74,0)</f>
        <v>0</v>
      </c>
      <c r="CB26" s="67">
        <f>IF(CB$4="X",'LI 11M - LPS'!CB74,0)</f>
        <v>0</v>
      </c>
      <c r="CC26" s="67">
        <f>IF(CC$4="X",'LI 11M - LPS'!CC74,0)</f>
        <v>0</v>
      </c>
      <c r="CD26" s="67">
        <f>IF(CD$4="X",'LI 11M - LPS'!CD74,0)</f>
        <v>0</v>
      </c>
      <c r="CE26" s="67">
        <f>IF(CE$4="X",'LI 11M - LPS'!CE74,0)</f>
        <v>0</v>
      </c>
      <c r="CF26" s="67">
        <f>IF(CF$4="X",'LI 11M - LPS'!CF74,0)</f>
        <v>0</v>
      </c>
      <c r="CG26" s="67">
        <f>IF(CG$4="X",'LI 11M - LPS'!CG74,0)</f>
        <v>0</v>
      </c>
      <c r="CH26" s="177">
        <f>IF(CH$4="X",'LI 11M - LPS'!CH74,0)</f>
        <v>0</v>
      </c>
    </row>
    <row r="27" spans="1:99" ht="15" thickBot="1" x14ac:dyDescent="0.35">
      <c r="A27" s="1"/>
      <c r="B27" s="63" t="s">
        <v>44</v>
      </c>
      <c r="C27" s="59">
        <f>SUM(C22:C26)</f>
        <v>0</v>
      </c>
      <c r="D27" s="53">
        <f t="shared" ref="D27:BO27" si="12">SUM(D22:D26)</f>
        <v>397.83144675002643</v>
      </c>
      <c r="E27" s="53">
        <f t="shared" si="12"/>
        <v>1306.6505103620837</v>
      </c>
      <c r="F27" s="53">
        <f t="shared" si="12"/>
        <v>3977.7934023249231</v>
      </c>
      <c r="G27" s="53">
        <f t="shared" si="12"/>
        <v>8850.0134518213636</v>
      </c>
      <c r="H27" s="53">
        <f t="shared" si="12"/>
        <v>24254.388315805725</v>
      </c>
      <c r="I27" s="53">
        <f t="shared" si="12"/>
        <v>50641.406282946926</v>
      </c>
      <c r="J27" s="53">
        <f t="shared" si="12"/>
        <v>93694.416165561997</v>
      </c>
      <c r="K27" s="53">
        <f t="shared" si="12"/>
        <v>145189.02854758338</v>
      </c>
      <c r="L27" s="53">
        <f t="shared" si="12"/>
        <v>171088.89538838793</v>
      </c>
      <c r="M27" s="53">
        <f t="shared" si="12"/>
        <v>208353.48222588011</v>
      </c>
      <c r="N27" s="53">
        <f t="shared" si="12"/>
        <v>259507.70867345401</v>
      </c>
      <c r="O27" s="53">
        <f t="shared" si="12"/>
        <v>312354.03812724125</v>
      </c>
      <c r="P27" s="53">
        <f t="shared" si="12"/>
        <v>358768.70339121227</v>
      </c>
      <c r="Q27" s="53">
        <f t="shared" si="12"/>
        <v>404265.53477374522</v>
      </c>
      <c r="R27" s="53">
        <f t="shared" si="12"/>
        <v>441306.97922860499</v>
      </c>
      <c r="S27" s="53">
        <f t="shared" si="12"/>
        <v>479567.99995951442</v>
      </c>
      <c r="T27" s="53">
        <f t="shared" si="12"/>
        <v>573057.37804044352</v>
      </c>
      <c r="U27" s="53">
        <f t="shared" si="12"/>
        <v>680247.89890091633</v>
      </c>
      <c r="V27" s="53">
        <f t="shared" si="12"/>
        <v>785035.64649226982</v>
      </c>
      <c r="W27" s="53">
        <f t="shared" si="12"/>
        <v>0</v>
      </c>
      <c r="X27" s="53">
        <f t="shared" si="12"/>
        <v>0</v>
      </c>
      <c r="Y27" s="53">
        <f t="shared" si="12"/>
        <v>0</v>
      </c>
      <c r="Z27" s="53">
        <f t="shared" si="12"/>
        <v>0</v>
      </c>
      <c r="AA27" s="53">
        <f t="shared" si="12"/>
        <v>0</v>
      </c>
      <c r="AB27" s="53">
        <f t="shared" si="12"/>
        <v>0</v>
      </c>
      <c r="AC27" s="53">
        <f t="shared" si="12"/>
        <v>0</v>
      </c>
      <c r="AD27" s="53">
        <f t="shared" si="12"/>
        <v>0</v>
      </c>
      <c r="AE27" s="53">
        <f t="shared" si="12"/>
        <v>0</v>
      </c>
      <c r="AF27" s="53">
        <f t="shared" si="12"/>
        <v>0</v>
      </c>
      <c r="AG27" s="53">
        <f t="shared" si="12"/>
        <v>0</v>
      </c>
      <c r="AH27" s="53">
        <f t="shared" si="12"/>
        <v>0</v>
      </c>
      <c r="AI27" s="53">
        <f t="shared" si="12"/>
        <v>0</v>
      </c>
      <c r="AJ27" s="53">
        <f t="shared" si="12"/>
        <v>0</v>
      </c>
      <c r="AK27" s="53">
        <f t="shared" si="12"/>
        <v>0</v>
      </c>
      <c r="AL27" s="53">
        <f t="shared" si="12"/>
        <v>0</v>
      </c>
      <c r="AM27" s="53">
        <f t="shared" si="12"/>
        <v>0</v>
      </c>
      <c r="AN27" s="53">
        <f t="shared" si="12"/>
        <v>0</v>
      </c>
      <c r="AO27" s="53">
        <f t="shared" si="12"/>
        <v>0</v>
      </c>
      <c r="AP27" s="53">
        <f t="shared" si="12"/>
        <v>0</v>
      </c>
      <c r="AQ27" s="53">
        <f t="shared" si="12"/>
        <v>0</v>
      </c>
      <c r="AR27" s="53">
        <f t="shared" si="12"/>
        <v>0</v>
      </c>
      <c r="AS27" s="53">
        <f t="shared" si="12"/>
        <v>0</v>
      </c>
      <c r="AT27" s="53">
        <f t="shared" si="12"/>
        <v>0</v>
      </c>
      <c r="AU27" s="53">
        <f t="shared" si="12"/>
        <v>0</v>
      </c>
      <c r="AV27" s="53">
        <f t="shared" si="12"/>
        <v>0</v>
      </c>
      <c r="AW27" s="53">
        <f t="shared" si="12"/>
        <v>0</v>
      </c>
      <c r="AX27" s="53">
        <f t="shared" si="12"/>
        <v>0</v>
      </c>
      <c r="AY27" s="53">
        <f t="shared" si="12"/>
        <v>0</v>
      </c>
      <c r="AZ27" s="53">
        <f t="shared" si="12"/>
        <v>0</v>
      </c>
      <c r="BA27" s="53">
        <f t="shared" si="12"/>
        <v>0</v>
      </c>
      <c r="BB27" s="53">
        <f t="shared" si="12"/>
        <v>0</v>
      </c>
      <c r="BC27" s="53">
        <f t="shared" si="12"/>
        <v>0</v>
      </c>
      <c r="BD27" s="53">
        <f t="shared" si="12"/>
        <v>0</v>
      </c>
      <c r="BE27" s="53">
        <f t="shared" si="12"/>
        <v>0</v>
      </c>
      <c r="BF27" s="53">
        <f t="shared" si="12"/>
        <v>0</v>
      </c>
      <c r="BG27" s="53">
        <f t="shared" si="12"/>
        <v>0</v>
      </c>
      <c r="BH27" s="53">
        <f t="shared" si="12"/>
        <v>0</v>
      </c>
      <c r="BI27" s="53">
        <f t="shared" si="12"/>
        <v>0</v>
      </c>
      <c r="BJ27" s="53">
        <f t="shared" si="12"/>
        <v>0</v>
      </c>
      <c r="BK27" s="53">
        <f t="shared" si="12"/>
        <v>0</v>
      </c>
      <c r="BL27" s="53">
        <f t="shared" si="12"/>
        <v>0</v>
      </c>
      <c r="BM27" s="53">
        <f t="shared" si="12"/>
        <v>0</v>
      </c>
      <c r="BN27" s="53">
        <f t="shared" si="12"/>
        <v>0</v>
      </c>
      <c r="BO27" s="53">
        <f t="shared" si="12"/>
        <v>0</v>
      </c>
      <c r="BP27" s="53">
        <f t="shared" ref="BP27:CH27" si="13">SUM(BP22:BP26)</f>
        <v>0</v>
      </c>
      <c r="BQ27" s="53">
        <f t="shared" si="13"/>
        <v>0</v>
      </c>
      <c r="BR27" s="53">
        <f t="shared" si="13"/>
        <v>0</v>
      </c>
      <c r="BS27" s="53">
        <f t="shared" si="13"/>
        <v>0</v>
      </c>
      <c r="BT27" s="53">
        <f t="shared" si="13"/>
        <v>0</v>
      </c>
      <c r="BU27" s="53">
        <f t="shared" si="13"/>
        <v>0</v>
      </c>
      <c r="BV27" s="53">
        <f t="shared" si="13"/>
        <v>0</v>
      </c>
      <c r="BW27" s="53">
        <f t="shared" si="13"/>
        <v>0</v>
      </c>
      <c r="BX27" s="53">
        <f t="shared" si="13"/>
        <v>0</v>
      </c>
      <c r="BY27" s="53">
        <f t="shared" si="13"/>
        <v>0</v>
      </c>
      <c r="BZ27" s="53">
        <f t="shared" si="13"/>
        <v>0</v>
      </c>
      <c r="CA27" s="53">
        <f t="shared" si="13"/>
        <v>0</v>
      </c>
      <c r="CB27" s="53">
        <f t="shared" si="13"/>
        <v>0</v>
      </c>
      <c r="CC27" s="53">
        <f t="shared" si="13"/>
        <v>0</v>
      </c>
      <c r="CD27" s="53">
        <f t="shared" si="13"/>
        <v>0</v>
      </c>
      <c r="CE27" s="53">
        <f t="shared" si="13"/>
        <v>0</v>
      </c>
      <c r="CF27" s="53">
        <f t="shared" si="13"/>
        <v>0</v>
      </c>
      <c r="CG27" s="53">
        <f t="shared" si="13"/>
        <v>0</v>
      </c>
      <c r="CH27" s="54">
        <f t="shared" si="13"/>
        <v>0</v>
      </c>
    </row>
    <row r="28" spans="1:99" x14ac:dyDescent="0.3">
      <c r="A28" s="1"/>
      <c r="B28" s="77"/>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row>
    <row r="29" spans="1:99" x14ac:dyDescent="0.3">
      <c r="A29" s="1"/>
      <c r="B29" s="77"/>
      <c r="C29" s="80"/>
      <c r="D29" s="80"/>
      <c r="E29" s="221"/>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row>
    <row r="30" spans="1:99" x14ac:dyDescent="0.3">
      <c r="A30" s="1"/>
      <c r="B30" s="77"/>
      <c r="C30" s="80"/>
      <c r="D30" s="80"/>
      <c r="E30" s="223"/>
      <c r="F30" s="224"/>
      <c r="G30" s="224"/>
      <c r="H30" s="224"/>
      <c r="I30" s="224"/>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row>
    <row r="31" spans="1:99" x14ac:dyDescent="0.3">
      <c r="A31" s="1"/>
      <c r="B31" s="77"/>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row>
    <row r="32" spans="1:99" ht="15" hidden="1" customHeight="1" x14ac:dyDescent="0.3">
      <c r="A32" s="573" t="s">
        <v>108</v>
      </c>
      <c r="B32" s="573"/>
      <c r="C32" s="229" t="s">
        <v>109</v>
      </c>
      <c r="I32" s="230" t="s">
        <v>110</v>
      </c>
      <c r="CJ32" s="229" t="s">
        <v>111</v>
      </c>
      <c r="CU32" s="229" t="s">
        <v>112</v>
      </c>
    </row>
    <row r="33" spans="1:108" ht="15" hidden="1" customHeight="1" thickBot="1" x14ac:dyDescent="0.35">
      <c r="A33" s="573"/>
      <c r="B33" s="573"/>
    </row>
    <row r="34" spans="1:108" ht="15.75" hidden="1" customHeight="1" thickBot="1" x14ac:dyDescent="0.35">
      <c r="A34" s="574"/>
      <c r="B34" s="574"/>
      <c r="C34" s="192">
        <f t="shared" ref="C34:AH34" si="14">C21</f>
        <v>43831</v>
      </c>
      <c r="D34" s="65">
        <f t="shared" si="14"/>
        <v>43862</v>
      </c>
      <c r="E34" s="50">
        <f t="shared" si="14"/>
        <v>43891</v>
      </c>
      <c r="F34" s="50">
        <f t="shared" si="14"/>
        <v>43922</v>
      </c>
      <c r="G34" s="50">
        <f t="shared" si="14"/>
        <v>43952</v>
      </c>
      <c r="H34" s="50">
        <f t="shared" si="14"/>
        <v>43983</v>
      </c>
      <c r="I34" s="50">
        <f t="shared" si="14"/>
        <v>44013</v>
      </c>
      <c r="J34" s="50">
        <f t="shared" si="14"/>
        <v>44044</v>
      </c>
      <c r="K34" s="50">
        <f t="shared" si="14"/>
        <v>44075</v>
      </c>
      <c r="L34" s="50">
        <f t="shared" si="14"/>
        <v>44105</v>
      </c>
      <c r="M34" s="50">
        <f t="shared" si="14"/>
        <v>44136</v>
      </c>
      <c r="N34" s="50">
        <f t="shared" si="14"/>
        <v>44166</v>
      </c>
      <c r="O34" s="50">
        <f t="shared" si="14"/>
        <v>44197</v>
      </c>
      <c r="P34" s="50">
        <f t="shared" si="14"/>
        <v>44228</v>
      </c>
      <c r="Q34" s="50">
        <f t="shared" si="14"/>
        <v>44256</v>
      </c>
      <c r="R34" s="50">
        <f t="shared" si="14"/>
        <v>44287</v>
      </c>
      <c r="S34" s="50">
        <f t="shared" si="14"/>
        <v>44317</v>
      </c>
      <c r="T34" s="50">
        <f t="shared" si="14"/>
        <v>44348</v>
      </c>
      <c r="U34" s="50">
        <f t="shared" si="14"/>
        <v>44378</v>
      </c>
      <c r="V34" s="50">
        <f t="shared" si="14"/>
        <v>44409</v>
      </c>
      <c r="W34" s="50">
        <f t="shared" si="14"/>
        <v>44440</v>
      </c>
      <c r="X34" s="50">
        <f t="shared" si="14"/>
        <v>44470</v>
      </c>
      <c r="Y34" s="50">
        <f t="shared" si="14"/>
        <v>44501</v>
      </c>
      <c r="Z34" s="50">
        <f t="shared" si="14"/>
        <v>44531</v>
      </c>
      <c r="AA34" s="50">
        <f t="shared" si="14"/>
        <v>44562</v>
      </c>
      <c r="AB34" s="50">
        <f t="shared" si="14"/>
        <v>44593</v>
      </c>
      <c r="AC34" s="50">
        <f t="shared" si="14"/>
        <v>44621</v>
      </c>
      <c r="AD34" s="50">
        <f t="shared" si="14"/>
        <v>44652</v>
      </c>
      <c r="AE34" s="50">
        <f t="shared" si="14"/>
        <v>44682</v>
      </c>
      <c r="AF34" s="50">
        <f t="shared" si="14"/>
        <v>44713</v>
      </c>
      <c r="AG34" s="50">
        <f t="shared" si="14"/>
        <v>44743</v>
      </c>
      <c r="AH34" s="50">
        <f t="shared" si="14"/>
        <v>44774</v>
      </c>
      <c r="AI34" s="50">
        <f t="shared" ref="AI34:BN34" si="15">AI21</f>
        <v>44805</v>
      </c>
      <c r="AJ34" s="50">
        <f t="shared" si="15"/>
        <v>44835</v>
      </c>
      <c r="AK34" s="50">
        <f t="shared" si="15"/>
        <v>44866</v>
      </c>
      <c r="AL34" s="50">
        <f t="shared" si="15"/>
        <v>44896</v>
      </c>
      <c r="AM34" s="50">
        <f t="shared" si="15"/>
        <v>44927</v>
      </c>
      <c r="AN34" s="50">
        <f t="shared" si="15"/>
        <v>44958</v>
      </c>
      <c r="AO34" s="50">
        <f t="shared" si="15"/>
        <v>44986</v>
      </c>
      <c r="AP34" s="50">
        <f t="shared" si="15"/>
        <v>45017</v>
      </c>
      <c r="AQ34" s="50">
        <f t="shared" si="15"/>
        <v>45047</v>
      </c>
      <c r="AR34" s="50">
        <f t="shared" si="15"/>
        <v>45078</v>
      </c>
      <c r="AS34" s="50">
        <f t="shared" si="15"/>
        <v>45108</v>
      </c>
      <c r="AT34" s="50">
        <f t="shared" si="15"/>
        <v>45139</v>
      </c>
      <c r="AU34" s="50">
        <f t="shared" si="15"/>
        <v>45170</v>
      </c>
      <c r="AV34" s="50">
        <f t="shared" si="15"/>
        <v>45200</v>
      </c>
      <c r="AW34" s="50">
        <f t="shared" si="15"/>
        <v>45231</v>
      </c>
      <c r="AX34" s="50">
        <f t="shared" si="15"/>
        <v>45261</v>
      </c>
      <c r="AY34" s="50">
        <f t="shared" si="15"/>
        <v>45292</v>
      </c>
      <c r="AZ34" s="50">
        <f t="shared" si="15"/>
        <v>45323</v>
      </c>
      <c r="BA34" s="50">
        <f t="shared" si="15"/>
        <v>45352</v>
      </c>
      <c r="BB34" s="50">
        <f t="shared" si="15"/>
        <v>45383</v>
      </c>
      <c r="BC34" s="50">
        <f t="shared" si="15"/>
        <v>45413</v>
      </c>
      <c r="BD34" s="50">
        <f t="shared" si="15"/>
        <v>45444</v>
      </c>
      <c r="BE34" s="50">
        <f t="shared" si="15"/>
        <v>45474</v>
      </c>
      <c r="BF34" s="50">
        <f t="shared" si="15"/>
        <v>45505</v>
      </c>
      <c r="BG34" s="50">
        <f t="shared" si="15"/>
        <v>45536</v>
      </c>
      <c r="BH34" s="50">
        <f t="shared" si="15"/>
        <v>45566</v>
      </c>
      <c r="BI34" s="50">
        <f t="shared" si="15"/>
        <v>45597</v>
      </c>
      <c r="BJ34" s="50">
        <f t="shared" si="15"/>
        <v>45627</v>
      </c>
      <c r="BK34" s="50">
        <f t="shared" si="15"/>
        <v>45658</v>
      </c>
      <c r="BL34" s="50">
        <f t="shared" si="15"/>
        <v>45689</v>
      </c>
      <c r="BM34" s="50">
        <f t="shared" si="15"/>
        <v>45717</v>
      </c>
      <c r="BN34" s="50">
        <f t="shared" si="15"/>
        <v>45748</v>
      </c>
      <c r="BO34" s="50">
        <f t="shared" ref="BO34:CH34" si="16">BO21</f>
        <v>45778</v>
      </c>
      <c r="BP34" s="50">
        <f t="shared" si="16"/>
        <v>45809</v>
      </c>
      <c r="BQ34" s="50">
        <f t="shared" si="16"/>
        <v>45839</v>
      </c>
      <c r="BR34" s="50">
        <f t="shared" si="16"/>
        <v>45870</v>
      </c>
      <c r="BS34" s="50">
        <f t="shared" si="16"/>
        <v>45901</v>
      </c>
      <c r="BT34" s="50">
        <f t="shared" si="16"/>
        <v>45931</v>
      </c>
      <c r="BU34" s="50">
        <f t="shared" si="16"/>
        <v>45962</v>
      </c>
      <c r="BV34" s="50">
        <f t="shared" si="16"/>
        <v>45992</v>
      </c>
      <c r="BW34" s="50">
        <f t="shared" si="16"/>
        <v>46023</v>
      </c>
      <c r="BX34" s="50">
        <f t="shared" si="16"/>
        <v>46054</v>
      </c>
      <c r="BY34" s="50">
        <f t="shared" si="16"/>
        <v>46082</v>
      </c>
      <c r="BZ34" s="50">
        <f t="shared" si="16"/>
        <v>46113</v>
      </c>
      <c r="CA34" s="50">
        <f t="shared" si="16"/>
        <v>46143</v>
      </c>
      <c r="CB34" s="50">
        <f t="shared" si="16"/>
        <v>46174</v>
      </c>
      <c r="CC34" s="50">
        <f t="shared" si="16"/>
        <v>46204</v>
      </c>
      <c r="CD34" s="50">
        <f t="shared" si="16"/>
        <v>46235</v>
      </c>
      <c r="CE34" s="50">
        <f t="shared" si="16"/>
        <v>46266</v>
      </c>
      <c r="CF34" s="50">
        <f t="shared" si="16"/>
        <v>46296</v>
      </c>
      <c r="CG34" s="50">
        <f t="shared" si="16"/>
        <v>46327</v>
      </c>
      <c r="CH34" s="51">
        <f t="shared" si="16"/>
        <v>46357</v>
      </c>
      <c r="CJ34" s="48">
        <v>43831</v>
      </c>
      <c r="CK34" s="48">
        <v>43862</v>
      </c>
      <c r="CL34" s="48">
        <v>43891</v>
      </c>
      <c r="CM34" s="48">
        <v>43922</v>
      </c>
      <c r="CN34" s="48">
        <v>43952</v>
      </c>
      <c r="CO34" s="48">
        <v>43983</v>
      </c>
      <c r="CP34" s="48">
        <v>44013</v>
      </c>
      <c r="CQ34" s="48">
        <v>44044</v>
      </c>
      <c r="CR34" s="48">
        <v>44075</v>
      </c>
      <c r="CS34" s="48">
        <v>44105</v>
      </c>
      <c r="CT34" s="48">
        <v>44136</v>
      </c>
      <c r="CU34" s="236">
        <v>44166</v>
      </c>
      <c r="CV34" s="528">
        <v>44197</v>
      </c>
      <c r="CW34" s="528">
        <v>44228</v>
      </c>
      <c r="CX34" s="528">
        <v>44256</v>
      </c>
      <c r="CY34" s="528">
        <v>44287</v>
      </c>
      <c r="CZ34" s="528">
        <v>44317</v>
      </c>
      <c r="DA34" s="528">
        <v>44348</v>
      </c>
      <c r="DD34" t="s">
        <v>44</v>
      </c>
    </row>
    <row r="35" spans="1:108" hidden="1" x14ac:dyDescent="0.3">
      <c r="A35" s="576" t="s">
        <v>53</v>
      </c>
      <c r="B35" s="81" t="s">
        <v>113</v>
      </c>
      <c r="C35" s="234">
        <f>IF(CJ38=0,0,CJ35/SUM(CJ35:CJ36))</f>
        <v>1</v>
      </c>
      <c r="D35" s="234">
        <f t="shared" ref="D35:M35" si="17">IF(CK38=0,0,CK35/SUM(CK35:CK36))</f>
        <v>0.97655343757974344</v>
      </c>
      <c r="E35" s="234">
        <f t="shared" si="17"/>
        <v>0.98255987641196374</v>
      </c>
      <c r="F35" s="234">
        <f t="shared" si="17"/>
        <v>0.91021913840811641</v>
      </c>
      <c r="G35" s="234">
        <f t="shared" si="17"/>
        <v>0.93600796270237685</v>
      </c>
      <c r="H35" s="234">
        <f t="shared" si="17"/>
        <v>0.82058557462788684</v>
      </c>
      <c r="I35" s="234">
        <f t="shared" si="17"/>
        <v>0.97043657888829038</v>
      </c>
      <c r="J35" s="234">
        <f t="shared" si="17"/>
        <v>1.1458515174001083</v>
      </c>
      <c r="K35" s="234">
        <f t="shared" si="17"/>
        <v>0.90160400178239708</v>
      </c>
      <c r="L35" s="234">
        <f t="shared" si="17"/>
        <v>0.89692435498981227</v>
      </c>
      <c r="M35" s="234">
        <f t="shared" si="17"/>
        <v>0.97159050719010753</v>
      </c>
      <c r="N35" s="536">
        <f>IF(SUM(CU38:DA38)=0,0,SUM(CU35:DA35)/SUM(CU35:DA36))</f>
        <v>0.91817068133390123</v>
      </c>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1"/>
      <c r="BC35" s="231"/>
      <c r="BD35" s="231"/>
      <c r="BE35" s="231"/>
      <c r="BF35" s="231"/>
      <c r="BG35" s="231"/>
      <c r="BH35" s="231"/>
      <c r="BI35" s="231"/>
      <c r="BJ35" s="231"/>
      <c r="BK35" s="231"/>
      <c r="BL35" s="231"/>
      <c r="BM35" s="231"/>
      <c r="BN35" s="231"/>
      <c r="BO35" s="231"/>
      <c r="BP35" s="231"/>
      <c r="BQ35" s="231"/>
      <c r="BR35" s="231"/>
      <c r="BS35" s="231"/>
      <c r="BT35" s="231"/>
      <c r="BU35" s="231"/>
      <c r="BV35" s="231"/>
      <c r="BW35" s="231"/>
      <c r="BX35" s="231"/>
      <c r="BY35" s="231"/>
      <c r="BZ35" s="231"/>
      <c r="CA35" s="231"/>
      <c r="CB35" s="231"/>
      <c r="CC35" s="231"/>
      <c r="CD35" s="231"/>
      <c r="CE35" s="231"/>
      <c r="CF35" s="231"/>
      <c r="CG35" s="231"/>
      <c r="CH35" s="231"/>
      <c r="CJ35" s="245">
        <v>854613</v>
      </c>
      <c r="CK35" s="245">
        <v>1044753</v>
      </c>
      <c r="CL35" s="245">
        <v>1095231</v>
      </c>
      <c r="CM35" s="245">
        <v>2897030</v>
      </c>
      <c r="CN35" s="245">
        <v>1750070</v>
      </c>
      <c r="CO35" s="245">
        <v>1295337</v>
      </c>
      <c r="CP35" s="245">
        <v>2187300</v>
      </c>
      <c r="CQ35" s="245">
        <v>1366617</v>
      </c>
      <c r="CR35" s="245">
        <v>1738059</v>
      </c>
      <c r="CS35" s="245">
        <v>1893732</v>
      </c>
      <c r="CT35" s="245">
        <v>2486167</v>
      </c>
      <c r="CU35" s="246">
        <v>5717144</v>
      </c>
      <c r="CV35" s="522"/>
      <c r="CW35" s="522"/>
      <c r="CX35" s="522"/>
      <c r="CY35" s="522"/>
      <c r="CZ35" s="522"/>
      <c r="DA35" s="522"/>
      <c r="DD35" s="238">
        <f>SUM(CJ35:DA35)</f>
        <v>24326053</v>
      </c>
    </row>
    <row r="36" spans="1:108" hidden="1" x14ac:dyDescent="0.3">
      <c r="A36" s="576"/>
      <c r="B36" s="78" t="s">
        <v>114</v>
      </c>
      <c r="C36" s="235">
        <f>IF(CJ38=0,0,CJ36/SUM(CJ35:CJ36))</f>
        <v>0</v>
      </c>
      <c r="D36" s="235">
        <f t="shared" ref="D36:M36" si="18">IF(CK38=0,0,CK36/SUM(CK35:CK36))</f>
        <v>2.3446562420256542E-2</v>
      </c>
      <c r="E36" s="235">
        <f t="shared" si="18"/>
        <v>1.7440123588036292E-2</v>
      </c>
      <c r="F36" s="235">
        <f t="shared" si="18"/>
        <v>8.9780861591883587E-2</v>
      </c>
      <c r="G36" s="235">
        <f t="shared" si="18"/>
        <v>6.3992037297623122E-2</v>
      </c>
      <c r="H36" s="235">
        <f t="shared" si="18"/>
        <v>0.17941442537211319</v>
      </c>
      <c r="I36" s="235">
        <f t="shared" si="18"/>
        <v>2.9563421111709572E-2</v>
      </c>
      <c r="J36" s="235">
        <f t="shared" si="18"/>
        <v>-0.14585151740010815</v>
      </c>
      <c r="K36" s="235">
        <f t="shared" si="18"/>
        <v>9.8395998217602879E-2</v>
      </c>
      <c r="L36" s="235">
        <f t="shared" si="18"/>
        <v>0.10307564501018773</v>
      </c>
      <c r="M36" s="235">
        <f t="shared" si="18"/>
        <v>2.8409492809892519E-2</v>
      </c>
      <c r="N36" s="537">
        <f>IF(SUM(CU38:DA38)=0,0,SUM(CU36:DA36)/SUM(CU35:DA36))</f>
        <v>8.1829318666098785E-2</v>
      </c>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232"/>
      <c r="BF36" s="232"/>
      <c r="BG36" s="232"/>
      <c r="BH36" s="232"/>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J36" s="245">
        <v>0</v>
      </c>
      <c r="CK36" s="245">
        <v>25084</v>
      </c>
      <c r="CL36" s="245">
        <v>19440</v>
      </c>
      <c r="CM36" s="245">
        <v>285753</v>
      </c>
      <c r="CN36" s="245">
        <v>119647</v>
      </c>
      <c r="CO36" s="245">
        <v>283215</v>
      </c>
      <c r="CP36" s="245">
        <v>66634</v>
      </c>
      <c r="CQ36" s="245">
        <v>-173952</v>
      </c>
      <c r="CR36" s="245">
        <v>189682</v>
      </c>
      <c r="CS36" s="245">
        <v>217630</v>
      </c>
      <c r="CT36" s="245">
        <v>72696</v>
      </c>
      <c r="CU36" s="246">
        <v>509524</v>
      </c>
      <c r="CV36" s="522"/>
      <c r="CW36" s="522"/>
      <c r="CX36" s="522"/>
      <c r="CY36" s="522"/>
      <c r="CZ36" s="522"/>
      <c r="DA36" s="522"/>
      <c r="DD36" s="238">
        <f t="shared" ref="DD36:DD54" si="19">SUM(CJ36:DA36)</f>
        <v>1615353</v>
      </c>
    </row>
    <row r="37" spans="1:108" hidden="1" x14ac:dyDescent="0.3">
      <c r="A37" s="576"/>
      <c r="B37" s="244" t="s">
        <v>115</v>
      </c>
      <c r="C37" s="237"/>
      <c r="D37" s="237"/>
      <c r="E37" s="237"/>
      <c r="F37" s="237"/>
      <c r="G37" s="237"/>
      <c r="H37" s="237"/>
      <c r="I37" s="237"/>
      <c r="J37" s="237"/>
      <c r="K37" s="237"/>
      <c r="L37" s="237"/>
      <c r="M37" s="237"/>
      <c r="N37" s="237"/>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c r="BV37" s="243"/>
      <c r="BW37" s="243"/>
      <c r="BX37" s="243"/>
      <c r="BY37" s="243"/>
      <c r="BZ37" s="243"/>
      <c r="CA37" s="243"/>
      <c r="CB37" s="243"/>
      <c r="CC37" s="243"/>
      <c r="CD37" s="243"/>
      <c r="CE37" s="243"/>
      <c r="CF37" s="243"/>
      <c r="CG37" s="243"/>
      <c r="CH37" s="243"/>
      <c r="CJ37" s="238">
        <v>9682</v>
      </c>
      <c r="CK37" s="238">
        <v>46850</v>
      </c>
      <c r="CL37" s="238">
        <v>0</v>
      </c>
      <c r="CM37" s="238">
        <v>0</v>
      </c>
      <c r="CN37" s="238">
        <v>25309</v>
      </c>
      <c r="CO37" s="238">
        <v>74160</v>
      </c>
      <c r="CP37" s="238">
        <v>51247</v>
      </c>
      <c r="CQ37" s="238">
        <v>64938</v>
      </c>
      <c r="CR37" s="238">
        <v>-76063</v>
      </c>
      <c r="CS37" s="238">
        <v>92142</v>
      </c>
      <c r="CT37" s="238">
        <v>160490</v>
      </c>
      <c r="CU37" s="239">
        <v>7216158</v>
      </c>
      <c r="CV37" s="522"/>
      <c r="CW37" s="522"/>
      <c r="CX37" s="522"/>
      <c r="CY37" s="522"/>
      <c r="CZ37" s="522"/>
      <c r="DA37" s="522"/>
      <c r="DD37" s="238">
        <f t="shared" si="19"/>
        <v>7664913</v>
      </c>
    </row>
    <row r="38" spans="1:108" s="82" customFormat="1" ht="15" hidden="1" thickBot="1" x14ac:dyDescent="0.35">
      <c r="A38" s="577"/>
      <c r="B38" s="242" t="s">
        <v>44</v>
      </c>
      <c r="C38" s="222">
        <f t="shared" ref="C38" si="20">SUM(C35:C36)</f>
        <v>1</v>
      </c>
      <c r="D38" s="222">
        <f t="shared" ref="D38:M38" si="21">SUM(D35:D36)</f>
        <v>1</v>
      </c>
      <c r="E38" s="222">
        <f t="shared" si="21"/>
        <v>1</v>
      </c>
      <c r="F38" s="222">
        <f t="shared" si="21"/>
        <v>1</v>
      </c>
      <c r="G38" s="222">
        <f t="shared" si="21"/>
        <v>1</v>
      </c>
      <c r="H38" s="222">
        <f t="shared" si="21"/>
        <v>1</v>
      </c>
      <c r="I38" s="222">
        <f t="shared" si="21"/>
        <v>1</v>
      </c>
      <c r="J38" s="222">
        <f t="shared" si="21"/>
        <v>1</v>
      </c>
      <c r="K38" s="222">
        <f t="shared" si="21"/>
        <v>1</v>
      </c>
      <c r="L38" s="222">
        <f t="shared" si="21"/>
        <v>1</v>
      </c>
      <c r="M38" s="222">
        <f t="shared" si="21"/>
        <v>1</v>
      </c>
      <c r="N38" s="222">
        <f>SUM(N35:N36)</f>
        <v>1</v>
      </c>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J38" s="240">
        <f t="shared" ref="CJ38:CT38" si="22">SUM(CJ35:CJ37)</f>
        <v>864295</v>
      </c>
      <c r="CK38" s="240">
        <f t="shared" si="22"/>
        <v>1116687</v>
      </c>
      <c r="CL38" s="240">
        <f t="shared" si="22"/>
        <v>1114671</v>
      </c>
      <c r="CM38" s="240">
        <f t="shared" si="22"/>
        <v>3182783</v>
      </c>
      <c r="CN38" s="240">
        <f t="shared" si="22"/>
        <v>1895026</v>
      </c>
      <c r="CO38" s="240">
        <f t="shared" si="22"/>
        <v>1652712</v>
      </c>
      <c r="CP38" s="240">
        <f t="shared" si="22"/>
        <v>2305181</v>
      </c>
      <c r="CQ38" s="240">
        <f t="shared" si="22"/>
        <v>1257603</v>
      </c>
      <c r="CR38" s="240">
        <f t="shared" si="22"/>
        <v>1851678</v>
      </c>
      <c r="CS38" s="240">
        <f t="shared" si="22"/>
        <v>2203504</v>
      </c>
      <c r="CT38" s="240">
        <f t="shared" si="22"/>
        <v>2719353</v>
      </c>
      <c r="CU38" s="241">
        <f>SUM(CU35:CU37)</f>
        <v>13442826</v>
      </c>
      <c r="CV38" s="522">
        <f t="shared" ref="CV38:DA38" si="23">SUM(CV35:CV37)</f>
        <v>0</v>
      </c>
      <c r="CW38" s="522">
        <f t="shared" si="23"/>
        <v>0</v>
      </c>
      <c r="CX38" s="522">
        <f t="shared" si="23"/>
        <v>0</v>
      </c>
      <c r="CY38" s="522">
        <f t="shared" si="23"/>
        <v>0</v>
      </c>
      <c r="CZ38" s="522">
        <f t="shared" si="23"/>
        <v>0</v>
      </c>
      <c r="DA38" s="522">
        <f t="shared" si="23"/>
        <v>0</v>
      </c>
      <c r="DD38" s="240">
        <f t="shared" si="19"/>
        <v>33606319</v>
      </c>
    </row>
    <row r="39" spans="1:108" hidden="1" x14ac:dyDescent="0.3">
      <c r="A39" s="575" t="s">
        <v>55</v>
      </c>
      <c r="B39" s="79" t="s">
        <v>113</v>
      </c>
      <c r="C39" s="234">
        <f>IF(CJ42=0,0,CJ39/SUM(CJ39:CJ40))</f>
        <v>0.84835813727641407</v>
      </c>
      <c r="D39" s="234">
        <f t="shared" ref="D39:M39" si="24">IF(CK42=0,0,CK39/SUM(CK39:CK40))</f>
        <v>0.83031480777313027</v>
      </c>
      <c r="E39" s="234">
        <f t="shared" si="24"/>
        <v>0.97200945925060533</v>
      </c>
      <c r="F39" s="234">
        <f t="shared" si="24"/>
        <v>0.93438170332909853</v>
      </c>
      <c r="G39" s="234">
        <f t="shared" si="24"/>
        <v>0.92596262807537832</v>
      </c>
      <c r="H39" s="234">
        <f t="shared" si="24"/>
        <v>0.99316732389692175</v>
      </c>
      <c r="I39" s="234">
        <f t="shared" si="24"/>
        <v>0.77151255214169778</v>
      </c>
      <c r="J39" s="234">
        <f t="shared" si="24"/>
        <v>0.91320947805226671</v>
      </c>
      <c r="K39" s="234">
        <f t="shared" si="24"/>
        <v>0.84208490643582357</v>
      </c>
      <c r="L39" s="234">
        <f t="shared" si="24"/>
        <v>0.96116361535340056</v>
      </c>
      <c r="M39" s="234">
        <f t="shared" si="24"/>
        <v>0.82358887971201022</v>
      </c>
      <c r="N39" s="536">
        <f>IF(SUM(CU42:DA42)=0,0,SUM(CU39:DA39)/SUM(CU39:DA40))</f>
        <v>0.93767087418937589</v>
      </c>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c r="AT39" s="231"/>
      <c r="AU39" s="231"/>
      <c r="AV39" s="231"/>
      <c r="AW39" s="231"/>
      <c r="AX39" s="231"/>
      <c r="AY39" s="231"/>
      <c r="AZ39" s="231"/>
      <c r="BA39" s="231"/>
      <c r="BB39" s="231"/>
      <c r="BC39" s="231"/>
      <c r="BD39" s="231"/>
      <c r="BE39" s="231"/>
      <c r="BF39" s="231"/>
      <c r="BG39" s="231"/>
      <c r="BH39" s="231"/>
      <c r="BI39" s="231"/>
      <c r="BJ39" s="231"/>
      <c r="BK39" s="231"/>
      <c r="BL39" s="231"/>
      <c r="BM39" s="231"/>
      <c r="BN39" s="231"/>
      <c r="BO39" s="231"/>
      <c r="BP39" s="231"/>
      <c r="BQ39" s="231"/>
      <c r="BR39" s="231"/>
      <c r="BS39" s="231"/>
      <c r="BT39" s="231"/>
      <c r="BU39" s="231"/>
      <c r="BV39" s="231"/>
      <c r="BW39" s="231"/>
      <c r="BX39" s="231"/>
      <c r="BY39" s="231"/>
      <c r="BZ39" s="231"/>
      <c r="CA39" s="231"/>
      <c r="CB39" s="231"/>
      <c r="CC39" s="231"/>
      <c r="CD39" s="231"/>
      <c r="CE39" s="231"/>
      <c r="CF39" s="231"/>
      <c r="CG39" s="231"/>
      <c r="CH39" s="231"/>
      <c r="CJ39" s="245">
        <v>1434398</v>
      </c>
      <c r="CK39" s="245">
        <v>2074417</v>
      </c>
      <c r="CL39" s="245">
        <v>2339584</v>
      </c>
      <c r="CM39" s="245">
        <v>2969893</v>
      </c>
      <c r="CN39" s="245">
        <v>5487799</v>
      </c>
      <c r="CO39" s="245">
        <v>5363038</v>
      </c>
      <c r="CP39" s="245">
        <v>3226923</v>
      </c>
      <c r="CQ39" s="245">
        <v>6046612</v>
      </c>
      <c r="CR39" s="245">
        <v>4487169</v>
      </c>
      <c r="CS39" s="245">
        <v>7572442</v>
      </c>
      <c r="CT39" s="245">
        <v>8305501</v>
      </c>
      <c r="CU39" s="246">
        <v>25119341</v>
      </c>
      <c r="CV39" s="522"/>
      <c r="CW39" s="522"/>
      <c r="CX39" s="522"/>
      <c r="CY39" s="522"/>
      <c r="CZ39" s="522"/>
      <c r="DA39" s="522"/>
      <c r="DD39" s="238">
        <f t="shared" si="19"/>
        <v>74427117</v>
      </c>
    </row>
    <row r="40" spans="1:108" hidden="1" x14ac:dyDescent="0.3">
      <c r="A40" s="576"/>
      <c r="B40" s="78" t="s">
        <v>114</v>
      </c>
      <c r="C40" s="235">
        <f>IF(CJ42=0,0,CJ40/SUM(CJ39:CJ40))</f>
        <v>0.1516418627235859</v>
      </c>
      <c r="D40" s="235">
        <f t="shared" ref="D40:M40" si="25">IF(CK42=0,0,CK40/SUM(CK39:CK40))</f>
        <v>0.16968519222686973</v>
      </c>
      <c r="E40" s="235">
        <f t="shared" si="25"/>
        <v>2.7990540749394673E-2</v>
      </c>
      <c r="F40" s="235">
        <f t="shared" si="25"/>
        <v>6.5618296670901424E-2</v>
      </c>
      <c r="G40" s="235">
        <f t="shared" si="25"/>
        <v>7.4037371924621717E-2</v>
      </c>
      <c r="H40" s="235">
        <f t="shared" si="25"/>
        <v>6.832676103078297E-3</v>
      </c>
      <c r="I40" s="235">
        <f t="shared" si="25"/>
        <v>0.22848744785830225</v>
      </c>
      <c r="J40" s="235">
        <f t="shared" si="25"/>
        <v>8.6790521947733332E-2</v>
      </c>
      <c r="K40" s="235">
        <f t="shared" si="25"/>
        <v>0.15791509356417638</v>
      </c>
      <c r="L40" s="235">
        <f t="shared" si="25"/>
        <v>3.8836384646599421E-2</v>
      </c>
      <c r="M40" s="235">
        <f t="shared" si="25"/>
        <v>0.17641112028798983</v>
      </c>
      <c r="N40" s="537">
        <f>IF(SUM(CU42:DA42)=0,0,SUM(CU40:DA40)/SUM(CU39:DA40))</f>
        <v>6.2329125810624116E-2</v>
      </c>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J40" s="245">
        <v>256395</v>
      </c>
      <c r="CK40" s="245">
        <v>423933</v>
      </c>
      <c r="CL40" s="245">
        <v>67372</v>
      </c>
      <c r="CM40" s="245">
        <v>208565</v>
      </c>
      <c r="CN40" s="245">
        <v>438789</v>
      </c>
      <c r="CO40" s="245">
        <v>36896</v>
      </c>
      <c r="CP40" s="245">
        <v>955670</v>
      </c>
      <c r="CQ40" s="245">
        <v>574664</v>
      </c>
      <c r="CR40" s="245">
        <v>841473</v>
      </c>
      <c r="CS40" s="245">
        <v>305969</v>
      </c>
      <c r="CT40" s="245">
        <v>1779022</v>
      </c>
      <c r="CU40" s="246">
        <v>1669740</v>
      </c>
      <c r="CV40" s="522"/>
      <c r="CW40" s="522"/>
      <c r="CX40" s="522"/>
      <c r="CY40" s="522"/>
      <c r="CZ40" s="522"/>
      <c r="DA40" s="522"/>
      <c r="DD40" s="238">
        <f t="shared" si="19"/>
        <v>7558488</v>
      </c>
    </row>
    <row r="41" spans="1:108" hidden="1" x14ac:dyDescent="0.3">
      <c r="A41" s="576"/>
      <c r="B41" s="244" t="s">
        <v>115</v>
      </c>
      <c r="C41" s="237"/>
      <c r="D41" s="237"/>
      <c r="E41" s="237"/>
      <c r="F41" s="237"/>
      <c r="G41" s="237"/>
      <c r="H41" s="237"/>
      <c r="I41" s="237"/>
      <c r="J41" s="237"/>
      <c r="K41" s="237"/>
      <c r="L41" s="237"/>
      <c r="M41" s="237"/>
      <c r="N41" s="237"/>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c r="BV41" s="243"/>
      <c r="BW41" s="243"/>
      <c r="BX41" s="243"/>
      <c r="BY41" s="243"/>
      <c r="BZ41" s="243"/>
      <c r="CA41" s="243"/>
      <c r="CB41" s="243"/>
      <c r="CC41" s="243"/>
      <c r="CD41" s="243"/>
      <c r="CE41" s="243"/>
      <c r="CF41" s="243"/>
      <c r="CG41" s="243"/>
      <c r="CH41" s="243"/>
      <c r="CJ41" s="238">
        <v>0</v>
      </c>
      <c r="CK41" s="238">
        <v>1939</v>
      </c>
      <c r="CL41" s="238">
        <v>0</v>
      </c>
      <c r="CM41" s="238">
        <v>190653</v>
      </c>
      <c r="CN41" s="238">
        <v>0</v>
      </c>
      <c r="CO41" s="238">
        <v>0</v>
      </c>
      <c r="CP41" s="238">
        <v>65134</v>
      </c>
      <c r="CQ41" s="238">
        <v>0</v>
      </c>
      <c r="CR41" s="238">
        <v>-166753</v>
      </c>
      <c r="CS41" s="238">
        <v>0</v>
      </c>
      <c r="CT41" s="238">
        <v>206711</v>
      </c>
      <c r="CU41" s="239">
        <v>3755079</v>
      </c>
      <c r="CV41" s="522"/>
      <c r="CW41" s="522"/>
      <c r="CX41" s="522"/>
      <c r="CY41" s="522"/>
      <c r="CZ41" s="522"/>
      <c r="DA41" s="522"/>
      <c r="DD41" s="238">
        <f t="shared" si="19"/>
        <v>4052763</v>
      </c>
    </row>
    <row r="42" spans="1:108" s="82" customFormat="1" ht="15" hidden="1" thickBot="1" x14ac:dyDescent="0.35">
      <c r="A42" s="577"/>
      <c r="B42" s="242" t="s">
        <v>44</v>
      </c>
      <c r="C42" s="222">
        <f t="shared" ref="C42" si="26">SUM(C39:C40)</f>
        <v>1</v>
      </c>
      <c r="D42" s="222">
        <f t="shared" ref="D42:M42" si="27">SUM(D39:D40)</f>
        <v>1</v>
      </c>
      <c r="E42" s="222">
        <f t="shared" si="27"/>
        <v>1</v>
      </c>
      <c r="F42" s="222">
        <f t="shared" si="27"/>
        <v>1</v>
      </c>
      <c r="G42" s="222">
        <f t="shared" si="27"/>
        <v>1</v>
      </c>
      <c r="H42" s="222">
        <f t="shared" si="27"/>
        <v>1</v>
      </c>
      <c r="I42" s="222">
        <f t="shared" si="27"/>
        <v>1</v>
      </c>
      <c r="J42" s="222">
        <f t="shared" si="27"/>
        <v>1</v>
      </c>
      <c r="K42" s="222">
        <f t="shared" si="27"/>
        <v>1</v>
      </c>
      <c r="L42" s="222">
        <f t="shared" si="27"/>
        <v>1</v>
      </c>
      <c r="M42" s="222">
        <f t="shared" si="27"/>
        <v>1</v>
      </c>
      <c r="N42" s="222">
        <f>SUM(N39:N40)</f>
        <v>1</v>
      </c>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233"/>
      <c r="BJ42" s="233"/>
      <c r="BK42" s="233"/>
      <c r="BL42" s="233"/>
      <c r="BM42" s="233"/>
      <c r="BN42" s="233"/>
      <c r="BO42" s="233"/>
      <c r="BP42" s="233"/>
      <c r="BQ42" s="233"/>
      <c r="BR42" s="233"/>
      <c r="BS42" s="233"/>
      <c r="BT42" s="233"/>
      <c r="BU42" s="233"/>
      <c r="BV42" s="233"/>
      <c r="BW42" s="233"/>
      <c r="BX42" s="233"/>
      <c r="BY42" s="233"/>
      <c r="BZ42" s="233"/>
      <c r="CA42" s="233"/>
      <c r="CB42" s="233"/>
      <c r="CC42" s="233"/>
      <c r="CD42" s="233"/>
      <c r="CE42" s="233"/>
      <c r="CF42" s="233"/>
      <c r="CG42" s="233"/>
      <c r="CH42" s="233"/>
      <c r="CJ42" s="240">
        <f t="shared" ref="CJ42:CT42" si="28">SUM(CJ39:CJ41)</f>
        <v>1690793</v>
      </c>
      <c r="CK42" s="240">
        <f t="shared" si="28"/>
        <v>2500289</v>
      </c>
      <c r="CL42" s="240">
        <f t="shared" si="28"/>
        <v>2406956</v>
      </c>
      <c r="CM42" s="240">
        <f t="shared" si="28"/>
        <v>3369111</v>
      </c>
      <c r="CN42" s="240">
        <f t="shared" si="28"/>
        <v>5926588</v>
      </c>
      <c r="CO42" s="240">
        <f t="shared" si="28"/>
        <v>5399934</v>
      </c>
      <c r="CP42" s="240">
        <f t="shared" si="28"/>
        <v>4247727</v>
      </c>
      <c r="CQ42" s="240">
        <f t="shared" si="28"/>
        <v>6621276</v>
      </c>
      <c r="CR42" s="240">
        <f t="shared" si="28"/>
        <v>5161889</v>
      </c>
      <c r="CS42" s="240">
        <f t="shared" si="28"/>
        <v>7878411</v>
      </c>
      <c r="CT42" s="240">
        <f t="shared" si="28"/>
        <v>10291234</v>
      </c>
      <c r="CU42" s="241">
        <f>SUM(CU39:CU41)</f>
        <v>30544160</v>
      </c>
      <c r="CV42" s="522">
        <f t="shared" ref="CV42:DA42" si="29">SUM(CV39:CV41)</f>
        <v>0</v>
      </c>
      <c r="CW42" s="522">
        <f t="shared" si="29"/>
        <v>0</v>
      </c>
      <c r="CX42" s="522">
        <f t="shared" si="29"/>
        <v>0</v>
      </c>
      <c r="CY42" s="522">
        <f t="shared" si="29"/>
        <v>0</v>
      </c>
      <c r="CZ42" s="522">
        <f t="shared" si="29"/>
        <v>0</v>
      </c>
      <c r="DA42" s="522">
        <f t="shared" si="29"/>
        <v>0</v>
      </c>
      <c r="DD42" s="240">
        <f t="shared" si="19"/>
        <v>86038368</v>
      </c>
    </row>
    <row r="43" spans="1:108" hidden="1" x14ac:dyDescent="0.3">
      <c r="A43" s="575" t="s">
        <v>56</v>
      </c>
      <c r="B43" s="79" t="s">
        <v>113</v>
      </c>
      <c r="C43" s="234">
        <f>IF(CJ46=0,0,CJ43/SUM(CJ43:CJ44))</f>
        <v>0.23059309426104352</v>
      </c>
      <c r="D43" s="234">
        <f t="shared" ref="D43:M43" si="30">IF(CK46=0,0,CK43/SUM(CK43:CK44))</f>
        <v>0.87885166734929088</v>
      </c>
      <c r="E43" s="234">
        <f t="shared" si="30"/>
        <v>0</v>
      </c>
      <c r="F43" s="234">
        <f t="shared" si="30"/>
        <v>0.45474821665480974</v>
      </c>
      <c r="G43" s="234">
        <f t="shared" si="30"/>
        <v>0.90203597983323713</v>
      </c>
      <c r="H43" s="234">
        <f t="shared" si="30"/>
        <v>0.95949590002929364</v>
      </c>
      <c r="I43" s="234">
        <f t="shared" si="30"/>
        <v>0.62023154245635082</v>
      </c>
      <c r="J43" s="234">
        <f t="shared" si="30"/>
        <v>0.23626719571167376</v>
      </c>
      <c r="K43" s="234">
        <f t="shared" si="30"/>
        <v>0.79998374160394392</v>
      </c>
      <c r="L43" s="234">
        <f t="shared" si="30"/>
        <v>0.35903232595260165</v>
      </c>
      <c r="M43" s="234">
        <f t="shared" si="30"/>
        <v>0.68727379980839509</v>
      </c>
      <c r="N43" s="536">
        <f>IF(SUM(CU46:DA46)=0,0,SUM(CU43:DA43)/SUM(CU43:DA44))</f>
        <v>0.32994742882216932</v>
      </c>
      <c r="O43" s="231"/>
      <c r="P43" s="231"/>
      <c r="Q43" s="231"/>
      <c r="R43" s="231"/>
      <c r="S43" s="231"/>
      <c r="T43" s="231"/>
      <c r="U43" s="231"/>
      <c r="V43" s="231"/>
      <c r="W43" s="231"/>
      <c r="X43" s="231"/>
      <c r="Y43" s="231"/>
      <c r="Z43" s="231"/>
      <c r="AA43" s="231"/>
      <c r="AB43" s="231"/>
      <c r="AC43" s="231"/>
      <c r="AD43" s="231"/>
      <c r="AE43" s="231"/>
      <c r="AF43" s="231"/>
      <c r="AG43" s="231"/>
      <c r="AH43" s="231"/>
      <c r="AI43" s="231"/>
      <c r="AJ43" s="231"/>
      <c r="AK43" s="231"/>
      <c r="AL43" s="231"/>
      <c r="AM43" s="231"/>
      <c r="AN43" s="231"/>
      <c r="AO43" s="231"/>
      <c r="AP43" s="231"/>
      <c r="AQ43" s="231"/>
      <c r="AR43" s="231"/>
      <c r="AS43" s="231"/>
      <c r="AT43" s="231"/>
      <c r="AU43" s="231"/>
      <c r="AV43" s="231"/>
      <c r="AW43" s="231"/>
      <c r="AX43" s="231"/>
      <c r="AY43" s="231"/>
      <c r="AZ43" s="231"/>
      <c r="BA43" s="231"/>
      <c r="BB43" s="231"/>
      <c r="BC43" s="231"/>
      <c r="BD43" s="231"/>
      <c r="BE43" s="231"/>
      <c r="BF43" s="231"/>
      <c r="BG43" s="231"/>
      <c r="BH43" s="231"/>
      <c r="BI43" s="231"/>
      <c r="BJ43" s="231"/>
      <c r="BK43" s="231"/>
      <c r="BL43" s="231"/>
      <c r="BM43" s="231"/>
      <c r="BN43" s="231"/>
      <c r="BO43" s="231"/>
      <c r="BP43" s="231"/>
      <c r="BQ43" s="231"/>
      <c r="BR43" s="231"/>
      <c r="BS43" s="231"/>
      <c r="BT43" s="231"/>
      <c r="BU43" s="231"/>
      <c r="BV43" s="231"/>
      <c r="BW43" s="231"/>
      <c r="BX43" s="231"/>
      <c r="BY43" s="231"/>
      <c r="BZ43" s="231"/>
      <c r="CA43" s="231"/>
      <c r="CB43" s="231"/>
      <c r="CC43" s="231"/>
      <c r="CD43" s="231"/>
      <c r="CE43" s="231"/>
      <c r="CF43" s="231"/>
      <c r="CG43" s="231"/>
      <c r="CH43" s="231"/>
      <c r="CJ43" s="245">
        <v>600306</v>
      </c>
      <c r="CK43" s="245">
        <v>92268</v>
      </c>
      <c r="CL43" s="245">
        <v>0</v>
      </c>
      <c r="CM43" s="245">
        <v>425718</v>
      </c>
      <c r="CN43" s="245">
        <v>911216</v>
      </c>
      <c r="CO43" s="245">
        <v>1690129</v>
      </c>
      <c r="CP43" s="245">
        <v>1108551</v>
      </c>
      <c r="CQ43" s="245">
        <v>382759</v>
      </c>
      <c r="CR43" s="245">
        <v>1052973</v>
      </c>
      <c r="CS43" s="245">
        <v>1190786</v>
      </c>
      <c r="CT43" s="245">
        <v>929733</v>
      </c>
      <c r="CU43" s="246">
        <v>2502448</v>
      </c>
      <c r="CV43" s="522"/>
      <c r="CW43" s="522"/>
      <c r="CX43" s="522"/>
      <c r="CY43" s="522"/>
      <c r="CZ43" s="522"/>
      <c r="DA43" s="522"/>
      <c r="DD43" s="238">
        <f t="shared" si="19"/>
        <v>10886887</v>
      </c>
    </row>
    <row r="44" spans="1:108" hidden="1" x14ac:dyDescent="0.3">
      <c r="A44" s="576"/>
      <c r="B44" s="78" t="s">
        <v>114</v>
      </c>
      <c r="C44" s="235">
        <f>IF(CJ46=0,0,CJ44/SUM(CJ43:CJ44))</f>
        <v>0.76940690573895643</v>
      </c>
      <c r="D44" s="235">
        <f t="shared" ref="D44:M44" si="31">IF(CK46=0,0,CK44/SUM(CK43:CK44))</f>
        <v>0.12114833265070914</v>
      </c>
      <c r="E44" s="235">
        <f t="shared" si="31"/>
        <v>1</v>
      </c>
      <c r="F44" s="235">
        <f t="shared" si="31"/>
        <v>0.54525178334519031</v>
      </c>
      <c r="G44" s="235">
        <f t="shared" si="31"/>
        <v>9.7964020166762852E-2</v>
      </c>
      <c r="H44" s="235">
        <f t="shared" si="31"/>
        <v>4.0504099970706385E-2</v>
      </c>
      <c r="I44" s="235">
        <f t="shared" si="31"/>
        <v>0.37976845754364918</v>
      </c>
      <c r="J44" s="235">
        <f t="shared" si="31"/>
        <v>0.76373280428832624</v>
      </c>
      <c r="K44" s="235">
        <f t="shared" si="31"/>
        <v>0.20001625839605605</v>
      </c>
      <c r="L44" s="235">
        <f t="shared" si="31"/>
        <v>0.64096767404739841</v>
      </c>
      <c r="M44" s="235">
        <f t="shared" si="31"/>
        <v>0.31272620019160485</v>
      </c>
      <c r="N44" s="537">
        <f>IF(SUM(CU46:DA46)=0,0,SUM(CU44:DA44)/SUM(CU43:DA44))</f>
        <v>0.67005257117783068</v>
      </c>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232"/>
      <c r="BF44" s="232"/>
      <c r="BG44" s="232"/>
      <c r="BH44" s="232"/>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J44" s="245">
        <v>2003007</v>
      </c>
      <c r="CK44" s="245">
        <v>12719</v>
      </c>
      <c r="CL44" s="245">
        <v>112479</v>
      </c>
      <c r="CM44" s="245">
        <v>510444</v>
      </c>
      <c r="CN44" s="245">
        <v>98961</v>
      </c>
      <c r="CO44" s="245">
        <v>71347</v>
      </c>
      <c r="CP44" s="245">
        <v>678767</v>
      </c>
      <c r="CQ44" s="245">
        <v>1237267</v>
      </c>
      <c r="CR44" s="245">
        <v>263270</v>
      </c>
      <c r="CS44" s="245">
        <v>2125868</v>
      </c>
      <c r="CT44" s="245">
        <v>423051</v>
      </c>
      <c r="CU44" s="246">
        <v>5081936</v>
      </c>
      <c r="CV44" s="522"/>
      <c r="CW44" s="522"/>
      <c r="CX44" s="522"/>
      <c r="CY44" s="522"/>
      <c r="CZ44" s="522"/>
      <c r="DA44" s="522"/>
      <c r="DD44" s="238">
        <f t="shared" si="19"/>
        <v>12619116</v>
      </c>
    </row>
    <row r="45" spans="1:108" hidden="1" x14ac:dyDescent="0.3">
      <c r="A45" s="576"/>
      <c r="B45" s="244" t="s">
        <v>115</v>
      </c>
      <c r="C45" s="237"/>
      <c r="D45" s="237"/>
      <c r="E45" s="237"/>
      <c r="F45" s="237"/>
      <c r="G45" s="237"/>
      <c r="H45" s="237"/>
      <c r="I45" s="237"/>
      <c r="J45" s="237"/>
      <c r="K45" s="237"/>
      <c r="L45" s="237"/>
      <c r="M45" s="237"/>
      <c r="N45" s="237"/>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243"/>
      <c r="CB45" s="243"/>
      <c r="CC45" s="243"/>
      <c r="CD45" s="243"/>
      <c r="CE45" s="243"/>
      <c r="CF45" s="243"/>
      <c r="CG45" s="243"/>
      <c r="CH45" s="243"/>
      <c r="CJ45" s="238">
        <v>0</v>
      </c>
      <c r="CK45" s="238">
        <v>0</v>
      </c>
      <c r="CL45" s="238">
        <v>0</v>
      </c>
      <c r="CM45" s="238">
        <v>0</v>
      </c>
      <c r="CN45" s="238">
        <v>0</v>
      </c>
      <c r="CO45" s="238">
        <v>0</v>
      </c>
      <c r="CP45" s="238">
        <v>0</v>
      </c>
      <c r="CQ45" s="238">
        <v>0</v>
      </c>
      <c r="CR45" s="238">
        <v>0</v>
      </c>
      <c r="CS45" s="238">
        <v>0</v>
      </c>
      <c r="CT45" s="238">
        <v>89244</v>
      </c>
      <c r="CU45" s="239">
        <v>0</v>
      </c>
      <c r="CV45" s="522"/>
      <c r="CW45" s="522"/>
      <c r="CX45" s="522"/>
      <c r="CY45" s="522"/>
      <c r="CZ45" s="522"/>
      <c r="DA45" s="522"/>
      <c r="DD45" s="238">
        <f t="shared" si="19"/>
        <v>89244</v>
      </c>
    </row>
    <row r="46" spans="1:108" s="82" customFormat="1" ht="15" hidden="1" thickBot="1" x14ac:dyDescent="0.35">
      <c r="A46" s="577"/>
      <c r="B46" s="242" t="s">
        <v>44</v>
      </c>
      <c r="C46" s="222">
        <f t="shared" ref="C46" si="32">SUM(C43:C44)</f>
        <v>1</v>
      </c>
      <c r="D46" s="222">
        <f t="shared" ref="D46:M46" si="33">SUM(D43:D44)</f>
        <v>1</v>
      </c>
      <c r="E46" s="222">
        <f t="shared" si="33"/>
        <v>1</v>
      </c>
      <c r="F46" s="222">
        <f t="shared" si="33"/>
        <v>1</v>
      </c>
      <c r="G46" s="222">
        <f t="shared" si="33"/>
        <v>1</v>
      </c>
      <c r="H46" s="222">
        <f t="shared" si="33"/>
        <v>1</v>
      </c>
      <c r="I46" s="222">
        <f t="shared" si="33"/>
        <v>1</v>
      </c>
      <c r="J46" s="222">
        <f t="shared" si="33"/>
        <v>1</v>
      </c>
      <c r="K46" s="222">
        <f t="shared" si="33"/>
        <v>1</v>
      </c>
      <c r="L46" s="222">
        <f t="shared" si="33"/>
        <v>1</v>
      </c>
      <c r="M46" s="222">
        <f t="shared" si="33"/>
        <v>1</v>
      </c>
      <c r="N46" s="222">
        <f>SUM(N43:N44)</f>
        <v>1</v>
      </c>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c r="BN46" s="233"/>
      <c r="BO46" s="233"/>
      <c r="BP46" s="233"/>
      <c r="BQ46" s="233"/>
      <c r="BR46" s="233"/>
      <c r="BS46" s="233"/>
      <c r="BT46" s="233"/>
      <c r="BU46" s="233"/>
      <c r="BV46" s="233"/>
      <c r="BW46" s="233"/>
      <c r="BX46" s="233"/>
      <c r="BY46" s="233"/>
      <c r="BZ46" s="233"/>
      <c r="CA46" s="233"/>
      <c r="CB46" s="233"/>
      <c r="CC46" s="233"/>
      <c r="CD46" s="233"/>
      <c r="CE46" s="233"/>
      <c r="CF46" s="233"/>
      <c r="CG46" s="233"/>
      <c r="CH46" s="233"/>
      <c r="CJ46" s="240">
        <f t="shared" ref="CJ46:CT46" si="34">SUM(CJ43:CJ45)</f>
        <v>2603313</v>
      </c>
      <c r="CK46" s="240">
        <f t="shared" si="34"/>
        <v>104987</v>
      </c>
      <c r="CL46" s="240">
        <f t="shared" si="34"/>
        <v>112479</v>
      </c>
      <c r="CM46" s="240">
        <f t="shared" si="34"/>
        <v>936162</v>
      </c>
      <c r="CN46" s="240">
        <f t="shared" si="34"/>
        <v>1010177</v>
      </c>
      <c r="CO46" s="240">
        <f t="shared" si="34"/>
        <v>1761476</v>
      </c>
      <c r="CP46" s="240">
        <f t="shared" si="34"/>
        <v>1787318</v>
      </c>
      <c r="CQ46" s="240">
        <f t="shared" si="34"/>
        <v>1620026</v>
      </c>
      <c r="CR46" s="240">
        <f t="shared" si="34"/>
        <v>1316243</v>
      </c>
      <c r="CS46" s="240">
        <f t="shared" si="34"/>
        <v>3316654</v>
      </c>
      <c r="CT46" s="240">
        <f t="shared" si="34"/>
        <v>1442028</v>
      </c>
      <c r="CU46" s="241">
        <f>SUM(CU43:CU45)</f>
        <v>7584384</v>
      </c>
      <c r="CV46" s="522">
        <f t="shared" ref="CV46:DA46" si="35">SUM(CV43:CV45)</f>
        <v>0</v>
      </c>
      <c r="CW46" s="522">
        <f t="shared" si="35"/>
        <v>0</v>
      </c>
      <c r="CX46" s="522">
        <f t="shared" si="35"/>
        <v>0</v>
      </c>
      <c r="CY46" s="522">
        <f t="shared" si="35"/>
        <v>0</v>
      </c>
      <c r="CZ46" s="522">
        <f t="shared" si="35"/>
        <v>0</v>
      </c>
      <c r="DA46" s="522">
        <f t="shared" si="35"/>
        <v>0</v>
      </c>
      <c r="DD46" s="240">
        <f t="shared" si="19"/>
        <v>23595247</v>
      </c>
    </row>
    <row r="47" spans="1:108" hidden="1" x14ac:dyDescent="0.3">
      <c r="A47" s="575" t="s">
        <v>57</v>
      </c>
      <c r="B47" s="79" t="s">
        <v>113</v>
      </c>
      <c r="C47" s="234">
        <f>IF(CJ50=0,0,CJ47/SUM(CJ47:CJ48))</f>
        <v>1</v>
      </c>
      <c r="D47" s="234">
        <f t="shared" ref="D47:M47" si="36">IF(CK50=0,0,CK47/SUM(CK47:CK48))</f>
        <v>0</v>
      </c>
      <c r="E47" s="234">
        <f t="shared" si="36"/>
        <v>0</v>
      </c>
      <c r="F47" s="234">
        <f t="shared" si="36"/>
        <v>0.73806693529784195</v>
      </c>
      <c r="G47" s="234">
        <f t="shared" si="36"/>
        <v>1</v>
      </c>
      <c r="H47" s="234">
        <f t="shared" si="36"/>
        <v>0</v>
      </c>
      <c r="I47" s="234">
        <f t="shared" si="36"/>
        <v>0</v>
      </c>
      <c r="J47" s="234">
        <f t="shared" si="36"/>
        <v>2.2466753323095931E-2</v>
      </c>
      <c r="K47" s="234">
        <f t="shared" si="36"/>
        <v>1</v>
      </c>
      <c r="L47" s="234">
        <f t="shared" si="36"/>
        <v>0.65823026102025339</v>
      </c>
      <c r="M47" s="234">
        <f t="shared" si="36"/>
        <v>1</v>
      </c>
      <c r="N47" s="536">
        <f>IF(SUM(CU50:DA50)=0,0,SUM(CU47:DA47)/SUM(CU47:DA48))</f>
        <v>1</v>
      </c>
      <c r="O47" s="231"/>
      <c r="P47" s="231"/>
      <c r="Q47" s="231"/>
      <c r="R47" s="231"/>
      <c r="S47" s="231"/>
      <c r="T47" s="231"/>
      <c r="U47" s="231"/>
      <c r="V47" s="231"/>
      <c r="W47" s="231"/>
      <c r="X47" s="231"/>
      <c r="Y47" s="231"/>
      <c r="Z47" s="231"/>
      <c r="AA47" s="231"/>
      <c r="AB47" s="231"/>
      <c r="AC47" s="231"/>
      <c r="AD47" s="231"/>
      <c r="AE47" s="231"/>
      <c r="AF47" s="231"/>
      <c r="AG47" s="231"/>
      <c r="AH47" s="231"/>
      <c r="AI47" s="231"/>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c r="BF47" s="231"/>
      <c r="BG47" s="231"/>
      <c r="BH47" s="231"/>
      <c r="BI47" s="231"/>
      <c r="BJ47" s="231"/>
      <c r="BK47" s="231"/>
      <c r="BL47" s="231"/>
      <c r="BM47" s="231"/>
      <c r="BN47" s="231"/>
      <c r="BO47" s="231"/>
      <c r="BP47" s="231"/>
      <c r="BQ47" s="231"/>
      <c r="BR47" s="231"/>
      <c r="BS47" s="231"/>
      <c r="BT47" s="231"/>
      <c r="BU47" s="231"/>
      <c r="BV47" s="231"/>
      <c r="BW47" s="231"/>
      <c r="BX47" s="231"/>
      <c r="BY47" s="231"/>
      <c r="BZ47" s="231"/>
      <c r="CA47" s="231"/>
      <c r="CB47" s="231"/>
      <c r="CC47" s="231"/>
      <c r="CD47" s="231"/>
      <c r="CE47" s="231"/>
      <c r="CF47" s="231"/>
      <c r="CG47" s="231"/>
      <c r="CH47" s="231"/>
      <c r="CJ47" s="245">
        <v>144648</v>
      </c>
      <c r="CK47" s="245">
        <v>0</v>
      </c>
      <c r="CL47" s="245">
        <v>0</v>
      </c>
      <c r="CM47" s="245">
        <v>751902</v>
      </c>
      <c r="CN47" s="245">
        <v>60457</v>
      </c>
      <c r="CO47" s="245">
        <v>0</v>
      </c>
      <c r="CP47" s="245">
        <v>0</v>
      </c>
      <c r="CQ47" s="245">
        <v>14294</v>
      </c>
      <c r="CR47" s="245">
        <v>12533</v>
      </c>
      <c r="CS47" s="245">
        <v>455808</v>
      </c>
      <c r="CT47" s="245">
        <v>1135085</v>
      </c>
      <c r="CU47" s="246">
        <v>546409</v>
      </c>
      <c r="CV47" s="522"/>
      <c r="CW47" s="522"/>
      <c r="CX47" s="522"/>
      <c r="CY47" s="522"/>
      <c r="CZ47" s="522"/>
      <c r="DA47" s="522"/>
      <c r="DD47" s="238">
        <f t="shared" si="19"/>
        <v>3121136</v>
      </c>
    </row>
    <row r="48" spans="1:108" hidden="1" x14ac:dyDescent="0.3">
      <c r="A48" s="576"/>
      <c r="B48" s="78" t="s">
        <v>114</v>
      </c>
      <c r="C48" s="235">
        <f>IF(CJ50=0,0,CJ48/SUM(CJ47:CJ48))</f>
        <v>0</v>
      </c>
      <c r="D48" s="235">
        <f t="shared" ref="D48:M48" si="37">IF(CK50=0,0,CK48/SUM(CK47:CK48))</f>
        <v>0</v>
      </c>
      <c r="E48" s="235">
        <f t="shared" si="37"/>
        <v>0</v>
      </c>
      <c r="F48" s="235">
        <f t="shared" si="37"/>
        <v>0.26193306470215805</v>
      </c>
      <c r="G48" s="235">
        <f t="shared" si="37"/>
        <v>0</v>
      </c>
      <c r="H48" s="235">
        <f t="shared" si="37"/>
        <v>0</v>
      </c>
      <c r="I48" s="235">
        <f t="shared" si="37"/>
        <v>1</v>
      </c>
      <c r="J48" s="235">
        <f t="shared" si="37"/>
        <v>0.97753324667690411</v>
      </c>
      <c r="K48" s="235">
        <f t="shared" si="37"/>
        <v>0</v>
      </c>
      <c r="L48" s="235">
        <f t="shared" si="37"/>
        <v>0.34176973897974655</v>
      </c>
      <c r="M48" s="235">
        <f t="shared" si="37"/>
        <v>0</v>
      </c>
      <c r="N48" s="537">
        <f>IF(SUM(CU50:DA50)=0,0,SUM(CU48:DA48)/SUM(CU47:DA48))</f>
        <v>0</v>
      </c>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J48" s="245">
        <v>0</v>
      </c>
      <c r="CK48" s="245">
        <v>0</v>
      </c>
      <c r="CL48" s="245">
        <v>0</v>
      </c>
      <c r="CM48" s="245">
        <v>266843</v>
      </c>
      <c r="CN48" s="245">
        <v>0</v>
      </c>
      <c r="CO48" s="245">
        <v>0</v>
      </c>
      <c r="CP48" s="245">
        <v>22149</v>
      </c>
      <c r="CQ48" s="245">
        <v>621935</v>
      </c>
      <c r="CR48" s="245">
        <v>0</v>
      </c>
      <c r="CS48" s="245">
        <v>236667</v>
      </c>
      <c r="CT48" s="245">
        <v>0</v>
      </c>
      <c r="CU48" s="246">
        <v>0</v>
      </c>
      <c r="CV48" s="522"/>
      <c r="CW48" s="522"/>
      <c r="CX48" s="522"/>
      <c r="CY48" s="522"/>
      <c r="CZ48" s="522"/>
      <c r="DA48" s="522"/>
      <c r="DD48" s="238">
        <f t="shared" si="19"/>
        <v>1147594</v>
      </c>
    </row>
    <row r="49" spans="1:108" hidden="1" x14ac:dyDescent="0.3">
      <c r="A49" s="576"/>
      <c r="B49" s="244" t="s">
        <v>115</v>
      </c>
      <c r="C49" s="237"/>
      <c r="D49" s="237"/>
      <c r="E49" s="237"/>
      <c r="F49" s="237"/>
      <c r="G49" s="237"/>
      <c r="H49" s="237"/>
      <c r="I49" s="237"/>
      <c r="J49" s="237"/>
      <c r="K49" s="237"/>
      <c r="L49" s="237"/>
      <c r="M49" s="237"/>
      <c r="N49" s="237"/>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c r="CF49" s="243"/>
      <c r="CG49" s="243"/>
      <c r="CH49" s="243"/>
      <c r="CJ49" s="238">
        <v>0</v>
      </c>
      <c r="CK49" s="238">
        <v>0</v>
      </c>
      <c r="CL49" s="238">
        <v>0</v>
      </c>
      <c r="CM49" s="238">
        <v>0</v>
      </c>
      <c r="CN49" s="238">
        <v>23201</v>
      </c>
      <c r="CO49" s="238">
        <v>0</v>
      </c>
      <c r="CP49" s="238">
        <v>0</v>
      </c>
      <c r="CQ49" s="238">
        <v>0</v>
      </c>
      <c r="CR49" s="238">
        <v>0</v>
      </c>
      <c r="CS49" s="238">
        <v>0</v>
      </c>
      <c r="CT49" s="238">
        <v>0</v>
      </c>
      <c r="CU49" s="239">
        <v>0</v>
      </c>
      <c r="CV49" s="522"/>
      <c r="CW49" s="522"/>
      <c r="CX49" s="522"/>
      <c r="CY49" s="522"/>
      <c r="CZ49" s="522"/>
      <c r="DA49" s="522"/>
      <c r="DD49" s="238">
        <f t="shared" si="19"/>
        <v>23201</v>
      </c>
    </row>
    <row r="50" spans="1:108" s="82" customFormat="1" ht="15" hidden="1" thickBot="1" x14ac:dyDescent="0.35">
      <c r="A50" s="577"/>
      <c r="B50" s="242" t="s">
        <v>44</v>
      </c>
      <c r="C50" s="222">
        <f t="shared" ref="C50" si="38">SUM(C47:C48)</f>
        <v>1</v>
      </c>
      <c r="D50" s="222">
        <f t="shared" ref="D50:M50" si="39">SUM(D47:D48)</f>
        <v>0</v>
      </c>
      <c r="E50" s="222">
        <f t="shared" si="39"/>
        <v>0</v>
      </c>
      <c r="F50" s="222">
        <f t="shared" si="39"/>
        <v>1</v>
      </c>
      <c r="G50" s="222">
        <f t="shared" si="39"/>
        <v>1</v>
      </c>
      <c r="H50" s="222">
        <f t="shared" si="39"/>
        <v>0</v>
      </c>
      <c r="I50" s="222">
        <f t="shared" si="39"/>
        <v>1</v>
      </c>
      <c r="J50" s="222">
        <f t="shared" si="39"/>
        <v>1</v>
      </c>
      <c r="K50" s="222">
        <f t="shared" si="39"/>
        <v>1</v>
      </c>
      <c r="L50" s="222">
        <f t="shared" si="39"/>
        <v>1</v>
      </c>
      <c r="M50" s="222">
        <f t="shared" si="39"/>
        <v>1</v>
      </c>
      <c r="N50" s="222">
        <f>SUM(N47:N48)</f>
        <v>1</v>
      </c>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3"/>
      <c r="BQ50" s="233"/>
      <c r="BR50" s="233"/>
      <c r="BS50" s="233"/>
      <c r="BT50" s="233"/>
      <c r="BU50" s="233"/>
      <c r="BV50" s="233"/>
      <c r="BW50" s="233"/>
      <c r="BX50" s="233"/>
      <c r="BY50" s="233"/>
      <c r="BZ50" s="233"/>
      <c r="CA50" s="233"/>
      <c r="CB50" s="233"/>
      <c r="CC50" s="233"/>
      <c r="CD50" s="233"/>
      <c r="CE50" s="233"/>
      <c r="CF50" s="233"/>
      <c r="CG50" s="233"/>
      <c r="CH50" s="233"/>
      <c r="CJ50" s="240">
        <f t="shared" ref="CJ50:CT50" si="40">SUM(CJ47:CJ49)</f>
        <v>144648</v>
      </c>
      <c r="CK50" s="240">
        <f t="shared" si="40"/>
        <v>0</v>
      </c>
      <c r="CL50" s="240">
        <f t="shared" si="40"/>
        <v>0</v>
      </c>
      <c r="CM50" s="240">
        <f t="shared" si="40"/>
        <v>1018745</v>
      </c>
      <c r="CN50" s="240">
        <f t="shared" si="40"/>
        <v>83658</v>
      </c>
      <c r="CO50" s="240">
        <f t="shared" si="40"/>
        <v>0</v>
      </c>
      <c r="CP50" s="240">
        <f t="shared" si="40"/>
        <v>22149</v>
      </c>
      <c r="CQ50" s="240">
        <f t="shared" si="40"/>
        <v>636229</v>
      </c>
      <c r="CR50" s="240">
        <f t="shared" si="40"/>
        <v>12533</v>
      </c>
      <c r="CS50" s="240">
        <f t="shared" si="40"/>
        <v>692475</v>
      </c>
      <c r="CT50" s="240">
        <f t="shared" si="40"/>
        <v>1135085</v>
      </c>
      <c r="CU50" s="241">
        <f>SUM(CU47:CU49)</f>
        <v>546409</v>
      </c>
      <c r="CV50" s="522">
        <f t="shared" ref="CV50:DA50" si="41">SUM(CV47:CV49)</f>
        <v>0</v>
      </c>
      <c r="CW50" s="522">
        <f t="shared" si="41"/>
        <v>0</v>
      </c>
      <c r="CX50" s="522">
        <f t="shared" si="41"/>
        <v>0</v>
      </c>
      <c r="CY50" s="522">
        <f t="shared" si="41"/>
        <v>0</v>
      </c>
      <c r="CZ50" s="522">
        <f t="shared" si="41"/>
        <v>0</v>
      </c>
      <c r="DA50" s="522">
        <f t="shared" si="41"/>
        <v>0</v>
      </c>
      <c r="DD50" s="240">
        <f t="shared" si="19"/>
        <v>4291931</v>
      </c>
    </row>
    <row r="51" spans="1:108" hidden="1" x14ac:dyDescent="0.3">
      <c r="A51" s="578" t="s">
        <v>116</v>
      </c>
      <c r="B51" s="81" t="s">
        <v>113</v>
      </c>
      <c r="C51" s="234">
        <f>IF(CJ54=0,0,CJ51/SUM(CJ51:CJ52))</f>
        <v>0.57316354600011676</v>
      </c>
      <c r="D51" s="234">
        <f t="shared" ref="D51:M51" si="42">IF(CK54=0,0,CK51/SUM(CK51:CK52))</f>
        <v>0.87429509192866983</v>
      </c>
      <c r="E51" s="234">
        <f t="shared" si="42"/>
        <v>0.9451609281622495</v>
      </c>
      <c r="F51" s="234">
        <f t="shared" si="42"/>
        <v>0.84709206714454821</v>
      </c>
      <c r="G51" s="234">
        <f t="shared" si="42"/>
        <v>0.92585975836757195</v>
      </c>
      <c r="H51" s="234">
        <f t="shared" si="42"/>
        <v>0.95521056041204755</v>
      </c>
      <c r="I51" s="234">
        <f t="shared" si="42"/>
        <v>0.79102337450160642</v>
      </c>
      <c r="J51" s="234">
        <f t="shared" si="42"/>
        <v>0.77558391117710124</v>
      </c>
      <c r="K51" s="234">
        <f t="shared" si="42"/>
        <v>0.84922527352143395</v>
      </c>
      <c r="L51" s="234">
        <f t="shared" si="42"/>
        <v>0.79383140191995061</v>
      </c>
      <c r="M51" s="234">
        <f t="shared" si="42"/>
        <v>0.84966422150707266</v>
      </c>
      <c r="N51" s="536">
        <f>IF(SUM(CU54:DA54)=0,0,SUM(CU51:DA51)/SUM(CU51:DA52))</f>
        <v>0.82352830524616139</v>
      </c>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N51" s="231"/>
      <c r="BO51" s="231"/>
      <c r="BP51" s="231"/>
      <c r="BQ51" s="231"/>
      <c r="BR51" s="231"/>
      <c r="BS51" s="231"/>
      <c r="BT51" s="231"/>
      <c r="BU51" s="231"/>
      <c r="BV51" s="231"/>
      <c r="BW51" s="231"/>
      <c r="BX51" s="231"/>
      <c r="BY51" s="231"/>
      <c r="BZ51" s="231"/>
      <c r="CA51" s="231"/>
      <c r="CB51" s="231"/>
      <c r="CC51" s="231"/>
      <c r="CD51" s="231"/>
      <c r="CE51" s="231"/>
      <c r="CF51" s="231"/>
      <c r="CG51" s="231"/>
      <c r="CH51" s="231"/>
      <c r="CJ51" s="238">
        <f t="shared" ref="CJ51:CT51" si="43">CJ35+CJ39+CJ43+CJ47</f>
        <v>3033965</v>
      </c>
      <c r="CK51" s="238">
        <f t="shared" si="43"/>
        <v>3211438</v>
      </c>
      <c r="CL51" s="238">
        <f t="shared" si="43"/>
        <v>3434815</v>
      </c>
      <c r="CM51" s="238">
        <f t="shared" si="43"/>
        <v>7044543</v>
      </c>
      <c r="CN51" s="238">
        <f t="shared" si="43"/>
        <v>8209542</v>
      </c>
      <c r="CO51" s="238">
        <f t="shared" si="43"/>
        <v>8348504</v>
      </c>
      <c r="CP51" s="238">
        <f t="shared" si="43"/>
        <v>6522774</v>
      </c>
      <c r="CQ51" s="238">
        <f t="shared" si="43"/>
        <v>7810282</v>
      </c>
      <c r="CR51" s="238">
        <f>CR35+CR39+CR43+CR47</f>
        <v>7290734</v>
      </c>
      <c r="CS51" s="238">
        <f t="shared" si="43"/>
        <v>11112768</v>
      </c>
      <c r="CT51" s="238">
        <f t="shared" si="43"/>
        <v>12856486</v>
      </c>
      <c r="CU51" s="239">
        <f>CU35+CU39+CU43+CU47</f>
        <v>33885342</v>
      </c>
      <c r="CV51" s="522">
        <f t="shared" ref="CV51:DA51" si="44">CV35+CV39+CV43+CV47</f>
        <v>0</v>
      </c>
      <c r="CW51" s="522">
        <f t="shared" si="44"/>
        <v>0</v>
      </c>
      <c r="CX51" s="522">
        <f t="shared" si="44"/>
        <v>0</v>
      </c>
      <c r="CY51" s="522">
        <f t="shared" si="44"/>
        <v>0</v>
      </c>
      <c r="CZ51" s="522">
        <f t="shared" si="44"/>
        <v>0</v>
      </c>
      <c r="DA51" s="522">
        <f t="shared" si="44"/>
        <v>0</v>
      </c>
      <c r="DD51" s="238">
        <f t="shared" si="19"/>
        <v>112761193</v>
      </c>
    </row>
    <row r="52" spans="1:108" hidden="1" x14ac:dyDescent="0.3">
      <c r="A52" s="579"/>
      <c r="B52" s="78" t="s">
        <v>114</v>
      </c>
      <c r="C52" s="235">
        <f>IF(CJ54=0,0,CJ52/SUM(CJ51:CJ52))</f>
        <v>0.42683645399988324</v>
      </c>
      <c r="D52" s="235">
        <f t="shared" ref="D52:M52" si="45">IF(CK54=0,0,CK52/SUM(CK51:CK52))</f>
        <v>0.12570490807133014</v>
      </c>
      <c r="E52" s="235">
        <f t="shared" si="45"/>
        <v>5.4839071837750469E-2</v>
      </c>
      <c r="F52" s="235">
        <f t="shared" si="45"/>
        <v>0.15290793285545182</v>
      </c>
      <c r="G52" s="235">
        <f t="shared" si="45"/>
        <v>7.414024163242805E-2</v>
      </c>
      <c r="H52" s="235">
        <f t="shared" si="45"/>
        <v>4.4789439587952444E-2</v>
      </c>
      <c r="I52" s="235">
        <f t="shared" si="45"/>
        <v>0.20897662549839352</v>
      </c>
      <c r="J52" s="235">
        <f t="shared" si="45"/>
        <v>0.22441608882289879</v>
      </c>
      <c r="K52" s="235">
        <f t="shared" si="45"/>
        <v>0.1507747264785661</v>
      </c>
      <c r="L52" s="235">
        <f t="shared" si="45"/>
        <v>0.20616859808004942</v>
      </c>
      <c r="M52" s="235">
        <f t="shared" si="45"/>
        <v>0.1503357784929274</v>
      </c>
      <c r="N52" s="537">
        <f>IF(SUM(CU54:DA54)=0,0,SUM(CU52:DA52)/SUM(CU51:DA52))</f>
        <v>0.17647169475383861</v>
      </c>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2"/>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J52" s="238">
        <f t="shared" ref="CJ52:CT52" si="46">CJ36+CJ40+CJ44+CJ48</f>
        <v>2259402</v>
      </c>
      <c r="CK52" s="238">
        <f t="shared" si="46"/>
        <v>461736</v>
      </c>
      <c r="CL52" s="238">
        <f t="shared" si="46"/>
        <v>199291</v>
      </c>
      <c r="CM52" s="238">
        <f t="shared" si="46"/>
        <v>1271605</v>
      </c>
      <c r="CN52" s="238">
        <f t="shared" si="46"/>
        <v>657397</v>
      </c>
      <c r="CO52" s="238">
        <f t="shared" si="46"/>
        <v>391458</v>
      </c>
      <c r="CP52" s="238">
        <f t="shared" si="46"/>
        <v>1723220</v>
      </c>
      <c r="CQ52" s="238">
        <f t="shared" si="46"/>
        <v>2259914</v>
      </c>
      <c r="CR52" s="238">
        <f t="shared" si="46"/>
        <v>1294425</v>
      </c>
      <c r="CS52" s="238">
        <f t="shared" si="46"/>
        <v>2886134</v>
      </c>
      <c r="CT52" s="238">
        <f t="shared" si="46"/>
        <v>2274769</v>
      </c>
      <c r="CU52" s="239">
        <f>CU36+CU40+CU44+CU48</f>
        <v>7261200</v>
      </c>
      <c r="CV52" s="522">
        <f t="shared" ref="CV52:DA52" si="47">CV36+CV40+CV44+CV48</f>
        <v>0</v>
      </c>
      <c r="CW52" s="522">
        <f t="shared" si="47"/>
        <v>0</v>
      </c>
      <c r="CX52" s="522">
        <f t="shared" si="47"/>
        <v>0</v>
      </c>
      <c r="CY52" s="522">
        <f t="shared" si="47"/>
        <v>0</v>
      </c>
      <c r="CZ52" s="522">
        <f t="shared" si="47"/>
        <v>0</v>
      </c>
      <c r="DA52" s="522">
        <f t="shared" si="47"/>
        <v>0</v>
      </c>
      <c r="DD52" s="238">
        <f t="shared" si="19"/>
        <v>22940551</v>
      </c>
    </row>
    <row r="53" spans="1:108" hidden="1" x14ac:dyDescent="0.3">
      <c r="A53" s="579"/>
      <c r="B53" s="244" t="s">
        <v>115</v>
      </c>
      <c r="C53" s="237"/>
      <c r="D53" s="237"/>
      <c r="E53" s="237"/>
      <c r="F53" s="237"/>
      <c r="G53" s="237"/>
      <c r="H53" s="237"/>
      <c r="I53" s="237"/>
      <c r="J53" s="237"/>
      <c r="K53" s="237"/>
      <c r="L53" s="237"/>
      <c r="M53" s="237"/>
      <c r="N53" s="237"/>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c r="CF53" s="243"/>
      <c r="CG53" s="243"/>
      <c r="CH53" s="243"/>
      <c r="CJ53" s="238">
        <f t="shared" ref="CJ53:CT53" si="48">CJ37+CJ41+CJ45+CJ49</f>
        <v>9682</v>
      </c>
      <c r="CK53" s="238">
        <f t="shared" si="48"/>
        <v>48789</v>
      </c>
      <c r="CL53" s="238">
        <f t="shared" si="48"/>
        <v>0</v>
      </c>
      <c r="CM53" s="238">
        <f t="shared" si="48"/>
        <v>190653</v>
      </c>
      <c r="CN53" s="238">
        <f t="shared" si="48"/>
        <v>48510</v>
      </c>
      <c r="CO53" s="238">
        <f t="shared" si="48"/>
        <v>74160</v>
      </c>
      <c r="CP53" s="238">
        <f t="shared" si="48"/>
        <v>116381</v>
      </c>
      <c r="CQ53" s="238">
        <f t="shared" si="48"/>
        <v>64938</v>
      </c>
      <c r="CR53" s="238">
        <f t="shared" si="48"/>
        <v>-242816</v>
      </c>
      <c r="CS53" s="238">
        <f t="shared" si="48"/>
        <v>92142</v>
      </c>
      <c r="CT53" s="238">
        <f t="shared" si="48"/>
        <v>456445</v>
      </c>
      <c r="CU53" s="239">
        <f>CU37+CU41+CU45+CU49</f>
        <v>10971237</v>
      </c>
      <c r="CV53" s="522">
        <f t="shared" ref="CV53:DA53" si="49">CV37+CV41+CV45+CV49</f>
        <v>0</v>
      </c>
      <c r="CW53" s="522">
        <f t="shared" si="49"/>
        <v>0</v>
      </c>
      <c r="CX53" s="522">
        <f t="shared" si="49"/>
        <v>0</v>
      </c>
      <c r="CY53" s="522">
        <f t="shared" si="49"/>
        <v>0</v>
      </c>
      <c r="CZ53" s="522">
        <f t="shared" si="49"/>
        <v>0</v>
      </c>
      <c r="DA53" s="522">
        <f t="shared" si="49"/>
        <v>0</v>
      </c>
      <c r="DD53" s="238">
        <f t="shared" si="19"/>
        <v>11830121</v>
      </c>
    </row>
    <row r="54" spans="1:108" s="82" customFormat="1" ht="15" hidden="1" thickBot="1" x14ac:dyDescent="0.35">
      <c r="A54" s="580"/>
      <c r="B54" s="242" t="s">
        <v>44</v>
      </c>
      <c r="C54" s="222">
        <f t="shared" ref="C54" si="50">SUM(C51:C52)</f>
        <v>1</v>
      </c>
      <c r="D54" s="222">
        <f t="shared" ref="D54:M54" si="51">SUM(D51:D52)</f>
        <v>1</v>
      </c>
      <c r="E54" s="222">
        <f t="shared" si="51"/>
        <v>1</v>
      </c>
      <c r="F54" s="222">
        <f t="shared" si="51"/>
        <v>1</v>
      </c>
      <c r="G54" s="222">
        <f t="shared" si="51"/>
        <v>1</v>
      </c>
      <c r="H54" s="222">
        <f t="shared" si="51"/>
        <v>1</v>
      </c>
      <c r="I54" s="222">
        <f t="shared" si="51"/>
        <v>1</v>
      </c>
      <c r="J54" s="222">
        <f t="shared" si="51"/>
        <v>1</v>
      </c>
      <c r="K54" s="222">
        <f t="shared" si="51"/>
        <v>1</v>
      </c>
      <c r="L54" s="222">
        <f t="shared" si="51"/>
        <v>1</v>
      </c>
      <c r="M54" s="222">
        <f t="shared" si="51"/>
        <v>1</v>
      </c>
      <c r="N54" s="222">
        <f>SUM(N51:N52)</f>
        <v>1</v>
      </c>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3"/>
      <c r="AQ54" s="233"/>
      <c r="AR54" s="233"/>
      <c r="AS54" s="233"/>
      <c r="AT54" s="233"/>
      <c r="AU54" s="233"/>
      <c r="AV54" s="233"/>
      <c r="AW54" s="233"/>
      <c r="AX54" s="233"/>
      <c r="AY54" s="233"/>
      <c r="AZ54" s="233"/>
      <c r="BA54" s="233"/>
      <c r="BB54" s="233"/>
      <c r="BC54" s="233"/>
      <c r="BD54" s="233"/>
      <c r="BE54" s="233"/>
      <c r="BF54" s="233"/>
      <c r="BG54" s="233"/>
      <c r="BH54" s="233"/>
      <c r="BI54" s="233"/>
      <c r="BJ54" s="233"/>
      <c r="BK54" s="233"/>
      <c r="BL54" s="233"/>
      <c r="BM54" s="233"/>
      <c r="BN54" s="233"/>
      <c r="BO54" s="233"/>
      <c r="BP54" s="233"/>
      <c r="BQ54" s="233"/>
      <c r="BR54" s="233"/>
      <c r="BS54" s="233"/>
      <c r="BT54" s="233"/>
      <c r="BU54" s="233"/>
      <c r="BV54" s="233"/>
      <c r="BW54" s="233"/>
      <c r="BX54" s="233"/>
      <c r="BY54" s="233"/>
      <c r="BZ54" s="233"/>
      <c r="CA54" s="233"/>
      <c r="CB54" s="233"/>
      <c r="CC54" s="233"/>
      <c r="CD54" s="233"/>
      <c r="CE54" s="233"/>
      <c r="CF54" s="233"/>
      <c r="CG54" s="233"/>
      <c r="CH54" s="233"/>
      <c r="CJ54" s="240">
        <f t="shared" ref="CJ54:CT54" si="52">SUM(CJ51:CJ53)</f>
        <v>5303049</v>
      </c>
      <c r="CK54" s="240">
        <f t="shared" si="52"/>
        <v>3721963</v>
      </c>
      <c r="CL54" s="240">
        <f t="shared" si="52"/>
        <v>3634106</v>
      </c>
      <c r="CM54" s="240">
        <f t="shared" si="52"/>
        <v>8506801</v>
      </c>
      <c r="CN54" s="240">
        <f t="shared" si="52"/>
        <v>8915449</v>
      </c>
      <c r="CO54" s="240">
        <f t="shared" si="52"/>
        <v>8814122</v>
      </c>
      <c r="CP54" s="240">
        <f t="shared" si="52"/>
        <v>8362375</v>
      </c>
      <c r="CQ54" s="240">
        <f t="shared" si="52"/>
        <v>10135134</v>
      </c>
      <c r="CR54" s="240">
        <f t="shared" si="52"/>
        <v>8342343</v>
      </c>
      <c r="CS54" s="240">
        <f t="shared" si="52"/>
        <v>14091044</v>
      </c>
      <c r="CT54" s="240">
        <f t="shared" si="52"/>
        <v>15587700</v>
      </c>
      <c r="CU54" s="241">
        <f>SUM(CU51:CU53)</f>
        <v>52117779</v>
      </c>
      <c r="CV54" s="522">
        <f t="shared" ref="CV54:DA54" si="53">SUM(CV51:CV53)</f>
        <v>0</v>
      </c>
      <c r="CW54" s="522">
        <f t="shared" si="53"/>
        <v>0</v>
      </c>
      <c r="CX54" s="522">
        <f t="shared" si="53"/>
        <v>0</v>
      </c>
      <c r="CY54" s="522">
        <f t="shared" si="53"/>
        <v>0</v>
      </c>
      <c r="CZ54" s="522">
        <f t="shared" si="53"/>
        <v>0</v>
      </c>
      <c r="DA54" s="522">
        <f t="shared" si="53"/>
        <v>0</v>
      </c>
      <c r="DD54" s="240">
        <f t="shared" si="19"/>
        <v>147531865</v>
      </c>
    </row>
    <row r="55" spans="1:108" hidden="1" x14ac:dyDescent="0.3">
      <c r="E55" s="104"/>
      <c r="F55" s="104"/>
      <c r="G55" s="104"/>
      <c r="H55" s="104"/>
    </row>
    <row r="56" spans="1:108" hidden="1" x14ac:dyDescent="0.3">
      <c r="CJ56" s="238"/>
      <c r="CK56" s="238"/>
      <c r="CL56" s="238"/>
      <c r="CM56" s="238"/>
      <c r="CN56" s="238"/>
      <c r="CO56" s="238"/>
      <c r="CP56" s="238"/>
      <c r="CQ56" s="238"/>
      <c r="CR56" s="238"/>
      <c r="CS56" s="238"/>
      <c r="CT56" s="238"/>
    </row>
    <row r="57" spans="1:108" x14ac:dyDescent="0.3">
      <c r="A57" s="571" t="s">
        <v>117</v>
      </c>
      <c r="B57" s="571"/>
      <c r="C57" s="229" t="s">
        <v>118</v>
      </c>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row>
    <row r="58" spans="1:108" ht="15" thickBot="1" x14ac:dyDescent="0.35">
      <c r="A58" s="571"/>
      <c r="B58" s="571"/>
      <c r="C58" s="257" t="s">
        <v>119</v>
      </c>
      <c r="E58" s="136"/>
      <c r="F58" s="414"/>
      <c r="G58" s="414"/>
      <c r="H58" s="414"/>
      <c r="I58" s="414"/>
      <c r="J58" s="414"/>
      <c r="K58" s="414"/>
      <c r="L58" s="414"/>
      <c r="M58" s="414"/>
      <c r="N58" s="414"/>
      <c r="O58" s="414"/>
      <c r="P58" s="414"/>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136"/>
      <c r="CG58" s="136"/>
    </row>
    <row r="59" spans="1:108" ht="15" thickBot="1" x14ac:dyDescent="0.35">
      <c r="B59" s="60" t="s">
        <v>103</v>
      </c>
      <c r="C59" s="55">
        <f>C34</f>
        <v>43831</v>
      </c>
      <c r="D59" s="55">
        <f t="shared" ref="D59:BO59" si="54">D34</f>
        <v>43862</v>
      </c>
      <c r="E59" s="55">
        <f t="shared" si="54"/>
        <v>43891</v>
      </c>
      <c r="F59" s="55">
        <f t="shared" si="54"/>
        <v>43922</v>
      </c>
      <c r="G59" s="55">
        <f t="shared" si="54"/>
        <v>43952</v>
      </c>
      <c r="H59" s="55">
        <f t="shared" si="54"/>
        <v>43983</v>
      </c>
      <c r="I59" s="55">
        <f t="shared" si="54"/>
        <v>44013</v>
      </c>
      <c r="J59" s="55">
        <f t="shared" si="54"/>
        <v>44044</v>
      </c>
      <c r="K59" s="55">
        <f t="shared" si="54"/>
        <v>44075</v>
      </c>
      <c r="L59" s="55">
        <f t="shared" si="54"/>
        <v>44105</v>
      </c>
      <c r="M59" s="55">
        <f t="shared" si="54"/>
        <v>44136</v>
      </c>
      <c r="N59" s="55">
        <f t="shared" si="54"/>
        <v>44166</v>
      </c>
      <c r="O59" s="55">
        <f t="shared" si="54"/>
        <v>44197</v>
      </c>
      <c r="P59" s="55">
        <f t="shared" si="54"/>
        <v>44228</v>
      </c>
      <c r="Q59" s="55">
        <f t="shared" si="54"/>
        <v>44256</v>
      </c>
      <c r="R59" s="55">
        <f t="shared" si="54"/>
        <v>44287</v>
      </c>
      <c r="S59" s="55">
        <f t="shared" si="54"/>
        <v>44317</v>
      </c>
      <c r="T59" s="55">
        <f t="shared" si="54"/>
        <v>44348</v>
      </c>
      <c r="U59" s="55">
        <f t="shared" si="54"/>
        <v>44378</v>
      </c>
      <c r="V59" s="55">
        <f t="shared" si="54"/>
        <v>44409</v>
      </c>
      <c r="W59" s="55">
        <f t="shared" si="54"/>
        <v>44440</v>
      </c>
      <c r="X59" s="55">
        <f t="shared" si="54"/>
        <v>44470</v>
      </c>
      <c r="Y59" s="55">
        <f t="shared" si="54"/>
        <v>44501</v>
      </c>
      <c r="Z59" s="55">
        <f t="shared" si="54"/>
        <v>44531</v>
      </c>
      <c r="AA59" s="55">
        <f t="shared" si="54"/>
        <v>44562</v>
      </c>
      <c r="AB59" s="55">
        <f t="shared" si="54"/>
        <v>44593</v>
      </c>
      <c r="AC59" s="55">
        <f t="shared" si="54"/>
        <v>44621</v>
      </c>
      <c r="AD59" s="55">
        <f t="shared" si="54"/>
        <v>44652</v>
      </c>
      <c r="AE59" s="55">
        <f t="shared" si="54"/>
        <v>44682</v>
      </c>
      <c r="AF59" s="55">
        <f t="shared" si="54"/>
        <v>44713</v>
      </c>
      <c r="AG59" s="55">
        <f t="shared" si="54"/>
        <v>44743</v>
      </c>
      <c r="AH59" s="55">
        <f t="shared" si="54"/>
        <v>44774</v>
      </c>
      <c r="AI59" s="55">
        <f t="shared" si="54"/>
        <v>44805</v>
      </c>
      <c r="AJ59" s="55">
        <f t="shared" si="54"/>
        <v>44835</v>
      </c>
      <c r="AK59" s="55">
        <f t="shared" si="54"/>
        <v>44866</v>
      </c>
      <c r="AL59" s="55">
        <f t="shared" si="54"/>
        <v>44896</v>
      </c>
      <c r="AM59" s="55">
        <f t="shared" si="54"/>
        <v>44927</v>
      </c>
      <c r="AN59" s="55">
        <f t="shared" si="54"/>
        <v>44958</v>
      </c>
      <c r="AO59" s="55">
        <f t="shared" si="54"/>
        <v>44986</v>
      </c>
      <c r="AP59" s="55">
        <f t="shared" si="54"/>
        <v>45017</v>
      </c>
      <c r="AQ59" s="55">
        <f t="shared" si="54"/>
        <v>45047</v>
      </c>
      <c r="AR59" s="55">
        <f t="shared" si="54"/>
        <v>45078</v>
      </c>
      <c r="AS59" s="55">
        <f t="shared" si="54"/>
        <v>45108</v>
      </c>
      <c r="AT59" s="55">
        <f t="shared" si="54"/>
        <v>45139</v>
      </c>
      <c r="AU59" s="55">
        <f t="shared" si="54"/>
        <v>45170</v>
      </c>
      <c r="AV59" s="55">
        <f t="shared" si="54"/>
        <v>45200</v>
      </c>
      <c r="AW59" s="55">
        <f t="shared" si="54"/>
        <v>45231</v>
      </c>
      <c r="AX59" s="55">
        <f t="shared" si="54"/>
        <v>45261</v>
      </c>
      <c r="AY59" s="55">
        <f t="shared" si="54"/>
        <v>45292</v>
      </c>
      <c r="AZ59" s="55">
        <f t="shared" si="54"/>
        <v>45323</v>
      </c>
      <c r="BA59" s="55">
        <f t="shared" si="54"/>
        <v>45352</v>
      </c>
      <c r="BB59" s="55">
        <f t="shared" si="54"/>
        <v>45383</v>
      </c>
      <c r="BC59" s="55">
        <f t="shared" si="54"/>
        <v>45413</v>
      </c>
      <c r="BD59" s="55">
        <f t="shared" si="54"/>
        <v>45444</v>
      </c>
      <c r="BE59" s="55">
        <f t="shared" si="54"/>
        <v>45474</v>
      </c>
      <c r="BF59" s="55">
        <f t="shared" si="54"/>
        <v>45505</v>
      </c>
      <c r="BG59" s="55">
        <f t="shared" si="54"/>
        <v>45536</v>
      </c>
      <c r="BH59" s="55">
        <f t="shared" si="54"/>
        <v>45566</v>
      </c>
      <c r="BI59" s="55">
        <f t="shared" si="54"/>
        <v>45597</v>
      </c>
      <c r="BJ59" s="55">
        <f t="shared" si="54"/>
        <v>45627</v>
      </c>
      <c r="BK59" s="55">
        <f t="shared" si="54"/>
        <v>45658</v>
      </c>
      <c r="BL59" s="55">
        <f t="shared" si="54"/>
        <v>45689</v>
      </c>
      <c r="BM59" s="55">
        <f t="shared" si="54"/>
        <v>45717</v>
      </c>
      <c r="BN59" s="55">
        <f t="shared" si="54"/>
        <v>45748</v>
      </c>
      <c r="BO59" s="55">
        <f t="shared" si="54"/>
        <v>45778</v>
      </c>
      <c r="BP59" s="55">
        <f t="shared" ref="BP59:CH59" si="55">BP34</f>
        <v>45809</v>
      </c>
      <c r="BQ59" s="55">
        <f t="shared" si="55"/>
        <v>45839</v>
      </c>
      <c r="BR59" s="55">
        <f t="shared" si="55"/>
        <v>45870</v>
      </c>
      <c r="BS59" s="55">
        <f t="shared" si="55"/>
        <v>45901</v>
      </c>
      <c r="BT59" s="55">
        <f t="shared" si="55"/>
        <v>45931</v>
      </c>
      <c r="BU59" s="55">
        <f t="shared" si="55"/>
        <v>45962</v>
      </c>
      <c r="BV59" s="55">
        <f t="shared" si="55"/>
        <v>45992</v>
      </c>
      <c r="BW59" s="55">
        <f t="shared" si="55"/>
        <v>46023</v>
      </c>
      <c r="BX59" s="55">
        <f t="shared" si="55"/>
        <v>46054</v>
      </c>
      <c r="BY59" s="55">
        <f t="shared" si="55"/>
        <v>46082</v>
      </c>
      <c r="BZ59" s="55">
        <f t="shared" si="55"/>
        <v>46113</v>
      </c>
      <c r="CA59" s="55">
        <f t="shared" si="55"/>
        <v>46143</v>
      </c>
      <c r="CB59" s="55">
        <f t="shared" si="55"/>
        <v>46174</v>
      </c>
      <c r="CC59" s="55">
        <f t="shared" si="55"/>
        <v>46204</v>
      </c>
      <c r="CD59" s="55">
        <f t="shared" si="55"/>
        <v>46235</v>
      </c>
      <c r="CE59" s="55">
        <f t="shared" si="55"/>
        <v>46266</v>
      </c>
      <c r="CF59" s="55">
        <f t="shared" si="55"/>
        <v>46296</v>
      </c>
      <c r="CG59" s="55">
        <f t="shared" si="55"/>
        <v>46327</v>
      </c>
      <c r="CH59" s="55">
        <f t="shared" si="55"/>
        <v>46357</v>
      </c>
    </row>
    <row r="60" spans="1:108" x14ac:dyDescent="0.3">
      <c r="B60" s="61" t="s">
        <v>48</v>
      </c>
      <c r="C60" s="72">
        <f t="shared" ref="C60" si="56">SUM(C68,C76)</f>
        <v>3595056.5399999996</v>
      </c>
      <c r="D60" s="72">
        <f t="shared" ref="D60:BO60" si="57">SUM(D68,D76)</f>
        <v>5807751.9511500001</v>
      </c>
      <c r="E60" s="72">
        <f t="shared" si="57"/>
        <v>7187713.8300000001</v>
      </c>
      <c r="F60" s="72">
        <f t="shared" si="57"/>
        <v>5268109.07</v>
      </c>
      <c r="G60" s="72">
        <f t="shared" si="57"/>
        <v>6613623.8299999991</v>
      </c>
      <c r="H60" s="72">
        <f t="shared" si="57"/>
        <v>15149661.780000001</v>
      </c>
      <c r="I60" s="72">
        <f t="shared" si="57"/>
        <v>17347796.735999998</v>
      </c>
      <c r="J60" s="72">
        <f t="shared" si="57"/>
        <v>23224468.359999999</v>
      </c>
      <c r="K60" s="72">
        <f t="shared" si="57"/>
        <v>17978384.530000001</v>
      </c>
      <c r="L60" s="72">
        <f t="shared" si="57"/>
        <v>23229667.02</v>
      </c>
      <c r="M60" s="72">
        <f t="shared" si="57"/>
        <v>17729856.340000004</v>
      </c>
      <c r="N60" s="72">
        <f t="shared" si="57"/>
        <v>35754424.439999998</v>
      </c>
      <c r="O60" s="72">
        <f t="shared" si="57"/>
        <v>0</v>
      </c>
      <c r="P60" s="72">
        <f t="shared" si="57"/>
        <v>0</v>
      </c>
      <c r="Q60" s="72">
        <f t="shared" si="57"/>
        <v>0</v>
      </c>
      <c r="R60" s="72">
        <f t="shared" si="57"/>
        <v>0</v>
      </c>
      <c r="S60" s="72">
        <f t="shared" si="57"/>
        <v>0</v>
      </c>
      <c r="T60" s="72">
        <f t="shared" si="57"/>
        <v>0</v>
      </c>
      <c r="U60" s="72">
        <f t="shared" si="57"/>
        <v>0</v>
      </c>
      <c r="V60" s="72">
        <f t="shared" si="57"/>
        <v>0</v>
      </c>
      <c r="W60" s="72">
        <f t="shared" si="57"/>
        <v>0</v>
      </c>
      <c r="X60" s="72">
        <f t="shared" si="57"/>
        <v>0</v>
      </c>
      <c r="Y60" s="72">
        <f t="shared" si="57"/>
        <v>0</v>
      </c>
      <c r="Z60" s="72">
        <f t="shared" si="57"/>
        <v>0</v>
      </c>
      <c r="AA60" s="72">
        <f t="shared" si="57"/>
        <v>0</v>
      </c>
      <c r="AB60" s="72">
        <f t="shared" si="57"/>
        <v>0</v>
      </c>
      <c r="AC60" s="72">
        <f t="shared" si="57"/>
        <v>0</v>
      </c>
      <c r="AD60" s="72">
        <f t="shared" si="57"/>
        <v>0</v>
      </c>
      <c r="AE60" s="72">
        <f t="shared" si="57"/>
        <v>0</v>
      </c>
      <c r="AF60" s="72">
        <f t="shared" si="57"/>
        <v>0</v>
      </c>
      <c r="AG60" s="72">
        <f t="shared" si="57"/>
        <v>0</v>
      </c>
      <c r="AH60" s="72">
        <f t="shared" si="57"/>
        <v>0</v>
      </c>
      <c r="AI60" s="72">
        <f t="shared" si="57"/>
        <v>0</v>
      </c>
      <c r="AJ60" s="72">
        <f t="shared" si="57"/>
        <v>0</v>
      </c>
      <c r="AK60" s="72">
        <f t="shared" si="57"/>
        <v>0</v>
      </c>
      <c r="AL60" s="72">
        <f t="shared" si="57"/>
        <v>0</v>
      </c>
      <c r="AM60" s="72">
        <f t="shared" si="57"/>
        <v>0</v>
      </c>
      <c r="AN60" s="72">
        <f t="shared" si="57"/>
        <v>0</v>
      </c>
      <c r="AO60" s="72">
        <f t="shared" si="57"/>
        <v>0</v>
      </c>
      <c r="AP60" s="72">
        <f t="shared" si="57"/>
        <v>0</v>
      </c>
      <c r="AQ60" s="72">
        <f t="shared" si="57"/>
        <v>0</v>
      </c>
      <c r="AR60" s="72">
        <f t="shared" si="57"/>
        <v>0</v>
      </c>
      <c r="AS60" s="72">
        <f t="shared" si="57"/>
        <v>0</v>
      </c>
      <c r="AT60" s="72">
        <f t="shared" si="57"/>
        <v>0</v>
      </c>
      <c r="AU60" s="72">
        <f t="shared" si="57"/>
        <v>0</v>
      </c>
      <c r="AV60" s="72">
        <f t="shared" si="57"/>
        <v>0</v>
      </c>
      <c r="AW60" s="72">
        <f t="shared" si="57"/>
        <v>0</v>
      </c>
      <c r="AX60" s="72">
        <f t="shared" si="57"/>
        <v>0</v>
      </c>
      <c r="AY60" s="72">
        <f t="shared" si="57"/>
        <v>0</v>
      </c>
      <c r="AZ60" s="72">
        <f t="shared" si="57"/>
        <v>0</v>
      </c>
      <c r="BA60" s="72">
        <f t="shared" si="57"/>
        <v>0</v>
      </c>
      <c r="BB60" s="72">
        <f t="shared" si="57"/>
        <v>0</v>
      </c>
      <c r="BC60" s="72">
        <f t="shared" si="57"/>
        <v>0</v>
      </c>
      <c r="BD60" s="72">
        <f t="shared" si="57"/>
        <v>0</v>
      </c>
      <c r="BE60" s="72">
        <f t="shared" si="57"/>
        <v>0</v>
      </c>
      <c r="BF60" s="72">
        <f t="shared" si="57"/>
        <v>0</v>
      </c>
      <c r="BG60" s="72">
        <f t="shared" si="57"/>
        <v>0</v>
      </c>
      <c r="BH60" s="72">
        <f t="shared" si="57"/>
        <v>0</v>
      </c>
      <c r="BI60" s="72">
        <f t="shared" si="57"/>
        <v>0</v>
      </c>
      <c r="BJ60" s="72">
        <f t="shared" si="57"/>
        <v>0</v>
      </c>
      <c r="BK60" s="72">
        <f t="shared" si="57"/>
        <v>0</v>
      </c>
      <c r="BL60" s="72">
        <f t="shared" si="57"/>
        <v>0</v>
      </c>
      <c r="BM60" s="72">
        <f t="shared" si="57"/>
        <v>0</v>
      </c>
      <c r="BN60" s="72">
        <f t="shared" si="57"/>
        <v>0</v>
      </c>
      <c r="BO60" s="72">
        <f t="shared" si="57"/>
        <v>0</v>
      </c>
      <c r="BP60" s="72">
        <f t="shared" ref="BP60:CH60" si="58">SUM(BP68,BP76)</f>
        <v>0</v>
      </c>
      <c r="BQ60" s="72">
        <f t="shared" si="58"/>
        <v>0</v>
      </c>
      <c r="BR60" s="72">
        <f t="shared" si="58"/>
        <v>0</v>
      </c>
      <c r="BS60" s="72">
        <f t="shared" si="58"/>
        <v>0</v>
      </c>
      <c r="BT60" s="72">
        <f t="shared" si="58"/>
        <v>0</v>
      </c>
      <c r="BU60" s="72">
        <f t="shared" si="58"/>
        <v>0</v>
      </c>
      <c r="BV60" s="72">
        <f t="shared" si="58"/>
        <v>0</v>
      </c>
      <c r="BW60" s="72">
        <f t="shared" si="58"/>
        <v>0</v>
      </c>
      <c r="BX60" s="72">
        <f t="shared" si="58"/>
        <v>0</v>
      </c>
      <c r="BY60" s="72">
        <f t="shared" si="58"/>
        <v>0</v>
      </c>
      <c r="BZ60" s="72">
        <f t="shared" si="58"/>
        <v>0</v>
      </c>
      <c r="CA60" s="72">
        <f t="shared" si="58"/>
        <v>0</v>
      </c>
      <c r="CB60" s="72">
        <f t="shared" si="58"/>
        <v>0</v>
      </c>
      <c r="CC60" s="72">
        <f t="shared" si="58"/>
        <v>0</v>
      </c>
      <c r="CD60" s="72">
        <f t="shared" si="58"/>
        <v>0</v>
      </c>
      <c r="CE60" s="72">
        <f t="shared" si="58"/>
        <v>0</v>
      </c>
      <c r="CF60" s="72">
        <f t="shared" si="58"/>
        <v>0</v>
      </c>
      <c r="CG60" s="72">
        <f t="shared" si="58"/>
        <v>0</v>
      </c>
      <c r="CH60" s="75">
        <f t="shared" si="58"/>
        <v>0</v>
      </c>
    </row>
    <row r="61" spans="1:108" x14ac:dyDescent="0.3">
      <c r="B61" s="62" t="s">
        <v>53</v>
      </c>
      <c r="C61" s="72">
        <f t="shared" ref="C61" si="59">SUM(C69,C77)</f>
        <v>864295</v>
      </c>
      <c r="D61" s="72">
        <f t="shared" ref="D61:BO61" si="60">SUM(D69,D77)</f>
        <v>1135334.03632</v>
      </c>
      <c r="E61" s="72">
        <f t="shared" si="60"/>
        <v>1114671</v>
      </c>
      <c r="F61" s="72">
        <f t="shared" si="60"/>
        <v>3377715.15</v>
      </c>
      <c r="G61" s="72">
        <f t="shared" si="60"/>
        <v>1895026</v>
      </c>
      <c r="H61" s="72">
        <f t="shared" si="60"/>
        <v>1652712</v>
      </c>
      <c r="I61" s="72">
        <f t="shared" si="60"/>
        <v>2445810.44</v>
      </c>
      <c r="J61" s="72">
        <f t="shared" si="60"/>
        <v>1282769.5</v>
      </c>
      <c r="K61" s="72">
        <f t="shared" si="60"/>
        <v>1851678</v>
      </c>
      <c r="L61" s="72">
        <f t="shared" si="60"/>
        <v>2366607.88</v>
      </c>
      <c r="M61" s="72">
        <f t="shared" si="60"/>
        <v>2954048.26</v>
      </c>
      <c r="N61" s="72">
        <f t="shared" si="60"/>
        <v>13470295.283911387</v>
      </c>
      <c r="O61" s="72">
        <f t="shared" si="60"/>
        <v>0</v>
      </c>
      <c r="P61" s="72">
        <f t="shared" si="60"/>
        <v>0</v>
      </c>
      <c r="Q61" s="72">
        <f t="shared" si="60"/>
        <v>0</v>
      </c>
      <c r="R61" s="72">
        <f t="shared" si="60"/>
        <v>0</v>
      </c>
      <c r="S61" s="72">
        <f t="shared" si="60"/>
        <v>0</v>
      </c>
      <c r="T61" s="72">
        <f t="shared" si="60"/>
        <v>0</v>
      </c>
      <c r="U61" s="72">
        <f t="shared" si="60"/>
        <v>0</v>
      </c>
      <c r="V61" s="72">
        <f t="shared" si="60"/>
        <v>0</v>
      </c>
      <c r="W61" s="72">
        <f t="shared" si="60"/>
        <v>0</v>
      </c>
      <c r="X61" s="72">
        <f t="shared" si="60"/>
        <v>0</v>
      </c>
      <c r="Y61" s="72">
        <f t="shared" si="60"/>
        <v>0</v>
      </c>
      <c r="Z61" s="72">
        <f t="shared" si="60"/>
        <v>0</v>
      </c>
      <c r="AA61" s="72">
        <f t="shared" si="60"/>
        <v>0</v>
      </c>
      <c r="AB61" s="72">
        <f t="shared" si="60"/>
        <v>0</v>
      </c>
      <c r="AC61" s="72">
        <f t="shared" si="60"/>
        <v>0</v>
      </c>
      <c r="AD61" s="72">
        <f t="shared" si="60"/>
        <v>0</v>
      </c>
      <c r="AE61" s="72">
        <f t="shared" si="60"/>
        <v>0</v>
      </c>
      <c r="AF61" s="72">
        <f t="shared" si="60"/>
        <v>0</v>
      </c>
      <c r="AG61" s="72">
        <f t="shared" si="60"/>
        <v>0</v>
      </c>
      <c r="AH61" s="72">
        <f t="shared" si="60"/>
        <v>0</v>
      </c>
      <c r="AI61" s="72">
        <f t="shared" si="60"/>
        <v>0</v>
      </c>
      <c r="AJ61" s="72">
        <f t="shared" si="60"/>
        <v>0</v>
      </c>
      <c r="AK61" s="72">
        <f t="shared" si="60"/>
        <v>0</v>
      </c>
      <c r="AL61" s="72">
        <f t="shared" si="60"/>
        <v>0</v>
      </c>
      <c r="AM61" s="72">
        <f t="shared" si="60"/>
        <v>0</v>
      </c>
      <c r="AN61" s="72">
        <f t="shared" si="60"/>
        <v>0</v>
      </c>
      <c r="AO61" s="72">
        <f t="shared" si="60"/>
        <v>0</v>
      </c>
      <c r="AP61" s="72">
        <f t="shared" si="60"/>
        <v>0</v>
      </c>
      <c r="AQ61" s="72">
        <f t="shared" si="60"/>
        <v>0</v>
      </c>
      <c r="AR61" s="72">
        <f t="shared" si="60"/>
        <v>0</v>
      </c>
      <c r="AS61" s="72">
        <f t="shared" si="60"/>
        <v>0</v>
      </c>
      <c r="AT61" s="72">
        <f t="shared" si="60"/>
        <v>0</v>
      </c>
      <c r="AU61" s="72">
        <f t="shared" si="60"/>
        <v>0</v>
      </c>
      <c r="AV61" s="72">
        <f t="shared" si="60"/>
        <v>0</v>
      </c>
      <c r="AW61" s="72">
        <f t="shared" si="60"/>
        <v>0</v>
      </c>
      <c r="AX61" s="72">
        <f t="shared" si="60"/>
        <v>0</v>
      </c>
      <c r="AY61" s="72">
        <f t="shared" si="60"/>
        <v>0</v>
      </c>
      <c r="AZ61" s="72">
        <f t="shared" si="60"/>
        <v>0</v>
      </c>
      <c r="BA61" s="72">
        <f t="shared" si="60"/>
        <v>0</v>
      </c>
      <c r="BB61" s="72">
        <f t="shared" si="60"/>
        <v>0</v>
      </c>
      <c r="BC61" s="72">
        <f t="shared" si="60"/>
        <v>0</v>
      </c>
      <c r="BD61" s="72">
        <f t="shared" si="60"/>
        <v>0</v>
      </c>
      <c r="BE61" s="72">
        <f t="shared" si="60"/>
        <v>0</v>
      </c>
      <c r="BF61" s="72">
        <f t="shared" si="60"/>
        <v>0</v>
      </c>
      <c r="BG61" s="72">
        <f t="shared" si="60"/>
        <v>0</v>
      </c>
      <c r="BH61" s="72">
        <f t="shared" si="60"/>
        <v>0</v>
      </c>
      <c r="BI61" s="72">
        <f t="shared" si="60"/>
        <v>0</v>
      </c>
      <c r="BJ61" s="72">
        <f t="shared" si="60"/>
        <v>0</v>
      </c>
      <c r="BK61" s="72">
        <f t="shared" si="60"/>
        <v>0</v>
      </c>
      <c r="BL61" s="72">
        <f t="shared" si="60"/>
        <v>0</v>
      </c>
      <c r="BM61" s="72">
        <f t="shared" si="60"/>
        <v>0</v>
      </c>
      <c r="BN61" s="72">
        <f t="shared" si="60"/>
        <v>0</v>
      </c>
      <c r="BO61" s="72">
        <f t="shared" si="60"/>
        <v>0</v>
      </c>
      <c r="BP61" s="72">
        <f t="shared" ref="BP61:CH61" si="61">SUM(BP69,BP77)</f>
        <v>0</v>
      </c>
      <c r="BQ61" s="72">
        <f t="shared" si="61"/>
        <v>0</v>
      </c>
      <c r="BR61" s="72">
        <f t="shared" si="61"/>
        <v>0</v>
      </c>
      <c r="BS61" s="72">
        <f t="shared" si="61"/>
        <v>0</v>
      </c>
      <c r="BT61" s="72">
        <f t="shared" si="61"/>
        <v>0</v>
      </c>
      <c r="BU61" s="72">
        <f t="shared" si="61"/>
        <v>0</v>
      </c>
      <c r="BV61" s="72">
        <f t="shared" si="61"/>
        <v>0</v>
      </c>
      <c r="BW61" s="72">
        <f t="shared" si="61"/>
        <v>0</v>
      </c>
      <c r="BX61" s="72">
        <f t="shared" si="61"/>
        <v>0</v>
      </c>
      <c r="BY61" s="72">
        <f t="shared" si="61"/>
        <v>0</v>
      </c>
      <c r="BZ61" s="72">
        <f t="shared" si="61"/>
        <v>0</v>
      </c>
      <c r="CA61" s="72">
        <f t="shared" si="61"/>
        <v>0</v>
      </c>
      <c r="CB61" s="72">
        <f t="shared" si="61"/>
        <v>0</v>
      </c>
      <c r="CC61" s="72">
        <f t="shared" si="61"/>
        <v>0</v>
      </c>
      <c r="CD61" s="72">
        <f t="shared" si="61"/>
        <v>0</v>
      </c>
      <c r="CE61" s="72">
        <f t="shared" si="61"/>
        <v>0</v>
      </c>
      <c r="CF61" s="72">
        <f t="shared" si="61"/>
        <v>0</v>
      </c>
      <c r="CG61" s="72">
        <f t="shared" si="61"/>
        <v>0</v>
      </c>
      <c r="CH61" s="75">
        <f t="shared" si="61"/>
        <v>0</v>
      </c>
    </row>
    <row r="62" spans="1:108" x14ac:dyDescent="0.3">
      <c r="B62" s="62" t="s">
        <v>55</v>
      </c>
      <c r="C62" s="72">
        <f t="shared" ref="C62" si="62">SUM(C70,C78)</f>
        <v>1690793</v>
      </c>
      <c r="D62" s="72">
        <f t="shared" ref="D62:BO62" si="63">SUM(D70,D78)</f>
        <v>2500289</v>
      </c>
      <c r="E62" s="72">
        <f t="shared" si="63"/>
        <v>2406956</v>
      </c>
      <c r="F62" s="72">
        <f t="shared" si="63"/>
        <v>3369111</v>
      </c>
      <c r="G62" s="72">
        <f t="shared" si="63"/>
        <v>5926588</v>
      </c>
      <c r="H62" s="72">
        <f t="shared" si="63"/>
        <v>5399934</v>
      </c>
      <c r="I62" s="72">
        <f t="shared" si="63"/>
        <v>4394339.7</v>
      </c>
      <c r="J62" s="72">
        <f t="shared" si="63"/>
        <v>6684919.7000000002</v>
      </c>
      <c r="K62" s="72">
        <f t="shared" si="63"/>
        <v>5130067.1500000004</v>
      </c>
      <c r="L62" s="72">
        <f t="shared" si="63"/>
        <v>8006959.71105</v>
      </c>
      <c r="M62" s="72">
        <f t="shared" si="63"/>
        <v>10370852.490499999</v>
      </c>
      <c r="N62" s="72">
        <f t="shared" si="63"/>
        <v>30607612.811195545</v>
      </c>
      <c r="O62" s="72">
        <f t="shared" si="63"/>
        <v>0</v>
      </c>
      <c r="P62" s="72">
        <f t="shared" si="63"/>
        <v>0</v>
      </c>
      <c r="Q62" s="72">
        <f t="shared" si="63"/>
        <v>0</v>
      </c>
      <c r="R62" s="72">
        <f t="shared" si="63"/>
        <v>0</v>
      </c>
      <c r="S62" s="72">
        <f t="shared" si="63"/>
        <v>0</v>
      </c>
      <c r="T62" s="72">
        <f t="shared" si="63"/>
        <v>0</v>
      </c>
      <c r="U62" s="72">
        <f t="shared" si="63"/>
        <v>0</v>
      </c>
      <c r="V62" s="72">
        <f t="shared" si="63"/>
        <v>0</v>
      </c>
      <c r="W62" s="72">
        <f t="shared" si="63"/>
        <v>0</v>
      </c>
      <c r="X62" s="72">
        <f t="shared" si="63"/>
        <v>0</v>
      </c>
      <c r="Y62" s="72">
        <f t="shared" si="63"/>
        <v>0</v>
      </c>
      <c r="Z62" s="72">
        <f t="shared" si="63"/>
        <v>0</v>
      </c>
      <c r="AA62" s="72">
        <f t="shared" si="63"/>
        <v>0</v>
      </c>
      <c r="AB62" s="72">
        <f t="shared" si="63"/>
        <v>0</v>
      </c>
      <c r="AC62" s="72">
        <f t="shared" si="63"/>
        <v>0</v>
      </c>
      <c r="AD62" s="72">
        <f t="shared" si="63"/>
        <v>0</v>
      </c>
      <c r="AE62" s="72">
        <f t="shared" si="63"/>
        <v>0</v>
      </c>
      <c r="AF62" s="72">
        <f t="shared" si="63"/>
        <v>0</v>
      </c>
      <c r="AG62" s="72">
        <f t="shared" si="63"/>
        <v>0</v>
      </c>
      <c r="AH62" s="72">
        <f t="shared" si="63"/>
        <v>0</v>
      </c>
      <c r="AI62" s="72">
        <f t="shared" si="63"/>
        <v>0</v>
      </c>
      <c r="AJ62" s="72">
        <f t="shared" si="63"/>
        <v>0</v>
      </c>
      <c r="AK62" s="72">
        <f t="shared" si="63"/>
        <v>0</v>
      </c>
      <c r="AL62" s="72">
        <f t="shared" si="63"/>
        <v>0</v>
      </c>
      <c r="AM62" s="72">
        <f t="shared" si="63"/>
        <v>0</v>
      </c>
      <c r="AN62" s="72">
        <f t="shared" si="63"/>
        <v>0</v>
      </c>
      <c r="AO62" s="72">
        <f t="shared" si="63"/>
        <v>0</v>
      </c>
      <c r="AP62" s="72">
        <f t="shared" si="63"/>
        <v>0</v>
      </c>
      <c r="AQ62" s="72">
        <f t="shared" si="63"/>
        <v>0</v>
      </c>
      <c r="AR62" s="72">
        <f t="shared" si="63"/>
        <v>0</v>
      </c>
      <c r="AS62" s="72">
        <f t="shared" si="63"/>
        <v>0</v>
      </c>
      <c r="AT62" s="72">
        <f t="shared" si="63"/>
        <v>0</v>
      </c>
      <c r="AU62" s="72">
        <f t="shared" si="63"/>
        <v>0</v>
      </c>
      <c r="AV62" s="72">
        <f t="shared" si="63"/>
        <v>0</v>
      </c>
      <c r="AW62" s="72">
        <f t="shared" si="63"/>
        <v>0</v>
      </c>
      <c r="AX62" s="72">
        <f t="shared" si="63"/>
        <v>0</v>
      </c>
      <c r="AY62" s="72">
        <f t="shared" si="63"/>
        <v>0</v>
      </c>
      <c r="AZ62" s="72">
        <f t="shared" si="63"/>
        <v>0</v>
      </c>
      <c r="BA62" s="72">
        <f t="shared" si="63"/>
        <v>0</v>
      </c>
      <c r="BB62" s="72">
        <f t="shared" si="63"/>
        <v>0</v>
      </c>
      <c r="BC62" s="72">
        <f t="shared" si="63"/>
        <v>0</v>
      </c>
      <c r="BD62" s="72">
        <f t="shared" si="63"/>
        <v>0</v>
      </c>
      <c r="BE62" s="72">
        <f t="shared" si="63"/>
        <v>0</v>
      </c>
      <c r="BF62" s="72">
        <f t="shared" si="63"/>
        <v>0</v>
      </c>
      <c r="BG62" s="72">
        <f t="shared" si="63"/>
        <v>0</v>
      </c>
      <c r="BH62" s="72">
        <f t="shared" si="63"/>
        <v>0</v>
      </c>
      <c r="BI62" s="72">
        <f t="shared" si="63"/>
        <v>0</v>
      </c>
      <c r="BJ62" s="72">
        <f t="shared" si="63"/>
        <v>0</v>
      </c>
      <c r="BK62" s="72">
        <f t="shared" si="63"/>
        <v>0</v>
      </c>
      <c r="BL62" s="72">
        <f t="shared" si="63"/>
        <v>0</v>
      </c>
      <c r="BM62" s="72">
        <f t="shared" si="63"/>
        <v>0</v>
      </c>
      <c r="BN62" s="72">
        <f t="shared" si="63"/>
        <v>0</v>
      </c>
      <c r="BO62" s="72">
        <f t="shared" si="63"/>
        <v>0</v>
      </c>
      <c r="BP62" s="72">
        <f t="shared" ref="BP62:CH62" si="64">SUM(BP70,BP78)</f>
        <v>0</v>
      </c>
      <c r="BQ62" s="72">
        <f t="shared" si="64"/>
        <v>0</v>
      </c>
      <c r="BR62" s="72">
        <f t="shared" si="64"/>
        <v>0</v>
      </c>
      <c r="BS62" s="72">
        <f t="shared" si="64"/>
        <v>0</v>
      </c>
      <c r="BT62" s="72">
        <f t="shared" si="64"/>
        <v>0</v>
      </c>
      <c r="BU62" s="72">
        <f t="shared" si="64"/>
        <v>0</v>
      </c>
      <c r="BV62" s="72">
        <f t="shared" si="64"/>
        <v>0</v>
      </c>
      <c r="BW62" s="72">
        <f t="shared" si="64"/>
        <v>0</v>
      </c>
      <c r="BX62" s="72">
        <f t="shared" si="64"/>
        <v>0</v>
      </c>
      <c r="BY62" s="72">
        <f t="shared" si="64"/>
        <v>0</v>
      </c>
      <c r="BZ62" s="72">
        <f t="shared" si="64"/>
        <v>0</v>
      </c>
      <c r="CA62" s="72">
        <f t="shared" si="64"/>
        <v>0</v>
      </c>
      <c r="CB62" s="72">
        <f t="shared" si="64"/>
        <v>0</v>
      </c>
      <c r="CC62" s="72">
        <f t="shared" si="64"/>
        <v>0</v>
      </c>
      <c r="CD62" s="72">
        <f t="shared" si="64"/>
        <v>0</v>
      </c>
      <c r="CE62" s="72">
        <f t="shared" si="64"/>
        <v>0</v>
      </c>
      <c r="CF62" s="72">
        <f t="shared" si="64"/>
        <v>0</v>
      </c>
      <c r="CG62" s="72">
        <f t="shared" si="64"/>
        <v>0</v>
      </c>
      <c r="CH62" s="75">
        <f t="shared" si="64"/>
        <v>0</v>
      </c>
    </row>
    <row r="63" spans="1:108" x14ac:dyDescent="0.3">
      <c r="B63" s="62" t="s">
        <v>56</v>
      </c>
      <c r="C63" s="72">
        <f t="shared" ref="C63" si="65">SUM(C71,C79)</f>
        <v>2603313</v>
      </c>
      <c r="D63" s="72">
        <f t="shared" ref="D63:BO63" si="66">SUM(D71,D79)</f>
        <v>104987</v>
      </c>
      <c r="E63" s="72">
        <f t="shared" si="66"/>
        <v>112479</v>
      </c>
      <c r="F63" s="72">
        <f t="shared" si="66"/>
        <v>936162</v>
      </c>
      <c r="G63" s="72">
        <f t="shared" si="66"/>
        <v>809537</v>
      </c>
      <c r="H63" s="72">
        <f t="shared" si="66"/>
        <v>786624</v>
      </c>
      <c r="I63" s="72">
        <f t="shared" si="66"/>
        <v>1787318</v>
      </c>
      <c r="J63" s="72">
        <f t="shared" si="66"/>
        <v>1798736</v>
      </c>
      <c r="K63" s="72">
        <f t="shared" si="66"/>
        <v>2491735</v>
      </c>
      <c r="L63" s="72">
        <f t="shared" si="66"/>
        <v>3370807.8998000002</v>
      </c>
      <c r="M63" s="72">
        <f t="shared" si="66"/>
        <v>1469903</v>
      </c>
      <c r="N63" s="72">
        <f t="shared" si="66"/>
        <v>7485056.0755199995</v>
      </c>
      <c r="O63" s="72">
        <f t="shared" si="66"/>
        <v>0</v>
      </c>
      <c r="P63" s="72">
        <f t="shared" si="66"/>
        <v>0</v>
      </c>
      <c r="Q63" s="72">
        <f t="shared" si="66"/>
        <v>0</v>
      </c>
      <c r="R63" s="72">
        <f t="shared" si="66"/>
        <v>0</v>
      </c>
      <c r="S63" s="72">
        <f t="shared" si="66"/>
        <v>0</v>
      </c>
      <c r="T63" s="72">
        <f t="shared" si="66"/>
        <v>0</v>
      </c>
      <c r="U63" s="72">
        <f t="shared" si="66"/>
        <v>0</v>
      </c>
      <c r="V63" s="72">
        <f t="shared" si="66"/>
        <v>0</v>
      </c>
      <c r="W63" s="72">
        <f t="shared" si="66"/>
        <v>0</v>
      </c>
      <c r="X63" s="72">
        <f t="shared" si="66"/>
        <v>0</v>
      </c>
      <c r="Y63" s="72">
        <f t="shared" si="66"/>
        <v>0</v>
      </c>
      <c r="Z63" s="72">
        <f t="shared" si="66"/>
        <v>0</v>
      </c>
      <c r="AA63" s="72">
        <f t="shared" si="66"/>
        <v>0</v>
      </c>
      <c r="AB63" s="72">
        <f t="shared" si="66"/>
        <v>0</v>
      </c>
      <c r="AC63" s="72">
        <f t="shared" si="66"/>
        <v>0</v>
      </c>
      <c r="AD63" s="72">
        <f t="shared" si="66"/>
        <v>0</v>
      </c>
      <c r="AE63" s="72">
        <f t="shared" si="66"/>
        <v>0</v>
      </c>
      <c r="AF63" s="72">
        <f t="shared" si="66"/>
        <v>0</v>
      </c>
      <c r="AG63" s="72">
        <f t="shared" si="66"/>
        <v>0</v>
      </c>
      <c r="AH63" s="72">
        <f t="shared" si="66"/>
        <v>0</v>
      </c>
      <c r="AI63" s="72">
        <f t="shared" si="66"/>
        <v>0</v>
      </c>
      <c r="AJ63" s="72">
        <f t="shared" si="66"/>
        <v>0</v>
      </c>
      <c r="AK63" s="72">
        <f t="shared" si="66"/>
        <v>0</v>
      </c>
      <c r="AL63" s="72">
        <f t="shared" si="66"/>
        <v>0</v>
      </c>
      <c r="AM63" s="72">
        <f t="shared" si="66"/>
        <v>0</v>
      </c>
      <c r="AN63" s="72">
        <f t="shared" si="66"/>
        <v>0</v>
      </c>
      <c r="AO63" s="72">
        <f t="shared" si="66"/>
        <v>0</v>
      </c>
      <c r="AP63" s="72">
        <f t="shared" si="66"/>
        <v>0</v>
      </c>
      <c r="AQ63" s="72">
        <f t="shared" si="66"/>
        <v>0</v>
      </c>
      <c r="AR63" s="72">
        <f t="shared" si="66"/>
        <v>0</v>
      </c>
      <c r="AS63" s="72">
        <f t="shared" si="66"/>
        <v>0</v>
      </c>
      <c r="AT63" s="72">
        <f t="shared" si="66"/>
        <v>0</v>
      </c>
      <c r="AU63" s="72">
        <f t="shared" si="66"/>
        <v>0</v>
      </c>
      <c r="AV63" s="72">
        <f t="shared" si="66"/>
        <v>0</v>
      </c>
      <c r="AW63" s="72">
        <f t="shared" si="66"/>
        <v>0</v>
      </c>
      <c r="AX63" s="72">
        <f t="shared" si="66"/>
        <v>0</v>
      </c>
      <c r="AY63" s="72">
        <f t="shared" si="66"/>
        <v>0</v>
      </c>
      <c r="AZ63" s="72">
        <f t="shared" si="66"/>
        <v>0</v>
      </c>
      <c r="BA63" s="72">
        <f t="shared" si="66"/>
        <v>0</v>
      </c>
      <c r="BB63" s="72">
        <f t="shared" si="66"/>
        <v>0</v>
      </c>
      <c r="BC63" s="72">
        <f t="shared" si="66"/>
        <v>0</v>
      </c>
      <c r="BD63" s="72">
        <f t="shared" si="66"/>
        <v>0</v>
      </c>
      <c r="BE63" s="72">
        <f t="shared" si="66"/>
        <v>0</v>
      </c>
      <c r="BF63" s="72">
        <f t="shared" si="66"/>
        <v>0</v>
      </c>
      <c r="BG63" s="72">
        <f t="shared" si="66"/>
        <v>0</v>
      </c>
      <c r="BH63" s="72">
        <f t="shared" si="66"/>
        <v>0</v>
      </c>
      <c r="BI63" s="72">
        <f t="shared" si="66"/>
        <v>0</v>
      </c>
      <c r="BJ63" s="72">
        <f t="shared" si="66"/>
        <v>0</v>
      </c>
      <c r="BK63" s="72">
        <f t="shared" si="66"/>
        <v>0</v>
      </c>
      <c r="BL63" s="72">
        <f t="shared" si="66"/>
        <v>0</v>
      </c>
      <c r="BM63" s="72">
        <f t="shared" si="66"/>
        <v>0</v>
      </c>
      <c r="BN63" s="72">
        <f t="shared" si="66"/>
        <v>0</v>
      </c>
      <c r="BO63" s="72">
        <f t="shared" si="66"/>
        <v>0</v>
      </c>
      <c r="BP63" s="72">
        <f t="shared" ref="BP63:CH63" si="67">SUM(BP71,BP79)</f>
        <v>0</v>
      </c>
      <c r="BQ63" s="72">
        <f t="shared" si="67"/>
        <v>0</v>
      </c>
      <c r="BR63" s="72">
        <f t="shared" si="67"/>
        <v>0</v>
      </c>
      <c r="BS63" s="72">
        <f t="shared" si="67"/>
        <v>0</v>
      </c>
      <c r="BT63" s="72">
        <f t="shared" si="67"/>
        <v>0</v>
      </c>
      <c r="BU63" s="72">
        <f t="shared" si="67"/>
        <v>0</v>
      </c>
      <c r="BV63" s="72">
        <f t="shared" si="67"/>
        <v>0</v>
      </c>
      <c r="BW63" s="72">
        <f t="shared" si="67"/>
        <v>0</v>
      </c>
      <c r="BX63" s="72">
        <f t="shared" si="67"/>
        <v>0</v>
      </c>
      <c r="BY63" s="72">
        <f t="shared" si="67"/>
        <v>0</v>
      </c>
      <c r="BZ63" s="72">
        <f t="shared" si="67"/>
        <v>0</v>
      </c>
      <c r="CA63" s="72">
        <f t="shared" si="67"/>
        <v>0</v>
      </c>
      <c r="CB63" s="72">
        <f t="shared" si="67"/>
        <v>0</v>
      </c>
      <c r="CC63" s="72">
        <f t="shared" si="67"/>
        <v>0</v>
      </c>
      <c r="CD63" s="72">
        <f t="shared" si="67"/>
        <v>0</v>
      </c>
      <c r="CE63" s="72">
        <f t="shared" si="67"/>
        <v>0</v>
      </c>
      <c r="CF63" s="72">
        <f t="shared" si="67"/>
        <v>0</v>
      </c>
      <c r="CG63" s="72">
        <f t="shared" si="67"/>
        <v>0</v>
      </c>
      <c r="CH63" s="75">
        <f t="shared" si="67"/>
        <v>0</v>
      </c>
    </row>
    <row r="64" spans="1:108" ht="15" thickBot="1" x14ac:dyDescent="0.35">
      <c r="B64" s="37" t="s">
        <v>57</v>
      </c>
      <c r="C64" s="83">
        <f t="shared" ref="C64" si="68">SUM(C72,C80)</f>
        <v>144648</v>
      </c>
      <c r="D64" s="83">
        <f t="shared" ref="D64:BO64" si="69">SUM(D72,D80)</f>
        <v>0</v>
      </c>
      <c r="E64" s="83">
        <f t="shared" si="69"/>
        <v>0</v>
      </c>
      <c r="F64" s="83">
        <f t="shared" si="69"/>
        <v>1018745</v>
      </c>
      <c r="G64" s="83">
        <f t="shared" si="69"/>
        <v>83658</v>
      </c>
      <c r="H64" s="83">
        <f t="shared" si="69"/>
        <v>0</v>
      </c>
      <c r="I64" s="83">
        <f t="shared" si="69"/>
        <v>22149</v>
      </c>
      <c r="J64" s="83">
        <f t="shared" si="69"/>
        <v>636229</v>
      </c>
      <c r="K64" s="83">
        <f t="shared" si="69"/>
        <v>12533</v>
      </c>
      <c r="L64" s="83">
        <f t="shared" si="69"/>
        <v>727516.2</v>
      </c>
      <c r="M64" s="83">
        <f t="shared" si="69"/>
        <v>1135085</v>
      </c>
      <c r="N64" s="83">
        <f t="shared" si="69"/>
        <v>556353.91</v>
      </c>
      <c r="O64" s="83">
        <f t="shared" si="69"/>
        <v>0</v>
      </c>
      <c r="P64" s="83">
        <f t="shared" si="69"/>
        <v>0</v>
      </c>
      <c r="Q64" s="83">
        <f t="shared" si="69"/>
        <v>0</v>
      </c>
      <c r="R64" s="83">
        <f t="shared" si="69"/>
        <v>0</v>
      </c>
      <c r="S64" s="83">
        <f t="shared" si="69"/>
        <v>0</v>
      </c>
      <c r="T64" s="83">
        <f t="shared" si="69"/>
        <v>0</v>
      </c>
      <c r="U64" s="83">
        <f t="shared" si="69"/>
        <v>0</v>
      </c>
      <c r="V64" s="83">
        <f t="shared" si="69"/>
        <v>0</v>
      </c>
      <c r="W64" s="83">
        <f t="shared" si="69"/>
        <v>0</v>
      </c>
      <c r="X64" s="83">
        <f t="shared" si="69"/>
        <v>0</v>
      </c>
      <c r="Y64" s="83">
        <f t="shared" si="69"/>
        <v>0</v>
      </c>
      <c r="Z64" s="83">
        <f t="shared" si="69"/>
        <v>0</v>
      </c>
      <c r="AA64" s="83">
        <f t="shared" si="69"/>
        <v>0</v>
      </c>
      <c r="AB64" s="83">
        <f t="shared" si="69"/>
        <v>0</v>
      </c>
      <c r="AC64" s="83">
        <f t="shared" si="69"/>
        <v>0</v>
      </c>
      <c r="AD64" s="83">
        <f t="shared" si="69"/>
        <v>0</v>
      </c>
      <c r="AE64" s="83">
        <f t="shared" si="69"/>
        <v>0</v>
      </c>
      <c r="AF64" s="83">
        <f t="shared" si="69"/>
        <v>0</v>
      </c>
      <c r="AG64" s="83">
        <f t="shared" si="69"/>
        <v>0</v>
      </c>
      <c r="AH64" s="83">
        <f t="shared" si="69"/>
        <v>0</v>
      </c>
      <c r="AI64" s="83">
        <f t="shared" si="69"/>
        <v>0</v>
      </c>
      <c r="AJ64" s="83">
        <f t="shared" si="69"/>
        <v>0</v>
      </c>
      <c r="AK64" s="83">
        <f t="shared" si="69"/>
        <v>0</v>
      </c>
      <c r="AL64" s="83">
        <f t="shared" si="69"/>
        <v>0</v>
      </c>
      <c r="AM64" s="83">
        <f t="shared" si="69"/>
        <v>0</v>
      </c>
      <c r="AN64" s="83">
        <f t="shared" si="69"/>
        <v>0</v>
      </c>
      <c r="AO64" s="83">
        <f t="shared" si="69"/>
        <v>0</v>
      </c>
      <c r="AP64" s="83">
        <f t="shared" si="69"/>
        <v>0</v>
      </c>
      <c r="AQ64" s="83">
        <f t="shared" si="69"/>
        <v>0</v>
      </c>
      <c r="AR64" s="83">
        <f t="shared" si="69"/>
        <v>0</v>
      </c>
      <c r="AS64" s="83">
        <f t="shared" si="69"/>
        <v>0</v>
      </c>
      <c r="AT64" s="83">
        <f t="shared" si="69"/>
        <v>0</v>
      </c>
      <c r="AU64" s="83">
        <f t="shared" si="69"/>
        <v>0</v>
      </c>
      <c r="AV64" s="83">
        <f t="shared" si="69"/>
        <v>0</v>
      </c>
      <c r="AW64" s="83">
        <f t="shared" si="69"/>
        <v>0</v>
      </c>
      <c r="AX64" s="83">
        <f t="shared" si="69"/>
        <v>0</v>
      </c>
      <c r="AY64" s="83">
        <f t="shared" si="69"/>
        <v>0</v>
      </c>
      <c r="AZ64" s="83">
        <f t="shared" si="69"/>
        <v>0</v>
      </c>
      <c r="BA64" s="83">
        <f t="shared" si="69"/>
        <v>0</v>
      </c>
      <c r="BB64" s="83">
        <f t="shared" si="69"/>
        <v>0</v>
      </c>
      <c r="BC64" s="83">
        <f t="shared" si="69"/>
        <v>0</v>
      </c>
      <c r="BD64" s="83">
        <f t="shared" si="69"/>
        <v>0</v>
      </c>
      <c r="BE64" s="83">
        <f t="shared" si="69"/>
        <v>0</v>
      </c>
      <c r="BF64" s="83">
        <f t="shared" si="69"/>
        <v>0</v>
      </c>
      <c r="BG64" s="83">
        <f t="shared" si="69"/>
        <v>0</v>
      </c>
      <c r="BH64" s="83">
        <f t="shared" si="69"/>
        <v>0</v>
      </c>
      <c r="BI64" s="83">
        <f t="shared" si="69"/>
        <v>0</v>
      </c>
      <c r="BJ64" s="83">
        <f t="shared" si="69"/>
        <v>0</v>
      </c>
      <c r="BK64" s="83">
        <f t="shared" si="69"/>
        <v>0</v>
      </c>
      <c r="BL64" s="83">
        <f t="shared" si="69"/>
        <v>0</v>
      </c>
      <c r="BM64" s="83">
        <f t="shared" si="69"/>
        <v>0</v>
      </c>
      <c r="BN64" s="83">
        <f t="shared" si="69"/>
        <v>0</v>
      </c>
      <c r="BO64" s="83">
        <f t="shared" si="69"/>
        <v>0</v>
      </c>
      <c r="BP64" s="83">
        <f t="shared" ref="BP64:CH64" si="70">SUM(BP72,BP80)</f>
        <v>0</v>
      </c>
      <c r="BQ64" s="83">
        <f t="shared" si="70"/>
        <v>0</v>
      </c>
      <c r="BR64" s="83">
        <f t="shared" si="70"/>
        <v>0</v>
      </c>
      <c r="BS64" s="83">
        <f t="shared" si="70"/>
        <v>0</v>
      </c>
      <c r="BT64" s="83">
        <f t="shared" si="70"/>
        <v>0</v>
      </c>
      <c r="BU64" s="83">
        <f t="shared" si="70"/>
        <v>0</v>
      </c>
      <c r="BV64" s="83">
        <f t="shared" si="70"/>
        <v>0</v>
      </c>
      <c r="BW64" s="83">
        <f t="shared" si="70"/>
        <v>0</v>
      </c>
      <c r="BX64" s="83">
        <f t="shared" si="70"/>
        <v>0</v>
      </c>
      <c r="BY64" s="83">
        <f t="shared" si="70"/>
        <v>0</v>
      </c>
      <c r="BZ64" s="83">
        <f t="shared" si="70"/>
        <v>0</v>
      </c>
      <c r="CA64" s="83">
        <f t="shared" si="70"/>
        <v>0</v>
      </c>
      <c r="CB64" s="83">
        <f t="shared" si="70"/>
        <v>0</v>
      </c>
      <c r="CC64" s="83">
        <f t="shared" si="70"/>
        <v>0</v>
      </c>
      <c r="CD64" s="83">
        <f t="shared" si="70"/>
        <v>0</v>
      </c>
      <c r="CE64" s="83">
        <f t="shared" si="70"/>
        <v>0</v>
      </c>
      <c r="CF64" s="83">
        <f t="shared" si="70"/>
        <v>0</v>
      </c>
      <c r="CG64" s="83">
        <f t="shared" si="70"/>
        <v>0</v>
      </c>
      <c r="CH64" s="27">
        <f t="shared" si="70"/>
        <v>0</v>
      </c>
      <c r="CI64" s="448" t="s">
        <v>120</v>
      </c>
    </row>
    <row r="65" spans="2:87" ht="15" thickBot="1" x14ac:dyDescent="0.35">
      <c r="B65" s="63" t="s">
        <v>44</v>
      </c>
      <c r="C65" s="84">
        <f>SUM(C60:C64)</f>
        <v>8898105.5399999991</v>
      </c>
      <c r="D65" s="85">
        <f t="shared" ref="D65:BO65" si="71">SUM(D60:D64)</f>
        <v>9548361.987470001</v>
      </c>
      <c r="E65" s="85">
        <f t="shared" si="71"/>
        <v>10821819.83</v>
      </c>
      <c r="F65" s="85">
        <f t="shared" si="71"/>
        <v>13969842.220000001</v>
      </c>
      <c r="G65" s="85">
        <f t="shared" si="71"/>
        <v>15328432.829999998</v>
      </c>
      <c r="H65" s="85">
        <f t="shared" si="71"/>
        <v>22988931.780000001</v>
      </c>
      <c r="I65" s="85">
        <f t="shared" si="71"/>
        <v>25997413.875999998</v>
      </c>
      <c r="J65" s="85">
        <f t="shared" si="71"/>
        <v>33627122.560000002</v>
      </c>
      <c r="K65" s="85">
        <f t="shared" si="71"/>
        <v>27464397.68</v>
      </c>
      <c r="L65" s="85">
        <f t="shared" si="71"/>
        <v>37701558.71085</v>
      </c>
      <c r="M65" s="85">
        <f t="shared" si="71"/>
        <v>33659745.090499997</v>
      </c>
      <c r="N65" s="85">
        <f t="shared" si="71"/>
        <v>87873742.520626917</v>
      </c>
      <c r="O65" s="85">
        <f t="shared" si="71"/>
        <v>0</v>
      </c>
      <c r="P65" s="85">
        <f t="shared" si="71"/>
        <v>0</v>
      </c>
      <c r="Q65" s="85">
        <f t="shared" si="71"/>
        <v>0</v>
      </c>
      <c r="R65" s="85">
        <f t="shared" si="71"/>
        <v>0</v>
      </c>
      <c r="S65" s="85">
        <f t="shared" si="71"/>
        <v>0</v>
      </c>
      <c r="T65" s="85">
        <f t="shared" si="71"/>
        <v>0</v>
      </c>
      <c r="U65" s="85">
        <f t="shared" si="71"/>
        <v>0</v>
      </c>
      <c r="V65" s="85">
        <f t="shared" si="71"/>
        <v>0</v>
      </c>
      <c r="W65" s="85">
        <f t="shared" si="71"/>
        <v>0</v>
      </c>
      <c r="X65" s="85">
        <f t="shared" si="71"/>
        <v>0</v>
      </c>
      <c r="Y65" s="85">
        <f t="shared" si="71"/>
        <v>0</v>
      </c>
      <c r="Z65" s="85">
        <f t="shared" si="71"/>
        <v>0</v>
      </c>
      <c r="AA65" s="85">
        <f t="shared" si="71"/>
        <v>0</v>
      </c>
      <c r="AB65" s="85">
        <f t="shared" si="71"/>
        <v>0</v>
      </c>
      <c r="AC65" s="85">
        <f t="shared" si="71"/>
        <v>0</v>
      </c>
      <c r="AD65" s="85">
        <f t="shared" si="71"/>
        <v>0</v>
      </c>
      <c r="AE65" s="85">
        <f t="shared" si="71"/>
        <v>0</v>
      </c>
      <c r="AF65" s="85">
        <f t="shared" si="71"/>
        <v>0</v>
      </c>
      <c r="AG65" s="85">
        <f t="shared" si="71"/>
        <v>0</v>
      </c>
      <c r="AH65" s="85">
        <f t="shared" si="71"/>
        <v>0</v>
      </c>
      <c r="AI65" s="85">
        <f t="shared" si="71"/>
        <v>0</v>
      </c>
      <c r="AJ65" s="85">
        <f t="shared" si="71"/>
        <v>0</v>
      </c>
      <c r="AK65" s="85">
        <f t="shared" si="71"/>
        <v>0</v>
      </c>
      <c r="AL65" s="85">
        <f t="shared" si="71"/>
        <v>0</v>
      </c>
      <c r="AM65" s="85">
        <f t="shared" si="71"/>
        <v>0</v>
      </c>
      <c r="AN65" s="85">
        <f t="shared" si="71"/>
        <v>0</v>
      </c>
      <c r="AO65" s="85">
        <f t="shared" si="71"/>
        <v>0</v>
      </c>
      <c r="AP65" s="85">
        <f t="shared" si="71"/>
        <v>0</v>
      </c>
      <c r="AQ65" s="85">
        <f t="shared" si="71"/>
        <v>0</v>
      </c>
      <c r="AR65" s="85">
        <f t="shared" si="71"/>
        <v>0</v>
      </c>
      <c r="AS65" s="85">
        <f t="shared" si="71"/>
        <v>0</v>
      </c>
      <c r="AT65" s="85">
        <f t="shared" si="71"/>
        <v>0</v>
      </c>
      <c r="AU65" s="85">
        <f t="shared" si="71"/>
        <v>0</v>
      </c>
      <c r="AV65" s="85">
        <f t="shared" si="71"/>
        <v>0</v>
      </c>
      <c r="AW65" s="85">
        <f t="shared" si="71"/>
        <v>0</v>
      </c>
      <c r="AX65" s="85">
        <f t="shared" si="71"/>
        <v>0</v>
      </c>
      <c r="AY65" s="85">
        <f t="shared" si="71"/>
        <v>0</v>
      </c>
      <c r="AZ65" s="85">
        <f t="shared" si="71"/>
        <v>0</v>
      </c>
      <c r="BA65" s="85">
        <f t="shared" si="71"/>
        <v>0</v>
      </c>
      <c r="BB65" s="85">
        <f t="shared" si="71"/>
        <v>0</v>
      </c>
      <c r="BC65" s="85">
        <f t="shared" si="71"/>
        <v>0</v>
      </c>
      <c r="BD65" s="85">
        <f t="shared" si="71"/>
        <v>0</v>
      </c>
      <c r="BE65" s="85">
        <f t="shared" si="71"/>
        <v>0</v>
      </c>
      <c r="BF65" s="85">
        <f t="shared" si="71"/>
        <v>0</v>
      </c>
      <c r="BG65" s="85">
        <f t="shared" si="71"/>
        <v>0</v>
      </c>
      <c r="BH65" s="85">
        <f t="shared" si="71"/>
        <v>0</v>
      </c>
      <c r="BI65" s="85">
        <f t="shared" si="71"/>
        <v>0</v>
      </c>
      <c r="BJ65" s="85">
        <f t="shared" si="71"/>
        <v>0</v>
      </c>
      <c r="BK65" s="85">
        <f t="shared" si="71"/>
        <v>0</v>
      </c>
      <c r="BL65" s="85">
        <f t="shared" si="71"/>
        <v>0</v>
      </c>
      <c r="BM65" s="85">
        <f t="shared" si="71"/>
        <v>0</v>
      </c>
      <c r="BN65" s="85">
        <f t="shared" si="71"/>
        <v>0</v>
      </c>
      <c r="BO65" s="85">
        <f t="shared" si="71"/>
        <v>0</v>
      </c>
      <c r="BP65" s="85">
        <f t="shared" ref="BP65:CH65" si="72">SUM(BP60:BP64)</f>
        <v>0</v>
      </c>
      <c r="BQ65" s="85">
        <f t="shared" si="72"/>
        <v>0</v>
      </c>
      <c r="BR65" s="85">
        <f t="shared" si="72"/>
        <v>0</v>
      </c>
      <c r="BS65" s="85">
        <f t="shared" si="72"/>
        <v>0</v>
      </c>
      <c r="BT65" s="85">
        <f t="shared" si="72"/>
        <v>0</v>
      </c>
      <c r="BU65" s="85">
        <f t="shared" si="72"/>
        <v>0</v>
      </c>
      <c r="BV65" s="85">
        <f t="shared" si="72"/>
        <v>0</v>
      </c>
      <c r="BW65" s="85">
        <f t="shared" si="72"/>
        <v>0</v>
      </c>
      <c r="BX65" s="85">
        <f t="shared" si="72"/>
        <v>0</v>
      </c>
      <c r="BY65" s="85">
        <f t="shared" si="72"/>
        <v>0</v>
      </c>
      <c r="BZ65" s="85">
        <f t="shared" si="72"/>
        <v>0</v>
      </c>
      <c r="CA65" s="85">
        <f t="shared" si="72"/>
        <v>0</v>
      </c>
      <c r="CB65" s="85">
        <f t="shared" si="72"/>
        <v>0</v>
      </c>
      <c r="CC65" s="85">
        <f t="shared" si="72"/>
        <v>0</v>
      </c>
      <c r="CD65" s="85">
        <f t="shared" si="72"/>
        <v>0</v>
      </c>
      <c r="CE65" s="85">
        <f t="shared" si="72"/>
        <v>0</v>
      </c>
      <c r="CF65" s="85">
        <f t="shared" si="72"/>
        <v>0</v>
      </c>
      <c r="CG65" s="85">
        <f t="shared" si="72"/>
        <v>0</v>
      </c>
      <c r="CH65" s="86">
        <f t="shared" si="72"/>
        <v>0</v>
      </c>
      <c r="CI65" s="449">
        <f>SUM(C65:CH65)</f>
        <v>327879474.62544692</v>
      </c>
    </row>
    <row r="66" spans="2:87" s="49" customFormat="1" ht="15" thickBot="1" x14ac:dyDescent="0.35">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450">
        <f>' 1M - RES'!O32-' 1M - RES'!C17+'2M - SGS'!O38+'3M - LGS'!O38+'4M - SPS'!O38+'11M - LPS'!O38+' LI 1M - RES'!O32+'LI 2M - SGS'!O38+'LI 3M - LGS'!O38+'LI 4M - SPS'!O38+'Biz DRENE'!P75</f>
        <v>327879474.62544692</v>
      </c>
    </row>
    <row r="67" spans="2:87" ht="15" thickBot="1" x14ac:dyDescent="0.35">
      <c r="B67" s="60" t="s">
        <v>121</v>
      </c>
      <c r="C67" s="55">
        <f>C59</f>
        <v>43831</v>
      </c>
      <c r="D67" s="55">
        <f t="shared" ref="D67:BO67" si="73">D59</f>
        <v>43862</v>
      </c>
      <c r="E67" s="55">
        <f t="shared" si="73"/>
        <v>43891</v>
      </c>
      <c r="F67" s="55">
        <f t="shared" si="73"/>
        <v>43922</v>
      </c>
      <c r="G67" s="55">
        <f t="shared" si="73"/>
        <v>43952</v>
      </c>
      <c r="H67" s="55">
        <f t="shared" si="73"/>
        <v>43983</v>
      </c>
      <c r="I67" s="55">
        <f t="shared" si="73"/>
        <v>44013</v>
      </c>
      <c r="J67" s="55">
        <f t="shared" si="73"/>
        <v>44044</v>
      </c>
      <c r="K67" s="55">
        <f t="shared" si="73"/>
        <v>44075</v>
      </c>
      <c r="L67" s="55">
        <f t="shared" si="73"/>
        <v>44105</v>
      </c>
      <c r="M67" s="55">
        <f t="shared" si="73"/>
        <v>44136</v>
      </c>
      <c r="N67" s="55">
        <f t="shared" si="73"/>
        <v>44166</v>
      </c>
      <c r="O67" s="55">
        <f t="shared" si="73"/>
        <v>44197</v>
      </c>
      <c r="P67" s="55">
        <f t="shared" si="73"/>
        <v>44228</v>
      </c>
      <c r="Q67" s="55">
        <f t="shared" si="73"/>
        <v>44256</v>
      </c>
      <c r="R67" s="55">
        <f t="shared" si="73"/>
        <v>44287</v>
      </c>
      <c r="S67" s="55">
        <f t="shared" si="73"/>
        <v>44317</v>
      </c>
      <c r="T67" s="55">
        <f t="shared" si="73"/>
        <v>44348</v>
      </c>
      <c r="U67" s="55">
        <f t="shared" si="73"/>
        <v>44378</v>
      </c>
      <c r="V67" s="55">
        <f t="shared" si="73"/>
        <v>44409</v>
      </c>
      <c r="W67" s="55">
        <f t="shared" si="73"/>
        <v>44440</v>
      </c>
      <c r="X67" s="55">
        <f t="shared" si="73"/>
        <v>44470</v>
      </c>
      <c r="Y67" s="55">
        <f t="shared" si="73"/>
        <v>44501</v>
      </c>
      <c r="Z67" s="55">
        <f t="shared" si="73"/>
        <v>44531</v>
      </c>
      <c r="AA67" s="55">
        <f t="shared" si="73"/>
        <v>44562</v>
      </c>
      <c r="AB67" s="55">
        <f t="shared" si="73"/>
        <v>44593</v>
      </c>
      <c r="AC67" s="55">
        <f t="shared" si="73"/>
        <v>44621</v>
      </c>
      <c r="AD67" s="55">
        <f t="shared" si="73"/>
        <v>44652</v>
      </c>
      <c r="AE67" s="55">
        <f t="shared" si="73"/>
        <v>44682</v>
      </c>
      <c r="AF67" s="55">
        <f t="shared" si="73"/>
        <v>44713</v>
      </c>
      <c r="AG67" s="55">
        <f t="shared" si="73"/>
        <v>44743</v>
      </c>
      <c r="AH67" s="55">
        <f t="shared" si="73"/>
        <v>44774</v>
      </c>
      <c r="AI67" s="55">
        <f t="shared" si="73"/>
        <v>44805</v>
      </c>
      <c r="AJ67" s="55">
        <f t="shared" si="73"/>
        <v>44835</v>
      </c>
      <c r="AK67" s="55">
        <f t="shared" si="73"/>
        <v>44866</v>
      </c>
      <c r="AL67" s="55">
        <f t="shared" si="73"/>
        <v>44896</v>
      </c>
      <c r="AM67" s="55">
        <f t="shared" si="73"/>
        <v>44927</v>
      </c>
      <c r="AN67" s="55">
        <f t="shared" si="73"/>
        <v>44958</v>
      </c>
      <c r="AO67" s="55">
        <f t="shared" si="73"/>
        <v>44986</v>
      </c>
      <c r="AP67" s="55">
        <f t="shared" si="73"/>
        <v>45017</v>
      </c>
      <c r="AQ67" s="55">
        <f t="shared" si="73"/>
        <v>45047</v>
      </c>
      <c r="AR67" s="55">
        <f t="shared" si="73"/>
        <v>45078</v>
      </c>
      <c r="AS67" s="55">
        <f t="shared" si="73"/>
        <v>45108</v>
      </c>
      <c r="AT67" s="55">
        <f t="shared" si="73"/>
        <v>45139</v>
      </c>
      <c r="AU67" s="55">
        <f t="shared" si="73"/>
        <v>45170</v>
      </c>
      <c r="AV67" s="55">
        <f t="shared" si="73"/>
        <v>45200</v>
      </c>
      <c r="AW67" s="55">
        <f t="shared" si="73"/>
        <v>45231</v>
      </c>
      <c r="AX67" s="55">
        <f t="shared" si="73"/>
        <v>45261</v>
      </c>
      <c r="AY67" s="55">
        <f t="shared" si="73"/>
        <v>45292</v>
      </c>
      <c r="AZ67" s="55">
        <f t="shared" si="73"/>
        <v>45323</v>
      </c>
      <c r="BA67" s="55">
        <f t="shared" si="73"/>
        <v>45352</v>
      </c>
      <c r="BB67" s="55">
        <f t="shared" si="73"/>
        <v>45383</v>
      </c>
      <c r="BC67" s="55">
        <f t="shared" si="73"/>
        <v>45413</v>
      </c>
      <c r="BD67" s="55">
        <f t="shared" si="73"/>
        <v>45444</v>
      </c>
      <c r="BE67" s="55">
        <f t="shared" si="73"/>
        <v>45474</v>
      </c>
      <c r="BF67" s="55">
        <f t="shared" si="73"/>
        <v>45505</v>
      </c>
      <c r="BG67" s="55">
        <f t="shared" si="73"/>
        <v>45536</v>
      </c>
      <c r="BH67" s="55">
        <f t="shared" si="73"/>
        <v>45566</v>
      </c>
      <c r="BI67" s="55">
        <f t="shared" si="73"/>
        <v>45597</v>
      </c>
      <c r="BJ67" s="55">
        <f t="shared" si="73"/>
        <v>45627</v>
      </c>
      <c r="BK67" s="55">
        <f t="shared" si="73"/>
        <v>45658</v>
      </c>
      <c r="BL67" s="55">
        <f t="shared" si="73"/>
        <v>45689</v>
      </c>
      <c r="BM67" s="55">
        <f t="shared" si="73"/>
        <v>45717</v>
      </c>
      <c r="BN67" s="55">
        <f t="shared" si="73"/>
        <v>45748</v>
      </c>
      <c r="BO67" s="55">
        <f t="shared" si="73"/>
        <v>45778</v>
      </c>
      <c r="BP67" s="55">
        <f t="shared" ref="BP67:CH67" si="74">BP59</f>
        <v>45809</v>
      </c>
      <c r="BQ67" s="55">
        <f t="shared" si="74"/>
        <v>45839</v>
      </c>
      <c r="BR67" s="55">
        <f t="shared" si="74"/>
        <v>45870</v>
      </c>
      <c r="BS67" s="55">
        <f t="shared" si="74"/>
        <v>45901</v>
      </c>
      <c r="BT67" s="55">
        <f t="shared" si="74"/>
        <v>45931</v>
      </c>
      <c r="BU67" s="55">
        <f t="shared" si="74"/>
        <v>45962</v>
      </c>
      <c r="BV67" s="55">
        <f t="shared" si="74"/>
        <v>45992</v>
      </c>
      <c r="BW67" s="55">
        <f t="shared" si="74"/>
        <v>46023</v>
      </c>
      <c r="BX67" s="55">
        <f t="shared" si="74"/>
        <v>46054</v>
      </c>
      <c r="BY67" s="55">
        <f t="shared" si="74"/>
        <v>46082</v>
      </c>
      <c r="BZ67" s="55">
        <f t="shared" si="74"/>
        <v>46113</v>
      </c>
      <c r="CA67" s="55">
        <f t="shared" si="74"/>
        <v>46143</v>
      </c>
      <c r="CB67" s="55">
        <f t="shared" si="74"/>
        <v>46174</v>
      </c>
      <c r="CC67" s="55">
        <f t="shared" si="74"/>
        <v>46204</v>
      </c>
      <c r="CD67" s="55">
        <f t="shared" si="74"/>
        <v>46235</v>
      </c>
      <c r="CE67" s="55">
        <f t="shared" si="74"/>
        <v>46266</v>
      </c>
      <c r="CF67" s="55">
        <f t="shared" si="74"/>
        <v>46296</v>
      </c>
      <c r="CG67" s="55">
        <f t="shared" si="74"/>
        <v>46327</v>
      </c>
      <c r="CH67" s="55">
        <f t="shared" si="74"/>
        <v>46357</v>
      </c>
      <c r="CI67" s="448" t="s">
        <v>279</v>
      </c>
    </row>
    <row r="68" spans="2:87" x14ac:dyDescent="0.3">
      <c r="B68" s="61" t="s">
        <v>48</v>
      </c>
      <c r="C68" s="72">
        <f>' 1M - RES'!C16</f>
        <v>3595056.5399999996</v>
      </c>
      <c r="D68" s="72">
        <f>' 1M - RES'!D16</f>
        <v>5676455.87115</v>
      </c>
      <c r="E68" s="72">
        <f>' 1M - RES'!E16</f>
        <v>7139432.8899999997</v>
      </c>
      <c r="F68" s="72">
        <f>' 1M - RES'!F16</f>
        <v>4640713.6900000004</v>
      </c>
      <c r="G68" s="72">
        <f>' 1M - RES'!G16</f>
        <v>6591447.9099999992</v>
      </c>
      <c r="H68" s="72">
        <f>' 1M - RES'!H16</f>
        <v>13173855.940000001</v>
      </c>
      <c r="I68" s="72">
        <f>' 1M - RES'!I16</f>
        <v>16846982.259999998</v>
      </c>
      <c r="J68" s="72">
        <f>' 1M - RES'!J16</f>
        <v>20069782.140000001</v>
      </c>
      <c r="K68" s="72">
        <f>' 1M - RES'!K16</f>
        <v>16839905.040000003</v>
      </c>
      <c r="L68" s="72">
        <f>' 1M - RES'!L16</f>
        <v>21702272.66</v>
      </c>
      <c r="M68" s="72">
        <f>' 1M - RES'!M16</f>
        <v>15502817.050000003</v>
      </c>
      <c r="N68" s="72">
        <f>' 1M - RES'!N16</f>
        <v>34772639.739999995</v>
      </c>
      <c r="O68" s="72">
        <f>' 1M - RES'!O16</f>
        <v>0</v>
      </c>
      <c r="P68" s="72">
        <f>' 1M - RES'!P16</f>
        <v>0</v>
      </c>
      <c r="Q68" s="72">
        <f>' 1M - RES'!Q16</f>
        <v>0</v>
      </c>
      <c r="R68" s="72">
        <f>' 1M - RES'!R16</f>
        <v>0</v>
      </c>
      <c r="S68" s="72">
        <f>' 1M - RES'!S16</f>
        <v>0</v>
      </c>
      <c r="T68" s="72">
        <f>' 1M - RES'!T16</f>
        <v>0</v>
      </c>
      <c r="U68" s="72">
        <f>' 1M - RES'!U16</f>
        <v>0</v>
      </c>
      <c r="V68" s="72">
        <f>' 1M - RES'!V16</f>
        <v>0</v>
      </c>
      <c r="W68" s="72">
        <f>' 1M - RES'!W16</f>
        <v>0</v>
      </c>
      <c r="X68" s="72">
        <f>' 1M - RES'!X16</f>
        <v>0</v>
      </c>
      <c r="Y68" s="72">
        <f>' 1M - RES'!Y16</f>
        <v>0</v>
      </c>
      <c r="Z68" s="72">
        <f>' 1M - RES'!Z16</f>
        <v>0</v>
      </c>
      <c r="AA68" s="72">
        <f>' 1M - RES'!AA16</f>
        <v>0</v>
      </c>
      <c r="AB68" s="72">
        <f>' 1M - RES'!AB16</f>
        <v>0</v>
      </c>
      <c r="AC68" s="72">
        <f>' 1M - RES'!AC16</f>
        <v>0</v>
      </c>
      <c r="AD68" s="72">
        <f>' 1M - RES'!AD16</f>
        <v>0</v>
      </c>
      <c r="AE68" s="72">
        <f>' 1M - RES'!AE16</f>
        <v>0</v>
      </c>
      <c r="AF68" s="72">
        <f>' 1M - RES'!AF16</f>
        <v>0</v>
      </c>
      <c r="AG68" s="72">
        <f>' 1M - RES'!AG16</f>
        <v>0</v>
      </c>
      <c r="AH68" s="72">
        <f>' 1M - RES'!AH16</f>
        <v>0</v>
      </c>
      <c r="AI68" s="72">
        <f>' 1M - RES'!AI16</f>
        <v>0</v>
      </c>
      <c r="AJ68" s="72">
        <f>' 1M - RES'!AJ16</f>
        <v>0</v>
      </c>
      <c r="AK68" s="72">
        <f>' 1M - RES'!AK16</f>
        <v>0</v>
      </c>
      <c r="AL68" s="72">
        <f>' 1M - RES'!AL16</f>
        <v>0</v>
      </c>
      <c r="AM68" s="72">
        <f>' 1M - RES'!AM16</f>
        <v>0</v>
      </c>
      <c r="AN68" s="72">
        <f>' 1M - RES'!AN16</f>
        <v>0</v>
      </c>
      <c r="AO68" s="72">
        <f>' 1M - RES'!AO16</f>
        <v>0</v>
      </c>
      <c r="AP68" s="72">
        <f>' 1M - RES'!AP16</f>
        <v>0</v>
      </c>
      <c r="AQ68" s="72">
        <f>' 1M - RES'!AQ16</f>
        <v>0</v>
      </c>
      <c r="AR68" s="72">
        <f>' 1M - RES'!AR16</f>
        <v>0</v>
      </c>
      <c r="AS68" s="72">
        <f>' 1M - RES'!AS16</f>
        <v>0</v>
      </c>
      <c r="AT68" s="72">
        <f>' 1M - RES'!AT16</f>
        <v>0</v>
      </c>
      <c r="AU68" s="72">
        <f>' 1M - RES'!AU16</f>
        <v>0</v>
      </c>
      <c r="AV68" s="72">
        <f>' 1M - RES'!AV16</f>
        <v>0</v>
      </c>
      <c r="AW68" s="72">
        <f>' 1M - RES'!AW16</f>
        <v>0</v>
      </c>
      <c r="AX68" s="72">
        <f>' 1M - RES'!AX16</f>
        <v>0</v>
      </c>
      <c r="AY68" s="72">
        <f>' 1M - RES'!AY16</f>
        <v>0</v>
      </c>
      <c r="AZ68" s="72">
        <f>' 1M - RES'!AZ16</f>
        <v>0</v>
      </c>
      <c r="BA68" s="72">
        <f>' 1M - RES'!BA16</f>
        <v>0</v>
      </c>
      <c r="BB68" s="72">
        <f>' 1M - RES'!BB16</f>
        <v>0</v>
      </c>
      <c r="BC68" s="72">
        <f>' 1M - RES'!BC16</f>
        <v>0</v>
      </c>
      <c r="BD68" s="72">
        <f>' 1M - RES'!BD16</f>
        <v>0</v>
      </c>
      <c r="BE68" s="72">
        <f>' 1M - RES'!BE16</f>
        <v>0</v>
      </c>
      <c r="BF68" s="72">
        <f>' 1M - RES'!BF16</f>
        <v>0</v>
      </c>
      <c r="BG68" s="72">
        <f>' 1M - RES'!BG16</f>
        <v>0</v>
      </c>
      <c r="BH68" s="72">
        <f>' 1M - RES'!BH16</f>
        <v>0</v>
      </c>
      <c r="BI68" s="72">
        <f>' 1M - RES'!BI16</f>
        <v>0</v>
      </c>
      <c r="BJ68" s="72">
        <f>' 1M - RES'!BJ16</f>
        <v>0</v>
      </c>
      <c r="BK68" s="72">
        <f>' 1M - RES'!BK16</f>
        <v>0</v>
      </c>
      <c r="BL68" s="72">
        <f>' 1M - RES'!BL16</f>
        <v>0</v>
      </c>
      <c r="BM68" s="72">
        <f>' 1M - RES'!BM16</f>
        <v>0</v>
      </c>
      <c r="BN68" s="72">
        <f>' 1M - RES'!BN16</f>
        <v>0</v>
      </c>
      <c r="BO68" s="72">
        <f>' 1M - RES'!BO16</f>
        <v>0</v>
      </c>
      <c r="BP68" s="72">
        <f>' 1M - RES'!BP16</f>
        <v>0</v>
      </c>
      <c r="BQ68" s="72">
        <f>' 1M - RES'!BQ16</f>
        <v>0</v>
      </c>
      <c r="BR68" s="72">
        <f>' 1M - RES'!BR16</f>
        <v>0</v>
      </c>
      <c r="BS68" s="72">
        <f>' 1M - RES'!BS16</f>
        <v>0</v>
      </c>
      <c r="BT68" s="72">
        <f>' 1M - RES'!BT16</f>
        <v>0</v>
      </c>
      <c r="BU68" s="72">
        <f>' 1M - RES'!BU16</f>
        <v>0</v>
      </c>
      <c r="BV68" s="72">
        <f>' 1M - RES'!BV16</f>
        <v>0</v>
      </c>
      <c r="BW68" s="72">
        <f>' 1M - RES'!BW16</f>
        <v>0</v>
      </c>
      <c r="BX68" s="72">
        <f>' 1M - RES'!BX16</f>
        <v>0</v>
      </c>
      <c r="BY68" s="72">
        <f>' 1M - RES'!BY16</f>
        <v>0</v>
      </c>
      <c r="BZ68" s="72">
        <f>' 1M - RES'!BZ16</f>
        <v>0</v>
      </c>
      <c r="CA68" s="72">
        <f>' 1M - RES'!CA16</f>
        <v>0</v>
      </c>
      <c r="CB68" s="72">
        <f>' 1M - RES'!CB16</f>
        <v>0</v>
      </c>
      <c r="CC68" s="72">
        <f>' 1M - RES'!CC16</f>
        <v>0</v>
      </c>
      <c r="CD68" s="72">
        <f>' 1M - RES'!CD16</f>
        <v>0</v>
      </c>
      <c r="CE68" s="72">
        <f>' 1M - RES'!CE16</f>
        <v>0</v>
      </c>
      <c r="CF68" s="72">
        <f>' 1M - RES'!CF16</f>
        <v>0</v>
      </c>
      <c r="CG68" s="72">
        <f>' 1M - RES'!CG16</f>
        <v>0</v>
      </c>
      <c r="CH68" s="72">
        <f>' 1M - RES'!CH16</f>
        <v>0</v>
      </c>
      <c r="CI68" s="449">
        <f>' 1M - RES'!C17</f>
        <v>18005553.600000001</v>
      </c>
    </row>
    <row r="69" spans="2:87" x14ac:dyDescent="0.3">
      <c r="B69" s="62" t="s">
        <v>53</v>
      </c>
      <c r="C69" s="72">
        <f>'2M - SGS'!C19+'Biz DRENE'!C19</f>
        <v>864295</v>
      </c>
      <c r="D69" s="72">
        <f>'2M - SGS'!D19+'Biz DRENE'!D19</f>
        <v>1060608.03632</v>
      </c>
      <c r="E69" s="72">
        <f>'2M - SGS'!E19+'Biz DRENE'!E19</f>
        <v>1090046</v>
      </c>
      <c r="F69" s="72">
        <f>'2M - SGS'!F19+'Biz DRENE'!F19</f>
        <v>3122101</v>
      </c>
      <c r="G69" s="72">
        <f>'2M - SGS'!G19+'Biz DRENE'!G19</f>
        <v>1895026</v>
      </c>
      <c r="H69" s="72">
        <f>'2M - SGS'!H19+'Biz DRENE'!H19</f>
        <v>1652712</v>
      </c>
      <c r="I69" s="72">
        <f>'2M - SGS'!I19+'Biz DRENE'!I19</f>
        <v>2439835.44</v>
      </c>
      <c r="J69" s="72">
        <f>'2M - SGS'!J19+'Biz DRENE'!J19</f>
        <v>1246265.24</v>
      </c>
      <c r="K69" s="72">
        <f>'2M - SGS'!K19+'Biz DRENE'!K19</f>
        <v>1851678</v>
      </c>
      <c r="L69" s="72">
        <f>'2M - SGS'!L19+'Biz DRENE'!L19</f>
        <v>2236583.5</v>
      </c>
      <c r="M69" s="72">
        <f>'2M - SGS'!M19+'Biz DRENE'!M19</f>
        <v>2945392.88</v>
      </c>
      <c r="N69" s="72">
        <f>'2M - SGS'!N19+'Biz DRENE'!N19</f>
        <v>13469707.103911387</v>
      </c>
      <c r="O69" s="72">
        <f>'2M - SGS'!O19+'Biz DRENE'!O19</f>
        <v>0</v>
      </c>
      <c r="P69" s="72">
        <f>'2M - SGS'!P19+'Biz DRENE'!P19</f>
        <v>0</v>
      </c>
      <c r="Q69" s="72">
        <f>'2M - SGS'!Q19+'Biz DRENE'!Q19</f>
        <v>0</v>
      </c>
      <c r="R69" s="72">
        <f>'2M - SGS'!R19+'Biz DRENE'!R19</f>
        <v>0</v>
      </c>
      <c r="S69" s="72">
        <f>'2M - SGS'!S19+'Biz DRENE'!S19</f>
        <v>0</v>
      </c>
      <c r="T69" s="72">
        <f>'2M - SGS'!T19+'Biz DRENE'!T19</f>
        <v>0</v>
      </c>
      <c r="U69" s="72">
        <f>'2M - SGS'!U19+'Biz DRENE'!U19</f>
        <v>0</v>
      </c>
      <c r="V69" s="72">
        <f>'2M - SGS'!V19+'Biz DRENE'!V19</f>
        <v>0</v>
      </c>
      <c r="W69" s="72">
        <f>'2M - SGS'!W19+'Biz DRENE'!W19</f>
        <v>0</v>
      </c>
      <c r="X69" s="72">
        <f>'2M - SGS'!X19+'Biz DRENE'!X19</f>
        <v>0</v>
      </c>
      <c r="Y69" s="72">
        <f>'2M - SGS'!Y19+'Biz DRENE'!Y19</f>
        <v>0</v>
      </c>
      <c r="Z69" s="72">
        <f>'2M - SGS'!Z19+'Biz DRENE'!Z19</f>
        <v>0</v>
      </c>
      <c r="AA69" s="72">
        <f>'2M - SGS'!AA19+'Biz DRENE'!AA19</f>
        <v>0</v>
      </c>
      <c r="AB69" s="72">
        <f>'2M - SGS'!AB19+'Biz DRENE'!AB19</f>
        <v>0</v>
      </c>
      <c r="AC69" s="72">
        <f>'2M - SGS'!AC19+'Biz DRENE'!AC19</f>
        <v>0</v>
      </c>
      <c r="AD69" s="72">
        <f>'2M - SGS'!AD19+'Biz DRENE'!AD19</f>
        <v>0</v>
      </c>
      <c r="AE69" s="72">
        <f>'2M - SGS'!AE19+'Biz DRENE'!AE19</f>
        <v>0</v>
      </c>
      <c r="AF69" s="72">
        <f>'2M - SGS'!AF19+'Biz DRENE'!AF19</f>
        <v>0</v>
      </c>
      <c r="AG69" s="72">
        <f>'2M - SGS'!AG19+'Biz DRENE'!AG19</f>
        <v>0</v>
      </c>
      <c r="AH69" s="72">
        <f>'2M - SGS'!AH19+'Biz DRENE'!AH19</f>
        <v>0</v>
      </c>
      <c r="AI69" s="72">
        <f>'2M - SGS'!AI19+'Biz DRENE'!AI19</f>
        <v>0</v>
      </c>
      <c r="AJ69" s="72">
        <f>'2M - SGS'!AJ19+'Biz DRENE'!AJ19</f>
        <v>0</v>
      </c>
      <c r="AK69" s="72">
        <f>'2M - SGS'!AK19+'Biz DRENE'!AK19</f>
        <v>0</v>
      </c>
      <c r="AL69" s="72">
        <f>'2M - SGS'!AL19+'Biz DRENE'!AL19</f>
        <v>0</v>
      </c>
      <c r="AM69" s="72">
        <f>'2M - SGS'!AM19+'Biz DRENE'!AM19</f>
        <v>0</v>
      </c>
      <c r="AN69" s="72">
        <f>'2M - SGS'!AN19+'Biz DRENE'!AN19</f>
        <v>0</v>
      </c>
      <c r="AO69" s="72">
        <f>'2M - SGS'!AO19+'Biz DRENE'!AO19</f>
        <v>0</v>
      </c>
      <c r="AP69" s="72">
        <f>'2M - SGS'!AP19+'Biz DRENE'!AP19</f>
        <v>0</v>
      </c>
      <c r="AQ69" s="72">
        <f>'2M - SGS'!AQ19+'Biz DRENE'!AQ19</f>
        <v>0</v>
      </c>
      <c r="AR69" s="72">
        <f>'2M - SGS'!AR19+'Biz DRENE'!AR19</f>
        <v>0</v>
      </c>
      <c r="AS69" s="72">
        <f>'2M - SGS'!AS19+'Biz DRENE'!AS19</f>
        <v>0</v>
      </c>
      <c r="AT69" s="72">
        <f>'2M - SGS'!AT19+'Biz DRENE'!AT19</f>
        <v>0</v>
      </c>
      <c r="AU69" s="72">
        <f>'2M - SGS'!AU19+'Biz DRENE'!AU19</f>
        <v>0</v>
      </c>
      <c r="AV69" s="72">
        <f>'2M - SGS'!AV19+'Biz DRENE'!AV19</f>
        <v>0</v>
      </c>
      <c r="AW69" s="72">
        <f>'2M - SGS'!AW19+'Biz DRENE'!AW19</f>
        <v>0</v>
      </c>
      <c r="AX69" s="72">
        <f>'2M - SGS'!AX19+'Biz DRENE'!AX19</f>
        <v>0</v>
      </c>
      <c r="AY69" s="72">
        <f>'2M - SGS'!AY19+'Biz DRENE'!AY19</f>
        <v>0</v>
      </c>
      <c r="AZ69" s="72">
        <f>'2M - SGS'!AZ19+'Biz DRENE'!AZ19</f>
        <v>0</v>
      </c>
      <c r="BA69" s="72">
        <f>'2M - SGS'!BA19+'Biz DRENE'!BA19</f>
        <v>0</v>
      </c>
      <c r="BB69" s="72">
        <f>'2M - SGS'!BB19+'Biz DRENE'!BB19</f>
        <v>0</v>
      </c>
      <c r="BC69" s="72">
        <f>'2M - SGS'!BC19+'Biz DRENE'!BC19</f>
        <v>0</v>
      </c>
      <c r="BD69" s="72">
        <f>'2M - SGS'!BD19+'Biz DRENE'!BD19</f>
        <v>0</v>
      </c>
      <c r="BE69" s="72">
        <f>'2M - SGS'!BE19+'Biz DRENE'!BE19</f>
        <v>0</v>
      </c>
      <c r="BF69" s="72">
        <f>'2M - SGS'!BF19+'Biz DRENE'!BF19</f>
        <v>0</v>
      </c>
      <c r="BG69" s="72">
        <f>'2M - SGS'!BG19+'Biz DRENE'!BG19</f>
        <v>0</v>
      </c>
      <c r="BH69" s="72">
        <f>'2M - SGS'!BH19+'Biz DRENE'!BH19</f>
        <v>0</v>
      </c>
      <c r="BI69" s="72">
        <f>'2M - SGS'!BI19+'Biz DRENE'!BI19</f>
        <v>0</v>
      </c>
      <c r="BJ69" s="72">
        <f>'2M - SGS'!BJ19+'Biz DRENE'!BJ19</f>
        <v>0</v>
      </c>
      <c r="BK69" s="72">
        <f>'2M - SGS'!BK19+'Biz DRENE'!BK19</f>
        <v>0</v>
      </c>
      <c r="BL69" s="72">
        <f>'2M - SGS'!BL19+'Biz DRENE'!BL19</f>
        <v>0</v>
      </c>
      <c r="BM69" s="72">
        <f>'2M - SGS'!BM19+'Biz DRENE'!BM19</f>
        <v>0</v>
      </c>
      <c r="BN69" s="72">
        <f>'2M - SGS'!BN19+'Biz DRENE'!BN19</f>
        <v>0</v>
      </c>
      <c r="BO69" s="72">
        <f>'2M - SGS'!BO19+'Biz DRENE'!BO19</f>
        <v>0</v>
      </c>
      <c r="BP69" s="72">
        <f>'2M - SGS'!BP19+'Biz DRENE'!BP19</f>
        <v>0</v>
      </c>
      <c r="BQ69" s="72">
        <f>'2M - SGS'!BQ19+'Biz DRENE'!BQ19</f>
        <v>0</v>
      </c>
      <c r="BR69" s="72">
        <f>'2M - SGS'!BR19+'Biz DRENE'!BR19</f>
        <v>0</v>
      </c>
      <c r="BS69" s="72">
        <f>'2M - SGS'!BS19+'Biz DRENE'!BS19</f>
        <v>0</v>
      </c>
      <c r="BT69" s="72">
        <f>'2M - SGS'!BT19+'Biz DRENE'!BT19</f>
        <v>0</v>
      </c>
      <c r="BU69" s="72">
        <f>'2M - SGS'!BU19+'Biz DRENE'!BU19</f>
        <v>0</v>
      </c>
      <c r="BV69" s="72">
        <f>'2M - SGS'!BV19+'Biz DRENE'!BV19</f>
        <v>0</v>
      </c>
      <c r="BW69" s="72">
        <f>'2M - SGS'!BW19+'Biz DRENE'!BW19</f>
        <v>0</v>
      </c>
      <c r="BX69" s="72">
        <f>'2M - SGS'!BX19+'Biz DRENE'!BX19</f>
        <v>0</v>
      </c>
      <c r="BY69" s="72">
        <f>'2M - SGS'!BY19+'Biz DRENE'!BY19</f>
        <v>0</v>
      </c>
      <c r="BZ69" s="72">
        <f>'2M - SGS'!BZ19+'Biz DRENE'!BZ19</f>
        <v>0</v>
      </c>
      <c r="CA69" s="72">
        <f>'2M - SGS'!CA19+'Biz DRENE'!CA19</f>
        <v>0</v>
      </c>
      <c r="CB69" s="72">
        <f>'2M - SGS'!CB19+'Biz DRENE'!CB19</f>
        <v>0</v>
      </c>
      <c r="CC69" s="72">
        <f>'2M - SGS'!CC19+'Biz DRENE'!CC19</f>
        <v>0</v>
      </c>
      <c r="CD69" s="72">
        <f>'2M - SGS'!CD19+'Biz DRENE'!CD19</f>
        <v>0</v>
      </c>
      <c r="CE69" s="72">
        <f>'2M - SGS'!CE19+'Biz DRENE'!CE19</f>
        <v>0</v>
      </c>
      <c r="CF69" s="72">
        <f>'2M - SGS'!CF19+'Biz DRENE'!CF19</f>
        <v>0</v>
      </c>
      <c r="CG69" s="72">
        <f>'2M - SGS'!CG19+'Biz DRENE'!CG19</f>
        <v>0</v>
      </c>
      <c r="CH69" s="72">
        <f>'2M - SGS'!CH19+'Biz DRENE'!CH19</f>
        <v>0</v>
      </c>
      <c r="CI69" s="448" t="s">
        <v>280</v>
      </c>
    </row>
    <row r="70" spans="2:87" x14ac:dyDescent="0.3">
      <c r="B70" s="62" t="s">
        <v>55</v>
      </c>
      <c r="C70" s="72">
        <f>'3M - LGS'!C19+'Biz DRENE'!C37</f>
        <v>1690793</v>
      </c>
      <c r="D70" s="72">
        <f>'3M - LGS'!D19+'Biz DRENE'!D37</f>
        <v>2390183</v>
      </c>
      <c r="E70" s="72">
        <f>'3M - LGS'!E19+'Biz DRENE'!E37</f>
        <v>2406956</v>
      </c>
      <c r="F70" s="72">
        <f>'3M - LGS'!F19+'Biz DRENE'!F37</f>
        <v>3164728</v>
      </c>
      <c r="G70" s="72">
        <f>'3M - LGS'!G19+'Biz DRENE'!G37</f>
        <v>5926588</v>
      </c>
      <c r="H70" s="72">
        <f>'3M - LGS'!H19+'Biz DRENE'!H37</f>
        <v>5399934</v>
      </c>
      <c r="I70" s="72">
        <f>'3M - LGS'!I19+'Biz DRENE'!I37</f>
        <v>4394339.7</v>
      </c>
      <c r="J70" s="72">
        <f>'3M - LGS'!J19+'Biz DRENE'!J37</f>
        <v>6621276</v>
      </c>
      <c r="K70" s="72">
        <f>'3M - LGS'!K19+'Biz DRENE'!K37</f>
        <v>5161889</v>
      </c>
      <c r="L70" s="72">
        <f>'3M - LGS'!L19+'Biz DRENE'!L37</f>
        <v>8006959.71105</v>
      </c>
      <c r="M70" s="72">
        <f>'3M - LGS'!M19+'Biz DRENE'!M37</f>
        <v>10370852.490499999</v>
      </c>
      <c r="N70" s="72">
        <f>'3M - LGS'!N19+'Biz DRENE'!N37</f>
        <v>30607612.811195545</v>
      </c>
      <c r="O70" s="72">
        <f>'3M - LGS'!O19+'Biz DRENE'!O37</f>
        <v>0</v>
      </c>
      <c r="P70" s="72">
        <f>'3M - LGS'!P19+'Biz DRENE'!P37</f>
        <v>0</v>
      </c>
      <c r="Q70" s="72">
        <f>'3M - LGS'!Q19+'Biz DRENE'!Q37</f>
        <v>0</v>
      </c>
      <c r="R70" s="72">
        <f>'3M - LGS'!R19+'Biz DRENE'!R37</f>
        <v>0</v>
      </c>
      <c r="S70" s="72">
        <f>'3M - LGS'!S19+'Biz DRENE'!S37</f>
        <v>0</v>
      </c>
      <c r="T70" s="72">
        <f>'3M - LGS'!T19+'Biz DRENE'!T37</f>
        <v>0</v>
      </c>
      <c r="U70" s="72">
        <f>'3M - LGS'!U19+'Biz DRENE'!U37</f>
        <v>0</v>
      </c>
      <c r="V70" s="72">
        <f>'3M - LGS'!V19+'Biz DRENE'!V37</f>
        <v>0</v>
      </c>
      <c r="W70" s="72">
        <f>'3M - LGS'!W19+'Biz DRENE'!W37</f>
        <v>0</v>
      </c>
      <c r="X70" s="72">
        <f>'3M - LGS'!X19+'Biz DRENE'!X37</f>
        <v>0</v>
      </c>
      <c r="Y70" s="72">
        <f>'3M - LGS'!Y19+'Biz DRENE'!Y37</f>
        <v>0</v>
      </c>
      <c r="Z70" s="72">
        <f>'3M - LGS'!Z19+'Biz DRENE'!Z37</f>
        <v>0</v>
      </c>
      <c r="AA70" s="72">
        <f>'3M - LGS'!AA19+'Biz DRENE'!AA37</f>
        <v>0</v>
      </c>
      <c r="AB70" s="72">
        <f>'3M - LGS'!AB19+'Biz DRENE'!AB37</f>
        <v>0</v>
      </c>
      <c r="AC70" s="72">
        <f>'3M - LGS'!AC19+'Biz DRENE'!AC37</f>
        <v>0</v>
      </c>
      <c r="AD70" s="72">
        <f>'3M - LGS'!AD19+'Biz DRENE'!AD37</f>
        <v>0</v>
      </c>
      <c r="AE70" s="72">
        <f>'3M - LGS'!AE19+'Biz DRENE'!AE37</f>
        <v>0</v>
      </c>
      <c r="AF70" s="72">
        <f>'3M - LGS'!AF19+'Biz DRENE'!AF37</f>
        <v>0</v>
      </c>
      <c r="AG70" s="72">
        <f>'3M - LGS'!AG19+'Biz DRENE'!AG37</f>
        <v>0</v>
      </c>
      <c r="AH70" s="72">
        <f>'3M - LGS'!AH19+'Biz DRENE'!AH37</f>
        <v>0</v>
      </c>
      <c r="AI70" s="72">
        <f>'3M - LGS'!AI19+'Biz DRENE'!AI37</f>
        <v>0</v>
      </c>
      <c r="AJ70" s="72">
        <f>'3M - LGS'!AJ19+'Biz DRENE'!AJ37</f>
        <v>0</v>
      </c>
      <c r="AK70" s="72">
        <f>'3M - LGS'!AK19+'Biz DRENE'!AK37</f>
        <v>0</v>
      </c>
      <c r="AL70" s="72">
        <f>'3M - LGS'!AL19+'Biz DRENE'!AL37</f>
        <v>0</v>
      </c>
      <c r="AM70" s="72">
        <f>'3M - LGS'!AM19+'Biz DRENE'!AM37</f>
        <v>0</v>
      </c>
      <c r="AN70" s="72">
        <f>'3M - LGS'!AN19+'Biz DRENE'!AN37</f>
        <v>0</v>
      </c>
      <c r="AO70" s="72">
        <f>'3M - LGS'!AO19+'Biz DRENE'!AO37</f>
        <v>0</v>
      </c>
      <c r="AP70" s="72">
        <f>'3M - LGS'!AP19+'Biz DRENE'!AP37</f>
        <v>0</v>
      </c>
      <c r="AQ70" s="72">
        <f>'3M - LGS'!AQ19+'Biz DRENE'!AQ37</f>
        <v>0</v>
      </c>
      <c r="AR70" s="72">
        <f>'3M - LGS'!AR19+'Biz DRENE'!AR37</f>
        <v>0</v>
      </c>
      <c r="AS70" s="72">
        <f>'3M - LGS'!AS19+'Biz DRENE'!AS37</f>
        <v>0</v>
      </c>
      <c r="AT70" s="72">
        <f>'3M - LGS'!AT19+'Biz DRENE'!AT37</f>
        <v>0</v>
      </c>
      <c r="AU70" s="72">
        <f>'3M - LGS'!AU19+'Biz DRENE'!AU37</f>
        <v>0</v>
      </c>
      <c r="AV70" s="72">
        <f>'3M - LGS'!AV19+'Biz DRENE'!AV37</f>
        <v>0</v>
      </c>
      <c r="AW70" s="72">
        <f>'3M - LGS'!AW19+'Biz DRENE'!AW37</f>
        <v>0</v>
      </c>
      <c r="AX70" s="72">
        <f>'3M - LGS'!AX19+'Biz DRENE'!AX37</f>
        <v>0</v>
      </c>
      <c r="AY70" s="72">
        <f>'3M - LGS'!AY19+'Biz DRENE'!AY37</f>
        <v>0</v>
      </c>
      <c r="AZ70" s="72">
        <f>'3M - LGS'!AZ19+'Biz DRENE'!AZ37</f>
        <v>0</v>
      </c>
      <c r="BA70" s="72">
        <f>'3M - LGS'!BA19+'Biz DRENE'!BA37</f>
        <v>0</v>
      </c>
      <c r="BB70" s="72">
        <f>'3M - LGS'!BB19+'Biz DRENE'!BB37</f>
        <v>0</v>
      </c>
      <c r="BC70" s="72">
        <f>'3M - LGS'!BC19+'Biz DRENE'!BC37</f>
        <v>0</v>
      </c>
      <c r="BD70" s="72">
        <f>'3M - LGS'!BD19+'Biz DRENE'!BD37</f>
        <v>0</v>
      </c>
      <c r="BE70" s="72">
        <f>'3M - LGS'!BE19+'Biz DRENE'!BE37</f>
        <v>0</v>
      </c>
      <c r="BF70" s="72">
        <f>'3M - LGS'!BF19+'Biz DRENE'!BF37</f>
        <v>0</v>
      </c>
      <c r="BG70" s="72">
        <f>'3M - LGS'!BG19+'Biz DRENE'!BG37</f>
        <v>0</v>
      </c>
      <c r="BH70" s="72">
        <f>'3M - LGS'!BH19+'Biz DRENE'!BH37</f>
        <v>0</v>
      </c>
      <c r="BI70" s="72">
        <f>'3M - LGS'!BI19+'Biz DRENE'!BI37</f>
        <v>0</v>
      </c>
      <c r="BJ70" s="72">
        <f>'3M - LGS'!BJ19+'Biz DRENE'!BJ37</f>
        <v>0</v>
      </c>
      <c r="BK70" s="72">
        <f>'3M - LGS'!BK19+'Biz DRENE'!BK37</f>
        <v>0</v>
      </c>
      <c r="BL70" s="72">
        <f>'3M - LGS'!BL19+'Biz DRENE'!BL37</f>
        <v>0</v>
      </c>
      <c r="BM70" s="72">
        <f>'3M - LGS'!BM19+'Biz DRENE'!BM37</f>
        <v>0</v>
      </c>
      <c r="BN70" s="72">
        <f>'3M - LGS'!BN19+'Biz DRENE'!BN37</f>
        <v>0</v>
      </c>
      <c r="BO70" s="72">
        <f>'3M - LGS'!BO19+'Biz DRENE'!BO37</f>
        <v>0</v>
      </c>
      <c r="BP70" s="72">
        <f>'3M - LGS'!BP19+'Biz DRENE'!BP37</f>
        <v>0</v>
      </c>
      <c r="BQ70" s="72">
        <f>'3M - LGS'!BQ19+'Biz DRENE'!BQ37</f>
        <v>0</v>
      </c>
      <c r="BR70" s="72">
        <f>'3M - LGS'!BR19+'Biz DRENE'!BR37</f>
        <v>0</v>
      </c>
      <c r="BS70" s="72">
        <f>'3M - LGS'!BS19+'Biz DRENE'!BS37</f>
        <v>0</v>
      </c>
      <c r="BT70" s="72">
        <f>'3M - LGS'!BT19+'Biz DRENE'!BT37</f>
        <v>0</v>
      </c>
      <c r="BU70" s="72">
        <f>'3M - LGS'!BU19+'Biz DRENE'!BU37</f>
        <v>0</v>
      </c>
      <c r="BV70" s="72">
        <f>'3M - LGS'!BV19+'Biz DRENE'!BV37</f>
        <v>0</v>
      </c>
      <c r="BW70" s="72">
        <f>'3M - LGS'!BW19+'Biz DRENE'!BW37</f>
        <v>0</v>
      </c>
      <c r="BX70" s="72">
        <f>'3M - LGS'!BX19+'Biz DRENE'!BX37</f>
        <v>0</v>
      </c>
      <c r="BY70" s="72">
        <f>'3M - LGS'!BY19+'Biz DRENE'!BY37</f>
        <v>0</v>
      </c>
      <c r="BZ70" s="72">
        <f>'3M - LGS'!BZ19+'Biz DRENE'!BZ37</f>
        <v>0</v>
      </c>
      <c r="CA70" s="72">
        <f>'3M - LGS'!CA19+'Biz DRENE'!CA37</f>
        <v>0</v>
      </c>
      <c r="CB70" s="72">
        <f>'3M - LGS'!CB19+'Biz DRENE'!CB37</f>
        <v>0</v>
      </c>
      <c r="CC70" s="72">
        <f>'3M - LGS'!CC19+'Biz DRENE'!CC37</f>
        <v>0</v>
      </c>
      <c r="CD70" s="72">
        <f>'3M - LGS'!CD19+'Biz DRENE'!CD37</f>
        <v>0</v>
      </c>
      <c r="CE70" s="72">
        <f>'3M - LGS'!CE19+'Biz DRENE'!CE37</f>
        <v>0</v>
      </c>
      <c r="CF70" s="72">
        <f>'3M - LGS'!CF19+'Biz DRENE'!CF37</f>
        <v>0</v>
      </c>
      <c r="CG70" s="72">
        <f>'3M - LGS'!CG19+'Biz DRENE'!CG37</f>
        <v>0</v>
      </c>
      <c r="CH70" s="72">
        <f>'3M - LGS'!CH19+'Biz DRENE'!CH37</f>
        <v>0</v>
      </c>
      <c r="CI70" s="449">
        <f>CI66+CI68</f>
        <v>345885028.22544694</v>
      </c>
    </row>
    <row r="71" spans="2:87" x14ac:dyDescent="0.3">
      <c r="B71" s="62" t="s">
        <v>56</v>
      </c>
      <c r="C71" s="72">
        <f>'4M - SPS'!C19+'Biz DRENE'!C55</f>
        <v>2603313</v>
      </c>
      <c r="D71" s="72">
        <f>'4M - SPS'!D19+'Biz DRENE'!D55</f>
        <v>104987</v>
      </c>
      <c r="E71" s="72">
        <f>'4M - SPS'!E19+'Biz DRENE'!E55</f>
        <v>112479</v>
      </c>
      <c r="F71" s="72">
        <f>'4M - SPS'!F19+'Biz DRENE'!F55</f>
        <v>936162</v>
      </c>
      <c r="G71" s="72">
        <f>'4M - SPS'!G19+'Biz DRENE'!G55</f>
        <v>809537</v>
      </c>
      <c r="H71" s="72">
        <f>'4M - SPS'!H19+'Biz DRENE'!H55</f>
        <v>786624</v>
      </c>
      <c r="I71" s="72">
        <f>'4M - SPS'!I19+'Biz DRENE'!I55</f>
        <v>1787318</v>
      </c>
      <c r="J71" s="72">
        <f>'4M - SPS'!J19+'Biz DRENE'!J55</f>
        <v>1798736</v>
      </c>
      <c r="K71" s="72">
        <f>'4M - SPS'!K19+'Biz DRENE'!K55</f>
        <v>2491735</v>
      </c>
      <c r="L71" s="72">
        <f>'4M - SPS'!L19+'Biz DRENE'!L55</f>
        <v>3370807.8998000002</v>
      </c>
      <c r="M71" s="72">
        <f>'4M - SPS'!M19+'Biz DRENE'!M55</f>
        <v>1380659</v>
      </c>
      <c r="N71" s="72">
        <f>'4M - SPS'!N19+'Biz DRENE'!N55</f>
        <v>7485056.0755199995</v>
      </c>
      <c r="O71" s="72">
        <f>'4M - SPS'!O19+'Biz DRENE'!O55</f>
        <v>0</v>
      </c>
      <c r="P71" s="72">
        <f>'4M - SPS'!P19+'Biz DRENE'!P55</f>
        <v>0</v>
      </c>
      <c r="Q71" s="72">
        <f>'4M - SPS'!Q19+'Biz DRENE'!Q55</f>
        <v>0</v>
      </c>
      <c r="R71" s="72">
        <f>'4M - SPS'!R19+'Biz DRENE'!R55</f>
        <v>0</v>
      </c>
      <c r="S71" s="72">
        <f>'4M - SPS'!S19+'Biz DRENE'!S55</f>
        <v>0</v>
      </c>
      <c r="T71" s="72">
        <f>'4M - SPS'!T19+'Biz DRENE'!T55</f>
        <v>0</v>
      </c>
      <c r="U71" s="72">
        <f>'4M - SPS'!U19+'Biz DRENE'!U55</f>
        <v>0</v>
      </c>
      <c r="V71" s="72">
        <f>'4M - SPS'!V19+'Biz DRENE'!V55</f>
        <v>0</v>
      </c>
      <c r="W71" s="72">
        <f>'4M - SPS'!W19+'Biz DRENE'!W55</f>
        <v>0</v>
      </c>
      <c r="X71" s="72">
        <f>'4M - SPS'!X19+'Biz DRENE'!X55</f>
        <v>0</v>
      </c>
      <c r="Y71" s="72">
        <f>'4M - SPS'!Y19+'Biz DRENE'!Y55</f>
        <v>0</v>
      </c>
      <c r="Z71" s="72">
        <f>'4M - SPS'!Z19+'Biz DRENE'!Z55</f>
        <v>0</v>
      </c>
      <c r="AA71" s="72">
        <f>'4M - SPS'!AA19+'Biz DRENE'!AA55</f>
        <v>0</v>
      </c>
      <c r="AB71" s="72">
        <f>'4M - SPS'!AB19+'Biz DRENE'!AB55</f>
        <v>0</v>
      </c>
      <c r="AC71" s="72">
        <f>'4M - SPS'!AC19+'Biz DRENE'!AC55</f>
        <v>0</v>
      </c>
      <c r="AD71" s="72">
        <f>'4M - SPS'!AD19+'Biz DRENE'!AD55</f>
        <v>0</v>
      </c>
      <c r="AE71" s="72">
        <f>'4M - SPS'!AE19+'Biz DRENE'!AE55</f>
        <v>0</v>
      </c>
      <c r="AF71" s="72">
        <f>'4M - SPS'!AF19+'Biz DRENE'!AF55</f>
        <v>0</v>
      </c>
      <c r="AG71" s="72">
        <f>'4M - SPS'!AG19+'Biz DRENE'!AG55</f>
        <v>0</v>
      </c>
      <c r="AH71" s="72">
        <f>'4M - SPS'!AH19+'Biz DRENE'!AH55</f>
        <v>0</v>
      </c>
      <c r="AI71" s="72">
        <f>'4M - SPS'!AI19+'Biz DRENE'!AI55</f>
        <v>0</v>
      </c>
      <c r="AJ71" s="72">
        <f>'4M - SPS'!AJ19+'Biz DRENE'!AJ55</f>
        <v>0</v>
      </c>
      <c r="AK71" s="72">
        <f>'4M - SPS'!AK19+'Biz DRENE'!AK55</f>
        <v>0</v>
      </c>
      <c r="AL71" s="72">
        <f>'4M - SPS'!AL19+'Biz DRENE'!AL55</f>
        <v>0</v>
      </c>
      <c r="AM71" s="72">
        <f>'4M - SPS'!AM19+'Biz DRENE'!AM55</f>
        <v>0</v>
      </c>
      <c r="AN71" s="72">
        <f>'4M - SPS'!AN19+'Biz DRENE'!AN55</f>
        <v>0</v>
      </c>
      <c r="AO71" s="72">
        <f>'4M - SPS'!AO19+'Biz DRENE'!AO55</f>
        <v>0</v>
      </c>
      <c r="AP71" s="72">
        <f>'4M - SPS'!AP19+'Biz DRENE'!AP55</f>
        <v>0</v>
      </c>
      <c r="AQ71" s="72">
        <f>'4M - SPS'!AQ19+'Biz DRENE'!AQ55</f>
        <v>0</v>
      </c>
      <c r="AR71" s="72">
        <f>'4M - SPS'!AR19+'Biz DRENE'!AR55</f>
        <v>0</v>
      </c>
      <c r="AS71" s="72">
        <f>'4M - SPS'!AS19+'Biz DRENE'!AS55</f>
        <v>0</v>
      </c>
      <c r="AT71" s="72">
        <f>'4M - SPS'!AT19+'Biz DRENE'!AT55</f>
        <v>0</v>
      </c>
      <c r="AU71" s="72">
        <f>'4M - SPS'!AU19+'Biz DRENE'!AU55</f>
        <v>0</v>
      </c>
      <c r="AV71" s="72">
        <f>'4M - SPS'!AV19+'Biz DRENE'!AV55</f>
        <v>0</v>
      </c>
      <c r="AW71" s="72">
        <f>'4M - SPS'!AW19+'Biz DRENE'!AW55</f>
        <v>0</v>
      </c>
      <c r="AX71" s="72">
        <f>'4M - SPS'!AX19+'Biz DRENE'!AX55</f>
        <v>0</v>
      </c>
      <c r="AY71" s="72">
        <f>'4M - SPS'!AY19+'Biz DRENE'!AY55</f>
        <v>0</v>
      </c>
      <c r="AZ71" s="72">
        <f>'4M - SPS'!AZ19+'Biz DRENE'!AZ55</f>
        <v>0</v>
      </c>
      <c r="BA71" s="72">
        <f>'4M - SPS'!BA19+'Biz DRENE'!BA55</f>
        <v>0</v>
      </c>
      <c r="BB71" s="72">
        <f>'4M - SPS'!BB19+'Biz DRENE'!BB55</f>
        <v>0</v>
      </c>
      <c r="BC71" s="72">
        <f>'4M - SPS'!BC19+'Biz DRENE'!BC55</f>
        <v>0</v>
      </c>
      <c r="BD71" s="72">
        <f>'4M - SPS'!BD19+'Biz DRENE'!BD55</f>
        <v>0</v>
      </c>
      <c r="BE71" s="72">
        <f>'4M - SPS'!BE19+'Biz DRENE'!BE55</f>
        <v>0</v>
      </c>
      <c r="BF71" s="72">
        <f>'4M - SPS'!BF19+'Biz DRENE'!BF55</f>
        <v>0</v>
      </c>
      <c r="BG71" s="72">
        <f>'4M - SPS'!BG19+'Biz DRENE'!BG55</f>
        <v>0</v>
      </c>
      <c r="BH71" s="72">
        <f>'4M - SPS'!BH19+'Biz DRENE'!BH55</f>
        <v>0</v>
      </c>
      <c r="BI71" s="72">
        <f>'4M - SPS'!BI19+'Biz DRENE'!BI55</f>
        <v>0</v>
      </c>
      <c r="BJ71" s="72">
        <f>'4M - SPS'!BJ19+'Biz DRENE'!BJ55</f>
        <v>0</v>
      </c>
      <c r="BK71" s="72">
        <f>'4M - SPS'!BK19+'Biz DRENE'!BK55</f>
        <v>0</v>
      </c>
      <c r="BL71" s="72">
        <f>'4M - SPS'!BL19+'Biz DRENE'!BL55</f>
        <v>0</v>
      </c>
      <c r="BM71" s="72">
        <f>'4M - SPS'!BM19+'Biz DRENE'!BM55</f>
        <v>0</v>
      </c>
      <c r="BN71" s="72">
        <f>'4M - SPS'!BN19+'Biz DRENE'!BN55</f>
        <v>0</v>
      </c>
      <c r="BO71" s="72">
        <f>'4M - SPS'!BO19+'Biz DRENE'!BO55</f>
        <v>0</v>
      </c>
      <c r="BP71" s="72">
        <f>'4M - SPS'!BP19+'Biz DRENE'!BP55</f>
        <v>0</v>
      </c>
      <c r="BQ71" s="72">
        <f>'4M - SPS'!BQ19+'Biz DRENE'!BQ55</f>
        <v>0</v>
      </c>
      <c r="BR71" s="72">
        <f>'4M - SPS'!BR19+'Biz DRENE'!BR55</f>
        <v>0</v>
      </c>
      <c r="BS71" s="72">
        <f>'4M - SPS'!BS19+'Biz DRENE'!BS55</f>
        <v>0</v>
      </c>
      <c r="BT71" s="72">
        <f>'4M - SPS'!BT19+'Biz DRENE'!BT55</f>
        <v>0</v>
      </c>
      <c r="BU71" s="72">
        <f>'4M - SPS'!BU19+'Biz DRENE'!BU55</f>
        <v>0</v>
      </c>
      <c r="BV71" s="72">
        <f>'4M - SPS'!BV19+'Biz DRENE'!BV55</f>
        <v>0</v>
      </c>
      <c r="BW71" s="72">
        <f>'4M - SPS'!BW19+'Biz DRENE'!BW55</f>
        <v>0</v>
      </c>
      <c r="BX71" s="72">
        <f>'4M - SPS'!BX19+'Biz DRENE'!BX55</f>
        <v>0</v>
      </c>
      <c r="BY71" s="72">
        <f>'4M - SPS'!BY19+'Biz DRENE'!BY55</f>
        <v>0</v>
      </c>
      <c r="BZ71" s="72">
        <f>'4M - SPS'!BZ19+'Biz DRENE'!BZ55</f>
        <v>0</v>
      </c>
      <c r="CA71" s="72">
        <f>'4M - SPS'!CA19+'Biz DRENE'!CA55</f>
        <v>0</v>
      </c>
      <c r="CB71" s="72">
        <f>'4M - SPS'!CB19+'Biz DRENE'!CB55</f>
        <v>0</v>
      </c>
      <c r="CC71" s="72">
        <f>'4M - SPS'!CC19+'Biz DRENE'!CC55</f>
        <v>0</v>
      </c>
      <c r="CD71" s="72">
        <f>'4M - SPS'!CD19+'Biz DRENE'!CD55</f>
        <v>0</v>
      </c>
      <c r="CE71" s="72">
        <f>'4M - SPS'!CE19+'Biz DRENE'!CE55</f>
        <v>0</v>
      </c>
      <c r="CF71" s="72">
        <f>'4M - SPS'!CF19+'Biz DRENE'!CF55</f>
        <v>0</v>
      </c>
      <c r="CG71" s="72">
        <f>'4M - SPS'!CG19+'Biz DRENE'!CG55</f>
        <v>0</v>
      </c>
      <c r="CH71" s="72">
        <f>'4M - SPS'!CH19+'Biz DRENE'!CH55</f>
        <v>0</v>
      </c>
    </row>
    <row r="72" spans="2:87" ht="15" thickBot="1" x14ac:dyDescent="0.35">
      <c r="B72" s="37" t="s">
        <v>57</v>
      </c>
      <c r="C72" s="83">
        <f>'11M - LPS'!C19+'Biz DRENE'!C73</f>
        <v>144648</v>
      </c>
      <c r="D72" s="83">
        <f>'11M - LPS'!D19+'Biz DRENE'!D73</f>
        <v>0</v>
      </c>
      <c r="E72" s="83">
        <f>'11M - LPS'!E19+'Biz DRENE'!E73</f>
        <v>0</v>
      </c>
      <c r="F72" s="83">
        <f>'11M - LPS'!F19+'Biz DRENE'!F73</f>
        <v>1018745</v>
      </c>
      <c r="G72" s="83">
        <f>'11M - LPS'!G19+'Biz DRENE'!G73</f>
        <v>83658</v>
      </c>
      <c r="H72" s="83">
        <f>'11M - LPS'!H19+'Biz DRENE'!H73</f>
        <v>0</v>
      </c>
      <c r="I72" s="83">
        <f>'11M - LPS'!I19+'Biz DRENE'!I73</f>
        <v>22149</v>
      </c>
      <c r="J72" s="83">
        <f>'11M - LPS'!J19+'Biz DRENE'!J73</f>
        <v>636229</v>
      </c>
      <c r="K72" s="83">
        <f>'11M - LPS'!K19+'Biz DRENE'!K73</f>
        <v>12533</v>
      </c>
      <c r="L72" s="83">
        <f>'11M - LPS'!L19+'Biz DRENE'!L73</f>
        <v>727516.2</v>
      </c>
      <c r="M72" s="83">
        <f>'11M - LPS'!M19+'Biz DRENE'!M73</f>
        <v>1135085</v>
      </c>
      <c r="N72" s="83">
        <f>'11M - LPS'!N19+'Biz DRENE'!N73</f>
        <v>556353.91</v>
      </c>
      <c r="O72" s="83">
        <f>'11M - LPS'!O19+'Biz DRENE'!O73</f>
        <v>0</v>
      </c>
      <c r="P72" s="83">
        <f>'11M - LPS'!P19+'Biz DRENE'!P73</f>
        <v>0</v>
      </c>
      <c r="Q72" s="83">
        <f>'11M - LPS'!Q19+'Biz DRENE'!Q73</f>
        <v>0</v>
      </c>
      <c r="R72" s="83">
        <f>'11M - LPS'!R19+'Biz DRENE'!R73</f>
        <v>0</v>
      </c>
      <c r="S72" s="83">
        <f>'11M - LPS'!S19+'Biz DRENE'!S73</f>
        <v>0</v>
      </c>
      <c r="T72" s="83">
        <f>'11M - LPS'!T19+'Biz DRENE'!T73</f>
        <v>0</v>
      </c>
      <c r="U72" s="83">
        <f>'11M - LPS'!U19+'Biz DRENE'!U73</f>
        <v>0</v>
      </c>
      <c r="V72" s="83">
        <f>'11M - LPS'!V19+'Biz DRENE'!V73</f>
        <v>0</v>
      </c>
      <c r="W72" s="83">
        <f>'11M - LPS'!W19+'Biz DRENE'!W73</f>
        <v>0</v>
      </c>
      <c r="X72" s="83">
        <f>'11M - LPS'!X19+'Biz DRENE'!X73</f>
        <v>0</v>
      </c>
      <c r="Y72" s="83">
        <f>'11M - LPS'!Y19+'Biz DRENE'!Y73</f>
        <v>0</v>
      </c>
      <c r="Z72" s="83">
        <f>'11M - LPS'!Z19+'Biz DRENE'!Z73</f>
        <v>0</v>
      </c>
      <c r="AA72" s="83">
        <f>'11M - LPS'!AA19+'Biz DRENE'!AA73</f>
        <v>0</v>
      </c>
      <c r="AB72" s="83">
        <f>'11M - LPS'!AB19+'Biz DRENE'!AB73</f>
        <v>0</v>
      </c>
      <c r="AC72" s="83">
        <f>'11M - LPS'!AC19+'Biz DRENE'!AC73</f>
        <v>0</v>
      </c>
      <c r="AD72" s="83">
        <f>'11M - LPS'!AD19+'Biz DRENE'!AD73</f>
        <v>0</v>
      </c>
      <c r="AE72" s="83">
        <f>'11M - LPS'!AE19+'Biz DRENE'!AE73</f>
        <v>0</v>
      </c>
      <c r="AF72" s="83">
        <f>'11M - LPS'!AF19+'Biz DRENE'!AF73</f>
        <v>0</v>
      </c>
      <c r="AG72" s="83">
        <f>'11M - LPS'!AG19+'Biz DRENE'!AG73</f>
        <v>0</v>
      </c>
      <c r="AH72" s="83">
        <f>'11M - LPS'!AH19+'Biz DRENE'!AH73</f>
        <v>0</v>
      </c>
      <c r="AI72" s="83">
        <f>'11M - LPS'!AI19+'Biz DRENE'!AI73</f>
        <v>0</v>
      </c>
      <c r="AJ72" s="83">
        <f>'11M - LPS'!AJ19+'Biz DRENE'!AJ73</f>
        <v>0</v>
      </c>
      <c r="AK72" s="83">
        <f>'11M - LPS'!AK19+'Biz DRENE'!AK73</f>
        <v>0</v>
      </c>
      <c r="AL72" s="83">
        <f>'11M - LPS'!AL19+'Biz DRENE'!AL73</f>
        <v>0</v>
      </c>
      <c r="AM72" s="83">
        <f>'11M - LPS'!AM19+'Biz DRENE'!AM73</f>
        <v>0</v>
      </c>
      <c r="AN72" s="83">
        <f>'11M - LPS'!AN19+'Biz DRENE'!AN73</f>
        <v>0</v>
      </c>
      <c r="AO72" s="83">
        <f>'11M - LPS'!AO19+'Biz DRENE'!AO73</f>
        <v>0</v>
      </c>
      <c r="AP72" s="83">
        <f>'11M - LPS'!AP19+'Biz DRENE'!AP73</f>
        <v>0</v>
      </c>
      <c r="AQ72" s="83">
        <f>'11M - LPS'!AQ19+'Biz DRENE'!AQ73</f>
        <v>0</v>
      </c>
      <c r="AR72" s="83">
        <f>'11M - LPS'!AR19+'Biz DRENE'!AR73</f>
        <v>0</v>
      </c>
      <c r="AS72" s="83">
        <f>'11M - LPS'!AS19+'Biz DRENE'!AS73</f>
        <v>0</v>
      </c>
      <c r="AT72" s="83">
        <f>'11M - LPS'!AT19+'Biz DRENE'!AT73</f>
        <v>0</v>
      </c>
      <c r="AU72" s="83">
        <f>'11M - LPS'!AU19+'Biz DRENE'!AU73</f>
        <v>0</v>
      </c>
      <c r="AV72" s="83">
        <f>'11M - LPS'!AV19+'Biz DRENE'!AV73</f>
        <v>0</v>
      </c>
      <c r="AW72" s="83">
        <f>'11M - LPS'!AW19+'Biz DRENE'!AW73</f>
        <v>0</v>
      </c>
      <c r="AX72" s="83">
        <f>'11M - LPS'!AX19+'Biz DRENE'!AX73</f>
        <v>0</v>
      </c>
      <c r="AY72" s="83">
        <f>'11M - LPS'!AY19+'Biz DRENE'!AY73</f>
        <v>0</v>
      </c>
      <c r="AZ72" s="83">
        <f>'11M - LPS'!AZ19+'Biz DRENE'!AZ73</f>
        <v>0</v>
      </c>
      <c r="BA72" s="83">
        <f>'11M - LPS'!BA19+'Biz DRENE'!BA73</f>
        <v>0</v>
      </c>
      <c r="BB72" s="83">
        <f>'11M - LPS'!BB19+'Biz DRENE'!BB73</f>
        <v>0</v>
      </c>
      <c r="BC72" s="83">
        <f>'11M - LPS'!BC19+'Biz DRENE'!BC73</f>
        <v>0</v>
      </c>
      <c r="BD72" s="83">
        <f>'11M - LPS'!BD19+'Biz DRENE'!BD73</f>
        <v>0</v>
      </c>
      <c r="BE72" s="83">
        <f>'11M - LPS'!BE19+'Biz DRENE'!BE73</f>
        <v>0</v>
      </c>
      <c r="BF72" s="83">
        <f>'11M - LPS'!BF19+'Biz DRENE'!BF73</f>
        <v>0</v>
      </c>
      <c r="BG72" s="83">
        <f>'11M - LPS'!BG19+'Biz DRENE'!BG73</f>
        <v>0</v>
      </c>
      <c r="BH72" s="83">
        <f>'11M - LPS'!BH19+'Biz DRENE'!BH73</f>
        <v>0</v>
      </c>
      <c r="BI72" s="83">
        <f>'11M - LPS'!BI19+'Biz DRENE'!BI73</f>
        <v>0</v>
      </c>
      <c r="BJ72" s="83">
        <f>'11M - LPS'!BJ19+'Biz DRENE'!BJ73</f>
        <v>0</v>
      </c>
      <c r="BK72" s="83">
        <f>'11M - LPS'!BK19+'Biz DRENE'!BK73</f>
        <v>0</v>
      </c>
      <c r="BL72" s="83">
        <f>'11M - LPS'!BL19+'Biz DRENE'!BL73</f>
        <v>0</v>
      </c>
      <c r="BM72" s="83">
        <f>'11M - LPS'!BM19+'Biz DRENE'!BM73</f>
        <v>0</v>
      </c>
      <c r="BN72" s="83">
        <f>'11M - LPS'!BN19+'Biz DRENE'!BN73</f>
        <v>0</v>
      </c>
      <c r="BO72" s="83">
        <f>'11M - LPS'!BO19+'Biz DRENE'!BO73</f>
        <v>0</v>
      </c>
      <c r="BP72" s="83">
        <f>'11M - LPS'!BP19+'Biz DRENE'!BP73</f>
        <v>0</v>
      </c>
      <c r="BQ72" s="83">
        <f>'11M - LPS'!BQ19+'Biz DRENE'!BQ73</f>
        <v>0</v>
      </c>
      <c r="BR72" s="83">
        <f>'11M - LPS'!BR19+'Biz DRENE'!BR73</f>
        <v>0</v>
      </c>
      <c r="BS72" s="83">
        <f>'11M - LPS'!BS19+'Biz DRENE'!BS73</f>
        <v>0</v>
      </c>
      <c r="BT72" s="83">
        <f>'11M - LPS'!BT19+'Biz DRENE'!BT73</f>
        <v>0</v>
      </c>
      <c r="BU72" s="83">
        <f>'11M - LPS'!BU19+'Biz DRENE'!BU73</f>
        <v>0</v>
      </c>
      <c r="BV72" s="83">
        <f>'11M - LPS'!BV19+'Biz DRENE'!BV73</f>
        <v>0</v>
      </c>
      <c r="BW72" s="83">
        <f>'11M - LPS'!BW19+'Biz DRENE'!BW73</f>
        <v>0</v>
      </c>
      <c r="BX72" s="83">
        <f>'11M - LPS'!BX19+'Biz DRENE'!BX73</f>
        <v>0</v>
      </c>
      <c r="BY72" s="83">
        <f>'11M - LPS'!BY19+'Biz DRENE'!BY73</f>
        <v>0</v>
      </c>
      <c r="BZ72" s="83">
        <f>'11M - LPS'!BZ19+'Biz DRENE'!BZ73</f>
        <v>0</v>
      </c>
      <c r="CA72" s="83">
        <f>'11M - LPS'!CA19+'Biz DRENE'!CA73</f>
        <v>0</v>
      </c>
      <c r="CB72" s="83">
        <f>'11M - LPS'!CB19+'Biz DRENE'!CB73</f>
        <v>0</v>
      </c>
      <c r="CC72" s="83">
        <f>'11M - LPS'!CC19+'Biz DRENE'!CC73</f>
        <v>0</v>
      </c>
      <c r="CD72" s="83">
        <f>'11M - LPS'!CD19+'Biz DRENE'!CD73</f>
        <v>0</v>
      </c>
      <c r="CE72" s="83">
        <f>'11M - LPS'!CE19+'Biz DRENE'!CE73</f>
        <v>0</v>
      </c>
      <c r="CF72" s="83">
        <f>'11M - LPS'!CF19+'Biz DRENE'!CF73</f>
        <v>0</v>
      </c>
      <c r="CG72" s="83">
        <f>'11M - LPS'!CG19+'Biz DRENE'!CG73</f>
        <v>0</v>
      </c>
      <c r="CH72" s="83">
        <f>'11M - LPS'!CH19+'Biz DRENE'!CH73</f>
        <v>0</v>
      </c>
    </row>
    <row r="73" spans="2:87" ht="15" thickBot="1" x14ac:dyDescent="0.35">
      <c r="B73" s="63" t="s">
        <v>44</v>
      </c>
      <c r="C73" s="84">
        <f>SUM(C68:C72)</f>
        <v>8898105.5399999991</v>
      </c>
      <c r="D73" s="85">
        <f t="shared" ref="D73:BO73" si="75">SUM(D68:D72)</f>
        <v>9232233.907469999</v>
      </c>
      <c r="E73" s="85">
        <f t="shared" si="75"/>
        <v>10748913.890000001</v>
      </c>
      <c r="F73" s="85">
        <f t="shared" si="75"/>
        <v>12882449.690000001</v>
      </c>
      <c r="G73" s="85">
        <f t="shared" si="75"/>
        <v>15306256.91</v>
      </c>
      <c r="H73" s="85">
        <f t="shared" si="75"/>
        <v>21013125.940000001</v>
      </c>
      <c r="I73" s="85">
        <f t="shared" si="75"/>
        <v>25490624.399999999</v>
      </c>
      <c r="J73" s="85">
        <f t="shared" si="75"/>
        <v>30372288.379999999</v>
      </c>
      <c r="K73" s="85">
        <f t="shared" si="75"/>
        <v>26357740.040000003</v>
      </c>
      <c r="L73" s="85">
        <f t="shared" si="75"/>
        <v>36044139.970850006</v>
      </c>
      <c r="M73" s="85">
        <f t="shared" si="75"/>
        <v>31334806.420500003</v>
      </c>
      <c r="N73" s="85">
        <f t="shared" si="75"/>
        <v>86891369.640626922</v>
      </c>
      <c r="O73" s="85">
        <f t="shared" si="75"/>
        <v>0</v>
      </c>
      <c r="P73" s="85">
        <f t="shared" si="75"/>
        <v>0</v>
      </c>
      <c r="Q73" s="85">
        <f t="shared" si="75"/>
        <v>0</v>
      </c>
      <c r="R73" s="85">
        <f t="shared" si="75"/>
        <v>0</v>
      </c>
      <c r="S73" s="85">
        <f t="shared" si="75"/>
        <v>0</v>
      </c>
      <c r="T73" s="85">
        <f t="shared" si="75"/>
        <v>0</v>
      </c>
      <c r="U73" s="85">
        <f t="shared" si="75"/>
        <v>0</v>
      </c>
      <c r="V73" s="85">
        <f t="shared" si="75"/>
        <v>0</v>
      </c>
      <c r="W73" s="85">
        <f t="shared" si="75"/>
        <v>0</v>
      </c>
      <c r="X73" s="85">
        <f t="shared" si="75"/>
        <v>0</v>
      </c>
      <c r="Y73" s="85">
        <f t="shared" si="75"/>
        <v>0</v>
      </c>
      <c r="Z73" s="85">
        <f t="shared" si="75"/>
        <v>0</v>
      </c>
      <c r="AA73" s="85">
        <f t="shared" si="75"/>
        <v>0</v>
      </c>
      <c r="AB73" s="85">
        <f t="shared" si="75"/>
        <v>0</v>
      </c>
      <c r="AC73" s="85">
        <f t="shared" si="75"/>
        <v>0</v>
      </c>
      <c r="AD73" s="85">
        <f t="shared" si="75"/>
        <v>0</v>
      </c>
      <c r="AE73" s="85">
        <f t="shared" si="75"/>
        <v>0</v>
      </c>
      <c r="AF73" s="85">
        <f t="shared" si="75"/>
        <v>0</v>
      </c>
      <c r="AG73" s="85">
        <f t="shared" si="75"/>
        <v>0</v>
      </c>
      <c r="AH73" s="85">
        <f t="shared" si="75"/>
        <v>0</v>
      </c>
      <c r="AI73" s="85">
        <f t="shared" si="75"/>
        <v>0</v>
      </c>
      <c r="AJ73" s="85">
        <f t="shared" si="75"/>
        <v>0</v>
      </c>
      <c r="AK73" s="85">
        <f t="shared" si="75"/>
        <v>0</v>
      </c>
      <c r="AL73" s="85">
        <f t="shared" si="75"/>
        <v>0</v>
      </c>
      <c r="AM73" s="85">
        <f t="shared" si="75"/>
        <v>0</v>
      </c>
      <c r="AN73" s="85">
        <f t="shared" si="75"/>
        <v>0</v>
      </c>
      <c r="AO73" s="85">
        <f t="shared" si="75"/>
        <v>0</v>
      </c>
      <c r="AP73" s="85">
        <f t="shared" si="75"/>
        <v>0</v>
      </c>
      <c r="AQ73" s="85">
        <f t="shared" si="75"/>
        <v>0</v>
      </c>
      <c r="AR73" s="85">
        <f t="shared" si="75"/>
        <v>0</v>
      </c>
      <c r="AS73" s="85">
        <f t="shared" si="75"/>
        <v>0</v>
      </c>
      <c r="AT73" s="85">
        <f t="shared" si="75"/>
        <v>0</v>
      </c>
      <c r="AU73" s="85">
        <f t="shared" si="75"/>
        <v>0</v>
      </c>
      <c r="AV73" s="85">
        <f t="shared" si="75"/>
        <v>0</v>
      </c>
      <c r="AW73" s="85">
        <f t="shared" si="75"/>
        <v>0</v>
      </c>
      <c r="AX73" s="85">
        <f t="shared" si="75"/>
        <v>0</v>
      </c>
      <c r="AY73" s="85">
        <f t="shared" si="75"/>
        <v>0</v>
      </c>
      <c r="AZ73" s="85">
        <f t="shared" si="75"/>
        <v>0</v>
      </c>
      <c r="BA73" s="85">
        <f t="shared" si="75"/>
        <v>0</v>
      </c>
      <c r="BB73" s="85">
        <f t="shared" si="75"/>
        <v>0</v>
      </c>
      <c r="BC73" s="85">
        <f t="shared" si="75"/>
        <v>0</v>
      </c>
      <c r="BD73" s="85">
        <f t="shared" si="75"/>
        <v>0</v>
      </c>
      <c r="BE73" s="85">
        <f t="shared" si="75"/>
        <v>0</v>
      </c>
      <c r="BF73" s="85">
        <f t="shared" si="75"/>
        <v>0</v>
      </c>
      <c r="BG73" s="85">
        <f t="shared" si="75"/>
        <v>0</v>
      </c>
      <c r="BH73" s="85">
        <f t="shared" si="75"/>
        <v>0</v>
      </c>
      <c r="BI73" s="85">
        <f t="shared" si="75"/>
        <v>0</v>
      </c>
      <c r="BJ73" s="85">
        <f t="shared" si="75"/>
        <v>0</v>
      </c>
      <c r="BK73" s="85">
        <f t="shared" si="75"/>
        <v>0</v>
      </c>
      <c r="BL73" s="85">
        <f t="shared" si="75"/>
        <v>0</v>
      </c>
      <c r="BM73" s="85">
        <f t="shared" si="75"/>
        <v>0</v>
      </c>
      <c r="BN73" s="85">
        <f t="shared" si="75"/>
        <v>0</v>
      </c>
      <c r="BO73" s="85">
        <f t="shared" si="75"/>
        <v>0</v>
      </c>
      <c r="BP73" s="85">
        <f t="shared" ref="BP73:CH73" si="76">SUM(BP68:BP72)</f>
        <v>0</v>
      </c>
      <c r="BQ73" s="85">
        <f t="shared" si="76"/>
        <v>0</v>
      </c>
      <c r="BR73" s="85">
        <f t="shared" si="76"/>
        <v>0</v>
      </c>
      <c r="BS73" s="85">
        <f t="shared" si="76"/>
        <v>0</v>
      </c>
      <c r="BT73" s="85">
        <f t="shared" si="76"/>
        <v>0</v>
      </c>
      <c r="BU73" s="85">
        <f t="shared" si="76"/>
        <v>0</v>
      </c>
      <c r="BV73" s="85">
        <f t="shared" si="76"/>
        <v>0</v>
      </c>
      <c r="BW73" s="85">
        <f t="shared" si="76"/>
        <v>0</v>
      </c>
      <c r="BX73" s="85">
        <f t="shared" si="76"/>
        <v>0</v>
      </c>
      <c r="BY73" s="85">
        <f t="shared" si="76"/>
        <v>0</v>
      </c>
      <c r="BZ73" s="85">
        <f t="shared" si="76"/>
        <v>0</v>
      </c>
      <c r="CA73" s="85">
        <f t="shared" si="76"/>
        <v>0</v>
      </c>
      <c r="CB73" s="85">
        <f t="shared" si="76"/>
        <v>0</v>
      </c>
      <c r="CC73" s="85">
        <f t="shared" si="76"/>
        <v>0</v>
      </c>
      <c r="CD73" s="85">
        <f t="shared" si="76"/>
        <v>0</v>
      </c>
      <c r="CE73" s="85">
        <f t="shared" si="76"/>
        <v>0</v>
      </c>
      <c r="CF73" s="85">
        <f t="shared" si="76"/>
        <v>0</v>
      </c>
      <c r="CG73" s="85">
        <f t="shared" si="76"/>
        <v>0</v>
      </c>
      <c r="CH73" s="86">
        <f t="shared" si="76"/>
        <v>0</v>
      </c>
    </row>
    <row r="74" spans="2:87" s="49" customFormat="1" ht="15" thickBot="1" x14ac:dyDescent="0.35">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row>
    <row r="75" spans="2:87" ht="15" thickBot="1" x14ac:dyDescent="0.35">
      <c r="B75" s="68" t="s">
        <v>107</v>
      </c>
      <c r="C75" s="55">
        <f>C67</f>
        <v>43831</v>
      </c>
      <c r="D75" s="55">
        <f t="shared" ref="D75:BO75" si="77">D67</f>
        <v>43862</v>
      </c>
      <c r="E75" s="55">
        <f t="shared" si="77"/>
        <v>43891</v>
      </c>
      <c r="F75" s="55">
        <f t="shared" si="77"/>
        <v>43922</v>
      </c>
      <c r="G75" s="55">
        <f t="shared" si="77"/>
        <v>43952</v>
      </c>
      <c r="H75" s="55">
        <f t="shared" si="77"/>
        <v>43983</v>
      </c>
      <c r="I75" s="55">
        <f t="shared" si="77"/>
        <v>44013</v>
      </c>
      <c r="J75" s="55">
        <f t="shared" si="77"/>
        <v>44044</v>
      </c>
      <c r="K75" s="55">
        <f t="shared" si="77"/>
        <v>44075</v>
      </c>
      <c r="L75" s="55">
        <f t="shared" si="77"/>
        <v>44105</v>
      </c>
      <c r="M75" s="55">
        <f t="shared" si="77"/>
        <v>44136</v>
      </c>
      <c r="N75" s="55">
        <f t="shared" si="77"/>
        <v>44166</v>
      </c>
      <c r="O75" s="55">
        <f t="shared" si="77"/>
        <v>44197</v>
      </c>
      <c r="P75" s="55">
        <f t="shared" si="77"/>
        <v>44228</v>
      </c>
      <c r="Q75" s="55">
        <f t="shared" si="77"/>
        <v>44256</v>
      </c>
      <c r="R75" s="55">
        <f t="shared" si="77"/>
        <v>44287</v>
      </c>
      <c r="S75" s="55">
        <f t="shared" si="77"/>
        <v>44317</v>
      </c>
      <c r="T75" s="55">
        <f t="shared" si="77"/>
        <v>44348</v>
      </c>
      <c r="U75" s="55">
        <f t="shared" si="77"/>
        <v>44378</v>
      </c>
      <c r="V75" s="55">
        <f t="shared" si="77"/>
        <v>44409</v>
      </c>
      <c r="W75" s="55">
        <f t="shared" si="77"/>
        <v>44440</v>
      </c>
      <c r="X75" s="55">
        <f t="shared" si="77"/>
        <v>44470</v>
      </c>
      <c r="Y75" s="55">
        <f t="shared" si="77"/>
        <v>44501</v>
      </c>
      <c r="Z75" s="55">
        <f t="shared" si="77"/>
        <v>44531</v>
      </c>
      <c r="AA75" s="55">
        <f t="shared" si="77"/>
        <v>44562</v>
      </c>
      <c r="AB75" s="55">
        <f t="shared" si="77"/>
        <v>44593</v>
      </c>
      <c r="AC75" s="55">
        <f t="shared" si="77"/>
        <v>44621</v>
      </c>
      <c r="AD75" s="55">
        <f t="shared" si="77"/>
        <v>44652</v>
      </c>
      <c r="AE75" s="55">
        <f t="shared" si="77"/>
        <v>44682</v>
      </c>
      <c r="AF75" s="55">
        <f t="shared" si="77"/>
        <v>44713</v>
      </c>
      <c r="AG75" s="55">
        <f t="shared" si="77"/>
        <v>44743</v>
      </c>
      <c r="AH75" s="55">
        <f t="shared" si="77"/>
        <v>44774</v>
      </c>
      <c r="AI75" s="55">
        <f t="shared" si="77"/>
        <v>44805</v>
      </c>
      <c r="AJ75" s="55">
        <f t="shared" si="77"/>
        <v>44835</v>
      </c>
      <c r="AK75" s="55">
        <f t="shared" si="77"/>
        <v>44866</v>
      </c>
      <c r="AL75" s="55">
        <f t="shared" si="77"/>
        <v>44896</v>
      </c>
      <c r="AM75" s="55">
        <f t="shared" si="77"/>
        <v>44927</v>
      </c>
      <c r="AN75" s="55">
        <f t="shared" si="77"/>
        <v>44958</v>
      </c>
      <c r="AO75" s="55">
        <f t="shared" si="77"/>
        <v>44986</v>
      </c>
      <c r="AP75" s="55">
        <f t="shared" si="77"/>
        <v>45017</v>
      </c>
      <c r="AQ75" s="55">
        <f t="shared" si="77"/>
        <v>45047</v>
      </c>
      <c r="AR75" s="55">
        <f t="shared" si="77"/>
        <v>45078</v>
      </c>
      <c r="AS75" s="55">
        <f t="shared" si="77"/>
        <v>45108</v>
      </c>
      <c r="AT75" s="55">
        <f t="shared" si="77"/>
        <v>45139</v>
      </c>
      <c r="AU75" s="55">
        <f t="shared" si="77"/>
        <v>45170</v>
      </c>
      <c r="AV75" s="55">
        <f t="shared" si="77"/>
        <v>45200</v>
      </c>
      <c r="AW75" s="55">
        <f t="shared" si="77"/>
        <v>45231</v>
      </c>
      <c r="AX75" s="55">
        <f t="shared" si="77"/>
        <v>45261</v>
      </c>
      <c r="AY75" s="55">
        <f t="shared" si="77"/>
        <v>45292</v>
      </c>
      <c r="AZ75" s="55">
        <f t="shared" si="77"/>
        <v>45323</v>
      </c>
      <c r="BA75" s="55">
        <f t="shared" si="77"/>
        <v>45352</v>
      </c>
      <c r="BB75" s="55">
        <f t="shared" si="77"/>
        <v>45383</v>
      </c>
      <c r="BC75" s="55">
        <f t="shared" si="77"/>
        <v>45413</v>
      </c>
      <c r="BD75" s="55">
        <f t="shared" si="77"/>
        <v>45444</v>
      </c>
      <c r="BE75" s="55">
        <f t="shared" si="77"/>
        <v>45474</v>
      </c>
      <c r="BF75" s="55">
        <f t="shared" si="77"/>
        <v>45505</v>
      </c>
      <c r="BG75" s="55">
        <f t="shared" si="77"/>
        <v>45536</v>
      </c>
      <c r="BH75" s="55">
        <f t="shared" si="77"/>
        <v>45566</v>
      </c>
      <c r="BI75" s="55">
        <f t="shared" si="77"/>
        <v>45597</v>
      </c>
      <c r="BJ75" s="55">
        <f t="shared" si="77"/>
        <v>45627</v>
      </c>
      <c r="BK75" s="55">
        <f t="shared" si="77"/>
        <v>45658</v>
      </c>
      <c r="BL75" s="55">
        <f t="shared" si="77"/>
        <v>45689</v>
      </c>
      <c r="BM75" s="55">
        <f t="shared" si="77"/>
        <v>45717</v>
      </c>
      <c r="BN75" s="55">
        <f t="shared" si="77"/>
        <v>45748</v>
      </c>
      <c r="BO75" s="55">
        <f t="shared" si="77"/>
        <v>45778</v>
      </c>
      <c r="BP75" s="55">
        <f t="shared" ref="BP75:CH75" si="78">BP67</f>
        <v>45809</v>
      </c>
      <c r="BQ75" s="55">
        <f t="shared" si="78"/>
        <v>45839</v>
      </c>
      <c r="BR75" s="55">
        <f t="shared" si="78"/>
        <v>45870</v>
      </c>
      <c r="BS75" s="55">
        <f t="shared" si="78"/>
        <v>45901</v>
      </c>
      <c r="BT75" s="55">
        <f t="shared" si="78"/>
        <v>45931</v>
      </c>
      <c r="BU75" s="55">
        <f t="shared" si="78"/>
        <v>45962</v>
      </c>
      <c r="BV75" s="55">
        <f t="shared" si="78"/>
        <v>45992</v>
      </c>
      <c r="BW75" s="55">
        <f t="shared" si="78"/>
        <v>46023</v>
      </c>
      <c r="BX75" s="55">
        <f t="shared" si="78"/>
        <v>46054</v>
      </c>
      <c r="BY75" s="55">
        <f t="shared" si="78"/>
        <v>46082</v>
      </c>
      <c r="BZ75" s="55">
        <f t="shared" si="78"/>
        <v>46113</v>
      </c>
      <c r="CA75" s="55">
        <f t="shared" si="78"/>
        <v>46143</v>
      </c>
      <c r="CB75" s="55">
        <f t="shared" si="78"/>
        <v>46174</v>
      </c>
      <c r="CC75" s="55">
        <f t="shared" si="78"/>
        <v>46204</v>
      </c>
      <c r="CD75" s="55">
        <f t="shared" si="78"/>
        <v>46235</v>
      </c>
      <c r="CE75" s="55">
        <f t="shared" si="78"/>
        <v>46266</v>
      </c>
      <c r="CF75" s="55">
        <f t="shared" si="78"/>
        <v>46296</v>
      </c>
      <c r="CG75" s="55">
        <f t="shared" si="78"/>
        <v>46327</v>
      </c>
      <c r="CH75" s="55">
        <f t="shared" si="78"/>
        <v>46357</v>
      </c>
    </row>
    <row r="76" spans="2:87" x14ac:dyDescent="0.3">
      <c r="B76" s="69" t="s">
        <v>48</v>
      </c>
      <c r="C76" s="72">
        <f>' LI 1M - RES'!C16</f>
        <v>0</v>
      </c>
      <c r="D76" s="72">
        <f>' LI 1M - RES'!D16</f>
        <v>131296.08000000002</v>
      </c>
      <c r="E76" s="72">
        <f>' LI 1M - RES'!E16</f>
        <v>48280.94</v>
      </c>
      <c r="F76" s="72">
        <f>' LI 1M - RES'!F16</f>
        <v>627395.38</v>
      </c>
      <c r="G76" s="72">
        <f>' LI 1M - RES'!G16</f>
        <v>22175.919999999998</v>
      </c>
      <c r="H76" s="72">
        <f>' LI 1M - RES'!H16</f>
        <v>1975805.8399999996</v>
      </c>
      <c r="I76" s="72">
        <f>' LI 1M - RES'!I16</f>
        <v>500814.47600000002</v>
      </c>
      <c r="J76" s="72">
        <f>' LI 1M - RES'!J16</f>
        <v>3154686.2199999997</v>
      </c>
      <c r="K76" s="72">
        <f>' LI 1M - RES'!K16</f>
        <v>1138479.49</v>
      </c>
      <c r="L76" s="72">
        <f>' LI 1M - RES'!L16</f>
        <v>1527394.3600000003</v>
      </c>
      <c r="M76" s="72">
        <f>' LI 1M - RES'!M16</f>
        <v>2227039.29</v>
      </c>
      <c r="N76" s="72">
        <f>' LI 1M - RES'!N16</f>
        <v>981784.70000000007</v>
      </c>
      <c r="O76" s="72">
        <f>' LI 1M - RES'!O16</f>
        <v>0</v>
      </c>
      <c r="P76" s="72">
        <f>' LI 1M - RES'!P16</f>
        <v>0</v>
      </c>
      <c r="Q76" s="72">
        <f>' LI 1M - RES'!Q16</f>
        <v>0</v>
      </c>
      <c r="R76" s="72">
        <f>' LI 1M - RES'!R16</f>
        <v>0</v>
      </c>
      <c r="S76" s="72">
        <f>' LI 1M - RES'!S16</f>
        <v>0</v>
      </c>
      <c r="T76" s="72">
        <f>' LI 1M - RES'!T16</f>
        <v>0</v>
      </c>
      <c r="U76" s="72">
        <f>' LI 1M - RES'!U16</f>
        <v>0</v>
      </c>
      <c r="V76" s="72">
        <f>' LI 1M - RES'!V16</f>
        <v>0</v>
      </c>
      <c r="W76" s="72">
        <f>' LI 1M - RES'!W16</f>
        <v>0</v>
      </c>
      <c r="X76" s="72">
        <f>' LI 1M - RES'!X16</f>
        <v>0</v>
      </c>
      <c r="Y76" s="72">
        <f>' LI 1M - RES'!Y16</f>
        <v>0</v>
      </c>
      <c r="Z76" s="72">
        <f>' LI 1M - RES'!Z16</f>
        <v>0</v>
      </c>
      <c r="AA76" s="72">
        <f>' LI 1M - RES'!AA16</f>
        <v>0</v>
      </c>
      <c r="AB76" s="72">
        <f>' LI 1M - RES'!AB16</f>
        <v>0</v>
      </c>
      <c r="AC76" s="72">
        <f>' LI 1M - RES'!AC16</f>
        <v>0</v>
      </c>
      <c r="AD76" s="72">
        <f>' LI 1M - RES'!AD16</f>
        <v>0</v>
      </c>
      <c r="AE76" s="72">
        <f>' LI 1M - RES'!AE16</f>
        <v>0</v>
      </c>
      <c r="AF76" s="72">
        <f>' LI 1M - RES'!AF16</f>
        <v>0</v>
      </c>
      <c r="AG76" s="72">
        <f>' LI 1M - RES'!AG16</f>
        <v>0</v>
      </c>
      <c r="AH76" s="72">
        <f>' LI 1M - RES'!AH16</f>
        <v>0</v>
      </c>
      <c r="AI76" s="72">
        <f>' LI 1M - RES'!AI16</f>
        <v>0</v>
      </c>
      <c r="AJ76" s="72">
        <f>' LI 1M - RES'!AJ16</f>
        <v>0</v>
      </c>
      <c r="AK76" s="72">
        <f>' LI 1M - RES'!AK16</f>
        <v>0</v>
      </c>
      <c r="AL76" s="72">
        <f>' LI 1M - RES'!AL16</f>
        <v>0</v>
      </c>
      <c r="AM76" s="72">
        <f>' LI 1M - RES'!AM16</f>
        <v>0</v>
      </c>
      <c r="AN76" s="72">
        <f>' LI 1M - RES'!AN16</f>
        <v>0</v>
      </c>
      <c r="AO76" s="72">
        <f>' LI 1M - RES'!AO16</f>
        <v>0</v>
      </c>
      <c r="AP76" s="72">
        <f>' LI 1M - RES'!AP16</f>
        <v>0</v>
      </c>
      <c r="AQ76" s="72">
        <f>' LI 1M - RES'!AQ16</f>
        <v>0</v>
      </c>
      <c r="AR76" s="72">
        <f>' LI 1M - RES'!AR16</f>
        <v>0</v>
      </c>
      <c r="AS76" s="72">
        <f>' LI 1M - RES'!AS16</f>
        <v>0</v>
      </c>
      <c r="AT76" s="72">
        <f>' LI 1M - RES'!AT16</f>
        <v>0</v>
      </c>
      <c r="AU76" s="72">
        <f>' LI 1M - RES'!AU16</f>
        <v>0</v>
      </c>
      <c r="AV76" s="72">
        <f>' LI 1M - RES'!AV16</f>
        <v>0</v>
      </c>
      <c r="AW76" s="72">
        <f>' LI 1M - RES'!AW16</f>
        <v>0</v>
      </c>
      <c r="AX76" s="72">
        <f>' LI 1M - RES'!AX16</f>
        <v>0</v>
      </c>
      <c r="AY76" s="72">
        <f>' LI 1M - RES'!AY16</f>
        <v>0</v>
      </c>
      <c r="AZ76" s="72">
        <f>' LI 1M - RES'!AZ16</f>
        <v>0</v>
      </c>
      <c r="BA76" s="72">
        <f>' LI 1M - RES'!BA16</f>
        <v>0</v>
      </c>
      <c r="BB76" s="72">
        <f>' LI 1M - RES'!BB16</f>
        <v>0</v>
      </c>
      <c r="BC76" s="72">
        <f>' LI 1M - RES'!BC16</f>
        <v>0</v>
      </c>
      <c r="BD76" s="72">
        <f>' LI 1M - RES'!BD16</f>
        <v>0</v>
      </c>
      <c r="BE76" s="72">
        <f>' LI 1M - RES'!BE16</f>
        <v>0</v>
      </c>
      <c r="BF76" s="72">
        <f>' LI 1M - RES'!BF16</f>
        <v>0</v>
      </c>
      <c r="BG76" s="72">
        <f>' LI 1M - RES'!BG16</f>
        <v>0</v>
      </c>
      <c r="BH76" s="72">
        <f>' LI 1M - RES'!BH16</f>
        <v>0</v>
      </c>
      <c r="BI76" s="72">
        <f>' LI 1M - RES'!BI16</f>
        <v>0</v>
      </c>
      <c r="BJ76" s="72">
        <f>' LI 1M - RES'!BJ16</f>
        <v>0</v>
      </c>
      <c r="BK76" s="72">
        <f>' LI 1M - RES'!BK16</f>
        <v>0</v>
      </c>
      <c r="BL76" s="72">
        <f>' LI 1M - RES'!BL16</f>
        <v>0</v>
      </c>
      <c r="BM76" s="72">
        <f>' LI 1M - RES'!BM16</f>
        <v>0</v>
      </c>
      <c r="BN76" s="72">
        <f>' LI 1M - RES'!BN16</f>
        <v>0</v>
      </c>
      <c r="BO76" s="72">
        <f>' LI 1M - RES'!BO16</f>
        <v>0</v>
      </c>
      <c r="BP76" s="72">
        <f>' LI 1M - RES'!BP16</f>
        <v>0</v>
      </c>
      <c r="BQ76" s="72">
        <f>' LI 1M - RES'!BQ16</f>
        <v>0</v>
      </c>
      <c r="BR76" s="72">
        <f>' LI 1M - RES'!BR16</f>
        <v>0</v>
      </c>
      <c r="BS76" s="72">
        <f>' LI 1M - RES'!BS16</f>
        <v>0</v>
      </c>
      <c r="BT76" s="72">
        <f>' LI 1M - RES'!BT16</f>
        <v>0</v>
      </c>
      <c r="BU76" s="72">
        <f>' LI 1M - RES'!BU16</f>
        <v>0</v>
      </c>
      <c r="BV76" s="72">
        <f>' LI 1M - RES'!BV16</f>
        <v>0</v>
      </c>
      <c r="BW76" s="72">
        <f>' LI 1M - RES'!BW16</f>
        <v>0</v>
      </c>
      <c r="BX76" s="72">
        <f>' LI 1M - RES'!BX16</f>
        <v>0</v>
      </c>
      <c r="BY76" s="72">
        <f>' LI 1M - RES'!BY16</f>
        <v>0</v>
      </c>
      <c r="BZ76" s="72">
        <f>' LI 1M - RES'!BZ16</f>
        <v>0</v>
      </c>
      <c r="CA76" s="72">
        <f>' LI 1M - RES'!CA16</f>
        <v>0</v>
      </c>
      <c r="CB76" s="72">
        <f>' LI 1M - RES'!CB16</f>
        <v>0</v>
      </c>
      <c r="CC76" s="72">
        <f>' LI 1M - RES'!CC16</f>
        <v>0</v>
      </c>
      <c r="CD76" s="72">
        <f>' LI 1M - RES'!CD16</f>
        <v>0</v>
      </c>
      <c r="CE76" s="72">
        <f>' LI 1M - RES'!CE16</f>
        <v>0</v>
      </c>
      <c r="CF76" s="72">
        <f>' LI 1M - RES'!CF16</f>
        <v>0</v>
      </c>
      <c r="CG76" s="72">
        <f>' LI 1M - RES'!CG16</f>
        <v>0</v>
      </c>
      <c r="CH76" s="72">
        <f>' LI 1M - RES'!CH16</f>
        <v>0</v>
      </c>
    </row>
    <row r="77" spans="2:87" x14ac:dyDescent="0.3">
      <c r="B77" s="62" t="s">
        <v>53</v>
      </c>
      <c r="C77" s="10">
        <f>'LI 2M - SGS'!C19</f>
        <v>0</v>
      </c>
      <c r="D77" s="10">
        <f>'LI 2M - SGS'!D19</f>
        <v>74726</v>
      </c>
      <c r="E77" s="10">
        <f>'LI 2M - SGS'!E19</f>
        <v>24625</v>
      </c>
      <c r="F77" s="10">
        <f>'LI 2M - SGS'!F19</f>
        <v>255614.15</v>
      </c>
      <c r="G77" s="10">
        <f>'LI 2M - SGS'!G19</f>
        <v>0</v>
      </c>
      <c r="H77" s="10">
        <f>'LI 2M - SGS'!H19</f>
        <v>0</v>
      </c>
      <c r="I77" s="10">
        <f>'LI 2M - SGS'!I19</f>
        <v>5975</v>
      </c>
      <c r="J77" s="10">
        <f>'LI 2M - SGS'!J19</f>
        <v>36504.259999999995</v>
      </c>
      <c r="K77" s="10">
        <f>'LI 2M - SGS'!K19</f>
        <v>0</v>
      </c>
      <c r="L77" s="10">
        <f>'LI 2M - SGS'!L19</f>
        <v>130024.37999999999</v>
      </c>
      <c r="M77" s="10">
        <f>'LI 2M - SGS'!M19</f>
        <v>8655.380000000001</v>
      </c>
      <c r="N77" s="10">
        <f>'LI 2M - SGS'!N19</f>
        <v>588.17999999999995</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f>'LI 2M - SGS'!AZ19</f>
        <v>0</v>
      </c>
      <c r="BA77" s="10">
        <f>'LI 2M - SGS'!BA19</f>
        <v>0</v>
      </c>
      <c r="BB77" s="10">
        <f>'LI 2M - SGS'!BB19</f>
        <v>0</v>
      </c>
      <c r="BC77" s="10">
        <f>'LI 2M - SGS'!BC19</f>
        <v>0</v>
      </c>
      <c r="BD77" s="10">
        <f>'LI 2M - SGS'!BD19</f>
        <v>0</v>
      </c>
      <c r="BE77" s="10">
        <f>'LI 2M - SGS'!BE19</f>
        <v>0</v>
      </c>
      <c r="BF77" s="10">
        <f>'LI 2M - SGS'!BF19</f>
        <v>0</v>
      </c>
      <c r="BG77" s="10">
        <f>'LI 2M - SGS'!BG19</f>
        <v>0</v>
      </c>
      <c r="BH77" s="10">
        <f>'LI 2M - SGS'!BH19</f>
        <v>0</v>
      </c>
      <c r="BI77" s="10">
        <f>'LI 2M - SGS'!BI19</f>
        <v>0</v>
      </c>
      <c r="BJ77" s="10">
        <f>'LI 2M - SGS'!BJ19</f>
        <v>0</v>
      </c>
      <c r="BK77" s="10">
        <f>'LI 2M - SGS'!BK19</f>
        <v>0</v>
      </c>
      <c r="BL77" s="10">
        <f>'LI 2M - SGS'!BL19</f>
        <v>0</v>
      </c>
      <c r="BM77" s="10">
        <f>'LI 2M - SGS'!BM19</f>
        <v>0</v>
      </c>
      <c r="BN77" s="10">
        <f>'LI 2M - SGS'!BN19</f>
        <v>0</v>
      </c>
      <c r="BO77" s="10">
        <f>'LI 2M - SGS'!BO19</f>
        <v>0</v>
      </c>
      <c r="BP77" s="10">
        <f>'LI 2M - SGS'!BP19</f>
        <v>0</v>
      </c>
      <c r="BQ77" s="10">
        <f>'LI 2M - SGS'!BQ19</f>
        <v>0</v>
      </c>
      <c r="BR77" s="10">
        <f>'LI 2M - SGS'!BR19</f>
        <v>0</v>
      </c>
      <c r="BS77" s="10">
        <f>'LI 2M - SGS'!BS19</f>
        <v>0</v>
      </c>
      <c r="BT77" s="10">
        <f>'LI 2M - SGS'!BT19</f>
        <v>0</v>
      </c>
      <c r="BU77" s="10">
        <f>'LI 2M - SGS'!BU19</f>
        <v>0</v>
      </c>
      <c r="BV77" s="10">
        <f>'LI 2M - SGS'!BV19</f>
        <v>0</v>
      </c>
      <c r="BW77" s="10">
        <f>'LI 2M - SGS'!BW19</f>
        <v>0</v>
      </c>
      <c r="BX77" s="10">
        <f>'LI 2M - SGS'!BX19</f>
        <v>0</v>
      </c>
      <c r="BY77" s="10">
        <f>'LI 2M - SGS'!BY19</f>
        <v>0</v>
      </c>
      <c r="BZ77" s="10">
        <f>'LI 2M - SGS'!BZ19</f>
        <v>0</v>
      </c>
      <c r="CA77" s="10">
        <f>'LI 2M - SGS'!CA19</f>
        <v>0</v>
      </c>
      <c r="CB77" s="10">
        <f>'LI 2M - SGS'!CB19</f>
        <v>0</v>
      </c>
      <c r="CC77" s="10">
        <f>'LI 2M - SGS'!CC19</f>
        <v>0</v>
      </c>
      <c r="CD77" s="10">
        <f>'LI 2M - SGS'!CD19</f>
        <v>0</v>
      </c>
      <c r="CE77" s="10">
        <f>'LI 2M - SGS'!CE19</f>
        <v>0</v>
      </c>
      <c r="CF77" s="10">
        <f>'LI 2M - SGS'!CF19</f>
        <v>0</v>
      </c>
      <c r="CG77" s="10">
        <f>'LI 2M - SGS'!CG19</f>
        <v>0</v>
      </c>
      <c r="CH77" s="10">
        <f>'LI 2M - SGS'!CH19</f>
        <v>0</v>
      </c>
    </row>
    <row r="78" spans="2:87" x14ac:dyDescent="0.3">
      <c r="B78" s="62" t="s">
        <v>55</v>
      </c>
      <c r="C78" s="10">
        <f>'LI 3M - LGS'!C19</f>
        <v>0</v>
      </c>
      <c r="D78" s="10">
        <f>'LI 3M - LGS'!D19</f>
        <v>110106</v>
      </c>
      <c r="E78" s="10">
        <f>'LI 3M - LGS'!E19</f>
        <v>0</v>
      </c>
      <c r="F78" s="10">
        <f>'LI 3M - LGS'!F19</f>
        <v>204383</v>
      </c>
      <c r="G78" s="10">
        <f>'LI 3M - LGS'!G19</f>
        <v>0</v>
      </c>
      <c r="H78" s="10">
        <f>'LI 3M - LGS'!H19</f>
        <v>0</v>
      </c>
      <c r="I78" s="10">
        <f>'LI 3M - LGS'!I19</f>
        <v>0</v>
      </c>
      <c r="J78" s="10">
        <f>'LI 3M - LGS'!J19</f>
        <v>63643.7</v>
      </c>
      <c r="K78" s="10">
        <f>'LI 3M - LGS'!K19</f>
        <v>-31821.85</v>
      </c>
      <c r="L78" s="10">
        <f>'LI 3M - LGS'!L19</f>
        <v>0</v>
      </c>
      <c r="M78" s="10">
        <f>'LI 3M - LGS'!M19</f>
        <v>0</v>
      </c>
      <c r="N78" s="10">
        <f>'LI 3M - LGS'!N19</f>
        <v>0</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f>'LI 3M - LGS'!AZ19</f>
        <v>0</v>
      </c>
      <c r="BA78" s="10">
        <f>'LI 3M - LGS'!BA19</f>
        <v>0</v>
      </c>
      <c r="BB78" s="10">
        <f>'LI 3M - LGS'!BB19</f>
        <v>0</v>
      </c>
      <c r="BC78" s="10">
        <f>'LI 3M - LGS'!BC19</f>
        <v>0</v>
      </c>
      <c r="BD78" s="10">
        <f>'LI 3M - LGS'!BD19</f>
        <v>0</v>
      </c>
      <c r="BE78" s="10">
        <f>'LI 3M - LGS'!BE19</f>
        <v>0</v>
      </c>
      <c r="BF78" s="10">
        <f>'LI 3M - LGS'!BF19</f>
        <v>0</v>
      </c>
      <c r="BG78" s="10">
        <f>'LI 3M - LGS'!BG19</f>
        <v>0</v>
      </c>
      <c r="BH78" s="10">
        <f>'LI 3M - LGS'!BH19</f>
        <v>0</v>
      </c>
      <c r="BI78" s="10">
        <f>'LI 3M - LGS'!BI19</f>
        <v>0</v>
      </c>
      <c r="BJ78" s="10">
        <f>'LI 3M - LGS'!BJ19</f>
        <v>0</v>
      </c>
      <c r="BK78" s="10">
        <f>'LI 3M - LGS'!BK19</f>
        <v>0</v>
      </c>
      <c r="BL78" s="10">
        <f>'LI 3M - LGS'!BL19</f>
        <v>0</v>
      </c>
      <c r="BM78" s="10">
        <f>'LI 3M - LGS'!BM19</f>
        <v>0</v>
      </c>
      <c r="BN78" s="10">
        <f>'LI 3M - LGS'!BN19</f>
        <v>0</v>
      </c>
      <c r="BO78" s="10">
        <f>'LI 3M - LGS'!BO19</f>
        <v>0</v>
      </c>
      <c r="BP78" s="10">
        <f>'LI 3M - LGS'!BP19</f>
        <v>0</v>
      </c>
      <c r="BQ78" s="10">
        <f>'LI 3M - LGS'!BQ19</f>
        <v>0</v>
      </c>
      <c r="BR78" s="10">
        <f>'LI 3M - LGS'!BR19</f>
        <v>0</v>
      </c>
      <c r="BS78" s="10">
        <f>'LI 3M - LGS'!BS19</f>
        <v>0</v>
      </c>
      <c r="BT78" s="10">
        <f>'LI 3M - LGS'!BT19</f>
        <v>0</v>
      </c>
      <c r="BU78" s="10">
        <f>'LI 3M - LGS'!BU19</f>
        <v>0</v>
      </c>
      <c r="BV78" s="10">
        <f>'LI 3M - LGS'!BV19</f>
        <v>0</v>
      </c>
      <c r="BW78" s="10">
        <f>'LI 3M - LGS'!BW19</f>
        <v>0</v>
      </c>
      <c r="BX78" s="10">
        <f>'LI 3M - LGS'!BX19</f>
        <v>0</v>
      </c>
      <c r="BY78" s="10">
        <f>'LI 3M - LGS'!BY19</f>
        <v>0</v>
      </c>
      <c r="BZ78" s="10">
        <f>'LI 3M - LGS'!BZ19</f>
        <v>0</v>
      </c>
      <c r="CA78" s="10">
        <f>'LI 3M - LGS'!CA19</f>
        <v>0</v>
      </c>
      <c r="CB78" s="10">
        <f>'LI 3M - LGS'!CB19</f>
        <v>0</v>
      </c>
      <c r="CC78" s="10">
        <f>'LI 3M - LGS'!CC19</f>
        <v>0</v>
      </c>
      <c r="CD78" s="10">
        <f>'LI 3M - LGS'!CD19</f>
        <v>0</v>
      </c>
      <c r="CE78" s="10">
        <f>'LI 3M - LGS'!CE19</f>
        <v>0</v>
      </c>
      <c r="CF78" s="10">
        <f>'LI 3M - LGS'!CF19</f>
        <v>0</v>
      </c>
      <c r="CG78" s="10">
        <f>'LI 3M - LGS'!CG19</f>
        <v>0</v>
      </c>
      <c r="CH78" s="10">
        <f>'LI 3M - LGS'!CH19</f>
        <v>0</v>
      </c>
    </row>
    <row r="79" spans="2:87" x14ac:dyDescent="0.3">
      <c r="B79" s="62" t="s">
        <v>56</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89244</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f>'LI 4M - SPS'!AZ19</f>
        <v>0</v>
      </c>
      <c r="BA79" s="10">
        <f>'LI 4M - SPS'!BA19</f>
        <v>0</v>
      </c>
      <c r="BB79" s="10">
        <f>'LI 4M - SPS'!BB19</f>
        <v>0</v>
      </c>
      <c r="BC79" s="10">
        <f>'LI 4M - SPS'!BC19</f>
        <v>0</v>
      </c>
      <c r="BD79" s="10">
        <f>'LI 4M - SPS'!BD19</f>
        <v>0</v>
      </c>
      <c r="BE79" s="10">
        <f>'LI 4M - SPS'!BE19</f>
        <v>0</v>
      </c>
      <c r="BF79" s="10">
        <f>'LI 4M - SPS'!BF19</f>
        <v>0</v>
      </c>
      <c r="BG79" s="10">
        <f>'LI 4M - SPS'!BG19</f>
        <v>0</v>
      </c>
      <c r="BH79" s="10">
        <f>'LI 4M - SPS'!BH19</f>
        <v>0</v>
      </c>
      <c r="BI79" s="10">
        <f>'LI 4M - SPS'!BI19</f>
        <v>0</v>
      </c>
      <c r="BJ79" s="10">
        <f>'LI 4M - SPS'!BJ19</f>
        <v>0</v>
      </c>
      <c r="BK79" s="10">
        <f>'LI 4M - SPS'!BK19</f>
        <v>0</v>
      </c>
      <c r="BL79" s="10">
        <f>'LI 4M - SPS'!BL19</f>
        <v>0</v>
      </c>
      <c r="BM79" s="10">
        <f>'LI 4M - SPS'!BM19</f>
        <v>0</v>
      </c>
      <c r="BN79" s="10">
        <f>'LI 4M - SPS'!BN19</f>
        <v>0</v>
      </c>
      <c r="BO79" s="10">
        <f>'LI 4M - SPS'!BO19</f>
        <v>0</v>
      </c>
      <c r="BP79" s="10">
        <f>'LI 4M - SPS'!BP19</f>
        <v>0</v>
      </c>
      <c r="BQ79" s="10">
        <f>'LI 4M - SPS'!BQ19</f>
        <v>0</v>
      </c>
      <c r="BR79" s="10">
        <f>'LI 4M - SPS'!BR19</f>
        <v>0</v>
      </c>
      <c r="BS79" s="10">
        <f>'LI 4M - SPS'!BS19</f>
        <v>0</v>
      </c>
      <c r="BT79" s="10">
        <f>'LI 4M - SPS'!BT19</f>
        <v>0</v>
      </c>
      <c r="BU79" s="10">
        <f>'LI 4M - SPS'!BU19</f>
        <v>0</v>
      </c>
      <c r="BV79" s="10">
        <f>'LI 4M - SPS'!BV19</f>
        <v>0</v>
      </c>
      <c r="BW79" s="10">
        <f>'LI 4M - SPS'!BW19</f>
        <v>0</v>
      </c>
      <c r="BX79" s="10">
        <f>'LI 4M - SPS'!BX19</f>
        <v>0</v>
      </c>
      <c r="BY79" s="10">
        <f>'LI 4M - SPS'!BY19</f>
        <v>0</v>
      </c>
      <c r="BZ79" s="10">
        <f>'LI 4M - SPS'!BZ19</f>
        <v>0</v>
      </c>
      <c r="CA79" s="10">
        <f>'LI 4M - SPS'!CA19</f>
        <v>0</v>
      </c>
      <c r="CB79" s="10">
        <f>'LI 4M - SPS'!CB19</f>
        <v>0</v>
      </c>
      <c r="CC79" s="10">
        <f>'LI 4M - SPS'!CC19</f>
        <v>0</v>
      </c>
      <c r="CD79" s="10">
        <f>'LI 4M - SPS'!CD19</f>
        <v>0</v>
      </c>
      <c r="CE79" s="10">
        <f>'LI 4M - SPS'!CE19</f>
        <v>0</v>
      </c>
      <c r="CF79" s="10">
        <f>'LI 4M - SPS'!CF19</f>
        <v>0</v>
      </c>
      <c r="CG79" s="10">
        <f>'LI 4M - SPS'!CG19</f>
        <v>0</v>
      </c>
      <c r="CH79" s="10">
        <f>'LI 4M - SPS'!CH19</f>
        <v>0</v>
      </c>
    </row>
    <row r="80" spans="2:87" ht="15" thickBot="1" x14ac:dyDescent="0.35">
      <c r="B80" s="37" t="s">
        <v>57</v>
      </c>
      <c r="C80" s="155">
        <f>'LI 11M - LPS'!C19</f>
        <v>0</v>
      </c>
      <c r="D80" s="155">
        <f>'LI 11M - LPS'!D19</f>
        <v>0</v>
      </c>
      <c r="E80" s="155">
        <f>'LI 11M - LPS'!E19</f>
        <v>0</v>
      </c>
      <c r="F80" s="155">
        <f>'LI 11M - LPS'!F19</f>
        <v>0</v>
      </c>
      <c r="G80" s="155">
        <f>'LI 11M - LPS'!G19</f>
        <v>0</v>
      </c>
      <c r="H80" s="155">
        <f>'LI 11M - LPS'!H19</f>
        <v>0</v>
      </c>
      <c r="I80" s="155">
        <f>'LI 11M - LPS'!I19</f>
        <v>0</v>
      </c>
      <c r="J80" s="155">
        <f>'LI 11M - LPS'!J19</f>
        <v>0</v>
      </c>
      <c r="K80" s="155">
        <f>'LI 11M - LPS'!K19</f>
        <v>0</v>
      </c>
      <c r="L80" s="155">
        <f>'LI 11M - LPS'!L19</f>
        <v>0</v>
      </c>
      <c r="M80" s="155">
        <f>'LI 11M - LPS'!M19</f>
        <v>0</v>
      </c>
      <c r="N80" s="155">
        <f>'LI 11M - LPS'!N19</f>
        <v>0</v>
      </c>
      <c r="O80" s="155">
        <f>'LI 11M - LPS'!O19</f>
        <v>0</v>
      </c>
      <c r="P80" s="155">
        <f>'LI 11M - LPS'!P19</f>
        <v>0</v>
      </c>
      <c r="Q80" s="73">
        <f>'LI 11M - LPS'!Q19</f>
        <v>0</v>
      </c>
      <c r="R80" s="73">
        <f>'LI 11M - LPS'!R19</f>
        <v>0</v>
      </c>
      <c r="S80" s="73">
        <f>'LI 11M - LPS'!S19</f>
        <v>0</v>
      </c>
      <c r="T80" s="73">
        <f>'LI 11M - LPS'!T19</f>
        <v>0</v>
      </c>
      <c r="U80" s="73">
        <f>'LI 11M - LPS'!U19</f>
        <v>0</v>
      </c>
      <c r="V80" s="73">
        <f>'LI 11M - LPS'!V19</f>
        <v>0</v>
      </c>
      <c r="W80" s="73">
        <f>'LI 11M - LPS'!W19</f>
        <v>0</v>
      </c>
      <c r="X80" s="73">
        <f>'LI 11M - LPS'!X19</f>
        <v>0</v>
      </c>
      <c r="Y80" s="73">
        <f>'LI 11M - LPS'!Y19</f>
        <v>0</v>
      </c>
      <c r="Z80" s="73">
        <f>'LI 11M - LPS'!Z19</f>
        <v>0</v>
      </c>
      <c r="AA80" s="73">
        <f>'LI 11M - LPS'!AA19</f>
        <v>0</v>
      </c>
      <c r="AB80" s="73">
        <f>'LI 11M - LPS'!AB19</f>
        <v>0</v>
      </c>
      <c r="AC80" s="73">
        <f>'LI 11M - LPS'!AC19</f>
        <v>0</v>
      </c>
      <c r="AD80" s="73">
        <f>'LI 11M - LPS'!AD19</f>
        <v>0</v>
      </c>
      <c r="AE80" s="73">
        <f>'LI 11M - LPS'!AE19</f>
        <v>0</v>
      </c>
      <c r="AF80" s="73">
        <f>'LI 11M - LPS'!AF19</f>
        <v>0</v>
      </c>
      <c r="AG80" s="73">
        <f>'LI 11M - LPS'!AG19</f>
        <v>0</v>
      </c>
      <c r="AH80" s="73">
        <f>'LI 11M - LPS'!AH19</f>
        <v>0</v>
      </c>
      <c r="AI80" s="73">
        <f>'LI 11M - LPS'!AI19</f>
        <v>0</v>
      </c>
      <c r="AJ80" s="73">
        <f>'LI 11M - LPS'!AJ19</f>
        <v>0</v>
      </c>
      <c r="AK80" s="73">
        <f>'LI 11M - LPS'!AK19</f>
        <v>0</v>
      </c>
      <c r="AL80" s="73">
        <f>'LI 11M - LPS'!AL19</f>
        <v>0</v>
      </c>
      <c r="AM80" s="73">
        <f>'LI 11M - LPS'!AM19</f>
        <v>0</v>
      </c>
      <c r="AN80" s="73">
        <f>'LI 11M - LPS'!AN19</f>
        <v>0</v>
      </c>
      <c r="AO80" s="73">
        <f>'LI 11M - LPS'!AO19</f>
        <v>0</v>
      </c>
      <c r="AP80" s="73">
        <f>'LI 11M - LPS'!AP19</f>
        <v>0</v>
      </c>
      <c r="AQ80" s="73">
        <f>'LI 11M - LPS'!AQ19</f>
        <v>0</v>
      </c>
      <c r="AR80" s="73">
        <f>'LI 11M - LPS'!AR19</f>
        <v>0</v>
      </c>
      <c r="AS80" s="73">
        <f>'LI 11M - LPS'!AS19</f>
        <v>0</v>
      </c>
      <c r="AT80" s="73">
        <f>'LI 11M - LPS'!AT19</f>
        <v>0</v>
      </c>
      <c r="AU80" s="73">
        <f>'LI 11M - LPS'!AU19</f>
        <v>0</v>
      </c>
      <c r="AV80" s="73">
        <f>'LI 11M - LPS'!AV19</f>
        <v>0</v>
      </c>
      <c r="AW80" s="73">
        <f>'LI 11M - LPS'!AW19</f>
        <v>0</v>
      </c>
      <c r="AX80" s="73">
        <f>'LI 11M - LPS'!AX19</f>
        <v>0</v>
      </c>
      <c r="AY80" s="73">
        <f>'LI 11M - LPS'!AY19</f>
        <v>0</v>
      </c>
      <c r="AZ80" s="73">
        <f>'LI 11M - LPS'!AZ19</f>
        <v>0</v>
      </c>
      <c r="BA80" s="73">
        <f>'LI 11M - LPS'!BA19</f>
        <v>0</v>
      </c>
      <c r="BB80" s="73">
        <f>'LI 11M - LPS'!BB19</f>
        <v>0</v>
      </c>
      <c r="BC80" s="73">
        <f>'LI 11M - LPS'!BC19</f>
        <v>0</v>
      </c>
      <c r="BD80" s="73">
        <f>'LI 11M - LPS'!BD19</f>
        <v>0</v>
      </c>
      <c r="BE80" s="73">
        <f>'LI 11M - LPS'!BE19</f>
        <v>0</v>
      </c>
      <c r="BF80" s="73">
        <f>'LI 11M - LPS'!BF19</f>
        <v>0</v>
      </c>
      <c r="BG80" s="73">
        <f>'LI 11M - LPS'!BG19</f>
        <v>0</v>
      </c>
      <c r="BH80" s="73">
        <f>'LI 11M - LPS'!BH19</f>
        <v>0</v>
      </c>
      <c r="BI80" s="73">
        <f>'LI 11M - LPS'!BI19</f>
        <v>0</v>
      </c>
      <c r="BJ80" s="73">
        <f>'LI 11M - LPS'!BJ19</f>
        <v>0</v>
      </c>
      <c r="BK80" s="73">
        <f>'LI 11M - LPS'!BK19</f>
        <v>0</v>
      </c>
      <c r="BL80" s="73">
        <f>'LI 11M - LPS'!BL19</f>
        <v>0</v>
      </c>
      <c r="BM80" s="73">
        <f>'LI 11M - LPS'!BM19</f>
        <v>0</v>
      </c>
      <c r="BN80" s="73">
        <f>'LI 11M - LPS'!BN19</f>
        <v>0</v>
      </c>
      <c r="BO80" s="73">
        <f>'LI 11M - LPS'!BO19</f>
        <v>0</v>
      </c>
      <c r="BP80" s="73">
        <f>'LI 11M - LPS'!BP19</f>
        <v>0</v>
      </c>
      <c r="BQ80" s="73">
        <f>'LI 11M - LPS'!BQ19</f>
        <v>0</v>
      </c>
      <c r="BR80" s="73">
        <f>'LI 11M - LPS'!BR19</f>
        <v>0</v>
      </c>
      <c r="BS80" s="73">
        <f>'LI 11M - LPS'!BS19</f>
        <v>0</v>
      </c>
      <c r="BT80" s="73">
        <f>'LI 11M - LPS'!BT19</f>
        <v>0</v>
      </c>
      <c r="BU80" s="73">
        <f>'LI 11M - LPS'!BU19</f>
        <v>0</v>
      </c>
      <c r="BV80" s="73">
        <f>'LI 11M - LPS'!BV19</f>
        <v>0</v>
      </c>
      <c r="BW80" s="73">
        <f>'LI 11M - LPS'!BW19</f>
        <v>0</v>
      </c>
      <c r="BX80" s="73">
        <f>'LI 11M - LPS'!BX19</f>
        <v>0</v>
      </c>
      <c r="BY80" s="73">
        <f>'LI 11M - LPS'!BY19</f>
        <v>0</v>
      </c>
      <c r="BZ80" s="73">
        <f>'LI 11M - LPS'!BZ19</f>
        <v>0</v>
      </c>
      <c r="CA80" s="73">
        <f>'LI 11M - LPS'!CA19</f>
        <v>0</v>
      </c>
      <c r="CB80" s="73">
        <f>'LI 11M - LPS'!CB19</f>
        <v>0</v>
      </c>
      <c r="CC80" s="73">
        <f>'LI 11M - LPS'!CC19</f>
        <v>0</v>
      </c>
      <c r="CD80" s="73">
        <f>'LI 11M - LPS'!CD19</f>
        <v>0</v>
      </c>
      <c r="CE80" s="73">
        <f>'LI 11M - LPS'!CE19</f>
        <v>0</v>
      </c>
      <c r="CF80" s="73">
        <f>'LI 11M - LPS'!CF19</f>
        <v>0</v>
      </c>
      <c r="CG80" s="73">
        <f>'LI 11M - LPS'!CG19</f>
        <v>0</v>
      </c>
      <c r="CH80" s="73">
        <f>'LI 11M - LPS'!CH19</f>
        <v>0</v>
      </c>
    </row>
    <row r="81" spans="1:99" ht="15" thickBot="1" x14ac:dyDescent="0.35">
      <c r="B81" s="63" t="s">
        <v>44</v>
      </c>
      <c r="C81" s="84">
        <f>SUM(C76:C80)</f>
        <v>0</v>
      </c>
      <c r="D81" s="85">
        <f t="shared" ref="D81:BO81" si="79">SUM(D76:D80)</f>
        <v>316128.08</v>
      </c>
      <c r="E81" s="85">
        <f t="shared" si="79"/>
        <v>72905.94</v>
      </c>
      <c r="F81" s="85">
        <f t="shared" si="79"/>
        <v>1087392.53</v>
      </c>
      <c r="G81" s="85">
        <f t="shared" si="79"/>
        <v>22175.919999999998</v>
      </c>
      <c r="H81" s="85">
        <f t="shared" si="79"/>
        <v>1975805.8399999996</v>
      </c>
      <c r="I81" s="85">
        <f t="shared" si="79"/>
        <v>506789.47600000002</v>
      </c>
      <c r="J81" s="85">
        <f t="shared" si="79"/>
        <v>3254834.1799999997</v>
      </c>
      <c r="K81" s="85">
        <f t="shared" si="79"/>
        <v>1106657.6399999999</v>
      </c>
      <c r="L81" s="85">
        <f t="shared" si="79"/>
        <v>1657418.7400000002</v>
      </c>
      <c r="M81" s="85">
        <f t="shared" si="79"/>
        <v>2324938.67</v>
      </c>
      <c r="N81" s="85">
        <f t="shared" si="79"/>
        <v>982372.88000000012</v>
      </c>
      <c r="O81" s="85">
        <f t="shared" si="79"/>
        <v>0</v>
      </c>
      <c r="P81" s="85">
        <f t="shared" si="79"/>
        <v>0</v>
      </c>
      <c r="Q81" s="74">
        <f t="shared" si="79"/>
        <v>0</v>
      </c>
      <c r="R81" s="74">
        <f t="shared" si="79"/>
        <v>0</v>
      </c>
      <c r="S81" s="74">
        <f t="shared" si="79"/>
        <v>0</v>
      </c>
      <c r="T81" s="74">
        <f t="shared" si="79"/>
        <v>0</v>
      </c>
      <c r="U81" s="74">
        <f t="shared" si="79"/>
        <v>0</v>
      </c>
      <c r="V81" s="74">
        <f t="shared" si="79"/>
        <v>0</v>
      </c>
      <c r="W81" s="74">
        <f t="shared" si="79"/>
        <v>0</v>
      </c>
      <c r="X81" s="74">
        <f t="shared" si="79"/>
        <v>0</v>
      </c>
      <c r="Y81" s="74">
        <f t="shared" si="79"/>
        <v>0</v>
      </c>
      <c r="Z81" s="74">
        <f t="shared" si="79"/>
        <v>0</v>
      </c>
      <c r="AA81" s="74">
        <f t="shared" si="79"/>
        <v>0</v>
      </c>
      <c r="AB81" s="74">
        <f t="shared" si="79"/>
        <v>0</v>
      </c>
      <c r="AC81" s="74">
        <f t="shared" si="79"/>
        <v>0</v>
      </c>
      <c r="AD81" s="74">
        <f t="shared" si="79"/>
        <v>0</v>
      </c>
      <c r="AE81" s="74">
        <f t="shared" si="79"/>
        <v>0</v>
      </c>
      <c r="AF81" s="74">
        <f t="shared" si="79"/>
        <v>0</v>
      </c>
      <c r="AG81" s="74">
        <f t="shared" si="79"/>
        <v>0</v>
      </c>
      <c r="AH81" s="74">
        <f t="shared" si="79"/>
        <v>0</v>
      </c>
      <c r="AI81" s="74">
        <f t="shared" si="79"/>
        <v>0</v>
      </c>
      <c r="AJ81" s="74">
        <f t="shared" si="79"/>
        <v>0</v>
      </c>
      <c r="AK81" s="74">
        <f t="shared" si="79"/>
        <v>0</v>
      </c>
      <c r="AL81" s="74">
        <f t="shared" si="79"/>
        <v>0</v>
      </c>
      <c r="AM81" s="74">
        <f t="shared" si="79"/>
        <v>0</v>
      </c>
      <c r="AN81" s="74">
        <f t="shared" si="79"/>
        <v>0</v>
      </c>
      <c r="AO81" s="74">
        <f t="shared" si="79"/>
        <v>0</v>
      </c>
      <c r="AP81" s="74">
        <f t="shared" si="79"/>
        <v>0</v>
      </c>
      <c r="AQ81" s="74">
        <f t="shared" si="79"/>
        <v>0</v>
      </c>
      <c r="AR81" s="74">
        <f t="shared" si="79"/>
        <v>0</v>
      </c>
      <c r="AS81" s="74">
        <f t="shared" si="79"/>
        <v>0</v>
      </c>
      <c r="AT81" s="74">
        <f t="shared" si="79"/>
        <v>0</v>
      </c>
      <c r="AU81" s="74">
        <f t="shared" si="79"/>
        <v>0</v>
      </c>
      <c r="AV81" s="74">
        <f t="shared" si="79"/>
        <v>0</v>
      </c>
      <c r="AW81" s="74">
        <f t="shared" si="79"/>
        <v>0</v>
      </c>
      <c r="AX81" s="74">
        <f t="shared" si="79"/>
        <v>0</v>
      </c>
      <c r="AY81" s="74">
        <f t="shared" si="79"/>
        <v>0</v>
      </c>
      <c r="AZ81" s="74">
        <f t="shared" si="79"/>
        <v>0</v>
      </c>
      <c r="BA81" s="74">
        <f t="shared" si="79"/>
        <v>0</v>
      </c>
      <c r="BB81" s="74">
        <f t="shared" si="79"/>
        <v>0</v>
      </c>
      <c r="BC81" s="74">
        <f t="shared" si="79"/>
        <v>0</v>
      </c>
      <c r="BD81" s="74">
        <f t="shared" si="79"/>
        <v>0</v>
      </c>
      <c r="BE81" s="74">
        <f t="shared" si="79"/>
        <v>0</v>
      </c>
      <c r="BF81" s="74">
        <f t="shared" si="79"/>
        <v>0</v>
      </c>
      <c r="BG81" s="74">
        <f t="shared" si="79"/>
        <v>0</v>
      </c>
      <c r="BH81" s="74">
        <f t="shared" si="79"/>
        <v>0</v>
      </c>
      <c r="BI81" s="74">
        <f t="shared" si="79"/>
        <v>0</v>
      </c>
      <c r="BJ81" s="74">
        <f t="shared" si="79"/>
        <v>0</v>
      </c>
      <c r="BK81" s="74">
        <f t="shared" si="79"/>
        <v>0</v>
      </c>
      <c r="BL81" s="74">
        <f t="shared" si="79"/>
        <v>0</v>
      </c>
      <c r="BM81" s="74">
        <f t="shared" si="79"/>
        <v>0</v>
      </c>
      <c r="BN81" s="74">
        <f t="shared" si="79"/>
        <v>0</v>
      </c>
      <c r="BO81" s="74">
        <f t="shared" si="79"/>
        <v>0</v>
      </c>
      <c r="BP81" s="74">
        <f t="shared" ref="BP81:CH81" si="80">SUM(BP76:BP80)</f>
        <v>0</v>
      </c>
      <c r="BQ81" s="74">
        <f t="shared" si="80"/>
        <v>0</v>
      </c>
      <c r="BR81" s="74">
        <f t="shared" si="80"/>
        <v>0</v>
      </c>
      <c r="BS81" s="74">
        <f t="shared" si="80"/>
        <v>0</v>
      </c>
      <c r="BT81" s="74">
        <f t="shared" si="80"/>
        <v>0</v>
      </c>
      <c r="BU81" s="74">
        <f t="shared" si="80"/>
        <v>0</v>
      </c>
      <c r="BV81" s="74">
        <f t="shared" si="80"/>
        <v>0</v>
      </c>
      <c r="BW81" s="74">
        <f t="shared" si="80"/>
        <v>0</v>
      </c>
      <c r="BX81" s="74">
        <f t="shared" si="80"/>
        <v>0</v>
      </c>
      <c r="BY81" s="74">
        <f t="shared" si="80"/>
        <v>0</v>
      </c>
      <c r="BZ81" s="74">
        <f t="shared" si="80"/>
        <v>0</v>
      </c>
      <c r="CA81" s="74">
        <f t="shared" si="80"/>
        <v>0</v>
      </c>
      <c r="CB81" s="74">
        <f t="shared" si="80"/>
        <v>0</v>
      </c>
      <c r="CC81" s="74">
        <f t="shared" si="80"/>
        <v>0</v>
      </c>
      <c r="CD81" s="74">
        <f t="shared" si="80"/>
        <v>0</v>
      </c>
      <c r="CE81" s="74">
        <f t="shared" si="80"/>
        <v>0</v>
      </c>
      <c r="CF81" s="74">
        <f t="shared" si="80"/>
        <v>0</v>
      </c>
      <c r="CG81" s="74">
        <f t="shared" si="80"/>
        <v>0</v>
      </c>
      <c r="CH81" s="76">
        <f t="shared" si="80"/>
        <v>0</v>
      </c>
    </row>
    <row r="85" spans="1:99" ht="18" customHeight="1" x14ac:dyDescent="0.3">
      <c r="A85" s="572" t="s">
        <v>122</v>
      </c>
      <c r="B85" s="572"/>
      <c r="C85" s="229" t="s">
        <v>118</v>
      </c>
    </row>
    <row r="86" spans="1:99" ht="15" thickBot="1" x14ac:dyDescent="0.35">
      <c r="A86" s="572"/>
      <c r="B86" s="572"/>
    </row>
    <row r="87" spans="1:99" ht="15" thickBot="1" x14ac:dyDescent="0.35">
      <c r="B87" s="60" t="s">
        <v>103</v>
      </c>
      <c r="C87" s="55">
        <f>C59</f>
        <v>43831</v>
      </c>
      <c r="D87" s="55">
        <f t="shared" ref="D87:BO87" si="81">D59</f>
        <v>43862</v>
      </c>
      <c r="E87" s="55">
        <f t="shared" si="81"/>
        <v>43891</v>
      </c>
      <c r="F87" s="55">
        <f t="shared" si="81"/>
        <v>43922</v>
      </c>
      <c r="G87" s="55">
        <f t="shared" si="81"/>
        <v>43952</v>
      </c>
      <c r="H87" s="55">
        <f t="shared" si="81"/>
        <v>43983</v>
      </c>
      <c r="I87" s="55">
        <f t="shared" si="81"/>
        <v>44013</v>
      </c>
      <c r="J87" s="55">
        <f t="shared" si="81"/>
        <v>44044</v>
      </c>
      <c r="K87" s="55">
        <f t="shared" si="81"/>
        <v>44075</v>
      </c>
      <c r="L87" s="55">
        <f t="shared" si="81"/>
        <v>44105</v>
      </c>
      <c r="M87" s="55">
        <f t="shared" si="81"/>
        <v>44136</v>
      </c>
      <c r="N87" s="55">
        <f t="shared" si="81"/>
        <v>44166</v>
      </c>
      <c r="O87" s="55">
        <f t="shared" si="81"/>
        <v>44197</v>
      </c>
      <c r="P87" s="55">
        <f t="shared" si="81"/>
        <v>44228</v>
      </c>
      <c r="Q87" s="55">
        <f t="shared" si="81"/>
        <v>44256</v>
      </c>
      <c r="R87" s="55">
        <f t="shared" si="81"/>
        <v>44287</v>
      </c>
      <c r="S87" s="55">
        <f t="shared" si="81"/>
        <v>44317</v>
      </c>
      <c r="T87" s="55">
        <f t="shared" si="81"/>
        <v>44348</v>
      </c>
      <c r="U87" s="55">
        <f t="shared" si="81"/>
        <v>44378</v>
      </c>
      <c r="V87" s="55">
        <f t="shared" si="81"/>
        <v>44409</v>
      </c>
      <c r="W87" s="55">
        <f t="shared" si="81"/>
        <v>44440</v>
      </c>
      <c r="X87" s="55">
        <f t="shared" si="81"/>
        <v>44470</v>
      </c>
      <c r="Y87" s="55">
        <f t="shared" si="81"/>
        <v>44501</v>
      </c>
      <c r="Z87" s="55">
        <f t="shared" si="81"/>
        <v>44531</v>
      </c>
      <c r="AA87" s="55">
        <f t="shared" si="81"/>
        <v>44562</v>
      </c>
      <c r="AB87" s="55">
        <f t="shared" si="81"/>
        <v>44593</v>
      </c>
      <c r="AC87" s="55">
        <f t="shared" si="81"/>
        <v>44621</v>
      </c>
      <c r="AD87" s="55">
        <f t="shared" si="81"/>
        <v>44652</v>
      </c>
      <c r="AE87" s="55">
        <f t="shared" si="81"/>
        <v>44682</v>
      </c>
      <c r="AF87" s="55">
        <f t="shared" si="81"/>
        <v>44713</v>
      </c>
      <c r="AG87" s="55">
        <f t="shared" si="81"/>
        <v>44743</v>
      </c>
      <c r="AH87" s="55">
        <f t="shared" si="81"/>
        <v>44774</v>
      </c>
      <c r="AI87" s="55">
        <f t="shared" si="81"/>
        <v>44805</v>
      </c>
      <c r="AJ87" s="55">
        <f t="shared" si="81"/>
        <v>44835</v>
      </c>
      <c r="AK87" s="55">
        <f t="shared" si="81"/>
        <v>44866</v>
      </c>
      <c r="AL87" s="55">
        <f t="shared" si="81"/>
        <v>44896</v>
      </c>
      <c r="AM87" s="55">
        <f t="shared" si="81"/>
        <v>44927</v>
      </c>
      <c r="AN87" s="55">
        <f t="shared" si="81"/>
        <v>44958</v>
      </c>
      <c r="AO87" s="55">
        <f t="shared" si="81"/>
        <v>44986</v>
      </c>
      <c r="AP87" s="55">
        <f t="shared" si="81"/>
        <v>45017</v>
      </c>
      <c r="AQ87" s="55">
        <f t="shared" si="81"/>
        <v>45047</v>
      </c>
      <c r="AR87" s="55">
        <f t="shared" si="81"/>
        <v>45078</v>
      </c>
      <c r="AS87" s="55">
        <f t="shared" si="81"/>
        <v>45108</v>
      </c>
      <c r="AT87" s="55">
        <f t="shared" si="81"/>
        <v>45139</v>
      </c>
      <c r="AU87" s="55">
        <f t="shared" si="81"/>
        <v>45170</v>
      </c>
      <c r="AV87" s="55">
        <f t="shared" si="81"/>
        <v>45200</v>
      </c>
      <c r="AW87" s="55">
        <f t="shared" si="81"/>
        <v>45231</v>
      </c>
      <c r="AX87" s="55">
        <f t="shared" si="81"/>
        <v>45261</v>
      </c>
      <c r="AY87" s="55">
        <f t="shared" si="81"/>
        <v>45292</v>
      </c>
      <c r="AZ87" s="55">
        <f t="shared" si="81"/>
        <v>45323</v>
      </c>
      <c r="BA87" s="55">
        <f t="shared" si="81"/>
        <v>45352</v>
      </c>
      <c r="BB87" s="55">
        <f t="shared" si="81"/>
        <v>45383</v>
      </c>
      <c r="BC87" s="55">
        <f t="shared" si="81"/>
        <v>45413</v>
      </c>
      <c r="BD87" s="55">
        <f t="shared" si="81"/>
        <v>45444</v>
      </c>
      <c r="BE87" s="55">
        <f t="shared" si="81"/>
        <v>45474</v>
      </c>
      <c r="BF87" s="55">
        <f t="shared" si="81"/>
        <v>45505</v>
      </c>
      <c r="BG87" s="55">
        <f t="shared" si="81"/>
        <v>45536</v>
      </c>
      <c r="BH87" s="55">
        <f t="shared" si="81"/>
        <v>45566</v>
      </c>
      <c r="BI87" s="55">
        <f t="shared" si="81"/>
        <v>45597</v>
      </c>
      <c r="BJ87" s="55">
        <f t="shared" si="81"/>
        <v>45627</v>
      </c>
      <c r="BK87" s="55">
        <f t="shared" si="81"/>
        <v>45658</v>
      </c>
      <c r="BL87" s="55">
        <f t="shared" si="81"/>
        <v>45689</v>
      </c>
      <c r="BM87" s="55">
        <f t="shared" si="81"/>
        <v>45717</v>
      </c>
      <c r="BN87" s="55">
        <f t="shared" si="81"/>
        <v>45748</v>
      </c>
      <c r="BO87" s="55">
        <f t="shared" si="81"/>
        <v>45778</v>
      </c>
      <c r="BP87" s="55">
        <f t="shared" ref="BP87:CH87" si="82">BP59</f>
        <v>45809</v>
      </c>
      <c r="BQ87" s="55">
        <f t="shared" si="82"/>
        <v>45839</v>
      </c>
      <c r="BR87" s="55">
        <f t="shared" si="82"/>
        <v>45870</v>
      </c>
      <c r="BS87" s="55">
        <f t="shared" si="82"/>
        <v>45901</v>
      </c>
      <c r="BT87" s="55">
        <f t="shared" si="82"/>
        <v>45931</v>
      </c>
      <c r="BU87" s="55">
        <f t="shared" si="82"/>
        <v>45962</v>
      </c>
      <c r="BV87" s="55">
        <f t="shared" si="82"/>
        <v>45992</v>
      </c>
      <c r="BW87" s="55">
        <f t="shared" si="82"/>
        <v>46023</v>
      </c>
      <c r="BX87" s="55">
        <f t="shared" si="82"/>
        <v>46054</v>
      </c>
      <c r="BY87" s="55">
        <f t="shared" si="82"/>
        <v>46082</v>
      </c>
      <c r="BZ87" s="55">
        <f t="shared" si="82"/>
        <v>46113</v>
      </c>
      <c r="CA87" s="55">
        <f t="shared" si="82"/>
        <v>46143</v>
      </c>
      <c r="CB87" s="55">
        <f t="shared" si="82"/>
        <v>46174</v>
      </c>
      <c r="CC87" s="55">
        <f t="shared" si="82"/>
        <v>46204</v>
      </c>
      <c r="CD87" s="55">
        <f t="shared" si="82"/>
        <v>46235</v>
      </c>
      <c r="CE87" s="55">
        <f t="shared" si="82"/>
        <v>46266</v>
      </c>
      <c r="CF87" s="55">
        <f t="shared" si="82"/>
        <v>46296</v>
      </c>
      <c r="CG87" s="55">
        <f t="shared" si="82"/>
        <v>46327</v>
      </c>
      <c r="CH87" s="187">
        <f t="shared" si="82"/>
        <v>46357</v>
      </c>
      <c r="CI87" s="48"/>
      <c r="CJ87" s="48"/>
      <c r="CK87" s="48"/>
      <c r="CL87" s="48"/>
      <c r="CM87" s="48"/>
      <c r="CN87" s="48"/>
      <c r="CO87" s="48"/>
      <c r="CP87" s="48"/>
      <c r="CQ87" s="48"/>
      <c r="CR87" s="48"/>
      <c r="CS87" s="48"/>
      <c r="CT87" s="48"/>
      <c r="CU87" s="48"/>
    </row>
    <row r="88" spans="1:99" x14ac:dyDescent="0.3">
      <c r="B88" s="61" t="s">
        <v>48</v>
      </c>
      <c r="C88" s="57">
        <f t="shared" ref="C88:M92" si="83">IF(C$4="X",C96+C104,0)</f>
        <v>76242.349599127818</v>
      </c>
      <c r="D88" s="57">
        <f t="shared" si="83"/>
        <v>80722.007066265985</v>
      </c>
      <c r="E88" s="57">
        <f t="shared" si="83"/>
        <v>84649.15950506035</v>
      </c>
      <c r="F88" s="57">
        <f t="shared" si="83"/>
        <v>56143.668231683259</v>
      </c>
      <c r="G88" s="57">
        <f t="shared" si="83"/>
        <v>76134.404489344422</v>
      </c>
      <c r="H88" s="57">
        <f t="shared" si="83"/>
        <v>371237.46812418482</v>
      </c>
      <c r="I88" s="57">
        <f t="shared" si="83"/>
        <v>616814.72907506966</v>
      </c>
      <c r="J88" s="57">
        <f t="shared" si="83"/>
        <v>792839.27026242553</v>
      </c>
      <c r="K88" s="57">
        <f t="shared" si="83"/>
        <v>675744.37232464226</v>
      </c>
      <c r="L88" s="57">
        <f t="shared" si="83"/>
        <v>299988.58661112911</v>
      </c>
      <c r="M88" s="57">
        <f t="shared" si="83"/>
        <v>434257.15594980831</v>
      </c>
      <c r="N88" s="57">
        <f t="shared" ref="N88:BO92" si="84">IF(N$4="X",N96+N104,0)</f>
        <v>619921.54857468943</v>
      </c>
      <c r="O88" s="57">
        <f t="shared" si="84"/>
        <v>652740.78191393497</v>
      </c>
      <c r="P88" s="57">
        <f t="shared" si="84"/>
        <v>579239.95424057369</v>
      </c>
      <c r="Q88" s="57">
        <f t="shared" si="84"/>
        <v>581633.37319696264</v>
      </c>
      <c r="R88" s="57">
        <f t="shared" si="84"/>
        <v>491566.09550420789</v>
      </c>
      <c r="S88" s="57">
        <f t="shared" si="84"/>
        <v>520011.79968085315</v>
      </c>
      <c r="T88" s="57">
        <f t="shared" si="84"/>
        <v>1385643.4507142489</v>
      </c>
      <c r="U88" s="57">
        <f t="shared" si="84"/>
        <v>1597658.5034591393</v>
      </c>
      <c r="V88" s="57">
        <f t="shared" si="84"/>
        <v>1581184.9332055126</v>
      </c>
      <c r="W88" s="57">
        <f t="shared" si="84"/>
        <v>0</v>
      </c>
      <c r="X88" s="57">
        <f t="shared" si="84"/>
        <v>0</v>
      </c>
      <c r="Y88" s="57">
        <f t="shared" si="84"/>
        <v>0</v>
      </c>
      <c r="Z88" s="57">
        <f t="shared" si="84"/>
        <v>0</v>
      </c>
      <c r="AA88" s="57">
        <f t="shared" si="84"/>
        <v>0</v>
      </c>
      <c r="AB88" s="57">
        <f t="shared" si="84"/>
        <v>0</v>
      </c>
      <c r="AC88" s="57">
        <f t="shared" si="84"/>
        <v>0</v>
      </c>
      <c r="AD88" s="57">
        <f t="shared" si="84"/>
        <v>0</v>
      </c>
      <c r="AE88" s="57">
        <f t="shared" si="84"/>
        <v>0</v>
      </c>
      <c r="AF88" s="57">
        <f t="shared" si="84"/>
        <v>0</v>
      </c>
      <c r="AG88" s="57">
        <f t="shared" si="84"/>
        <v>0</v>
      </c>
      <c r="AH88" s="57">
        <f t="shared" si="84"/>
        <v>0</v>
      </c>
      <c r="AI88" s="57">
        <f t="shared" si="84"/>
        <v>0</v>
      </c>
      <c r="AJ88" s="57">
        <f t="shared" si="84"/>
        <v>0</v>
      </c>
      <c r="AK88" s="57">
        <f t="shared" si="84"/>
        <v>0</v>
      </c>
      <c r="AL88" s="57">
        <f t="shared" si="84"/>
        <v>0</v>
      </c>
      <c r="AM88" s="57">
        <f t="shared" si="84"/>
        <v>0</v>
      </c>
      <c r="AN88" s="57">
        <f t="shared" si="84"/>
        <v>0</v>
      </c>
      <c r="AO88" s="57">
        <f t="shared" si="84"/>
        <v>0</v>
      </c>
      <c r="AP88" s="57">
        <f t="shared" si="84"/>
        <v>0</v>
      </c>
      <c r="AQ88" s="57">
        <f t="shared" si="84"/>
        <v>0</v>
      </c>
      <c r="AR88" s="57">
        <f t="shared" si="84"/>
        <v>0</v>
      </c>
      <c r="AS88" s="57">
        <f t="shared" si="84"/>
        <v>0</v>
      </c>
      <c r="AT88" s="57">
        <f t="shared" si="84"/>
        <v>0</v>
      </c>
      <c r="AU88" s="57">
        <f t="shared" si="84"/>
        <v>0</v>
      </c>
      <c r="AV88" s="57">
        <f t="shared" si="84"/>
        <v>0</v>
      </c>
      <c r="AW88" s="57">
        <f t="shared" si="84"/>
        <v>0</v>
      </c>
      <c r="AX88" s="57">
        <f t="shared" si="84"/>
        <v>0</v>
      </c>
      <c r="AY88" s="57">
        <f t="shared" si="84"/>
        <v>0</v>
      </c>
      <c r="AZ88" s="57">
        <f t="shared" si="84"/>
        <v>0</v>
      </c>
      <c r="BA88" s="57">
        <f t="shared" si="84"/>
        <v>0</v>
      </c>
      <c r="BB88" s="57">
        <f t="shared" si="84"/>
        <v>0</v>
      </c>
      <c r="BC88" s="57">
        <f t="shared" si="84"/>
        <v>0</v>
      </c>
      <c r="BD88" s="57">
        <f t="shared" si="84"/>
        <v>0</v>
      </c>
      <c r="BE88" s="57">
        <f t="shared" si="84"/>
        <v>0</v>
      </c>
      <c r="BF88" s="57">
        <f t="shared" si="84"/>
        <v>0</v>
      </c>
      <c r="BG88" s="57">
        <f t="shared" si="84"/>
        <v>0</v>
      </c>
      <c r="BH88" s="57">
        <f t="shared" si="84"/>
        <v>0</v>
      </c>
      <c r="BI88" s="57">
        <f t="shared" si="84"/>
        <v>0</v>
      </c>
      <c r="BJ88" s="57">
        <f t="shared" si="84"/>
        <v>0</v>
      </c>
      <c r="BK88" s="57">
        <f t="shared" si="84"/>
        <v>0</v>
      </c>
      <c r="BL88" s="57">
        <f t="shared" si="84"/>
        <v>0</v>
      </c>
      <c r="BM88" s="57">
        <f t="shared" si="84"/>
        <v>0</v>
      </c>
      <c r="BN88" s="57">
        <f t="shared" si="84"/>
        <v>0</v>
      </c>
      <c r="BO88" s="57">
        <f t="shared" si="84"/>
        <v>0</v>
      </c>
      <c r="BP88" s="57">
        <f t="shared" ref="BP88:CH92" si="85">IF(BP$4="X",BP96+BP104,0)</f>
        <v>0</v>
      </c>
      <c r="BQ88" s="57">
        <f t="shared" si="85"/>
        <v>0</v>
      </c>
      <c r="BR88" s="57">
        <f t="shared" si="85"/>
        <v>0</v>
      </c>
      <c r="BS88" s="57">
        <f t="shared" si="85"/>
        <v>0</v>
      </c>
      <c r="BT88" s="57">
        <f t="shared" si="85"/>
        <v>0</v>
      </c>
      <c r="BU88" s="57">
        <f t="shared" si="85"/>
        <v>0</v>
      </c>
      <c r="BV88" s="57">
        <f t="shared" si="85"/>
        <v>0</v>
      </c>
      <c r="BW88" s="57">
        <f t="shared" si="85"/>
        <v>0</v>
      </c>
      <c r="BX88" s="57">
        <f t="shared" si="85"/>
        <v>0</v>
      </c>
      <c r="BY88" s="57">
        <f t="shared" si="85"/>
        <v>0</v>
      </c>
      <c r="BZ88" s="57">
        <f t="shared" si="85"/>
        <v>0</v>
      </c>
      <c r="CA88" s="57">
        <f t="shared" si="85"/>
        <v>0</v>
      </c>
      <c r="CB88" s="57">
        <f t="shared" si="85"/>
        <v>0</v>
      </c>
      <c r="CC88" s="57">
        <f t="shared" si="85"/>
        <v>0</v>
      </c>
      <c r="CD88" s="57">
        <f t="shared" si="85"/>
        <v>0</v>
      </c>
      <c r="CE88" s="57">
        <f t="shared" si="85"/>
        <v>0</v>
      </c>
      <c r="CF88" s="57">
        <f t="shared" si="85"/>
        <v>0</v>
      </c>
      <c r="CG88" s="57">
        <f t="shared" si="85"/>
        <v>0</v>
      </c>
      <c r="CH88" s="188">
        <f t="shared" si="85"/>
        <v>0</v>
      </c>
    </row>
    <row r="89" spans="1:99" x14ac:dyDescent="0.3">
      <c r="B89" s="62" t="s">
        <v>53</v>
      </c>
      <c r="C89" s="57">
        <f t="shared" si="83"/>
        <v>1670.751430891617</v>
      </c>
      <c r="D89" s="57">
        <f t="shared" si="83"/>
        <v>4421.8263333643226</v>
      </c>
      <c r="E89" s="57">
        <f t="shared" si="83"/>
        <v>9046.2548934348979</v>
      </c>
      <c r="F89" s="57">
        <f t="shared" si="83"/>
        <v>18048.583628769167</v>
      </c>
      <c r="G89" s="57">
        <f t="shared" si="83"/>
        <v>35888.880916891387</v>
      </c>
      <c r="H89" s="57">
        <f t="shared" si="83"/>
        <v>54903.066696713249</v>
      </c>
      <c r="I89" s="57">
        <f t="shared" si="83"/>
        <v>85309.297108982937</v>
      </c>
      <c r="J89" s="57">
        <f t="shared" si="83"/>
        <v>80074.788615186961</v>
      </c>
      <c r="K89" s="57">
        <f t="shared" si="83"/>
        <v>92266.7393966198</v>
      </c>
      <c r="L89" s="57">
        <f t="shared" si="83"/>
        <v>77939.313400729588</v>
      </c>
      <c r="M89" s="57">
        <f t="shared" si="83"/>
        <v>76032.158742705127</v>
      </c>
      <c r="N89" s="57">
        <f t="shared" si="84"/>
        <v>114100.40707019003</v>
      </c>
      <c r="O89" s="57">
        <f t="shared" si="84"/>
        <v>148392.53805513174</v>
      </c>
      <c r="P89" s="57">
        <f t="shared" si="84"/>
        <v>119704.44368637851</v>
      </c>
      <c r="Q89" s="57">
        <f t="shared" si="84"/>
        <v>129297.89191474226</v>
      </c>
      <c r="R89" s="57">
        <f t="shared" si="84"/>
        <v>121481.20598141025</v>
      </c>
      <c r="S89" s="57">
        <f t="shared" si="84"/>
        <v>155580.35339579091</v>
      </c>
      <c r="T89" s="57">
        <f t="shared" si="84"/>
        <v>216352.91897909765</v>
      </c>
      <c r="U89" s="57">
        <f t="shared" si="84"/>
        <v>278428.31907946581</v>
      </c>
      <c r="V89" s="57">
        <f t="shared" si="84"/>
        <v>231455.13272510737</v>
      </c>
      <c r="W89" s="57">
        <f t="shared" si="84"/>
        <v>0</v>
      </c>
      <c r="X89" s="57">
        <f t="shared" si="84"/>
        <v>0</v>
      </c>
      <c r="Y89" s="57">
        <f t="shared" si="84"/>
        <v>0</v>
      </c>
      <c r="Z89" s="57">
        <f t="shared" si="84"/>
        <v>0</v>
      </c>
      <c r="AA89" s="57">
        <f t="shared" si="84"/>
        <v>0</v>
      </c>
      <c r="AB89" s="57">
        <f t="shared" si="84"/>
        <v>0</v>
      </c>
      <c r="AC89" s="57">
        <f t="shared" si="84"/>
        <v>0</v>
      </c>
      <c r="AD89" s="57">
        <f t="shared" si="84"/>
        <v>0</v>
      </c>
      <c r="AE89" s="57">
        <f t="shared" si="84"/>
        <v>0</v>
      </c>
      <c r="AF89" s="57">
        <f t="shared" si="84"/>
        <v>0</v>
      </c>
      <c r="AG89" s="57">
        <f t="shared" si="84"/>
        <v>0</v>
      </c>
      <c r="AH89" s="57">
        <f t="shared" si="84"/>
        <v>0</v>
      </c>
      <c r="AI89" s="57">
        <f t="shared" si="84"/>
        <v>0</v>
      </c>
      <c r="AJ89" s="57">
        <f t="shared" si="84"/>
        <v>0</v>
      </c>
      <c r="AK89" s="57">
        <f t="shared" si="84"/>
        <v>0</v>
      </c>
      <c r="AL89" s="57">
        <f t="shared" si="84"/>
        <v>0</v>
      </c>
      <c r="AM89" s="57">
        <f t="shared" si="84"/>
        <v>0</v>
      </c>
      <c r="AN89" s="57">
        <f t="shared" si="84"/>
        <v>0</v>
      </c>
      <c r="AO89" s="57">
        <f t="shared" si="84"/>
        <v>0</v>
      </c>
      <c r="AP89" s="57">
        <f t="shared" si="84"/>
        <v>0</v>
      </c>
      <c r="AQ89" s="57">
        <f t="shared" si="84"/>
        <v>0</v>
      </c>
      <c r="AR89" s="57">
        <f t="shared" si="84"/>
        <v>0</v>
      </c>
      <c r="AS89" s="57">
        <f t="shared" si="84"/>
        <v>0</v>
      </c>
      <c r="AT89" s="57">
        <f t="shared" si="84"/>
        <v>0</v>
      </c>
      <c r="AU89" s="57">
        <f t="shared" si="84"/>
        <v>0</v>
      </c>
      <c r="AV89" s="57">
        <f t="shared" si="84"/>
        <v>0</v>
      </c>
      <c r="AW89" s="57">
        <f t="shared" si="84"/>
        <v>0</v>
      </c>
      <c r="AX89" s="57">
        <f t="shared" si="84"/>
        <v>0</v>
      </c>
      <c r="AY89" s="57">
        <f t="shared" si="84"/>
        <v>0</v>
      </c>
      <c r="AZ89" s="57">
        <f t="shared" si="84"/>
        <v>0</v>
      </c>
      <c r="BA89" s="57">
        <f t="shared" si="84"/>
        <v>0</v>
      </c>
      <c r="BB89" s="57">
        <f t="shared" si="84"/>
        <v>0</v>
      </c>
      <c r="BC89" s="57">
        <f t="shared" si="84"/>
        <v>0</v>
      </c>
      <c r="BD89" s="57">
        <f t="shared" si="84"/>
        <v>0</v>
      </c>
      <c r="BE89" s="57">
        <f t="shared" si="84"/>
        <v>0</v>
      </c>
      <c r="BF89" s="57">
        <f t="shared" si="84"/>
        <v>0</v>
      </c>
      <c r="BG89" s="57">
        <f t="shared" si="84"/>
        <v>0</v>
      </c>
      <c r="BH89" s="57">
        <f t="shared" si="84"/>
        <v>0</v>
      </c>
      <c r="BI89" s="57">
        <f t="shared" si="84"/>
        <v>0</v>
      </c>
      <c r="BJ89" s="57">
        <f t="shared" si="84"/>
        <v>0</v>
      </c>
      <c r="BK89" s="57">
        <f t="shared" si="84"/>
        <v>0</v>
      </c>
      <c r="BL89" s="57">
        <f t="shared" si="84"/>
        <v>0</v>
      </c>
      <c r="BM89" s="57">
        <f t="shared" si="84"/>
        <v>0</v>
      </c>
      <c r="BN89" s="57">
        <f t="shared" si="84"/>
        <v>0</v>
      </c>
      <c r="BO89" s="57">
        <f t="shared" si="84"/>
        <v>0</v>
      </c>
      <c r="BP89" s="57">
        <f t="shared" si="85"/>
        <v>0</v>
      </c>
      <c r="BQ89" s="57">
        <f t="shared" si="85"/>
        <v>0</v>
      </c>
      <c r="BR89" s="57">
        <f t="shared" si="85"/>
        <v>0</v>
      </c>
      <c r="BS89" s="57">
        <f t="shared" si="85"/>
        <v>0</v>
      </c>
      <c r="BT89" s="57">
        <f t="shared" si="85"/>
        <v>0</v>
      </c>
      <c r="BU89" s="57">
        <f t="shared" si="85"/>
        <v>0</v>
      </c>
      <c r="BV89" s="57">
        <f t="shared" si="85"/>
        <v>0</v>
      </c>
      <c r="BW89" s="57">
        <f t="shared" si="85"/>
        <v>0</v>
      </c>
      <c r="BX89" s="57">
        <f t="shared" si="85"/>
        <v>0</v>
      </c>
      <c r="BY89" s="57">
        <f t="shared" si="85"/>
        <v>0</v>
      </c>
      <c r="BZ89" s="57">
        <f t="shared" si="85"/>
        <v>0</v>
      </c>
      <c r="CA89" s="57">
        <f t="shared" si="85"/>
        <v>0</v>
      </c>
      <c r="CB89" s="57">
        <f t="shared" si="85"/>
        <v>0</v>
      </c>
      <c r="CC89" s="57">
        <f t="shared" si="85"/>
        <v>0</v>
      </c>
      <c r="CD89" s="57">
        <f t="shared" si="85"/>
        <v>0</v>
      </c>
      <c r="CE89" s="57">
        <f t="shared" si="85"/>
        <v>0</v>
      </c>
      <c r="CF89" s="57">
        <f t="shared" si="85"/>
        <v>0</v>
      </c>
      <c r="CG89" s="57">
        <f t="shared" si="85"/>
        <v>0</v>
      </c>
      <c r="CH89" s="188">
        <f t="shared" si="85"/>
        <v>0</v>
      </c>
    </row>
    <row r="90" spans="1:99" x14ac:dyDescent="0.3">
      <c r="B90" s="62" t="s">
        <v>55</v>
      </c>
      <c r="C90" s="57">
        <f t="shared" si="83"/>
        <v>1779.6101181996476</v>
      </c>
      <c r="D90" s="57">
        <f t="shared" si="83"/>
        <v>5320.2486039843698</v>
      </c>
      <c r="E90" s="57">
        <f t="shared" si="83"/>
        <v>10055.319654713172</v>
      </c>
      <c r="F90" s="57">
        <f t="shared" si="83"/>
        <v>18560.534855808903</v>
      </c>
      <c r="G90" s="57">
        <f t="shared" si="83"/>
        <v>38161.611742081375</v>
      </c>
      <c r="H90" s="57">
        <f t="shared" si="83"/>
        <v>98653.082989078568</v>
      </c>
      <c r="I90" s="57">
        <f t="shared" si="83"/>
        <v>154696.51061472174</v>
      </c>
      <c r="J90" s="57">
        <f t="shared" si="83"/>
        <v>170250.77877797332</v>
      </c>
      <c r="K90" s="57">
        <f t="shared" si="83"/>
        <v>168990.21051574039</v>
      </c>
      <c r="L90" s="57">
        <f t="shared" si="83"/>
        <v>110814.44896103283</v>
      </c>
      <c r="M90" s="57">
        <f t="shared" si="83"/>
        <v>108793.29287262908</v>
      </c>
      <c r="N90" s="57">
        <f t="shared" si="84"/>
        <v>164507.54427282579</v>
      </c>
      <c r="O90" s="57">
        <f t="shared" si="84"/>
        <v>217725.96642011232</v>
      </c>
      <c r="P90" s="57">
        <f t="shared" si="84"/>
        <v>176701.22041054131</v>
      </c>
      <c r="Q90" s="57">
        <f t="shared" si="84"/>
        <v>188825.91367012204</v>
      </c>
      <c r="R90" s="57">
        <f t="shared" si="84"/>
        <v>172634.39336787508</v>
      </c>
      <c r="S90" s="57">
        <f t="shared" si="84"/>
        <v>239524.71948672755</v>
      </c>
      <c r="T90" s="57">
        <f t="shared" si="84"/>
        <v>520849.19522057241</v>
      </c>
      <c r="U90" s="57">
        <f t="shared" si="84"/>
        <v>640122.9922262769</v>
      </c>
      <c r="V90" s="57">
        <f t="shared" si="84"/>
        <v>576775.48687527422</v>
      </c>
      <c r="W90" s="57">
        <f t="shared" si="84"/>
        <v>0</v>
      </c>
      <c r="X90" s="57">
        <f t="shared" si="84"/>
        <v>0</v>
      </c>
      <c r="Y90" s="57">
        <f t="shared" si="84"/>
        <v>0</v>
      </c>
      <c r="Z90" s="57">
        <f t="shared" si="84"/>
        <v>0</v>
      </c>
      <c r="AA90" s="57">
        <f t="shared" si="84"/>
        <v>0</v>
      </c>
      <c r="AB90" s="57">
        <f t="shared" si="84"/>
        <v>0</v>
      </c>
      <c r="AC90" s="57">
        <f t="shared" si="84"/>
        <v>0</v>
      </c>
      <c r="AD90" s="57">
        <f t="shared" si="84"/>
        <v>0</v>
      </c>
      <c r="AE90" s="57">
        <f t="shared" si="84"/>
        <v>0</v>
      </c>
      <c r="AF90" s="57">
        <f t="shared" si="84"/>
        <v>0</v>
      </c>
      <c r="AG90" s="57">
        <f t="shared" si="84"/>
        <v>0</v>
      </c>
      <c r="AH90" s="57">
        <f t="shared" si="84"/>
        <v>0</v>
      </c>
      <c r="AI90" s="57">
        <f t="shared" si="84"/>
        <v>0</v>
      </c>
      <c r="AJ90" s="57">
        <f t="shared" si="84"/>
        <v>0</v>
      </c>
      <c r="AK90" s="57">
        <f t="shared" si="84"/>
        <v>0</v>
      </c>
      <c r="AL90" s="57">
        <f t="shared" si="84"/>
        <v>0</v>
      </c>
      <c r="AM90" s="57">
        <f t="shared" si="84"/>
        <v>0</v>
      </c>
      <c r="AN90" s="57">
        <f t="shared" si="84"/>
        <v>0</v>
      </c>
      <c r="AO90" s="57">
        <f t="shared" si="84"/>
        <v>0</v>
      </c>
      <c r="AP90" s="57">
        <f t="shared" si="84"/>
        <v>0</v>
      </c>
      <c r="AQ90" s="57">
        <f t="shared" si="84"/>
        <v>0</v>
      </c>
      <c r="AR90" s="57">
        <f t="shared" si="84"/>
        <v>0</v>
      </c>
      <c r="AS90" s="57">
        <f t="shared" si="84"/>
        <v>0</v>
      </c>
      <c r="AT90" s="57">
        <f t="shared" si="84"/>
        <v>0</v>
      </c>
      <c r="AU90" s="57">
        <f t="shared" si="84"/>
        <v>0</v>
      </c>
      <c r="AV90" s="57">
        <f t="shared" si="84"/>
        <v>0</v>
      </c>
      <c r="AW90" s="57">
        <f t="shared" si="84"/>
        <v>0</v>
      </c>
      <c r="AX90" s="57">
        <f t="shared" si="84"/>
        <v>0</v>
      </c>
      <c r="AY90" s="57">
        <f t="shared" si="84"/>
        <v>0</v>
      </c>
      <c r="AZ90" s="57">
        <f t="shared" si="84"/>
        <v>0</v>
      </c>
      <c r="BA90" s="57">
        <f t="shared" si="84"/>
        <v>0</v>
      </c>
      <c r="BB90" s="57">
        <f t="shared" si="84"/>
        <v>0</v>
      </c>
      <c r="BC90" s="57">
        <f t="shared" si="84"/>
        <v>0</v>
      </c>
      <c r="BD90" s="57">
        <f t="shared" si="84"/>
        <v>0</v>
      </c>
      <c r="BE90" s="57">
        <f t="shared" si="84"/>
        <v>0</v>
      </c>
      <c r="BF90" s="57">
        <f t="shared" si="84"/>
        <v>0</v>
      </c>
      <c r="BG90" s="57">
        <f t="shared" si="84"/>
        <v>0</v>
      </c>
      <c r="BH90" s="57">
        <f t="shared" si="84"/>
        <v>0</v>
      </c>
      <c r="BI90" s="57">
        <f t="shared" si="84"/>
        <v>0</v>
      </c>
      <c r="BJ90" s="57">
        <f t="shared" si="84"/>
        <v>0</v>
      </c>
      <c r="BK90" s="57">
        <f t="shared" si="84"/>
        <v>0</v>
      </c>
      <c r="BL90" s="57">
        <f t="shared" si="84"/>
        <v>0</v>
      </c>
      <c r="BM90" s="57">
        <f t="shared" si="84"/>
        <v>0</v>
      </c>
      <c r="BN90" s="57">
        <f t="shared" si="84"/>
        <v>0</v>
      </c>
      <c r="BO90" s="57">
        <f t="shared" si="84"/>
        <v>0</v>
      </c>
      <c r="BP90" s="57">
        <f t="shared" si="85"/>
        <v>0</v>
      </c>
      <c r="BQ90" s="57">
        <f t="shared" si="85"/>
        <v>0</v>
      </c>
      <c r="BR90" s="57">
        <f t="shared" si="85"/>
        <v>0</v>
      </c>
      <c r="BS90" s="57">
        <f t="shared" si="85"/>
        <v>0</v>
      </c>
      <c r="BT90" s="57">
        <f t="shared" si="85"/>
        <v>0</v>
      </c>
      <c r="BU90" s="57">
        <f t="shared" si="85"/>
        <v>0</v>
      </c>
      <c r="BV90" s="57">
        <f t="shared" si="85"/>
        <v>0</v>
      </c>
      <c r="BW90" s="57">
        <f t="shared" si="85"/>
        <v>0</v>
      </c>
      <c r="BX90" s="57">
        <f t="shared" si="85"/>
        <v>0</v>
      </c>
      <c r="BY90" s="57">
        <f t="shared" si="85"/>
        <v>0</v>
      </c>
      <c r="BZ90" s="57">
        <f t="shared" si="85"/>
        <v>0</v>
      </c>
      <c r="CA90" s="57">
        <f t="shared" si="85"/>
        <v>0</v>
      </c>
      <c r="CB90" s="57">
        <f t="shared" si="85"/>
        <v>0</v>
      </c>
      <c r="CC90" s="57">
        <f t="shared" si="85"/>
        <v>0</v>
      </c>
      <c r="CD90" s="57">
        <f t="shared" si="85"/>
        <v>0</v>
      </c>
      <c r="CE90" s="57">
        <f t="shared" si="85"/>
        <v>0</v>
      </c>
      <c r="CF90" s="57">
        <f t="shared" si="85"/>
        <v>0</v>
      </c>
      <c r="CG90" s="57">
        <f t="shared" si="85"/>
        <v>0</v>
      </c>
      <c r="CH90" s="188">
        <f t="shared" si="85"/>
        <v>0</v>
      </c>
    </row>
    <row r="91" spans="1:99" x14ac:dyDescent="0.3">
      <c r="B91" s="62" t="s">
        <v>56</v>
      </c>
      <c r="C91" s="57">
        <f t="shared" si="83"/>
        <v>2495.3152295485806</v>
      </c>
      <c r="D91" s="57">
        <f t="shared" si="83"/>
        <v>4043.4696212091089</v>
      </c>
      <c r="E91" s="57">
        <f t="shared" si="83"/>
        <v>4153.1771598796813</v>
      </c>
      <c r="F91" s="57">
        <f t="shared" si="83"/>
        <v>5626.4038803413259</v>
      </c>
      <c r="G91" s="57">
        <f t="shared" si="83"/>
        <v>11673.315608504443</v>
      </c>
      <c r="H91" s="57">
        <f t="shared" si="83"/>
        <v>35331.575030684638</v>
      </c>
      <c r="I91" s="57">
        <f t="shared" si="83"/>
        <v>55246.169719224679</v>
      </c>
      <c r="J91" s="57">
        <f t="shared" si="83"/>
        <v>67724.513549778494</v>
      </c>
      <c r="K91" s="57">
        <f t="shared" si="83"/>
        <v>54239.492124581302</v>
      </c>
      <c r="L91" s="57">
        <f t="shared" si="83"/>
        <v>30619.078823676569</v>
      </c>
      <c r="M91" s="57">
        <f t="shared" si="83"/>
        <v>30781.643962529964</v>
      </c>
      <c r="N91" s="57">
        <f t="shared" si="84"/>
        <v>45080.208015082229</v>
      </c>
      <c r="O91" s="57">
        <f t="shared" si="84"/>
        <v>58544.305513238585</v>
      </c>
      <c r="P91" s="57">
        <f t="shared" si="84"/>
        <v>48449.252334990961</v>
      </c>
      <c r="Q91" s="57">
        <f t="shared" si="84"/>
        <v>49453.505944123383</v>
      </c>
      <c r="R91" s="57">
        <f t="shared" si="84"/>
        <v>44371.255311747518</v>
      </c>
      <c r="S91" s="57">
        <f t="shared" si="84"/>
        <v>63275.143365547061</v>
      </c>
      <c r="T91" s="57">
        <f t="shared" si="84"/>
        <v>163769.15593913785</v>
      </c>
      <c r="U91" s="57">
        <f t="shared" si="84"/>
        <v>195370.4838391238</v>
      </c>
      <c r="V91" s="57">
        <f t="shared" si="84"/>
        <v>184511.80704866632</v>
      </c>
      <c r="W91" s="57">
        <f t="shared" si="84"/>
        <v>0</v>
      </c>
      <c r="X91" s="57">
        <f t="shared" si="84"/>
        <v>0</v>
      </c>
      <c r="Y91" s="57">
        <f t="shared" si="84"/>
        <v>0</v>
      </c>
      <c r="Z91" s="57">
        <f t="shared" si="84"/>
        <v>0</v>
      </c>
      <c r="AA91" s="57">
        <f t="shared" si="84"/>
        <v>0</v>
      </c>
      <c r="AB91" s="57">
        <f t="shared" si="84"/>
        <v>0</v>
      </c>
      <c r="AC91" s="57">
        <f t="shared" si="84"/>
        <v>0</v>
      </c>
      <c r="AD91" s="57">
        <f t="shared" si="84"/>
        <v>0</v>
      </c>
      <c r="AE91" s="57">
        <f t="shared" si="84"/>
        <v>0</v>
      </c>
      <c r="AF91" s="57">
        <f t="shared" si="84"/>
        <v>0</v>
      </c>
      <c r="AG91" s="57">
        <f t="shared" si="84"/>
        <v>0</v>
      </c>
      <c r="AH91" s="57">
        <f t="shared" si="84"/>
        <v>0</v>
      </c>
      <c r="AI91" s="57">
        <f t="shared" si="84"/>
        <v>0</v>
      </c>
      <c r="AJ91" s="57">
        <f t="shared" si="84"/>
        <v>0</v>
      </c>
      <c r="AK91" s="57">
        <f t="shared" si="84"/>
        <v>0</v>
      </c>
      <c r="AL91" s="57">
        <f t="shared" si="84"/>
        <v>0</v>
      </c>
      <c r="AM91" s="57">
        <f t="shared" si="84"/>
        <v>0</v>
      </c>
      <c r="AN91" s="57">
        <f t="shared" si="84"/>
        <v>0</v>
      </c>
      <c r="AO91" s="57">
        <f t="shared" si="84"/>
        <v>0</v>
      </c>
      <c r="AP91" s="57">
        <f t="shared" si="84"/>
        <v>0</v>
      </c>
      <c r="AQ91" s="57">
        <f t="shared" si="84"/>
        <v>0</v>
      </c>
      <c r="AR91" s="57">
        <f t="shared" si="84"/>
        <v>0</v>
      </c>
      <c r="AS91" s="57">
        <f t="shared" si="84"/>
        <v>0</v>
      </c>
      <c r="AT91" s="57">
        <f t="shared" si="84"/>
        <v>0</v>
      </c>
      <c r="AU91" s="57">
        <f t="shared" si="84"/>
        <v>0</v>
      </c>
      <c r="AV91" s="57">
        <f t="shared" si="84"/>
        <v>0</v>
      </c>
      <c r="AW91" s="57">
        <f t="shared" si="84"/>
        <v>0</v>
      </c>
      <c r="AX91" s="57">
        <f t="shared" si="84"/>
        <v>0</v>
      </c>
      <c r="AY91" s="57">
        <f t="shared" si="84"/>
        <v>0</v>
      </c>
      <c r="AZ91" s="57">
        <f t="shared" si="84"/>
        <v>0</v>
      </c>
      <c r="BA91" s="57">
        <f t="shared" si="84"/>
        <v>0</v>
      </c>
      <c r="BB91" s="57">
        <f t="shared" si="84"/>
        <v>0</v>
      </c>
      <c r="BC91" s="57">
        <f t="shared" si="84"/>
        <v>0</v>
      </c>
      <c r="BD91" s="57">
        <f t="shared" si="84"/>
        <v>0</v>
      </c>
      <c r="BE91" s="57">
        <f t="shared" si="84"/>
        <v>0</v>
      </c>
      <c r="BF91" s="57">
        <f t="shared" si="84"/>
        <v>0</v>
      </c>
      <c r="BG91" s="57">
        <f t="shared" si="84"/>
        <v>0</v>
      </c>
      <c r="BH91" s="57">
        <f t="shared" si="84"/>
        <v>0</v>
      </c>
      <c r="BI91" s="57">
        <f t="shared" si="84"/>
        <v>0</v>
      </c>
      <c r="BJ91" s="57">
        <f t="shared" si="84"/>
        <v>0</v>
      </c>
      <c r="BK91" s="57">
        <f t="shared" si="84"/>
        <v>0</v>
      </c>
      <c r="BL91" s="57">
        <f t="shared" si="84"/>
        <v>0</v>
      </c>
      <c r="BM91" s="57">
        <f t="shared" si="84"/>
        <v>0</v>
      </c>
      <c r="BN91" s="57">
        <f t="shared" si="84"/>
        <v>0</v>
      </c>
      <c r="BO91" s="57">
        <f t="shared" si="84"/>
        <v>0</v>
      </c>
      <c r="BP91" s="57">
        <f t="shared" si="85"/>
        <v>0</v>
      </c>
      <c r="BQ91" s="57">
        <f t="shared" si="85"/>
        <v>0</v>
      </c>
      <c r="BR91" s="57">
        <f t="shared" si="85"/>
        <v>0</v>
      </c>
      <c r="BS91" s="57">
        <f t="shared" si="85"/>
        <v>0</v>
      </c>
      <c r="BT91" s="57">
        <f t="shared" si="85"/>
        <v>0</v>
      </c>
      <c r="BU91" s="57">
        <f t="shared" si="85"/>
        <v>0</v>
      </c>
      <c r="BV91" s="57">
        <f t="shared" si="85"/>
        <v>0</v>
      </c>
      <c r="BW91" s="57">
        <f t="shared" si="85"/>
        <v>0</v>
      </c>
      <c r="BX91" s="57">
        <f t="shared" si="85"/>
        <v>0</v>
      </c>
      <c r="BY91" s="57">
        <f t="shared" si="85"/>
        <v>0</v>
      </c>
      <c r="BZ91" s="57">
        <f t="shared" si="85"/>
        <v>0</v>
      </c>
      <c r="CA91" s="57">
        <f t="shared" si="85"/>
        <v>0</v>
      </c>
      <c r="CB91" s="57">
        <f t="shared" si="85"/>
        <v>0</v>
      </c>
      <c r="CC91" s="57">
        <f t="shared" si="85"/>
        <v>0</v>
      </c>
      <c r="CD91" s="57">
        <f t="shared" si="85"/>
        <v>0</v>
      </c>
      <c r="CE91" s="57">
        <f t="shared" si="85"/>
        <v>0</v>
      </c>
      <c r="CF91" s="57">
        <f t="shared" si="85"/>
        <v>0</v>
      </c>
      <c r="CG91" s="57">
        <f t="shared" si="85"/>
        <v>0</v>
      </c>
      <c r="CH91" s="188">
        <f t="shared" si="85"/>
        <v>0</v>
      </c>
    </row>
    <row r="92" spans="1:99" ht="15" thickBot="1" x14ac:dyDescent="0.35">
      <c r="B92" s="37" t="s">
        <v>57</v>
      </c>
      <c r="C92" s="179">
        <f t="shared" si="83"/>
        <v>138.62616413128558</v>
      </c>
      <c r="D92" s="179">
        <f t="shared" si="83"/>
        <v>214.92442725143042</v>
      </c>
      <c r="E92" s="179">
        <f t="shared" si="83"/>
        <v>233.37484220919961</v>
      </c>
      <c r="F92" s="179">
        <f t="shared" si="83"/>
        <v>1258.0494347087795</v>
      </c>
      <c r="G92" s="179">
        <f t="shared" si="83"/>
        <v>3137.581271083759</v>
      </c>
      <c r="H92" s="179">
        <f t="shared" si="83"/>
        <v>4676.8410790066955</v>
      </c>
      <c r="I92" s="179">
        <f t="shared" si="83"/>
        <v>5292.6175188549441</v>
      </c>
      <c r="J92" s="179">
        <f t="shared" si="83"/>
        <v>6793.3596616631849</v>
      </c>
      <c r="K92" s="179">
        <f t="shared" si="83"/>
        <v>6980.2088542953479</v>
      </c>
      <c r="L92" s="179">
        <f t="shared" si="83"/>
        <v>5620.4094342627186</v>
      </c>
      <c r="M92" s="179">
        <f t="shared" si="83"/>
        <v>5741.6701433342114</v>
      </c>
      <c r="N92" s="179">
        <f t="shared" si="84"/>
        <v>7550.0446881440312</v>
      </c>
      <c r="O92" s="179">
        <f t="shared" si="84"/>
        <v>7947.8783096835123</v>
      </c>
      <c r="P92" s="179">
        <f t="shared" si="84"/>
        <v>6385.2088628268084</v>
      </c>
      <c r="Q92" s="179">
        <f t="shared" si="84"/>
        <v>6468.1832400170806</v>
      </c>
      <c r="R92" s="179">
        <f t="shared" si="84"/>
        <v>6344.3008361236098</v>
      </c>
      <c r="S92" s="179">
        <f t="shared" si="84"/>
        <v>10470.837488862115</v>
      </c>
      <c r="T92" s="179">
        <f t="shared" si="84"/>
        <v>27653.227990265106</v>
      </c>
      <c r="U92" s="179">
        <f t="shared" si="84"/>
        <v>29877.754282149552</v>
      </c>
      <c r="V92" s="179">
        <f t="shared" si="84"/>
        <v>28404.526174642742</v>
      </c>
      <c r="W92" s="179">
        <f t="shared" si="84"/>
        <v>0</v>
      </c>
      <c r="X92" s="179">
        <f t="shared" si="84"/>
        <v>0</v>
      </c>
      <c r="Y92" s="179">
        <f t="shared" si="84"/>
        <v>0</v>
      </c>
      <c r="Z92" s="179">
        <f t="shared" si="84"/>
        <v>0</v>
      </c>
      <c r="AA92" s="179">
        <f t="shared" si="84"/>
        <v>0</v>
      </c>
      <c r="AB92" s="179">
        <f t="shared" si="84"/>
        <v>0</v>
      </c>
      <c r="AC92" s="179">
        <f t="shared" si="84"/>
        <v>0</v>
      </c>
      <c r="AD92" s="179">
        <f t="shared" si="84"/>
        <v>0</v>
      </c>
      <c r="AE92" s="179">
        <f t="shared" si="84"/>
        <v>0</v>
      </c>
      <c r="AF92" s="179">
        <f t="shared" si="84"/>
        <v>0</v>
      </c>
      <c r="AG92" s="179">
        <f t="shared" si="84"/>
        <v>0</v>
      </c>
      <c r="AH92" s="179">
        <f t="shared" si="84"/>
        <v>0</v>
      </c>
      <c r="AI92" s="179">
        <f t="shared" si="84"/>
        <v>0</v>
      </c>
      <c r="AJ92" s="179">
        <f t="shared" si="84"/>
        <v>0</v>
      </c>
      <c r="AK92" s="179">
        <f t="shared" si="84"/>
        <v>0</v>
      </c>
      <c r="AL92" s="179">
        <f t="shared" si="84"/>
        <v>0</v>
      </c>
      <c r="AM92" s="179">
        <f t="shared" ref="AM92:BX92" si="86">IF(AM$4="X",AM100+AM108,0)</f>
        <v>0</v>
      </c>
      <c r="AN92" s="179">
        <f t="shared" si="86"/>
        <v>0</v>
      </c>
      <c r="AO92" s="179">
        <f t="shared" si="86"/>
        <v>0</v>
      </c>
      <c r="AP92" s="179">
        <f t="shared" si="86"/>
        <v>0</v>
      </c>
      <c r="AQ92" s="179">
        <f t="shared" si="86"/>
        <v>0</v>
      </c>
      <c r="AR92" s="179">
        <f t="shared" si="86"/>
        <v>0</v>
      </c>
      <c r="AS92" s="179">
        <f t="shared" si="86"/>
        <v>0</v>
      </c>
      <c r="AT92" s="179">
        <f t="shared" si="86"/>
        <v>0</v>
      </c>
      <c r="AU92" s="179">
        <f t="shared" si="86"/>
        <v>0</v>
      </c>
      <c r="AV92" s="179">
        <f t="shared" si="86"/>
        <v>0</v>
      </c>
      <c r="AW92" s="179">
        <f t="shared" si="86"/>
        <v>0</v>
      </c>
      <c r="AX92" s="179">
        <f t="shared" si="86"/>
        <v>0</v>
      </c>
      <c r="AY92" s="179">
        <f t="shared" si="86"/>
        <v>0</v>
      </c>
      <c r="AZ92" s="179">
        <f t="shared" si="86"/>
        <v>0</v>
      </c>
      <c r="BA92" s="179">
        <f t="shared" si="86"/>
        <v>0</v>
      </c>
      <c r="BB92" s="179">
        <f t="shared" si="86"/>
        <v>0</v>
      </c>
      <c r="BC92" s="179">
        <f t="shared" si="86"/>
        <v>0</v>
      </c>
      <c r="BD92" s="179">
        <f t="shared" si="86"/>
        <v>0</v>
      </c>
      <c r="BE92" s="179">
        <f t="shared" si="86"/>
        <v>0</v>
      </c>
      <c r="BF92" s="179">
        <f t="shared" si="86"/>
        <v>0</v>
      </c>
      <c r="BG92" s="179">
        <f t="shared" si="86"/>
        <v>0</v>
      </c>
      <c r="BH92" s="179">
        <f t="shared" si="86"/>
        <v>0</v>
      </c>
      <c r="BI92" s="179">
        <f t="shared" si="86"/>
        <v>0</v>
      </c>
      <c r="BJ92" s="179">
        <f t="shared" si="86"/>
        <v>0</v>
      </c>
      <c r="BK92" s="179">
        <f t="shared" si="86"/>
        <v>0</v>
      </c>
      <c r="BL92" s="179">
        <f t="shared" si="86"/>
        <v>0</v>
      </c>
      <c r="BM92" s="179">
        <f t="shared" si="86"/>
        <v>0</v>
      </c>
      <c r="BN92" s="179">
        <f t="shared" si="86"/>
        <v>0</v>
      </c>
      <c r="BO92" s="179">
        <f t="shared" si="86"/>
        <v>0</v>
      </c>
      <c r="BP92" s="179">
        <f t="shared" si="86"/>
        <v>0</v>
      </c>
      <c r="BQ92" s="179">
        <f t="shared" si="86"/>
        <v>0</v>
      </c>
      <c r="BR92" s="179">
        <f t="shared" si="86"/>
        <v>0</v>
      </c>
      <c r="BS92" s="179">
        <f t="shared" si="86"/>
        <v>0</v>
      </c>
      <c r="BT92" s="179">
        <f t="shared" si="86"/>
        <v>0</v>
      </c>
      <c r="BU92" s="179">
        <f t="shared" si="86"/>
        <v>0</v>
      </c>
      <c r="BV92" s="179">
        <f t="shared" si="86"/>
        <v>0</v>
      </c>
      <c r="BW92" s="179">
        <f t="shared" si="86"/>
        <v>0</v>
      </c>
      <c r="BX92" s="179">
        <f t="shared" si="86"/>
        <v>0</v>
      </c>
      <c r="BY92" s="179">
        <f t="shared" si="85"/>
        <v>0</v>
      </c>
      <c r="BZ92" s="179">
        <f t="shared" si="85"/>
        <v>0</v>
      </c>
      <c r="CA92" s="179">
        <f t="shared" si="85"/>
        <v>0</v>
      </c>
      <c r="CB92" s="179">
        <f t="shared" si="85"/>
        <v>0</v>
      </c>
      <c r="CC92" s="179">
        <f t="shared" si="85"/>
        <v>0</v>
      </c>
      <c r="CD92" s="179">
        <f t="shared" si="85"/>
        <v>0</v>
      </c>
      <c r="CE92" s="179">
        <f t="shared" si="85"/>
        <v>0</v>
      </c>
      <c r="CF92" s="179">
        <f t="shared" si="85"/>
        <v>0</v>
      </c>
      <c r="CG92" s="179">
        <f t="shared" si="85"/>
        <v>0</v>
      </c>
      <c r="CH92" s="189">
        <f t="shared" si="85"/>
        <v>0</v>
      </c>
      <c r="CI92" s="448" t="s">
        <v>123</v>
      </c>
    </row>
    <row r="93" spans="1:99" s="1" customFormat="1" ht="15" thickBot="1" x14ac:dyDescent="0.35">
      <c r="B93" s="63" t="s">
        <v>44</v>
      </c>
      <c r="C93" s="181">
        <f t="shared" ref="C93:M93" si="87">SUM(C88:C92)</f>
        <v>82326.652541898948</v>
      </c>
      <c r="D93" s="182">
        <f t="shared" si="87"/>
        <v>94722.476052075217</v>
      </c>
      <c r="E93" s="182">
        <f t="shared" si="87"/>
        <v>108137.2860552973</v>
      </c>
      <c r="F93" s="182">
        <f t="shared" si="87"/>
        <v>99637.240031311434</v>
      </c>
      <c r="G93" s="182">
        <f t="shared" si="87"/>
        <v>164995.79402790539</v>
      </c>
      <c r="H93" s="182">
        <f t="shared" si="87"/>
        <v>564802.03391966794</v>
      </c>
      <c r="I93" s="182">
        <f t="shared" si="87"/>
        <v>917359.32403685385</v>
      </c>
      <c r="J93" s="182">
        <f t="shared" si="87"/>
        <v>1117682.7108670275</v>
      </c>
      <c r="K93" s="182">
        <f t="shared" si="87"/>
        <v>998221.02321587899</v>
      </c>
      <c r="L93" s="182">
        <f t="shared" si="87"/>
        <v>524981.8372308308</v>
      </c>
      <c r="M93" s="182">
        <f t="shared" si="87"/>
        <v>655605.92167100671</v>
      </c>
      <c r="N93" s="182">
        <f t="shared" ref="N93:BO93" si="88">SUM(N88:N92)</f>
        <v>951159.75262093148</v>
      </c>
      <c r="O93" s="182">
        <f t="shared" si="88"/>
        <v>1085351.470212101</v>
      </c>
      <c r="P93" s="182">
        <f t="shared" si="88"/>
        <v>930480.07953531132</v>
      </c>
      <c r="Q93" s="182">
        <f t="shared" si="88"/>
        <v>955678.86796596739</v>
      </c>
      <c r="R93" s="182">
        <f t="shared" si="88"/>
        <v>836397.25100136444</v>
      </c>
      <c r="S93" s="182">
        <f t="shared" si="88"/>
        <v>988862.85341778083</v>
      </c>
      <c r="T93" s="182">
        <f t="shared" si="88"/>
        <v>2314267.9488433222</v>
      </c>
      <c r="U93" s="182">
        <f t="shared" si="88"/>
        <v>2741458.0528861554</v>
      </c>
      <c r="V93" s="182">
        <f t="shared" si="88"/>
        <v>2602331.886029203</v>
      </c>
      <c r="W93" s="182">
        <f t="shared" si="88"/>
        <v>0</v>
      </c>
      <c r="X93" s="182">
        <f t="shared" si="88"/>
        <v>0</v>
      </c>
      <c r="Y93" s="182">
        <f t="shared" si="88"/>
        <v>0</v>
      </c>
      <c r="Z93" s="182">
        <f t="shared" si="88"/>
        <v>0</v>
      </c>
      <c r="AA93" s="182">
        <f t="shared" si="88"/>
        <v>0</v>
      </c>
      <c r="AB93" s="182">
        <f t="shared" si="88"/>
        <v>0</v>
      </c>
      <c r="AC93" s="182">
        <f t="shared" si="88"/>
        <v>0</v>
      </c>
      <c r="AD93" s="182">
        <f t="shared" si="88"/>
        <v>0</v>
      </c>
      <c r="AE93" s="182">
        <f t="shared" si="88"/>
        <v>0</v>
      </c>
      <c r="AF93" s="182">
        <f t="shared" si="88"/>
        <v>0</v>
      </c>
      <c r="AG93" s="182">
        <f t="shared" si="88"/>
        <v>0</v>
      </c>
      <c r="AH93" s="182">
        <f t="shared" si="88"/>
        <v>0</v>
      </c>
      <c r="AI93" s="182">
        <f t="shared" si="88"/>
        <v>0</v>
      </c>
      <c r="AJ93" s="182">
        <f t="shared" si="88"/>
        <v>0</v>
      </c>
      <c r="AK93" s="182">
        <f t="shared" si="88"/>
        <v>0</v>
      </c>
      <c r="AL93" s="182">
        <f t="shared" si="88"/>
        <v>0</v>
      </c>
      <c r="AM93" s="182">
        <f t="shared" si="88"/>
        <v>0</v>
      </c>
      <c r="AN93" s="182">
        <f t="shared" si="88"/>
        <v>0</v>
      </c>
      <c r="AO93" s="182">
        <f t="shared" si="88"/>
        <v>0</v>
      </c>
      <c r="AP93" s="182">
        <f t="shared" si="88"/>
        <v>0</v>
      </c>
      <c r="AQ93" s="182">
        <f t="shared" si="88"/>
        <v>0</v>
      </c>
      <c r="AR93" s="182">
        <f t="shared" si="88"/>
        <v>0</v>
      </c>
      <c r="AS93" s="182">
        <f t="shared" si="88"/>
        <v>0</v>
      </c>
      <c r="AT93" s="182">
        <f t="shared" si="88"/>
        <v>0</v>
      </c>
      <c r="AU93" s="182">
        <f t="shared" si="88"/>
        <v>0</v>
      </c>
      <c r="AV93" s="182">
        <f t="shared" si="88"/>
        <v>0</v>
      </c>
      <c r="AW93" s="182">
        <f t="shared" si="88"/>
        <v>0</v>
      </c>
      <c r="AX93" s="182">
        <f t="shared" si="88"/>
        <v>0</v>
      </c>
      <c r="AY93" s="182">
        <f t="shared" si="88"/>
        <v>0</v>
      </c>
      <c r="AZ93" s="182">
        <f t="shared" si="88"/>
        <v>0</v>
      </c>
      <c r="BA93" s="182">
        <f t="shared" si="88"/>
        <v>0</v>
      </c>
      <c r="BB93" s="182">
        <f t="shared" si="88"/>
        <v>0</v>
      </c>
      <c r="BC93" s="182">
        <f t="shared" si="88"/>
        <v>0</v>
      </c>
      <c r="BD93" s="182">
        <f t="shared" si="88"/>
        <v>0</v>
      </c>
      <c r="BE93" s="182">
        <f t="shared" si="88"/>
        <v>0</v>
      </c>
      <c r="BF93" s="182">
        <f t="shared" si="88"/>
        <v>0</v>
      </c>
      <c r="BG93" s="182">
        <f t="shared" si="88"/>
        <v>0</v>
      </c>
      <c r="BH93" s="182">
        <f t="shared" si="88"/>
        <v>0</v>
      </c>
      <c r="BI93" s="182">
        <f t="shared" si="88"/>
        <v>0</v>
      </c>
      <c r="BJ93" s="182">
        <f t="shared" si="88"/>
        <v>0</v>
      </c>
      <c r="BK93" s="182">
        <f t="shared" si="88"/>
        <v>0</v>
      </c>
      <c r="BL93" s="182">
        <f t="shared" si="88"/>
        <v>0</v>
      </c>
      <c r="BM93" s="182">
        <f t="shared" si="88"/>
        <v>0</v>
      </c>
      <c r="BN93" s="182">
        <f t="shared" si="88"/>
        <v>0</v>
      </c>
      <c r="BO93" s="182">
        <f t="shared" si="88"/>
        <v>0</v>
      </c>
      <c r="BP93" s="182">
        <f t="shared" ref="BP93:CH93" si="89">SUM(BP88:BP92)</f>
        <v>0</v>
      </c>
      <c r="BQ93" s="182">
        <f t="shared" si="89"/>
        <v>0</v>
      </c>
      <c r="BR93" s="182">
        <f t="shared" si="89"/>
        <v>0</v>
      </c>
      <c r="BS93" s="182">
        <f t="shared" si="89"/>
        <v>0</v>
      </c>
      <c r="BT93" s="182">
        <f t="shared" si="89"/>
        <v>0</v>
      </c>
      <c r="BU93" s="182">
        <f t="shared" si="89"/>
        <v>0</v>
      </c>
      <c r="BV93" s="182">
        <f t="shared" si="89"/>
        <v>0</v>
      </c>
      <c r="BW93" s="182">
        <f t="shared" si="89"/>
        <v>0</v>
      </c>
      <c r="BX93" s="182">
        <f t="shared" si="89"/>
        <v>0</v>
      </c>
      <c r="BY93" s="182">
        <f t="shared" si="89"/>
        <v>0</v>
      </c>
      <c r="BZ93" s="182">
        <f t="shared" si="89"/>
        <v>0</v>
      </c>
      <c r="CA93" s="182">
        <f t="shared" si="89"/>
        <v>0</v>
      </c>
      <c r="CB93" s="182">
        <f t="shared" si="89"/>
        <v>0</v>
      </c>
      <c r="CC93" s="182">
        <f t="shared" si="89"/>
        <v>0</v>
      </c>
      <c r="CD93" s="182">
        <f t="shared" si="89"/>
        <v>0</v>
      </c>
      <c r="CE93" s="182">
        <f t="shared" si="89"/>
        <v>0</v>
      </c>
      <c r="CF93" s="182">
        <f t="shared" si="89"/>
        <v>0</v>
      </c>
      <c r="CG93" s="182">
        <f t="shared" si="89"/>
        <v>0</v>
      </c>
      <c r="CH93" s="183">
        <f t="shared" si="89"/>
        <v>0</v>
      </c>
      <c r="CI93" s="451">
        <f>SUM(C93:CH93)</f>
        <v>18734460.462161891</v>
      </c>
    </row>
    <row r="94" spans="1:99" s="49" customFormat="1" ht="15" thickBot="1" x14ac:dyDescent="0.35">
      <c r="CH94" s="178"/>
    </row>
    <row r="95" spans="1:99" ht="15" thickBot="1" x14ac:dyDescent="0.35">
      <c r="B95" s="60" t="s">
        <v>106</v>
      </c>
      <c r="C95" s="55">
        <f>C87</f>
        <v>43831</v>
      </c>
      <c r="D95" s="55">
        <f t="shared" ref="D95:BO95" si="90">D87</f>
        <v>43862</v>
      </c>
      <c r="E95" s="55">
        <f t="shared" si="90"/>
        <v>43891</v>
      </c>
      <c r="F95" s="55">
        <f t="shared" si="90"/>
        <v>43922</v>
      </c>
      <c r="G95" s="55">
        <f t="shared" si="90"/>
        <v>43952</v>
      </c>
      <c r="H95" s="55">
        <f t="shared" si="90"/>
        <v>43983</v>
      </c>
      <c r="I95" s="55">
        <f t="shared" si="90"/>
        <v>44013</v>
      </c>
      <c r="J95" s="55">
        <f t="shared" si="90"/>
        <v>44044</v>
      </c>
      <c r="K95" s="55">
        <f t="shared" si="90"/>
        <v>44075</v>
      </c>
      <c r="L95" s="55">
        <f t="shared" si="90"/>
        <v>44105</v>
      </c>
      <c r="M95" s="55">
        <f t="shared" si="90"/>
        <v>44136</v>
      </c>
      <c r="N95" s="55">
        <f t="shared" si="90"/>
        <v>44166</v>
      </c>
      <c r="O95" s="55">
        <f t="shared" si="90"/>
        <v>44197</v>
      </c>
      <c r="P95" s="55">
        <f t="shared" si="90"/>
        <v>44228</v>
      </c>
      <c r="Q95" s="55">
        <f t="shared" si="90"/>
        <v>44256</v>
      </c>
      <c r="R95" s="55">
        <f t="shared" si="90"/>
        <v>44287</v>
      </c>
      <c r="S95" s="55">
        <f t="shared" si="90"/>
        <v>44317</v>
      </c>
      <c r="T95" s="55">
        <f t="shared" si="90"/>
        <v>44348</v>
      </c>
      <c r="U95" s="55">
        <f t="shared" si="90"/>
        <v>44378</v>
      </c>
      <c r="V95" s="55">
        <f t="shared" si="90"/>
        <v>44409</v>
      </c>
      <c r="W95" s="55">
        <f t="shared" si="90"/>
        <v>44440</v>
      </c>
      <c r="X95" s="55">
        <f t="shared" si="90"/>
        <v>44470</v>
      </c>
      <c r="Y95" s="55">
        <f t="shared" si="90"/>
        <v>44501</v>
      </c>
      <c r="Z95" s="55">
        <f t="shared" si="90"/>
        <v>44531</v>
      </c>
      <c r="AA95" s="55">
        <f t="shared" si="90"/>
        <v>44562</v>
      </c>
      <c r="AB95" s="55">
        <f t="shared" si="90"/>
        <v>44593</v>
      </c>
      <c r="AC95" s="55">
        <f t="shared" si="90"/>
        <v>44621</v>
      </c>
      <c r="AD95" s="55">
        <f t="shared" si="90"/>
        <v>44652</v>
      </c>
      <c r="AE95" s="55">
        <f t="shared" si="90"/>
        <v>44682</v>
      </c>
      <c r="AF95" s="55">
        <f t="shared" si="90"/>
        <v>44713</v>
      </c>
      <c r="AG95" s="55">
        <f t="shared" si="90"/>
        <v>44743</v>
      </c>
      <c r="AH95" s="55">
        <f t="shared" si="90"/>
        <v>44774</v>
      </c>
      <c r="AI95" s="55">
        <f t="shared" si="90"/>
        <v>44805</v>
      </c>
      <c r="AJ95" s="55">
        <f t="shared" si="90"/>
        <v>44835</v>
      </c>
      <c r="AK95" s="55">
        <f t="shared" si="90"/>
        <v>44866</v>
      </c>
      <c r="AL95" s="55">
        <f t="shared" si="90"/>
        <v>44896</v>
      </c>
      <c r="AM95" s="55">
        <f t="shared" si="90"/>
        <v>44927</v>
      </c>
      <c r="AN95" s="55">
        <f t="shared" si="90"/>
        <v>44958</v>
      </c>
      <c r="AO95" s="55">
        <f t="shared" si="90"/>
        <v>44986</v>
      </c>
      <c r="AP95" s="55">
        <f t="shared" si="90"/>
        <v>45017</v>
      </c>
      <c r="AQ95" s="55">
        <f t="shared" si="90"/>
        <v>45047</v>
      </c>
      <c r="AR95" s="55">
        <f t="shared" si="90"/>
        <v>45078</v>
      </c>
      <c r="AS95" s="55">
        <f t="shared" si="90"/>
        <v>45108</v>
      </c>
      <c r="AT95" s="55">
        <f t="shared" si="90"/>
        <v>45139</v>
      </c>
      <c r="AU95" s="55">
        <f t="shared" si="90"/>
        <v>45170</v>
      </c>
      <c r="AV95" s="55">
        <f t="shared" si="90"/>
        <v>45200</v>
      </c>
      <c r="AW95" s="55">
        <f t="shared" si="90"/>
        <v>45231</v>
      </c>
      <c r="AX95" s="55">
        <f t="shared" si="90"/>
        <v>45261</v>
      </c>
      <c r="AY95" s="55">
        <f t="shared" si="90"/>
        <v>45292</v>
      </c>
      <c r="AZ95" s="55">
        <f t="shared" si="90"/>
        <v>45323</v>
      </c>
      <c r="BA95" s="55">
        <f t="shared" si="90"/>
        <v>45352</v>
      </c>
      <c r="BB95" s="55">
        <f t="shared" si="90"/>
        <v>45383</v>
      </c>
      <c r="BC95" s="55">
        <f t="shared" si="90"/>
        <v>45413</v>
      </c>
      <c r="BD95" s="55">
        <f t="shared" si="90"/>
        <v>45444</v>
      </c>
      <c r="BE95" s="55">
        <f t="shared" si="90"/>
        <v>45474</v>
      </c>
      <c r="BF95" s="55">
        <f t="shared" si="90"/>
        <v>45505</v>
      </c>
      <c r="BG95" s="55">
        <f t="shared" si="90"/>
        <v>45536</v>
      </c>
      <c r="BH95" s="55">
        <f t="shared" si="90"/>
        <v>45566</v>
      </c>
      <c r="BI95" s="55">
        <f t="shared" si="90"/>
        <v>45597</v>
      </c>
      <c r="BJ95" s="55">
        <f t="shared" si="90"/>
        <v>45627</v>
      </c>
      <c r="BK95" s="55">
        <f t="shared" si="90"/>
        <v>45658</v>
      </c>
      <c r="BL95" s="55">
        <f t="shared" si="90"/>
        <v>45689</v>
      </c>
      <c r="BM95" s="55">
        <f t="shared" si="90"/>
        <v>45717</v>
      </c>
      <c r="BN95" s="55">
        <f t="shared" si="90"/>
        <v>45748</v>
      </c>
      <c r="BO95" s="55">
        <f t="shared" si="90"/>
        <v>45778</v>
      </c>
      <c r="BP95" s="55">
        <f t="shared" ref="BP95:CH95" si="91">BP87</f>
        <v>45809</v>
      </c>
      <c r="BQ95" s="55">
        <f t="shared" si="91"/>
        <v>45839</v>
      </c>
      <c r="BR95" s="55">
        <f t="shared" si="91"/>
        <v>45870</v>
      </c>
      <c r="BS95" s="55">
        <f t="shared" si="91"/>
        <v>45901</v>
      </c>
      <c r="BT95" s="55">
        <f t="shared" si="91"/>
        <v>45931</v>
      </c>
      <c r="BU95" s="55">
        <f t="shared" si="91"/>
        <v>45962</v>
      </c>
      <c r="BV95" s="55">
        <f t="shared" si="91"/>
        <v>45992</v>
      </c>
      <c r="BW95" s="55">
        <f t="shared" si="91"/>
        <v>46023</v>
      </c>
      <c r="BX95" s="55">
        <f t="shared" si="91"/>
        <v>46054</v>
      </c>
      <c r="BY95" s="55">
        <f t="shared" si="91"/>
        <v>46082</v>
      </c>
      <c r="BZ95" s="55">
        <f t="shared" si="91"/>
        <v>46113</v>
      </c>
      <c r="CA95" s="55">
        <f t="shared" si="91"/>
        <v>46143</v>
      </c>
      <c r="CB95" s="55">
        <f t="shared" si="91"/>
        <v>46174</v>
      </c>
      <c r="CC95" s="55">
        <f t="shared" si="91"/>
        <v>46204</v>
      </c>
      <c r="CD95" s="55">
        <f t="shared" si="91"/>
        <v>46235</v>
      </c>
      <c r="CE95" s="55">
        <f t="shared" si="91"/>
        <v>46266</v>
      </c>
      <c r="CF95" s="55">
        <f t="shared" si="91"/>
        <v>46296</v>
      </c>
      <c r="CG95" s="55">
        <f t="shared" si="91"/>
        <v>46327</v>
      </c>
      <c r="CH95" s="187">
        <f t="shared" si="91"/>
        <v>46357</v>
      </c>
    </row>
    <row r="96" spans="1:99" x14ac:dyDescent="0.3">
      <c r="B96" s="61" t="s">
        <v>48</v>
      </c>
      <c r="C96" s="56">
        <f>IF(C$4="X",' 1M - RES'!C61,0)</f>
        <v>76242.349599127818</v>
      </c>
      <c r="D96" s="56">
        <f>IF(D$4="X",' 1M - RES'!D61,0)</f>
        <v>80546.600178868845</v>
      </c>
      <c r="E96" s="56">
        <f>IF(E$4="X",' 1M - RES'!E61,0)</f>
        <v>84262.37476506189</v>
      </c>
      <c r="F96" s="56">
        <f>IF(F$4="X",' 1M - RES'!F61,0)</f>
        <v>54826.330012192579</v>
      </c>
      <c r="G96" s="56">
        <f>IF(G$4="X",' 1M - RES'!G61,0)</f>
        <v>73963.404457505443</v>
      </c>
      <c r="H96" s="56">
        <f>IF(H$4="X",' 1M - RES'!H61,0)</f>
        <v>359361.06753640698</v>
      </c>
      <c r="I96" s="56">
        <f>IF(I$4="X",' 1M - RES'!I61,0)</f>
        <v>594874.97792769864</v>
      </c>
      <c r="J96" s="56">
        <f>IF(J$4="X",' 1M - RES'!J61,0)</f>
        <v>753670.6367524435</v>
      </c>
      <c r="K96" s="56">
        <f>IF(K$4="X",' 1M - RES'!K61,0)</f>
        <v>628455.88209121779</v>
      </c>
      <c r="L96" s="56">
        <f>IF(L$4="X",' 1M - RES'!L61,0)</f>
        <v>277341.31062290393</v>
      </c>
      <c r="M96" s="56">
        <f>IF(M$4="X",' 1M - RES'!M61,0)</f>
        <v>400118.77216774359</v>
      </c>
      <c r="N96" s="56">
        <f>IF(N$4="X",' 1M - RES'!N61,0)</f>
        <v>572073.20962077111</v>
      </c>
      <c r="O96" s="56">
        <f>IF(O$4="X",' 1M - RES'!O61,0)</f>
        <v>603450.46601994976</v>
      </c>
      <c r="P96" s="56">
        <f>IF(P$4="X",' 1M - RES'!P61,0)</f>
        <v>535633.05241407268</v>
      </c>
      <c r="Q96" s="56">
        <f>IF(Q$4="X",' 1M - RES'!Q61,0)</f>
        <v>539188.56139489729</v>
      </c>
      <c r="R96" s="56">
        <f>IF(R$4="X",' 1M - RES'!R61,0)</f>
        <v>457531.16143600171</v>
      </c>
      <c r="S96" s="56">
        <f>IF(S$4="X",' 1M - RES'!S61,0)</f>
        <v>485646.40153999784</v>
      </c>
      <c r="T96" s="56">
        <f>IF(T$4="X",' 1M - RES'!T61,0)</f>
        <v>1297228.5772994668</v>
      </c>
      <c r="U96" s="56">
        <f>IF(U$4="X",' 1M - RES'!U61,0)</f>
        <v>1496844.7557004339</v>
      </c>
      <c r="V96" s="56">
        <f>IF(V$4="X",' 1M - RES'!V61,0)</f>
        <v>1481564.0484137298</v>
      </c>
      <c r="W96" s="56">
        <f>IF(W$4="X",' 1M - RES'!W61,0)</f>
        <v>0</v>
      </c>
      <c r="X96" s="56">
        <f>IF(X$4="X",' 1M - RES'!X61,0)</f>
        <v>0</v>
      </c>
      <c r="Y96" s="56">
        <f>IF(Y$4="X",' 1M - RES'!Y61,0)</f>
        <v>0</v>
      </c>
      <c r="Z96" s="56">
        <f>IF(Z$4="X",' 1M - RES'!Z61,0)</f>
        <v>0</v>
      </c>
      <c r="AA96" s="56">
        <f>IF(AA$4="X",' 1M - RES'!AA61,0)</f>
        <v>0</v>
      </c>
      <c r="AB96" s="56">
        <f>IF(AB$4="X",' 1M - RES'!AB61,0)</f>
        <v>0</v>
      </c>
      <c r="AC96" s="56">
        <f>IF(AC$4="X",' 1M - RES'!AC61,0)</f>
        <v>0</v>
      </c>
      <c r="AD96" s="56">
        <f>IF(AD$4="X",' 1M - RES'!AD61,0)</f>
        <v>0</v>
      </c>
      <c r="AE96" s="56">
        <f>IF(AE$4="X",' 1M - RES'!AE61,0)</f>
        <v>0</v>
      </c>
      <c r="AF96" s="56">
        <f>IF(AF$4="X",' 1M - RES'!AF61,0)</f>
        <v>0</v>
      </c>
      <c r="AG96" s="56">
        <f>IF(AG$4="X",' 1M - RES'!AG61,0)</f>
        <v>0</v>
      </c>
      <c r="AH96" s="56">
        <f>IF(AH$4="X",' 1M - RES'!AH61,0)</f>
        <v>0</v>
      </c>
      <c r="AI96" s="56">
        <f>IF(AI$4="X",' 1M - RES'!AI61,0)</f>
        <v>0</v>
      </c>
      <c r="AJ96" s="56">
        <f>IF(AJ$4="X",' 1M - RES'!AJ61,0)</f>
        <v>0</v>
      </c>
      <c r="AK96" s="56">
        <f>IF(AK$4="X",' 1M - RES'!AK61,0)</f>
        <v>0</v>
      </c>
      <c r="AL96" s="56">
        <f>IF(AL$4="X",' 1M - RES'!AL61,0)</f>
        <v>0</v>
      </c>
      <c r="AM96" s="56">
        <f>IF(AM$4="X",' 1M - RES'!AM61,0)</f>
        <v>0</v>
      </c>
      <c r="AN96" s="56">
        <f>IF(AN$4="X",' 1M - RES'!AN61,0)</f>
        <v>0</v>
      </c>
      <c r="AO96" s="56">
        <f>IF(AO$4="X",' 1M - RES'!AO61,0)</f>
        <v>0</v>
      </c>
      <c r="AP96" s="56">
        <f>IF(AP$4="X",' 1M - RES'!AP61,0)</f>
        <v>0</v>
      </c>
      <c r="AQ96" s="56">
        <f>IF(AQ$4="X",' 1M - RES'!AQ61,0)</f>
        <v>0</v>
      </c>
      <c r="AR96" s="56">
        <f>IF(AR$4="X",' 1M - RES'!AR61,0)</f>
        <v>0</v>
      </c>
      <c r="AS96" s="56">
        <f>IF(AS$4="X",' 1M - RES'!AS61,0)</f>
        <v>0</v>
      </c>
      <c r="AT96" s="56">
        <f>IF(AT$4="X",' 1M - RES'!AT61,0)</f>
        <v>0</v>
      </c>
      <c r="AU96" s="56">
        <f>IF(AU$4="X",' 1M - RES'!AU61,0)</f>
        <v>0</v>
      </c>
      <c r="AV96" s="56">
        <f>IF(AV$4="X",' 1M - RES'!AV61,0)</f>
        <v>0</v>
      </c>
      <c r="AW96" s="56">
        <f>IF(AW$4="X",' 1M - RES'!AW61,0)</f>
        <v>0</v>
      </c>
      <c r="AX96" s="56">
        <f>IF(AX$4="X",' 1M - RES'!AX61,0)</f>
        <v>0</v>
      </c>
      <c r="AY96" s="56">
        <f>IF(AY$4="X",' 1M - RES'!AY61,0)</f>
        <v>0</v>
      </c>
      <c r="AZ96" s="56">
        <f>IF(AZ$4="X",' 1M - RES'!AZ61,0)</f>
        <v>0</v>
      </c>
      <c r="BA96" s="56">
        <f>IF(BA$4="X",' 1M - RES'!BA61,0)</f>
        <v>0</v>
      </c>
      <c r="BB96" s="56">
        <f>IF(BB$4="X",' 1M - RES'!BB61,0)</f>
        <v>0</v>
      </c>
      <c r="BC96" s="56">
        <f>IF(BC$4="X",' 1M - RES'!BC61,0)</f>
        <v>0</v>
      </c>
      <c r="BD96" s="56">
        <f>IF(BD$4="X",' 1M - RES'!BD61,0)</f>
        <v>0</v>
      </c>
      <c r="BE96" s="56">
        <f>IF(BE$4="X",' 1M - RES'!BE61,0)</f>
        <v>0</v>
      </c>
      <c r="BF96" s="56">
        <f>IF(BF$4="X",' 1M - RES'!BF61,0)</f>
        <v>0</v>
      </c>
      <c r="BG96" s="56">
        <f>IF(BG$4="X",' 1M - RES'!BG61,0)</f>
        <v>0</v>
      </c>
      <c r="BH96" s="56">
        <f>IF(BH$4="X",' 1M - RES'!BH61,0)</f>
        <v>0</v>
      </c>
      <c r="BI96" s="56">
        <f>IF(BI$4="X",' 1M - RES'!BI61,0)</f>
        <v>0</v>
      </c>
      <c r="BJ96" s="56">
        <f>IF(BJ$4="X",' 1M - RES'!BJ61,0)</f>
        <v>0</v>
      </c>
      <c r="BK96" s="56">
        <f>IF(BK$4="X",' 1M - RES'!BK61,0)</f>
        <v>0</v>
      </c>
      <c r="BL96" s="56">
        <f>IF(BL$4="X",' 1M - RES'!BL61,0)</f>
        <v>0</v>
      </c>
      <c r="BM96" s="56">
        <f>IF(BM$4="X",' 1M - RES'!BM61,0)</f>
        <v>0</v>
      </c>
      <c r="BN96" s="56">
        <f>IF(BN$4="X",' 1M - RES'!BN61,0)</f>
        <v>0</v>
      </c>
      <c r="BO96" s="56">
        <f>IF(BO$4="X",' 1M - RES'!BO61,0)</f>
        <v>0</v>
      </c>
      <c r="BP96" s="56">
        <f>IF(BP$4="X",' 1M - RES'!BP61,0)</f>
        <v>0</v>
      </c>
      <c r="BQ96" s="56">
        <f>IF(BQ$4="X",' 1M - RES'!BQ61,0)</f>
        <v>0</v>
      </c>
      <c r="BR96" s="56">
        <f>IF(BR$4="X",' 1M - RES'!BR61,0)</f>
        <v>0</v>
      </c>
      <c r="BS96" s="56">
        <f>IF(BS$4="X",' 1M - RES'!BS61,0)</f>
        <v>0</v>
      </c>
      <c r="BT96" s="56">
        <f>IF(BT$4="X",' 1M - RES'!BT61,0)</f>
        <v>0</v>
      </c>
      <c r="BU96" s="56">
        <f>IF(BU$4="X",' 1M - RES'!BU61,0)</f>
        <v>0</v>
      </c>
      <c r="BV96" s="56">
        <f>IF(BV$4="X",' 1M - RES'!BV61,0)</f>
        <v>0</v>
      </c>
      <c r="BW96" s="56">
        <f>IF(BW$4="X",' 1M - RES'!BW61,0)</f>
        <v>0</v>
      </c>
      <c r="BX96" s="56">
        <f>IF(BX$4="X",' 1M - RES'!BX61,0)</f>
        <v>0</v>
      </c>
      <c r="BY96" s="56">
        <f>IF(BY$4="X",' 1M - RES'!BY61,0)</f>
        <v>0</v>
      </c>
      <c r="BZ96" s="56">
        <f>IF(BZ$4="X",' 1M - RES'!BZ61,0)</f>
        <v>0</v>
      </c>
      <c r="CA96" s="56">
        <f>IF(CA$4="X",' 1M - RES'!CA61,0)</f>
        <v>0</v>
      </c>
      <c r="CB96" s="56">
        <f>IF(CB$4="X",' 1M - RES'!CB61,0)</f>
        <v>0</v>
      </c>
      <c r="CC96" s="56">
        <f>IF(CC$4="X",' 1M - RES'!CC61,0)</f>
        <v>0</v>
      </c>
      <c r="CD96" s="56">
        <f>IF(CD$4="X",' 1M - RES'!CD61,0)</f>
        <v>0</v>
      </c>
      <c r="CE96" s="56">
        <f>IF(CE$4="X",' 1M - RES'!CE61,0)</f>
        <v>0</v>
      </c>
      <c r="CF96" s="56">
        <f>IF(CF$4="X",' 1M - RES'!CF61,0)</f>
        <v>0</v>
      </c>
      <c r="CG96" s="56">
        <f>IF(CG$4="X",' 1M - RES'!CG61,0)</f>
        <v>0</v>
      </c>
      <c r="CH96" s="56">
        <f>IF(CH$4="X",' 1M - RES'!CH61,0)</f>
        <v>0</v>
      </c>
    </row>
    <row r="97" spans="2:86" x14ac:dyDescent="0.3">
      <c r="B97" s="62" t="s">
        <v>53</v>
      </c>
      <c r="C97" s="57">
        <f>IF(C$4="X",'2M - SGS'!C73+'Biz DRENE'!C77,0)</f>
        <v>1670.751430891617</v>
      </c>
      <c r="D97" s="57">
        <f>IF(D$4="X",'2M - SGS'!D73+'Biz DRENE'!D77,0)</f>
        <v>4306.0351348546455</v>
      </c>
      <c r="E97" s="57">
        <f>IF(E$4="X",'2M - SGS'!E73+'Biz DRENE'!E77,0)</f>
        <v>8737.4691905272339</v>
      </c>
      <c r="F97" s="57">
        <f>IF(F$4="X",'2M - SGS'!F73+'Biz DRENE'!F77,0)</f>
        <v>17187.533787878398</v>
      </c>
      <c r="G97" s="57">
        <f>IF(G$4="X",'2M - SGS'!G73+'Biz DRENE'!G77,0)</f>
        <v>34159.129896641534</v>
      </c>
      <c r="H97" s="57">
        <f>IF(H$4="X",'2M - SGS'!H73+'Biz DRENE'!H77,0)</f>
        <v>52839.320721959986</v>
      </c>
      <c r="I97" s="57">
        <f>IF(I$4="X",'2M - SGS'!I73+'Biz DRENE'!I77,0)</f>
        <v>82659.150847511293</v>
      </c>
      <c r="J97" s="57">
        <f>IF(J$4="X",'2M - SGS'!J73+'Biz DRENE'!J77,0)</f>
        <v>77824.950890794644</v>
      </c>
      <c r="K97" s="57">
        <f>IF(K$4="X",'2M - SGS'!K73+'Biz DRENE'!K77,0)</f>
        <v>89763.194993513869</v>
      </c>
      <c r="L97" s="57">
        <f>IF(L$4="X",'2M - SGS'!L73+'Biz DRENE'!L77,0)</f>
        <v>75729.664919139148</v>
      </c>
      <c r="M97" s="57">
        <f>IF(M$4="X",'2M - SGS'!M73+'Biz DRENE'!M77,0)</f>
        <v>73854.423337273402</v>
      </c>
      <c r="N97" s="57">
        <f>IF(N$4="X",'2M - SGS'!N73+'Biz DRENE'!N77,0)</f>
        <v>111840.47538686676</v>
      </c>
      <c r="O97" s="57">
        <f>IF(O$4="X",'2M - SGS'!O73+'Biz DRENE'!O77,0)</f>
        <v>146020.9902198221</v>
      </c>
      <c r="P97" s="57">
        <f>IF(P$4="X",'2M - SGS'!P73+'Biz DRENE'!P77,0)</f>
        <v>117819.79539104992</v>
      </c>
      <c r="Q97" s="57">
        <f>IF(Q$4="X",'2M - SGS'!Q73+'Biz DRENE'!Q77,0)</f>
        <v>127282.97060169408</v>
      </c>
      <c r="R97" s="57">
        <f>IF(R$4="X",'2M - SGS'!R73+'Biz DRENE'!R77,0)</f>
        <v>119496.27969441687</v>
      </c>
      <c r="S97" s="57">
        <f>IF(S$4="X",'2M - SGS'!S73+'Biz DRENE'!S77,0)</f>
        <v>153037.63377038875</v>
      </c>
      <c r="T97" s="57">
        <f>IF(T$4="X",'2M - SGS'!T73+'Biz DRENE'!T77,0)</f>
        <v>213306.02023558307</v>
      </c>
      <c r="U97" s="57">
        <f>IF(U$4="X",'2M - SGS'!U73+'Biz DRENE'!U77,0)</f>
        <v>274537.20313963754</v>
      </c>
      <c r="V97" s="57">
        <f>IF(V$4="X",'2M - SGS'!V73+'Biz DRENE'!V77,0)</f>
        <v>228338.62516944984</v>
      </c>
      <c r="W97" s="57">
        <f>IF(W$4="X",'2M - SGS'!W73+'Biz DRENE'!W77,0)</f>
        <v>0</v>
      </c>
      <c r="X97" s="57">
        <f>IF(X$4="X",'2M - SGS'!X73+'Biz DRENE'!X77,0)</f>
        <v>0</v>
      </c>
      <c r="Y97" s="57">
        <f>IF(Y$4="X",'2M - SGS'!Y73+'Biz DRENE'!Y77,0)</f>
        <v>0</v>
      </c>
      <c r="Z97" s="57">
        <f>IF(Z$4="X",'2M - SGS'!Z73+'Biz DRENE'!Z77,0)</f>
        <v>0</v>
      </c>
      <c r="AA97" s="57">
        <f>IF(AA$4="X",'2M - SGS'!AA73+'Biz DRENE'!AA77,0)</f>
        <v>0</v>
      </c>
      <c r="AB97" s="57">
        <f>IF(AB$4="X",'2M - SGS'!AB73+'Biz DRENE'!AB77,0)</f>
        <v>0</v>
      </c>
      <c r="AC97" s="57">
        <f>IF(AC$4="X",'2M - SGS'!AC73+'Biz DRENE'!AC77,0)</f>
        <v>0</v>
      </c>
      <c r="AD97" s="57">
        <f>IF(AD$4="X",'2M - SGS'!AD73+'Biz DRENE'!AD77,0)</f>
        <v>0</v>
      </c>
      <c r="AE97" s="57">
        <f>IF(AE$4="X",'2M - SGS'!AE73+'Biz DRENE'!AE77,0)</f>
        <v>0</v>
      </c>
      <c r="AF97" s="57">
        <f>IF(AF$4="X",'2M - SGS'!AF73+'Biz DRENE'!AF77,0)</f>
        <v>0</v>
      </c>
      <c r="AG97" s="57">
        <f>IF(AG$4="X",'2M - SGS'!AG73+'Biz DRENE'!AG77,0)</f>
        <v>0</v>
      </c>
      <c r="AH97" s="57">
        <f>IF(AH$4="X",'2M - SGS'!AH73+'Biz DRENE'!AH77,0)</f>
        <v>0</v>
      </c>
      <c r="AI97" s="57">
        <f>IF(AI$4="X",'2M - SGS'!AI73+'Biz DRENE'!AI77,0)</f>
        <v>0</v>
      </c>
      <c r="AJ97" s="57">
        <f>IF(AJ$4="X",'2M - SGS'!AJ73+'Biz DRENE'!AJ77,0)</f>
        <v>0</v>
      </c>
      <c r="AK97" s="57">
        <f>IF(AK$4="X",'2M - SGS'!AK73+'Biz DRENE'!AK77,0)</f>
        <v>0</v>
      </c>
      <c r="AL97" s="57">
        <f>IF(AL$4="X",'2M - SGS'!AL73+'Biz DRENE'!AL77,0)</f>
        <v>0</v>
      </c>
      <c r="AM97" s="57">
        <f>IF(AM$4="X",'2M - SGS'!AM73+'Biz DRENE'!AM77,0)</f>
        <v>0</v>
      </c>
      <c r="AN97" s="57">
        <f>IF(AN$4="X",'2M - SGS'!AN73+'Biz DRENE'!AN77,0)</f>
        <v>0</v>
      </c>
      <c r="AO97" s="57">
        <f>IF(AO$4="X",'2M - SGS'!AO73+'Biz DRENE'!AO77,0)</f>
        <v>0</v>
      </c>
      <c r="AP97" s="57">
        <f>IF(AP$4="X",'2M - SGS'!AP73+'Biz DRENE'!AP77,0)</f>
        <v>0</v>
      </c>
      <c r="AQ97" s="57">
        <f>IF(AQ$4="X",'2M - SGS'!AQ73+'Biz DRENE'!AQ77,0)</f>
        <v>0</v>
      </c>
      <c r="AR97" s="57">
        <f>IF(AR$4="X",'2M - SGS'!AR73+'Biz DRENE'!AR77,0)</f>
        <v>0</v>
      </c>
      <c r="AS97" s="57">
        <f>IF(AS$4="X",'2M - SGS'!AS73+'Biz DRENE'!AS77,0)</f>
        <v>0</v>
      </c>
      <c r="AT97" s="57">
        <f>IF(AT$4="X",'2M - SGS'!AT73+'Biz DRENE'!AT77,0)</f>
        <v>0</v>
      </c>
      <c r="AU97" s="57">
        <f>IF(AU$4="X",'2M - SGS'!AU73+'Biz DRENE'!AU77,0)</f>
        <v>0</v>
      </c>
      <c r="AV97" s="57">
        <f>IF(AV$4="X",'2M - SGS'!AV73+'Biz DRENE'!AV77,0)</f>
        <v>0</v>
      </c>
      <c r="AW97" s="57">
        <f>IF(AW$4="X",'2M - SGS'!AW73+'Biz DRENE'!AW77,0)</f>
        <v>0</v>
      </c>
      <c r="AX97" s="57">
        <f>IF(AX$4="X",'2M - SGS'!AX73+'Biz DRENE'!AX77,0)</f>
        <v>0</v>
      </c>
      <c r="AY97" s="57">
        <f>IF(AY$4="X",'2M - SGS'!AY73+'Biz DRENE'!AY77,0)</f>
        <v>0</v>
      </c>
      <c r="AZ97" s="57">
        <f>IF(AZ$4="X",'2M - SGS'!AZ73+'Biz DRENE'!AZ77,0)</f>
        <v>0</v>
      </c>
      <c r="BA97" s="57">
        <f>IF(BA$4="X",'2M - SGS'!BA73+'Biz DRENE'!BA77,0)</f>
        <v>0</v>
      </c>
      <c r="BB97" s="57">
        <f>IF(BB$4="X",'2M - SGS'!BB73+'Biz DRENE'!BB77,0)</f>
        <v>0</v>
      </c>
      <c r="BC97" s="57">
        <f>IF(BC$4="X",'2M - SGS'!BC73+'Biz DRENE'!BC77,0)</f>
        <v>0</v>
      </c>
      <c r="BD97" s="57">
        <f>IF(BD$4="X",'2M - SGS'!BD73+'Biz DRENE'!BD77,0)</f>
        <v>0</v>
      </c>
      <c r="BE97" s="57">
        <f>IF(BE$4="X",'2M - SGS'!BE73+'Biz DRENE'!BE77,0)</f>
        <v>0</v>
      </c>
      <c r="BF97" s="57">
        <f>IF(BF$4="X",'2M - SGS'!BF73+'Biz DRENE'!BF77,0)</f>
        <v>0</v>
      </c>
      <c r="BG97" s="57">
        <f>IF(BG$4="X",'2M - SGS'!BG73+'Biz DRENE'!BG77,0)</f>
        <v>0</v>
      </c>
      <c r="BH97" s="57">
        <f>IF(BH$4="X",'2M - SGS'!BH73+'Biz DRENE'!BH77,0)</f>
        <v>0</v>
      </c>
      <c r="BI97" s="57">
        <f>IF(BI$4="X",'2M - SGS'!BI73+'Biz DRENE'!BI77,0)</f>
        <v>0</v>
      </c>
      <c r="BJ97" s="57">
        <f>IF(BJ$4="X",'2M - SGS'!BJ73+'Biz DRENE'!BJ77,0)</f>
        <v>0</v>
      </c>
      <c r="BK97" s="57">
        <f>IF(BK$4="X",'2M - SGS'!BK73+'Biz DRENE'!BK77,0)</f>
        <v>0</v>
      </c>
      <c r="BL97" s="57">
        <f>IF(BL$4="X",'2M - SGS'!BL73+'Biz DRENE'!BL77,0)</f>
        <v>0</v>
      </c>
      <c r="BM97" s="57">
        <f>IF(BM$4="X",'2M - SGS'!BM73+'Biz DRENE'!BM77,0)</f>
        <v>0</v>
      </c>
      <c r="BN97" s="57">
        <f>IF(BN$4="X",'2M - SGS'!BN73+'Biz DRENE'!BN77,0)</f>
        <v>0</v>
      </c>
      <c r="BO97" s="57">
        <f>IF(BO$4="X",'2M - SGS'!BO73+'Biz DRENE'!BO77,0)</f>
        <v>0</v>
      </c>
      <c r="BP97" s="57">
        <f>IF(BP$4="X",'2M - SGS'!BP73+'Biz DRENE'!BP77,0)</f>
        <v>0</v>
      </c>
      <c r="BQ97" s="57">
        <f>IF(BQ$4="X",'2M - SGS'!BQ73+'Biz DRENE'!BQ77,0)</f>
        <v>0</v>
      </c>
      <c r="BR97" s="57">
        <f>IF(BR$4="X",'2M - SGS'!BR73+'Biz DRENE'!BR77,0)</f>
        <v>0</v>
      </c>
      <c r="BS97" s="57">
        <f>IF(BS$4="X",'2M - SGS'!BS73+'Biz DRENE'!BS77,0)</f>
        <v>0</v>
      </c>
      <c r="BT97" s="57">
        <f>IF(BT$4="X",'2M - SGS'!BT73+'Biz DRENE'!BT77,0)</f>
        <v>0</v>
      </c>
      <c r="BU97" s="57">
        <f>IF(BU$4="X",'2M - SGS'!BU73+'Biz DRENE'!BU77,0)</f>
        <v>0</v>
      </c>
      <c r="BV97" s="57">
        <f>IF(BV$4="X",'2M - SGS'!BV73+'Biz DRENE'!BV77,0)</f>
        <v>0</v>
      </c>
      <c r="BW97" s="57">
        <f>IF(BW$4="X",'2M - SGS'!BW73+'Biz DRENE'!BW77,0)</f>
        <v>0</v>
      </c>
      <c r="BX97" s="57">
        <f>IF(BX$4="X",'2M - SGS'!BX73+'Biz DRENE'!BX77,0)</f>
        <v>0</v>
      </c>
      <c r="BY97" s="57">
        <f>IF(BY$4="X",'2M - SGS'!BY73+'Biz DRENE'!BY77,0)</f>
        <v>0</v>
      </c>
      <c r="BZ97" s="57">
        <f>IF(BZ$4="X",'2M - SGS'!BZ73+'Biz DRENE'!BZ77,0)</f>
        <v>0</v>
      </c>
      <c r="CA97" s="57">
        <f>IF(CA$4="X",'2M - SGS'!CA73+'Biz DRENE'!CA77,0)</f>
        <v>0</v>
      </c>
      <c r="CB97" s="57">
        <f>IF(CB$4="X",'2M - SGS'!CB73+'Biz DRENE'!CB77,0)</f>
        <v>0</v>
      </c>
      <c r="CC97" s="57">
        <f>IF(CC$4="X",'2M - SGS'!CC73+'Biz DRENE'!CC77,0)</f>
        <v>0</v>
      </c>
      <c r="CD97" s="57">
        <f>IF(CD$4="X",'2M - SGS'!CD73+'Biz DRENE'!CD77,0)</f>
        <v>0</v>
      </c>
      <c r="CE97" s="57">
        <f>IF(CE$4="X",'2M - SGS'!CE73+'Biz DRENE'!CE77,0)</f>
        <v>0</v>
      </c>
      <c r="CF97" s="57">
        <f>IF(CF$4="X",'2M - SGS'!CF73+'Biz DRENE'!CF77,0)</f>
        <v>0</v>
      </c>
      <c r="CG97" s="57">
        <f>IF(CG$4="X",'2M - SGS'!CG73+'Biz DRENE'!CG77,0)</f>
        <v>0</v>
      </c>
      <c r="CH97" s="57">
        <f>IF(CH$4="X",'2M - SGS'!CH73+'Biz DRENE'!CH77,0)</f>
        <v>0</v>
      </c>
    </row>
    <row r="98" spans="2:86" x14ac:dyDescent="0.3">
      <c r="B98" s="62" t="s">
        <v>55</v>
      </c>
      <c r="C98" s="57">
        <f>IF(C$4="X",'3M - LGS'!C73+'Biz DRENE'!C78,0)</f>
        <v>1779.6101181996476</v>
      </c>
      <c r="D98" s="57">
        <f>IF(D$4="X",'3M - LGS'!D73+'Biz DRENE'!D78,0)</f>
        <v>5213.6152431411683</v>
      </c>
      <c r="E98" s="57">
        <f>IF(E$4="X",'3M - LGS'!E73+'Biz DRENE'!E78,0)</f>
        <v>9842.0710340072383</v>
      </c>
      <c r="F98" s="57">
        <f>IF(F$4="X",'3M - LGS'!F73+'Biz DRENE'!F78,0)</f>
        <v>18067.780024227519</v>
      </c>
      <c r="G98" s="57">
        <f>IF(G$4="X",'3M - LGS'!G73+'Biz DRENE'!G78,0)</f>
        <v>37190.142744673765</v>
      </c>
      <c r="H98" s="57">
        <f>IF(H$4="X",'3M - LGS'!H73+'Biz DRENE'!H78,0)</f>
        <v>97188.854687625295</v>
      </c>
      <c r="I98" s="57">
        <f>IF(I$4="X",'3M - LGS'!I73+'Biz DRENE'!I78,0)</f>
        <v>152899.39005642323</v>
      </c>
      <c r="J98" s="57">
        <f>IF(J$4="X",'3M - LGS'!J73+'Biz DRENE'!J78,0)</f>
        <v>168616.24012973256</v>
      </c>
      <c r="K98" s="57">
        <f>IF(K$4="X",'3M - LGS'!K73+'Biz DRENE'!K78,0)</f>
        <v>167287.63277024933</v>
      </c>
      <c r="L98" s="57">
        <f>IF(L$4="X",'3M - LGS'!L73+'Biz DRENE'!L78,0)</f>
        <v>109771.50659004392</v>
      </c>
      <c r="M98" s="57">
        <f>IF(M$4="X",'3M - LGS'!M73+'Biz DRENE'!M78,0)</f>
        <v>107954.99535091438</v>
      </c>
      <c r="N98" s="57">
        <f>IF(N$4="X",'3M - LGS'!N73+'Biz DRENE'!N78,0)</f>
        <v>163667.32547174327</v>
      </c>
      <c r="O98" s="57">
        <f>IF(O$4="X",'3M - LGS'!O73+'Biz DRENE'!O78,0)</f>
        <v>216785.30056854311</v>
      </c>
      <c r="P98" s="57">
        <f>IF(P$4="X",'3M - LGS'!P73+'Biz DRENE'!P78,0)</f>
        <v>175967.58852950388</v>
      </c>
      <c r="Q98" s="57">
        <f>IF(Q$4="X",'3M - LGS'!Q73+'Biz DRENE'!Q78,0)</f>
        <v>188000.20788386921</v>
      </c>
      <c r="R98" s="57">
        <f>IF(R$4="X",'3M - LGS'!R73+'Biz DRENE'!R78,0)</f>
        <v>171830.58576502267</v>
      </c>
      <c r="S98" s="57">
        <f>IF(S$4="X",'3M - LGS'!S73+'Biz DRENE'!S78,0)</f>
        <v>238454.95153223351</v>
      </c>
      <c r="T98" s="57">
        <f>IF(T$4="X",'3M - LGS'!T73+'Biz DRENE'!T78,0)</f>
        <v>519236.80767229461</v>
      </c>
      <c r="U98" s="57">
        <f>IF(U$4="X",'3M - LGS'!U73+'Biz DRENE'!U78,0)</f>
        <v>638144.02842119359</v>
      </c>
      <c r="V98" s="57">
        <f>IF(V$4="X",'3M - LGS'!V73+'Biz DRENE'!V78,0)</f>
        <v>575140.94822703348</v>
      </c>
      <c r="W98" s="57">
        <f>IF(W$4="X",'3M - LGS'!W73+'Biz DRENE'!W78,0)</f>
        <v>0</v>
      </c>
      <c r="X98" s="57">
        <f>IF(X$4="X",'3M - LGS'!X73+'Biz DRENE'!X78,0)</f>
        <v>0</v>
      </c>
      <c r="Y98" s="57">
        <f>IF(Y$4="X",'3M - LGS'!Y73+'Biz DRENE'!Y78,0)</f>
        <v>0</v>
      </c>
      <c r="Z98" s="57">
        <f>IF(Z$4="X",'3M - LGS'!Z73+'Biz DRENE'!Z78,0)</f>
        <v>0</v>
      </c>
      <c r="AA98" s="57">
        <f>IF(AA$4="X",'3M - LGS'!AA73+'Biz DRENE'!AA78,0)</f>
        <v>0</v>
      </c>
      <c r="AB98" s="57">
        <f>IF(AB$4="X",'3M - LGS'!AB73+'Biz DRENE'!AB78,0)</f>
        <v>0</v>
      </c>
      <c r="AC98" s="57">
        <f>IF(AC$4="X",'3M - LGS'!AC73+'Biz DRENE'!AC78,0)</f>
        <v>0</v>
      </c>
      <c r="AD98" s="57">
        <f>IF(AD$4="X",'3M - LGS'!AD73+'Biz DRENE'!AD78,0)</f>
        <v>0</v>
      </c>
      <c r="AE98" s="57">
        <f>IF(AE$4="X",'3M - LGS'!AE73+'Biz DRENE'!AE78,0)</f>
        <v>0</v>
      </c>
      <c r="AF98" s="57">
        <f>IF(AF$4="X",'3M - LGS'!AF73+'Biz DRENE'!AF78,0)</f>
        <v>0</v>
      </c>
      <c r="AG98" s="57">
        <f>IF(AG$4="X",'3M - LGS'!AG73+'Biz DRENE'!AG78,0)</f>
        <v>0</v>
      </c>
      <c r="AH98" s="57">
        <f>IF(AH$4="X",'3M - LGS'!AH73+'Biz DRENE'!AH78,0)</f>
        <v>0</v>
      </c>
      <c r="AI98" s="57">
        <f>IF(AI$4="X",'3M - LGS'!AI73+'Biz DRENE'!AI78,0)</f>
        <v>0</v>
      </c>
      <c r="AJ98" s="57">
        <f>IF(AJ$4="X",'3M - LGS'!AJ73+'Biz DRENE'!AJ78,0)</f>
        <v>0</v>
      </c>
      <c r="AK98" s="57">
        <f>IF(AK$4="X",'3M - LGS'!AK73+'Biz DRENE'!AK78,0)</f>
        <v>0</v>
      </c>
      <c r="AL98" s="57">
        <f>IF(AL$4="X",'3M - LGS'!AL73+'Biz DRENE'!AL78,0)</f>
        <v>0</v>
      </c>
      <c r="AM98" s="57">
        <f>IF(AM$4="X",'3M - LGS'!AM73+'Biz DRENE'!AM78,0)</f>
        <v>0</v>
      </c>
      <c r="AN98" s="57">
        <f>IF(AN$4="X",'3M - LGS'!AN73+'Biz DRENE'!AN78,0)</f>
        <v>0</v>
      </c>
      <c r="AO98" s="57">
        <f>IF(AO$4="X",'3M - LGS'!AO73+'Biz DRENE'!AO78,0)</f>
        <v>0</v>
      </c>
      <c r="AP98" s="57">
        <f>IF(AP$4="X",'3M - LGS'!AP73+'Biz DRENE'!AP78,0)</f>
        <v>0</v>
      </c>
      <c r="AQ98" s="57">
        <f>IF(AQ$4="X",'3M - LGS'!AQ73+'Biz DRENE'!AQ78,0)</f>
        <v>0</v>
      </c>
      <c r="AR98" s="57">
        <f>IF(AR$4="X",'3M - LGS'!AR73+'Biz DRENE'!AR78,0)</f>
        <v>0</v>
      </c>
      <c r="AS98" s="57">
        <f>IF(AS$4="X",'3M - LGS'!AS73+'Biz DRENE'!AS78,0)</f>
        <v>0</v>
      </c>
      <c r="AT98" s="57">
        <f>IF(AT$4="X",'3M - LGS'!AT73+'Biz DRENE'!AT78,0)</f>
        <v>0</v>
      </c>
      <c r="AU98" s="57">
        <f>IF(AU$4="X",'3M - LGS'!AU73+'Biz DRENE'!AU78,0)</f>
        <v>0</v>
      </c>
      <c r="AV98" s="57">
        <f>IF(AV$4="X",'3M - LGS'!AV73+'Biz DRENE'!AV78,0)</f>
        <v>0</v>
      </c>
      <c r="AW98" s="57">
        <f>IF(AW$4="X",'3M - LGS'!AW73+'Biz DRENE'!AW78,0)</f>
        <v>0</v>
      </c>
      <c r="AX98" s="57">
        <f>IF(AX$4="X",'3M - LGS'!AX73+'Biz DRENE'!AX78,0)</f>
        <v>0</v>
      </c>
      <c r="AY98" s="57">
        <f>IF(AY$4="X",'3M - LGS'!AY73+'Biz DRENE'!AY78,0)</f>
        <v>0</v>
      </c>
      <c r="AZ98" s="57">
        <f>IF(AZ$4="X",'3M - LGS'!AZ73+'Biz DRENE'!AZ78,0)</f>
        <v>0</v>
      </c>
      <c r="BA98" s="57">
        <f>IF(BA$4="X",'3M - LGS'!BA73+'Biz DRENE'!BA78,0)</f>
        <v>0</v>
      </c>
      <c r="BB98" s="57">
        <f>IF(BB$4="X",'3M - LGS'!BB73+'Biz DRENE'!BB78,0)</f>
        <v>0</v>
      </c>
      <c r="BC98" s="57">
        <f>IF(BC$4="X",'3M - LGS'!BC73+'Biz DRENE'!BC78,0)</f>
        <v>0</v>
      </c>
      <c r="BD98" s="57">
        <f>IF(BD$4="X",'3M - LGS'!BD73+'Biz DRENE'!BD78,0)</f>
        <v>0</v>
      </c>
      <c r="BE98" s="57">
        <f>IF(BE$4="X",'3M - LGS'!BE73+'Biz DRENE'!BE78,0)</f>
        <v>0</v>
      </c>
      <c r="BF98" s="57">
        <f>IF(BF$4="X",'3M - LGS'!BF73+'Biz DRENE'!BF78,0)</f>
        <v>0</v>
      </c>
      <c r="BG98" s="57">
        <f>IF(BG$4="X",'3M - LGS'!BG73+'Biz DRENE'!BG78,0)</f>
        <v>0</v>
      </c>
      <c r="BH98" s="57">
        <f>IF(BH$4="X",'3M - LGS'!BH73+'Biz DRENE'!BH78,0)</f>
        <v>0</v>
      </c>
      <c r="BI98" s="57">
        <f>IF(BI$4="X",'3M - LGS'!BI73+'Biz DRENE'!BI78,0)</f>
        <v>0</v>
      </c>
      <c r="BJ98" s="57">
        <f>IF(BJ$4="X",'3M - LGS'!BJ73+'Biz DRENE'!BJ78,0)</f>
        <v>0</v>
      </c>
      <c r="BK98" s="57">
        <f>IF(BK$4="X",'3M - LGS'!BK73+'Biz DRENE'!BK78,0)</f>
        <v>0</v>
      </c>
      <c r="BL98" s="57">
        <f>IF(BL$4="X",'3M - LGS'!BL73+'Biz DRENE'!BL78,0)</f>
        <v>0</v>
      </c>
      <c r="BM98" s="57">
        <f>IF(BM$4="X",'3M - LGS'!BM73+'Biz DRENE'!BM78,0)</f>
        <v>0</v>
      </c>
      <c r="BN98" s="57">
        <f>IF(BN$4="X",'3M - LGS'!BN73+'Biz DRENE'!BN78,0)</f>
        <v>0</v>
      </c>
      <c r="BO98" s="57">
        <f>IF(BO$4="X",'3M - LGS'!BO73+'Biz DRENE'!BO78,0)</f>
        <v>0</v>
      </c>
      <c r="BP98" s="57">
        <f>IF(BP$4="X",'3M - LGS'!BP73+'Biz DRENE'!BP78,0)</f>
        <v>0</v>
      </c>
      <c r="BQ98" s="57">
        <f>IF(BQ$4="X",'3M - LGS'!BQ73+'Biz DRENE'!BQ78,0)</f>
        <v>0</v>
      </c>
      <c r="BR98" s="57">
        <f>IF(BR$4="X",'3M - LGS'!BR73+'Biz DRENE'!BR78,0)</f>
        <v>0</v>
      </c>
      <c r="BS98" s="57">
        <f>IF(BS$4="X",'3M - LGS'!BS73+'Biz DRENE'!BS78,0)</f>
        <v>0</v>
      </c>
      <c r="BT98" s="57">
        <f>IF(BT$4="X",'3M - LGS'!BT73+'Biz DRENE'!BT78,0)</f>
        <v>0</v>
      </c>
      <c r="BU98" s="57">
        <f>IF(BU$4="X",'3M - LGS'!BU73+'Biz DRENE'!BU78,0)</f>
        <v>0</v>
      </c>
      <c r="BV98" s="57">
        <f>IF(BV$4="X",'3M - LGS'!BV73+'Biz DRENE'!BV78,0)</f>
        <v>0</v>
      </c>
      <c r="BW98" s="57">
        <f>IF(BW$4="X",'3M - LGS'!BW73+'Biz DRENE'!BW78,0)</f>
        <v>0</v>
      </c>
      <c r="BX98" s="57">
        <f>IF(BX$4="X",'3M - LGS'!BX73+'Biz DRENE'!BX78,0)</f>
        <v>0</v>
      </c>
      <c r="BY98" s="57">
        <f>IF(BY$4="X",'3M - LGS'!BY73+'Biz DRENE'!BY78,0)</f>
        <v>0</v>
      </c>
      <c r="BZ98" s="57">
        <f>IF(BZ$4="X",'3M - LGS'!BZ73+'Biz DRENE'!BZ78,0)</f>
        <v>0</v>
      </c>
      <c r="CA98" s="57">
        <f>IF(CA$4="X",'3M - LGS'!CA73+'Biz DRENE'!CA78,0)</f>
        <v>0</v>
      </c>
      <c r="CB98" s="57">
        <f>IF(CB$4="X",'3M - LGS'!CB73+'Biz DRENE'!CB78,0)</f>
        <v>0</v>
      </c>
      <c r="CC98" s="57">
        <f>IF(CC$4="X",'3M - LGS'!CC73+'Biz DRENE'!CC78,0)</f>
        <v>0</v>
      </c>
      <c r="CD98" s="57">
        <f>IF(CD$4="X",'3M - LGS'!CD73+'Biz DRENE'!CD78,0)</f>
        <v>0</v>
      </c>
      <c r="CE98" s="57">
        <f>IF(CE$4="X",'3M - LGS'!CE73+'Biz DRENE'!CE78,0)</f>
        <v>0</v>
      </c>
      <c r="CF98" s="57">
        <f>IF(CF$4="X",'3M - LGS'!CF73+'Biz DRENE'!CF78,0)</f>
        <v>0</v>
      </c>
      <c r="CG98" s="57">
        <f>IF(CG$4="X",'3M - LGS'!CG73+'Biz DRENE'!CG78,0)</f>
        <v>0</v>
      </c>
      <c r="CH98" s="57">
        <f>IF(CH$4="X",'3M - LGS'!CH73+'Biz DRENE'!CH78,0)</f>
        <v>0</v>
      </c>
    </row>
    <row r="99" spans="2:86" x14ac:dyDescent="0.3">
      <c r="B99" s="62" t="s">
        <v>56</v>
      </c>
      <c r="C99" s="57">
        <f>IF(C$4="X",'4M - SPS'!C73+'Biz DRENE'!C79,0)</f>
        <v>2495.3152295485806</v>
      </c>
      <c r="D99" s="57">
        <f>IF(D$4="X",'4M - SPS'!D73+'Biz DRENE'!D79,0)</f>
        <v>4043.4696212091089</v>
      </c>
      <c r="E99" s="57">
        <f>IF(E$4="X",'4M - SPS'!E73+'Biz DRENE'!E79,0)</f>
        <v>4153.1771598796813</v>
      </c>
      <c r="F99" s="57">
        <f>IF(F$4="X",'4M - SPS'!F73+'Biz DRENE'!F79,0)</f>
        <v>5626.4038803413259</v>
      </c>
      <c r="G99" s="57">
        <f>IF(G$4="X",'4M - SPS'!G73+'Biz DRENE'!G79,0)</f>
        <v>11673.315608504443</v>
      </c>
      <c r="H99" s="57">
        <f>IF(H$4="X",'4M - SPS'!H73+'Biz DRENE'!H79,0)</f>
        <v>35331.575030684638</v>
      </c>
      <c r="I99" s="57">
        <f>IF(I$4="X",'4M - SPS'!I73+'Biz DRENE'!I79,0)</f>
        <v>55246.169719224679</v>
      </c>
      <c r="J99" s="57">
        <f>IF(J$4="X",'4M - SPS'!J73+'Biz DRENE'!J79,0)</f>
        <v>67724.513549778494</v>
      </c>
      <c r="K99" s="57">
        <f>IF(K$4="X",'4M - SPS'!K73+'Biz DRENE'!K79,0)</f>
        <v>54239.492124581302</v>
      </c>
      <c r="L99" s="57">
        <f>IF(L$4="X",'4M - SPS'!L73+'Biz DRENE'!L79,0)</f>
        <v>30619.078823676569</v>
      </c>
      <c r="M99" s="57">
        <f>IF(M$4="X",'4M - SPS'!M73+'Biz DRENE'!M79,0)</f>
        <v>30671.473834248955</v>
      </c>
      <c r="N99" s="57">
        <f>IF(N$4="X",'4M - SPS'!N73+'Biz DRENE'!N79,0)</f>
        <v>44874.471005832434</v>
      </c>
      <c r="O99" s="57">
        <f>IF(O$4="X",'4M - SPS'!O73+'Biz DRENE'!O79,0)</f>
        <v>58300.505640315423</v>
      </c>
      <c r="P99" s="57">
        <f>IF(P$4="X",'4M - SPS'!P73+'Biz DRENE'!P79,0)</f>
        <v>48259.769073887001</v>
      </c>
      <c r="Q99" s="57">
        <f>IF(Q$4="X",'4M - SPS'!Q73+'Biz DRENE'!Q79,0)</f>
        <v>49242.113462956702</v>
      </c>
      <c r="R99" s="57">
        <f>IF(R$4="X",'4M - SPS'!R73+'Biz DRENE'!R79,0)</f>
        <v>44153.47881493975</v>
      </c>
      <c r="S99" s="57">
        <f>IF(S$4="X",'4M - SPS'!S73+'Biz DRENE'!S79,0)</f>
        <v>62992.008355389051</v>
      </c>
      <c r="T99" s="57">
        <f>IF(T$4="X",'4M - SPS'!T73+'Biz DRENE'!T79,0)</f>
        <v>163353.93756478329</v>
      </c>
      <c r="U99" s="57">
        <f>IF(U$4="X",'4M - SPS'!U73+'Biz DRENE'!U79,0)</f>
        <v>194863.79048226788</v>
      </c>
      <c r="V99" s="57">
        <f>IF(V$4="X",'4M - SPS'!V73+'Biz DRENE'!V79,0)</f>
        <v>184095.99045299389</v>
      </c>
      <c r="W99" s="57">
        <f>IF(W$4="X",'4M - SPS'!W73+'Biz DRENE'!W79,0)</f>
        <v>0</v>
      </c>
      <c r="X99" s="57">
        <f>IF(X$4="X",'4M - SPS'!X73+'Biz DRENE'!X79,0)</f>
        <v>0</v>
      </c>
      <c r="Y99" s="57">
        <f>IF(Y$4="X",'4M - SPS'!Y73+'Biz DRENE'!Y79,0)</f>
        <v>0</v>
      </c>
      <c r="Z99" s="57">
        <f>IF(Z$4="X",'4M - SPS'!Z73+'Biz DRENE'!Z79,0)</f>
        <v>0</v>
      </c>
      <c r="AA99" s="57">
        <f>IF(AA$4="X",'4M - SPS'!AA73+'Biz DRENE'!AA79,0)</f>
        <v>0</v>
      </c>
      <c r="AB99" s="57">
        <f>IF(AB$4="X",'4M - SPS'!AB73+'Biz DRENE'!AB79,0)</f>
        <v>0</v>
      </c>
      <c r="AC99" s="57">
        <f>IF(AC$4="X",'4M - SPS'!AC73+'Biz DRENE'!AC79,0)</f>
        <v>0</v>
      </c>
      <c r="AD99" s="57">
        <f>IF(AD$4="X",'4M - SPS'!AD73+'Biz DRENE'!AD79,0)</f>
        <v>0</v>
      </c>
      <c r="AE99" s="57">
        <f>IF(AE$4="X",'4M - SPS'!AE73+'Biz DRENE'!AE79,0)</f>
        <v>0</v>
      </c>
      <c r="AF99" s="57">
        <f>IF(AF$4="X",'4M - SPS'!AF73+'Biz DRENE'!AF79,0)</f>
        <v>0</v>
      </c>
      <c r="AG99" s="57">
        <f>IF(AG$4="X",'4M - SPS'!AG73+'Biz DRENE'!AG79,0)</f>
        <v>0</v>
      </c>
      <c r="AH99" s="57">
        <f>IF(AH$4="X",'4M - SPS'!AH73+'Biz DRENE'!AH79,0)</f>
        <v>0</v>
      </c>
      <c r="AI99" s="57">
        <f>IF(AI$4="X",'4M - SPS'!AI73+'Biz DRENE'!AI79,0)</f>
        <v>0</v>
      </c>
      <c r="AJ99" s="57">
        <f>IF(AJ$4="X",'4M - SPS'!AJ73+'Biz DRENE'!AJ79,0)</f>
        <v>0</v>
      </c>
      <c r="AK99" s="57">
        <f>IF(AK$4="X",'4M - SPS'!AK73+'Biz DRENE'!AK79,0)</f>
        <v>0</v>
      </c>
      <c r="AL99" s="57">
        <f>IF(AL$4="X",'4M - SPS'!AL73+'Biz DRENE'!AL79,0)</f>
        <v>0</v>
      </c>
      <c r="AM99" s="57">
        <f>IF(AM$4="X",'4M - SPS'!AM73+'Biz DRENE'!AM79,0)</f>
        <v>0</v>
      </c>
      <c r="AN99" s="57">
        <f>IF(AN$4="X",'4M - SPS'!AN73+'Biz DRENE'!AN79,0)</f>
        <v>0</v>
      </c>
      <c r="AO99" s="57">
        <f>IF(AO$4="X",'4M - SPS'!AO73+'Biz DRENE'!AO79,0)</f>
        <v>0</v>
      </c>
      <c r="AP99" s="57">
        <f>IF(AP$4="X",'4M - SPS'!AP73+'Biz DRENE'!AP79,0)</f>
        <v>0</v>
      </c>
      <c r="AQ99" s="57">
        <f>IF(AQ$4="X",'4M - SPS'!AQ73+'Biz DRENE'!AQ79,0)</f>
        <v>0</v>
      </c>
      <c r="AR99" s="57">
        <f>IF(AR$4="X",'4M - SPS'!AR73+'Biz DRENE'!AR79,0)</f>
        <v>0</v>
      </c>
      <c r="AS99" s="57">
        <f>IF(AS$4="X",'4M - SPS'!AS73+'Biz DRENE'!AS79,0)</f>
        <v>0</v>
      </c>
      <c r="AT99" s="57">
        <f>IF(AT$4="X",'4M - SPS'!AT73+'Biz DRENE'!AT79,0)</f>
        <v>0</v>
      </c>
      <c r="AU99" s="57">
        <f>IF(AU$4="X",'4M - SPS'!AU73+'Biz DRENE'!AU79,0)</f>
        <v>0</v>
      </c>
      <c r="AV99" s="57">
        <f>IF(AV$4="X",'4M - SPS'!AV73+'Biz DRENE'!AV79,0)</f>
        <v>0</v>
      </c>
      <c r="AW99" s="57">
        <f>IF(AW$4="X",'4M - SPS'!AW73+'Biz DRENE'!AW79,0)</f>
        <v>0</v>
      </c>
      <c r="AX99" s="57">
        <f>IF(AX$4="X",'4M - SPS'!AX73+'Biz DRENE'!AX79,0)</f>
        <v>0</v>
      </c>
      <c r="AY99" s="57">
        <f>IF(AY$4="X",'4M - SPS'!AY73+'Biz DRENE'!AY79,0)</f>
        <v>0</v>
      </c>
      <c r="AZ99" s="57">
        <f>IF(AZ$4="X",'4M - SPS'!AZ73+'Biz DRENE'!AZ79,0)</f>
        <v>0</v>
      </c>
      <c r="BA99" s="57">
        <f>IF(BA$4="X",'4M - SPS'!BA73+'Biz DRENE'!BA79,0)</f>
        <v>0</v>
      </c>
      <c r="BB99" s="57">
        <f>IF(BB$4="X",'4M - SPS'!BB73+'Biz DRENE'!BB79,0)</f>
        <v>0</v>
      </c>
      <c r="BC99" s="57">
        <f>IF(BC$4="X",'4M - SPS'!BC73+'Biz DRENE'!BC79,0)</f>
        <v>0</v>
      </c>
      <c r="BD99" s="57">
        <f>IF(BD$4="X",'4M - SPS'!BD73+'Biz DRENE'!BD79,0)</f>
        <v>0</v>
      </c>
      <c r="BE99" s="57">
        <f>IF(BE$4="X",'4M - SPS'!BE73+'Biz DRENE'!BE79,0)</f>
        <v>0</v>
      </c>
      <c r="BF99" s="57">
        <f>IF(BF$4="X",'4M - SPS'!BF73+'Biz DRENE'!BF79,0)</f>
        <v>0</v>
      </c>
      <c r="BG99" s="57">
        <f>IF(BG$4="X",'4M - SPS'!BG73+'Biz DRENE'!BG79,0)</f>
        <v>0</v>
      </c>
      <c r="BH99" s="57">
        <f>IF(BH$4="X",'4M - SPS'!BH73+'Biz DRENE'!BH79,0)</f>
        <v>0</v>
      </c>
      <c r="BI99" s="57">
        <f>IF(BI$4="X",'4M - SPS'!BI73+'Biz DRENE'!BI79,0)</f>
        <v>0</v>
      </c>
      <c r="BJ99" s="57">
        <f>IF(BJ$4="X",'4M - SPS'!BJ73+'Biz DRENE'!BJ79,0)</f>
        <v>0</v>
      </c>
      <c r="BK99" s="57">
        <f>IF(BK$4="X",'4M - SPS'!BK73+'Biz DRENE'!BK79,0)</f>
        <v>0</v>
      </c>
      <c r="BL99" s="57">
        <f>IF(BL$4="X",'4M - SPS'!BL73+'Biz DRENE'!BL79,0)</f>
        <v>0</v>
      </c>
      <c r="BM99" s="57">
        <f>IF(BM$4="X",'4M - SPS'!BM73+'Biz DRENE'!BM79,0)</f>
        <v>0</v>
      </c>
      <c r="BN99" s="57">
        <f>IF(BN$4="X",'4M - SPS'!BN73+'Biz DRENE'!BN79,0)</f>
        <v>0</v>
      </c>
      <c r="BO99" s="57">
        <f>IF(BO$4="X",'4M - SPS'!BO73+'Biz DRENE'!BO79,0)</f>
        <v>0</v>
      </c>
      <c r="BP99" s="57">
        <f>IF(BP$4="X",'4M - SPS'!BP73+'Biz DRENE'!BP79,0)</f>
        <v>0</v>
      </c>
      <c r="BQ99" s="57">
        <f>IF(BQ$4="X",'4M - SPS'!BQ73+'Biz DRENE'!BQ79,0)</f>
        <v>0</v>
      </c>
      <c r="BR99" s="57">
        <f>IF(BR$4="X",'4M - SPS'!BR73+'Biz DRENE'!BR79,0)</f>
        <v>0</v>
      </c>
      <c r="BS99" s="57">
        <f>IF(BS$4="X",'4M - SPS'!BS73+'Biz DRENE'!BS79,0)</f>
        <v>0</v>
      </c>
      <c r="BT99" s="57">
        <f>IF(BT$4="X",'4M - SPS'!BT73+'Biz DRENE'!BT79,0)</f>
        <v>0</v>
      </c>
      <c r="BU99" s="57">
        <f>IF(BU$4="X",'4M - SPS'!BU73+'Biz DRENE'!BU79,0)</f>
        <v>0</v>
      </c>
      <c r="BV99" s="57">
        <f>IF(BV$4="X",'4M - SPS'!BV73+'Biz DRENE'!BV79,0)</f>
        <v>0</v>
      </c>
      <c r="BW99" s="57">
        <f>IF(BW$4="X",'4M - SPS'!BW73+'Biz DRENE'!BW79,0)</f>
        <v>0</v>
      </c>
      <c r="BX99" s="57">
        <f>IF(BX$4="X",'4M - SPS'!BX73+'Biz DRENE'!BX79,0)</f>
        <v>0</v>
      </c>
      <c r="BY99" s="57">
        <f>IF(BY$4="X",'4M - SPS'!BY73+'Biz DRENE'!BY79,0)</f>
        <v>0</v>
      </c>
      <c r="BZ99" s="57">
        <f>IF(BZ$4="X",'4M - SPS'!BZ73+'Biz DRENE'!BZ79,0)</f>
        <v>0</v>
      </c>
      <c r="CA99" s="57">
        <f>IF(CA$4="X",'4M - SPS'!CA73+'Biz DRENE'!CA79,0)</f>
        <v>0</v>
      </c>
      <c r="CB99" s="57">
        <f>IF(CB$4="X",'4M - SPS'!CB73+'Biz DRENE'!CB79,0)</f>
        <v>0</v>
      </c>
      <c r="CC99" s="57">
        <f>IF(CC$4="X",'4M - SPS'!CC73+'Biz DRENE'!CC79,0)</f>
        <v>0</v>
      </c>
      <c r="CD99" s="57">
        <f>IF(CD$4="X",'4M - SPS'!CD73+'Biz DRENE'!CD79,0)</f>
        <v>0</v>
      </c>
      <c r="CE99" s="57">
        <f>IF(CE$4="X",'4M - SPS'!CE73+'Biz DRENE'!CE79,0)</f>
        <v>0</v>
      </c>
      <c r="CF99" s="57">
        <f>IF(CF$4="X",'4M - SPS'!CF73+'Biz DRENE'!CF79,0)</f>
        <v>0</v>
      </c>
      <c r="CG99" s="57">
        <f>IF(CG$4="X",'4M - SPS'!CG73+'Biz DRENE'!CG79,0)</f>
        <v>0</v>
      </c>
      <c r="CH99" s="57">
        <f>IF(CH$4="X",'4M - SPS'!CH73+'Biz DRENE'!CH79,0)</f>
        <v>0</v>
      </c>
    </row>
    <row r="100" spans="2:86" ht="15" thickBot="1" x14ac:dyDescent="0.35">
      <c r="B100" s="37" t="s">
        <v>57</v>
      </c>
      <c r="C100" s="58">
        <f>IF(C$4="X",'11M - LPS'!C73+'Biz DRENE'!C80,0)</f>
        <v>138.62616413128558</v>
      </c>
      <c r="D100" s="58">
        <f>IF(D$4="X",'11M - LPS'!D73+'Biz DRENE'!D80,0)</f>
        <v>214.92442725143042</v>
      </c>
      <c r="E100" s="58">
        <f>IF(E$4="X",'11M - LPS'!E73+'Biz DRENE'!E80,0)</f>
        <v>233.37484220919961</v>
      </c>
      <c r="F100" s="58">
        <f>IF(F$4="X",'11M - LPS'!F73+'Biz DRENE'!F80,0)</f>
        <v>1258.0494347087795</v>
      </c>
      <c r="G100" s="58">
        <f>IF(G$4="X",'11M - LPS'!G73+'Biz DRENE'!G80,0)</f>
        <v>3137.581271083759</v>
      </c>
      <c r="H100" s="58">
        <f>IF(H$4="X",'11M - LPS'!H73+'Biz DRENE'!H80,0)</f>
        <v>4676.8410790066955</v>
      </c>
      <c r="I100" s="58">
        <f>IF(I$4="X",'11M - LPS'!I73+'Biz DRENE'!I80,0)</f>
        <v>5292.6175188549441</v>
      </c>
      <c r="J100" s="58">
        <f>IF(J$4="X",'11M - LPS'!J73+'Biz DRENE'!J80,0)</f>
        <v>6793.3596616631849</v>
      </c>
      <c r="K100" s="58">
        <f>IF(K$4="X",'11M - LPS'!K73+'Biz DRENE'!K80,0)</f>
        <v>6980.2088542953479</v>
      </c>
      <c r="L100" s="58">
        <f>IF(L$4="X",'11M - LPS'!L73+'Biz DRENE'!L80,0)</f>
        <v>5620.4094342627186</v>
      </c>
      <c r="M100" s="58">
        <f>IF(M$4="X",'11M - LPS'!M73+'Biz DRENE'!M80,0)</f>
        <v>5741.6701433342114</v>
      </c>
      <c r="N100" s="58">
        <f>IF(N$4="X",'11M - LPS'!N73+'Biz DRENE'!N80,0)</f>
        <v>7550.0446881440312</v>
      </c>
      <c r="O100" s="58">
        <f>IF(O$4="X",'11M - LPS'!O73+'Biz DRENE'!O80,0)</f>
        <v>7947.8783096835123</v>
      </c>
      <c r="P100" s="58">
        <f>IF(P$4="X",'11M - LPS'!P73+'Biz DRENE'!P80,0)</f>
        <v>6385.2088628268084</v>
      </c>
      <c r="Q100" s="58">
        <f>IF(Q$4="X",'11M - LPS'!Q73+'Biz DRENE'!Q80,0)</f>
        <v>6468.1832400170806</v>
      </c>
      <c r="R100" s="58">
        <f>IF(R$4="X",'11M - LPS'!R73+'Biz DRENE'!R80,0)</f>
        <v>6344.3008361236098</v>
      </c>
      <c r="S100" s="58">
        <f>IF(S$4="X",'11M - LPS'!S73+'Biz DRENE'!S80,0)</f>
        <v>10470.837488862115</v>
      </c>
      <c r="T100" s="58">
        <f>IF(T$4="X",'11M - LPS'!T73+'Biz DRENE'!T80,0)</f>
        <v>27653.227990265106</v>
      </c>
      <c r="U100" s="58">
        <f>IF(U$4="X",'11M - LPS'!U73+'Biz DRENE'!U80,0)</f>
        <v>29877.754282149552</v>
      </c>
      <c r="V100" s="58">
        <f>IF(V$4="X",'11M - LPS'!V73+'Biz DRENE'!V80,0)</f>
        <v>28404.526174642742</v>
      </c>
      <c r="W100" s="58">
        <f>IF(W$4="X",'11M - LPS'!W73+'Biz DRENE'!W80,0)</f>
        <v>0</v>
      </c>
      <c r="X100" s="58">
        <f>IF(X$4="X",'11M - LPS'!X73+'Biz DRENE'!X80,0)</f>
        <v>0</v>
      </c>
      <c r="Y100" s="58">
        <f>IF(Y$4="X",'11M - LPS'!Y73+'Biz DRENE'!Y80,0)</f>
        <v>0</v>
      </c>
      <c r="Z100" s="58">
        <f>IF(Z$4="X",'11M - LPS'!Z73+'Biz DRENE'!Z80,0)</f>
        <v>0</v>
      </c>
      <c r="AA100" s="58">
        <f>IF(AA$4="X",'11M - LPS'!AA73+'Biz DRENE'!AA80,0)</f>
        <v>0</v>
      </c>
      <c r="AB100" s="58">
        <f>IF(AB$4="X",'11M - LPS'!AB73+'Biz DRENE'!AB80,0)</f>
        <v>0</v>
      </c>
      <c r="AC100" s="58">
        <f>IF(AC$4="X",'11M - LPS'!AC73+'Biz DRENE'!AC80,0)</f>
        <v>0</v>
      </c>
      <c r="AD100" s="58">
        <f>IF(AD$4="X",'11M - LPS'!AD73+'Biz DRENE'!AD80,0)</f>
        <v>0</v>
      </c>
      <c r="AE100" s="58">
        <f>IF(AE$4="X",'11M - LPS'!AE73+'Biz DRENE'!AE80,0)</f>
        <v>0</v>
      </c>
      <c r="AF100" s="58">
        <f>IF(AF$4="X",'11M - LPS'!AF73+'Biz DRENE'!AF80,0)</f>
        <v>0</v>
      </c>
      <c r="AG100" s="58">
        <f>IF(AG$4="X",'11M - LPS'!AG73+'Biz DRENE'!AG80,0)</f>
        <v>0</v>
      </c>
      <c r="AH100" s="58">
        <f>IF(AH$4="X",'11M - LPS'!AH73+'Biz DRENE'!AH80,0)</f>
        <v>0</v>
      </c>
      <c r="AI100" s="58">
        <f>IF(AI$4="X",'11M - LPS'!AI73+'Biz DRENE'!AI80,0)</f>
        <v>0</v>
      </c>
      <c r="AJ100" s="58">
        <f>IF(AJ$4="X",'11M - LPS'!AJ73+'Biz DRENE'!AJ80,0)</f>
        <v>0</v>
      </c>
      <c r="AK100" s="58">
        <f>IF(AK$4="X",'11M - LPS'!AK73+'Biz DRENE'!AK80,0)</f>
        <v>0</v>
      </c>
      <c r="AL100" s="58">
        <f>IF(AL$4="X",'11M - LPS'!AL73+'Biz DRENE'!AL80,0)</f>
        <v>0</v>
      </c>
      <c r="AM100" s="58">
        <f>IF(AM$4="X",'11M - LPS'!AM73+'Biz DRENE'!AM80,0)</f>
        <v>0</v>
      </c>
      <c r="AN100" s="58">
        <f>IF(AN$4="X",'11M - LPS'!AN73+'Biz DRENE'!AN80,0)</f>
        <v>0</v>
      </c>
      <c r="AO100" s="58">
        <f>IF(AO$4="X",'11M - LPS'!AO73+'Biz DRENE'!AO80,0)</f>
        <v>0</v>
      </c>
      <c r="AP100" s="58">
        <f>IF(AP$4="X",'11M - LPS'!AP73+'Biz DRENE'!AP80,0)</f>
        <v>0</v>
      </c>
      <c r="AQ100" s="58">
        <f>IF(AQ$4="X",'11M - LPS'!AQ73+'Biz DRENE'!AQ80,0)</f>
        <v>0</v>
      </c>
      <c r="AR100" s="58">
        <f>IF(AR$4="X",'11M - LPS'!AR73+'Biz DRENE'!AR80,0)</f>
        <v>0</v>
      </c>
      <c r="AS100" s="58">
        <f>IF(AS$4="X",'11M - LPS'!AS73+'Biz DRENE'!AS80,0)</f>
        <v>0</v>
      </c>
      <c r="AT100" s="58">
        <f>IF(AT$4="X",'11M - LPS'!AT73+'Biz DRENE'!AT80,0)</f>
        <v>0</v>
      </c>
      <c r="AU100" s="58">
        <f>IF(AU$4="X",'11M - LPS'!AU73+'Biz DRENE'!AU80,0)</f>
        <v>0</v>
      </c>
      <c r="AV100" s="58">
        <f>IF(AV$4="X",'11M - LPS'!AV73+'Biz DRENE'!AV80,0)</f>
        <v>0</v>
      </c>
      <c r="AW100" s="58">
        <f>IF(AW$4="X",'11M - LPS'!AW73+'Biz DRENE'!AW80,0)</f>
        <v>0</v>
      </c>
      <c r="AX100" s="58">
        <f>IF(AX$4="X",'11M - LPS'!AX73+'Biz DRENE'!AX80,0)</f>
        <v>0</v>
      </c>
      <c r="AY100" s="58">
        <f>IF(AY$4="X",'11M - LPS'!AY73+'Biz DRENE'!AY80,0)</f>
        <v>0</v>
      </c>
      <c r="AZ100" s="58">
        <f>IF(AZ$4="X",'11M - LPS'!AZ73+'Biz DRENE'!AZ80,0)</f>
        <v>0</v>
      </c>
      <c r="BA100" s="58">
        <f>IF(BA$4="X",'11M - LPS'!BA73+'Biz DRENE'!BA80,0)</f>
        <v>0</v>
      </c>
      <c r="BB100" s="58">
        <f>IF(BB$4="X",'11M - LPS'!BB73+'Biz DRENE'!BB80,0)</f>
        <v>0</v>
      </c>
      <c r="BC100" s="58">
        <f>IF(BC$4="X",'11M - LPS'!BC73+'Biz DRENE'!BC80,0)</f>
        <v>0</v>
      </c>
      <c r="BD100" s="58">
        <f>IF(BD$4="X",'11M - LPS'!BD73+'Biz DRENE'!BD80,0)</f>
        <v>0</v>
      </c>
      <c r="BE100" s="58">
        <f>IF(BE$4="X",'11M - LPS'!BE73+'Biz DRENE'!BE80,0)</f>
        <v>0</v>
      </c>
      <c r="BF100" s="58">
        <f>IF(BF$4="X",'11M - LPS'!BF73+'Biz DRENE'!BF80,0)</f>
        <v>0</v>
      </c>
      <c r="BG100" s="58">
        <f>IF(BG$4="X",'11M - LPS'!BG73+'Biz DRENE'!BG80,0)</f>
        <v>0</v>
      </c>
      <c r="BH100" s="58">
        <f>IF(BH$4="X",'11M - LPS'!BH73+'Biz DRENE'!BH80,0)</f>
        <v>0</v>
      </c>
      <c r="BI100" s="58">
        <f>IF(BI$4="X",'11M - LPS'!BI73+'Biz DRENE'!BI80,0)</f>
        <v>0</v>
      </c>
      <c r="BJ100" s="58">
        <f>IF(BJ$4="X",'11M - LPS'!BJ73+'Biz DRENE'!BJ80,0)</f>
        <v>0</v>
      </c>
      <c r="BK100" s="58">
        <f>IF(BK$4="X",'11M - LPS'!BK73+'Biz DRENE'!BK80,0)</f>
        <v>0</v>
      </c>
      <c r="BL100" s="58">
        <f>IF(BL$4="X",'11M - LPS'!BL73+'Biz DRENE'!BL80,0)</f>
        <v>0</v>
      </c>
      <c r="BM100" s="58">
        <f>IF(BM$4="X",'11M - LPS'!BM73+'Biz DRENE'!BM80,0)</f>
        <v>0</v>
      </c>
      <c r="BN100" s="58">
        <f>IF(BN$4="X",'11M - LPS'!BN73+'Biz DRENE'!BN80,0)</f>
        <v>0</v>
      </c>
      <c r="BO100" s="58">
        <f>IF(BO$4="X",'11M - LPS'!BO73+'Biz DRENE'!BO80,0)</f>
        <v>0</v>
      </c>
      <c r="BP100" s="58">
        <f>IF(BP$4="X",'11M - LPS'!BP73+'Biz DRENE'!BP80,0)</f>
        <v>0</v>
      </c>
      <c r="BQ100" s="58">
        <f>IF(BQ$4="X",'11M - LPS'!BQ73+'Biz DRENE'!BQ80,0)</f>
        <v>0</v>
      </c>
      <c r="BR100" s="58">
        <f>IF(BR$4="X",'11M - LPS'!BR73+'Biz DRENE'!BR80,0)</f>
        <v>0</v>
      </c>
      <c r="BS100" s="58">
        <f>IF(BS$4="X",'11M - LPS'!BS73+'Biz DRENE'!BS80,0)</f>
        <v>0</v>
      </c>
      <c r="BT100" s="58">
        <f>IF(BT$4="X",'11M - LPS'!BT73+'Biz DRENE'!BT80,0)</f>
        <v>0</v>
      </c>
      <c r="BU100" s="58">
        <f>IF(BU$4="X",'11M - LPS'!BU73+'Biz DRENE'!BU80,0)</f>
        <v>0</v>
      </c>
      <c r="BV100" s="58">
        <f>IF(BV$4="X",'11M - LPS'!BV73+'Biz DRENE'!BV80,0)</f>
        <v>0</v>
      </c>
      <c r="BW100" s="58">
        <f>IF(BW$4="X",'11M - LPS'!BW73+'Biz DRENE'!BW80,0)</f>
        <v>0</v>
      </c>
      <c r="BX100" s="58">
        <f>IF(BX$4="X",'11M - LPS'!BX73+'Biz DRENE'!BX80,0)</f>
        <v>0</v>
      </c>
      <c r="BY100" s="58">
        <f>IF(BY$4="X",'11M - LPS'!BY73+'Biz DRENE'!BY80,0)</f>
        <v>0</v>
      </c>
      <c r="BZ100" s="58">
        <f>IF(BZ$4="X",'11M - LPS'!BZ73+'Biz DRENE'!BZ80,0)</f>
        <v>0</v>
      </c>
      <c r="CA100" s="58">
        <f>IF(CA$4="X",'11M - LPS'!CA73+'Biz DRENE'!CA80,0)</f>
        <v>0</v>
      </c>
      <c r="CB100" s="58">
        <f>IF(CB$4="X",'11M - LPS'!CB73+'Biz DRENE'!CB80,0)</f>
        <v>0</v>
      </c>
      <c r="CC100" s="58">
        <f>IF(CC$4="X",'11M - LPS'!CC73+'Biz DRENE'!CC80,0)</f>
        <v>0</v>
      </c>
      <c r="CD100" s="58">
        <f>IF(CD$4="X",'11M - LPS'!CD73+'Biz DRENE'!CD80,0)</f>
        <v>0</v>
      </c>
      <c r="CE100" s="58">
        <f>IF(CE$4="X",'11M - LPS'!CE73+'Biz DRENE'!CE80,0)</f>
        <v>0</v>
      </c>
      <c r="CF100" s="58">
        <f>IF(CF$4="X",'11M - LPS'!CF73+'Biz DRENE'!CF80,0)</f>
        <v>0</v>
      </c>
      <c r="CG100" s="58">
        <f>IF(CG$4="X",'11M - LPS'!CG73+'Biz DRENE'!CG80,0)</f>
        <v>0</v>
      </c>
      <c r="CH100" s="58">
        <f>IF(CH$4="X",'11M - LPS'!CH73+'Biz DRENE'!CH80,0)</f>
        <v>0</v>
      </c>
    </row>
    <row r="101" spans="2:86" s="1" customFormat="1" ht="15" thickBot="1" x14ac:dyDescent="0.35">
      <c r="B101" s="63" t="s">
        <v>44</v>
      </c>
      <c r="C101" s="64">
        <f>SUM(C96:C100)</f>
        <v>82326.652541898948</v>
      </c>
      <c r="D101" s="52">
        <f t="shared" ref="D101:BO101" si="92">SUM(D96:D100)</f>
        <v>94324.6446053252</v>
      </c>
      <c r="E101" s="52">
        <f t="shared" si="92"/>
        <v>107228.46699168524</v>
      </c>
      <c r="F101" s="52">
        <f t="shared" si="92"/>
        <v>96966.097139348596</v>
      </c>
      <c r="G101" s="52">
        <f t="shared" si="92"/>
        <v>160123.57397840894</v>
      </c>
      <c r="H101" s="52">
        <f t="shared" si="92"/>
        <v>549397.65905568353</v>
      </c>
      <c r="I101" s="52">
        <f t="shared" si="92"/>
        <v>890972.30606971274</v>
      </c>
      <c r="J101" s="52">
        <f t="shared" si="92"/>
        <v>1074629.7009844123</v>
      </c>
      <c r="K101" s="52">
        <f t="shared" si="92"/>
        <v>946726.41083385749</v>
      </c>
      <c r="L101" s="52">
        <f t="shared" si="92"/>
        <v>499081.97039002628</v>
      </c>
      <c r="M101" s="52">
        <f t="shared" si="92"/>
        <v>618341.33483351453</v>
      </c>
      <c r="N101" s="52">
        <f t="shared" si="92"/>
        <v>900005.5261733575</v>
      </c>
      <c r="O101" s="52">
        <f t="shared" si="92"/>
        <v>1032505.1407583139</v>
      </c>
      <c r="P101" s="52">
        <f t="shared" si="92"/>
        <v>884065.41427134036</v>
      </c>
      <c r="Q101" s="52">
        <f t="shared" si="92"/>
        <v>910182.03658343432</v>
      </c>
      <c r="R101" s="52">
        <f t="shared" si="92"/>
        <v>799355.80654650461</v>
      </c>
      <c r="S101" s="52">
        <f t="shared" si="92"/>
        <v>950601.83268687117</v>
      </c>
      <c r="T101" s="52">
        <f t="shared" si="92"/>
        <v>2220778.5707623931</v>
      </c>
      <c r="U101" s="52">
        <f t="shared" si="92"/>
        <v>2634267.5320256823</v>
      </c>
      <c r="V101" s="52">
        <f t="shared" si="92"/>
        <v>2497544.1384378499</v>
      </c>
      <c r="W101" s="52">
        <f t="shared" si="92"/>
        <v>0</v>
      </c>
      <c r="X101" s="52">
        <f t="shared" si="92"/>
        <v>0</v>
      </c>
      <c r="Y101" s="52">
        <f t="shared" si="92"/>
        <v>0</v>
      </c>
      <c r="Z101" s="52">
        <f t="shared" si="92"/>
        <v>0</v>
      </c>
      <c r="AA101" s="52">
        <f t="shared" si="92"/>
        <v>0</v>
      </c>
      <c r="AB101" s="52">
        <f t="shared" si="92"/>
        <v>0</v>
      </c>
      <c r="AC101" s="52">
        <f t="shared" si="92"/>
        <v>0</v>
      </c>
      <c r="AD101" s="52">
        <f t="shared" si="92"/>
        <v>0</v>
      </c>
      <c r="AE101" s="52">
        <f t="shared" si="92"/>
        <v>0</v>
      </c>
      <c r="AF101" s="52">
        <f t="shared" si="92"/>
        <v>0</v>
      </c>
      <c r="AG101" s="52">
        <f t="shared" si="92"/>
        <v>0</v>
      </c>
      <c r="AH101" s="52">
        <f t="shared" si="92"/>
        <v>0</v>
      </c>
      <c r="AI101" s="52">
        <f t="shared" si="92"/>
        <v>0</v>
      </c>
      <c r="AJ101" s="52">
        <f t="shared" si="92"/>
        <v>0</v>
      </c>
      <c r="AK101" s="52">
        <f t="shared" si="92"/>
        <v>0</v>
      </c>
      <c r="AL101" s="52">
        <f t="shared" si="92"/>
        <v>0</v>
      </c>
      <c r="AM101" s="52">
        <f t="shared" si="92"/>
        <v>0</v>
      </c>
      <c r="AN101" s="52">
        <f t="shared" si="92"/>
        <v>0</v>
      </c>
      <c r="AO101" s="52">
        <f t="shared" si="92"/>
        <v>0</v>
      </c>
      <c r="AP101" s="52">
        <f t="shared" si="92"/>
        <v>0</v>
      </c>
      <c r="AQ101" s="52">
        <f t="shared" si="92"/>
        <v>0</v>
      </c>
      <c r="AR101" s="52">
        <f t="shared" si="92"/>
        <v>0</v>
      </c>
      <c r="AS101" s="52">
        <f t="shared" si="92"/>
        <v>0</v>
      </c>
      <c r="AT101" s="52">
        <f t="shared" si="92"/>
        <v>0</v>
      </c>
      <c r="AU101" s="52">
        <f t="shared" si="92"/>
        <v>0</v>
      </c>
      <c r="AV101" s="52">
        <f t="shared" si="92"/>
        <v>0</v>
      </c>
      <c r="AW101" s="52">
        <f t="shared" si="92"/>
        <v>0</v>
      </c>
      <c r="AX101" s="52">
        <f t="shared" si="92"/>
        <v>0</v>
      </c>
      <c r="AY101" s="52">
        <f t="shared" si="92"/>
        <v>0</v>
      </c>
      <c r="AZ101" s="52">
        <f t="shared" si="92"/>
        <v>0</v>
      </c>
      <c r="BA101" s="52">
        <f t="shared" si="92"/>
        <v>0</v>
      </c>
      <c r="BB101" s="52">
        <f t="shared" si="92"/>
        <v>0</v>
      </c>
      <c r="BC101" s="52">
        <f t="shared" si="92"/>
        <v>0</v>
      </c>
      <c r="BD101" s="52">
        <f t="shared" si="92"/>
        <v>0</v>
      </c>
      <c r="BE101" s="52">
        <f t="shared" si="92"/>
        <v>0</v>
      </c>
      <c r="BF101" s="52">
        <f t="shared" si="92"/>
        <v>0</v>
      </c>
      <c r="BG101" s="52">
        <f t="shared" si="92"/>
        <v>0</v>
      </c>
      <c r="BH101" s="52">
        <f t="shared" si="92"/>
        <v>0</v>
      </c>
      <c r="BI101" s="52">
        <f t="shared" si="92"/>
        <v>0</v>
      </c>
      <c r="BJ101" s="52">
        <f t="shared" si="92"/>
        <v>0</v>
      </c>
      <c r="BK101" s="52">
        <f t="shared" si="92"/>
        <v>0</v>
      </c>
      <c r="BL101" s="52">
        <f t="shared" si="92"/>
        <v>0</v>
      </c>
      <c r="BM101" s="52">
        <f t="shared" si="92"/>
        <v>0</v>
      </c>
      <c r="BN101" s="52">
        <f t="shared" si="92"/>
        <v>0</v>
      </c>
      <c r="BO101" s="52">
        <f t="shared" si="92"/>
        <v>0</v>
      </c>
      <c r="BP101" s="52">
        <f t="shared" ref="BP101:CH101" si="93">SUM(BP96:BP100)</f>
        <v>0</v>
      </c>
      <c r="BQ101" s="52">
        <f t="shared" si="93"/>
        <v>0</v>
      </c>
      <c r="BR101" s="52">
        <f t="shared" si="93"/>
        <v>0</v>
      </c>
      <c r="BS101" s="52">
        <f t="shared" si="93"/>
        <v>0</v>
      </c>
      <c r="BT101" s="52">
        <f t="shared" si="93"/>
        <v>0</v>
      </c>
      <c r="BU101" s="52">
        <f t="shared" si="93"/>
        <v>0</v>
      </c>
      <c r="BV101" s="52">
        <f t="shared" si="93"/>
        <v>0</v>
      </c>
      <c r="BW101" s="52">
        <f t="shared" si="93"/>
        <v>0</v>
      </c>
      <c r="BX101" s="52">
        <f t="shared" si="93"/>
        <v>0</v>
      </c>
      <c r="BY101" s="52">
        <f t="shared" si="93"/>
        <v>0</v>
      </c>
      <c r="BZ101" s="52">
        <f t="shared" si="93"/>
        <v>0</v>
      </c>
      <c r="CA101" s="52">
        <f t="shared" si="93"/>
        <v>0</v>
      </c>
      <c r="CB101" s="52">
        <f t="shared" si="93"/>
        <v>0</v>
      </c>
      <c r="CC101" s="52">
        <f t="shared" si="93"/>
        <v>0</v>
      </c>
      <c r="CD101" s="52">
        <f t="shared" si="93"/>
        <v>0</v>
      </c>
      <c r="CE101" s="52">
        <f t="shared" si="93"/>
        <v>0</v>
      </c>
      <c r="CF101" s="52">
        <f t="shared" si="93"/>
        <v>0</v>
      </c>
      <c r="CG101" s="52">
        <f t="shared" si="93"/>
        <v>0</v>
      </c>
      <c r="CH101" s="70">
        <f t="shared" si="93"/>
        <v>0</v>
      </c>
    </row>
    <row r="102" spans="2:86" s="49" customFormat="1" ht="15" thickBot="1" x14ac:dyDescent="0.35">
      <c r="CH102" s="178"/>
    </row>
    <row r="103" spans="2:86" ht="15" thickBot="1" x14ac:dyDescent="0.35">
      <c r="B103" s="68" t="s">
        <v>124</v>
      </c>
      <c r="C103" s="65">
        <f>C95</f>
        <v>43831</v>
      </c>
      <c r="D103" s="65">
        <f t="shared" ref="D103:BO103" si="94">D95</f>
        <v>43862</v>
      </c>
      <c r="E103" s="65">
        <f t="shared" si="94"/>
        <v>43891</v>
      </c>
      <c r="F103" s="65">
        <f t="shared" si="94"/>
        <v>43922</v>
      </c>
      <c r="G103" s="65">
        <f t="shared" si="94"/>
        <v>43952</v>
      </c>
      <c r="H103" s="65">
        <f t="shared" si="94"/>
        <v>43983</v>
      </c>
      <c r="I103" s="65">
        <f t="shared" si="94"/>
        <v>44013</v>
      </c>
      <c r="J103" s="65">
        <f t="shared" si="94"/>
        <v>44044</v>
      </c>
      <c r="K103" s="65">
        <f t="shared" si="94"/>
        <v>44075</v>
      </c>
      <c r="L103" s="65">
        <f t="shared" si="94"/>
        <v>44105</v>
      </c>
      <c r="M103" s="65">
        <f t="shared" si="94"/>
        <v>44136</v>
      </c>
      <c r="N103" s="65">
        <f t="shared" si="94"/>
        <v>44166</v>
      </c>
      <c r="O103" s="65">
        <f t="shared" si="94"/>
        <v>44197</v>
      </c>
      <c r="P103" s="65">
        <f t="shared" si="94"/>
        <v>44228</v>
      </c>
      <c r="Q103" s="65">
        <f t="shared" si="94"/>
        <v>44256</v>
      </c>
      <c r="R103" s="65">
        <f t="shared" si="94"/>
        <v>44287</v>
      </c>
      <c r="S103" s="65">
        <f t="shared" si="94"/>
        <v>44317</v>
      </c>
      <c r="T103" s="65">
        <f t="shared" si="94"/>
        <v>44348</v>
      </c>
      <c r="U103" s="65">
        <f t="shared" si="94"/>
        <v>44378</v>
      </c>
      <c r="V103" s="65">
        <f t="shared" si="94"/>
        <v>44409</v>
      </c>
      <c r="W103" s="65">
        <f t="shared" si="94"/>
        <v>44440</v>
      </c>
      <c r="X103" s="65">
        <f t="shared" si="94"/>
        <v>44470</v>
      </c>
      <c r="Y103" s="65">
        <f t="shared" si="94"/>
        <v>44501</v>
      </c>
      <c r="Z103" s="65">
        <f t="shared" si="94"/>
        <v>44531</v>
      </c>
      <c r="AA103" s="65">
        <f t="shared" si="94"/>
        <v>44562</v>
      </c>
      <c r="AB103" s="65">
        <f t="shared" si="94"/>
        <v>44593</v>
      </c>
      <c r="AC103" s="65">
        <f t="shared" si="94"/>
        <v>44621</v>
      </c>
      <c r="AD103" s="65">
        <f t="shared" si="94"/>
        <v>44652</v>
      </c>
      <c r="AE103" s="65">
        <f t="shared" si="94"/>
        <v>44682</v>
      </c>
      <c r="AF103" s="65">
        <f t="shared" si="94"/>
        <v>44713</v>
      </c>
      <c r="AG103" s="65">
        <f t="shared" si="94"/>
        <v>44743</v>
      </c>
      <c r="AH103" s="65">
        <f t="shared" si="94"/>
        <v>44774</v>
      </c>
      <c r="AI103" s="65">
        <f t="shared" si="94"/>
        <v>44805</v>
      </c>
      <c r="AJ103" s="65">
        <f t="shared" si="94"/>
        <v>44835</v>
      </c>
      <c r="AK103" s="65">
        <f t="shared" si="94"/>
        <v>44866</v>
      </c>
      <c r="AL103" s="65">
        <f t="shared" si="94"/>
        <v>44896</v>
      </c>
      <c r="AM103" s="65">
        <f t="shared" si="94"/>
        <v>44927</v>
      </c>
      <c r="AN103" s="65">
        <f t="shared" si="94"/>
        <v>44958</v>
      </c>
      <c r="AO103" s="65">
        <f t="shared" si="94"/>
        <v>44986</v>
      </c>
      <c r="AP103" s="65">
        <f t="shared" si="94"/>
        <v>45017</v>
      </c>
      <c r="AQ103" s="65">
        <f t="shared" si="94"/>
        <v>45047</v>
      </c>
      <c r="AR103" s="65">
        <f t="shared" si="94"/>
        <v>45078</v>
      </c>
      <c r="AS103" s="65">
        <f t="shared" si="94"/>
        <v>45108</v>
      </c>
      <c r="AT103" s="65">
        <f t="shared" si="94"/>
        <v>45139</v>
      </c>
      <c r="AU103" s="65">
        <f t="shared" si="94"/>
        <v>45170</v>
      </c>
      <c r="AV103" s="65">
        <f t="shared" si="94"/>
        <v>45200</v>
      </c>
      <c r="AW103" s="65">
        <f t="shared" si="94"/>
        <v>45231</v>
      </c>
      <c r="AX103" s="65">
        <f t="shared" si="94"/>
        <v>45261</v>
      </c>
      <c r="AY103" s="65">
        <f t="shared" si="94"/>
        <v>45292</v>
      </c>
      <c r="AZ103" s="65">
        <f t="shared" si="94"/>
        <v>45323</v>
      </c>
      <c r="BA103" s="65">
        <f t="shared" si="94"/>
        <v>45352</v>
      </c>
      <c r="BB103" s="65">
        <f t="shared" si="94"/>
        <v>45383</v>
      </c>
      <c r="BC103" s="65">
        <f t="shared" si="94"/>
        <v>45413</v>
      </c>
      <c r="BD103" s="65">
        <f t="shared" si="94"/>
        <v>45444</v>
      </c>
      <c r="BE103" s="65">
        <f t="shared" si="94"/>
        <v>45474</v>
      </c>
      <c r="BF103" s="65">
        <f t="shared" si="94"/>
        <v>45505</v>
      </c>
      <c r="BG103" s="65">
        <f t="shared" si="94"/>
        <v>45536</v>
      </c>
      <c r="BH103" s="65">
        <f t="shared" si="94"/>
        <v>45566</v>
      </c>
      <c r="BI103" s="65">
        <f t="shared" si="94"/>
        <v>45597</v>
      </c>
      <c r="BJ103" s="65">
        <f t="shared" si="94"/>
        <v>45627</v>
      </c>
      <c r="BK103" s="65">
        <f t="shared" si="94"/>
        <v>45658</v>
      </c>
      <c r="BL103" s="65">
        <f t="shared" si="94"/>
        <v>45689</v>
      </c>
      <c r="BM103" s="65">
        <f t="shared" si="94"/>
        <v>45717</v>
      </c>
      <c r="BN103" s="65">
        <f t="shared" si="94"/>
        <v>45748</v>
      </c>
      <c r="BO103" s="65">
        <f t="shared" si="94"/>
        <v>45778</v>
      </c>
      <c r="BP103" s="65">
        <f t="shared" ref="BP103:CH103" si="95">BP95</f>
        <v>45809</v>
      </c>
      <c r="BQ103" s="65">
        <f t="shared" si="95"/>
        <v>45839</v>
      </c>
      <c r="BR103" s="65">
        <f t="shared" si="95"/>
        <v>45870</v>
      </c>
      <c r="BS103" s="65">
        <f t="shared" si="95"/>
        <v>45901</v>
      </c>
      <c r="BT103" s="65">
        <f t="shared" si="95"/>
        <v>45931</v>
      </c>
      <c r="BU103" s="65">
        <f t="shared" si="95"/>
        <v>45962</v>
      </c>
      <c r="BV103" s="65">
        <f t="shared" si="95"/>
        <v>45992</v>
      </c>
      <c r="BW103" s="65">
        <f t="shared" si="95"/>
        <v>46023</v>
      </c>
      <c r="BX103" s="65">
        <f t="shared" si="95"/>
        <v>46054</v>
      </c>
      <c r="BY103" s="65">
        <f t="shared" si="95"/>
        <v>46082</v>
      </c>
      <c r="BZ103" s="65">
        <f t="shared" si="95"/>
        <v>46113</v>
      </c>
      <c r="CA103" s="65">
        <f t="shared" si="95"/>
        <v>46143</v>
      </c>
      <c r="CB103" s="65">
        <f t="shared" si="95"/>
        <v>46174</v>
      </c>
      <c r="CC103" s="65">
        <f t="shared" si="95"/>
        <v>46204</v>
      </c>
      <c r="CD103" s="65">
        <f t="shared" si="95"/>
        <v>46235</v>
      </c>
      <c r="CE103" s="65">
        <f t="shared" si="95"/>
        <v>46266</v>
      </c>
      <c r="CF103" s="65">
        <f t="shared" si="95"/>
        <v>46296</v>
      </c>
      <c r="CG103" s="65">
        <f t="shared" si="95"/>
        <v>46327</v>
      </c>
      <c r="CH103" s="51">
        <f t="shared" si="95"/>
        <v>46357</v>
      </c>
    </row>
    <row r="104" spans="2:86" x14ac:dyDescent="0.3">
      <c r="B104" s="69" t="s">
        <v>48</v>
      </c>
      <c r="C104" s="66">
        <f>IF(C$4="X",' LI 1M - RES'!C61,0)</f>
        <v>0</v>
      </c>
      <c r="D104" s="66">
        <f>IF(D$4="X",' LI 1M - RES'!D61,0)</f>
        <v>175.40688739714713</v>
      </c>
      <c r="E104" s="66">
        <f>IF(E$4="X",' LI 1M - RES'!E61,0)</f>
        <v>386.78473999846096</v>
      </c>
      <c r="F104" s="66">
        <f>IF(F$4="X",' LI 1M - RES'!F61,0)</f>
        <v>1317.3382194906844</v>
      </c>
      <c r="G104" s="66">
        <f>IF(G$4="X",' LI 1M - RES'!G61,0)</f>
        <v>2171.0000318389789</v>
      </c>
      <c r="H104" s="66">
        <f>IF(H$4="X",' LI 1M - RES'!H61,0)</f>
        <v>11876.40058777782</v>
      </c>
      <c r="I104" s="66">
        <f>IF(I$4="X",' LI 1M - RES'!I61,0)</f>
        <v>21939.751147371036</v>
      </c>
      <c r="J104" s="66">
        <f>IF(J$4="X",' LI 1M - RES'!J61,0)</f>
        <v>39168.63350998197</v>
      </c>
      <c r="K104" s="66">
        <f>IF(K$4="X",' LI 1M - RES'!K61,0)</f>
        <v>47288.490233424418</v>
      </c>
      <c r="L104" s="66">
        <f>IF(L$4="X",' LI 1M - RES'!L61,0)</f>
        <v>22647.27598822521</v>
      </c>
      <c r="M104" s="66">
        <f>IF(M$4="X",' LI 1M - RES'!M61,0)</f>
        <v>34138.383782064702</v>
      </c>
      <c r="N104" s="66">
        <f>IF(N$4="X",' LI 1M - RES'!N61,0)</f>
        <v>47848.338953918312</v>
      </c>
      <c r="O104" s="66">
        <f>IF(O$4="X",' LI 1M - RES'!O61,0)</f>
        <v>49290.3158939852</v>
      </c>
      <c r="P104" s="66">
        <f>IF(P$4="X",' LI 1M - RES'!P61,0)</f>
        <v>43606.90182650098</v>
      </c>
      <c r="Q104" s="66">
        <f>IF(Q$4="X",' LI 1M - RES'!Q61,0)</f>
        <v>42444.811802065313</v>
      </c>
      <c r="R104" s="66">
        <f>IF(R$4="X",' LI 1M - RES'!R61,0)</f>
        <v>34034.934068206188</v>
      </c>
      <c r="S104" s="66">
        <f>IF(S$4="X",' LI 1M - RES'!S61,0)</f>
        <v>34365.398140855279</v>
      </c>
      <c r="T104" s="66">
        <f>IF(T$4="X",' LI 1M - RES'!T61,0)</f>
        <v>88414.873414782138</v>
      </c>
      <c r="U104" s="66">
        <f>IF(U$4="X",' LI 1M - RES'!U61,0)</f>
        <v>100813.7477587053</v>
      </c>
      <c r="V104" s="66">
        <f>IF(V$4="X",' LI 1M - RES'!V61,0)</f>
        <v>99620.884791782824</v>
      </c>
      <c r="W104" s="66">
        <f>IF(W$4="X",' LI 1M - RES'!W61,0)</f>
        <v>0</v>
      </c>
      <c r="X104" s="66">
        <f>IF(X$4="X",' LI 1M - RES'!X61,0)</f>
        <v>0</v>
      </c>
      <c r="Y104" s="66">
        <f>IF(Y$4="X",' LI 1M - RES'!Y61,0)</f>
        <v>0</v>
      </c>
      <c r="Z104" s="66">
        <f>IF(Z$4="X",' LI 1M - RES'!Z61,0)</f>
        <v>0</v>
      </c>
      <c r="AA104" s="66">
        <f>IF(AA$4="X",' LI 1M - RES'!AA61,0)</f>
        <v>0</v>
      </c>
      <c r="AB104" s="66">
        <f>IF(AB$4="X",' LI 1M - RES'!AB61,0)</f>
        <v>0</v>
      </c>
      <c r="AC104" s="66">
        <f>IF(AC$4="X",' LI 1M - RES'!AC61,0)</f>
        <v>0</v>
      </c>
      <c r="AD104" s="66">
        <f>IF(AD$4="X",' LI 1M - RES'!AD61,0)</f>
        <v>0</v>
      </c>
      <c r="AE104" s="66">
        <f>IF(AE$4="X",' LI 1M - RES'!AE61,0)</f>
        <v>0</v>
      </c>
      <c r="AF104" s="66">
        <f>IF(AF$4="X",' LI 1M - RES'!AF61,0)</f>
        <v>0</v>
      </c>
      <c r="AG104" s="66">
        <f>IF(AG$4="X",' LI 1M - RES'!AG61,0)</f>
        <v>0</v>
      </c>
      <c r="AH104" s="66">
        <f>IF(AH$4="X",' LI 1M - RES'!AH61,0)</f>
        <v>0</v>
      </c>
      <c r="AI104" s="66">
        <f>IF(AI$4="X",' LI 1M - RES'!AI61,0)</f>
        <v>0</v>
      </c>
      <c r="AJ104" s="66">
        <f>IF(AJ$4="X",' LI 1M - RES'!AJ61,0)</f>
        <v>0</v>
      </c>
      <c r="AK104" s="66">
        <f>IF(AK$4="X",' LI 1M - RES'!AK61,0)</f>
        <v>0</v>
      </c>
      <c r="AL104" s="66">
        <f>IF(AL$4="X",' LI 1M - RES'!AL61,0)</f>
        <v>0</v>
      </c>
      <c r="AM104" s="66">
        <f>IF(AM$4="X",' LI 1M - RES'!AM61,0)</f>
        <v>0</v>
      </c>
      <c r="AN104" s="66">
        <f>IF(AN$4="X",' LI 1M - RES'!AN61,0)</f>
        <v>0</v>
      </c>
      <c r="AO104" s="66">
        <f>IF(AO$4="X",' LI 1M - RES'!AO61,0)</f>
        <v>0</v>
      </c>
      <c r="AP104" s="66">
        <f>IF(AP$4="X",' LI 1M - RES'!AP61,0)</f>
        <v>0</v>
      </c>
      <c r="AQ104" s="66">
        <f>IF(AQ$4="X",' LI 1M - RES'!AQ61,0)</f>
        <v>0</v>
      </c>
      <c r="AR104" s="66">
        <f>IF(AR$4="X",' LI 1M - RES'!AR61,0)</f>
        <v>0</v>
      </c>
      <c r="AS104" s="66">
        <f>IF(AS$4="X",' LI 1M - RES'!AS61,0)</f>
        <v>0</v>
      </c>
      <c r="AT104" s="66">
        <f>IF(AT$4="X",' LI 1M - RES'!AT61,0)</f>
        <v>0</v>
      </c>
      <c r="AU104" s="66">
        <f>IF(AU$4="X",' LI 1M - RES'!AU61,0)</f>
        <v>0</v>
      </c>
      <c r="AV104" s="66">
        <f>IF(AV$4="X",' LI 1M - RES'!AV61,0)</f>
        <v>0</v>
      </c>
      <c r="AW104" s="66">
        <f>IF(AW$4="X",' LI 1M - RES'!AW61,0)</f>
        <v>0</v>
      </c>
      <c r="AX104" s="66">
        <f>IF(AX$4="X",' LI 1M - RES'!AX61,0)</f>
        <v>0</v>
      </c>
      <c r="AY104" s="66">
        <f>IF(AY$4="X",' LI 1M - RES'!AY61,0)</f>
        <v>0</v>
      </c>
      <c r="AZ104" s="66">
        <f>IF(AZ$4="X",' LI 1M - RES'!AZ61,0)</f>
        <v>0</v>
      </c>
      <c r="BA104" s="66">
        <f>IF(BA$4="X",' LI 1M - RES'!BA61,0)</f>
        <v>0</v>
      </c>
      <c r="BB104" s="66">
        <f>IF(BB$4="X",' LI 1M - RES'!BB61,0)</f>
        <v>0</v>
      </c>
      <c r="BC104" s="66">
        <f>IF(BC$4="X",' LI 1M - RES'!BC61,0)</f>
        <v>0</v>
      </c>
      <c r="BD104" s="66">
        <f>IF(BD$4="X",' LI 1M - RES'!BD61,0)</f>
        <v>0</v>
      </c>
      <c r="BE104" s="66">
        <f>IF(BE$4="X",' LI 1M - RES'!BE61,0)</f>
        <v>0</v>
      </c>
      <c r="BF104" s="66">
        <f>IF(BF$4="X",' LI 1M - RES'!BF61,0)</f>
        <v>0</v>
      </c>
      <c r="BG104" s="66">
        <f>IF(BG$4="X",' LI 1M - RES'!BG61,0)</f>
        <v>0</v>
      </c>
      <c r="BH104" s="66">
        <f>IF(BH$4="X",' LI 1M - RES'!BH61,0)</f>
        <v>0</v>
      </c>
      <c r="BI104" s="66">
        <f>IF(BI$4="X",' LI 1M - RES'!BI61,0)</f>
        <v>0</v>
      </c>
      <c r="BJ104" s="66">
        <f>IF(BJ$4="X",' LI 1M - RES'!BJ61,0)</f>
        <v>0</v>
      </c>
      <c r="BK104" s="66">
        <f>IF(BK$4="X",' LI 1M - RES'!BK61,0)</f>
        <v>0</v>
      </c>
      <c r="BL104" s="66">
        <f>IF(BL$4="X",' LI 1M - RES'!BL61,0)</f>
        <v>0</v>
      </c>
      <c r="BM104" s="66">
        <f>IF(BM$4="X",' LI 1M - RES'!BM61,0)</f>
        <v>0</v>
      </c>
      <c r="BN104" s="66">
        <f>IF(BN$4="X",' LI 1M - RES'!BN61,0)</f>
        <v>0</v>
      </c>
      <c r="BO104" s="66">
        <f>IF(BO$4="X",' LI 1M - RES'!BO61,0)</f>
        <v>0</v>
      </c>
      <c r="BP104" s="66">
        <f>IF(BP$4="X",' LI 1M - RES'!BP61,0)</f>
        <v>0</v>
      </c>
      <c r="BQ104" s="66">
        <f>IF(BQ$4="X",' LI 1M - RES'!BQ61,0)</f>
        <v>0</v>
      </c>
      <c r="BR104" s="66">
        <f>IF(BR$4="X",' LI 1M - RES'!BR61,0)</f>
        <v>0</v>
      </c>
      <c r="BS104" s="66">
        <f>IF(BS$4="X",' LI 1M - RES'!BS61,0)</f>
        <v>0</v>
      </c>
      <c r="BT104" s="66">
        <f>IF(BT$4="X",' LI 1M - RES'!BT61,0)</f>
        <v>0</v>
      </c>
      <c r="BU104" s="66">
        <f>IF(BU$4="X",' LI 1M - RES'!BU61,0)</f>
        <v>0</v>
      </c>
      <c r="BV104" s="66">
        <f>IF(BV$4="X",' LI 1M - RES'!BV61,0)</f>
        <v>0</v>
      </c>
      <c r="BW104" s="66">
        <f>IF(BW$4="X",' LI 1M - RES'!BW61,0)</f>
        <v>0</v>
      </c>
      <c r="BX104" s="66">
        <f>IF(BX$4="X",' LI 1M - RES'!BX61,0)</f>
        <v>0</v>
      </c>
      <c r="BY104" s="66">
        <f>IF(BY$4="X",' LI 1M - RES'!BY61,0)</f>
        <v>0</v>
      </c>
      <c r="BZ104" s="66">
        <f>IF(BZ$4="X",' LI 1M - RES'!BZ61,0)</f>
        <v>0</v>
      </c>
      <c r="CA104" s="66">
        <f>IF(CA$4="X",' LI 1M - RES'!CA61,0)</f>
        <v>0</v>
      </c>
      <c r="CB104" s="66">
        <f>IF(CB$4="X",' LI 1M - RES'!CB61,0)</f>
        <v>0</v>
      </c>
      <c r="CC104" s="66">
        <f>IF(CC$4="X",' LI 1M - RES'!CC61,0)</f>
        <v>0</v>
      </c>
      <c r="CD104" s="66">
        <f>IF(CD$4="X",' LI 1M - RES'!CD61,0)</f>
        <v>0</v>
      </c>
      <c r="CE104" s="66">
        <f>IF(CE$4="X",' LI 1M - RES'!CE61,0)</f>
        <v>0</v>
      </c>
      <c r="CF104" s="66">
        <f>IF(CF$4="X",' LI 1M - RES'!CF61,0)</f>
        <v>0</v>
      </c>
      <c r="CG104" s="66">
        <f>IF(CG$4="X",' LI 1M - RES'!CG61,0)</f>
        <v>0</v>
      </c>
      <c r="CH104" s="190">
        <f>IF(CH$4="X",' LI 1M - RES'!CH61,0)</f>
        <v>0</v>
      </c>
    </row>
    <row r="105" spans="2:86" x14ac:dyDescent="0.3">
      <c r="B105" s="62" t="s">
        <v>53</v>
      </c>
      <c r="C105" s="57">
        <f>IF(C$4="X",'LI 2M - SGS'!C73,0)</f>
        <v>0</v>
      </c>
      <c r="D105" s="57">
        <f>IF(D$4="X",'LI 2M - SGS'!D73,0)</f>
        <v>115.7911985096775</v>
      </c>
      <c r="E105" s="57">
        <f>IF(E$4="X",'LI 2M - SGS'!E73,0)</f>
        <v>308.78570290766334</v>
      </c>
      <c r="F105" s="57">
        <f>IF(F$4="X",'LI 2M - SGS'!F73,0)</f>
        <v>861.04984089077038</v>
      </c>
      <c r="G105" s="57">
        <f>IF(G$4="X",'LI 2M - SGS'!G73,0)</f>
        <v>1729.7510202498538</v>
      </c>
      <c r="H105" s="57">
        <f>IF(H$4="X",'LI 2M - SGS'!H73,0)</f>
        <v>2063.745974753263</v>
      </c>
      <c r="I105" s="57">
        <f>IF(I$4="X",'LI 2M - SGS'!I73,0)</f>
        <v>2650.1462614716479</v>
      </c>
      <c r="J105" s="57">
        <f>IF(J$4="X",'LI 2M - SGS'!J73,0)</f>
        <v>2249.8377243923146</v>
      </c>
      <c r="K105" s="57">
        <f>IF(K$4="X",'LI 2M - SGS'!K73,0)</f>
        <v>2503.5444031059315</v>
      </c>
      <c r="L105" s="57">
        <f>IF(L$4="X",'LI 2M - SGS'!L73,0)</f>
        <v>2209.6484815904428</v>
      </c>
      <c r="M105" s="57">
        <f>IF(M$4="X",'LI 2M - SGS'!M73,0)</f>
        <v>2177.7354054317261</v>
      </c>
      <c r="N105" s="57">
        <f>IF(N$4="X",'LI 2M - SGS'!N73,0)</f>
        <v>2259.9316833232688</v>
      </c>
      <c r="O105" s="57">
        <f>IF(O$4="X",'LI 2M - SGS'!O73,0)</f>
        <v>2371.5478353096501</v>
      </c>
      <c r="P105" s="57">
        <f>IF(P$4="X",'LI 2M - SGS'!P73,0)</f>
        <v>1884.6482953285949</v>
      </c>
      <c r="Q105" s="57">
        <f>IF(Q$4="X",'LI 2M - SGS'!Q73,0)</f>
        <v>2014.921313048176</v>
      </c>
      <c r="R105" s="57">
        <f>IF(R$4="X",'LI 2M - SGS'!R73,0)</f>
        <v>1984.9262869933884</v>
      </c>
      <c r="S105" s="57">
        <f>IF(S$4="X",'LI 2M - SGS'!S73,0)</f>
        <v>2542.719625402156</v>
      </c>
      <c r="T105" s="57">
        <f>IF(T$4="X",'LI 2M - SGS'!T73,0)</f>
        <v>3046.8987435145941</v>
      </c>
      <c r="U105" s="57">
        <f>IF(U$4="X",'LI 2M - SGS'!U73,0)</f>
        <v>3891.1159398282512</v>
      </c>
      <c r="V105" s="57">
        <f>IF(V$4="X",'LI 2M - SGS'!V73,0)</f>
        <v>3116.5075556575371</v>
      </c>
      <c r="W105" s="57">
        <f>IF(W$4="X",'LI 2M - SGS'!W73,0)</f>
        <v>0</v>
      </c>
      <c r="X105" s="57">
        <f>IF(X$4="X",'LI 2M - SGS'!X73,0)</f>
        <v>0</v>
      </c>
      <c r="Y105" s="57">
        <f>IF(Y$4="X",'LI 2M - SGS'!Y73,0)</f>
        <v>0</v>
      </c>
      <c r="Z105" s="57">
        <f>IF(Z$4="X",'LI 2M - SGS'!Z73,0)</f>
        <v>0</v>
      </c>
      <c r="AA105" s="57">
        <f>IF(AA$4="X",'LI 2M - SGS'!AA73,0)</f>
        <v>0</v>
      </c>
      <c r="AB105" s="57">
        <f>IF(AB$4="X",'LI 2M - SGS'!AB73,0)</f>
        <v>0</v>
      </c>
      <c r="AC105" s="57">
        <f>IF(AC$4="X",'LI 2M - SGS'!AC73,0)</f>
        <v>0</v>
      </c>
      <c r="AD105" s="57">
        <f>IF(AD$4="X",'LI 2M - SGS'!AD73,0)</f>
        <v>0</v>
      </c>
      <c r="AE105" s="57">
        <f>IF(AE$4="X",'LI 2M - SGS'!AE73,0)</f>
        <v>0</v>
      </c>
      <c r="AF105" s="57">
        <f>IF(AF$4="X",'LI 2M - SGS'!AF73,0)</f>
        <v>0</v>
      </c>
      <c r="AG105" s="57">
        <f>IF(AG$4="X",'LI 2M - SGS'!AG73,0)</f>
        <v>0</v>
      </c>
      <c r="AH105" s="57">
        <f>IF(AH$4="X",'LI 2M - SGS'!AH73,0)</f>
        <v>0</v>
      </c>
      <c r="AI105" s="57">
        <f>IF(AI$4="X",'LI 2M - SGS'!AI73,0)</f>
        <v>0</v>
      </c>
      <c r="AJ105" s="57">
        <f>IF(AJ$4="X",'LI 2M - SGS'!AJ73,0)</f>
        <v>0</v>
      </c>
      <c r="AK105" s="57">
        <f>IF(AK$4="X",'LI 2M - SGS'!AK73,0)</f>
        <v>0</v>
      </c>
      <c r="AL105" s="57">
        <f>IF(AL$4="X",'LI 2M - SGS'!AL73,0)</f>
        <v>0</v>
      </c>
      <c r="AM105" s="57">
        <f>IF(AM$4="X",'LI 2M - SGS'!AM73,0)</f>
        <v>0</v>
      </c>
      <c r="AN105" s="57">
        <f>IF(AN$4="X",'LI 2M - SGS'!AN73,0)</f>
        <v>0</v>
      </c>
      <c r="AO105" s="57">
        <f>IF(AO$4="X",'LI 2M - SGS'!AO73,0)</f>
        <v>0</v>
      </c>
      <c r="AP105" s="57">
        <f>IF(AP$4="X",'LI 2M - SGS'!AP73,0)</f>
        <v>0</v>
      </c>
      <c r="AQ105" s="57">
        <f>IF(AQ$4="X",'LI 2M - SGS'!AQ73,0)</f>
        <v>0</v>
      </c>
      <c r="AR105" s="57">
        <f>IF(AR$4="X",'LI 2M - SGS'!AR73,0)</f>
        <v>0</v>
      </c>
      <c r="AS105" s="57">
        <f>IF(AS$4="X",'LI 2M - SGS'!AS73,0)</f>
        <v>0</v>
      </c>
      <c r="AT105" s="57">
        <f>IF(AT$4="X",'LI 2M - SGS'!AT73,0)</f>
        <v>0</v>
      </c>
      <c r="AU105" s="57">
        <f>IF(AU$4="X",'LI 2M - SGS'!AU73,0)</f>
        <v>0</v>
      </c>
      <c r="AV105" s="57">
        <f>IF(AV$4="X",'LI 2M - SGS'!AV73,0)</f>
        <v>0</v>
      </c>
      <c r="AW105" s="57">
        <f>IF(AW$4="X",'LI 2M - SGS'!AW73,0)</f>
        <v>0</v>
      </c>
      <c r="AX105" s="57">
        <f>IF(AX$4="X",'LI 2M - SGS'!AX73,0)</f>
        <v>0</v>
      </c>
      <c r="AY105" s="57">
        <f>IF(AY$4="X",'LI 2M - SGS'!AY73,0)</f>
        <v>0</v>
      </c>
      <c r="AZ105" s="57">
        <f>IF(AZ$4="X",'LI 2M - SGS'!AZ73,0)</f>
        <v>0</v>
      </c>
      <c r="BA105" s="57">
        <f>IF(BA$4="X",'LI 2M - SGS'!BA73,0)</f>
        <v>0</v>
      </c>
      <c r="BB105" s="57">
        <f>IF(BB$4="X",'LI 2M - SGS'!BB73,0)</f>
        <v>0</v>
      </c>
      <c r="BC105" s="57">
        <f>IF(BC$4="X",'LI 2M - SGS'!BC73,0)</f>
        <v>0</v>
      </c>
      <c r="BD105" s="57">
        <f>IF(BD$4="X",'LI 2M - SGS'!BD73,0)</f>
        <v>0</v>
      </c>
      <c r="BE105" s="57">
        <f>IF(BE$4="X",'LI 2M - SGS'!BE73,0)</f>
        <v>0</v>
      </c>
      <c r="BF105" s="57">
        <f>IF(BF$4="X",'LI 2M - SGS'!BF73,0)</f>
        <v>0</v>
      </c>
      <c r="BG105" s="57">
        <f>IF(BG$4="X",'LI 2M - SGS'!BG73,0)</f>
        <v>0</v>
      </c>
      <c r="BH105" s="57">
        <f>IF(BH$4="X",'LI 2M - SGS'!BH73,0)</f>
        <v>0</v>
      </c>
      <c r="BI105" s="57">
        <f>IF(BI$4="X",'LI 2M - SGS'!BI73,0)</f>
        <v>0</v>
      </c>
      <c r="BJ105" s="57">
        <f>IF(BJ$4="X",'LI 2M - SGS'!BJ73,0)</f>
        <v>0</v>
      </c>
      <c r="BK105" s="57">
        <f>IF(BK$4="X",'LI 2M - SGS'!BK73,0)</f>
        <v>0</v>
      </c>
      <c r="BL105" s="57">
        <f>IF(BL$4="X",'LI 2M - SGS'!BL73,0)</f>
        <v>0</v>
      </c>
      <c r="BM105" s="57">
        <f>IF(BM$4="X",'LI 2M - SGS'!BM73,0)</f>
        <v>0</v>
      </c>
      <c r="BN105" s="57">
        <f>IF(BN$4="X",'LI 2M - SGS'!BN73,0)</f>
        <v>0</v>
      </c>
      <c r="BO105" s="57">
        <f>IF(BO$4="X",'LI 2M - SGS'!BO73,0)</f>
        <v>0</v>
      </c>
      <c r="BP105" s="57">
        <f>IF(BP$4="X",'LI 2M - SGS'!BP73,0)</f>
        <v>0</v>
      </c>
      <c r="BQ105" s="57">
        <f>IF(BQ$4="X",'LI 2M - SGS'!BQ73,0)</f>
        <v>0</v>
      </c>
      <c r="BR105" s="57">
        <f>IF(BR$4="X",'LI 2M - SGS'!BR73,0)</f>
        <v>0</v>
      </c>
      <c r="BS105" s="57">
        <f>IF(BS$4="X",'LI 2M - SGS'!BS73,0)</f>
        <v>0</v>
      </c>
      <c r="BT105" s="57">
        <f>IF(BT$4="X",'LI 2M - SGS'!BT73,0)</f>
        <v>0</v>
      </c>
      <c r="BU105" s="57">
        <f>IF(BU$4="X",'LI 2M - SGS'!BU73,0)</f>
        <v>0</v>
      </c>
      <c r="BV105" s="57">
        <f>IF(BV$4="X",'LI 2M - SGS'!BV73,0)</f>
        <v>0</v>
      </c>
      <c r="BW105" s="57">
        <f>IF(BW$4="X",'LI 2M - SGS'!BW73,0)</f>
        <v>0</v>
      </c>
      <c r="BX105" s="57">
        <f>IF(BX$4="X",'LI 2M - SGS'!BX73,0)</f>
        <v>0</v>
      </c>
      <c r="BY105" s="57">
        <f>IF(BY$4="X",'LI 2M - SGS'!BY73,0)</f>
        <v>0</v>
      </c>
      <c r="BZ105" s="57">
        <f>IF(BZ$4="X",'LI 2M - SGS'!BZ73,0)</f>
        <v>0</v>
      </c>
      <c r="CA105" s="57">
        <f>IF(CA$4="X",'LI 2M - SGS'!CA73,0)</f>
        <v>0</v>
      </c>
      <c r="CB105" s="57">
        <f>IF(CB$4="X",'LI 2M - SGS'!CB73,0)</f>
        <v>0</v>
      </c>
      <c r="CC105" s="57">
        <f>IF(CC$4="X",'LI 2M - SGS'!CC73,0)</f>
        <v>0</v>
      </c>
      <c r="CD105" s="57">
        <f>IF(CD$4="X",'LI 2M - SGS'!CD73,0)</f>
        <v>0</v>
      </c>
      <c r="CE105" s="57">
        <f>IF(CE$4="X",'LI 2M - SGS'!CE73,0)</f>
        <v>0</v>
      </c>
      <c r="CF105" s="57">
        <f>IF(CF$4="X",'LI 2M - SGS'!CF73,0)</f>
        <v>0</v>
      </c>
      <c r="CG105" s="57">
        <f>IF(CG$4="X",'LI 2M - SGS'!CG73,0)</f>
        <v>0</v>
      </c>
      <c r="CH105" s="188">
        <f>IF(CH$4="X",'LI 2M - SGS'!CH73,0)</f>
        <v>0</v>
      </c>
    </row>
    <row r="106" spans="2:86" x14ac:dyDescent="0.3">
      <c r="B106" s="62" t="s">
        <v>55</v>
      </c>
      <c r="C106" s="57">
        <f>IF(C$4="X",'LI 3M - LGS'!C73,0)</f>
        <v>0</v>
      </c>
      <c r="D106" s="57">
        <f>IF(D$4="X",'LI 3M - LGS'!D73,0)</f>
        <v>106.6333608432018</v>
      </c>
      <c r="E106" s="57">
        <f>IF(E$4="X",'LI 3M - LGS'!E73,0)</f>
        <v>213.24862070593289</v>
      </c>
      <c r="F106" s="57">
        <f>IF(F$4="X",'LI 3M - LGS'!F73,0)</f>
        <v>492.75483158138474</v>
      </c>
      <c r="G106" s="57">
        <f>IF(G$4="X",'LI 3M - LGS'!G73,0)</f>
        <v>971.46899740760784</v>
      </c>
      <c r="H106" s="57">
        <f>IF(H$4="X",'LI 3M - LGS'!H73,0)</f>
        <v>1464.2283014532793</v>
      </c>
      <c r="I106" s="57">
        <f>IF(I$4="X",'LI 3M - LGS'!I73,0)</f>
        <v>1797.1205582985197</v>
      </c>
      <c r="J106" s="57">
        <f>IF(J$4="X",'LI 3M - LGS'!J73,0)</f>
        <v>1634.5386482407755</v>
      </c>
      <c r="K106" s="57">
        <f>IF(K$4="X",'LI 3M - LGS'!K73,0)</f>
        <v>1702.5777454910453</v>
      </c>
      <c r="L106" s="57">
        <f>IF(L$4="X",'LI 3M - LGS'!L73,0)</f>
        <v>1042.9423709889106</v>
      </c>
      <c r="M106" s="57">
        <f>IF(M$4="X",'LI 3M - LGS'!M73,0)</f>
        <v>838.29752171470625</v>
      </c>
      <c r="N106" s="57">
        <f>IF(N$4="X",'LI 3M - LGS'!N73,0)</f>
        <v>840.21880108252867</v>
      </c>
      <c r="O106" s="57">
        <f>IF(O$4="X",'LI 3M - LGS'!O73,0)</f>
        <v>940.66585156921428</v>
      </c>
      <c r="P106" s="57">
        <f>IF(P$4="X",'LI 3M - LGS'!P73,0)</f>
        <v>733.63188103744221</v>
      </c>
      <c r="Q106" s="57">
        <f>IF(Q$4="X",'LI 3M - LGS'!Q73,0)</f>
        <v>825.70578625284168</v>
      </c>
      <c r="R106" s="57">
        <f>IF(R$4="X",'LI 3M - LGS'!R73,0)</f>
        <v>803.80760285239455</v>
      </c>
      <c r="S106" s="57">
        <f>IF(S$4="X",'LI 3M - LGS'!S73,0)</f>
        <v>1069.7679544940413</v>
      </c>
      <c r="T106" s="57">
        <f>IF(T$4="X",'LI 3M - LGS'!T73,0)</f>
        <v>1612.3875482778139</v>
      </c>
      <c r="U106" s="57">
        <f>IF(U$4="X",'LI 3M - LGS'!U73,0)</f>
        <v>1978.963805083278</v>
      </c>
      <c r="V106" s="57">
        <f>IF(V$4="X",'LI 3M - LGS'!V73,0)</f>
        <v>1634.538648240776</v>
      </c>
      <c r="W106" s="57">
        <f>IF(W$4="X",'LI 3M - LGS'!W73,0)</f>
        <v>0</v>
      </c>
      <c r="X106" s="57">
        <f>IF(X$4="X",'LI 3M - LGS'!X73,0)</f>
        <v>0</v>
      </c>
      <c r="Y106" s="57">
        <f>IF(Y$4="X",'LI 3M - LGS'!Y73,0)</f>
        <v>0</v>
      </c>
      <c r="Z106" s="57">
        <f>IF(Z$4="X",'LI 3M - LGS'!Z73,0)</f>
        <v>0</v>
      </c>
      <c r="AA106" s="57">
        <f>IF(AA$4="X",'LI 3M - LGS'!AA73,0)</f>
        <v>0</v>
      </c>
      <c r="AB106" s="57">
        <f>IF(AB$4="X",'LI 3M - LGS'!AB73,0)</f>
        <v>0</v>
      </c>
      <c r="AC106" s="57">
        <f>IF(AC$4="X",'LI 3M - LGS'!AC73,0)</f>
        <v>0</v>
      </c>
      <c r="AD106" s="57">
        <f>IF(AD$4="X",'LI 3M - LGS'!AD73,0)</f>
        <v>0</v>
      </c>
      <c r="AE106" s="57">
        <f>IF(AE$4="X",'LI 3M - LGS'!AE73,0)</f>
        <v>0</v>
      </c>
      <c r="AF106" s="57">
        <f>IF(AF$4="X",'LI 3M - LGS'!AF73,0)</f>
        <v>0</v>
      </c>
      <c r="AG106" s="57">
        <f>IF(AG$4="X",'LI 3M - LGS'!AG73,0)</f>
        <v>0</v>
      </c>
      <c r="AH106" s="57">
        <f>IF(AH$4="X",'LI 3M - LGS'!AH73,0)</f>
        <v>0</v>
      </c>
      <c r="AI106" s="57">
        <f>IF(AI$4="X",'LI 3M - LGS'!AI73,0)</f>
        <v>0</v>
      </c>
      <c r="AJ106" s="57">
        <f>IF(AJ$4="X",'LI 3M - LGS'!AJ73,0)</f>
        <v>0</v>
      </c>
      <c r="AK106" s="57">
        <f>IF(AK$4="X",'LI 3M - LGS'!AK73,0)</f>
        <v>0</v>
      </c>
      <c r="AL106" s="57">
        <f>IF(AL$4="X",'LI 3M - LGS'!AL73,0)</f>
        <v>0</v>
      </c>
      <c r="AM106" s="57">
        <f>IF(AM$4="X",'LI 3M - LGS'!AM73,0)</f>
        <v>0</v>
      </c>
      <c r="AN106" s="57">
        <f>IF(AN$4="X",'LI 3M - LGS'!AN73,0)</f>
        <v>0</v>
      </c>
      <c r="AO106" s="57">
        <f>IF(AO$4="X",'LI 3M - LGS'!AO73,0)</f>
        <v>0</v>
      </c>
      <c r="AP106" s="57">
        <f>IF(AP$4="X",'LI 3M - LGS'!AP73,0)</f>
        <v>0</v>
      </c>
      <c r="AQ106" s="57">
        <f>IF(AQ$4="X",'LI 3M - LGS'!AQ73,0)</f>
        <v>0</v>
      </c>
      <c r="AR106" s="57">
        <f>IF(AR$4="X",'LI 3M - LGS'!AR73,0)</f>
        <v>0</v>
      </c>
      <c r="AS106" s="57">
        <f>IF(AS$4="X",'LI 3M - LGS'!AS73,0)</f>
        <v>0</v>
      </c>
      <c r="AT106" s="57">
        <f>IF(AT$4="X",'LI 3M - LGS'!AT73,0)</f>
        <v>0</v>
      </c>
      <c r="AU106" s="57">
        <f>IF(AU$4="X",'LI 3M - LGS'!AU73,0)</f>
        <v>0</v>
      </c>
      <c r="AV106" s="57">
        <f>IF(AV$4="X",'LI 3M - LGS'!AV73,0)</f>
        <v>0</v>
      </c>
      <c r="AW106" s="57">
        <f>IF(AW$4="X",'LI 3M - LGS'!AW73,0)</f>
        <v>0</v>
      </c>
      <c r="AX106" s="57">
        <f>IF(AX$4="X",'LI 3M - LGS'!AX73,0)</f>
        <v>0</v>
      </c>
      <c r="AY106" s="57">
        <f>IF(AY$4="X",'LI 3M - LGS'!AY73,0)</f>
        <v>0</v>
      </c>
      <c r="AZ106" s="57">
        <f>IF(AZ$4="X",'LI 3M - LGS'!AZ73,0)</f>
        <v>0</v>
      </c>
      <c r="BA106" s="57">
        <f>IF(BA$4="X",'LI 3M - LGS'!BA73,0)</f>
        <v>0</v>
      </c>
      <c r="BB106" s="57">
        <f>IF(BB$4="X",'LI 3M - LGS'!BB73,0)</f>
        <v>0</v>
      </c>
      <c r="BC106" s="57">
        <f>IF(BC$4="X",'LI 3M - LGS'!BC73,0)</f>
        <v>0</v>
      </c>
      <c r="BD106" s="57">
        <f>IF(BD$4="X",'LI 3M - LGS'!BD73,0)</f>
        <v>0</v>
      </c>
      <c r="BE106" s="57">
        <f>IF(BE$4="X",'LI 3M - LGS'!BE73,0)</f>
        <v>0</v>
      </c>
      <c r="BF106" s="57">
        <f>IF(BF$4="X",'LI 3M - LGS'!BF73,0)</f>
        <v>0</v>
      </c>
      <c r="BG106" s="57">
        <f>IF(BG$4="X",'LI 3M - LGS'!BG73,0)</f>
        <v>0</v>
      </c>
      <c r="BH106" s="57">
        <f>IF(BH$4="X",'LI 3M - LGS'!BH73,0)</f>
        <v>0</v>
      </c>
      <c r="BI106" s="57">
        <f>IF(BI$4="X",'LI 3M - LGS'!BI73,0)</f>
        <v>0</v>
      </c>
      <c r="BJ106" s="57">
        <f>IF(BJ$4="X",'LI 3M - LGS'!BJ73,0)</f>
        <v>0</v>
      </c>
      <c r="BK106" s="57">
        <f>IF(BK$4="X",'LI 3M - LGS'!BK73,0)</f>
        <v>0</v>
      </c>
      <c r="BL106" s="57">
        <f>IF(BL$4="X",'LI 3M - LGS'!BL73,0)</f>
        <v>0</v>
      </c>
      <c r="BM106" s="57">
        <f>IF(BM$4="X",'LI 3M - LGS'!BM73,0)</f>
        <v>0</v>
      </c>
      <c r="BN106" s="57">
        <f>IF(BN$4="X",'LI 3M - LGS'!BN73,0)</f>
        <v>0</v>
      </c>
      <c r="BO106" s="57">
        <f>IF(BO$4="X",'LI 3M - LGS'!BO73,0)</f>
        <v>0</v>
      </c>
      <c r="BP106" s="57">
        <f>IF(BP$4="X",'LI 3M - LGS'!BP73,0)</f>
        <v>0</v>
      </c>
      <c r="BQ106" s="57">
        <f>IF(BQ$4="X",'LI 3M - LGS'!BQ73,0)</f>
        <v>0</v>
      </c>
      <c r="BR106" s="57">
        <f>IF(BR$4="X",'LI 3M - LGS'!BR73,0)</f>
        <v>0</v>
      </c>
      <c r="BS106" s="57">
        <f>IF(BS$4="X",'LI 3M - LGS'!BS73,0)</f>
        <v>0</v>
      </c>
      <c r="BT106" s="57">
        <f>IF(BT$4="X",'LI 3M - LGS'!BT73,0)</f>
        <v>0</v>
      </c>
      <c r="BU106" s="57">
        <f>IF(BU$4="X",'LI 3M - LGS'!BU73,0)</f>
        <v>0</v>
      </c>
      <c r="BV106" s="57">
        <f>IF(BV$4="X",'LI 3M - LGS'!BV73,0)</f>
        <v>0</v>
      </c>
      <c r="BW106" s="57">
        <f>IF(BW$4="X",'LI 3M - LGS'!BW73,0)</f>
        <v>0</v>
      </c>
      <c r="BX106" s="57">
        <f>IF(BX$4="X",'LI 3M - LGS'!BX73,0)</f>
        <v>0</v>
      </c>
      <c r="BY106" s="57">
        <f>IF(BY$4="X",'LI 3M - LGS'!BY73,0)</f>
        <v>0</v>
      </c>
      <c r="BZ106" s="57">
        <f>IF(BZ$4="X",'LI 3M - LGS'!BZ73,0)</f>
        <v>0</v>
      </c>
      <c r="CA106" s="57">
        <f>IF(CA$4="X",'LI 3M - LGS'!CA73,0)</f>
        <v>0</v>
      </c>
      <c r="CB106" s="57">
        <f>IF(CB$4="X",'LI 3M - LGS'!CB73,0)</f>
        <v>0</v>
      </c>
      <c r="CC106" s="57">
        <f>IF(CC$4="X",'LI 3M - LGS'!CC73,0)</f>
        <v>0</v>
      </c>
      <c r="CD106" s="57">
        <f>IF(CD$4="X",'LI 3M - LGS'!CD73,0)</f>
        <v>0</v>
      </c>
      <c r="CE106" s="57">
        <f>IF(CE$4="X",'LI 3M - LGS'!CE73,0)</f>
        <v>0</v>
      </c>
      <c r="CF106" s="57">
        <f>IF(CF$4="X",'LI 3M - LGS'!CF73,0)</f>
        <v>0</v>
      </c>
      <c r="CG106" s="57">
        <f>IF(CG$4="X",'LI 3M - LGS'!CG73,0)</f>
        <v>0</v>
      </c>
      <c r="CH106" s="188">
        <f>IF(CH$4="X",'LI 3M - LGS'!CH73,0)</f>
        <v>0</v>
      </c>
    </row>
    <row r="107" spans="2:86" x14ac:dyDescent="0.3">
      <c r="B107" s="62" t="s">
        <v>56</v>
      </c>
      <c r="C107" s="57">
        <f>IF(C$4="X",'LI 4M - SPS'!C73,0)</f>
        <v>0</v>
      </c>
      <c r="D107" s="57">
        <f>IF(D$4="X",'LI 4M - SPS'!D73,0)</f>
        <v>0</v>
      </c>
      <c r="E107" s="57">
        <f>IF(E$4="X",'LI 4M - SPS'!E73,0)</f>
        <v>0</v>
      </c>
      <c r="F107" s="57">
        <f>IF(F$4="X",'LI 4M - SPS'!F73,0)</f>
        <v>0</v>
      </c>
      <c r="G107" s="57">
        <f>IF(G$4="X",'LI 4M - SPS'!G73,0)</f>
        <v>0</v>
      </c>
      <c r="H107" s="57">
        <f>IF(H$4="X",'LI 4M - SPS'!H73,0)</f>
        <v>0</v>
      </c>
      <c r="I107" s="57">
        <f>IF(I$4="X",'LI 4M - SPS'!I73,0)</f>
        <v>0</v>
      </c>
      <c r="J107" s="57">
        <f>IF(J$4="X",'LI 4M - SPS'!J73,0)</f>
        <v>0</v>
      </c>
      <c r="K107" s="57">
        <f>IF(K$4="X",'LI 4M - SPS'!K73,0)</f>
        <v>0</v>
      </c>
      <c r="L107" s="57">
        <f>IF(L$4="X",'LI 4M - SPS'!L73,0)</f>
        <v>0</v>
      </c>
      <c r="M107" s="57">
        <f>IF(M$4="X",'LI 4M - SPS'!M73,0)</f>
        <v>110.17012828101029</v>
      </c>
      <c r="N107" s="57">
        <f>IF(N$4="X",'LI 4M - SPS'!N73,0)</f>
        <v>205.73700924979798</v>
      </c>
      <c r="O107" s="57">
        <f>IF(O$4="X",'LI 4M - SPS'!O73,0)</f>
        <v>243.79987292315997</v>
      </c>
      <c r="P107" s="57">
        <f>IF(P$4="X",'LI 4M - SPS'!P73,0)</f>
        <v>189.48326110396198</v>
      </c>
      <c r="Q107" s="57">
        <f>IF(Q$4="X",'LI 4M - SPS'!Q73,0)</f>
        <v>211.39248116668139</v>
      </c>
      <c r="R107" s="57">
        <f>IF(R$4="X",'LI 4M - SPS'!R73,0)</f>
        <v>217.77649680776761</v>
      </c>
      <c r="S107" s="57">
        <f>IF(S$4="X",'LI 4M - SPS'!S73,0)</f>
        <v>283.13501015801336</v>
      </c>
      <c r="T107" s="57">
        <f>IF(T$4="X",'LI 4M - SPS'!T73,0)</f>
        <v>415.21837435457036</v>
      </c>
      <c r="U107" s="57">
        <f>IF(U$4="X",'LI 4M - SPS'!U73,0)</f>
        <v>506.69335685591994</v>
      </c>
      <c r="V107" s="57">
        <f>IF(V$4="X",'LI 4M - SPS'!V73,0)</f>
        <v>415.81659567243236</v>
      </c>
      <c r="W107" s="57">
        <f>IF(W$4="X",'LI 4M - SPS'!W73,0)</f>
        <v>0</v>
      </c>
      <c r="X107" s="57">
        <f>IF(X$4="X",'LI 4M - SPS'!X73,0)</f>
        <v>0</v>
      </c>
      <c r="Y107" s="57">
        <f>IF(Y$4="X",'LI 4M - SPS'!Y73,0)</f>
        <v>0</v>
      </c>
      <c r="Z107" s="57">
        <f>IF(Z$4="X",'LI 4M - SPS'!Z73,0)</f>
        <v>0</v>
      </c>
      <c r="AA107" s="57">
        <f>IF(AA$4="X",'LI 4M - SPS'!AA73,0)</f>
        <v>0</v>
      </c>
      <c r="AB107" s="57">
        <f>IF(AB$4="X",'LI 4M - SPS'!AB73,0)</f>
        <v>0</v>
      </c>
      <c r="AC107" s="57">
        <f>IF(AC$4="X",'LI 4M - SPS'!AC73,0)</f>
        <v>0</v>
      </c>
      <c r="AD107" s="57">
        <f>IF(AD$4="X",'LI 4M - SPS'!AD73,0)</f>
        <v>0</v>
      </c>
      <c r="AE107" s="57">
        <f>IF(AE$4="X",'LI 4M - SPS'!AE73,0)</f>
        <v>0</v>
      </c>
      <c r="AF107" s="57">
        <f>IF(AF$4="X",'LI 4M - SPS'!AF73,0)</f>
        <v>0</v>
      </c>
      <c r="AG107" s="57">
        <f>IF(AG$4="X",'LI 4M - SPS'!AG73,0)</f>
        <v>0</v>
      </c>
      <c r="AH107" s="57">
        <f>IF(AH$4="X",'LI 4M - SPS'!AH73,0)</f>
        <v>0</v>
      </c>
      <c r="AI107" s="57">
        <f>IF(AI$4="X",'LI 4M - SPS'!AI73,0)</f>
        <v>0</v>
      </c>
      <c r="AJ107" s="57">
        <f>IF(AJ$4="X",'LI 4M - SPS'!AJ73,0)</f>
        <v>0</v>
      </c>
      <c r="AK107" s="57">
        <f>IF(AK$4="X",'LI 4M - SPS'!AK73,0)</f>
        <v>0</v>
      </c>
      <c r="AL107" s="57">
        <f>IF(AL$4="X",'LI 4M - SPS'!AL73,0)</f>
        <v>0</v>
      </c>
      <c r="AM107" s="57">
        <f>IF(AM$4="X",'LI 4M - SPS'!AM73,0)</f>
        <v>0</v>
      </c>
      <c r="AN107" s="57">
        <f>IF(AN$4="X",'LI 4M - SPS'!AN73,0)</f>
        <v>0</v>
      </c>
      <c r="AO107" s="57">
        <f>IF(AO$4="X",'LI 4M - SPS'!AO73,0)</f>
        <v>0</v>
      </c>
      <c r="AP107" s="57">
        <f>IF(AP$4="X",'LI 4M - SPS'!AP73,0)</f>
        <v>0</v>
      </c>
      <c r="AQ107" s="57">
        <f>IF(AQ$4="X",'LI 4M - SPS'!AQ73,0)</f>
        <v>0</v>
      </c>
      <c r="AR107" s="57">
        <f>IF(AR$4="X",'LI 4M - SPS'!AR73,0)</f>
        <v>0</v>
      </c>
      <c r="AS107" s="57">
        <f>IF(AS$4="X",'LI 4M - SPS'!AS73,0)</f>
        <v>0</v>
      </c>
      <c r="AT107" s="57">
        <f>IF(AT$4="X",'LI 4M - SPS'!AT73,0)</f>
        <v>0</v>
      </c>
      <c r="AU107" s="57">
        <f>IF(AU$4="X",'LI 4M - SPS'!AU73,0)</f>
        <v>0</v>
      </c>
      <c r="AV107" s="57">
        <f>IF(AV$4="X",'LI 4M - SPS'!AV73,0)</f>
        <v>0</v>
      </c>
      <c r="AW107" s="57">
        <f>IF(AW$4="X",'LI 4M - SPS'!AW73,0)</f>
        <v>0</v>
      </c>
      <c r="AX107" s="57">
        <f>IF(AX$4="X",'LI 4M - SPS'!AX73,0)</f>
        <v>0</v>
      </c>
      <c r="AY107" s="57">
        <f>IF(AY$4="X",'LI 4M - SPS'!AY73,0)</f>
        <v>0</v>
      </c>
      <c r="AZ107" s="57">
        <f>IF(AZ$4="X",'LI 4M - SPS'!AZ73,0)</f>
        <v>0</v>
      </c>
      <c r="BA107" s="57">
        <f>IF(BA$4="X",'LI 4M - SPS'!BA73,0)</f>
        <v>0</v>
      </c>
      <c r="BB107" s="57">
        <f>IF(BB$4="X",'LI 4M - SPS'!BB73,0)</f>
        <v>0</v>
      </c>
      <c r="BC107" s="57">
        <f>IF(BC$4="X",'LI 4M - SPS'!BC73,0)</f>
        <v>0</v>
      </c>
      <c r="BD107" s="57">
        <f>IF(BD$4="X",'LI 4M - SPS'!BD73,0)</f>
        <v>0</v>
      </c>
      <c r="BE107" s="57">
        <f>IF(BE$4="X",'LI 4M - SPS'!BE73,0)</f>
        <v>0</v>
      </c>
      <c r="BF107" s="57">
        <f>IF(BF$4="X",'LI 4M - SPS'!BF73,0)</f>
        <v>0</v>
      </c>
      <c r="BG107" s="57">
        <f>IF(BG$4="X",'LI 4M - SPS'!BG73,0)</f>
        <v>0</v>
      </c>
      <c r="BH107" s="57">
        <f>IF(BH$4="X",'LI 4M - SPS'!BH73,0)</f>
        <v>0</v>
      </c>
      <c r="BI107" s="57">
        <f>IF(BI$4="X",'LI 4M - SPS'!BI73,0)</f>
        <v>0</v>
      </c>
      <c r="BJ107" s="57">
        <f>IF(BJ$4="X",'LI 4M - SPS'!BJ73,0)</f>
        <v>0</v>
      </c>
      <c r="BK107" s="57">
        <f>IF(BK$4="X",'LI 4M - SPS'!BK73,0)</f>
        <v>0</v>
      </c>
      <c r="BL107" s="57">
        <f>IF(BL$4="X",'LI 4M - SPS'!BL73,0)</f>
        <v>0</v>
      </c>
      <c r="BM107" s="57">
        <f>IF(BM$4="X",'LI 4M - SPS'!BM73,0)</f>
        <v>0</v>
      </c>
      <c r="BN107" s="57">
        <f>IF(BN$4="X",'LI 4M - SPS'!BN73,0)</f>
        <v>0</v>
      </c>
      <c r="BO107" s="57">
        <f>IF(BO$4="X",'LI 4M - SPS'!BO73,0)</f>
        <v>0</v>
      </c>
      <c r="BP107" s="57">
        <f>IF(BP$4="X",'LI 4M - SPS'!BP73,0)</f>
        <v>0</v>
      </c>
      <c r="BQ107" s="57">
        <f>IF(BQ$4="X",'LI 4M - SPS'!BQ73,0)</f>
        <v>0</v>
      </c>
      <c r="BR107" s="57">
        <f>IF(BR$4="X",'LI 4M - SPS'!BR73,0)</f>
        <v>0</v>
      </c>
      <c r="BS107" s="57">
        <f>IF(BS$4="X",'LI 4M - SPS'!BS73,0)</f>
        <v>0</v>
      </c>
      <c r="BT107" s="57">
        <f>IF(BT$4="X",'LI 4M - SPS'!BT73,0)</f>
        <v>0</v>
      </c>
      <c r="BU107" s="57">
        <f>IF(BU$4="X",'LI 4M - SPS'!BU73,0)</f>
        <v>0</v>
      </c>
      <c r="BV107" s="57">
        <f>IF(BV$4="X",'LI 4M - SPS'!BV73,0)</f>
        <v>0</v>
      </c>
      <c r="BW107" s="57">
        <f>IF(BW$4="X",'LI 4M - SPS'!BW73,0)</f>
        <v>0</v>
      </c>
      <c r="BX107" s="57">
        <f>IF(BX$4="X",'LI 4M - SPS'!BX73,0)</f>
        <v>0</v>
      </c>
      <c r="BY107" s="57">
        <f>IF(BY$4="X",'LI 4M - SPS'!BY73,0)</f>
        <v>0</v>
      </c>
      <c r="BZ107" s="57">
        <f>IF(BZ$4="X",'LI 4M - SPS'!BZ73,0)</f>
        <v>0</v>
      </c>
      <c r="CA107" s="57">
        <f>IF(CA$4="X",'LI 4M - SPS'!CA73,0)</f>
        <v>0</v>
      </c>
      <c r="CB107" s="57">
        <f>IF(CB$4="X",'LI 4M - SPS'!CB73,0)</f>
        <v>0</v>
      </c>
      <c r="CC107" s="57">
        <f>IF(CC$4="X",'LI 4M - SPS'!CC73,0)</f>
        <v>0</v>
      </c>
      <c r="CD107" s="57">
        <f>IF(CD$4="X",'LI 4M - SPS'!CD73,0)</f>
        <v>0</v>
      </c>
      <c r="CE107" s="57">
        <f>IF(CE$4="X",'LI 4M - SPS'!CE73,0)</f>
        <v>0</v>
      </c>
      <c r="CF107" s="57">
        <f>IF(CF$4="X",'LI 4M - SPS'!CF73,0)</f>
        <v>0</v>
      </c>
      <c r="CG107" s="57">
        <f>IF(CG$4="X",'LI 4M - SPS'!CG73,0)</f>
        <v>0</v>
      </c>
      <c r="CH107" s="188">
        <f>IF(CH$4="X",'LI 4M - SPS'!CH73,0)</f>
        <v>0</v>
      </c>
    </row>
    <row r="108" spans="2:86" ht="15" thickBot="1" x14ac:dyDescent="0.35">
      <c r="B108" s="37" t="s">
        <v>57</v>
      </c>
      <c r="C108" s="179">
        <f>IF(C$4="X",'LI 11M - LPS'!C73,0)</f>
        <v>0</v>
      </c>
      <c r="D108" s="179">
        <f>IF(D$4="X",'LI 11M - LPS'!D73,0)</f>
        <v>0</v>
      </c>
      <c r="E108" s="179">
        <f>IF(E$4="X",'LI 11M - LPS'!E73,0)</f>
        <v>0</v>
      </c>
      <c r="F108" s="179">
        <f>IF(F$4="X",'LI 11M - LPS'!F73,0)</f>
        <v>0</v>
      </c>
      <c r="G108" s="179">
        <f>IF(G$4="X",'LI 11M - LPS'!G73,0)</f>
        <v>0</v>
      </c>
      <c r="H108" s="179">
        <f>IF(H$4="X",'LI 11M - LPS'!H73,0)</f>
        <v>0</v>
      </c>
      <c r="I108" s="179">
        <f>IF(I$4="X",'LI 11M - LPS'!I73,0)</f>
        <v>0</v>
      </c>
      <c r="J108" s="179">
        <f>IF(J$4="X",'LI 11M - LPS'!J73,0)</f>
        <v>0</v>
      </c>
      <c r="K108" s="179">
        <f>IF(K$4="X",'LI 11M - LPS'!K73,0)</f>
        <v>0</v>
      </c>
      <c r="L108" s="179">
        <f>IF(L$4="X",'LI 11M - LPS'!L73,0)</f>
        <v>0</v>
      </c>
      <c r="M108" s="179">
        <f>IF(M$4="X",'LI 11M - LPS'!M73,0)</f>
        <v>0</v>
      </c>
      <c r="N108" s="179">
        <f>IF(N$4="X",'LI 11M - LPS'!N73,0)</f>
        <v>0</v>
      </c>
      <c r="O108" s="191">
        <f>IF(O$4="X",'LI 11M - LPS'!O73,0)</f>
        <v>0</v>
      </c>
      <c r="P108" s="191">
        <f>IF(P$4="X",'LI 11M - LPS'!P73,0)</f>
        <v>0</v>
      </c>
      <c r="Q108" s="191">
        <f>IF(Q$4="X",'LI 11M - LPS'!Q73,0)</f>
        <v>0</v>
      </c>
      <c r="R108" s="191">
        <f>IF(R$4="X",'LI 11M - LPS'!R73,0)</f>
        <v>0</v>
      </c>
      <c r="S108" s="191">
        <f>IF(S$4="X",'LI 11M - LPS'!S73,0)</f>
        <v>0</v>
      </c>
      <c r="T108" s="191">
        <f>IF(T$4="X",'LI 11M - LPS'!T73,0)</f>
        <v>0</v>
      </c>
      <c r="U108" s="191">
        <f>IF(U$4="X",'LI 11M - LPS'!U73,0)</f>
        <v>0</v>
      </c>
      <c r="V108" s="191">
        <f>IF(V$4="X",'LI 11M - LPS'!V73,0)</f>
        <v>0</v>
      </c>
      <c r="W108" s="191">
        <f>IF(W$4="X",'LI 11M - LPS'!W73,0)</f>
        <v>0</v>
      </c>
      <c r="X108" s="191">
        <f>IF(X$4="X",'LI 11M - LPS'!X73,0)</f>
        <v>0</v>
      </c>
      <c r="Y108" s="191">
        <f>IF(Y$4="X",'LI 11M - LPS'!Y73,0)</f>
        <v>0</v>
      </c>
      <c r="Z108" s="191">
        <f>IF(Z$4="X",'LI 11M - LPS'!Z73,0)</f>
        <v>0</v>
      </c>
      <c r="AA108" s="191">
        <f>IF(AA$4="X",'LI 11M - LPS'!AA73,0)</f>
        <v>0</v>
      </c>
      <c r="AB108" s="191">
        <f>IF(AB$4="X",'LI 11M - LPS'!AB73,0)</f>
        <v>0</v>
      </c>
      <c r="AC108" s="191">
        <f>IF(AC$4="X",'LI 11M - LPS'!AC73,0)</f>
        <v>0</v>
      </c>
      <c r="AD108" s="191">
        <f>IF(AD$4="X",'LI 11M - LPS'!AD73,0)</f>
        <v>0</v>
      </c>
      <c r="AE108" s="191">
        <f>IF(AE$4="X",'LI 11M - LPS'!AE73,0)</f>
        <v>0</v>
      </c>
      <c r="AF108" s="191">
        <f>IF(AF$4="X",'LI 11M - LPS'!AF73,0)</f>
        <v>0</v>
      </c>
      <c r="AG108" s="191">
        <f>IF(AG$4="X",'LI 11M - LPS'!AG73,0)</f>
        <v>0</v>
      </c>
      <c r="AH108" s="191">
        <f>IF(AH$4="X",'LI 11M - LPS'!AH73,0)</f>
        <v>0</v>
      </c>
      <c r="AI108" s="191">
        <f>IF(AI$4="X",'LI 11M - LPS'!AI73,0)</f>
        <v>0</v>
      </c>
      <c r="AJ108" s="191">
        <f>IF(AJ$4="X",'LI 11M - LPS'!AJ73,0)</f>
        <v>0</v>
      </c>
      <c r="AK108" s="191">
        <f>IF(AK$4="X",'LI 11M - LPS'!AK73,0)</f>
        <v>0</v>
      </c>
      <c r="AL108" s="191">
        <f>IF(AL$4="X",'LI 11M - LPS'!AL73,0)</f>
        <v>0</v>
      </c>
      <c r="AM108" s="191">
        <f>IF(AM$4="X",'LI 11M - LPS'!AM73,0)</f>
        <v>0</v>
      </c>
      <c r="AN108" s="191">
        <f>IF(AN$4="X",'LI 11M - LPS'!AN73,0)</f>
        <v>0</v>
      </c>
      <c r="AO108" s="191">
        <f>IF(AO$4="X",'LI 11M - LPS'!AO73,0)</f>
        <v>0</v>
      </c>
      <c r="AP108" s="191">
        <f>IF(AP$4="X",'LI 11M - LPS'!AP73,0)</f>
        <v>0</v>
      </c>
      <c r="AQ108" s="191">
        <f>IF(AQ$4="X",'LI 11M - LPS'!AQ73,0)</f>
        <v>0</v>
      </c>
      <c r="AR108" s="191">
        <f>IF(AR$4="X",'LI 11M - LPS'!AR73,0)</f>
        <v>0</v>
      </c>
      <c r="AS108" s="191">
        <f>IF(AS$4="X",'LI 11M - LPS'!AS73,0)</f>
        <v>0</v>
      </c>
      <c r="AT108" s="191">
        <f>IF(AT$4="X",'LI 11M - LPS'!AT73,0)</f>
        <v>0</v>
      </c>
      <c r="AU108" s="191">
        <f>IF(AU$4="X",'LI 11M - LPS'!AU73,0)</f>
        <v>0</v>
      </c>
      <c r="AV108" s="191">
        <f>IF(AV$4="X",'LI 11M - LPS'!AV73,0)</f>
        <v>0</v>
      </c>
      <c r="AW108" s="191">
        <f>IF(AW$4="X",'LI 11M - LPS'!AW73,0)</f>
        <v>0</v>
      </c>
      <c r="AX108" s="191">
        <f>IF(AX$4="X",'LI 11M - LPS'!AX73,0)</f>
        <v>0</v>
      </c>
      <c r="AY108" s="191">
        <f>IF(AY$4="X",'LI 11M - LPS'!AY73,0)</f>
        <v>0</v>
      </c>
      <c r="AZ108" s="191">
        <f>IF(AZ$4="X",'LI 11M - LPS'!AZ73,0)</f>
        <v>0</v>
      </c>
      <c r="BA108" s="191">
        <f>IF(BA$4="X",'LI 11M - LPS'!BA73,0)</f>
        <v>0</v>
      </c>
      <c r="BB108" s="191">
        <f>IF(BB$4="X",'LI 11M - LPS'!BB73,0)</f>
        <v>0</v>
      </c>
      <c r="BC108" s="191">
        <f>IF(BC$4="X",'LI 11M - LPS'!BC73,0)</f>
        <v>0</v>
      </c>
      <c r="BD108" s="191">
        <f>IF(BD$4="X",'LI 11M - LPS'!BD73,0)</f>
        <v>0</v>
      </c>
      <c r="BE108" s="191">
        <f>IF(BE$4="X",'LI 11M - LPS'!BE73,0)</f>
        <v>0</v>
      </c>
      <c r="BF108" s="191">
        <f>IF(BF$4="X",'LI 11M - LPS'!BF73,0)</f>
        <v>0</v>
      </c>
      <c r="BG108" s="191">
        <f>IF(BG$4="X",'LI 11M - LPS'!BG73,0)</f>
        <v>0</v>
      </c>
      <c r="BH108" s="191">
        <f>IF(BH$4="X",'LI 11M - LPS'!BH73,0)</f>
        <v>0</v>
      </c>
      <c r="BI108" s="191">
        <f>IF(BI$4="X",'LI 11M - LPS'!BI73,0)</f>
        <v>0</v>
      </c>
      <c r="BJ108" s="191">
        <f>IF(BJ$4="X",'LI 11M - LPS'!BJ73,0)</f>
        <v>0</v>
      </c>
      <c r="BK108" s="191">
        <f>IF(BK$4="X",'LI 11M - LPS'!BK73,0)</f>
        <v>0</v>
      </c>
      <c r="BL108" s="191">
        <f>IF(BL$4="X",'LI 11M - LPS'!BL73,0)</f>
        <v>0</v>
      </c>
      <c r="BM108" s="191">
        <f>IF(BM$4="X",'LI 11M - LPS'!BM73,0)</f>
        <v>0</v>
      </c>
      <c r="BN108" s="191">
        <f>IF(BN$4="X",'LI 11M - LPS'!BN73,0)</f>
        <v>0</v>
      </c>
      <c r="BO108" s="191">
        <f>IF(BO$4="X",'LI 11M - LPS'!BO73,0)</f>
        <v>0</v>
      </c>
      <c r="BP108" s="191">
        <f>IF(BP$4="X",'LI 11M - LPS'!BP73,0)</f>
        <v>0</v>
      </c>
      <c r="BQ108" s="191">
        <f>IF(BQ$4="X",'LI 11M - LPS'!BQ73,0)</f>
        <v>0</v>
      </c>
      <c r="BR108" s="191">
        <f>IF(BR$4="X",'LI 11M - LPS'!BR73,0)</f>
        <v>0</v>
      </c>
      <c r="BS108" s="191">
        <f>IF(BS$4="X",'LI 11M - LPS'!BS73,0)</f>
        <v>0</v>
      </c>
      <c r="BT108" s="191">
        <f>IF(BT$4="X",'LI 11M - LPS'!BT73,0)</f>
        <v>0</v>
      </c>
      <c r="BU108" s="191">
        <f>IF(BU$4="X",'LI 11M - LPS'!BU73,0)</f>
        <v>0</v>
      </c>
      <c r="BV108" s="191">
        <f>IF(BV$4="X",'LI 11M - LPS'!BV73,0)</f>
        <v>0</v>
      </c>
      <c r="BW108" s="191">
        <f>IF(BW$4="X",'LI 11M - LPS'!BW73,0)</f>
        <v>0</v>
      </c>
      <c r="BX108" s="191">
        <f>IF(BX$4="X",'LI 11M - LPS'!BX73,0)</f>
        <v>0</v>
      </c>
      <c r="BY108" s="191">
        <f>IF(BY$4="X",'LI 11M - LPS'!BY73,0)</f>
        <v>0</v>
      </c>
      <c r="BZ108" s="191">
        <f>IF(BZ$4="X",'LI 11M - LPS'!BZ73,0)</f>
        <v>0</v>
      </c>
      <c r="CA108" s="191">
        <f>IF(CA$4="X",'LI 11M - LPS'!CA73,0)</f>
        <v>0</v>
      </c>
      <c r="CB108" s="191">
        <f>IF(CB$4="X",'LI 11M - LPS'!CB73,0)</f>
        <v>0</v>
      </c>
      <c r="CC108" s="191">
        <f>IF(CC$4="X",'LI 11M - LPS'!CC73,0)</f>
        <v>0</v>
      </c>
      <c r="CD108" s="191">
        <f>IF(CD$4="X",'LI 11M - LPS'!CD73,0)</f>
        <v>0</v>
      </c>
      <c r="CE108" s="191">
        <f>IF(CE$4="X",'LI 11M - LPS'!CE73,0)</f>
        <v>0</v>
      </c>
      <c r="CF108" s="191">
        <f>IF(CF$4="X",'LI 11M - LPS'!CF73,0)</f>
        <v>0</v>
      </c>
      <c r="CG108" s="191">
        <f>IF(CG$4="X",'LI 11M - LPS'!CG73,0)</f>
        <v>0</v>
      </c>
      <c r="CH108" s="35">
        <f>IF(CH$4="X",'LI 11M - LPS'!CH73,0)</f>
        <v>0</v>
      </c>
    </row>
    <row r="109" spans="2:86" s="1" customFormat="1" ht="15" thickBot="1" x14ac:dyDescent="0.35">
      <c r="B109" s="63" t="s">
        <v>44</v>
      </c>
      <c r="C109" s="181">
        <f>SUM(C104:C108)</f>
        <v>0</v>
      </c>
      <c r="D109" s="182">
        <f t="shared" ref="D109:BO109" si="96">SUM(D104:D108)</f>
        <v>397.83144675002643</v>
      </c>
      <c r="E109" s="182">
        <f t="shared" si="96"/>
        <v>908.81906361205722</v>
      </c>
      <c r="F109" s="182">
        <f t="shared" si="96"/>
        <v>2671.1428919628397</v>
      </c>
      <c r="G109" s="182">
        <f t="shared" si="96"/>
        <v>4872.2200494964409</v>
      </c>
      <c r="H109" s="182">
        <f t="shared" si="96"/>
        <v>15404.374863984362</v>
      </c>
      <c r="I109" s="182">
        <f t="shared" si="96"/>
        <v>26387.017967141204</v>
      </c>
      <c r="J109" s="182">
        <f t="shared" si="96"/>
        <v>43053.009882615064</v>
      </c>
      <c r="K109" s="182">
        <f t="shared" si="96"/>
        <v>51494.612382021391</v>
      </c>
      <c r="L109" s="182">
        <f t="shared" si="96"/>
        <v>25899.866840804563</v>
      </c>
      <c r="M109" s="182">
        <f t="shared" si="96"/>
        <v>37264.586837492141</v>
      </c>
      <c r="N109" s="182">
        <f t="shared" si="96"/>
        <v>51154.226447573899</v>
      </c>
      <c r="O109" s="182">
        <f t="shared" si="96"/>
        <v>52846.329453787228</v>
      </c>
      <c r="P109" s="182">
        <f t="shared" si="96"/>
        <v>46414.665263970979</v>
      </c>
      <c r="Q109" s="182">
        <f t="shared" si="96"/>
        <v>45496.831382533004</v>
      </c>
      <c r="R109" s="182">
        <f t="shared" si="96"/>
        <v>37041.444454859738</v>
      </c>
      <c r="S109" s="182">
        <f t="shared" si="96"/>
        <v>38261.020730909484</v>
      </c>
      <c r="T109" s="182">
        <f t="shared" si="96"/>
        <v>93489.37808092912</v>
      </c>
      <c r="U109" s="182">
        <f t="shared" si="96"/>
        <v>107190.52086047274</v>
      </c>
      <c r="V109" s="182">
        <f t="shared" si="96"/>
        <v>104787.74759135356</v>
      </c>
      <c r="W109" s="182">
        <f t="shared" si="96"/>
        <v>0</v>
      </c>
      <c r="X109" s="182">
        <f t="shared" si="96"/>
        <v>0</v>
      </c>
      <c r="Y109" s="182">
        <f t="shared" si="96"/>
        <v>0</v>
      </c>
      <c r="Z109" s="182">
        <f t="shared" si="96"/>
        <v>0</v>
      </c>
      <c r="AA109" s="182">
        <f t="shared" si="96"/>
        <v>0</v>
      </c>
      <c r="AB109" s="182">
        <f t="shared" si="96"/>
        <v>0</v>
      </c>
      <c r="AC109" s="182">
        <f t="shared" si="96"/>
        <v>0</v>
      </c>
      <c r="AD109" s="182">
        <f t="shared" si="96"/>
        <v>0</v>
      </c>
      <c r="AE109" s="182">
        <f t="shared" si="96"/>
        <v>0</v>
      </c>
      <c r="AF109" s="182">
        <f t="shared" si="96"/>
        <v>0</v>
      </c>
      <c r="AG109" s="182">
        <f t="shared" si="96"/>
        <v>0</v>
      </c>
      <c r="AH109" s="182">
        <f t="shared" si="96"/>
        <v>0</v>
      </c>
      <c r="AI109" s="182">
        <f t="shared" si="96"/>
        <v>0</v>
      </c>
      <c r="AJ109" s="182">
        <f t="shared" si="96"/>
        <v>0</v>
      </c>
      <c r="AK109" s="182">
        <f t="shared" si="96"/>
        <v>0</v>
      </c>
      <c r="AL109" s="182">
        <f t="shared" si="96"/>
        <v>0</v>
      </c>
      <c r="AM109" s="182">
        <f t="shared" si="96"/>
        <v>0</v>
      </c>
      <c r="AN109" s="182">
        <f t="shared" si="96"/>
        <v>0</v>
      </c>
      <c r="AO109" s="182">
        <f t="shared" si="96"/>
        <v>0</v>
      </c>
      <c r="AP109" s="182">
        <f t="shared" si="96"/>
        <v>0</v>
      </c>
      <c r="AQ109" s="182">
        <f t="shared" si="96"/>
        <v>0</v>
      </c>
      <c r="AR109" s="182">
        <f t="shared" si="96"/>
        <v>0</v>
      </c>
      <c r="AS109" s="182">
        <f t="shared" si="96"/>
        <v>0</v>
      </c>
      <c r="AT109" s="182">
        <f t="shared" si="96"/>
        <v>0</v>
      </c>
      <c r="AU109" s="182">
        <f t="shared" si="96"/>
        <v>0</v>
      </c>
      <c r="AV109" s="182">
        <f t="shared" si="96"/>
        <v>0</v>
      </c>
      <c r="AW109" s="182">
        <f t="shared" si="96"/>
        <v>0</v>
      </c>
      <c r="AX109" s="182">
        <f t="shared" si="96"/>
        <v>0</v>
      </c>
      <c r="AY109" s="182">
        <f t="shared" si="96"/>
        <v>0</v>
      </c>
      <c r="AZ109" s="182">
        <f t="shared" si="96"/>
        <v>0</v>
      </c>
      <c r="BA109" s="182">
        <f t="shared" si="96"/>
        <v>0</v>
      </c>
      <c r="BB109" s="182">
        <f t="shared" si="96"/>
        <v>0</v>
      </c>
      <c r="BC109" s="182">
        <f t="shared" si="96"/>
        <v>0</v>
      </c>
      <c r="BD109" s="182">
        <f t="shared" si="96"/>
        <v>0</v>
      </c>
      <c r="BE109" s="182">
        <f t="shared" si="96"/>
        <v>0</v>
      </c>
      <c r="BF109" s="182">
        <f t="shared" si="96"/>
        <v>0</v>
      </c>
      <c r="BG109" s="182">
        <f t="shared" si="96"/>
        <v>0</v>
      </c>
      <c r="BH109" s="182">
        <f t="shared" si="96"/>
        <v>0</v>
      </c>
      <c r="BI109" s="182">
        <f t="shared" si="96"/>
        <v>0</v>
      </c>
      <c r="BJ109" s="182">
        <f t="shared" si="96"/>
        <v>0</v>
      </c>
      <c r="BK109" s="182">
        <f t="shared" si="96"/>
        <v>0</v>
      </c>
      <c r="BL109" s="182">
        <f t="shared" si="96"/>
        <v>0</v>
      </c>
      <c r="BM109" s="182">
        <f t="shared" si="96"/>
        <v>0</v>
      </c>
      <c r="BN109" s="182">
        <f t="shared" si="96"/>
        <v>0</v>
      </c>
      <c r="BO109" s="182">
        <f t="shared" si="96"/>
        <v>0</v>
      </c>
      <c r="BP109" s="182">
        <f t="shared" ref="BP109:CH109" si="97">SUM(BP104:BP108)</f>
        <v>0</v>
      </c>
      <c r="BQ109" s="182">
        <f t="shared" si="97"/>
        <v>0</v>
      </c>
      <c r="BR109" s="182">
        <f t="shared" si="97"/>
        <v>0</v>
      </c>
      <c r="BS109" s="182">
        <f t="shared" si="97"/>
        <v>0</v>
      </c>
      <c r="BT109" s="182">
        <f t="shared" si="97"/>
        <v>0</v>
      </c>
      <c r="BU109" s="182">
        <f t="shared" si="97"/>
        <v>0</v>
      </c>
      <c r="BV109" s="182">
        <f t="shared" si="97"/>
        <v>0</v>
      </c>
      <c r="BW109" s="182">
        <f t="shared" si="97"/>
        <v>0</v>
      </c>
      <c r="BX109" s="182">
        <f t="shared" si="97"/>
        <v>0</v>
      </c>
      <c r="BY109" s="182">
        <f t="shared" si="97"/>
        <v>0</v>
      </c>
      <c r="BZ109" s="182">
        <f t="shared" si="97"/>
        <v>0</v>
      </c>
      <c r="CA109" s="182">
        <f t="shared" si="97"/>
        <v>0</v>
      </c>
      <c r="CB109" s="182">
        <f t="shared" si="97"/>
        <v>0</v>
      </c>
      <c r="CC109" s="182">
        <f t="shared" si="97"/>
        <v>0</v>
      </c>
      <c r="CD109" s="182">
        <f t="shared" si="97"/>
        <v>0</v>
      </c>
      <c r="CE109" s="182">
        <f t="shared" si="97"/>
        <v>0</v>
      </c>
      <c r="CF109" s="182">
        <f t="shared" si="97"/>
        <v>0</v>
      </c>
      <c r="CG109" s="182">
        <f t="shared" si="97"/>
        <v>0</v>
      </c>
      <c r="CH109" s="54">
        <f t="shared" si="97"/>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headerFooter>
    <oddFooter>&amp;RSchedule CPA-D5.B.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D2F2"/>
  </sheetPr>
  <dimension ref="A1:CP226"/>
  <sheetViews>
    <sheetView zoomScale="80" zoomScaleNormal="80" workbookViewId="0">
      <pane xSplit="2" ySplit="2" topLeftCell="C3" activePane="bottomRight" state="frozen"/>
      <selection activeCell="M144" sqref="M144"/>
      <selection pane="topRight" activeCell="M144" sqref="M144"/>
      <selection pane="bottomLeft" activeCell="M144" sqref="M144"/>
      <selection pane="bottomRight" activeCell="D10" sqref="D10"/>
    </sheetView>
  </sheetViews>
  <sheetFormatPr defaultRowHeight="14.4" x14ac:dyDescent="0.3"/>
  <cols>
    <col min="1" max="1" width="12.21875" style="92" customWidth="1"/>
    <col min="2" max="2" width="28" bestFit="1" customWidth="1"/>
    <col min="3" max="14" width="15.21875" customWidth="1"/>
    <col min="15" max="15" width="15.21875" style="1" bestFit="1" customWidth="1"/>
    <col min="16" max="16" width="14.5546875" customWidth="1"/>
    <col min="18" max="23" width="10.77734375" bestFit="1" customWidth="1"/>
  </cols>
  <sheetData>
    <row r="1" spans="1:94" ht="30" x14ac:dyDescent="0.45">
      <c r="A1" s="254" t="s">
        <v>118</v>
      </c>
      <c r="C1" s="590" t="s">
        <v>125</v>
      </c>
      <c r="D1" s="591"/>
      <c r="E1" s="591"/>
      <c r="F1" s="591"/>
      <c r="G1" s="591"/>
      <c r="H1" s="591"/>
      <c r="I1" s="591"/>
      <c r="J1" s="591"/>
      <c r="K1" s="591"/>
      <c r="L1" s="591"/>
      <c r="M1" s="591"/>
      <c r="N1" s="592"/>
      <c r="O1" s="111"/>
      <c r="P1" s="257"/>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row>
    <row r="2" spans="1:94" ht="4.5" customHeight="1" thickBot="1" x14ac:dyDescent="1.1499999999999999">
      <c r="C2" s="108"/>
      <c r="D2" s="109"/>
      <c r="E2" s="109"/>
      <c r="F2" s="109"/>
      <c r="G2" s="109"/>
      <c r="H2" s="109"/>
      <c r="I2" s="109"/>
      <c r="J2" s="109"/>
      <c r="K2" s="109"/>
      <c r="L2" s="109"/>
      <c r="M2" s="109"/>
      <c r="N2" s="110"/>
    </row>
    <row r="3" spans="1:94" ht="21.75" customHeight="1" thickBot="1" x14ac:dyDescent="0.35">
      <c r="B3" s="247" t="s">
        <v>117</v>
      </c>
      <c r="C3" s="248">
        <v>43850</v>
      </c>
      <c r="D3" s="248">
        <v>43882</v>
      </c>
      <c r="E3" s="248">
        <v>43914</v>
      </c>
      <c r="F3" s="248">
        <v>43946</v>
      </c>
      <c r="G3" s="248">
        <v>43978</v>
      </c>
      <c r="H3" s="248">
        <v>44010</v>
      </c>
      <c r="I3" s="248">
        <v>44042</v>
      </c>
      <c r="J3" s="248">
        <v>44074</v>
      </c>
      <c r="K3" s="248">
        <v>44076</v>
      </c>
      <c r="L3" s="248">
        <v>44107</v>
      </c>
      <c r="M3" s="248">
        <v>44140</v>
      </c>
      <c r="N3" s="255" t="s">
        <v>126</v>
      </c>
      <c r="O3" s="249" t="s">
        <v>44</v>
      </c>
      <c r="Q3" s="48">
        <v>44166</v>
      </c>
      <c r="R3" s="48">
        <v>44197</v>
      </c>
      <c r="S3" s="48">
        <v>44228</v>
      </c>
      <c r="T3" s="48">
        <v>44256</v>
      </c>
      <c r="U3" s="48">
        <v>44287</v>
      </c>
      <c r="V3" s="48">
        <v>44317</v>
      </c>
      <c r="W3" s="48">
        <v>44348</v>
      </c>
    </row>
    <row r="4" spans="1:94" ht="15" customHeight="1" x14ac:dyDescent="0.3">
      <c r="A4" s="582" t="s">
        <v>127</v>
      </c>
      <c r="B4" s="11" t="s">
        <v>128</v>
      </c>
      <c r="C4" s="3">
        <v>0</v>
      </c>
      <c r="D4" s="3">
        <v>0</v>
      </c>
      <c r="E4" s="3">
        <v>0</v>
      </c>
      <c r="F4" s="3">
        <v>0</v>
      </c>
      <c r="G4" s="3">
        <v>0</v>
      </c>
      <c r="H4" s="3">
        <v>0</v>
      </c>
      <c r="I4" s="3">
        <v>0</v>
      </c>
      <c r="J4" s="3">
        <v>0</v>
      </c>
      <c r="K4" s="3">
        <v>0</v>
      </c>
      <c r="L4" s="3">
        <v>0</v>
      </c>
      <c r="M4" s="3">
        <v>0</v>
      </c>
      <c r="N4" s="208">
        <f>SUM(Q4:W4)</f>
        <v>0</v>
      </c>
      <c r="O4" s="93">
        <f t="shared" ref="O4:O15" si="0">SUM(C4:N4)</f>
        <v>0</v>
      </c>
      <c r="P4" s="257"/>
      <c r="Q4">
        <v>0</v>
      </c>
      <c r="R4">
        <v>0</v>
      </c>
      <c r="S4">
        <v>0</v>
      </c>
      <c r="T4">
        <v>0</v>
      </c>
      <c r="U4">
        <v>0</v>
      </c>
      <c r="V4">
        <v>0</v>
      </c>
      <c r="W4">
        <v>0</v>
      </c>
    </row>
    <row r="5" spans="1:94" x14ac:dyDescent="0.3">
      <c r="A5" s="583"/>
      <c r="B5" s="13" t="s">
        <v>129</v>
      </c>
      <c r="C5" s="3">
        <v>0</v>
      </c>
      <c r="D5" s="3">
        <v>0</v>
      </c>
      <c r="E5" s="3">
        <v>0</v>
      </c>
      <c r="F5" s="3">
        <v>0</v>
      </c>
      <c r="G5" s="3">
        <v>0</v>
      </c>
      <c r="H5" s="3">
        <v>0</v>
      </c>
      <c r="I5" s="3">
        <v>605.05999999999995</v>
      </c>
      <c r="J5" s="3">
        <v>605.05999999999995</v>
      </c>
      <c r="K5" s="3">
        <v>0</v>
      </c>
      <c r="L5" s="3">
        <v>0</v>
      </c>
      <c r="M5" s="3">
        <v>0</v>
      </c>
      <c r="N5" s="208">
        <f t="shared" ref="N5:N14" si="1">SUM(Q5:W5)</f>
        <v>1815.18</v>
      </c>
      <c r="O5" s="93">
        <f t="shared" si="0"/>
        <v>3025.3</v>
      </c>
      <c r="Q5">
        <v>1815.18</v>
      </c>
      <c r="R5">
        <v>0</v>
      </c>
      <c r="S5">
        <v>0</v>
      </c>
      <c r="T5">
        <v>0</v>
      </c>
      <c r="U5">
        <v>0</v>
      </c>
      <c r="V5">
        <v>0</v>
      </c>
      <c r="W5">
        <v>0</v>
      </c>
    </row>
    <row r="6" spans="1:94" x14ac:dyDescent="0.3">
      <c r="A6" s="583"/>
      <c r="B6" s="11" t="s">
        <v>130</v>
      </c>
      <c r="C6" s="3">
        <v>0</v>
      </c>
      <c r="D6" s="3">
        <v>0</v>
      </c>
      <c r="E6" s="3">
        <v>0</v>
      </c>
      <c r="F6" s="3">
        <v>0</v>
      </c>
      <c r="G6" s="3">
        <v>0</v>
      </c>
      <c r="H6" s="3">
        <v>0</v>
      </c>
      <c r="I6" s="3">
        <v>32084.639999999999</v>
      </c>
      <c r="J6" s="3">
        <v>22281</v>
      </c>
      <c r="K6" s="3">
        <v>18716.04</v>
      </c>
      <c r="L6" s="3">
        <v>7129.92</v>
      </c>
      <c r="M6" s="3">
        <v>0</v>
      </c>
      <c r="N6" s="208">
        <f t="shared" si="1"/>
        <v>32084.639999999999</v>
      </c>
      <c r="O6" s="93">
        <f t="shared" si="0"/>
        <v>112296.23999999999</v>
      </c>
      <c r="Q6">
        <v>32084.639999999999</v>
      </c>
      <c r="R6">
        <v>0</v>
      </c>
      <c r="S6">
        <v>0</v>
      </c>
      <c r="T6">
        <v>0</v>
      </c>
      <c r="U6">
        <v>0</v>
      </c>
      <c r="V6">
        <v>0</v>
      </c>
      <c r="W6">
        <v>0</v>
      </c>
    </row>
    <row r="7" spans="1:94" x14ac:dyDescent="0.3">
      <c r="A7" s="583"/>
      <c r="B7" s="11" t="s">
        <v>131</v>
      </c>
      <c r="C7" s="3">
        <v>0</v>
      </c>
      <c r="D7" s="3">
        <v>0</v>
      </c>
      <c r="E7" s="3">
        <v>0</v>
      </c>
      <c r="F7" s="3">
        <v>0</v>
      </c>
      <c r="G7" s="3">
        <v>0</v>
      </c>
      <c r="H7" s="3">
        <v>0</v>
      </c>
      <c r="I7" s="3">
        <v>0</v>
      </c>
      <c r="J7" s="3">
        <v>0</v>
      </c>
      <c r="K7" s="3">
        <v>0</v>
      </c>
      <c r="L7" s="3">
        <v>0</v>
      </c>
      <c r="M7" s="3">
        <v>0</v>
      </c>
      <c r="N7" s="208">
        <f t="shared" si="1"/>
        <v>0</v>
      </c>
      <c r="O7" s="93">
        <f t="shared" si="0"/>
        <v>0</v>
      </c>
      <c r="Q7">
        <v>0</v>
      </c>
      <c r="R7">
        <v>0</v>
      </c>
      <c r="S7">
        <v>0</v>
      </c>
      <c r="T7">
        <v>0</v>
      </c>
      <c r="U7">
        <v>0</v>
      </c>
      <c r="V7">
        <v>0</v>
      </c>
      <c r="W7">
        <v>0</v>
      </c>
    </row>
    <row r="8" spans="1:94" x14ac:dyDescent="0.3">
      <c r="A8" s="583"/>
      <c r="B8" s="13" t="s">
        <v>132</v>
      </c>
      <c r="C8" s="3">
        <v>0</v>
      </c>
      <c r="D8" s="3">
        <v>0</v>
      </c>
      <c r="E8" s="3">
        <v>0</v>
      </c>
      <c r="F8" s="3">
        <v>0</v>
      </c>
      <c r="G8" s="3">
        <v>0</v>
      </c>
      <c r="H8" s="3">
        <v>0</v>
      </c>
      <c r="I8" s="3">
        <v>12191.16</v>
      </c>
      <c r="J8" s="3">
        <v>10491.9</v>
      </c>
      <c r="K8" s="3">
        <v>6977.72</v>
      </c>
      <c r="L8" s="3">
        <v>4274.2</v>
      </c>
      <c r="M8" s="3">
        <v>0</v>
      </c>
      <c r="N8" s="208">
        <f t="shared" si="1"/>
        <v>16614.78</v>
      </c>
      <c r="O8" s="93">
        <f t="shared" si="0"/>
        <v>50549.759999999995</v>
      </c>
      <c r="Q8">
        <v>16614.78</v>
      </c>
      <c r="R8">
        <v>0</v>
      </c>
      <c r="S8">
        <v>0</v>
      </c>
      <c r="T8">
        <v>0</v>
      </c>
      <c r="U8">
        <v>0</v>
      </c>
      <c r="V8">
        <v>0</v>
      </c>
      <c r="W8">
        <v>0</v>
      </c>
    </row>
    <row r="9" spans="1:94" x14ac:dyDescent="0.3">
      <c r="A9" s="583"/>
      <c r="B9" s="11" t="s">
        <v>133</v>
      </c>
      <c r="C9" s="3">
        <v>0</v>
      </c>
      <c r="D9" s="3">
        <v>0</v>
      </c>
      <c r="E9" s="3">
        <v>0</v>
      </c>
      <c r="F9" s="3">
        <v>0</v>
      </c>
      <c r="G9" s="3">
        <v>0</v>
      </c>
      <c r="H9" s="3">
        <v>0</v>
      </c>
      <c r="I9" s="3">
        <v>20526.96</v>
      </c>
      <c r="J9" s="3">
        <v>18209.400000000001</v>
      </c>
      <c r="K9" s="3">
        <v>12360.32</v>
      </c>
      <c r="L9" s="3">
        <v>7725.2</v>
      </c>
      <c r="M9" s="3">
        <v>0</v>
      </c>
      <c r="N9" s="208">
        <f t="shared" si="1"/>
        <v>29024.68</v>
      </c>
      <c r="O9" s="93">
        <f t="shared" si="0"/>
        <v>87846.56</v>
      </c>
      <c r="Q9">
        <v>29024.68</v>
      </c>
      <c r="R9">
        <v>0</v>
      </c>
      <c r="S9">
        <v>0</v>
      </c>
      <c r="T9">
        <v>0</v>
      </c>
      <c r="U9">
        <v>0</v>
      </c>
      <c r="V9">
        <v>0</v>
      </c>
      <c r="W9">
        <v>0</v>
      </c>
    </row>
    <row r="10" spans="1:94" x14ac:dyDescent="0.3">
      <c r="A10" s="583"/>
      <c r="B10" s="11" t="s">
        <v>134</v>
      </c>
      <c r="C10" s="3">
        <v>0</v>
      </c>
      <c r="D10" s="3">
        <v>0</v>
      </c>
      <c r="E10" s="3">
        <v>0</v>
      </c>
      <c r="F10" s="3">
        <v>0</v>
      </c>
      <c r="G10" s="3">
        <v>0</v>
      </c>
      <c r="H10" s="3">
        <v>0</v>
      </c>
      <c r="I10" s="3">
        <v>0</v>
      </c>
      <c r="J10" s="3">
        <v>0</v>
      </c>
      <c r="K10" s="3">
        <v>0</v>
      </c>
      <c r="L10" s="3">
        <v>0</v>
      </c>
      <c r="M10" s="3">
        <v>0</v>
      </c>
      <c r="N10" s="208">
        <f t="shared" si="1"/>
        <v>0</v>
      </c>
      <c r="O10" s="93">
        <f t="shared" si="0"/>
        <v>0</v>
      </c>
      <c r="Q10">
        <v>0</v>
      </c>
      <c r="R10">
        <v>0</v>
      </c>
      <c r="S10">
        <v>0</v>
      </c>
      <c r="T10">
        <v>0</v>
      </c>
      <c r="U10">
        <v>0</v>
      </c>
      <c r="V10">
        <v>0</v>
      </c>
      <c r="W10">
        <v>0</v>
      </c>
    </row>
    <row r="11" spans="1:94" x14ac:dyDescent="0.3">
      <c r="A11" s="583"/>
      <c r="B11" s="11" t="s">
        <v>135</v>
      </c>
      <c r="C11" s="3">
        <v>0</v>
      </c>
      <c r="D11" s="3">
        <v>0</v>
      </c>
      <c r="E11" s="3">
        <v>0</v>
      </c>
      <c r="F11" s="3">
        <v>0</v>
      </c>
      <c r="G11" s="3">
        <v>0</v>
      </c>
      <c r="H11" s="3">
        <v>0</v>
      </c>
      <c r="I11" s="3">
        <v>0</v>
      </c>
      <c r="J11" s="3">
        <v>0</v>
      </c>
      <c r="K11" s="3">
        <v>0</v>
      </c>
      <c r="L11" s="3">
        <v>0</v>
      </c>
      <c r="M11" s="3">
        <v>0</v>
      </c>
      <c r="N11" s="208">
        <f t="shared" si="1"/>
        <v>0</v>
      </c>
      <c r="O11" s="93">
        <f t="shared" si="0"/>
        <v>0</v>
      </c>
      <c r="Q11">
        <v>0</v>
      </c>
      <c r="R11">
        <v>0</v>
      </c>
      <c r="S11">
        <v>0</v>
      </c>
      <c r="T11">
        <v>0</v>
      </c>
      <c r="U11">
        <v>0</v>
      </c>
      <c r="V11">
        <v>0</v>
      </c>
      <c r="W11">
        <v>0</v>
      </c>
    </row>
    <row r="12" spans="1:94" x14ac:dyDescent="0.3">
      <c r="A12" s="583"/>
      <c r="B12" s="11" t="s">
        <v>136</v>
      </c>
      <c r="C12" s="3">
        <v>0</v>
      </c>
      <c r="D12" s="3">
        <v>0</v>
      </c>
      <c r="E12" s="3">
        <v>0</v>
      </c>
      <c r="F12" s="3">
        <v>0</v>
      </c>
      <c r="G12" s="3">
        <v>0</v>
      </c>
      <c r="H12" s="3">
        <v>0</v>
      </c>
      <c r="I12" s="3">
        <v>108611.09</v>
      </c>
      <c r="J12" s="3">
        <v>95748.92</v>
      </c>
      <c r="K12" s="3">
        <v>59079.519999999997</v>
      </c>
      <c r="L12" s="3">
        <v>37859.760000000002</v>
      </c>
      <c r="M12" s="3">
        <v>0</v>
      </c>
      <c r="N12" s="208">
        <f t="shared" si="1"/>
        <v>143676.63</v>
      </c>
      <c r="O12" s="93">
        <f t="shared" si="0"/>
        <v>444975.92000000004</v>
      </c>
      <c r="Q12">
        <v>143676.63</v>
      </c>
      <c r="R12">
        <v>0</v>
      </c>
      <c r="S12">
        <v>0</v>
      </c>
      <c r="T12">
        <v>0</v>
      </c>
      <c r="U12">
        <v>0</v>
      </c>
      <c r="V12">
        <v>0</v>
      </c>
      <c r="W12">
        <v>0</v>
      </c>
    </row>
    <row r="13" spans="1:94" x14ac:dyDescent="0.3">
      <c r="A13" s="583"/>
      <c r="B13" s="11" t="s">
        <v>137</v>
      </c>
      <c r="C13" s="3">
        <v>0</v>
      </c>
      <c r="D13" s="3">
        <v>0</v>
      </c>
      <c r="E13" s="3">
        <v>0</v>
      </c>
      <c r="F13" s="3">
        <v>0</v>
      </c>
      <c r="G13" s="3">
        <v>0</v>
      </c>
      <c r="H13" s="3">
        <v>0</v>
      </c>
      <c r="I13" s="3">
        <v>29795.34</v>
      </c>
      <c r="J13" s="3">
        <v>26431.35</v>
      </c>
      <c r="K13" s="3">
        <v>17941.28</v>
      </c>
      <c r="L13" s="3">
        <v>11213.3</v>
      </c>
      <c r="M13" s="3">
        <v>0</v>
      </c>
      <c r="N13" s="208">
        <f t="shared" si="1"/>
        <v>42129.97</v>
      </c>
      <c r="O13" s="93">
        <f t="shared" si="0"/>
        <v>127511.24</v>
      </c>
      <c r="Q13">
        <v>42129.97</v>
      </c>
      <c r="R13">
        <v>0</v>
      </c>
      <c r="S13">
        <v>0</v>
      </c>
      <c r="T13">
        <v>0</v>
      </c>
      <c r="U13">
        <v>0</v>
      </c>
      <c r="V13">
        <v>0</v>
      </c>
      <c r="W13">
        <v>0</v>
      </c>
    </row>
    <row r="14" spans="1:94" ht="15" thickBot="1" x14ac:dyDescent="0.35">
      <c r="A14" s="584"/>
      <c r="B14" s="250" t="s">
        <v>138</v>
      </c>
      <c r="C14" s="3">
        <v>0</v>
      </c>
      <c r="D14" s="3">
        <v>0</v>
      </c>
      <c r="E14" s="3">
        <v>0</v>
      </c>
      <c r="F14" s="3">
        <v>0</v>
      </c>
      <c r="G14" s="3">
        <v>0</v>
      </c>
      <c r="H14" s="3">
        <v>0</v>
      </c>
      <c r="I14" s="3">
        <v>0</v>
      </c>
      <c r="J14" s="3">
        <v>0</v>
      </c>
      <c r="K14" s="3">
        <v>0</v>
      </c>
      <c r="L14" s="3">
        <v>0</v>
      </c>
      <c r="M14" s="3">
        <v>0</v>
      </c>
      <c r="N14" s="208">
        <f t="shared" si="1"/>
        <v>0</v>
      </c>
      <c r="O14" s="93">
        <f t="shared" si="0"/>
        <v>0</v>
      </c>
      <c r="Q14">
        <v>0</v>
      </c>
      <c r="R14">
        <v>0</v>
      </c>
      <c r="S14">
        <v>0</v>
      </c>
      <c r="T14">
        <v>0</v>
      </c>
      <c r="U14">
        <v>0</v>
      </c>
      <c r="V14">
        <v>0</v>
      </c>
      <c r="W14">
        <v>0</v>
      </c>
    </row>
    <row r="15" spans="1:94" ht="21.6" thickBot="1" x14ac:dyDescent="0.45">
      <c r="A15" s="95"/>
      <c r="B15" s="251" t="s">
        <v>139</v>
      </c>
      <c r="C15" s="252">
        <f t="shared" ref="C15:N15" si="2">SUM(C4:C14)</f>
        <v>0</v>
      </c>
      <c r="D15" s="252">
        <f t="shared" si="2"/>
        <v>0</v>
      </c>
      <c r="E15" s="252">
        <f t="shared" si="2"/>
        <v>0</v>
      </c>
      <c r="F15" s="252">
        <f t="shared" si="2"/>
        <v>0</v>
      </c>
      <c r="G15" s="252">
        <f t="shared" si="2"/>
        <v>0</v>
      </c>
      <c r="H15" s="252">
        <f t="shared" si="2"/>
        <v>0</v>
      </c>
      <c r="I15" s="252">
        <f t="shared" si="2"/>
        <v>203814.25</v>
      </c>
      <c r="J15" s="252">
        <f t="shared" si="2"/>
        <v>173767.63</v>
      </c>
      <c r="K15" s="252">
        <f t="shared" si="2"/>
        <v>115074.88</v>
      </c>
      <c r="L15" s="253">
        <f t="shared" si="2"/>
        <v>68202.38</v>
      </c>
      <c r="M15" s="253">
        <f t="shared" si="2"/>
        <v>0</v>
      </c>
      <c r="N15" s="256">
        <f t="shared" si="2"/>
        <v>265345.88</v>
      </c>
      <c r="O15" s="96">
        <f t="shared" si="0"/>
        <v>826205.02</v>
      </c>
      <c r="Q15">
        <f t="shared" ref="Q15:W15" si="3">SUM(Q4:Q14)</f>
        <v>265345.88</v>
      </c>
      <c r="R15">
        <f t="shared" si="3"/>
        <v>0</v>
      </c>
      <c r="S15">
        <f t="shared" si="3"/>
        <v>0</v>
      </c>
      <c r="T15">
        <f t="shared" si="3"/>
        <v>0</v>
      </c>
      <c r="U15">
        <f t="shared" si="3"/>
        <v>0</v>
      </c>
      <c r="V15">
        <f t="shared" si="3"/>
        <v>0</v>
      </c>
      <c r="W15">
        <f t="shared" si="3"/>
        <v>0</v>
      </c>
    </row>
    <row r="16" spans="1:94" ht="21.6" thickBot="1" x14ac:dyDescent="0.45">
      <c r="A16" s="95"/>
      <c r="F16" s="94">
        <v>0</v>
      </c>
      <c r="L16" s="121"/>
      <c r="M16" s="121"/>
      <c r="N16" s="121"/>
    </row>
    <row r="17" spans="1:23" ht="21.6" thickBot="1" x14ac:dyDescent="0.45">
      <c r="A17" s="95"/>
      <c r="B17" s="247" t="s">
        <v>117</v>
      </c>
      <c r="C17" s="248">
        <v>43850</v>
      </c>
      <c r="D17" s="248">
        <v>43882</v>
      </c>
      <c r="E17" s="248">
        <v>43914</v>
      </c>
      <c r="F17" s="248">
        <v>43946</v>
      </c>
      <c r="G17" s="248">
        <v>43978</v>
      </c>
      <c r="H17" s="248">
        <v>44010</v>
      </c>
      <c r="I17" s="248">
        <v>44042</v>
      </c>
      <c r="J17" s="248">
        <v>44074</v>
      </c>
      <c r="K17" s="248">
        <v>44076</v>
      </c>
      <c r="L17" s="248">
        <v>44107</v>
      </c>
      <c r="M17" s="248">
        <v>44140</v>
      </c>
      <c r="N17" s="255" t="s">
        <v>126</v>
      </c>
      <c r="O17" s="249" t="s">
        <v>44</v>
      </c>
      <c r="Q17" s="48">
        <v>44166</v>
      </c>
      <c r="R17" s="48">
        <v>44197</v>
      </c>
      <c r="S17" s="48">
        <v>44228</v>
      </c>
      <c r="T17" s="48">
        <v>44256</v>
      </c>
      <c r="U17" s="48">
        <v>44287</v>
      </c>
      <c r="V17" s="48">
        <v>44317</v>
      </c>
      <c r="W17" s="48">
        <v>44348</v>
      </c>
    </row>
    <row r="18" spans="1:23" ht="15" customHeight="1" x14ac:dyDescent="0.3">
      <c r="A18" s="582" t="s">
        <v>140</v>
      </c>
      <c r="B18" s="11" t="s">
        <v>128</v>
      </c>
      <c r="C18" s="3">
        <v>0</v>
      </c>
      <c r="D18" s="3">
        <v>0</v>
      </c>
      <c r="E18" s="3">
        <v>0</v>
      </c>
      <c r="F18" s="3">
        <v>0</v>
      </c>
      <c r="G18" s="3">
        <v>0</v>
      </c>
      <c r="H18" s="3">
        <v>0</v>
      </c>
      <c r="I18" s="3">
        <v>0</v>
      </c>
      <c r="J18" s="3">
        <v>0</v>
      </c>
      <c r="K18" s="3">
        <v>0</v>
      </c>
      <c r="L18" s="3">
        <v>0</v>
      </c>
      <c r="M18" s="3">
        <v>0</v>
      </c>
      <c r="N18" s="208">
        <f>SUM(Q18:W18)</f>
        <v>0</v>
      </c>
      <c r="O18" s="93">
        <f t="shared" ref="O18:O29" si="4">SUM(C18:N18)</f>
        <v>0</v>
      </c>
      <c r="P18" s="257"/>
      <c r="Q18">
        <v>0</v>
      </c>
      <c r="R18">
        <v>0</v>
      </c>
      <c r="S18">
        <v>0</v>
      </c>
      <c r="T18">
        <v>0</v>
      </c>
      <c r="U18">
        <v>0</v>
      </c>
      <c r="V18">
        <v>0</v>
      </c>
      <c r="W18">
        <v>0</v>
      </c>
    </row>
    <row r="19" spans="1:23" x14ac:dyDescent="0.3">
      <c r="A19" s="583"/>
      <c r="B19" s="13" t="s">
        <v>129</v>
      </c>
      <c r="C19" s="3">
        <v>14894.54</v>
      </c>
      <c r="D19" s="3">
        <v>27249.84</v>
      </c>
      <c r="E19" s="3">
        <v>15132.19</v>
      </c>
      <c r="F19" s="3">
        <v>8993.3799999999992</v>
      </c>
      <c r="G19" s="3">
        <v>6524.15</v>
      </c>
      <c r="H19" s="3">
        <v>110532.27</v>
      </c>
      <c r="I19" s="3">
        <v>507863.11</v>
      </c>
      <c r="J19" s="3">
        <v>504829.63</v>
      </c>
      <c r="K19" s="3">
        <v>343017.68</v>
      </c>
      <c r="L19" s="3">
        <v>731468.57</v>
      </c>
      <c r="M19" s="3">
        <v>149235.17000000001</v>
      </c>
      <c r="N19" s="208">
        <f t="shared" ref="N19:N28" si="5">SUM(Q19:W19)</f>
        <v>775453.63</v>
      </c>
      <c r="O19" s="93">
        <f t="shared" si="4"/>
        <v>3195194.1599999997</v>
      </c>
      <c r="Q19">
        <v>562141.26</v>
      </c>
      <c r="R19">
        <v>213312.37</v>
      </c>
      <c r="S19">
        <v>0</v>
      </c>
      <c r="T19">
        <v>0</v>
      </c>
      <c r="U19">
        <v>0</v>
      </c>
      <c r="V19">
        <v>0</v>
      </c>
      <c r="W19">
        <v>0</v>
      </c>
    </row>
    <row r="20" spans="1:23" x14ac:dyDescent="0.3">
      <c r="A20" s="583"/>
      <c r="B20" s="11" t="s">
        <v>130</v>
      </c>
      <c r="C20" s="3">
        <v>0</v>
      </c>
      <c r="D20" s="3">
        <v>0</v>
      </c>
      <c r="E20" s="3">
        <v>0</v>
      </c>
      <c r="F20" s="3">
        <v>0</v>
      </c>
      <c r="G20" s="3">
        <v>0</v>
      </c>
      <c r="H20" s="3">
        <v>0</v>
      </c>
      <c r="I20" s="3">
        <v>0</v>
      </c>
      <c r="J20" s="3">
        <v>0</v>
      </c>
      <c r="K20" s="3">
        <v>0</v>
      </c>
      <c r="L20" s="3">
        <v>0</v>
      </c>
      <c r="M20" s="3">
        <v>0</v>
      </c>
      <c r="N20" s="208">
        <f t="shared" si="5"/>
        <v>0</v>
      </c>
      <c r="O20" s="93">
        <f t="shared" si="4"/>
        <v>0</v>
      </c>
      <c r="Q20">
        <v>0</v>
      </c>
      <c r="R20">
        <v>0</v>
      </c>
      <c r="S20">
        <v>0</v>
      </c>
      <c r="T20">
        <v>0</v>
      </c>
      <c r="U20">
        <v>0</v>
      </c>
      <c r="V20">
        <v>0</v>
      </c>
      <c r="W20">
        <v>0</v>
      </c>
    </row>
    <row r="21" spans="1:23" x14ac:dyDescent="0.3">
      <c r="A21" s="583"/>
      <c r="B21" s="11" t="s">
        <v>131</v>
      </c>
      <c r="C21" s="3">
        <v>29709.88</v>
      </c>
      <c r="D21" s="3">
        <v>36768.019999999997</v>
      </c>
      <c r="E21" s="3">
        <v>22658.42</v>
      </c>
      <c r="F21" s="3">
        <v>9575.93</v>
      </c>
      <c r="G21" s="3">
        <v>8279.57</v>
      </c>
      <c r="H21" s="3">
        <v>143630.1</v>
      </c>
      <c r="I21" s="3">
        <v>693899.36</v>
      </c>
      <c r="J21" s="3">
        <v>764787.11</v>
      </c>
      <c r="K21" s="3">
        <v>335919.12</v>
      </c>
      <c r="L21" s="3">
        <v>1155214.3</v>
      </c>
      <c r="M21" s="3">
        <v>197850.02</v>
      </c>
      <c r="N21" s="208">
        <f t="shared" si="5"/>
        <v>1190769.77</v>
      </c>
      <c r="O21" s="93">
        <f t="shared" si="4"/>
        <v>4589061.6000000006</v>
      </c>
      <c r="Q21">
        <v>880816.65</v>
      </c>
      <c r="R21">
        <v>309953.12</v>
      </c>
      <c r="S21">
        <v>0</v>
      </c>
      <c r="T21">
        <v>0</v>
      </c>
      <c r="U21">
        <v>0</v>
      </c>
      <c r="V21">
        <v>0</v>
      </c>
      <c r="W21">
        <v>0</v>
      </c>
    </row>
    <row r="22" spans="1:23" x14ac:dyDescent="0.3">
      <c r="A22" s="583"/>
      <c r="B22" s="13" t="s">
        <v>132</v>
      </c>
      <c r="C22" s="3">
        <v>0</v>
      </c>
      <c r="D22" s="3">
        <v>0</v>
      </c>
      <c r="E22" s="3">
        <v>0</v>
      </c>
      <c r="F22" s="3">
        <v>0</v>
      </c>
      <c r="G22" s="3">
        <v>0</v>
      </c>
      <c r="H22" s="3">
        <v>0</v>
      </c>
      <c r="I22" s="3">
        <v>0</v>
      </c>
      <c r="J22" s="3">
        <v>0</v>
      </c>
      <c r="K22" s="3">
        <v>0</v>
      </c>
      <c r="L22" s="3">
        <v>0</v>
      </c>
      <c r="M22" s="3">
        <v>0</v>
      </c>
      <c r="N22" s="208">
        <f t="shared" si="5"/>
        <v>0</v>
      </c>
      <c r="O22" s="93">
        <f t="shared" si="4"/>
        <v>0</v>
      </c>
      <c r="Q22">
        <v>0</v>
      </c>
      <c r="R22">
        <v>0</v>
      </c>
      <c r="S22">
        <v>0</v>
      </c>
      <c r="T22">
        <v>0</v>
      </c>
      <c r="U22">
        <v>0</v>
      </c>
      <c r="V22">
        <v>0</v>
      </c>
      <c r="W22">
        <v>0</v>
      </c>
    </row>
    <row r="23" spans="1:23" x14ac:dyDescent="0.3">
      <c r="A23" s="583"/>
      <c r="B23" s="11" t="s">
        <v>133</v>
      </c>
      <c r="C23" s="3">
        <v>0</v>
      </c>
      <c r="D23" s="3">
        <v>0</v>
      </c>
      <c r="E23" s="3">
        <v>0</v>
      </c>
      <c r="F23" s="3">
        <v>0</v>
      </c>
      <c r="G23" s="3">
        <v>0</v>
      </c>
      <c r="H23" s="3">
        <v>0</v>
      </c>
      <c r="I23" s="3">
        <v>0</v>
      </c>
      <c r="J23" s="3">
        <v>0</v>
      </c>
      <c r="K23" s="3">
        <v>0</v>
      </c>
      <c r="L23" s="3">
        <v>0</v>
      </c>
      <c r="M23" s="3">
        <v>0</v>
      </c>
      <c r="N23" s="208">
        <f t="shared" si="5"/>
        <v>0</v>
      </c>
      <c r="O23" s="93">
        <f t="shared" si="4"/>
        <v>0</v>
      </c>
      <c r="Q23">
        <v>0</v>
      </c>
      <c r="R23">
        <v>0</v>
      </c>
      <c r="S23">
        <v>0</v>
      </c>
      <c r="T23">
        <v>0</v>
      </c>
      <c r="U23">
        <v>0</v>
      </c>
      <c r="V23">
        <v>0</v>
      </c>
      <c r="W23">
        <v>0</v>
      </c>
    </row>
    <row r="24" spans="1:23" x14ac:dyDescent="0.3">
      <c r="A24" s="583"/>
      <c r="B24" s="11" t="s">
        <v>134</v>
      </c>
      <c r="C24" s="3">
        <v>0</v>
      </c>
      <c r="D24" s="3">
        <v>324</v>
      </c>
      <c r="E24" s="3">
        <v>0</v>
      </c>
      <c r="F24" s="3">
        <v>-324</v>
      </c>
      <c r="G24" s="3">
        <v>0</v>
      </c>
      <c r="H24" s="3">
        <v>20408.400000000001</v>
      </c>
      <c r="I24" s="3">
        <v>39996.54</v>
      </c>
      <c r="J24" s="3">
        <v>31600.98</v>
      </c>
      <c r="K24" s="3">
        <v>11366.82</v>
      </c>
      <c r="L24" s="3">
        <v>12195.9</v>
      </c>
      <c r="M24" s="3">
        <v>6317.46</v>
      </c>
      <c r="N24" s="208">
        <f t="shared" si="5"/>
        <v>22240.799999999999</v>
      </c>
      <c r="O24" s="93">
        <f t="shared" si="4"/>
        <v>144126.9</v>
      </c>
      <c r="Q24">
        <v>11703.06</v>
      </c>
      <c r="R24">
        <v>10537.74</v>
      </c>
      <c r="S24">
        <v>0</v>
      </c>
      <c r="T24">
        <v>0</v>
      </c>
      <c r="U24">
        <v>0</v>
      </c>
      <c r="V24">
        <v>0</v>
      </c>
      <c r="W24">
        <v>0</v>
      </c>
    </row>
    <row r="25" spans="1:23" x14ac:dyDescent="0.3">
      <c r="A25" s="583"/>
      <c r="B25" s="11" t="s">
        <v>135</v>
      </c>
      <c r="C25" s="3">
        <v>16422.8</v>
      </c>
      <c r="D25" s="3">
        <v>8211.4</v>
      </c>
      <c r="E25" s="3">
        <v>31833.119999999999</v>
      </c>
      <c r="F25" s="3">
        <v>45162.7</v>
      </c>
      <c r="G25" s="3">
        <v>184503.38</v>
      </c>
      <c r="H25" s="3">
        <v>344878.8</v>
      </c>
      <c r="I25" s="3">
        <v>225813.5</v>
      </c>
      <c r="J25" s="3">
        <v>251796.97</v>
      </c>
      <c r="K25" s="3">
        <v>125674.31</v>
      </c>
      <c r="L25" s="3">
        <v>78008.3</v>
      </c>
      <c r="M25" s="3">
        <v>59532.65</v>
      </c>
      <c r="N25" s="208">
        <f t="shared" si="5"/>
        <v>63638.35</v>
      </c>
      <c r="O25" s="93">
        <f t="shared" si="4"/>
        <v>1435476.28</v>
      </c>
      <c r="Q25">
        <v>32845.599999999999</v>
      </c>
      <c r="R25">
        <v>30792.75</v>
      </c>
      <c r="S25">
        <v>0</v>
      </c>
      <c r="T25">
        <v>0</v>
      </c>
      <c r="U25">
        <v>0</v>
      </c>
      <c r="V25">
        <v>0</v>
      </c>
      <c r="W25">
        <v>0</v>
      </c>
    </row>
    <row r="26" spans="1:23" x14ac:dyDescent="0.3">
      <c r="A26" s="583"/>
      <c r="B26" s="11" t="s">
        <v>136</v>
      </c>
      <c r="C26" s="3">
        <v>0</v>
      </c>
      <c r="D26" s="3">
        <v>0</v>
      </c>
      <c r="E26" s="3">
        <v>0</v>
      </c>
      <c r="F26" s="3">
        <v>0</v>
      </c>
      <c r="G26" s="3">
        <v>0</v>
      </c>
      <c r="H26" s="3">
        <v>0</v>
      </c>
      <c r="I26" s="3">
        <v>0</v>
      </c>
      <c r="J26" s="3">
        <v>0</v>
      </c>
      <c r="K26" s="3">
        <v>0</v>
      </c>
      <c r="L26" s="3">
        <v>0</v>
      </c>
      <c r="M26" s="3">
        <v>0</v>
      </c>
      <c r="N26" s="208">
        <f t="shared" si="5"/>
        <v>0</v>
      </c>
      <c r="O26" s="93">
        <f t="shared" si="4"/>
        <v>0</v>
      </c>
      <c r="Q26">
        <v>0</v>
      </c>
      <c r="R26">
        <v>0</v>
      </c>
      <c r="S26">
        <v>0</v>
      </c>
      <c r="T26">
        <v>0</v>
      </c>
      <c r="U26">
        <v>0</v>
      </c>
      <c r="V26">
        <v>0</v>
      </c>
      <c r="W26">
        <v>0</v>
      </c>
    </row>
    <row r="27" spans="1:23" x14ac:dyDescent="0.3">
      <c r="A27" s="583"/>
      <c r="B27" s="11" t="s">
        <v>137</v>
      </c>
      <c r="C27" s="3">
        <v>11481.55</v>
      </c>
      <c r="D27" s="3">
        <v>20666.79</v>
      </c>
      <c r="E27" s="3">
        <v>43629.89</v>
      </c>
      <c r="F27" s="3">
        <v>41333.58</v>
      </c>
      <c r="G27" s="3">
        <v>22963.1</v>
      </c>
      <c r="H27" s="3">
        <v>36740.959999999999</v>
      </c>
      <c r="I27" s="3">
        <v>27555.72</v>
      </c>
      <c r="J27" s="3">
        <v>34444.65</v>
      </c>
      <c r="K27" s="3">
        <v>25259.41</v>
      </c>
      <c r="L27" s="3">
        <v>22963.1</v>
      </c>
      <c r="M27" s="3">
        <v>64296.68</v>
      </c>
      <c r="N27" s="208">
        <f t="shared" si="5"/>
        <v>107926.57</v>
      </c>
      <c r="O27" s="93">
        <f t="shared" si="4"/>
        <v>459261.99999999994</v>
      </c>
      <c r="Q27">
        <v>45926.2</v>
      </c>
      <c r="R27">
        <v>62000.37</v>
      </c>
      <c r="S27">
        <v>0</v>
      </c>
      <c r="T27">
        <v>0</v>
      </c>
      <c r="U27">
        <v>0</v>
      </c>
      <c r="V27">
        <v>0</v>
      </c>
      <c r="W27">
        <v>0</v>
      </c>
    </row>
    <row r="28" spans="1:23" ht="15" thickBot="1" x14ac:dyDescent="0.35">
      <c r="A28" s="584"/>
      <c r="B28" s="250" t="s">
        <v>138</v>
      </c>
      <c r="C28" s="3">
        <v>0</v>
      </c>
      <c r="D28" s="3">
        <v>0</v>
      </c>
      <c r="E28" s="3">
        <v>0</v>
      </c>
      <c r="F28" s="3">
        <v>0</v>
      </c>
      <c r="G28" s="3">
        <v>0</v>
      </c>
      <c r="H28" s="3">
        <v>0</v>
      </c>
      <c r="I28" s="3">
        <v>0</v>
      </c>
      <c r="J28" s="3">
        <v>0</v>
      </c>
      <c r="K28" s="3">
        <v>0</v>
      </c>
      <c r="L28" s="3">
        <v>0</v>
      </c>
      <c r="M28" s="3">
        <v>0</v>
      </c>
      <c r="N28" s="208">
        <f t="shared" si="5"/>
        <v>0</v>
      </c>
      <c r="O28" s="93">
        <f t="shared" si="4"/>
        <v>0</v>
      </c>
      <c r="Q28">
        <v>0</v>
      </c>
      <c r="R28">
        <v>0</v>
      </c>
      <c r="S28">
        <v>0</v>
      </c>
      <c r="T28">
        <v>0</v>
      </c>
      <c r="U28">
        <v>0</v>
      </c>
      <c r="V28">
        <v>0</v>
      </c>
      <c r="W28">
        <v>0</v>
      </c>
    </row>
    <row r="29" spans="1:23" ht="21.6" thickBot="1" x14ac:dyDescent="0.45">
      <c r="A29" s="95"/>
      <c r="B29" s="251" t="s">
        <v>139</v>
      </c>
      <c r="C29" s="252">
        <f t="shared" ref="C29:N29" si="6">SUM(C18:C28)</f>
        <v>72508.77</v>
      </c>
      <c r="D29" s="252">
        <f t="shared" si="6"/>
        <v>93220.049999999988</v>
      </c>
      <c r="E29" s="252">
        <f t="shared" si="6"/>
        <v>113253.62</v>
      </c>
      <c r="F29" s="252">
        <f t="shared" si="6"/>
        <v>104741.59</v>
      </c>
      <c r="G29" s="252">
        <f t="shared" si="6"/>
        <v>222270.2</v>
      </c>
      <c r="H29" s="252">
        <f t="shared" si="6"/>
        <v>656190.53</v>
      </c>
      <c r="I29" s="252">
        <f t="shared" si="6"/>
        <v>1495128.23</v>
      </c>
      <c r="J29" s="252">
        <f t="shared" si="6"/>
        <v>1587459.3399999999</v>
      </c>
      <c r="K29" s="252">
        <f t="shared" si="6"/>
        <v>841237.34</v>
      </c>
      <c r="L29" s="253">
        <f t="shared" si="6"/>
        <v>1999850.1700000002</v>
      </c>
      <c r="M29" s="253">
        <f t="shared" si="6"/>
        <v>477231.98000000004</v>
      </c>
      <c r="N29" s="256">
        <f t="shared" si="6"/>
        <v>2160029.12</v>
      </c>
      <c r="O29" s="96">
        <f t="shared" si="4"/>
        <v>9823120.9400000013</v>
      </c>
      <c r="Q29">
        <f t="shared" ref="Q29:W29" si="7">SUM(Q18:Q28)</f>
        <v>1533432.7700000003</v>
      </c>
      <c r="R29">
        <f t="shared" si="7"/>
        <v>626596.35</v>
      </c>
      <c r="S29">
        <f t="shared" si="7"/>
        <v>0</v>
      </c>
      <c r="T29">
        <f t="shared" si="7"/>
        <v>0</v>
      </c>
      <c r="U29">
        <f t="shared" si="7"/>
        <v>0</v>
      </c>
      <c r="V29">
        <f t="shared" si="7"/>
        <v>0</v>
      </c>
      <c r="W29">
        <f t="shared" si="7"/>
        <v>0</v>
      </c>
    </row>
    <row r="30" spans="1:23" ht="21.6" thickBot="1" x14ac:dyDescent="0.45">
      <c r="A30" s="95"/>
      <c r="F30" s="94">
        <v>0</v>
      </c>
      <c r="L30" s="121"/>
      <c r="M30" s="121"/>
      <c r="N30" s="121"/>
    </row>
    <row r="31" spans="1:23" ht="21.6" thickBot="1" x14ac:dyDescent="0.45">
      <c r="A31" s="95"/>
      <c r="B31" s="247" t="s">
        <v>117</v>
      </c>
      <c r="C31" s="248">
        <v>43850</v>
      </c>
      <c r="D31" s="248">
        <v>43882</v>
      </c>
      <c r="E31" s="248">
        <v>43914</v>
      </c>
      <c r="F31" s="248">
        <v>43946</v>
      </c>
      <c r="G31" s="248">
        <v>43978</v>
      </c>
      <c r="H31" s="248">
        <v>44010</v>
      </c>
      <c r="I31" s="248">
        <v>44042</v>
      </c>
      <c r="J31" s="248">
        <v>44074</v>
      </c>
      <c r="K31" s="248">
        <v>44076</v>
      </c>
      <c r="L31" s="248">
        <v>44107</v>
      </c>
      <c r="M31" s="248">
        <v>44140</v>
      </c>
      <c r="N31" s="255" t="s">
        <v>126</v>
      </c>
      <c r="O31" s="249" t="s">
        <v>44</v>
      </c>
      <c r="Q31" s="48">
        <v>44166</v>
      </c>
      <c r="R31" s="48">
        <v>44197</v>
      </c>
      <c r="S31" s="48">
        <v>44228</v>
      </c>
      <c r="T31" s="48">
        <v>44256</v>
      </c>
      <c r="U31" s="48">
        <v>44287</v>
      </c>
      <c r="V31" s="48">
        <v>44317</v>
      </c>
      <c r="W31" s="48">
        <v>44348</v>
      </c>
    </row>
    <row r="32" spans="1:23" x14ac:dyDescent="0.3">
      <c r="A32" s="582" t="s">
        <v>141</v>
      </c>
      <c r="B32" s="11" t="s">
        <v>128</v>
      </c>
      <c r="C32" s="3">
        <v>0</v>
      </c>
      <c r="D32" s="3">
        <v>0</v>
      </c>
      <c r="E32" s="3">
        <v>0</v>
      </c>
      <c r="F32" s="3">
        <v>0</v>
      </c>
      <c r="G32" s="3">
        <v>0</v>
      </c>
      <c r="H32" s="3">
        <v>0</v>
      </c>
      <c r="I32" s="3">
        <v>0</v>
      </c>
      <c r="J32" s="3">
        <v>0</v>
      </c>
      <c r="K32" s="3">
        <v>0</v>
      </c>
      <c r="L32" s="3">
        <v>0</v>
      </c>
      <c r="M32" s="3">
        <v>0</v>
      </c>
      <c r="N32" s="208">
        <f>SUM(Q32:W32)</f>
        <v>0</v>
      </c>
      <c r="O32" s="93">
        <f t="shared" ref="O32:O43" si="8">SUM(C32:N32)</f>
        <v>0</v>
      </c>
      <c r="P32" s="257"/>
      <c r="Q32">
        <v>0</v>
      </c>
      <c r="R32">
        <v>0</v>
      </c>
      <c r="S32">
        <v>0</v>
      </c>
      <c r="T32">
        <v>0</v>
      </c>
      <c r="U32">
        <v>0</v>
      </c>
      <c r="V32">
        <v>0</v>
      </c>
      <c r="W32">
        <v>0</v>
      </c>
    </row>
    <row r="33" spans="1:23" x14ac:dyDescent="0.3">
      <c r="A33" s="583"/>
      <c r="B33" s="13" t="s">
        <v>129</v>
      </c>
      <c r="C33" s="3">
        <v>0</v>
      </c>
      <c r="D33" s="3">
        <v>0</v>
      </c>
      <c r="E33" s="3">
        <v>0</v>
      </c>
      <c r="F33" s="3">
        <v>0</v>
      </c>
      <c r="G33" s="3">
        <v>0</v>
      </c>
      <c r="H33" s="3">
        <v>0</v>
      </c>
      <c r="I33" s="3">
        <v>0</v>
      </c>
      <c r="J33" s="3">
        <v>0</v>
      </c>
      <c r="K33" s="3">
        <v>0</v>
      </c>
      <c r="L33" s="3">
        <v>0</v>
      </c>
      <c r="M33" s="3">
        <v>0</v>
      </c>
      <c r="N33" s="208">
        <f t="shared" ref="N33:N42" si="9">SUM(Q33:W33)</f>
        <v>0</v>
      </c>
      <c r="O33" s="93">
        <f t="shared" si="8"/>
        <v>0</v>
      </c>
      <c r="Q33">
        <v>0</v>
      </c>
      <c r="R33">
        <v>0</v>
      </c>
      <c r="S33">
        <v>0</v>
      </c>
      <c r="T33">
        <v>0</v>
      </c>
      <c r="U33">
        <v>0</v>
      </c>
      <c r="V33">
        <v>0</v>
      </c>
      <c r="W33">
        <v>0</v>
      </c>
    </row>
    <row r="34" spans="1:23" x14ac:dyDescent="0.3">
      <c r="A34" s="583"/>
      <c r="B34" s="11" t="s">
        <v>130</v>
      </c>
      <c r="C34" s="3">
        <v>0</v>
      </c>
      <c r="D34" s="3">
        <v>0</v>
      </c>
      <c r="E34" s="3">
        <v>0</v>
      </c>
      <c r="F34" s="3">
        <v>0</v>
      </c>
      <c r="G34" s="3">
        <v>0</v>
      </c>
      <c r="H34" s="3">
        <v>0</v>
      </c>
      <c r="I34" s="3">
        <v>0</v>
      </c>
      <c r="J34" s="3">
        <v>0</v>
      </c>
      <c r="K34" s="3">
        <v>0</v>
      </c>
      <c r="L34" s="3">
        <v>0</v>
      </c>
      <c r="M34" s="3">
        <v>0</v>
      </c>
      <c r="N34" s="208">
        <f t="shared" si="9"/>
        <v>0</v>
      </c>
      <c r="O34" s="93">
        <f t="shared" si="8"/>
        <v>0</v>
      </c>
      <c r="Q34">
        <v>0</v>
      </c>
      <c r="R34">
        <v>0</v>
      </c>
      <c r="S34">
        <v>0</v>
      </c>
      <c r="T34">
        <v>0</v>
      </c>
      <c r="U34">
        <v>0</v>
      </c>
      <c r="V34">
        <v>0</v>
      </c>
      <c r="W34">
        <v>0</v>
      </c>
    </row>
    <row r="35" spans="1:23" x14ac:dyDescent="0.3">
      <c r="A35" s="583"/>
      <c r="B35" s="11" t="s">
        <v>131</v>
      </c>
      <c r="C35" s="3">
        <v>0</v>
      </c>
      <c r="D35" s="3">
        <v>0</v>
      </c>
      <c r="E35" s="3">
        <v>0</v>
      </c>
      <c r="F35" s="3">
        <v>0</v>
      </c>
      <c r="G35" s="3">
        <v>0</v>
      </c>
      <c r="H35" s="3">
        <v>0</v>
      </c>
      <c r="I35" s="3">
        <v>0</v>
      </c>
      <c r="J35" s="3">
        <v>0</v>
      </c>
      <c r="K35" s="3">
        <v>0</v>
      </c>
      <c r="L35" s="3">
        <v>0</v>
      </c>
      <c r="M35" s="3">
        <v>0</v>
      </c>
      <c r="N35" s="208">
        <f t="shared" si="9"/>
        <v>0</v>
      </c>
      <c r="O35" s="93">
        <f t="shared" si="8"/>
        <v>0</v>
      </c>
      <c r="Q35">
        <v>0</v>
      </c>
      <c r="R35">
        <v>0</v>
      </c>
      <c r="S35">
        <v>0</v>
      </c>
      <c r="T35">
        <v>0</v>
      </c>
      <c r="U35">
        <v>0</v>
      </c>
      <c r="V35">
        <v>0</v>
      </c>
      <c r="W35">
        <v>0</v>
      </c>
    </row>
    <row r="36" spans="1:23" x14ac:dyDescent="0.3">
      <c r="A36" s="583"/>
      <c r="B36" s="13" t="s">
        <v>132</v>
      </c>
      <c r="C36" s="3">
        <v>0</v>
      </c>
      <c r="D36" s="3">
        <v>0</v>
      </c>
      <c r="E36" s="3">
        <v>216518.76</v>
      </c>
      <c r="F36" s="3">
        <v>122.12</v>
      </c>
      <c r="G36" s="3">
        <v>0</v>
      </c>
      <c r="H36" s="3">
        <v>3358.3</v>
      </c>
      <c r="I36" s="3">
        <v>0</v>
      </c>
      <c r="J36" s="3">
        <v>0</v>
      </c>
      <c r="K36" s="3">
        <v>0</v>
      </c>
      <c r="L36" s="3">
        <v>390234.46</v>
      </c>
      <c r="M36" s="3">
        <v>182386.22</v>
      </c>
      <c r="N36" s="208">
        <f t="shared" si="9"/>
        <v>223784.9</v>
      </c>
      <c r="O36" s="93">
        <f t="shared" si="8"/>
        <v>1016404.76</v>
      </c>
      <c r="Q36">
        <v>223784.9</v>
      </c>
      <c r="R36">
        <v>0</v>
      </c>
      <c r="S36">
        <v>0</v>
      </c>
      <c r="T36">
        <v>0</v>
      </c>
      <c r="U36">
        <v>0</v>
      </c>
      <c r="V36">
        <v>0</v>
      </c>
      <c r="W36">
        <v>0</v>
      </c>
    </row>
    <row r="37" spans="1:23" x14ac:dyDescent="0.3">
      <c r="A37" s="583"/>
      <c r="B37" s="11" t="s">
        <v>133</v>
      </c>
      <c r="C37" s="3">
        <v>0</v>
      </c>
      <c r="D37" s="3">
        <v>0</v>
      </c>
      <c r="E37" s="3">
        <v>391336.56</v>
      </c>
      <c r="F37" s="3">
        <v>220.72</v>
      </c>
      <c r="G37" s="3">
        <v>0</v>
      </c>
      <c r="H37" s="3">
        <v>6069.8</v>
      </c>
      <c r="I37" s="3">
        <v>0</v>
      </c>
      <c r="J37" s="3">
        <v>0</v>
      </c>
      <c r="K37" s="3">
        <v>0</v>
      </c>
      <c r="L37" s="3">
        <v>705310.76</v>
      </c>
      <c r="M37" s="3">
        <v>329645.32</v>
      </c>
      <c r="N37" s="208">
        <f t="shared" si="9"/>
        <v>404469.4</v>
      </c>
      <c r="O37" s="93">
        <f t="shared" si="8"/>
        <v>1837052.56</v>
      </c>
      <c r="Q37">
        <v>404469.4</v>
      </c>
      <c r="R37">
        <v>0</v>
      </c>
      <c r="S37">
        <v>0</v>
      </c>
      <c r="T37">
        <v>0</v>
      </c>
      <c r="U37">
        <v>0</v>
      </c>
      <c r="V37">
        <v>0</v>
      </c>
      <c r="W37">
        <v>0</v>
      </c>
    </row>
    <row r="38" spans="1:23" x14ac:dyDescent="0.3">
      <c r="A38" s="583"/>
      <c r="B38" s="11" t="s">
        <v>134</v>
      </c>
      <c r="C38" s="3">
        <v>0</v>
      </c>
      <c r="D38" s="3">
        <v>0</v>
      </c>
      <c r="E38" s="3">
        <v>0</v>
      </c>
      <c r="F38" s="3">
        <v>0</v>
      </c>
      <c r="G38" s="3">
        <v>0</v>
      </c>
      <c r="H38" s="3">
        <v>0</v>
      </c>
      <c r="I38" s="3">
        <v>0</v>
      </c>
      <c r="J38" s="3">
        <v>0</v>
      </c>
      <c r="K38" s="3">
        <v>0</v>
      </c>
      <c r="L38" s="3">
        <v>0</v>
      </c>
      <c r="M38" s="3">
        <v>0</v>
      </c>
      <c r="N38" s="208">
        <f t="shared" si="9"/>
        <v>0</v>
      </c>
      <c r="O38" s="93">
        <f t="shared" si="8"/>
        <v>0</v>
      </c>
      <c r="Q38">
        <v>0</v>
      </c>
      <c r="R38">
        <v>0</v>
      </c>
      <c r="S38">
        <v>0</v>
      </c>
      <c r="T38">
        <v>0</v>
      </c>
      <c r="U38">
        <v>0</v>
      </c>
      <c r="V38">
        <v>0</v>
      </c>
      <c r="W38">
        <v>0</v>
      </c>
    </row>
    <row r="39" spans="1:23" x14ac:dyDescent="0.3">
      <c r="A39" s="583"/>
      <c r="B39" s="11" t="s">
        <v>135</v>
      </c>
      <c r="C39" s="3">
        <v>0</v>
      </c>
      <c r="D39" s="3">
        <v>0</v>
      </c>
      <c r="E39" s="3">
        <v>0</v>
      </c>
      <c r="F39" s="3">
        <v>0</v>
      </c>
      <c r="G39" s="3">
        <v>0</v>
      </c>
      <c r="H39" s="3">
        <v>0</v>
      </c>
      <c r="I39" s="3">
        <v>0</v>
      </c>
      <c r="J39" s="3">
        <v>0</v>
      </c>
      <c r="K39" s="3">
        <v>0</v>
      </c>
      <c r="L39" s="3">
        <v>0</v>
      </c>
      <c r="M39" s="3">
        <v>0</v>
      </c>
      <c r="N39" s="208">
        <f t="shared" si="9"/>
        <v>0</v>
      </c>
      <c r="O39" s="93">
        <f t="shared" si="8"/>
        <v>0</v>
      </c>
      <c r="Q39">
        <v>0</v>
      </c>
      <c r="R39">
        <v>0</v>
      </c>
      <c r="S39">
        <v>0</v>
      </c>
      <c r="T39">
        <v>0</v>
      </c>
      <c r="U39">
        <v>0</v>
      </c>
      <c r="V39">
        <v>0</v>
      </c>
      <c r="W39">
        <v>0</v>
      </c>
    </row>
    <row r="40" spans="1:23" x14ac:dyDescent="0.3">
      <c r="A40" s="583"/>
      <c r="B40" s="11" t="s">
        <v>136</v>
      </c>
      <c r="C40" s="3">
        <v>0</v>
      </c>
      <c r="D40" s="3">
        <v>0</v>
      </c>
      <c r="E40" s="3">
        <v>0</v>
      </c>
      <c r="F40" s="3">
        <v>0</v>
      </c>
      <c r="G40" s="3">
        <v>0</v>
      </c>
      <c r="H40" s="3">
        <v>0</v>
      </c>
      <c r="I40" s="3">
        <v>0</v>
      </c>
      <c r="J40" s="3">
        <v>0</v>
      </c>
      <c r="K40" s="3">
        <v>0</v>
      </c>
      <c r="L40" s="3">
        <v>0</v>
      </c>
      <c r="M40" s="3">
        <v>0</v>
      </c>
      <c r="N40" s="208">
        <f t="shared" si="9"/>
        <v>0</v>
      </c>
      <c r="O40" s="93">
        <f t="shared" si="8"/>
        <v>0</v>
      </c>
      <c r="Q40">
        <v>0</v>
      </c>
      <c r="R40">
        <v>0</v>
      </c>
      <c r="S40">
        <v>0</v>
      </c>
      <c r="T40">
        <v>0</v>
      </c>
      <c r="U40">
        <v>0</v>
      </c>
      <c r="V40">
        <v>0</v>
      </c>
      <c r="W40">
        <v>0</v>
      </c>
    </row>
    <row r="41" spans="1:23" x14ac:dyDescent="0.3">
      <c r="A41" s="583"/>
      <c r="B41" s="11" t="s">
        <v>137</v>
      </c>
      <c r="C41" s="3">
        <v>0</v>
      </c>
      <c r="D41" s="3">
        <v>0</v>
      </c>
      <c r="E41" s="3">
        <v>568033.74</v>
      </c>
      <c r="F41" s="3">
        <v>320.38</v>
      </c>
      <c r="G41" s="3">
        <v>0</v>
      </c>
      <c r="H41" s="3">
        <v>8810.4500000000007</v>
      </c>
      <c r="I41" s="3">
        <v>0</v>
      </c>
      <c r="J41" s="3">
        <v>0</v>
      </c>
      <c r="K41" s="3">
        <v>0</v>
      </c>
      <c r="L41" s="3">
        <v>1023774.29</v>
      </c>
      <c r="M41" s="3">
        <v>478487.53</v>
      </c>
      <c r="N41" s="208">
        <f t="shared" si="9"/>
        <v>587096.35</v>
      </c>
      <c r="O41" s="93">
        <f t="shared" si="8"/>
        <v>2666522.7399999998</v>
      </c>
      <c r="Q41">
        <v>587096.35</v>
      </c>
      <c r="R41">
        <v>0</v>
      </c>
      <c r="S41">
        <v>0</v>
      </c>
      <c r="T41">
        <v>0</v>
      </c>
      <c r="U41">
        <v>0</v>
      </c>
      <c r="V41">
        <v>0</v>
      </c>
      <c r="W41">
        <v>0</v>
      </c>
    </row>
    <row r="42" spans="1:23" ht="15" thickBot="1" x14ac:dyDescent="0.35">
      <c r="A42" s="584"/>
      <c r="B42" s="250" t="s">
        <v>138</v>
      </c>
      <c r="C42" s="3">
        <v>0</v>
      </c>
      <c r="D42" s="3">
        <v>0</v>
      </c>
      <c r="E42" s="3">
        <v>0</v>
      </c>
      <c r="F42" s="3">
        <v>0</v>
      </c>
      <c r="G42" s="3">
        <v>0</v>
      </c>
      <c r="H42" s="3">
        <v>0</v>
      </c>
      <c r="I42" s="3">
        <v>0</v>
      </c>
      <c r="J42" s="3">
        <v>0</v>
      </c>
      <c r="K42" s="3">
        <v>0</v>
      </c>
      <c r="L42" s="3">
        <v>0</v>
      </c>
      <c r="M42" s="3">
        <v>0</v>
      </c>
      <c r="N42" s="208">
        <f t="shared" si="9"/>
        <v>0</v>
      </c>
      <c r="O42" s="93">
        <f t="shared" si="8"/>
        <v>0</v>
      </c>
      <c r="Q42">
        <v>0</v>
      </c>
      <c r="R42">
        <v>0</v>
      </c>
      <c r="S42">
        <v>0</v>
      </c>
      <c r="T42">
        <v>0</v>
      </c>
      <c r="U42">
        <v>0</v>
      </c>
      <c r="V42">
        <v>0</v>
      </c>
      <c r="W42">
        <v>0</v>
      </c>
    </row>
    <row r="43" spans="1:23" ht="21.6" thickBot="1" x14ac:dyDescent="0.45">
      <c r="A43" s="95"/>
      <c r="B43" s="251" t="s">
        <v>139</v>
      </c>
      <c r="C43" s="252">
        <f t="shared" ref="C43:N43" si="10">SUM(C32:C42)</f>
        <v>0</v>
      </c>
      <c r="D43" s="252">
        <f t="shared" si="10"/>
        <v>0</v>
      </c>
      <c r="E43" s="252">
        <f t="shared" si="10"/>
        <v>1175889.06</v>
      </c>
      <c r="F43" s="252">
        <f t="shared" si="10"/>
        <v>663.22</v>
      </c>
      <c r="G43" s="252">
        <f t="shared" si="10"/>
        <v>0</v>
      </c>
      <c r="H43" s="252">
        <f t="shared" si="10"/>
        <v>18238.550000000003</v>
      </c>
      <c r="I43" s="252">
        <f t="shared" si="10"/>
        <v>0</v>
      </c>
      <c r="J43" s="252">
        <f t="shared" si="10"/>
        <v>0</v>
      </c>
      <c r="K43" s="252">
        <f t="shared" si="10"/>
        <v>0</v>
      </c>
      <c r="L43" s="253">
        <f t="shared" si="10"/>
        <v>2119319.5099999998</v>
      </c>
      <c r="M43" s="253">
        <f t="shared" si="10"/>
        <v>990519.07000000007</v>
      </c>
      <c r="N43" s="256">
        <f t="shared" si="10"/>
        <v>1215350.6499999999</v>
      </c>
      <c r="O43" s="96">
        <f t="shared" si="8"/>
        <v>5519980.0600000005</v>
      </c>
      <c r="Q43">
        <f t="shared" ref="Q43:W43" si="11">SUM(Q32:Q42)</f>
        <v>1215350.6499999999</v>
      </c>
      <c r="R43">
        <f t="shared" si="11"/>
        <v>0</v>
      </c>
      <c r="S43">
        <f t="shared" si="11"/>
        <v>0</v>
      </c>
      <c r="T43">
        <f t="shared" si="11"/>
        <v>0</v>
      </c>
      <c r="U43">
        <f t="shared" si="11"/>
        <v>0</v>
      </c>
      <c r="V43">
        <f t="shared" si="11"/>
        <v>0</v>
      </c>
      <c r="W43">
        <f t="shared" si="11"/>
        <v>0</v>
      </c>
    </row>
    <row r="44" spans="1:23" ht="21.6" thickBot="1" x14ac:dyDescent="0.45">
      <c r="A44" s="95"/>
      <c r="B44" s="386" t="s">
        <v>142</v>
      </c>
      <c r="C44" s="387">
        <v>0</v>
      </c>
      <c r="D44" s="387">
        <v>13007</v>
      </c>
      <c r="E44" s="387">
        <v>0</v>
      </c>
      <c r="F44" s="388">
        <v>7322</v>
      </c>
      <c r="G44" s="387">
        <v>0</v>
      </c>
      <c r="H44" s="387">
        <v>18492</v>
      </c>
      <c r="I44" s="387">
        <v>-593</v>
      </c>
      <c r="J44" s="387">
        <v>0</v>
      </c>
      <c r="K44" s="387">
        <v>-11610</v>
      </c>
      <c r="L44" s="389">
        <v>0</v>
      </c>
      <c r="M44" s="389">
        <v>-20851</v>
      </c>
      <c r="N44" s="389">
        <f>SUM(Q44:W44)</f>
        <v>0</v>
      </c>
      <c r="Q44" s="387">
        <v>0</v>
      </c>
      <c r="R44" s="387">
        <v>0</v>
      </c>
      <c r="S44" s="387">
        <v>0</v>
      </c>
      <c r="T44" s="387">
        <v>0</v>
      </c>
      <c r="U44" s="387">
        <v>0</v>
      </c>
      <c r="V44" s="387">
        <v>0</v>
      </c>
      <c r="W44" s="387">
        <v>0</v>
      </c>
    </row>
    <row r="45" spans="1:23" ht="21.6" thickBot="1" x14ac:dyDescent="0.45">
      <c r="A45" s="95"/>
      <c r="B45" s="247" t="s">
        <v>117</v>
      </c>
      <c r="C45" s="248">
        <v>43850</v>
      </c>
      <c r="D45" s="248">
        <v>43882</v>
      </c>
      <c r="E45" s="248">
        <v>43914</v>
      </c>
      <c r="F45" s="248">
        <v>43946</v>
      </c>
      <c r="G45" s="248">
        <v>43978</v>
      </c>
      <c r="H45" s="248">
        <v>44010</v>
      </c>
      <c r="I45" s="248">
        <v>44042</v>
      </c>
      <c r="J45" s="248">
        <v>44074</v>
      </c>
      <c r="K45" s="248">
        <v>44076</v>
      </c>
      <c r="L45" s="248">
        <v>44107</v>
      </c>
      <c r="M45" s="248">
        <v>44140</v>
      </c>
      <c r="N45" s="255" t="s">
        <v>126</v>
      </c>
      <c r="O45" s="249" t="s">
        <v>44</v>
      </c>
      <c r="Q45" s="48">
        <v>44166</v>
      </c>
      <c r="R45" s="48">
        <v>44197</v>
      </c>
      <c r="S45" s="48">
        <v>44228</v>
      </c>
      <c r="T45" s="48">
        <v>44256</v>
      </c>
      <c r="U45" s="48">
        <v>44287</v>
      </c>
      <c r="V45" s="48">
        <v>44317</v>
      </c>
      <c r="W45" s="48">
        <v>44348</v>
      </c>
    </row>
    <row r="46" spans="1:23" x14ac:dyDescent="0.3">
      <c r="A46" s="582" t="s">
        <v>143</v>
      </c>
      <c r="B46" s="11" t="s">
        <v>128</v>
      </c>
      <c r="C46" s="390">
        <v>0</v>
      </c>
      <c r="D46" s="390">
        <v>1071776.8</v>
      </c>
      <c r="E46" s="390">
        <v>0</v>
      </c>
      <c r="F46" s="390">
        <v>603332.80000000005</v>
      </c>
      <c r="G46" s="390">
        <v>0</v>
      </c>
      <c r="H46" s="390">
        <v>1523740.8</v>
      </c>
      <c r="I46" s="390">
        <v>-48863.200000000004</v>
      </c>
      <c r="J46" s="390">
        <v>0</v>
      </c>
      <c r="K46" s="390">
        <v>-956664.00000000012</v>
      </c>
      <c r="L46" s="390">
        <v>0</v>
      </c>
      <c r="M46" s="390">
        <v>-1718122.4000000001</v>
      </c>
      <c r="N46" s="391">
        <f>SUM(Q46:W46)</f>
        <v>0</v>
      </c>
      <c r="O46" s="93">
        <f t="shared" ref="O46:O57" si="12">SUM(C46:N46)</f>
        <v>475200.80000000005</v>
      </c>
      <c r="P46" s="257"/>
      <c r="Q46" s="387">
        <v>0</v>
      </c>
      <c r="R46" s="387">
        <v>0</v>
      </c>
      <c r="S46" s="387">
        <v>0</v>
      </c>
      <c r="T46" s="387">
        <v>0</v>
      </c>
      <c r="U46" s="387">
        <v>0</v>
      </c>
      <c r="V46" s="387">
        <v>0</v>
      </c>
      <c r="W46" s="387">
        <v>0</v>
      </c>
    </row>
    <row r="47" spans="1:23" x14ac:dyDescent="0.3">
      <c r="A47" s="583"/>
      <c r="B47" s="13" t="s">
        <v>129</v>
      </c>
      <c r="C47" s="3">
        <v>0</v>
      </c>
      <c r="D47" s="3">
        <v>0</v>
      </c>
      <c r="E47" s="3">
        <v>0</v>
      </c>
      <c r="F47" s="3">
        <v>0</v>
      </c>
      <c r="G47" s="3">
        <v>0</v>
      </c>
      <c r="H47" s="3">
        <v>0</v>
      </c>
      <c r="I47" s="3">
        <v>0</v>
      </c>
      <c r="J47" s="3">
        <v>0</v>
      </c>
      <c r="K47" s="3">
        <v>0</v>
      </c>
      <c r="L47" s="3">
        <v>0</v>
      </c>
      <c r="M47" s="3">
        <v>0</v>
      </c>
      <c r="N47" s="208">
        <f t="shared" ref="N47:N56" si="13">SUM(Q47:W47)</f>
        <v>0</v>
      </c>
      <c r="O47" s="93">
        <f t="shared" si="12"/>
        <v>0</v>
      </c>
      <c r="Q47">
        <v>0</v>
      </c>
      <c r="R47">
        <v>0</v>
      </c>
      <c r="S47">
        <v>0</v>
      </c>
      <c r="T47">
        <v>0</v>
      </c>
      <c r="U47">
        <v>0</v>
      </c>
      <c r="V47">
        <v>0</v>
      </c>
      <c r="W47">
        <v>0</v>
      </c>
    </row>
    <row r="48" spans="1:23" x14ac:dyDescent="0.3">
      <c r="A48" s="583"/>
      <c r="B48" s="11" t="s">
        <v>130</v>
      </c>
      <c r="C48" s="3">
        <v>0</v>
      </c>
      <c r="D48" s="3">
        <v>0</v>
      </c>
      <c r="E48" s="3">
        <v>0</v>
      </c>
      <c r="F48" s="3">
        <v>0</v>
      </c>
      <c r="G48" s="3">
        <v>0</v>
      </c>
      <c r="H48" s="3">
        <v>0</v>
      </c>
      <c r="I48" s="3">
        <v>0</v>
      </c>
      <c r="J48" s="3">
        <v>0</v>
      </c>
      <c r="K48" s="3">
        <v>0</v>
      </c>
      <c r="L48" s="3">
        <v>0</v>
      </c>
      <c r="M48" s="3">
        <v>0</v>
      </c>
      <c r="N48" s="208">
        <f t="shared" si="13"/>
        <v>0</v>
      </c>
      <c r="O48" s="93">
        <f t="shared" si="12"/>
        <v>0</v>
      </c>
      <c r="Q48">
        <v>0</v>
      </c>
      <c r="R48">
        <v>0</v>
      </c>
      <c r="S48">
        <v>0</v>
      </c>
      <c r="T48">
        <v>0</v>
      </c>
      <c r="U48">
        <v>0</v>
      </c>
      <c r="V48">
        <v>0</v>
      </c>
      <c r="W48">
        <v>0</v>
      </c>
    </row>
    <row r="49" spans="1:23" x14ac:dyDescent="0.3">
      <c r="A49" s="583"/>
      <c r="B49" s="11" t="s">
        <v>131</v>
      </c>
      <c r="C49" s="3">
        <v>0</v>
      </c>
      <c r="D49" s="3">
        <v>0</v>
      </c>
      <c r="E49" s="3">
        <v>0</v>
      </c>
      <c r="F49" s="3">
        <v>0</v>
      </c>
      <c r="G49" s="3">
        <v>0</v>
      </c>
      <c r="H49" s="3">
        <v>0</v>
      </c>
      <c r="I49" s="3">
        <v>0</v>
      </c>
      <c r="J49" s="3">
        <v>0</v>
      </c>
      <c r="K49" s="3">
        <v>0</v>
      </c>
      <c r="L49" s="3">
        <v>0</v>
      </c>
      <c r="M49" s="3">
        <v>0</v>
      </c>
      <c r="N49" s="208">
        <f t="shared" si="13"/>
        <v>0</v>
      </c>
      <c r="O49" s="93">
        <f t="shared" si="12"/>
        <v>0</v>
      </c>
      <c r="Q49">
        <v>0</v>
      </c>
      <c r="R49">
        <v>0</v>
      </c>
      <c r="S49">
        <v>0</v>
      </c>
      <c r="T49">
        <v>0</v>
      </c>
      <c r="U49">
        <v>0</v>
      </c>
      <c r="V49">
        <v>0</v>
      </c>
      <c r="W49">
        <v>0</v>
      </c>
    </row>
    <row r="50" spans="1:23" x14ac:dyDescent="0.3">
      <c r="A50" s="583"/>
      <c r="B50" s="13" t="s">
        <v>132</v>
      </c>
      <c r="C50" s="3">
        <v>0</v>
      </c>
      <c r="D50" s="3">
        <v>0</v>
      </c>
      <c r="E50" s="3">
        <v>0</v>
      </c>
      <c r="F50" s="3">
        <v>0</v>
      </c>
      <c r="G50" s="3">
        <v>0</v>
      </c>
      <c r="H50" s="3">
        <v>0</v>
      </c>
      <c r="I50" s="3">
        <v>0</v>
      </c>
      <c r="J50" s="3">
        <v>0</v>
      </c>
      <c r="K50" s="3">
        <v>0</v>
      </c>
      <c r="L50" s="3">
        <v>0</v>
      </c>
      <c r="M50" s="3">
        <v>0</v>
      </c>
      <c r="N50" s="208">
        <f t="shared" si="13"/>
        <v>0</v>
      </c>
      <c r="O50" s="93">
        <f t="shared" si="12"/>
        <v>0</v>
      </c>
      <c r="Q50">
        <v>0</v>
      </c>
      <c r="R50">
        <v>0</v>
      </c>
      <c r="S50">
        <v>0</v>
      </c>
      <c r="T50">
        <v>0</v>
      </c>
      <c r="U50">
        <v>0</v>
      </c>
      <c r="V50">
        <v>0</v>
      </c>
      <c r="W50">
        <v>0</v>
      </c>
    </row>
    <row r="51" spans="1:23" x14ac:dyDescent="0.3">
      <c r="A51" s="583"/>
      <c r="B51" s="11" t="s">
        <v>133</v>
      </c>
      <c r="C51" s="3">
        <v>0</v>
      </c>
      <c r="D51" s="3">
        <v>0</v>
      </c>
      <c r="E51" s="3">
        <v>0</v>
      </c>
      <c r="F51" s="3">
        <v>0</v>
      </c>
      <c r="G51" s="3">
        <v>0</v>
      </c>
      <c r="H51" s="3">
        <v>0</v>
      </c>
      <c r="I51" s="3">
        <v>0</v>
      </c>
      <c r="J51" s="3">
        <v>0</v>
      </c>
      <c r="K51" s="3">
        <v>0</v>
      </c>
      <c r="L51" s="3">
        <v>0</v>
      </c>
      <c r="M51" s="3">
        <v>0</v>
      </c>
      <c r="N51" s="208">
        <f t="shared" si="13"/>
        <v>0</v>
      </c>
      <c r="O51" s="93">
        <f t="shared" si="12"/>
        <v>0</v>
      </c>
      <c r="Q51">
        <v>0</v>
      </c>
      <c r="R51">
        <v>0</v>
      </c>
      <c r="S51">
        <v>0</v>
      </c>
      <c r="T51">
        <v>0</v>
      </c>
      <c r="U51">
        <v>0</v>
      </c>
      <c r="V51">
        <v>0</v>
      </c>
      <c r="W51">
        <v>0</v>
      </c>
    </row>
    <row r="52" spans="1:23" x14ac:dyDescent="0.3">
      <c r="A52" s="583"/>
      <c r="B52" s="11" t="s">
        <v>134</v>
      </c>
      <c r="C52" s="3">
        <v>0</v>
      </c>
      <c r="D52" s="3">
        <v>0</v>
      </c>
      <c r="E52" s="3">
        <v>0</v>
      </c>
      <c r="F52" s="3">
        <v>0</v>
      </c>
      <c r="G52" s="3">
        <v>0</v>
      </c>
      <c r="H52" s="3">
        <v>0</v>
      </c>
      <c r="I52" s="3">
        <v>0</v>
      </c>
      <c r="J52" s="3">
        <v>0</v>
      </c>
      <c r="K52" s="3">
        <v>0</v>
      </c>
      <c r="L52" s="3">
        <v>0</v>
      </c>
      <c r="M52" s="3">
        <v>0</v>
      </c>
      <c r="N52" s="208">
        <f t="shared" si="13"/>
        <v>0</v>
      </c>
      <c r="O52" s="93">
        <f t="shared" si="12"/>
        <v>0</v>
      </c>
      <c r="Q52">
        <v>0</v>
      </c>
      <c r="R52">
        <v>0</v>
      </c>
      <c r="S52">
        <v>0</v>
      </c>
      <c r="T52">
        <v>0</v>
      </c>
      <c r="U52">
        <v>0</v>
      </c>
      <c r="V52">
        <v>0</v>
      </c>
      <c r="W52">
        <v>0</v>
      </c>
    </row>
    <row r="53" spans="1:23" x14ac:dyDescent="0.3">
      <c r="A53" s="583"/>
      <c r="B53" s="11" t="s">
        <v>135</v>
      </c>
      <c r="C53" s="3">
        <v>0</v>
      </c>
      <c r="D53" s="3">
        <v>0</v>
      </c>
      <c r="E53" s="3">
        <v>0</v>
      </c>
      <c r="F53" s="3">
        <v>0</v>
      </c>
      <c r="G53" s="3">
        <v>0</v>
      </c>
      <c r="H53" s="3">
        <v>0</v>
      </c>
      <c r="I53" s="3">
        <v>0</v>
      </c>
      <c r="J53" s="3">
        <v>0</v>
      </c>
      <c r="K53" s="3">
        <v>0</v>
      </c>
      <c r="L53" s="3">
        <v>0</v>
      </c>
      <c r="M53" s="3">
        <v>0</v>
      </c>
      <c r="N53" s="208">
        <f t="shared" si="13"/>
        <v>0</v>
      </c>
      <c r="O53" s="93">
        <f t="shared" si="12"/>
        <v>0</v>
      </c>
      <c r="Q53">
        <v>0</v>
      </c>
      <c r="R53">
        <v>0</v>
      </c>
      <c r="S53">
        <v>0</v>
      </c>
      <c r="T53">
        <v>0</v>
      </c>
      <c r="U53">
        <v>0</v>
      </c>
      <c r="V53">
        <v>0</v>
      </c>
      <c r="W53">
        <v>0</v>
      </c>
    </row>
    <row r="54" spans="1:23" x14ac:dyDescent="0.3">
      <c r="A54" s="583"/>
      <c r="B54" s="11" t="s">
        <v>136</v>
      </c>
      <c r="C54" s="3">
        <v>0</v>
      </c>
      <c r="D54" s="3">
        <v>0</v>
      </c>
      <c r="E54" s="3">
        <v>0</v>
      </c>
      <c r="F54" s="3">
        <v>0</v>
      </c>
      <c r="G54" s="3">
        <v>0</v>
      </c>
      <c r="H54" s="3">
        <v>0</v>
      </c>
      <c r="I54" s="3">
        <v>0</v>
      </c>
      <c r="J54" s="3">
        <v>0</v>
      </c>
      <c r="K54" s="3">
        <v>0</v>
      </c>
      <c r="L54" s="3">
        <v>0</v>
      </c>
      <c r="M54" s="3">
        <v>0</v>
      </c>
      <c r="N54" s="208">
        <f t="shared" si="13"/>
        <v>0</v>
      </c>
      <c r="O54" s="93">
        <f t="shared" si="12"/>
        <v>0</v>
      </c>
      <c r="Q54">
        <v>0</v>
      </c>
      <c r="R54">
        <v>0</v>
      </c>
      <c r="S54">
        <v>0</v>
      </c>
      <c r="T54">
        <v>0</v>
      </c>
      <c r="U54">
        <v>0</v>
      </c>
      <c r="V54">
        <v>0</v>
      </c>
      <c r="W54">
        <v>0</v>
      </c>
    </row>
    <row r="55" spans="1:23" x14ac:dyDescent="0.3">
      <c r="A55" s="583"/>
      <c r="B55" s="11" t="s">
        <v>137</v>
      </c>
      <c r="C55" s="3">
        <v>0</v>
      </c>
      <c r="D55" s="3">
        <v>0</v>
      </c>
      <c r="E55" s="3">
        <v>0</v>
      </c>
      <c r="F55" s="3">
        <v>0</v>
      </c>
      <c r="G55" s="3">
        <v>0</v>
      </c>
      <c r="H55" s="3">
        <v>0</v>
      </c>
      <c r="I55" s="3">
        <v>0</v>
      </c>
      <c r="J55" s="3">
        <v>0</v>
      </c>
      <c r="K55" s="3">
        <v>0</v>
      </c>
      <c r="L55" s="3">
        <v>0</v>
      </c>
      <c r="M55" s="3">
        <v>0</v>
      </c>
      <c r="N55" s="208">
        <f t="shared" si="13"/>
        <v>0</v>
      </c>
      <c r="O55" s="93">
        <f t="shared" si="12"/>
        <v>0</v>
      </c>
      <c r="Q55">
        <v>0</v>
      </c>
      <c r="R55">
        <v>0</v>
      </c>
      <c r="S55">
        <v>0</v>
      </c>
      <c r="T55">
        <v>0</v>
      </c>
      <c r="U55">
        <v>0</v>
      </c>
      <c r="V55">
        <v>0</v>
      </c>
      <c r="W55">
        <v>0</v>
      </c>
    </row>
    <row r="56" spans="1:23" ht="15" thickBot="1" x14ac:dyDescent="0.35">
      <c r="A56" s="584"/>
      <c r="B56" s="250" t="s">
        <v>138</v>
      </c>
      <c r="C56" s="3">
        <v>0</v>
      </c>
      <c r="D56" s="3">
        <v>0</v>
      </c>
      <c r="E56" s="3">
        <v>0</v>
      </c>
      <c r="F56" s="3">
        <v>0</v>
      </c>
      <c r="G56" s="3">
        <v>0</v>
      </c>
      <c r="H56" s="3">
        <v>0</v>
      </c>
      <c r="I56" s="3">
        <v>0</v>
      </c>
      <c r="J56" s="3">
        <v>0</v>
      </c>
      <c r="K56" s="3">
        <v>0</v>
      </c>
      <c r="L56" s="3">
        <v>0</v>
      </c>
      <c r="M56" s="3">
        <v>0</v>
      </c>
      <c r="N56" s="208">
        <f t="shared" si="13"/>
        <v>0</v>
      </c>
      <c r="O56" s="93">
        <f t="shared" si="12"/>
        <v>0</v>
      </c>
      <c r="Q56">
        <v>0</v>
      </c>
      <c r="R56">
        <v>0</v>
      </c>
      <c r="S56">
        <v>0</v>
      </c>
      <c r="T56">
        <v>0</v>
      </c>
      <c r="U56">
        <v>0</v>
      </c>
      <c r="V56">
        <v>0</v>
      </c>
      <c r="W56">
        <v>0</v>
      </c>
    </row>
    <row r="57" spans="1:23" ht="21.6" thickBot="1" x14ac:dyDescent="0.45">
      <c r="A57" s="95"/>
      <c r="B57" s="251" t="s">
        <v>139</v>
      </c>
      <c r="C57" s="252">
        <f t="shared" ref="C57:N57" si="14">SUM(C46:C56)</f>
        <v>0</v>
      </c>
      <c r="D57" s="252">
        <f t="shared" si="14"/>
        <v>1071776.8</v>
      </c>
      <c r="E57" s="252">
        <f t="shared" si="14"/>
        <v>0</v>
      </c>
      <c r="F57" s="252">
        <f t="shared" si="14"/>
        <v>603332.80000000005</v>
      </c>
      <c r="G57" s="252">
        <f t="shared" si="14"/>
        <v>0</v>
      </c>
      <c r="H57" s="252">
        <f t="shared" si="14"/>
        <v>1523740.8</v>
      </c>
      <c r="I57" s="252">
        <f t="shared" si="14"/>
        <v>-48863.200000000004</v>
      </c>
      <c r="J57" s="252">
        <f t="shared" si="14"/>
        <v>0</v>
      </c>
      <c r="K57" s="252">
        <f t="shared" si="14"/>
        <v>-956664.00000000012</v>
      </c>
      <c r="L57" s="253">
        <f t="shared" si="14"/>
        <v>0</v>
      </c>
      <c r="M57" s="253">
        <f t="shared" si="14"/>
        <v>-1718122.4000000001</v>
      </c>
      <c r="N57" s="256">
        <f t="shared" si="14"/>
        <v>0</v>
      </c>
      <c r="O57" s="96">
        <f t="shared" si="12"/>
        <v>475200.80000000005</v>
      </c>
      <c r="Q57">
        <f t="shared" ref="Q57:W57" si="15">SUM(Q46:Q56)</f>
        <v>0</v>
      </c>
      <c r="R57">
        <f t="shared" si="15"/>
        <v>0</v>
      </c>
      <c r="S57">
        <f t="shared" si="15"/>
        <v>0</v>
      </c>
      <c r="T57">
        <f t="shared" si="15"/>
        <v>0</v>
      </c>
      <c r="U57">
        <f t="shared" si="15"/>
        <v>0</v>
      </c>
      <c r="V57">
        <f t="shared" si="15"/>
        <v>0</v>
      </c>
      <c r="W57">
        <f t="shared" si="15"/>
        <v>0</v>
      </c>
    </row>
    <row r="58" spans="1:23" ht="21.6" thickBot="1" x14ac:dyDescent="0.45">
      <c r="A58" s="95"/>
      <c r="C58" s="518" t="s">
        <v>288</v>
      </c>
      <c r="D58" s="392">
        <v>19077330.400000002</v>
      </c>
      <c r="F58" s="257"/>
      <c r="L58" s="121"/>
      <c r="M58" s="121"/>
      <c r="N58" s="121"/>
      <c r="O58" s="392">
        <f>D58+SUM(E57:N57)</f>
        <v>18480754.400000002</v>
      </c>
    </row>
    <row r="59" spans="1:23" ht="21.6" thickBot="1" x14ac:dyDescent="0.45">
      <c r="A59" s="95"/>
      <c r="B59" s="247" t="s">
        <v>117</v>
      </c>
      <c r="C59" s="248">
        <v>43850</v>
      </c>
      <c r="D59" s="248">
        <v>43882</v>
      </c>
      <c r="E59" s="248">
        <v>43914</v>
      </c>
      <c r="F59" s="248">
        <v>43946</v>
      </c>
      <c r="G59" s="248">
        <v>43978</v>
      </c>
      <c r="H59" s="248">
        <v>44010</v>
      </c>
      <c r="I59" s="248">
        <v>44042</v>
      </c>
      <c r="J59" s="248">
        <v>44074</v>
      </c>
      <c r="K59" s="248">
        <v>44076</v>
      </c>
      <c r="L59" s="248">
        <v>44107</v>
      </c>
      <c r="M59" s="248">
        <v>44140</v>
      </c>
      <c r="N59" s="255" t="s">
        <v>126</v>
      </c>
      <c r="O59" s="249" t="s">
        <v>44</v>
      </c>
      <c r="Q59" s="48">
        <v>44166</v>
      </c>
      <c r="R59" s="48">
        <v>44197</v>
      </c>
      <c r="S59" s="48">
        <v>44228</v>
      </c>
      <c r="T59" s="48">
        <v>44256</v>
      </c>
      <c r="U59" s="48">
        <v>44287</v>
      </c>
      <c r="V59" s="48">
        <v>44317</v>
      </c>
      <c r="W59" s="48">
        <v>44348</v>
      </c>
    </row>
    <row r="60" spans="1:23" x14ac:dyDescent="0.3">
      <c r="A60" s="582" t="s">
        <v>144</v>
      </c>
      <c r="B60" s="11" t="s">
        <v>128</v>
      </c>
      <c r="C60" s="3">
        <v>0</v>
      </c>
      <c r="D60" s="3">
        <v>0</v>
      </c>
      <c r="E60" s="3">
        <v>0</v>
      </c>
      <c r="F60" s="3">
        <v>0</v>
      </c>
      <c r="G60" s="3">
        <v>0</v>
      </c>
      <c r="H60" s="3">
        <v>0</v>
      </c>
      <c r="I60" s="3">
        <v>0</v>
      </c>
      <c r="J60" s="3">
        <v>0</v>
      </c>
      <c r="K60" s="3">
        <v>0</v>
      </c>
      <c r="L60" s="3">
        <v>0</v>
      </c>
      <c r="M60" s="3">
        <v>0</v>
      </c>
      <c r="N60" s="208">
        <f>SUM(Q60:W60)</f>
        <v>0</v>
      </c>
      <c r="O60" s="93">
        <f t="shared" ref="O60:O71" si="16">SUM(C60:N60)</f>
        <v>0</v>
      </c>
      <c r="P60" s="257"/>
      <c r="Q60">
        <v>0</v>
      </c>
      <c r="R60">
        <v>0</v>
      </c>
      <c r="S60">
        <v>0</v>
      </c>
      <c r="T60">
        <v>0</v>
      </c>
      <c r="U60">
        <v>0</v>
      </c>
      <c r="V60">
        <v>0</v>
      </c>
      <c r="W60">
        <v>0</v>
      </c>
    </row>
    <row r="61" spans="1:23" x14ac:dyDescent="0.3">
      <c r="A61" s="583"/>
      <c r="B61" s="13" t="s">
        <v>129</v>
      </c>
      <c r="C61" s="3">
        <v>1169537.79</v>
      </c>
      <c r="D61" s="3">
        <v>915034.54</v>
      </c>
      <c r="E61" s="3">
        <v>1106018.42</v>
      </c>
      <c r="F61" s="3">
        <v>1239360.03</v>
      </c>
      <c r="G61" s="3">
        <v>2110833.2599999998</v>
      </c>
      <c r="H61" s="3">
        <v>2442762.2000000002</v>
      </c>
      <c r="I61" s="3">
        <v>3000642.56</v>
      </c>
      <c r="J61" s="3">
        <v>3951208.16</v>
      </c>
      <c r="K61" s="3">
        <v>3266165.07</v>
      </c>
      <c r="L61" s="3">
        <v>2248852.9700000002</v>
      </c>
      <c r="M61" s="3">
        <v>1505471.48</v>
      </c>
      <c r="N61" s="208">
        <f t="shared" ref="N61:N70" si="17">SUM(Q61:W61)</f>
        <v>1817360.72</v>
      </c>
      <c r="O61" s="93">
        <f t="shared" si="16"/>
        <v>24773247.199999999</v>
      </c>
      <c r="Q61">
        <v>1378012.04</v>
      </c>
      <c r="R61">
        <v>439348.68</v>
      </c>
      <c r="S61">
        <v>0</v>
      </c>
      <c r="T61">
        <v>0</v>
      </c>
      <c r="U61">
        <v>0</v>
      </c>
      <c r="V61">
        <v>0</v>
      </c>
      <c r="W61">
        <v>0</v>
      </c>
    </row>
    <row r="62" spans="1:23" x14ac:dyDescent="0.3">
      <c r="A62" s="583"/>
      <c r="B62" s="11" t="s">
        <v>130</v>
      </c>
      <c r="C62" s="3">
        <v>0</v>
      </c>
      <c r="D62" s="3">
        <v>0</v>
      </c>
      <c r="E62" s="3">
        <v>0</v>
      </c>
      <c r="F62" s="3">
        <v>0</v>
      </c>
      <c r="G62" s="3">
        <v>0</v>
      </c>
      <c r="H62" s="3">
        <v>0</v>
      </c>
      <c r="I62" s="3">
        <v>0</v>
      </c>
      <c r="J62" s="3">
        <v>0</v>
      </c>
      <c r="K62" s="3">
        <v>0</v>
      </c>
      <c r="L62" s="3">
        <v>0</v>
      </c>
      <c r="M62" s="3">
        <v>0</v>
      </c>
      <c r="N62" s="208">
        <f t="shared" si="17"/>
        <v>0</v>
      </c>
      <c r="O62" s="93">
        <f t="shared" si="16"/>
        <v>0</v>
      </c>
      <c r="Q62">
        <v>0</v>
      </c>
      <c r="R62">
        <v>0</v>
      </c>
      <c r="S62">
        <v>0</v>
      </c>
      <c r="T62">
        <v>0</v>
      </c>
      <c r="U62">
        <v>0</v>
      </c>
      <c r="V62">
        <v>0</v>
      </c>
      <c r="W62">
        <v>0</v>
      </c>
    </row>
    <row r="63" spans="1:23" x14ac:dyDescent="0.3">
      <c r="A63" s="583"/>
      <c r="B63" s="11" t="s">
        <v>131</v>
      </c>
      <c r="C63" s="3">
        <v>1054959.56</v>
      </c>
      <c r="D63" s="3">
        <v>620093.66</v>
      </c>
      <c r="E63" s="3">
        <v>602193.12</v>
      </c>
      <c r="F63" s="3">
        <v>785470.59</v>
      </c>
      <c r="G63" s="3">
        <v>1308660.68</v>
      </c>
      <c r="H63" s="3">
        <v>1175271.22</v>
      </c>
      <c r="I63" s="3">
        <v>1434305.35</v>
      </c>
      <c r="J63" s="3">
        <v>1926880.61</v>
      </c>
      <c r="K63" s="3">
        <v>1414336.37</v>
      </c>
      <c r="L63" s="3">
        <v>1020276.89</v>
      </c>
      <c r="M63" s="3">
        <v>669645.81000000006</v>
      </c>
      <c r="N63" s="208">
        <f t="shared" si="17"/>
        <v>910507.89999999991</v>
      </c>
      <c r="O63" s="93">
        <f t="shared" si="16"/>
        <v>12922601.760000002</v>
      </c>
      <c r="Q63">
        <v>743778.08</v>
      </c>
      <c r="R63">
        <v>166729.82</v>
      </c>
      <c r="S63">
        <v>0</v>
      </c>
      <c r="T63">
        <v>0</v>
      </c>
      <c r="U63">
        <v>0</v>
      </c>
      <c r="V63">
        <v>0</v>
      </c>
      <c r="W63">
        <v>0</v>
      </c>
    </row>
    <row r="64" spans="1:23" x14ac:dyDescent="0.3">
      <c r="A64" s="583"/>
      <c r="B64" s="13" t="s">
        <v>132</v>
      </c>
      <c r="C64" s="3">
        <v>421950</v>
      </c>
      <c r="D64" s="3">
        <v>336978</v>
      </c>
      <c r="E64" s="3">
        <v>277614</v>
      </c>
      <c r="F64" s="3">
        <v>18042</v>
      </c>
      <c r="G64" s="3">
        <v>3492</v>
      </c>
      <c r="H64" s="3">
        <v>0</v>
      </c>
      <c r="I64" s="3">
        <v>-582</v>
      </c>
      <c r="J64" s="3">
        <v>582</v>
      </c>
      <c r="K64" s="3">
        <v>0</v>
      </c>
      <c r="L64" s="3">
        <v>582</v>
      </c>
      <c r="M64" s="3">
        <v>0</v>
      </c>
      <c r="N64" s="208">
        <f t="shared" si="17"/>
        <v>0</v>
      </c>
      <c r="O64" s="93">
        <f t="shared" si="16"/>
        <v>1058658</v>
      </c>
      <c r="Q64">
        <v>0</v>
      </c>
      <c r="R64">
        <v>0</v>
      </c>
      <c r="S64">
        <v>0</v>
      </c>
      <c r="T64">
        <v>0</v>
      </c>
      <c r="U64">
        <v>0</v>
      </c>
      <c r="V64">
        <v>0</v>
      </c>
      <c r="W64">
        <v>0</v>
      </c>
    </row>
    <row r="65" spans="1:23" x14ac:dyDescent="0.3">
      <c r="A65" s="583"/>
      <c r="B65" s="11" t="s">
        <v>133</v>
      </c>
      <c r="C65" s="3">
        <v>0</v>
      </c>
      <c r="D65" s="3">
        <v>0</v>
      </c>
      <c r="E65" s="3">
        <v>0</v>
      </c>
      <c r="F65" s="3">
        <v>0</v>
      </c>
      <c r="G65" s="3">
        <v>0</v>
      </c>
      <c r="H65" s="3">
        <v>0</v>
      </c>
      <c r="I65" s="3">
        <v>0</v>
      </c>
      <c r="J65" s="3">
        <v>0</v>
      </c>
      <c r="K65" s="3">
        <v>0</v>
      </c>
      <c r="L65" s="3">
        <v>0</v>
      </c>
      <c r="M65" s="3">
        <v>0</v>
      </c>
      <c r="N65" s="208">
        <f t="shared" si="17"/>
        <v>0</v>
      </c>
      <c r="O65" s="93">
        <f t="shared" si="16"/>
        <v>0</v>
      </c>
      <c r="Q65">
        <v>0</v>
      </c>
      <c r="R65">
        <v>0</v>
      </c>
      <c r="S65">
        <v>0</v>
      </c>
      <c r="T65">
        <v>0</v>
      </c>
      <c r="U65">
        <v>0</v>
      </c>
      <c r="V65">
        <v>0</v>
      </c>
      <c r="W65">
        <v>0</v>
      </c>
    </row>
    <row r="66" spans="1:23" x14ac:dyDescent="0.3">
      <c r="A66" s="583"/>
      <c r="B66" s="11" t="s">
        <v>134</v>
      </c>
      <c r="C66" s="3">
        <v>0</v>
      </c>
      <c r="D66" s="3">
        <v>0</v>
      </c>
      <c r="E66" s="3">
        <v>0</v>
      </c>
      <c r="F66" s="3">
        <v>0</v>
      </c>
      <c r="G66" s="3">
        <v>0</v>
      </c>
      <c r="H66" s="3">
        <v>0</v>
      </c>
      <c r="I66" s="3">
        <v>0</v>
      </c>
      <c r="J66" s="3">
        <v>0</v>
      </c>
      <c r="K66" s="3">
        <v>0</v>
      </c>
      <c r="L66" s="3">
        <v>0</v>
      </c>
      <c r="M66" s="3">
        <v>0</v>
      </c>
      <c r="N66" s="208">
        <f t="shared" si="17"/>
        <v>0</v>
      </c>
      <c r="O66" s="93">
        <f t="shared" si="16"/>
        <v>0</v>
      </c>
      <c r="Q66">
        <v>0</v>
      </c>
      <c r="R66">
        <v>0</v>
      </c>
      <c r="S66">
        <v>0</v>
      </c>
      <c r="T66">
        <v>0</v>
      </c>
      <c r="U66">
        <v>0</v>
      </c>
      <c r="V66">
        <v>0</v>
      </c>
      <c r="W66">
        <v>0</v>
      </c>
    </row>
    <row r="67" spans="1:23" x14ac:dyDescent="0.3">
      <c r="A67" s="583"/>
      <c r="B67" s="11" t="s">
        <v>135</v>
      </c>
      <c r="C67" s="3">
        <v>0</v>
      </c>
      <c r="D67" s="3">
        <v>0</v>
      </c>
      <c r="E67" s="3">
        <v>0</v>
      </c>
      <c r="F67" s="3">
        <v>0</v>
      </c>
      <c r="G67" s="3">
        <v>0</v>
      </c>
      <c r="H67" s="3">
        <v>0</v>
      </c>
      <c r="I67" s="3">
        <v>0</v>
      </c>
      <c r="J67" s="3">
        <v>0</v>
      </c>
      <c r="K67" s="3">
        <v>0</v>
      </c>
      <c r="L67" s="3">
        <v>0</v>
      </c>
      <c r="M67" s="3">
        <v>0</v>
      </c>
      <c r="N67" s="208">
        <f t="shared" si="17"/>
        <v>0</v>
      </c>
      <c r="O67" s="93">
        <f t="shared" si="16"/>
        <v>0</v>
      </c>
      <c r="Q67">
        <v>0</v>
      </c>
      <c r="R67">
        <v>0</v>
      </c>
      <c r="S67">
        <v>0</v>
      </c>
      <c r="T67">
        <v>0</v>
      </c>
      <c r="U67">
        <v>0</v>
      </c>
      <c r="V67">
        <v>0</v>
      </c>
      <c r="W67">
        <v>0</v>
      </c>
    </row>
    <row r="68" spans="1:23" x14ac:dyDescent="0.3">
      <c r="A68" s="583"/>
      <c r="B68" s="11" t="s">
        <v>136</v>
      </c>
      <c r="C68" s="3">
        <v>0</v>
      </c>
      <c r="D68" s="3">
        <v>0</v>
      </c>
      <c r="E68" s="3">
        <v>0</v>
      </c>
      <c r="F68" s="3">
        <v>0</v>
      </c>
      <c r="G68" s="3">
        <v>0</v>
      </c>
      <c r="H68" s="3">
        <v>0</v>
      </c>
      <c r="I68" s="3">
        <v>0</v>
      </c>
      <c r="J68" s="3">
        <v>0</v>
      </c>
      <c r="K68" s="3">
        <v>0</v>
      </c>
      <c r="L68" s="3">
        <v>0</v>
      </c>
      <c r="M68" s="3">
        <v>0</v>
      </c>
      <c r="N68" s="208">
        <f t="shared" si="17"/>
        <v>0</v>
      </c>
      <c r="O68" s="93">
        <f t="shared" si="16"/>
        <v>0</v>
      </c>
      <c r="Q68">
        <v>0</v>
      </c>
      <c r="R68">
        <v>0</v>
      </c>
      <c r="S68">
        <v>0</v>
      </c>
      <c r="T68">
        <v>0</v>
      </c>
      <c r="U68">
        <v>0</v>
      </c>
      <c r="V68">
        <v>0</v>
      </c>
      <c r="W68">
        <v>0</v>
      </c>
    </row>
    <row r="69" spans="1:23" x14ac:dyDescent="0.3">
      <c r="A69" s="583"/>
      <c r="B69" s="11" t="s">
        <v>137</v>
      </c>
      <c r="C69" s="3">
        <v>0</v>
      </c>
      <c r="D69" s="3">
        <v>0</v>
      </c>
      <c r="E69" s="3">
        <v>0</v>
      </c>
      <c r="F69" s="3">
        <v>0</v>
      </c>
      <c r="G69" s="3">
        <v>0</v>
      </c>
      <c r="H69" s="3">
        <v>0</v>
      </c>
      <c r="I69" s="3">
        <v>0</v>
      </c>
      <c r="J69" s="3">
        <v>0</v>
      </c>
      <c r="K69" s="3">
        <v>0</v>
      </c>
      <c r="L69" s="3">
        <v>0</v>
      </c>
      <c r="M69" s="3">
        <v>0</v>
      </c>
      <c r="N69" s="208">
        <f t="shared" si="17"/>
        <v>0</v>
      </c>
      <c r="O69" s="93">
        <f t="shared" si="16"/>
        <v>0</v>
      </c>
      <c r="Q69">
        <v>0</v>
      </c>
      <c r="R69">
        <v>0</v>
      </c>
      <c r="S69">
        <v>0</v>
      </c>
      <c r="T69">
        <v>0</v>
      </c>
      <c r="U69">
        <v>0</v>
      </c>
      <c r="V69">
        <v>0</v>
      </c>
      <c r="W69">
        <v>0</v>
      </c>
    </row>
    <row r="70" spans="1:23" ht="15" thickBot="1" x14ac:dyDescent="0.35">
      <c r="A70" s="584"/>
      <c r="B70" s="250" t="s">
        <v>138</v>
      </c>
      <c r="C70" s="3">
        <v>0</v>
      </c>
      <c r="D70" s="3">
        <v>0</v>
      </c>
      <c r="E70" s="3">
        <v>0</v>
      </c>
      <c r="F70" s="3">
        <v>0</v>
      </c>
      <c r="G70" s="3">
        <v>0</v>
      </c>
      <c r="H70" s="3">
        <v>0</v>
      </c>
      <c r="I70" s="3">
        <v>0</v>
      </c>
      <c r="J70" s="3">
        <v>0</v>
      </c>
      <c r="K70" s="3">
        <v>0</v>
      </c>
      <c r="L70" s="3">
        <v>0</v>
      </c>
      <c r="M70" s="3">
        <v>0</v>
      </c>
      <c r="N70" s="208">
        <f t="shared" si="17"/>
        <v>0</v>
      </c>
      <c r="O70" s="93">
        <f t="shared" si="16"/>
        <v>0</v>
      </c>
      <c r="Q70">
        <v>0</v>
      </c>
      <c r="R70">
        <v>0</v>
      </c>
      <c r="S70">
        <v>0</v>
      </c>
      <c r="T70">
        <v>0</v>
      </c>
      <c r="U70">
        <v>0</v>
      </c>
      <c r="V70">
        <v>0</v>
      </c>
      <c r="W70">
        <v>0</v>
      </c>
    </row>
    <row r="71" spans="1:23" ht="21.6" thickBot="1" x14ac:dyDescent="0.45">
      <c r="A71" s="95"/>
      <c r="B71" s="251" t="s">
        <v>139</v>
      </c>
      <c r="C71" s="252">
        <f t="shared" ref="C71:N71" si="18">SUM(C60:C70)</f>
        <v>2646447.35</v>
      </c>
      <c r="D71" s="252">
        <f t="shared" si="18"/>
        <v>1872106.2000000002</v>
      </c>
      <c r="E71" s="252">
        <f t="shared" si="18"/>
        <v>1985825.54</v>
      </c>
      <c r="F71" s="252">
        <f t="shared" si="18"/>
        <v>2042872.62</v>
      </c>
      <c r="G71" s="252">
        <f t="shared" si="18"/>
        <v>3422985.9399999995</v>
      </c>
      <c r="H71" s="252">
        <f t="shared" si="18"/>
        <v>3618033.42</v>
      </c>
      <c r="I71" s="252">
        <f t="shared" si="18"/>
        <v>4434365.91</v>
      </c>
      <c r="J71" s="252">
        <f t="shared" si="18"/>
        <v>5878670.7700000005</v>
      </c>
      <c r="K71" s="252">
        <f t="shared" si="18"/>
        <v>4680501.4399999995</v>
      </c>
      <c r="L71" s="253">
        <f t="shared" si="18"/>
        <v>3269711.8600000003</v>
      </c>
      <c r="M71" s="253">
        <f t="shared" si="18"/>
        <v>2175117.29</v>
      </c>
      <c r="N71" s="256">
        <f t="shared" si="18"/>
        <v>2727868.62</v>
      </c>
      <c r="O71" s="96">
        <f t="shared" si="16"/>
        <v>38754506.959999993</v>
      </c>
      <c r="Q71">
        <f t="shared" ref="Q71:W71" si="19">SUM(Q60:Q70)</f>
        <v>2121790.12</v>
      </c>
      <c r="R71">
        <f t="shared" si="19"/>
        <v>606078.5</v>
      </c>
      <c r="S71">
        <f t="shared" si="19"/>
        <v>0</v>
      </c>
      <c r="T71">
        <f t="shared" si="19"/>
        <v>0</v>
      </c>
      <c r="U71">
        <f t="shared" si="19"/>
        <v>0</v>
      </c>
      <c r="V71">
        <f t="shared" si="19"/>
        <v>0</v>
      </c>
      <c r="W71">
        <f t="shared" si="19"/>
        <v>0</v>
      </c>
    </row>
    <row r="72" spans="1:23" ht="21.6" thickBot="1" x14ac:dyDescent="0.45">
      <c r="A72" s="95"/>
      <c r="F72" s="94">
        <v>0</v>
      </c>
      <c r="L72" s="121"/>
      <c r="M72" s="121"/>
      <c r="N72" s="121"/>
    </row>
    <row r="73" spans="1:23" ht="21.6" thickBot="1" x14ac:dyDescent="0.45">
      <c r="A73" s="95"/>
      <c r="B73" s="247" t="s">
        <v>117</v>
      </c>
      <c r="C73" s="248">
        <v>43850</v>
      </c>
      <c r="D73" s="248">
        <v>43882</v>
      </c>
      <c r="E73" s="248">
        <v>43914</v>
      </c>
      <c r="F73" s="248">
        <v>43946</v>
      </c>
      <c r="G73" s="248">
        <v>43978</v>
      </c>
      <c r="H73" s="248">
        <v>44010</v>
      </c>
      <c r="I73" s="248">
        <v>44042</v>
      </c>
      <c r="J73" s="248">
        <v>44074</v>
      </c>
      <c r="K73" s="248">
        <v>44076</v>
      </c>
      <c r="L73" s="248">
        <v>44107</v>
      </c>
      <c r="M73" s="248">
        <v>44140</v>
      </c>
      <c r="N73" s="255" t="s">
        <v>126</v>
      </c>
      <c r="O73" s="249" t="s">
        <v>44</v>
      </c>
      <c r="Q73" s="48">
        <v>44166</v>
      </c>
      <c r="R73" s="48">
        <v>44197</v>
      </c>
      <c r="S73" s="48">
        <v>44228</v>
      </c>
      <c r="T73" s="48">
        <v>44256</v>
      </c>
      <c r="U73" s="48">
        <v>44287</v>
      </c>
      <c r="V73" s="48">
        <v>44317</v>
      </c>
      <c r="W73" s="48">
        <v>44348</v>
      </c>
    </row>
    <row r="74" spans="1:23" x14ac:dyDescent="0.3">
      <c r="A74" s="582" t="s">
        <v>145</v>
      </c>
      <c r="B74" s="11" t="s">
        <v>128</v>
      </c>
      <c r="C74" s="3">
        <v>0</v>
      </c>
      <c r="D74" s="3">
        <v>0</v>
      </c>
      <c r="E74" s="3">
        <v>0</v>
      </c>
      <c r="F74" s="3">
        <v>0</v>
      </c>
      <c r="G74" s="3">
        <v>0</v>
      </c>
      <c r="H74" s="3">
        <v>0</v>
      </c>
      <c r="I74" s="3">
        <v>0</v>
      </c>
      <c r="J74" s="3">
        <v>0</v>
      </c>
      <c r="K74" s="3">
        <v>0</v>
      </c>
      <c r="L74" s="3">
        <v>0</v>
      </c>
      <c r="M74" s="3">
        <v>0</v>
      </c>
      <c r="N74" s="208">
        <f>SUM(Q74:W74)</f>
        <v>0</v>
      </c>
      <c r="O74" s="93">
        <f t="shared" ref="O74:O85" si="20">SUM(C74:N74)</f>
        <v>0</v>
      </c>
      <c r="P74" s="257"/>
      <c r="Q74">
        <v>0</v>
      </c>
      <c r="R74">
        <v>0</v>
      </c>
      <c r="S74">
        <v>0</v>
      </c>
      <c r="T74">
        <v>0</v>
      </c>
      <c r="U74">
        <v>0</v>
      </c>
      <c r="V74">
        <v>0</v>
      </c>
      <c r="W74">
        <v>0</v>
      </c>
    </row>
    <row r="75" spans="1:23" x14ac:dyDescent="0.3">
      <c r="A75" s="583"/>
      <c r="B75" s="13" t="s">
        <v>129</v>
      </c>
      <c r="C75" s="3">
        <v>0</v>
      </c>
      <c r="D75" s="3">
        <v>0</v>
      </c>
      <c r="E75" s="3">
        <v>0</v>
      </c>
      <c r="F75" s="3">
        <v>0</v>
      </c>
      <c r="G75" s="3">
        <v>0</v>
      </c>
      <c r="H75" s="3">
        <v>0</v>
      </c>
      <c r="I75" s="3">
        <v>0</v>
      </c>
      <c r="J75" s="3">
        <v>0</v>
      </c>
      <c r="K75" s="3">
        <v>0</v>
      </c>
      <c r="L75" s="3">
        <v>0</v>
      </c>
      <c r="M75" s="3">
        <v>0</v>
      </c>
      <c r="N75" s="208">
        <f t="shared" ref="N75:N84" si="21">SUM(Q75:W75)</f>
        <v>0</v>
      </c>
      <c r="O75" s="93">
        <f t="shared" si="20"/>
        <v>0</v>
      </c>
      <c r="Q75">
        <v>0</v>
      </c>
      <c r="R75">
        <v>0</v>
      </c>
      <c r="S75">
        <v>0</v>
      </c>
      <c r="T75">
        <v>0</v>
      </c>
      <c r="U75">
        <v>0</v>
      </c>
      <c r="V75">
        <v>0</v>
      </c>
      <c r="W75">
        <v>0</v>
      </c>
    </row>
    <row r="76" spans="1:23" x14ac:dyDescent="0.3">
      <c r="A76" s="583"/>
      <c r="B76" s="11" t="s">
        <v>130</v>
      </c>
      <c r="C76" s="3">
        <v>0</v>
      </c>
      <c r="D76" s="3">
        <v>0</v>
      </c>
      <c r="E76" s="3">
        <v>0</v>
      </c>
      <c r="F76" s="3">
        <v>0</v>
      </c>
      <c r="G76" s="3">
        <v>0</v>
      </c>
      <c r="H76" s="3">
        <v>0</v>
      </c>
      <c r="I76" s="3">
        <v>0</v>
      </c>
      <c r="J76" s="3">
        <v>0</v>
      </c>
      <c r="K76" s="3">
        <v>0</v>
      </c>
      <c r="L76" s="3">
        <v>0</v>
      </c>
      <c r="M76" s="3">
        <v>0</v>
      </c>
      <c r="N76" s="208">
        <f t="shared" si="21"/>
        <v>0</v>
      </c>
      <c r="O76" s="93">
        <f t="shared" si="20"/>
        <v>0</v>
      </c>
      <c r="Q76">
        <v>0</v>
      </c>
      <c r="R76">
        <v>0</v>
      </c>
      <c r="S76">
        <v>0</v>
      </c>
      <c r="T76">
        <v>0</v>
      </c>
      <c r="U76">
        <v>0</v>
      </c>
      <c r="V76">
        <v>0</v>
      </c>
      <c r="W76">
        <v>0</v>
      </c>
    </row>
    <row r="77" spans="1:23" x14ac:dyDescent="0.3">
      <c r="A77" s="583"/>
      <c r="B77" s="11" t="s">
        <v>131</v>
      </c>
      <c r="C77" s="3">
        <v>0</v>
      </c>
      <c r="D77" s="3">
        <v>0</v>
      </c>
      <c r="E77" s="3">
        <v>0</v>
      </c>
      <c r="F77" s="3">
        <v>0</v>
      </c>
      <c r="G77" s="3">
        <v>0</v>
      </c>
      <c r="H77" s="3">
        <v>0</v>
      </c>
      <c r="I77" s="3">
        <v>0</v>
      </c>
      <c r="J77" s="3">
        <v>0</v>
      </c>
      <c r="K77" s="3">
        <v>0</v>
      </c>
      <c r="L77" s="3">
        <v>0</v>
      </c>
      <c r="M77" s="3">
        <v>0</v>
      </c>
      <c r="N77" s="208">
        <f t="shared" si="21"/>
        <v>0</v>
      </c>
      <c r="O77" s="93">
        <f t="shared" si="20"/>
        <v>0</v>
      </c>
      <c r="Q77">
        <v>0</v>
      </c>
      <c r="R77">
        <v>0</v>
      </c>
      <c r="S77">
        <v>0</v>
      </c>
      <c r="T77">
        <v>0</v>
      </c>
      <c r="U77">
        <v>0</v>
      </c>
      <c r="V77">
        <v>0</v>
      </c>
      <c r="W77">
        <v>0</v>
      </c>
    </row>
    <row r="78" spans="1:23" x14ac:dyDescent="0.3">
      <c r="A78" s="583"/>
      <c r="B78" s="13" t="s">
        <v>132</v>
      </c>
      <c r="C78" s="3">
        <v>0</v>
      </c>
      <c r="D78" s="3">
        <v>0</v>
      </c>
      <c r="E78" s="3">
        <v>0</v>
      </c>
      <c r="F78" s="3">
        <v>0</v>
      </c>
      <c r="G78" s="3">
        <v>0</v>
      </c>
      <c r="H78" s="3">
        <v>0</v>
      </c>
      <c r="I78" s="3">
        <v>0</v>
      </c>
      <c r="J78" s="3">
        <v>0</v>
      </c>
      <c r="K78" s="3">
        <v>0</v>
      </c>
      <c r="L78" s="3">
        <v>0</v>
      </c>
      <c r="M78" s="3">
        <v>0</v>
      </c>
      <c r="N78" s="208">
        <f t="shared" si="21"/>
        <v>0</v>
      </c>
      <c r="O78" s="93">
        <f t="shared" si="20"/>
        <v>0</v>
      </c>
      <c r="Q78">
        <v>0</v>
      </c>
      <c r="R78">
        <v>0</v>
      </c>
      <c r="S78">
        <v>0</v>
      </c>
      <c r="T78">
        <v>0</v>
      </c>
      <c r="U78">
        <v>0</v>
      </c>
      <c r="V78">
        <v>0</v>
      </c>
      <c r="W78">
        <v>0</v>
      </c>
    </row>
    <row r="79" spans="1:23" x14ac:dyDescent="0.3">
      <c r="A79" s="583"/>
      <c r="B79" s="11" t="s">
        <v>133</v>
      </c>
      <c r="C79" s="3">
        <v>782290.42</v>
      </c>
      <c r="D79" s="3">
        <v>2342671.81</v>
      </c>
      <c r="E79" s="3">
        <v>3843932.67</v>
      </c>
      <c r="F79" s="3">
        <v>1381998.46</v>
      </c>
      <c r="G79" s="3">
        <v>2351825.77</v>
      </c>
      <c r="H79" s="3">
        <v>7051619.6399999997</v>
      </c>
      <c r="I79" s="3">
        <v>10558987.07</v>
      </c>
      <c r="J79" s="3">
        <v>11948156.279999999</v>
      </c>
      <c r="K79" s="3">
        <v>11552550.09</v>
      </c>
      <c r="L79" s="3">
        <v>13985883.74</v>
      </c>
      <c r="M79" s="3">
        <v>13396009.91</v>
      </c>
      <c r="N79" s="208">
        <f t="shared" si="21"/>
        <v>26106479.780000001</v>
      </c>
      <c r="O79" s="93">
        <f t="shared" si="20"/>
        <v>105302405.64</v>
      </c>
      <c r="Q79">
        <v>5907888.3300000001</v>
      </c>
      <c r="R79">
        <v>20198591.449999999</v>
      </c>
      <c r="S79">
        <v>0</v>
      </c>
      <c r="T79">
        <v>0</v>
      </c>
      <c r="U79">
        <v>0</v>
      </c>
      <c r="V79">
        <v>0</v>
      </c>
      <c r="W79">
        <v>0</v>
      </c>
    </row>
    <row r="80" spans="1:23" x14ac:dyDescent="0.3">
      <c r="A80" s="583"/>
      <c r="B80" s="11" t="s">
        <v>134</v>
      </c>
      <c r="C80" s="3">
        <v>0</v>
      </c>
      <c r="D80" s="3">
        <v>0</v>
      </c>
      <c r="E80" s="3">
        <v>0</v>
      </c>
      <c r="F80" s="3">
        <v>0</v>
      </c>
      <c r="G80" s="3">
        <v>0</v>
      </c>
      <c r="H80" s="3">
        <v>0</v>
      </c>
      <c r="I80" s="3">
        <v>0</v>
      </c>
      <c r="J80" s="3">
        <v>0</v>
      </c>
      <c r="K80" s="3">
        <v>0</v>
      </c>
      <c r="L80" s="3">
        <v>0</v>
      </c>
      <c r="M80" s="3">
        <v>0</v>
      </c>
      <c r="N80" s="208">
        <f t="shared" si="21"/>
        <v>0</v>
      </c>
      <c r="O80" s="93">
        <f t="shared" si="20"/>
        <v>0</v>
      </c>
      <c r="Q80">
        <v>0</v>
      </c>
      <c r="R80">
        <v>0</v>
      </c>
      <c r="S80">
        <v>0</v>
      </c>
      <c r="T80">
        <v>0</v>
      </c>
      <c r="U80">
        <v>0</v>
      </c>
      <c r="V80">
        <v>0</v>
      </c>
      <c r="W80">
        <v>0</v>
      </c>
    </row>
    <row r="81" spans="1:23" x14ac:dyDescent="0.3">
      <c r="A81" s="583"/>
      <c r="B81" s="11" t="s">
        <v>135</v>
      </c>
      <c r="C81" s="3">
        <v>0</v>
      </c>
      <c r="D81" s="3">
        <v>0</v>
      </c>
      <c r="E81" s="3">
        <v>0</v>
      </c>
      <c r="F81" s="3">
        <v>0</v>
      </c>
      <c r="G81" s="3">
        <v>0</v>
      </c>
      <c r="H81" s="3">
        <v>0</v>
      </c>
      <c r="I81" s="3">
        <v>0</v>
      </c>
      <c r="J81" s="3">
        <v>0</v>
      </c>
      <c r="K81" s="3">
        <v>0</v>
      </c>
      <c r="L81" s="3">
        <v>0</v>
      </c>
      <c r="M81" s="3">
        <v>0</v>
      </c>
      <c r="N81" s="208">
        <f t="shared" si="21"/>
        <v>0</v>
      </c>
      <c r="O81" s="93">
        <f t="shared" si="20"/>
        <v>0</v>
      </c>
      <c r="Q81">
        <v>0</v>
      </c>
      <c r="R81">
        <v>0</v>
      </c>
      <c r="S81">
        <v>0</v>
      </c>
      <c r="T81">
        <v>0</v>
      </c>
      <c r="U81">
        <v>0</v>
      </c>
      <c r="V81">
        <v>0</v>
      </c>
      <c r="W81">
        <v>0</v>
      </c>
    </row>
    <row r="82" spans="1:23" x14ac:dyDescent="0.3">
      <c r="A82" s="583"/>
      <c r="B82" s="11" t="s">
        <v>136</v>
      </c>
      <c r="C82" s="3">
        <v>0</v>
      </c>
      <c r="D82" s="3">
        <v>0</v>
      </c>
      <c r="E82" s="3">
        <v>0</v>
      </c>
      <c r="F82" s="3">
        <v>0</v>
      </c>
      <c r="G82" s="3">
        <v>0</v>
      </c>
      <c r="H82" s="3">
        <v>0</v>
      </c>
      <c r="I82" s="3">
        <v>0</v>
      </c>
      <c r="J82" s="3">
        <v>0</v>
      </c>
      <c r="K82" s="3">
        <v>0</v>
      </c>
      <c r="L82" s="3">
        <v>0</v>
      </c>
      <c r="M82" s="3">
        <v>0</v>
      </c>
      <c r="N82" s="208">
        <f t="shared" si="21"/>
        <v>0</v>
      </c>
      <c r="O82" s="93">
        <f t="shared" si="20"/>
        <v>0</v>
      </c>
      <c r="Q82">
        <v>0</v>
      </c>
      <c r="R82">
        <v>0</v>
      </c>
      <c r="S82">
        <v>0</v>
      </c>
      <c r="T82">
        <v>0</v>
      </c>
      <c r="U82">
        <v>0</v>
      </c>
      <c r="V82">
        <v>0</v>
      </c>
      <c r="W82">
        <v>0</v>
      </c>
    </row>
    <row r="83" spans="1:23" x14ac:dyDescent="0.3">
      <c r="A83" s="583"/>
      <c r="B83" s="11" t="s">
        <v>137</v>
      </c>
      <c r="C83" s="3">
        <v>0</v>
      </c>
      <c r="D83" s="3">
        <v>0</v>
      </c>
      <c r="E83" s="3">
        <v>0</v>
      </c>
      <c r="F83" s="3">
        <v>0</v>
      </c>
      <c r="G83" s="3">
        <v>0</v>
      </c>
      <c r="H83" s="3">
        <v>0</v>
      </c>
      <c r="I83" s="3">
        <v>0</v>
      </c>
      <c r="J83" s="3">
        <v>0</v>
      </c>
      <c r="K83" s="3">
        <v>0</v>
      </c>
      <c r="L83" s="3">
        <v>0</v>
      </c>
      <c r="M83" s="3">
        <v>0</v>
      </c>
      <c r="N83" s="208">
        <f t="shared" si="21"/>
        <v>0</v>
      </c>
      <c r="O83" s="93">
        <f t="shared" si="20"/>
        <v>0</v>
      </c>
      <c r="Q83">
        <v>0</v>
      </c>
      <c r="R83">
        <v>0</v>
      </c>
      <c r="S83">
        <v>0</v>
      </c>
      <c r="T83">
        <v>0</v>
      </c>
      <c r="U83">
        <v>0</v>
      </c>
      <c r="V83">
        <v>0</v>
      </c>
      <c r="W83">
        <v>0</v>
      </c>
    </row>
    <row r="84" spans="1:23" ht="15" thickBot="1" x14ac:dyDescent="0.35">
      <c r="A84" s="584"/>
      <c r="B84" s="250" t="s">
        <v>138</v>
      </c>
      <c r="C84" s="3">
        <v>0</v>
      </c>
      <c r="D84" s="3">
        <v>0</v>
      </c>
      <c r="E84" s="3">
        <v>0</v>
      </c>
      <c r="F84" s="3">
        <v>0</v>
      </c>
      <c r="G84" s="3">
        <v>0</v>
      </c>
      <c r="H84" s="3">
        <v>0</v>
      </c>
      <c r="I84" s="3">
        <v>0</v>
      </c>
      <c r="J84" s="3">
        <v>0</v>
      </c>
      <c r="K84" s="3">
        <v>0</v>
      </c>
      <c r="L84" s="3">
        <v>0</v>
      </c>
      <c r="M84" s="3">
        <v>0</v>
      </c>
      <c r="N84" s="208">
        <f t="shared" si="21"/>
        <v>0</v>
      </c>
      <c r="O84" s="93">
        <f t="shared" si="20"/>
        <v>0</v>
      </c>
      <c r="Q84">
        <v>0</v>
      </c>
      <c r="R84">
        <v>0</v>
      </c>
      <c r="S84">
        <v>0</v>
      </c>
      <c r="T84">
        <v>0</v>
      </c>
      <c r="U84">
        <v>0</v>
      </c>
      <c r="V84">
        <v>0</v>
      </c>
      <c r="W84">
        <v>0</v>
      </c>
    </row>
    <row r="85" spans="1:23" ht="21.6" thickBot="1" x14ac:dyDescent="0.45">
      <c r="A85" s="95"/>
      <c r="B85" s="251" t="s">
        <v>139</v>
      </c>
      <c r="C85" s="252">
        <f t="shared" ref="C85:N85" si="22">SUM(C74:C84)</f>
        <v>782290.42</v>
      </c>
      <c r="D85" s="252">
        <f t="shared" si="22"/>
        <v>2342671.81</v>
      </c>
      <c r="E85" s="252">
        <f t="shared" si="22"/>
        <v>3843932.67</v>
      </c>
      <c r="F85" s="252">
        <f t="shared" si="22"/>
        <v>1381998.46</v>
      </c>
      <c r="G85" s="252">
        <f t="shared" si="22"/>
        <v>2351825.77</v>
      </c>
      <c r="H85" s="252">
        <f t="shared" si="22"/>
        <v>7051619.6399999997</v>
      </c>
      <c r="I85" s="252">
        <f t="shared" si="22"/>
        <v>10558987.07</v>
      </c>
      <c r="J85" s="252">
        <f t="shared" si="22"/>
        <v>11948156.279999999</v>
      </c>
      <c r="K85" s="252">
        <f t="shared" si="22"/>
        <v>11552550.09</v>
      </c>
      <c r="L85" s="253">
        <f t="shared" si="22"/>
        <v>13985883.74</v>
      </c>
      <c r="M85" s="253">
        <f t="shared" si="22"/>
        <v>13396009.91</v>
      </c>
      <c r="N85" s="256">
        <f t="shared" si="22"/>
        <v>26106479.780000001</v>
      </c>
      <c r="O85" s="96">
        <f t="shared" si="20"/>
        <v>105302405.64</v>
      </c>
      <c r="Q85">
        <f t="shared" ref="Q85:W85" si="23">SUM(Q74:Q84)</f>
        <v>5907888.3300000001</v>
      </c>
      <c r="R85">
        <f t="shared" si="23"/>
        <v>20198591.449999999</v>
      </c>
      <c r="S85">
        <f t="shared" si="23"/>
        <v>0</v>
      </c>
      <c r="T85">
        <f t="shared" si="23"/>
        <v>0</v>
      </c>
      <c r="U85">
        <f t="shared" si="23"/>
        <v>0</v>
      </c>
      <c r="V85">
        <f t="shared" si="23"/>
        <v>0</v>
      </c>
      <c r="W85">
        <f t="shared" si="23"/>
        <v>0</v>
      </c>
    </row>
    <row r="86" spans="1:23" ht="21.6" thickBot="1" x14ac:dyDescent="0.45">
      <c r="A86" s="95"/>
      <c r="F86" s="94">
        <v>0</v>
      </c>
      <c r="L86" s="121"/>
      <c r="M86" s="121"/>
      <c r="N86" s="121"/>
    </row>
    <row r="87" spans="1:23" ht="21.6" thickBot="1" x14ac:dyDescent="0.45">
      <c r="A87" s="95"/>
      <c r="B87" s="247" t="s">
        <v>117</v>
      </c>
      <c r="C87" s="248">
        <v>43850</v>
      </c>
      <c r="D87" s="248">
        <v>43882</v>
      </c>
      <c r="E87" s="248">
        <v>43914</v>
      </c>
      <c r="F87" s="248">
        <v>43946</v>
      </c>
      <c r="G87" s="248">
        <v>43978</v>
      </c>
      <c r="H87" s="248">
        <v>44010</v>
      </c>
      <c r="I87" s="248">
        <v>44042</v>
      </c>
      <c r="J87" s="248">
        <v>44074</v>
      </c>
      <c r="K87" s="248">
        <v>44076</v>
      </c>
      <c r="L87" s="248">
        <v>44107</v>
      </c>
      <c r="M87" s="248">
        <v>44140</v>
      </c>
      <c r="N87" s="255" t="s">
        <v>126</v>
      </c>
      <c r="O87" s="249" t="s">
        <v>44</v>
      </c>
      <c r="Q87" s="48">
        <v>44166</v>
      </c>
      <c r="R87" s="48">
        <v>44197</v>
      </c>
      <c r="S87" s="48">
        <v>44228</v>
      </c>
      <c r="T87" s="48">
        <v>44256</v>
      </c>
      <c r="U87" s="48">
        <v>44287</v>
      </c>
      <c r="V87" s="48">
        <v>44317</v>
      </c>
      <c r="W87" s="48">
        <v>44348</v>
      </c>
    </row>
    <row r="88" spans="1:23" x14ac:dyDescent="0.3">
      <c r="A88" s="585" t="s">
        <v>146</v>
      </c>
      <c r="B88" s="11" t="s">
        <v>128</v>
      </c>
      <c r="C88" s="3">
        <v>0</v>
      </c>
      <c r="D88" s="3">
        <v>0</v>
      </c>
      <c r="E88" s="3">
        <v>0</v>
      </c>
      <c r="F88" s="3">
        <v>3253.83</v>
      </c>
      <c r="G88" s="3">
        <v>0</v>
      </c>
      <c r="H88" s="3">
        <v>662.28</v>
      </c>
      <c r="I88" s="3">
        <v>0</v>
      </c>
      <c r="J88" s="3">
        <v>0</v>
      </c>
      <c r="K88" s="3">
        <v>0</v>
      </c>
      <c r="L88" s="3">
        <v>4131.5</v>
      </c>
      <c r="M88" s="3">
        <v>215498</v>
      </c>
      <c r="N88" s="208">
        <f>SUM(Q88:W88)</f>
        <v>0</v>
      </c>
      <c r="O88" s="93">
        <f t="shared" ref="O88:O99" si="24">SUM(C88:N88)</f>
        <v>223545.61</v>
      </c>
      <c r="P88" s="257"/>
      <c r="Q88">
        <v>0</v>
      </c>
      <c r="R88">
        <v>0</v>
      </c>
      <c r="S88">
        <v>0</v>
      </c>
      <c r="T88">
        <v>0</v>
      </c>
      <c r="U88">
        <v>0</v>
      </c>
      <c r="V88">
        <v>0</v>
      </c>
      <c r="W88">
        <v>0</v>
      </c>
    </row>
    <row r="89" spans="1:23" x14ac:dyDescent="0.3">
      <c r="A89" s="586"/>
      <c r="B89" s="13" t="s">
        <v>129</v>
      </c>
      <c r="C89" s="3">
        <v>0</v>
      </c>
      <c r="D89" s="3">
        <v>3762.68</v>
      </c>
      <c r="E89" s="3">
        <v>0</v>
      </c>
      <c r="F89" s="3">
        <v>35106.29</v>
      </c>
      <c r="G89" s="3">
        <v>22175.919999999998</v>
      </c>
      <c r="H89" s="3">
        <v>0</v>
      </c>
      <c r="I89" s="3">
        <v>0</v>
      </c>
      <c r="J89" s="3">
        <v>17307.36</v>
      </c>
      <c r="K89" s="3">
        <v>94722.3</v>
      </c>
      <c r="L89" s="3">
        <v>128065.21</v>
      </c>
      <c r="M89" s="3">
        <v>36301.22</v>
      </c>
      <c r="N89" s="208">
        <f t="shared" ref="N89:N98" si="25">SUM(Q89:W89)</f>
        <v>2565.41</v>
      </c>
      <c r="O89" s="93">
        <f t="shared" si="24"/>
        <v>340006.38999999996</v>
      </c>
      <c r="Q89">
        <v>2565.41</v>
      </c>
      <c r="R89">
        <v>0</v>
      </c>
      <c r="S89">
        <v>0</v>
      </c>
      <c r="T89">
        <v>0</v>
      </c>
      <c r="U89">
        <v>0</v>
      </c>
      <c r="V89">
        <v>0</v>
      </c>
      <c r="W89">
        <v>0</v>
      </c>
    </row>
    <row r="90" spans="1:23" x14ac:dyDescent="0.3">
      <c r="A90" s="586"/>
      <c r="B90" s="11" t="s">
        <v>130</v>
      </c>
      <c r="C90" s="3">
        <v>0</v>
      </c>
      <c r="D90" s="3">
        <v>0</v>
      </c>
      <c r="E90" s="3">
        <v>0</v>
      </c>
      <c r="F90" s="3">
        <v>0</v>
      </c>
      <c r="G90" s="3">
        <v>0</v>
      </c>
      <c r="H90" s="3">
        <v>0</v>
      </c>
      <c r="I90" s="3">
        <v>0</v>
      </c>
      <c r="J90" s="3">
        <v>0</v>
      </c>
      <c r="K90" s="3">
        <v>0</v>
      </c>
      <c r="L90" s="3">
        <v>0</v>
      </c>
      <c r="M90" s="3">
        <v>0</v>
      </c>
      <c r="N90" s="208">
        <f t="shared" si="25"/>
        <v>0</v>
      </c>
      <c r="O90" s="93">
        <f t="shared" si="24"/>
        <v>0</v>
      </c>
      <c r="Q90">
        <v>0</v>
      </c>
      <c r="R90">
        <v>0</v>
      </c>
      <c r="S90">
        <v>0</v>
      </c>
      <c r="T90">
        <v>0</v>
      </c>
      <c r="U90">
        <v>0</v>
      </c>
      <c r="V90">
        <v>0</v>
      </c>
      <c r="W90">
        <v>0</v>
      </c>
    </row>
    <row r="91" spans="1:23" x14ac:dyDescent="0.3">
      <c r="A91" s="586"/>
      <c r="B91" s="11" t="s">
        <v>131</v>
      </c>
      <c r="C91" s="3">
        <v>0</v>
      </c>
      <c r="D91" s="3">
        <v>16020.8</v>
      </c>
      <c r="E91" s="3">
        <v>0</v>
      </c>
      <c r="F91" s="3">
        <v>170189.43</v>
      </c>
      <c r="G91" s="3">
        <v>0</v>
      </c>
      <c r="H91" s="3">
        <v>0</v>
      </c>
      <c r="I91" s="3">
        <v>0</v>
      </c>
      <c r="J91" s="3">
        <v>102654.3</v>
      </c>
      <c r="K91" s="3">
        <v>524162.7</v>
      </c>
      <c r="L91" s="3">
        <v>743529.81</v>
      </c>
      <c r="M91" s="3">
        <v>202572.14</v>
      </c>
      <c r="N91" s="208">
        <f t="shared" si="25"/>
        <v>14460.73</v>
      </c>
      <c r="O91" s="93">
        <f t="shared" si="24"/>
        <v>1773589.9100000001</v>
      </c>
      <c r="Q91">
        <v>14460.73</v>
      </c>
      <c r="R91">
        <v>0</v>
      </c>
      <c r="S91">
        <v>0</v>
      </c>
      <c r="T91">
        <v>0</v>
      </c>
      <c r="U91">
        <v>0</v>
      </c>
      <c r="V91">
        <v>0</v>
      </c>
      <c r="W91">
        <v>0</v>
      </c>
    </row>
    <row r="92" spans="1:23" x14ac:dyDescent="0.3">
      <c r="A92" s="586"/>
      <c r="B92" s="13" t="s">
        <v>132</v>
      </c>
      <c r="C92" s="3">
        <v>0</v>
      </c>
      <c r="D92" s="3">
        <v>0</v>
      </c>
      <c r="E92" s="3">
        <v>0</v>
      </c>
      <c r="F92" s="3">
        <v>0</v>
      </c>
      <c r="G92" s="3">
        <v>0</v>
      </c>
      <c r="H92" s="3">
        <v>0</v>
      </c>
      <c r="I92" s="3">
        <v>0</v>
      </c>
      <c r="J92" s="3">
        <v>0</v>
      </c>
      <c r="K92" s="3">
        <v>0</v>
      </c>
      <c r="L92" s="3">
        <v>0</v>
      </c>
      <c r="M92" s="3">
        <v>0</v>
      </c>
      <c r="N92" s="208">
        <f t="shared" si="25"/>
        <v>0</v>
      </c>
      <c r="O92" s="93">
        <f t="shared" si="24"/>
        <v>0</v>
      </c>
      <c r="Q92">
        <v>0</v>
      </c>
      <c r="R92">
        <v>0</v>
      </c>
      <c r="S92">
        <v>0</v>
      </c>
      <c r="T92">
        <v>0</v>
      </c>
      <c r="U92">
        <v>0</v>
      </c>
      <c r="V92">
        <v>0</v>
      </c>
      <c r="W92">
        <v>0</v>
      </c>
    </row>
    <row r="93" spans="1:23" x14ac:dyDescent="0.3">
      <c r="A93" s="586"/>
      <c r="B93" s="11" t="s">
        <v>133</v>
      </c>
      <c r="C93" s="3">
        <v>0</v>
      </c>
      <c r="D93" s="3">
        <v>0</v>
      </c>
      <c r="E93" s="3">
        <v>0</v>
      </c>
      <c r="F93" s="3">
        <v>131533.75</v>
      </c>
      <c r="G93" s="3">
        <v>0</v>
      </c>
      <c r="H93" s="3">
        <v>0</v>
      </c>
      <c r="I93" s="3">
        <v>0</v>
      </c>
      <c r="J93" s="3">
        <v>0</v>
      </c>
      <c r="K93" s="3">
        <v>0</v>
      </c>
      <c r="L93" s="3">
        <v>12197.46</v>
      </c>
      <c r="M93" s="3">
        <v>-29405.1</v>
      </c>
      <c r="N93" s="208">
        <f t="shared" si="25"/>
        <v>19378.86</v>
      </c>
      <c r="O93" s="93">
        <f t="shared" si="24"/>
        <v>133704.96999999997</v>
      </c>
      <c r="Q93">
        <v>19378.86</v>
      </c>
      <c r="R93">
        <v>0</v>
      </c>
      <c r="S93">
        <v>0</v>
      </c>
      <c r="T93">
        <v>0</v>
      </c>
      <c r="U93">
        <v>0</v>
      </c>
      <c r="V93">
        <v>0</v>
      </c>
      <c r="W93">
        <v>0</v>
      </c>
    </row>
    <row r="94" spans="1:23" x14ac:dyDescent="0.3">
      <c r="A94" s="586"/>
      <c r="B94" s="11" t="s">
        <v>134</v>
      </c>
      <c r="C94" s="3">
        <v>0</v>
      </c>
      <c r="D94" s="3">
        <v>0</v>
      </c>
      <c r="E94" s="3">
        <v>0</v>
      </c>
      <c r="F94" s="3">
        <v>0</v>
      </c>
      <c r="G94" s="3">
        <v>0</v>
      </c>
      <c r="H94" s="3">
        <v>0</v>
      </c>
      <c r="I94" s="3">
        <v>0</v>
      </c>
      <c r="J94" s="3">
        <v>0</v>
      </c>
      <c r="K94" s="3">
        <v>0</v>
      </c>
      <c r="L94" s="3">
        <v>0</v>
      </c>
      <c r="M94" s="3">
        <v>0</v>
      </c>
      <c r="N94" s="208">
        <f t="shared" si="25"/>
        <v>0</v>
      </c>
      <c r="O94" s="93">
        <f t="shared" si="24"/>
        <v>0</v>
      </c>
      <c r="Q94">
        <v>0</v>
      </c>
      <c r="R94">
        <v>0</v>
      </c>
      <c r="S94">
        <v>0</v>
      </c>
      <c r="T94">
        <v>0</v>
      </c>
      <c r="U94">
        <v>0</v>
      </c>
      <c r="V94">
        <v>0</v>
      </c>
      <c r="W94">
        <v>0</v>
      </c>
    </row>
    <row r="95" spans="1:23" x14ac:dyDescent="0.3">
      <c r="A95" s="586"/>
      <c r="B95" s="11" t="s">
        <v>135</v>
      </c>
      <c r="C95" s="3">
        <v>0</v>
      </c>
      <c r="D95" s="3">
        <v>0</v>
      </c>
      <c r="E95" s="3">
        <v>0</v>
      </c>
      <c r="F95" s="3">
        <v>0</v>
      </c>
      <c r="G95" s="3">
        <v>0</v>
      </c>
      <c r="H95" s="3">
        <v>0</v>
      </c>
      <c r="I95" s="3">
        <v>0</v>
      </c>
      <c r="J95" s="3">
        <v>0</v>
      </c>
      <c r="K95" s="3">
        <v>0</v>
      </c>
      <c r="L95" s="3">
        <v>0</v>
      </c>
      <c r="M95" s="3">
        <v>0</v>
      </c>
      <c r="N95" s="208">
        <f t="shared" si="25"/>
        <v>0</v>
      </c>
      <c r="O95" s="93">
        <f t="shared" si="24"/>
        <v>0</v>
      </c>
      <c r="Q95">
        <v>0</v>
      </c>
      <c r="R95">
        <v>0</v>
      </c>
      <c r="S95">
        <v>0</v>
      </c>
      <c r="T95">
        <v>0</v>
      </c>
      <c r="U95">
        <v>0</v>
      </c>
      <c r="V95">
        <v>0</v>
      </c>
      <c r="W95">
        <v>0</v>
      </c>
    </row>
    <row r="96" spans="1:23" x14ac:dyDescent="0.3">
      <c r="A96" s="586"/>
      <c r="B96" s="11" t="s">
        <v>136</v>
      </c>
      <c r="C96" s="3">
        <v>0</v>
      </c>
      <c r="D96" s="3">
        <v>0</v>
      </c>
      <c r="E96" s="3">
        <v>0</v>
      </c>
      <c r="F96" s="3">
        <v>669.5</v>
      </c>
      <c r="G96" s="3">
        <v>0</v>
      </c>
      <c r="H96" s="3">
        <v>0</v>
      </c>
      <c r="I96" s="3">
        <v>0</v>
      </c>
      <c r="J96" s="3">
        <v>0</v>
      </c>
      <c r="K96" s="3">
        <v>0</v>
      </c>
      <c r="L96" s="3">
        <v>0</v>
      </c>
      <c r="M96" s="3">
        <v>13510.2</v>
      </c>
      <c r="N96" s="208">
        <f t="shared" si="25"/>
        <v>45820.4</v>
      </c>
      <c r="O96" s="93">
        <f t="shared" si="24"/>
        <v>60000.100000000006</v>
      </c>
      <c r="Q96">
        <v>45820.4</v>
      </c>
      <c r="R96">
        <v>0</v>
      </c>
      <c r="S96">
        <v>0</v>
      </c>
      <c r="T96">
        <v>0</v>
      </c>
      <c r="U96">
        <v>0</v>
      </c>
      <c r="V96">
        <v>0</v>
      </c>
      <c r="W96">
        <v>0</v>
      </c>
    </row>
    <row r="97" spans="1:23" x14ac:dyDescent="0.3">
      <c r="A97" s="586"/>
      <c r="B97" s="11" t="s">
        <v>137</v>
      </c>
      <c r="C97" s="3">
        <v>0</v>
      </c>
      <c r="D97" s="3">
        <v>0</v>
      </c>
      <c r="E97" s="3">
        <v>0</v>
      </c>
      <c r="F97" s="3">
        <v>285513.26</v>
      </c>
      <c r="G97" s="3">
        <v>0</v>
      </c>
      <c r="H97" s="3">
        <v>0</v>
      </c>
      <c r="I97" s="3">
        <v>0</v>
      </c>
      <c r="J97" s="3">
        <v>0</v>
      </c>
      <c r="K97" s="3">
        <v>0</v>
      </c>
      <c r="L97" s="3">
        <v>19286.66</v>
      </c>
      <c r="M97" s="3">
        <v>18899.240000000002</v>
      </c>
      <c r="N97" s="208">
        <f t="shared" si="25"/>
        <v>17614.32</v>
      </c>
      <c r="O97" s="93">
        <f t="shared" si="24"/>
        <v>341313.48</v>
      </c>
      <c r="Q97">
        <v>17614.32</v>
      </c>
      <c r="R97">
        <v>0</v>
      </c>
      <c r="S97">
        <v>0</v>
      </c>
      <c r="T97">
        <v>0</v>
      </c>
      <c r="U97">
        <v>0</v>
      </c>
      <c r="V97">
        <v>0</v>
      </c>
      <c r="W97">
        <v>0</v>
      </c>
    </row>
    <row r="98" spans="1:23" ht="15" thickBot="1" x14ac:dyDescent="0.35">
      <c r="A98" s="587"/>
      <c r="B98" s="250" t="s">
        <v>138</v>
      </c>
      <c r="C98" s="3">
        <v>0</v>
      </c>
      <c r="D98" s="3">
        <v>0</v>
      </c>
      <c r="E98" s="3">
        <v>0</v>
      </c>
      <c r="F98" s="3">
        <v>0</v>
      </c>
      <c r="G98" s="3">
        <v>0</v>
      </c>
      <c r="H98" s="3">
        <v>0</v>
      </c>
      <c r="I98" s="3">
        <v>0</v>
      </c>
      <c r="J98" s="3">
        <v>0</v>
      </c>
      <c r="K98" s="3">
        <v>0</v>
      </c>
      <c r="L98" s="3">
        <v>0</v>
      </c>
      <c r="M98" s="3">
        <v>0</v>
      </c>
      <c r="N98" s="208">
        <f t="shared" si="25"/>
        <v>0</v>
      </c>
      <c r="O98" s="93">
        <f t="shared" si="24"/>
        <v>0</v>
      </c>
      <c r="Q98">
        <v>0</v>
      </c>
      <c r="R98">
        <v>0</v>
      </c>
      <c r="S98">
        <v>0</v>
      </c>
      <c r="T98">
        <v>0</v>
      </c>
      <c r="U98">
        <v>0</v>
      </c>
      <c r="V98">
        <v>0</v>
      </c>
      <c r="W98">
        <v>0</v>
      </c>
    </row>
    <row r="99" spans="1:23" ht="21.6" thickBot="1" x14ac:dyDescent="0.45">
      <c r="A99" s="95"/>
      <c r="B99" s="251" t="s">
        <v>139</v>
      </c>
      <c r="C99" s="252">
        <f t="shared" ref="C99:N99" si="26">SUM(C88:C98)</f>
        <v>0</v>
      </c>
      <c r="D99" s="252">
        <f t="shared" si="26"/>
        <v>19783.48</v>
      </c>
      <c r="E99" s="252">
        <f t="shared" si="26"/>
        <v>0</v>
      </c>
      <c r="F99" s="252">
        <f t="shared" si="26"/>
        <v>626266.06000000006</v>
      </c>
      <c r="G99" s="252">
        <f t="shared" si="26"/>
        <v>22175.919999999998</v>
      </c>
      <c r="H99" s="252">
        <f t="shared" si="26"/>
        <v>662.28</v>
      </c>
      <c r="I99" s="252">
        <f t="shared" si="26"/>
        <v>0</v>
      </c>
      <c r="J99" s="252">
        <f t="shared" si="26"/>
        <v>119961.66</v>
      </c>
      <c r="K99" s="252">
        <f t="shared" si="26"/>
        <v>618885</v>
      </c>
      <c r="L99" s="253">
        <f t="shared" si="26"/>
        <v>907210.64</v>
      </c>
      <c r="M99" s="253">
        <f t="shared" si="26"/>
        <v>457375.7</v>
      </c>
      <c r="N99" s="256">
        <f t="shared" si="26"/>
        <v>99839.72</v>
      </c>
      <c r="O99" s="96">
        <f t="shared" si="24"/>
        <v>2872160.4600000004</v>
      </c>
      <c r="Q99">
        <f t="shared" ref="Q99:W99" si="27">SUM(Q88:Q98)</f>
        <v>99839.72</v>
      </c>
      <c r="R99">
        <f t="shared" si="27"/>
        <v>0</v>
      </c>
      <c r="S99">
        <f t="shared" si="27"/>
        <v>0</v>
      </c>
      <c r="T99">
        <f t="shared" si="27"/>
        <v>0</v>
      </c>
      <c r="U99">
        <f t="shared" si="27"/>
        <v>0</v>
      </c>
      <c r="V99">
        <f t="shared" si="27"/>
        <v>0</v>
      </c>
      <c r="W99">
        <f t="shared" si="27"/>
        <v>0</v>
      </c>
    </row>
    <row r="100" spans="1:23" ht="21.6" thickBot="1" x14ac:dyDescent="0.45">
      <c r="A100" s="95"/>
      <c r="F100" s="94">
        <v>0</v>
      </c>
      <c r="L100" s="121"/>
      <c r="M100" s="121"/>
      <c r="N100" s="121"/>
    </row>
    <row r="101" spans="1:23" ht="21.6" thickBot="1" x14ac:dyDescent="0.45">
      <c r="A101" s="95"/>
      <c r="B101" s="247" t="s">
        <v>117</v>
      </c>
      <c r="C101" s="248">
        <v>43850</v>
      </c>
      <c r="D101" s="248">
        <v>43882</v>
      </c>
      <c r="E101" s="248">
        <v>43914</v>
      </c>
      <c r="F101" s="248">
        <v>43946</v>
      </c>
      <c r="G101" s="248">
        <v>43978</v>
      </c>
      <c r="H101" s="248">
        <v>44010</v>
      </c>
      <c r="I101" s="248">
        <v>44042</v>
      </c>
      <c r="J101" s="248">
        <v>44074</v>
      </c>
      <c r="K101" s="248">
        <v>44076</v>
      </c>
      <c r="L101" s="248">
        <v>44107</v>
      </c>
      <c r="M101" s="248">
        <v>44140</v>
      </c>
      <c r="N101" s="255" t="s">
        <v>126</v>
      </c>
      <c r="O101" s="249" t="s">
        <v>44</v>
      </c>
      <c r="Q101" s="48">
        <v>44166</v>
      </c>
      <c r="R101" s="48">
        <v>44197</v>
      </c>
      <c r="S101" s="48">
        <v>44228</v>
      </c>
      <c r="T101" s="48">
        <v>44256</v>
      </c>
      <c r="U101" s="48">
        <v>44287</v>
      </c>
      <c r="V101" s="48">
        <v>44317</v>
      </c>
      <c r="W101" s="48">
        <v>44348</v>
      </c>
    </row>
    <row r="102" spans="1:23" x14ac:dyDescent="0.3">
      <c r="A102" s="582" t="s">
        <v>147</v>
      </c>
      <c r="B102" s="11" t="s">
        <v>128</v>
      </c>
      <c r="C102" s="3">
        <v>0</v>
      </c>
      <c r="D102" s="3">
        <v>0</v>
      </c>
      <c r="E102" s="3">
        <v>0</v>
      </c>
      <c r="F102" s="3">
        <v>0</v>
      </c>
      <c r="G102" s="3">
        <v>0</v>
      </c>
      <c r="H102" s="3">
        <v>0</v>
      </c>
      <c r="I102" s="3">
        <v>0</v>
      </c>
      <c r="J102" s="3">
        <v>0</v>
      </c>
      <c r="K102" s="3">
        <v>0</v>
      </c>
      <c r="L102" s="3">
        <v>0</v>
      </c>
      <c r="M102" s="3">
        <v>0</v>
      </c>
      <c r="N102" s="208">
        <f>SUM(Q102:W102)</f>
        <v>48860.06</v>
      </c>
      <c r="O102" s="93">
        <f t="shared" ref="O102:O113" si="28">SUM(C102:N102)</f>
        <v>48860.06</v>
      </c>
      <c r="P102" s="257"/>
      <c r="Q102">
        <v>0</v>
      </c>
      <c r="R102">
        <v>48860.06</v>
      </c>
      <c r="S102">
        <v>0</v>
      </c>
      <c r="T102">
        <v>0</v>
      </c>
      <c r="U102">
        <v>0</v>
      </c>
      <c r="V102">
        <v>0</v>
      </c>
      <c r="W102">
        <v>0</v>
      </c>
    </row>
    <row r="103" spans="1:23" x14ac:dyDescent="0.3">
      <c r="A103" s="583"/>
      <c r="B103" s="13" t="s">
        <v>129</v>
      </c>
      <c r="C103" s="3">
        <v>0</v>
      </c>
      <c r="D103" s="3">
        <v>32118.240000000002</v>
      </c>
      <c r="E103" s="3">
        <v>0</v>
      </c>
      <c r="F103" s="3">
        <v>0</v>
      </c>
      <c r="G103" s="3">
        <v>0</v>
      </c>
      <c r="H103" s="3">
        <v>0</v>
      </c>
      <c r="I103" s="3">
        <v>0</v>
      </c>
      <c r="J103" s="3">
        <v>216346.65</v>
      </c>
      <c r="K103" s="3">
        <v>207185.29</v>
      </c>
      <c r="L103" s="3">
        <v>0</v>
      </c>
      <c r="M103" s="3">
        <v>0</v>
      </c>
      <c r="N103" s="208">
        <f t="shared" ref="N103:N112" si="29">SUM(Q103:W103)</f>
        <v>506244.6</v>
      </c>
      <c r="O103" s="93">
        <f t="shared" si="28"/>
        <v>961894.78</v>
      </c>
      <c r="Q103">
        <v>506244.6</v>
      </c>
      <c r="R103">
        <v>0</v>
      </c>
      <c r="S103">
        <v>0</v>
      </c>
      <c r="T103">
        <v>0</v>
      </c>
      <c r="U103">
        <v>0</v>
      </c>
      <c r="V103">
        <v>0</v>
      </c>
      <c r="W103">
        <v>0</v>
      </c>
    </row>
    <row r="104" spans="1:23" x14ac:dyDescent="0.3">
      <c r="A104" s="583"/>
      <c r="B104" s="11" t="s">
        <v>130</v>
      </c>
      <c r="C104" s="3">
        <v>0</v>
      </c>
      <c r="D104" s="3">
        <v>0</v>
      </c>
      <c r="E104" s="3">
        <v>0</v>
      </c>
      <c r="F104" s="3">
        <v>0</v>
      </c>
      <c r="G104" s="3">
        <v>0</v>
      </c>
      <c r="H104" s="3">
        <v>0</v>
      </c>
      <c r="I104" s="3">
        <v>0</v>
      </c>
      <c r="J104" s="3">
        <v>0</v>
      </c>
      <c r="K104" s="3">
        <v>0</v>
      </c>
      <c r="L104" s="3">
        <v>0</v>
      </c>
      <c r="M104" s="3">
        <v>0</v>
      </c>
      <c r="N104" s="208">
        <f t="shared" si="29"/>
        <v>0</v>
      </c>
      <c r="O104" s="93">
        <f t="shared" si="28"/>
        <v>0</v>
      </c>
      <c r="Q104">
        <v>0</v>
      </c>
      <c r="R104">
        <v>0</v>
      </c>
      <c r="S104">
        <v>0</v>
      </c>
      <c r="T104">
        <v>0</v>
      </c>
      <c r="U104">
        <v>0</v>
      </c>
      <c r="V104">
        <v>0</v>
      </c>
      <c r="W104">
        <v>0</v>
      </c>
    </row>
    <row r="105" spans="1:23" x14ac:dyDescent="0.3">
      <c r="A105" s="583"/>
      <c r="B105" s="11" t="s">
        <v>131</v>
      </c>
      <c r="C105" s="3">
        <v>0</v>
      </c>
      <c r="D105" s="3">
        <v>125101.9</v>
      </c>
      <c r="E105" s="3">
        <v>0</v>
      </c>
      <c r="F105" s="3">
        <v>0</v>
      </c>
      <c r="G105" s="3">
        <v>0</v>
      </c>
      <c r="H105" s="3">
        <v>0</v>
      </c>
      <c r="I105" s="3">
        <v>0</v>
      </c>
      <c r="J105" s="3">
        <v>0</v>
      </c>
      <c r="K105" s="3">
        <v>0</v>
      </c>
      <c r="L105" s="3">
        <v>0</v>
      </c>
      <c r="M105" s="3">
        <v>0</v>
      </c>
      <c r="N105" s="208">
        <f t="shared" si="29"/>
        <v>0</v>
      </c>
      <c r="O105" s="93">
        <f t="shared" si="28"/>
        <v>125101.9</v>
      </c>
      <c r="Q105">
        <v>0</v>
      </c>
      <c r="R105">
        <v>0</v>
      </c>
      <c r="S105">
        <v>0</v>
      </c>
      <c r="T105">
        <v>0</v>
      </c>
      <c r="U105">
        <v>0</v>
      </c>
      <c r="V105">
        <v>0</v>
      </c>
      <c r="W105">
        <v>0</v>
      </c>
    </row>
    <row r="106" spans="1:23" x14ac:dyDescent="0.3">
      <c r="A106" s="583"/>
      <c r="B106" s="13" t="s">
        <v>132</v>
      </c>
      <c r="C106" s="3">
        <v>0</v>
      </c>
      <c r="D106" s="3">
        <v>0</v>
      </c>
      <c r="E106" s="3">
        <v>0</v>
      </c>
      <c r="F106" s="3">
        <v>0</v>
      </c>
      <c r="G106" s="3">
        <v>0</v>
      </c>
      <c r="H106" s="3">
        <v>0</v>
      </c>
      <c r="I106" s="3">
        <v>0</v>
      </c>
      <c r="J106" s="3">
        <v>0</v>
      </c>
      <c r="K106" s="3">
        <v>0</v>
      </c>
      <c r="L106" s="3">
        <v>0</v>
      </c>
      <c r="M106" s="3">
        <v>0</v>
      </c>
      <c r="N106" s="208">
        <f t="shared" si="29"/>
        <v>0</v>
      </c>
      <c r="O106" s="93">
        <f t="shared" si="28"/>
        <v>0</v>
      </c>
      <c r="Q106">
        <v>0</v>
      </c>
      <c r="R106">
        <v>0</v>
      </c>
      <c r="S106">
        <v>0</v>
      </c>
      <c r="T106">
        <v>0</v>
      </c>
      <c r="U106">
        <v>0</v>
      </c>
      <c r="V106">
        <v>0</v>
      </c>
      <c r="W106">
        <v>0</v>
      </c>
    </row>
    <row r="107" spans="1:23" x14ac:dyDescent="0.3">
      <c r="A107" s="583"/>
      <c r="B107" s="11" t="s">
        <v>133</v>
      </c>
      <c r="C107" s="3">
        <v>0</v>
      </c>
      <c r="D107" s="3">
        <v>40211.311150000001</v>
      </c>
      <c r="E107" s="3">
        <v>0</v>
      </c>
      <c r="F107" s="3">
        <v>0</v>
      </c>
      <c r="G107" s="3">
        <v>0</v>
      </c>
      <c r="H107" s="3">
        <v>0</v>
      </c>
      <c r="I107" s="3">
        <v>0</v>
      </c>
      <c r="J107" s="3">
        <v>26181.1</v>
      </c>
      <c r="K107" s="3">
        <v>0</v>
      </c>
      <c r="L107" s="3">
        <v>0</v>
      </c>
      <c r="M107" s="3">
        <v>4606.25</v>
      </c>
      <c r="N107" s="208">
        <f t="shared" si="29"/>
        <v>253745.36</v>
      </c>
      <c r="O107" s="93">
        <f t="shared" si="28"/>
        <v>324744.02114999999</v>
      </c>
      <c r="Q107">
        <v>253745.36</v>
      </c>
      <c r="R107">
        <v>0</v>
      </c>
      <c r="S107">
        <v>0</v>
      </c>
      <c r="T107">
        <v>0</v>
      </c>
      <c r="U107">
        <v>0</v>
      </c>
      <c r="V107">
        <v>0</v>
      </c>
      <c r="W107">
        <v>0</v>
      </c>
    </row>
    <row r="108" spans="1:23" x14ac:dyDescent="0.3">
      <c r="A108" s="583"/>
      <c r="B108" s="11" t="s">
        <v>134</v>
      </c>
      <c r="C108" s="3">
        <v>0</v>
      </c>
      <c r="D108" s="3">
        <v>0</v>
      </c>
      <c r="E108" s="3">
        <v>0</v>
      </c>
      <c r="F108" s="3">
        <v>0</v>
      </c>
      <c r="G108" s="3">
        <v>0</v>
      </c>
      <c r="H108" s="3">
        <v>0</v>
      </c>
      <c r="I108" s="3">
        <v>0</v>
      </c>
      <c r="J108" s="3">
        <v>0</v>
      </c>
      <c r="K108" s="3">
        <v>0</v>
      </c>
      <c r="L108" s="3">
        <v>0</v>
      </c>
      <c r="M108" s="3">
        <v>0</v>
      </c>
      <c r="N108" s="208">
        <f t="shared" si="29"/>
        <v>80195.399999999994</v>
      </c>
      <c r="O108" s="93">
        <f t="shared" si="28"/>
        <v>80195.399999999994</v>
      </c>
      <c r="Q108">
        <v>0</v>
      </c>
      <c r="R108">
        <v>80195.399999999994</v>
      </c>
      <c r="S108">
        <v>0</v>
      </c>
      <c r="T108">
        <v>0</v>
      </c>
      <c r="U108">
        <v>0</v>
      </c>
      <c r="V108">
        <v>0</v>
      </c>
      <c r="W108">
        <v>0</v>
      </c>
    </row>
    <row r="109" spans="1:23" x14ac:dyDescent="0.3">
      <c r="A109" s="583"/>
      <c r="B109" s="11" t="s">
        <v>135</v>
      </c>
      <c r="C109" s="3">
        <v>0</v>
      </c>
      <c r="D109" s="3">
        <v>0</v>
      </c>
      <c r="E109" s="3">
        <v>0</v>
      </c>
      <c r="F109" s="3">
        <v>0</v>
      </c>
      <c r="G109" s="3">
        <v>0</v>
      </c>
      <c r="H109" s="3">
        <v>0</v>
      </c>
      <c r="I109" s="3">
        <v>0</v>
      </c>
      <c r="J109" s="3">
        <v>0</v>
      </c>
      <c r="K109" s="3">
        <v>0</v>
      </c>
      <c r="L109" s="3">
        <v>0</v>
      </c>
      <c r="M109" s="3">
        <v>0</v>
      </c>
      <c r="N109" s="208">
        <f t="shared" si="29"/>
        <v>0</v>
      </c>
      <c r="O109" s="93">
        <f t="shared" si="28"/>
        <v>0</v>
      </c>
      <c r="Q109">
        <v>0</v>
      </c>
      <c r="R109">
        <v>0</v>
      </c>
      <c r="S109">
        <v>0</v>
      </c>
      <c r="T109">
        <v>0</v>
      </c>
      <c r="U109">
        <v>0</v>
      </c>
      <c r="V109">
        <v>0</v>
      </c>
      <c r="W109">
        <v>0</v>
      </c>
    </row>
    <row r="110" spans="1:23" x14ac:dyDescent="0.3">
      <c r="A110" s="583"/>
      <c r="B110" s="11" t="s">
        <v>136</v>
      </c>
      <c r="C110" s="3">
        <v>0</v>
      </c>
      <c r="D110" s="3">
        <v>0</v>
      </c>
      <c r="E110" s="3">
        <v>0</v>
      </c>
      <c r="F110" s="3">
        <v>0</v>
      </c>
      <c r="G110" s="3">
        <v>0</v>
      </c>
      <c r="H110" s="3">
        <v>0</v>
      </c>
      <c r="I110" s="3">
        <v>0</v>
      </c>
      <c r="J110" s="3">
        <v>0</v>
      </c>
      <c r="K110" s="3">
        <v>0</v>
      </c>
      <c r="L110" s="3">
        <v>0</v>
      </c>
      <c r="M110" s="3">
        <v>0</v>
      </c>
      <c r="N110" s="208">
        <f t="shared" si="29"/>
        <v>0</v>
      </c>
      <c r="O110" s="93">
        <f t="shared" si="28"/>
        <v>0</v>
      </c>
      <c r="Q110">
        <v>0</v>
      </c>
      <c r="R110">
        <v>0</v>
      </c>
      <c r="S110">
        <v>0</v>
      </c>
      <c r="T110">
        <v>0</v>
      </c>
      <c r="U110">
        <v>0</v>
      </c>
      <c r="V110">
        <v>0</v>
      </c>
      <c r="W110">
        <v>0</v>
      </c>
    </row>
    <row r="111" spans="1:23" x14ac:dyDescent="0.3">
      <c r="A111" s="583"/>
      <c r="B111" s="11" t="s">
        <v>137</v>
      </c>
      <c r="C111" s="3">
        <v>0</v>
      </c>
      <c r="D111" s="3">
        <v>97125.56</v>
      </c>
      <c r="E111" s="3">
        <v>0</v>
      </c>
      <c r="F111" s="3">
        <v>0</v>
      </c>
      <c r="G111" s="3">
        <v>0</v>
      </c>
      <c r="H111" s="3">
        <v>0</v>
      </c>
      <c r="I111" s="3">
        <v>0</v>
      </c>
      <c r="J111" s="3">
        <v>124150.37</v>
      </c>
      <c r="K111" s="3">
        <v>0</v>
      </c>
      <c r="L111" s="3">
        <v>0</v>
      </c>
      <c r="M111" s="3">
        <v>985.95</v>
      </c>
      <c r="N111" s="208">
        <f t="shared" si="29"/>
        <v>586001.27</v>
      </c>
      <c r="O111" s="93">
        <f t="shared" si="28"/>
        <v>808263.15</v>
      </c>
      <c r="Q111">
        <v>443591.67</v>
      </c>
      <c r="R111">
        <v>142409.60000000001</v>
      </c>
      <c r="S111">
        <v>0</v>
      </c>
      <c r="T111">
        <v>0</v>
      </c>
      <c r="U111">
        <v>0</v>
      </c>
      <c r="V111">
        <v>0</v>
      </c>
      <c r="W111">
        <v>0</v>
      </c>
    </row>
    <row r="112" spans="1:23" ht="15" thickBot="1" x14ac:dyDescent="0.35">
      <c r="A112" s="584"/>
      <c r="B112" s="250" t="s">
        <v>138</v>
      </c>
      <c r="C112" s="3">
        <v>0</v>
      </c>
      <c r="D112" s="3">
        <v>0</v>
      </c>
      <c r="E112" s="3">
        <v>0</v>
      </c>
      <c r="F112" s="3">
        <v>0</v>
      </c>
      <c r="G112" s="3">
        <v>0</v>
      </c>
      <c r="H112" s="3">
        <v>0</v>
      </c>
      <c r="I112" s="3">
        <v>0</v>
      </c>
      <c r="J112" s="3">
        <v>0</v>
      </c>
      <c r="K112" s="3">
        <v>0</v>
      </c>
      <c r="L112" s="3">
        <v>0</v>
      </c>
      <c r="M112" s="3">
        <v>0</v>
      </c>
      <c r="N112" s="208">
        <f t="shared" si="29"/>
        <v>0</v>
      </c>
      <c r="O112" s="93">
        <f t="shared" si="28"/>
        <v>0</v>
      </c>
      <c r="Q112">
        <v>0</v>
      </c>
      <c r="R112">
        <v>0</v>
      </c>
      <c r="S112">
        <v>0</v>
      </c>
      <c r="T112">
        <v>0</v>
      </c>
      <c r="U112">
        <v>0</v>
      </c>
      <c r="V112">
        <v>0</v>
      </c>
      <c r="W112">
        <v>0</v>
      </c>
    </row>
    <row r="113" spans="1:23" ht="21.6" thickBot="1" x14ac:dyDescent="0.45">
      <c r="A113" s="95"/>
      <c r="B113" s="251" t="s">
        <v>139</v>
      </c>
      <c r="C113" s="252">
        <f t="shared" ref="C113:N113" si="30">SUM(C102:C112)</f>
        <v>0</v>
      </c>
      <c r="D113" s="252">
        <f t="shared" si="30"/>
        <v>294557.01114999998</v>
      </c>
      <c r="E113" s="252">
        <f t="shared" si="30"/>
        <v>0</v>
      </c>
      <c r="F113" s="252">
        <f t="shared" si="30"/>
        <v>0</v>
      </c>
      <c r="G113" s="252">
        <f t="shared" si="30"/>
        <v>0</v>
      </c>
      <c r="H113" s="252">
        <f t="shared" si="30"/>
        <v>0</v>
      </c>
      <c r="I113" s="252">
        <f t="shared" si="30"/>
        <v>0</v>
      </c>
      <c r="J113" s="252">
        <f t="shared" si="30"/>
        <v>366678.12</v>
      </c>
      <c r="K113" s="252">
        <f t="shared" si="30"/>
        <v>207185.29</v>
      </c>
      <c r="L113" s="253">
        <f t="shared" si="30"/>
        <v>0</v>
      </c>
      <c r="M113" s="253">
        <f t="shared" si="30"/>
        <v>5592.2</v>
      </c>
      <c r="N113" s="256">
        <f t="shared" si="30"/>
        <v>1475046.69</v>
      </c>
      <c r="O113" s="96">
        <f t="shared" si="28"/>
        <v>2349059.31115</v>
      </c>
      <c r="Q113">
        <f t="shared" ref="Q113:W113" si="31">SUM(Q102:Q112)</f>
        <v>1203581.6299999999</v>
      </c>
      <c r="R113">
        <f t="shared" si="31"/>
        <v>271465.06</v>
      </c>
      <c r="S113">
        <f t="shared" si="31"/>
        <v>0</v>
      </c>
      <c r="T113">
        <f t="shared" si="31"/>
        <v>0</v>
      </c>
      <c r="U113">
        <f t="shared" si="31"/>
        <v>0</v>
      </c>
      <c r="V113">
        <f t="shared" si="31"/>
        <v>0</v>
      </c>
      <c r="W113">
        <f t="shared" si="31"/>
        <v>0</v>
      </c>
    </row>
    <row r="114" spans="1:23" ht="21.6" thickBot="1" x14ac:dyDescent="0.45">
      <c r="A114" s="95"/>
      <c r="F114" s="94">
        <v>0</v>
      </c>
      <c r="L114" s="121"/>
      <c r="M114" s="121"/>
      <c r="N114" s="121"/>
    </row>
    <row r="115" spans="1:23" ht="21.6" thickBot="1" x14ac:dyDescent="0.45">
      <c r="A115" s="95"/>
      <c r="B115" s="247" t="s">
        <v>117</v>
      </c>
      <c r="C115" s="248">
        <v>43850</v>
      </c>
      <c r="D115" s="248">
        <v>43882</v>
      </c>
      <c r="E115" s="248">
        <v>43914</v>
      </c>
      <c r="F115" s="248">
        <v>43946</v>
      </c>
      <c r="G115" s="248">
        <v>43978</v>
      </c>
      <c r="H115" s="248">
        <v>44010</v>
      </c>
      <c r="I115" s="248">
        <v>44042</v>
      </c>
      <c r="J115" s="248">
        <v>44074</v>
      </c>
      <c r="K115" s="248">
        <v>44076</v>
      </c>
      <c r="L115" s="248">
        <v>44107</v>
      </c>
      <c r="M115" s="248">
        <v>44140</v>
      </c>
      <c r="N115" s="255" t="s">
        <v>126</v>
      </c>
      <c r="O115" s="249" t="s">
        <v>44</v>
      </c>
      <c r="Q115" s="48">
        <v>44166</v>
      </c>
      <c r="R115" s="48">
        <v>44197</v>
      </c>
      <c r="S115" s="48">
        <v>44228</v>
      </c>
      <c r="T115" s="48">
        <v>44256</v>
      </c>
      <c r="U115" s="48">
        <v>44287</v>
      </c>
      <c r="V115" s="48">
        <v>44317</v>
      </c>
      <c r="W115" s="48">
        <v>44348</v>
      </c>
    </row>
    <row r="116" spans="1:23" ht="15" customHeight="1" x14ac:dyDescent="0.3">
      <c r="A116" s="582" t="s">
        <v>148</v>
      </c>
      <c r="B116" s="11" t="s">
        <v>128</v>
      </c>
      <c r="C116" s="3">
        <v>0</v>
      </c>
      <c r="D116" s="3">
        <v>0</v>
      </c>
      <c r="E116" s="3">
        <v>0</v>
      </c>
      <c r="F116" s="3">
        <v>0</v>
      </c>
      <c r="G116" s="3">
        <v>0</v>
      </c>
      <c r="H116" s="3">
        <v>0</v>
      </c>
      <c r="I116" s="3">
        <v>0</v>
      </c>
      <c r="J116" s="3">
        <v>0</v>
      </c>
      <c r="K116" s="3">
        <v>0</v>
      </c>
      <c r="L116" s="3">
        <v>0</v>
      </c>
      <c r="M116" s="3">
        <v>0</v>
      </c>
      <c r="N116" s="208">
        <f>SUM(Q116:W116)</f>
        <v>0</v>
      </c>
      <c r="O116" s="93">
        <f t="shared" ref="O116:O127" si="32">SUM(C116:N116)</f>
        <v>0</v>
      </c>
      <c r="P116" s="257"/>
      <c r="Q116">
        <v>0</v>
      </c>
      <c r="R116">
        <v>0</v>
      </c>
      <c r="S116">
        <v>0</v>
      </c>
      <c r="T116">
        <v>0</v>
      </c>
      <c r="U116">
        <v>0</v>
      </c>
      <c r="V116">
        <v>0</v>
      </c>
      <c r="W116">
        <v>0</v>
      </c>
    </row>
    <row r="117" spans="1:23" x14ac:dyDescent="0.3">
      <c r="A117" s="583"/>
      <c r="B117" s="13" t="s">
        <v>129</v>
      </c>
      <c r="C117" s="3">
        <v>0</v>
      </c>
      <c r="D117" s="3">
        <v>0</v>
      </c>
      <c r="E117" s="3">
        <v>0</v>
      </c>
      <c r="F117" s="3">
        <v>0</v>
      </c>
      <c r="G117" s="3">
        <v>0</v>
      </c>
      <c r="H117" s="3">
        <v>0</v>
      </c>
      <c r="I117" s="3">
        <v>0</v>
      </c>
      <c r="J117" s="3">
        <v>0</v>
      </c>
      <c r="K117" s="3">
        <v>0</v>
      </c>
      <c r="L117" s="3">
        <v>0</v>
      </c>
      <c r="M117" s="3">
        <v>0</v>
      </c>
      <c r="N117" s="208">
        <f t="shared" ref="N117:N126" si="33">SUM(Q117:W117)</f>
        <v>0</v>
      </c>
      <c r="O117" s="93">
        <f t="shared" si="32"/>
        <v>0</v>
      </c>
      <c r="Q117">
        <v>0</v>
      </c>
      <c r="R117">
        <v>0</v>
      </c>
      <c r="S117">
        <v>0</v>
      </c>
      <c r="T117">
        <v>0</v>
      </c>
      <c r="U117">
        <v>0</v>
      </c>
      <c r="V117">
        <v>0</v>
      </c>
      <c r="W117">
        <v>0</v>
      </c>
    </row>
    <row r="118" spans="1:23" x14ac:dyDescent="0.3">
      <c r="A118" s="583"/>
      <c r="B118" s="11" t="s">
        <v>130</v>
      </c>
      <c r="C118" s="3">
        <v>0</v>
      </c>
      <c r="D118" s="3">
        <v>0</v>
      </c>
      <c r="E118" s="3">
        <v>0</v>
      </c>
      <c r="F118" s="3">
        <v>0</v>
      </c>
      <c r="G118" s="3">
        <v>0</v>
      </c>
      <c r="H118" s="3">
        <v>0</v>
      </c>
      <c r="I118" s="3">
        <v>0</v>
      </c>
      <c r="J118" s="3">
        <v>0</v>
      </c>
      <c r="K118" s="3">
        <v>0</v>
      </c>
      <c r="L118" s="3">
        <v>0</v>
      </c>
      <c r="M118" s="3">
        <v>0</v>
      </c>
      <c r="N118" s="208">
        <f t="shared" si="33"/>
        <v>0</v>
      </c>
      <c r="O118" s="93">
        <f t="shared" si="32"/>
        <v>0</v>
      </c>
      <c r="Q118">
        <v>0</v>
      </c>
      <c r="R118">
        <v>0</v>
      </c>
      <c r="S118">
        <v>0</v>
      </c>
      <c r="T118">
        <v>0</v>
      </c>
      <c r="U118">
        <v>0</v>
      </c>
      <c r="V118">
        <v>0</v>
      </c>
      <c r="W118">
        <v>0</v>
      </c>
    </row>
    <row r="119" spans="1:23" x14ac:dyDescent="0.3">
      <c r="A119" s="583"/>
      <c r="B119" s="11" t="s">
        <v>131</v>
      </c>
      <c r="C119" s="3">
        <v>0</v>
      </c>
      <c r="D119" s="3">
        <v>0</v>
      </c>
      <c r="E119" s="3">
        <v>0</v>
      </c>
      <c r="F119" s="3">
        <v>0</v>
      </c>
      <c r="G119" s="3">
        <v>0</v>
      </c>
      <c r="H119" s="3">
        <v>0</v>
      </c>
      <c r="I119" s="3">
        <v>0</v>
      </c>
      <c r="J119" s="3">
        <v>0</v>
      </c>
      <c r="K119" s="3">
        <v>0</v>
      </c>
      <c r="L119" s="3">
        <v>0</v>
      </c>
      <c r="M119" s="3">
        <v>0</v>
      </c>
      <c r="N119" s="208">
        <f t="shared" si="33"/>
        <v>0</v>
      </c>
      <c r="O119" s="93">
        <f t="shared" si="32"/>
        <v>0</v>
      </c>
      <c r="Q119">
        <v>0</v>
      </c>
      <c r="R119">
        <v>0</v>
      </c>
      <c r="S119">
        <v>0</v>
      </c>
      <c r="T119">
        <v>0</v>
      </c>
      <c r="U119">
        <v>0</v>
      </c>
      <c r="V119">
        <v>0</v>
      </c>
      <c r="W119">
        <v>0</v>
      </c>
    </row>
    <row r="120" spans="1:23" x14ac:dyDescent="0.3">
      <c r="A120" s="583"/>
      <c r="B120" s="13" t="s">
        <v>132</v>
      </c>
      <c r="C120" s="3">
        <v>93810</v>
      </c>
      <c r="D120" s="3">
        <v>2124</v>
      </c>
      <c r="E120" s="3">
        <v>20532</v>
      </c>
      <c r="F120" s="3">
        <v>507105</v>
      </c>
      <c r="G120" s="3">
        <v>594366</v>
      </c>
      <c r="H120" s="3">
        <v>306033</v>
      </c>
      <c r="I120" s="3">
        <v>203550</v>
      </c>
      <c r="J120" s="3">
        <v>115050</v>
      </c>
      <c r="K120" s="3">
        <v>400020</v>
      </c>
      <c r="L120" s="3">
        <v>259305</v>
      </c>
      <c r="M120" s="3">
        <v>176469</v>
      </c>
      <c r="N120" s="208">
        <f t="shared" si="33"/>
        <v>822519</v>
      </c>
      <c r="O120" s="93">
        <f t="shared" si="32"/>
        <v>3500883</v>
      </c>
      <c r="Q120">
        <v>296829</v>
      </c>
      <c r="R120">
        <v>525690</v>
      </c>
      <c r="S120">
        <v>0</v>
      </c>
      <c r="T120">
        <v>0</v>
      </c>
      <c r="U120">
        <v>0</v>
      </c>
      <c r="V120">
        <v>0</v>
      </c>
      <c r="W120">
        <v>0</v>
      </c>
    </row>
    <row r="121" spans="1:23" x14ac:dyDescent="0.3">
      <c r="A121" s="583"/>
      <c r="B121" s="11" t="s">
        <v>133</v>
      </c>
      <c r="C121" s="3">
        <v>0</v>
      </c>
      <c r="D121" s="3">
        <v>0</v>
      </c>
      <c r="E121" s="3">
        <v>0</v>
      </c>
      <c r="F121" s="3">
        <v>0</v>
      </c>
      <c r="G121" s="3">
        <v>0</v>
      </c>
      <c r="H121" s="3">
        <v>0</v>
      </c>
      <c r="I121" s="3">
        <v>0</v>
      </c>
      <c r="J121" s="3">
        <v>0</v>
      </c>
      <c r="K121" s="3">
        <v>0</v>
      </c>
      <c r="L121" s="3">
        <v>0</v>
      </c>
      <c r="M121" s="3">
        <v>0</v>
      </c>
      <c r="N121" s="208">
        <f t="shared" si="33"/>
        <v>0</v>
      </c>
      <c r="O121" s="93">
        <f t="shared" si="32"/>
        <v>0</v>
      </c>
      <c r="Q121">
        <v>0</v>
      </c>
      <c r="R121">
        <v>0</v>
      </c>
      <c r="S121">
        <v>0</v>
      </c>
      <c r="T121">
        <v>0</v>
      </c>
      <c r="U121">
        <v>0</v>
      </c>
      <c r="V121">
        <v>0</v>
      </c>
      <c r="W121">
        <v>0</v>
      </c>
    </row>
    <row r="122" spans="1:23" x14ac:dyDescent="0.3">
      <c r="A122" s="583"/>
      <c r="B122" s="11" t="s">
        <v>134</v>
      </c>
      <c r="C122" s="3">
        <v>0</v>
      </c>
      <c r="D122" s="3">
        <v>0</v>
      </c>
      <c r="E122" s="3">
        <v>0</v>
      </c>
      <c r="F122" s="3">
        <v>0</v>
      </c>
      <c r="G122" s="3">
        <v>0</v>
      </c>
      <c r="H122" s="3">
        <v>0</v>
      </c>
      <c r="I122" s="3">
        <v>0</v>
      </c>
      <c r="J122" s="3">
        <v>0</v>
      </c>
      <c r="K122" s="3">
        <v>0</v>
      </c>
      <c r="L122" s="3">
        <v>0</v>
      </c>
      <c r="M122" s="3">
        <v>0</v>
      </c>
      <c r="N122" s="208">
        <f t="shared" si="33"/>
        <v>0</v>
      </c>
      <c r="O122" s="93">
        <f t="shared" si="32"/>
        <v>0</v>
      </c>
      <c r="Q122">
        <v>0</v>
      </c>
      <c r="R122">
        <v>0</v>
      </c>
      <c r="S122">
        <v>0</v>
      </c>
      <c r="T122">
        <v>0</v>
      </c>
      <c r="U122">
        <v>0</v>
      </c>
      <c r="V122">
        <v>0</v>
      </c>
      <c r="W122">
        <v>0</v>
      </c>
    </row>
    <row r="123" spans="1:23" x14ac:dyDescent="0.3">
      <c r="A123" s="583"/>
      <c r="B123" s="11" t="s">
        <v>135</v>
      </c>
      <c r="C123" s="3">
        <v>0</v>
      </c>
      <c r="D123" s="3">
        <v>0</v>
      </c>
      <c r="E123" s="3">
        <v>0</v>
      </c>
      <c r="F123" s="3">
        <v>0</v>
      </c>
      <c r="G123" s="3">
        <v>0</v>
      </c>
      <c r="H123" s="3">
        <v>0</v>
      </c>
      <c r="I123" s="3">
        <v>0</v>
      </c>
      <c r="J123" s="3">
        <v>0</v>
      </c>
      <c r="K123" s="3">
        <v>0</v>
      </c>
      <c r="L123" s="3">
        <v>0</v>
      </c>
      <c r="M123" s="3">
        <v>0</v>
      </c>
      <c r="N123" s="208">
        <f t="shared" si="33"/>
        <v>0</v>
      </c>
      <c r="O123" s="93">
        <f t="shared" si="32"/>
        <v>0</v>
      </c>
      <c r="Q123">
        <v>0</v>
      </c>
      <c r="R123">
        <v>0</v>
      </c>
      <c r="S123">
        <v>0</v>
      </c>
      <c r="T123">
        <v>0</v>
      </c>
      <c r="U123">
        <v>0</v>
      </c>
      <c r="V123">
        <v>0</v>
      </c>
      <c r="W123">
        <v>0</v>
      </c>
    </row>
    <row r="124" spans="1:23" x14ac:dyDescent="0.3">
      <c r="A124" s="583"/>
      <c r="B124" s="11" t="s">
        <v>136</v>
      </c>
      <c r="C124" s="3">
        <v>0</v>
      </c>
      <c r="D124" s="3">
        <v>0</v>
      </c>
      <c r="E124" s="3">
        <v>0</v>
      </c>
      <c r="F124" s="3">
        <v>0</v>
      </c>
      <c r="G124" s="3">
        <v>0</v>
      </c>
      <c r="H124" s="3">
        <v>0</v>
      </c>
      <c r="I124" s="3">
        <v>0</v>
      </c>
      <c r="J124" s="3">
        <v>0</v>
      </c>
      <c r="K124" s="3">
        <v>0</v>
      </c>
      <c r="L124" s="3">
        <v>0</v>
      </c>
      <c r="M124" s="3">
        <v>0</v>
      </c>
      <c r="N124" s="208">
        <f t="shared" si="33"/>
        <v>0</v>
      </c>
      <c r="O124" s="93">
        <f t="shared" si="32"/>
        <v>0</v>
      </c>
      <c r="Q124">
        <v>0</v>
      </c>
      <c r="R124">
        <v>0</v>
      </c>
      <c r="S124">
        <v>0</v>
      </c>
      <c r="T124">
        <v>0</v>
      </c>
      <c r="U124">
        <v>0</v>
      </c>
      <c r="V124">
        <v>0</v>
      </c>
      <c r="W124">
        <v>0</v>
      </c>
    </row>
    <row r="125" spans="1:23" x14ac:dyDescent="0.3">
      <c r="A125" s="583"/>
      <c r="B125" s="11" t="s">
        <v>137</v>
      </c>
      <c r="C125" s="3">
        <v>0</v>
      </c>
      <c r="D125" s="3">
        <v>0</v>
      </c>
      <c r="E125" s="3">
        <v>0</v>
      </c>
      <c r="F125" s="3">
        <v>0</v>
      </c>
      <c r="G125" s="3">
        <v>0</v>
      </c>
      <c r="H125" s="3">
        <v>0</v>
      </c>
      <c r="I125" s="3">
        <v>0</v>
      </c>
      <c r="J125" s="3">
        <v>0</v>
      </c>
      <c r="K125" s="3">
        <v>0</v>
      </c>
      <c r="L125" s="3">
        <v>0</v>
      </c>
      <c r="M125" s="3">
        <v>0</v>
      </c>
      <c r="N125" s="208">
        <f t="shared" si="33"/>
        <v>0</v>
      </c>
      <c r="O125" s="93">
        <f t="shared" si="32"/>
        <v>0</v>
      </c>
      <c r="Q125">
        <v>0</v>
      </c>
      <c r="R125">
        <v>0</v>
      </c>
      <c r="S125">
        <v>0</v>
      </c>
      <c r="T125">
        <v>0</v>
      </c>
      <c r="U125">
        <v>0</v>
      </c>
      <c r="V125">
        <v>0</v>
      </c>
      <c r="W125">
        <v>0</v>
      </c>
    </row>
    <row r="126" spans="1:23" ht="15" thickBot="1" x14ac:dyDescent="0.35">
      <c r="A126" s="584"/>
      <c r="B126" s="250" t="s">
        <v>138</v>
      </c>
      <c r="C126" s="3">
        <v>0</v>
      </c>
      <c r="D126" s="3">
        <v>0</v>
      </c>
      <c r="E126" s="3">
        <v>0</v>
      </c>
      <c r="F126" s="3">
        <v>0</v>
      </c>
      <c r="G126" s="3">
        <v>0</v>
      </c>
      <c r="H126" s="3">
        <v>0</v>
      </c>
      <c r="I126" s="3">
        <v>0</v>
      </c>
      <c r="J126" s="3">
        <v>0</v>
      </c>
      <c r="K126" s="3">
        <v>0</v>
      </c>
      <c r="L126" s="3">
        <v>0</v>
      </c>
      <c r="M126" s="3">
        <v>0</v>
      </c>
      <c r="N126" s="208">
        <f t="shared" si="33"/>
        <v>0</v>
      </c>
      <c r="O126" s="93">
        <f t="shared" si="32"/>
        <v>0</v>
      </c>
      <c r="Q126">
        <v>0</v>
      </c>
      <c r="R126">
        <v>0</v>
      </c>
      <c r="S126">
        <v>0</v>
      </c>
      <c r="T126">
        <v>0</v>
      </c>
      <c r="U126">
        <v>0</v>
      </c>
      <c r="V126">
        <v>0</v>
      </c>
      <c r="W126">
        <v>0</v>
      </c>
    </row>
    <row r="127" spans="1:23" ht="21.6" thickBot="1" x14ac:dyDescent="0.45">
      <c r="A127" s="95"/>
      <c r="B127" s="251" t="s">
        <v>139</v>
      </c>
      <c r="C127" s="252">
        <f t="shared" ref="C127:N127" si="34">SUM(C116:C126)</f>
        <v>93810</v>
      </c>
      <c r="D127" s="252">
        <f t="shared" si="34"/>
        <v>2124</v>
      </c>
      <c r="E127" s="252">
        <f t="shared" si="34"/>
        <v>20532</v>
      </c>
      <c r="F127" s="252">
        <f t="shared" si="34"/>
        <v>507105</v>
      </c>
      <c r="G127" s="252">
        <f t="shared" si="34"/>
        <v>594366</v>
      </c>
      <c r="H127" s="252">
        <f t="shared" si="34"/>
        <v>306033</v>
      </c>
      <c r="I127" s="252">
        <f t="shared" si="34"/>
        <v>203550</v>
      </c>
      <c r="J127" s="252">
        <f t="shared" si="34"/>
        <v>115050</v>
      </c>
      <c r="K127" s="252">
        <f t="shared" si="34"/>
        <v>400020</v>
      </c>
      <c r="L127" s="253">
        <f t="shared" si="34"/>
        <v>259305</v>
      </c>
      <c r="M127" s="253">
        <f t="shared" si="34"/>
        <v>176469</v>
      </c>
      <c r="N127" s="256">
        <f t="shared" si="34"/>
        <v>822519</v>
      </c>
      <c r="O127" s="96">
        <f t="shared" si="32"/>
        <v>3500883</v>
      </c>
      <c r="Q127">
        <f t="shared" ref="Q127:W127" si="35">SUM(Q116:Q126)</f>
        <v>296829</v>
      </c>
      <c r="R127">
        <f t="shared" si="35"/>
        <v>525690</v>
      </c>
      <c r="S127">
        <f t="shared" si="35"/>
        <v>0</v>
      </c>
      <c r="T127">
        <f t="shared" si="35"/>
        <v>0</v>
      </c>
      <c r="U127">
        <f t="shared" si="35"/>
        <v>0</v>
      </c>
      <c r="V127">
        <f t="shared" si="35"/>
        <v>0</v>
      </c>
      <c r="W127">
        <f t="shared" si="35"/>
        <v>0</v>
      </c>
    </row>
    <row r="128" spans="1:23" ht="21.6" thickBot="1" x14ac:dyDescent="0.45">
      <c r="A128" s="95"/>
      <c r="F128" s="94">
        <v>0</v>
      </c>
      <c r="L128" s="121"/>
      <c r="M128" s="121"/>
      <c r="N128" s="121"/>
    </row>
    <row r="129" spans="1:23" ht="21.6" thickBot="1" x14ac:dyDescent="0.45">
      <c r="A129" s="95"/>
      <c r="B129" s="247" t="s">
        <v>117</v>
      </c>
      <c r="C129" s="248">
        <v>43850</v>
      </c>
      <c r="D129" s="248">
        <v>43882</v>
      </c>
      <c r="E129" s="248">
        <v>43914</v>
      </c>
      <c r="F129" s="248">
        <v>43946</v>
      </c>
      <c r="G129" s="248">
        <v>43978</v>
      </c>
      <c r="H129" s="248">
        <v>44010</v>
      </c>
      <c r="I129" s="248">
        <v>44042</v>
      </c>
      <c r="J129" s="248">
        <v>44074</v>
      </c>
      <c r="K129" s="248">
        <v>44076</v>
      </c>
      <c r="L129" s="248">
        <v>44107</v>
      </c>
      <c r="M129" s="248">
        <v>44140</v>
      </c>
      <c r="N129" s="255" t="s">
        <v>126</v>
      </c>
      <c r="O129" s="249" t="s">
        <v>44</v>
      </c>
      <c r="Q129" s="48">
        <v>44166</v>
      </c>
      <c r="R129" s="48">
        <v>44197</v>
      </c>
      <c r="S129" s="48">
        <v>44228</v>
      </c>
      <c r="T129" s="48">
        <v>44256</v>
      </c>
      <c r="U129" s="48">
        <v>44287</v>
      </c>
      <c r="V129" s="48">
        <v>44317</v>
      </c>
      <c r="W129" s="48">
        <v>44348</v>
      </c>
    </row>
    <row r="130" spans="1:23" x14ac:dyDescent="0.3">
      <c r="A130" s="585" t="s">
        <v>149</v>
      </c>
      <c r="B130" s="11" t="s">
        <v>128</v>
      </c>
      <c r="C130" s="3">
        <v>0</v>
      </c>
      <c r="D130" s="3">
        <v>3590.76</v>
      </c>
      <c r="E130" s="3">
        <v>0</v>
      </c>
      <c r="F130" s="3">
        <v>0</v>
      </c>
      <c r="G130" s="3">
        <v>0</v>
      </c>
      <c r="H130" s="3">
        <v>0</v>
      </c>
      <c r="I130" s="3">
        <v>0</v>
      </c>
      <c r="J130" s="3">
        <v>0</v>
      </c>
      <c r="K130" s="3">
        <v>0</v>
      </c>
      <c r="L130" s="3">
        <v>0</v>
      </c>
      <c r="M130" s="3">
        <v>0</v>
      </c>
      <c r="N130" s="208">
        <f>SUM(Q130:W130)</f>
        <v>0</v>
      </c>
      <c r="O130" s="93">
        <f t="shared" ref="O130:O141" si="36">SUM(C130:N130)</f>
        <v>3590.76</v>
      </c>
      <c r="P130" s="257"/>
      <c r="Q130">
        <v>0</v>
      </c>
      <c r="R130">
        <v>0</v>
      </c>
      <c r="S130">
        <v>0</v>
      </c>
      <c r="T130">
        <v>0</v>
      </c>
      <c r="U130">
        <v>0</v>
      </c>
      <c r="V130">
        <v>0</v>
      </c>
      <c r="W130">
        <v>0</v>
      </c>
    </row>
    <row r="131" spans="1:23" x14ac:dyDescent="0.3">
      <c r="A131" s="586"/>
      <c r="B131" s="13" t="s">
        <v>129</v>
      </c>
      <c r="C131" s="3">
        <v>0</v>
      </c>
      <c r="D131" s="3">
        <v>48034.03</v>
      </c>
      <c r="E131" s="3">
        <v>0</v>
      </c>
      <c r="F131" s="3">
        <v>0</v>
      </c>
      <c r="G131" s="3">
        <v>0</v>
      </c>
      <c r="H131" s="3">
        <v>12482.19</v>
      </c>
      <c r="I131" s="3">
        <v>154418.98000000001</v>
      </c>
      <c r="J131" s="3">
        <v>362765.36</v>
      </c>
      <c r="K131" s="3">
        <v>275981.32</v>
      </c>
      <c r="L131" s="3">
        <v>214206.93</v>
      </c>
      <c r="M131" s="3">
        <v>85797.42</v>
      </c>
      <c r="N131" s="208">
        <f t="shared" ref="N131:N140" si="37">SUM(Q131:W131)</f>
        <v>128565.76999999999</v>
      </c>
      <c r="O131" s="93">
        <f t="shared" si="36"/>
        <v>1282252</v>
      </c>
      <c r="Q131">
        <v>95482.89</v>
      </c>
      <c r="R131">
        <v>33082.879999999997</v>
      </c>
      <c r="S131">
        <v>0</v>
      </c>
      <c r="T131">
        <v>0</v>
      </c>
      <c r="U131">
        <v>0</v>
      </c>
      <c r="V131">
        <v>0</v>
      </c>
      <c r="W131">
        <v>0</v>
      </c>
    </row>
    <row r="132" spans="1:23" x14ac:dyDescent="0.3">
      <c r="A132" s="586"/>
      <c r="B132" s="11" t="s">
        <v>130</v>
      </c>
      <c r="C132" s="3">
        <v>0</v>
      </c>
      <c r="D132" s="3">
        <v>0</v>
      </c>
      <c r="E132" s="3">
        <v>0</v>
      </c>
      <c r="F132" s="3">
        <v>0</v>
      </c>
      <c r="G132" s="3">
        <v>0</v>
      </c>
      <c r="H132" s="3">
        <v>0</v>
      </c>
      <c r="I132" s="3">
        <v>0</v>
      </c>
      <c r="J132" s="3">
        <v>0</v>
      </c>
      <c r="K132" s="3">
        <v>0</v>
      </c>
      <c r="L132" s="3">
        <v>0</v>
      </c>
      <c r="M132" s="3">
        <v>0</v>
      </c>
      <c r="N132" s="208">
        <f t="shared" si="37"/>
        <v>0</v>
      </c>
      <c r="O132" s="93">
        <f t="shared" si="36"/>
        <v>0</v>
      </c>
      <c r="Q132">
        <v>0</v>
      </c>
      <c r="R132">
        <v>0</v>
      </c>
      <c r="S132">
        <v>0</v>
      </c>
      <c r="T132">
        <v>0</v>
      </c>
      <c r="U132">
        <v>0</v>
      </c>
      <c r="V132">
        <v>0</v>
      </c>
      <c r="W132">
        <v>0</v>
      </c>
    </row>
    <row r="133" spans="1:23" x14ac:dyDescent="0.3">
      <c r="A133" s="586"/>
      <c r="B133" s="11" t="s">
        <v>131</v>
      </c>
      <c r="C133" s="3">
        <v>0</v>
      </c>
      <c r="D133" s="3">
        <v>14266.58</v>
      </c>
      <c r="E133" s="3">
        <v>0</v>
      </c>
      <c r="F133" s="3">
        <v>0</v>
      </c>
      <c r="G133" s="3">
        <v>0</v>
      </c>
      <c r="H133" s="3">
        <v>0</v>
      </c>
      <c r="I133" s="3">
        <v>83.7</v>
      </c>
      <c r="J133" s="3">
        <v>41.85</v>
      </c>
      <c r="K133" s="3">
        <v>16579.080000000002</v>
      </c>
      <c r="L133" s="3">
        <v>122791.11</v>
      </c>
      <c r="M133" s="3">
        <v>100076.97</v>
      </c>
      <c r="N133" s="208">
        <f t="shared" si="37"/>
        <v>14200.43</v>
      </c>
      <c r="O133" s="93">
        <f t="shared" si="36"/>
        <v>268039.72000000003</v>
      </c>
      <c r="Q133">
        <v>13530.83</v>
      </c>
      <c r="R133">
        <v>669.6</v>
      </c>
      <c r="S133">
        <v>0</v>
      </c>
      <c r="T133">
        <v>0</v>
      </c>
      <c r="U133">
        <v>0</v>
      </c>
      <c r="V133">
        <v>0</v>
      </c>
      <c r="W133">
        <v>0</v>
      </c>
    </row>
    <row r="134" spans="1:23" x14ac:dyDescent="0.3">
      <c r="A134" s="586"/>
      <c r="B134" s="13" t="s">
        <v>132</v>
      </c>
      <c r="C134" s="3">
        <v>0</v>
      </c>
      <c r="D134" s="3">
        <v>17321.48</v>
      </c>
      <c r="E134" s="3">
        <v>0</v>
      </c>
      <c r="F134" s="3">
        <v>0</v>
      </c>
      <c r="G134" s="3">
        <v>0</v>
      </c>
      <c r="H134" s="3">
        <v>0</v>
      </c>
      <c r="I134" s="3">
        <v>15511.04</v>
      </c>
      <c r="J134" s="3">
        <v>37625.980000000003</v>
      </c>
      <c r="K134" s="3">
        <v>28009.84</v>
      </c>
      <c r="L134" s="3">
        <v>23658.62</v>
      </c>
      <c r="M134" s="3">
        <v>7428.36</v>
      </c>
      <c r="N134" s="208">
        <f t="shared" si="37"/>
        <v>7324.8</v>
      </c>
      <c r="O134" s="93">
        <f t="shared" si="36"/>
        <v>136880.12</v>
      </c>
      <c r="Q134">
        <v>5681.92</v>
      </c>
      <c r="R134">
        <v>1642.88</v>
      </c>
      <c r="S134">
        <v>0</v>
      </c>
      <c r="T134">
        <v>0</v>
      </c>
      <c r="U134">
        <v>0</v>
      </c>
      <c r="V134">
        <v>0</v>
      </c>
      <c r="W134">
        <v>0</v>
      </c>
    </row>
    <row r="135" spans="1:23" x14ac:dyDescent="0.3">
      <c r="A135" s="586"/>
      <c r="B135" s="11" t="s">
        <v>133</v>
      </c>
      <c r="C135" s="3">
        <v>0</v>
      </c>
      <c r="D135" s="3">
        <v>9560.0499999999993</v>
      </c>
      <c r="E135" s="3">
        <v>0</v>
      </c>
      <c r="F135" s="3">
        <v>0</v>
      </c>
      <c r="G135" s="3">
        <v>0</v>
      </c>
      <c r="H135" s="3">
        <v>2370.89</v>
      </c>
      <c r="I135" s="3">
        <v>28199.37</v>
      </c>
      <c r="J135" s="3">
        <v>70041.62</v>
      </c>
      <c r="K135" s="3">
        <v>53046.21</v>
      </c>
      <c r="L135" s="3">
        <v>7675.02</v>
      </c>
      <c r="M135" s="3">
        <v>0</v>
      </c>
      <c r="N135" s="208">
        <f t="shared" si="37"/>
        <v>0</v>
      </c>
      <c r="O135" s="93">
        <f t="shared" si="36"/>
        <v>170893.15999999997</v>
      </c>
      <c r="Q135">
        <v>0</v>
      </c>
      <c r="R135">
        <v>0</v>
      </c>
      <c r="S135">
        <v>0</v>
      </c>
      <c r="T135">
        <v>0</v>
      </c>
      <c r="U135">
        <v>0</v>
      </c>
      <c r="V135">
        <v>0</v>
      </c>
      <c r="W135">
        <v>0</v>
      </c>
    </row>
    <row r="136" spans="1:23" x14ac:dyDescent="0.3">
      <c r="A136" s="586"/>
      <c r="B136" s="11" t="s">
        <v>134</v>
      </c>
      <c r="C136" s="3">
        <v>0</v>
      </c>
      <c r="D136" s="3">
        <v>1134</v>
      </c>
      <c r="E136" s="3">
        <v>0</v>
      </c>
      <c r="F136" s="3">
        <v>0</v>
      </c>
      <c r="G136" s="3">
        <v>0</v>
      </c>
      <c r="H136" s="3">
        <v>0</v>
      </c>
      <c r="I136" s="3">
        <v>36774</v>
      </c>
      <c r="J136" s="3">
        <v>78894</v>
      </c>
      <c r="K136" s="3">
        <v>73386</v>
      </c>
      <c r="L136" s="3">
        <v>10692</v>
      </c>
      <c r="M136" s="3">
        <v>0</v>
      </c>
      <c r="N136" s="208">
        <f t="shared" si="37"/>
        <v>0</v>
      </c>
      <c r="O136" s="93">
        <f t="shared" si="36"/>
        <v>200880</v>
      </c>
      <c r="Q136">
        <v>0</v>
      </c>
      <c r="R136">
        <v>0</v>
      </c>
      <c r="S136">
        <v>0</v>
      </c>
      <c r="T136">
        <v>0</v>
      </c>
      <c r="U136">
        <v>0</v>
      </c>
      <c r="V136">
        <v>0</v>
      </c>
      <c r="W136">
        <v>0</v>
      </c>
    </row>
    <row r="137" spans="1:23" x14ac:dyDescent="0.3">
      <c r="A137" s="586"/>
      <c r="B137" s="11" t="s">
        <v>135</v>
      </c>
      <c r="C137" s="3">
        <v>0</v>
      </c>
      <c r="D137" s="3">
        <v>0</v>
      </c>
      <c r="E137" s="3">
        <v>0</v>
      </c>
      <c r="F137" s="3">
        <v>0</v>
      </c>
      <c r="G137" s="3">
        <v>0</v>
      </c>
      <c r="H137" s="3">
        <v>0</v>
      </c>
      <c r="I137" s="3">
        <v>0</v>
      </c>
      <c r="J137" s="3">
        <v>0</v>
      </c>
      <c r="K137" s="3">
        <v>0</v>
      </c>
      <c r="L137" s="3">
        <v>0</v>
      </c>
      <c r="M137" s="3">
        <v>0</v>
      </c>
      <c r="N137" s="208">
        <f t="shared" si="37"/>
        <v>0</v>
      </c>
      <c r="O137" s="93">
        <f t="shared" si="36"/>
        <v>0</v>
      </c>
      <c r="Q137">
        <v>0</v>
      </c>
      <c r="R137">
        <v>0</v>
      </c>
      <c r="S137">
        <v>0</v>
      </c>
      <c r="T137">
        <v>0</v>
      </c>
      <c r="U137">
        <v>0</v>
      </c>
      <c r="V137">
        <v>0</v>
      </c>
      <c r="W137">
        <v>0</v>
      </c>
    </row>
    <row r="138" spans="1:23" x14ac:dyDescent="0.3">
      <c r="A138" s="586"/>
      <c r="B138" s="11" t="s">
        <v>136</v>
      </c>
      <c r="C138" s="3">
        <v>0</v>
      </c>
      <c r="D138" s="3">
        <v>15245.82</v>
      </c>
      <c r="E138" s="3">
        <v>2258.64</v>
      </c>
      <c r="F138" s="3">
        <v>1129.32</v>
      </c>
      <c r="G138" s="3">
        <v>0</v>
      </c>
      <c r="H138" s="3">
        <v>0</v>
      </c>
      <c r="I138" s="3">
        <v>0</v>
      </c>
      <c r="J138" s="3">
        <v>1129.32</v>
      </c>
      <c r="K138" s="3">
        <v>0</v>
      </c>
      <c r="L138" s="3">
        <v>0</v>
      </c>
      <c r="M138" s="3">
        <v>0</v>
      </c>
      <c r="N138" s="208">
        <f t="shared" si="37"/>
        <v>0</v>
      </c>
      <c r="O138" s="93">
        <f t="shared" si="36"/>
        <v>19763.099999999999</v>
      </c>
      <c r="Q138">
        <v>0</v>
      </c>
      <c r="R138">
        <v>0</v>
      </c>
      <c r="S138">
        <v>0</v>
      </c>
      <c r="T138">
        <v>0</v>
      </c>
      <c r="U138">
        <v>0</v>
      </c>
      <c r="V138">
        <v>0</v>
      </c>
      <c r="W138">
        <v>0</v>
      </c>
    </row>
    <row r="139" spans="1:23" x14ac:dyDescent="0.3">
      <c r="A139" s="586"/>
      <c r="B139" s="11" t="s">
        <v>137</v>
      </c>
      <c r="C139" s="3">
        <v>0</v>
      </c>
      <c r="D139" s="3">
        <v>2359.88</v>
      </c>
      <c r="E139" s="3">
        <v>0</v>
      </c>
      <c r="F139" s="3">
        <v>0</v>
      </c>
      <c r="G139" s="3">
        <v>0</v>
      </c>
      <c r="H139" s="3">
        <v>0</v>
      </c>
      <c r="I139" s="3">
        <v>36202.94</v>
      </c>
      <c r="J139" s="3">
        <v>97265.59</v>
      </c>
      <c r="K139" s="3">
        <v>72592.039999999994</v>
      </c>
      <c r="L139" s="3">
        <v>7304.2</v>
      </c>
      <c r="M139" s="3">
        <v>0</v>
      </c>
      <c r="N139" s="208">
        <f t="shared" si="37"/>
        <v>0</v>
      </c>
      <c r="O139" s="93">
        <f t="shared" si="36"/>
        <v>215724.65000000002</v>
      </c>
      <c r="Q139">
        <v>0</v>
      </c>
      <c r="R139">
        <v>0</v>
      </c>
      <c r="S139">
        <v>0</v>
      </c>
      <c r="T139">
        <v>0</v>
      </c>
      <c r="U139">
        <v>0</v>
      </c>
      <c r="V139">
        <v>0</v>
      </c>
      <c r="W139">
        <v>0</v>
      </c>
    </row>
    <row r="140" spans="1:23" ht="15" thickBot="1" x14ac:dyDescent="0.35">
      <c r="A140" s="587"/>
      <c r="B140" s="250" t="s">
        <v>138</v>
      </c>
      <c r="C140" s="3">
        <v>0</v>
      </c>
      <c r="D140" s="3">
        <v>0</v>
      </c>
      <c r="E140" s="3">
        <v>0</v>
      </c>
      <c r="F140" s="3">
        <v>0</v>
      </c>
      <c r="G140" s="3">
        <v>0</v>
      </c>
      <c r="H140" s="3">
        <v>0</v>
      </c>
      <c r="I140" s="3">
        <v>0</v>
      </c>
      <c r="J140" s="3">
        <v>0</v>
      </c>
      <c r="K140" s="3">
        <v>0</v>
      </c>
      <c r="L140" s="3">
        <v>0</v>
      </c>
      <c r="M140" s="3">
        <v>0</v>
      </c>
      <c r="N140" s="208">
        <f t="shared" si="37"/>
        <v>0</v>
      </c>
      <c r="O140" s="93">
        <f t="shared" si="36"/>
        <v>0</v>
      </c>
      <c r="Q140">
        <v>0</v>
      </c>
      <c r="R140">
        <v>0</v>
      </c>
      <c r="S140">
        <v>0</v>
      </c>
      <c r="T140">
        <v>0</v>
      </c>
      <c r="U140">
        <v>0</v>
      </c>
      <c r="V140">
        <v>0</v>
      </c>
      <c r="W140">
        <v>0</v>
      </c>
    </row>
    <row r="141" spans="1:23" ht="21.6" thickBot="1" x14ac:dyDescent="0.45">
      <c r="A141" s="95"/>
      <c r="B141" s="251" t="s">
        <v>139</v>
      </c>
      <c r="C141" s="252">
        <f t="shared" ref="C141:N141" si="38">SUM(C130:C140)</f>
        <v>0</v>
      </c>
      <c r="D141" s="252">
        <f t="shared" si="38"/>
        <v>111512.6</v>
      </c>
      <c r="E141" s="252">
        <f t="shared" si="38"/>
        <v>2258.64</v>
      </c>
      <c r="F141" s="252">
        <f t="shared" si="38"/>
        <v>1129.32</v>
      </c>
      <c r="G141" s="252">
        <f t="shared" si="38"/>
        <v>0</v>
      </c>
      <c r="H141" s="252">
        <f t="shared" si="38"/>
        <v>14853.08</v>
      </c>
      <c r="I141" s="252">
        <f t="shared" si="38"/>
        <v>271190.03000000003</v>
      </c>
      <c r="J141" s="252">
        <f t="shared" si="38"/>
        <v>647763.71999999986</v>
      </c>
      <c r="K141" s="252">
        <f t="shared" si="38"/>
        <v>519594.49000000005</v>
      </c>
      <c r="L141" s="253">
        <f t="shared" si="38"/>
        <v>386327.88</v>
      </c>
      <c r="M141" s="253">
        <f t="shared" si="38"/>
        <v>193302.75</v>
      </c>
      <c r="N141" s="256">
        <f t="shared" si="38"/>
        <v>150090.99999999997</v>
      </c>
      <c r="O141" s="96">
        <f t="shared" si="36"/>
        <v>2298023.5099999998</v>
      </c>
      <c r="Q141">
        <f t="shared" ref="Q141:W141" si="39">SUM(Q130:Q140)</f>
        <v>114695.64</v>
      </c>
      <c r="R141">
        <f t="shared" si="39"/>
        <v>35395.359999999993</v>
      </c>
      <c r="S141">
        <f t="shared" si="39"/>
        <v>0</v>
      </c>
      <c r="T141">
        <f t="shared" si="39"/>
        <v>0</v>
      </c>
      <c r="U141">
        <f t="shared" si="39"/>
        <v>0</v>
      </c>
      <c r="V141">
        <f t="shared" si="39"/>
        <v>0</v>
      </c>
      <c r="W141">
        <f t="shared" si="39"/>
        <v>0</v>
      </c>
    </row>
    <row r="142" spans="1:23" ht="21.6" thickBot="1" x14ac:dyDescent="0.45">
      <c r="A142" s="95"/>
      <c r="F142" s="94">
        <v>0</v>
      </c>
      <c r="L142" s="121"/>
      <c r="M142" s="121"/>
      <c r="N142" s="121"/>
    </row>
    <row r="143" spans="1:23" ht="21.6" thickBot="1" x14ac:dyDescent="0.45">
      <c r="A143" s="95"/>
      <c r="B143" s="247" t="s">
        <v>117</v>
      </c>
      <c r="C143" s="248">
        <v>43850</v>
      </c>
      <c r="D143" s="248">
        <v>43882</v>
      </c>
      <c r="E143" s="248">
        <v>43914</v>
      </c>
      <c r="F143" s="248">
        <v>43946</v>
      </c>
      <c r="G143" s="248">
        <v>43978</v>
      </c>
      <c r="H143" s="248">
        <v>44010</v>
      </c>
      <c r="I143" s="248">
        <v>44042</v>
      </c>
      <c r="J143" s="248">
        <v>44074</v>
      </c>
      <c r="K143" s="248">
        <v>44076</v>
      </c>
      <c r="L143" s="248">
        <v>44107</v>
      </c>
      <c r="M143" s="248">
        <v>44140</v>
      </c>
      <c r="N143" s="255" t="s">
        <v>126</v>
      </c>
      <c r="O143" s="249" t="s">
        <v>44</v>
      </c>
      <c r="Q143" s="48">
        <v>44166</v>
      </c>
      <c r="R143" s="48">
        <v>44197</v>
      </c>
      <c r="S143" s="48">
        <v>44228</v>
      </c>
      <c r="T143" s="48">
        <v>44256</v>
      </c>
      <c r="U143" s="48">
        <v>44287</v>
      </c>
      <c r="V143" s="48">
        <v>44317</v>
      </c>
      <c r="W143" s="48">
        <v>44348</v>
      </c>
    </row>
    <row r="144" spans="1:23" ht="15" customHeight="1" x14ac:dyDescent="0.3">
      <c r="A144" s="585" t="s">
        <v>150</v>
      </c>
      <c r="B144" s="11" t="s">
        <v>128</v>
      </c>
      <c r="C144" s="3">
        <v>0</v>
      </c>
      <c r="D144" s="3">
        <v>0</v>
      </c>
      <c r="E144" s="3">
        <v>0</v>
      </c>
      <c r="F144" s="3">
        <v>0</v>
      </c>
      <c r="G144" s="3">
        <v>0</v>
      </c>
      <c r="H144" s="3">
        <v>0</v>
      </c>
      <c r="I144" s="3">
        <v>0</v>
      </c>
      <c r="J144" s="3">
        <v>0</v>
      </c>
      <c r="K144" s="3">
        <v>0</v>
      </c>
      <c r="L144" s="3">
        <v>0</v>
      </c>
      <c r="M144" s="3">
        <v>0</v>
      </c>
      <c r="N144" s="208">
        <f>SUM(Q144:W144)</f>
        <v>0</v>
      </c>
      <c r="O144" s="93">
        <f t="shared" ref="O144:O155" si="40">SUM(C144:N144)</f>
        <v>0</v>
      </c>
      <c r="P144" s="257"/>
      <c r="Q144">
        <v>0</v>
      </c>
      <c r="R144">
        <v>0</v>
      </c>
      <c r="S144">
        <v>0</v>
      </c>
      <c r="T144">
        <v>0</v>
      </c>
      <c r="U144">
        <v>0</v>
      </c>
      <c r="V144">
        <v>0</v>
      </c>
      <c r="W144">
        <v>0</v>
      </c>
    </row>
    <row r="145" spans="1:23" x14ac:dyDescent="0.3">
      <c r="A145" s="586"/>
      <c r="B145" s="13" t="s">
        <v>129</v>
      </c>
      <c r="C145" s="3">
        <v>0</v>
      </c>
      <c r="D145" s="3">
        <v>0</v>
      </c>
      <c r="E145" s="3">
        <v>0</v>
      </c>
      <c r="F145" s="3">
        <v>0</v>
      </c>
      <c r="G145" s="3">
        <v>0</v>
      </c>
      <c r="H145" s="3">
        <v>21530.225999999999</v>
      </c>
      <c r="I145" s="3">
        <v>-287.68</v>
      </c>
      <c r="J145" s="3">
        <v>111534</v>
      </c>
      <c r="K145" s="3">
        <v>0</v>
      </c>
      <c r="L145" s="3">
        <v>19230</v>
      </c>
      <c r="M145" s="3">
        <v>1297.96</v>
      </c>
      <c r="N145" s="208">
        <f t="shared" ref="N145:N154" si="41">SUM(Q145:W145)</f>
        <v>44357.760000000002</v>
      </c>
      <c r="O145" s="93">
        <f t="shared" si="40"/>
        <v>197662.266</v>
      </c>
      <c r="Q145">
        <v>44357.760000000002</v>
      </c>
      <c r="R145">
        <v>0</v>
      </c>
      <c r="S145">
        <v>0</v>
      </c>
      <c r="T145">
        <v>0</v>
      </c>
      <c r="U145">
        <v>0</v>
      </c>
      <c r="V145">
        <v>0</v>
      </c>
      <c r="W145">
        <v>0</v>
      </c>
    </row>
    <row r="146" spans="1:23" x14ac:dyDescent="0.3">
      <c r="A146" s="586"/>
      <c r="B146" s="11" t="s">
        <v>130</v>
      </c>
      <c r="C146" s="3">
        <v>0</v>
      </c>
      <c r="D146" s="3">
        <v>0</v>
      </c>
      <c r="E146" s="3">
        <v>0</v>
      </c>
      <c r="F146" s="3">
        <v>0</v>
      </c>
      <c r="G146" s="3">
        <v>0</v>
      </c>
      <c r="H146" s="3">
        <v>0</v>
      </c>
      <c r="I146" s="3">
        <v>0</v>
      </c>
      <c r="J146" s="3">
        <v>0</v>
      </c>
      <c r="K146" s="3">
        <v>0</v>
      </c>
      <c r="L146" s="3">
        <v>0</v>
      </c>
      <c r="M146" s="3">
        <v>0</v>
      </c>
      <c r="N146" s="208">
        <f t="shared" si="41"/>
        <v>0</v>
      </c>
      <c r="O146" s="93">
        <f t="shared" si="40"/>
        <v>0</v>
      </c>
      <c r="Q146">
        <v>0</v>
      </c>
      <c r="R146">
        <v>0</v>
      </c>
      <c r="S146">
        <v>0</v>
      </c>
      <c r="T146">
        <v>0</v>
      </c>
      <c r="U146">
        <v>0</v>
      </c>
      <c r="V146">
        <v>0</v>
      </c>
      <c r="W146">
        <v>0</v>
      </c>
    </row>
    <row r="147" spans="1:23" x14ac:dyDescent="0.3">
      <c r="A147" s="586"/>
      <c r="B147" s="11" t="s">
        <v>131</v>
      </c>
      <c r="C147" s="3">
        <v>0</v>
      </c>
      <c r="D147" s="3">
        <v>0</v>
      </c>
      <c r="E147" s="3">
        <v>0</v>
      </c>
      <c r="F147" s="3">
        <v>0</v>
      </c>
      <c r="G147" s="3">
        <v>0</v>
      </c>
      <c r="H147" s="3">
        <v>273.59399999999999</v>
      </c>
      <c r="I147" s="3">
        <v>21.425999999999998</v>
      </c>
      <c r="J147" s="3">
        <v>0</v>
      </c>
      <c r="K147" s="3">
        <v>0</v>
      </c>
      <c r="L147" s="3">
        <v>0</v>
      </c>
      <c r="M147" s="3">
        <v>83.7</v>
      </c>
      <c r="N147" s="208">
        <f t="shared" si="41"/>
        <v>7533</v>
      </c>
      <c r="O147" s="93">
        <f t="shared" si="40"/>
        <v>7911.72</v>
      </c>
      <c r="Q147">
        <v>7533</v>
      </c>
      <c r="R147">
        <v>0</v>
      </c>
      <c r="S147">
        <v>0</v>
      </c>
      <c r="T147">
        <v>0</v>
      </c>
      <c r="U147">
        <v>0</v>
      </c>
      <c r="V147">
        <v>0</v>
      </c>
      <c r="W147">
        <v>0</v>
      </c>
    </row>
    <row r="148" spans="1:23" x14ac:dyDescent="0.3">
      <c r="A148" s="586"/>
      <c r="B148" s="13" t="s">
        <v>132</v>
      </c>
      <c r="C148" s="3">
        <v>0</v>
      </c>
      <c r="D148" s="3">
        <v>0</v>
      </c>
      <c r="E148" s="3">
        <v>4274.2</v>
      </c>
      <c r="F148" s="3">
        <v>0</v>
      </c>
      <c r="G148" s="3">
        <v>0</v>
      </c>
      <c r="H148" s="3">
        <v>19172.84</v>
      </c>
      <c r="I148" s="3">
        <v>0</v>
      </c>
      <c r="J148" s="3">
        <v>21371</v>
      </c>
      <c r="K148" s="3">
        <v>0</v>
      </c>
      <c r="L148" s="3">
        <v>6106</v>
      </c>
      <c r="M148" s="3">
        <v>18318</v>
      </c>
      <c r="N148" s="208">
        <f t="shared" si="41"/>
        <v>31751.200000000001</v>
      </c>
      <c r="O148" s="93">
        <f t="shared" si="40"/>
        <v>100993.24</v>
      </c>
      <c r="Q148">
        <v>31751.200000000001</v>
      </c>
      <c r="R148">
        <v>0</v>
      </c>
      <c r="S148">
        <v>0</v>
      </c>
      <c r="T148">
        <v>0</v>
      </c>
      <c r="U148">
        <v>0</v>
      </c>
      <c r="V148">
        <v>0</v>
      </c>
      <c r="W148">
        <v>0</v>
      </c>
    </row>
    <row r="149" spans="1:23" x14ac:dyDescent="0.3">
      <c r="A149" s="586"/>
      <c r="B149" s="11" t="s">
        <v>133</v>
      </c>
      <c r="C149" s="3">
        <v>0</v>
      </c>
      <c r="D149" s="3">
        <v>0</v>
      </c>
      <c r="E149" s="3">
        <v>30534.799999999999</v>
      </c>
      <c r="F149" s="3">
        <v>0</v>
      </c>
      <c r="G149" s="3">
        <v>0</v>
      </c>
      <c r="H149" s="3">
        <v>1869014.16</v>
      </c>
      <c r="I149" s="3">
        <v>229890.7</v>
      </c>
      <c r="J149" s="3">
        <v>2197989.34</v>
      </c>
      <c r="K149" s="3">
        <v>0</v>
      </c>
      <c r="L149" s="3">
        <v>192500.84</v>
      </c>
      <c r="M149" s="3">
        <v>1508604.18</v>
      </c>
      <c r="N149" s="208">
        <f t="shared" si="41"/>
        <v>564348.56000000006</v>
      </c>
      <c r="O149" s="93">
        <f t="shared" si="40"/>
        <v>6592882.5800000001</v>
      </c>
      <c r="Q149">
        <v>564348.56000000006</v>
      </c>
      <c r="R149">
        <v>0</v>
      </c>
      <c r="S149">
        <v>0</v>
      </c>
      <c r="T149">
        <v>0</v>
      </c>
      <c r="U149">
        <v>0</v>
      </c>
      <c r="V149">
        <v>0</v>
      </c>
      <c r="W149">
        <v>0</v>
      </c>
    </row>
    <row r="150" spans="1:23" x14ac:dyDescent="0.3">
      <c r="A150" s="586"/>
      <c r="B150" s="11" t="s">
        <v>134</v>
      </c>
      <c r="C150" s="3">
        <v>0</v>
      </c>
      <c r="D150" s="3">
        <v>0</v>
      </c>
      <c r="E150" s="3">
        <v>0</v>
      </c>
      <c r="F150" s="3">
        <v>0</v>
      </c>
      <c r="G150" s="3">
        <v>0</v>
      </c>
      <c r="H150" s="3">
        <v>0</v>
      </c>
      <c r="I150" s="3">
        <v>0</v>
      </c>
      <c r="J150" s="3">
        <v>0</v>
      </c>
      <c r="K150" s="3">
        <v>0</v>
      </c>
      <c r="L150" s="3">
        <v>0</v>
      </c>
      <c r="M150" s="3">
        <v>0</v>
      </c>
      <c r="N150" s="208">
        <f t="shared" si="41"/>
        <v>0</v>
      </c>
      <c r="O150" s="93">
        <f t="shared" si="40"/>
        <v>0</v>
      </c>
      <c r="Q150">
        <v>0</v>
      </c>
      <c r="R150">
        <v>0</v>
      </c>
      <c r="S150">
        <v>0</v>
      </c>
      <c r="T150">
        <v>0</v>
      </c>
      <c r="U150">
        <v>0</v>
      </c>
      <c r="V150">
        <v>0</v>
      </c>
      <c r="W150">
        <v>0</v>
      </c>
    </row>
    <row r="151" spans="1:23" x14ac:dyDescent="0.3">
      <c r="A151" s="586"/>
      <c r="B151" s="11" t="s">
        <v>135</v>
      </c>
      <c r="C151" s="3">
        <v>0</v>
      </c>
      <c r="D151" s="3">
        <v>0</v>
      </c>
      <c r="E151" s="3">
        <v>0</v>
      </c>
      <c r="F151" s="3">
        <v>0</v>
      </c>
      <c r="G151" s="3">
        <v>0</v>
      </c>
      <c r="H151" s="3">
        <v>0</v>
      </c>
      <c r="I151" s="3">
        <v>0</v>
      </c>
      <c r="J151" s="3">
        <v>0</v>
      </c>
      <c r="K151" s="3">
        <v>0</v>
      </c>
      <c r="L151" s="3">
        <v>0</v>
      </c>
      <c r="M151" s="3">
        <v>0</v>
      </c>
      <c r="N151" s="208">
        <f t="shared" si="41"/>
        <v>0</v>
      </c>
      <c r="O151" s="93">
        <f t="shared" si="40"/>
        <v>0</v>
      </c>
      <c r="Q151">
        <v>0</v>
      </c>
      <c r="R151">
        <v>0</v>
      </c>
      <c r="S151">
        <v>0</v>
      </c>
      <c r="T151">
        <v>0</v>
      </c>
      <c r="U151">
        <v>0</v>
      </c>
      <c r="V151">
        <v>0</v>
      </c>
      <c r="W151">
        <v>0</v>
      </c>
    </row>
    <row r="152" spans="1:23" x14ac:dyDescent="0.3">
      <c r="A152" s="586"/>
      <c r="B152" s="11" t="s">
        <v>136</v>
      </c>
      <c r="C152" s="3">
        <v>0</v>
      </c>
      <c r="D152" s="3">
        <v>0</v>
      </c>
      <c r="E152" s="3">
        <v>0</v>
      </c>
      <c r="F152" s="3">
        <v>0</v>
      </c>
      <c r="G152" s="3">
        <v>0</v>
      </c>
      <c r="H152" s="3">
        <v>0</v>
      </c>
      <c r="I152" s="3">
        <v>0</v>
      </c>
      <c r="J152" s="3">
        <v>0</v>
      </c>
      <c r="K152" s="3">
        <v>0</v>
      </c>
      <c r="L152" s="3">
        <v>0</v>
      </c>
      <c r="M152" s="3">
        <v>0</v>
      </c>
      <c r="N152" s="208">
        <f t="shared" si="41"/>
        <v>564.66</v>
      </c>
      <c r="O152" s="93">
        <f t="shared" si="40"/>
        <v>564.66</v>
      </c>
      <c r="Q152">
        <v>564.66</v>
      </c>
      <c r="R152">
        <v>0</v>
      </c>
      <c r="S152">
        <v>0</v>
      </c>
      <c r="T152">
        <v>0</v>
      </c>
      <c r="U152">
        <v>0</v>
      </c>
      <c r="V152">
        <v>0</v>
      </c>
      <c r="W152">
        <v>0</v>
      </c>
    </row>
    <row r="153" spans="1:23" x14ac:dyDescent="0.3">
      <c r="A153" s="586"/>
      <c r="B153" s="11" t="s">
        <v>137</v>
      </c>
      <c r="C153" s="3">
        <v>0</v>
      </c>
      <c r="D153" s="3">
        <v>0</v>
      </c>
      <c r="E153" s="3">
        <v>11213.3</v>
      </c>
      <c r="F153" s="3">
        <v>0</v>
      </c>
      <c r="G153" s="3">
        <v>0</v>
      </c>
      <c r="H153" s="3">
        <v>50299.66</v>
      </c>
      <c r="I153" s="3">
        <v>0</v>
      </c>
      <c r="J153" s="3">
        <v>56066.5</v>
      </c>
      <c r="K153" s="3">
        <v>0</v>
      </c>
      <c r="L153" s="3">
        <v>16019</v>
      </c>
      <c r="M153" s="3">
        <v>48057</v>
      </c>
      <c r="N153" s="208">
        <f t="shared" si="41"/>
        <v>83298.8</v>
      </c>
      <c r="O153" s="93">
        <f t="shared" si="40"/>
        <v>264954.26</v>
      </c>
      <c r="Q153">
        <v>83298.8</v>
      </c>
      <c r="R153">
        <v>0</v>
      </c>
      <c r="S153">
        <v>0</v>
      </c>
      <c r="T153">
        <v>0</v>
      </c>
      <c r="U153">
        <v>0</v>
      </c>
      <c r="V153">
        <v>0</v>
      </c>
      <c r="W153">
        <v>0</v>
      </c>
    </row>
    <row r="154" spans="1:23" ht="15" thickBot="1" x14ac:dyDescent="0.35">
      <c r="A154" s="587"/>
      <c r="B154" s="250" t="s">
        <v>138</v>
      </c>
      <c r="C154" s="3">
        <v>0</v>
      </c>
      <c r="D154" s="3">
        <v>0</v>
      </c>
      <c r="E154" s="3">
        <v>0</v>
      </c>
      <c r="F154" s="3">
        <v>0</v>
      </c>
      <c r="G154" s="3">
        <v>0</v>
      </c>
      <c r="H154" s="3">
        <v>0</v>
      </c>
      <c r="I154" s="3">
        <v>0</v>
      </c>
      <c r="J154" s="3">
        <v>0</v>
      </c>
      <c r="K154" s="3">
        <v>0</v>
      </c>
      <c r="L154" s="3">
        <v>0</v>
      </c>
      <c r="M154" s="3">
        <v>0</v>
      </c>
      <c r="N154" s="208">
        <f t="shared" si="41"/>
        <v>0</v>
      </c>
      <c r="O154" s="93">
        <f t="shared" si="40"/>
        <v>0</v>
      </c>
      <c r="Q154">
        <v>0</v>
      </c>
      <c r="R154">
        <v>0</v>
      </c>
      <c r="S154">
        <v>0</v>
      </c>
      <c r="T154">
        <v>0</v>
      </c>
      <c r="U154">
        <v>0</v>
      </c>
      <c r="V154">
        <v>0</v>
      </c>
      <c r="W154">
        <v>0</v>
      </c>
    </row>
    <row r="155" spans="1:23" ht="21.6" thickBot="1" x14ac:dyDescent="0.45">
      <c r="A155" s="95"/>
      <c r="B155" s="251" t="s">
        <v>139</v>
      </c>
      <c r="C155" s="252">
        <f t="shared" ref="C155:N155" si="42">SUM(C144:C154)</f>
        <v>0</v>
      </c>
      <c r="D155" s="252">
        <f t="shared" si="42"/>
        <v>0</v>
      </c>
      <c r="E155" s="252">
        <f t="shared" si="42"/>
        <v>46022.3</v>
      </c>
      <c r="F155" s="252">
        <f t="shared" si="42"/>
        <v>0</v>
      </c>
      <c r="G155" s="252">
        <f t="shared" si="42"/>
        <v>0</v>
      </c>
      <c r="H155" s="252">
        <f t="shared" si="42"/>
        <v>1960290.4799999997</v>
      </c>
      <c r="I155" s="252">
        <f t="shared" si="42"/>
        <v>229624.44600000003</v>
      </c>
      <c r="J155" s="252">
        <f t="shared" si="42"/>
        <v>2386960.84</v>
      </c>
      <c r="K155" s="252">
        <f t="shared" si="42"/>
        <v>0</v>
      </c>
      <c r="L155" s="253">
        <f t="shared" si="42"/>
        <v>233855.84</v>
      </c>
      <c r="M155" s="253">
        <f t="shared" si="42"/>
        <v>1576360.8399999999</v>
      </c>
      <c r="N155" s="256">
        <f t="shared" si="42"/>
        <v>731853.9800000001</v>
      </c>
      <c r="O155" s="96">
        <f t="shared" si="40"/>
        <v>7164968.7259999998</v>
      </c>
      <c r="Q155">
        <f t="shared" ref="Q155:W155" si="43">SUM(Q144:Q154)</f>
        <v>731853.9800000001</v>
      </c>
      <c r="R155">
        <f t="shared" si="43"/>
        <v>0</v>
      </c>
      <c r="S155">
        <f t="shared" si="43"/>
        <v>0</v>
      </c>
      <c r="T155">
        <f t="shared" si="43"/>
        <v>0</v>
      </c>
      <c r="U155">
        <f t="shared" si="43"/>
        <v>0</v>
      </c>
      <c r="V155">
        <f t="shared" si="43"/>
        <v>0</v>
      </c>
      <c r="W155">
        <f t="shared" si="43"/>
        <v>0</v>
      </c>
    </row>
    <row r="156" spans="1:23" ht="21.6" thickBot="1" x14ac:dyDescent="0.45">
      <c r="A156" s="95"/>
      <c r="F156" s="94">
        <v>0</v>
      </c>
      <c r="L156" s="121"/>
      <c r="M156" s="121"/>
      <c r="N156" s="121"/>
    </row>
    <row r="157" spans="1:23" ht="21.6" thickBot="1" x14ac:dyDescent="0.45">
      <c r="A157" s="95"/>
      <c r="B157" s="247" t="s">
        <v>117</v>
      </c>
      <c r="C157" s="248">
        <v>43850</v>
      </c>
      <c r="D157" s="248">
        <v>43882</v>
      </c>
      <c r="E157" s="248">
        <v>43914</v>
      </c>
      <c r="F157" s="248">
        <v>43946</v>
      </c>
      <c r="G157" s="248">
        <v>43978</v>
      </c>
      <c r="H157" s="248">
        <v>44010</v>
      </c>
      <c r="I157" s="248">
        <v>44042</v>
      </c>
      <c r="J157" s="248">
        <v>44074</v>
      </c>
      <c r="K157" s="248">
        <v>44076</v>
      </c>
      <c r="L157" s="248">
        <v>44107</v>
      </c>
      <c r="M157" s="248">
        <v>44140</v>
      </c>
      <c r="N157" s="255" t="s">
        <v>126</v>
      </c>
      <c r="O157" s="249" t="s">
        <v>44</v>
      </c>
      <c r="Q157" s="48">
        <v>44166</v>
      </c>
      <c r="R157" s="48">
        <v>44197</v>
      </c>
      <c r="S157" s="48">
        <v>44228</v>
      </c>
      <c r="T157" s="48">
        <v>44256</v>
      </c>
      <c r="U157" s="48">
        <v>44287</v>
      </c>
      <c r="V157" s="48">
        <v>44317</v>
      </c>
      <c r="W157" s="48">
        <v>44348</v>
      </c>
    </row>
    <row r="158" spans="1:23" ht="15" customHeight="1" x14ac:dyDescent="0.3">
      <c r="A158" s="582" t="s">
        <v>151</v>
      </c>
      <c r="B158" s="11" t="s">
        <v>128</v>
      </c>
      <c r="C158" s="3">
        <v>0</v>
      </c>
      <c r="D158" s="3">
        <v>0</v>
      </c>
      <c r="E158" s="3">
        <v>0</v>
      </c>
      <c r="F158" s="3">
        <v>0</v>
      </c>
      <c r="G158" s="3">
        <v>0</v>
      </c>
      <c r="H158" s="3">
        <v>0</v>
      </c>
      <c r="I158" s="3">
        <v>0</v>
      </c>
      <c r="J158" s="3">
        <v>0</v>
      </c>
      <c r="K158" s="3">
        <v>0</v>
      </c>
      <c r="L158" s="3">
        <v>0</v>
      </c>
      <c r="M158" s="3">
        <v>0</v>
      </c>
      <c r="N158" s="208">
        <f>SUM(Q158:W158)</f>
        <v>0</v>
      </c>
      <c r="O158" s="93">
        <f t="shared" ref="O158:O169" si="44">SUM(C158:N158)</f>
        <v>0</v>
      </c>
      <c r="P158" s="257"/>
      <c r="Q158">
        <v>0</v>
      </c>
      <c r="R158">
        <v>0</v>
      </c>
      <c r="S158">
        <v>0</v>
      </c>
      <c r="T158">
        <v>0</v>
      </c>
      <c r="U158">
        <v>0</v>
      </c>
      <c r="V158">
        <v>0</v>
      </c>
      <c r="W158">
        <v>0</v>
      </c>
    </row>
    <row r="159" spans="1:23" x14ac:dyDescent="0.3">
      <c r="A159" s="583"/>
      <c r="B159" s="13" t="s">
        <v>129</v>
      </c>
      <c r="C159" s="3">
        <v>0</v>
      </c>
      <c r="D159" s="3">
        <v>0</v>
      </c>
      <c r="E159" s="3">
        <v>0</v>
      </c>
      <c r="F159" s="3">
        <v>0</v>
      </c>
      <c r="G159" s="3">
        <v>0</v>
      </c>
      <c r="H159" s="3">
        <v>0</v>
      </c>
      <c r="I159" s="3">
        <v>0</v>
      </c>
      <c r="J159" s="3">
        <v>0</v>
      </c>
      <c r="K159" s="3">
        <v>0</v>
      </c>
      <c r="L159" s="3">
        <v>0</v>
      </c>
      <c r="M159" s="3">
        <v>0</v>
      </c>
      <c r="N159" s="208">
        <f t="shared" ref="N159:N168" si="45">SUM(Q159:W159)</f>
        <v>0</v>
      </c>
      <c r="O159" s="93">
        <f t="shared" si="44"/>
        <v>0</v>
      </c>
      <c r="Q159">
        <v>0</v>
      </c>
      <c r="R159">
        <v>0</v>
      </c>
      <c r="S159">
        <v>0</v>
      </c>
      <c r="T159">
        <v>0</v>
      </c>
      <c r="U159">
        <v>0</v>
      </c>
      <c r="V159">
        <v>0</v>
      </c>
      <c r="W159">
        <v>0</v>
      </c>
    </row>
    <row r="160" spans="1:23" x14ac:dyDescent="0.3">
      <c r="A160" s="583"/>
      <c r="B160" s="11" t="s">
        <v>130</v>
      </c>
      <c r="C160" s="3">
        <v>0</v>
      </c>
      <c r="D160" s="3">
        <v>0</v>
      </c>
      <c r="E160" s="3">
        <v>0</v>
      </c>
      <c r="F160" s="3">
        <v>0</v>
      </c>
      <c r="G160" s="3">
        <v>0</v>
      </c>
      <c r="H160" s="3">
        <v>0</v>
      </c>
      <c r="I160" s="3">
        <v>0</v>
      </c>
      <c r="J160" s="3">
        <v>0</v>
      </c>
      <c r="K160" s="3">
        <v>0</v>
      </c>
      <c r="L160" s="3">
        <v>0</v>
      </c>
      <c r="M160" s="3">
        <v>0</v>
      </c>
      <c r="N160" s="208">
        <f t="shared" si="45"/>
        <v>0</v>
      </c>
      <c r="O160" s="93">
        <f t="shared" si="44"/>
        <v>0</v>
      </c>
      <c r="Q160">
        <v>0</v>
      </c>
      <c r="R160">
        <v>0</v>
      </c>
      <c r="S160">
        <v>0</v>
      </c>
      <c r="T160">
        <v>0</v>
      </c>
      <c r="U160">
        <v>0</v>
      </c>
      <c r="V160">
        <v>0</v>
      </c>
      <c r="W160">
        <v>0</v>
      </c>
    </row>
    <row r="161" spans="1:23" x14ac:dyDescent="0.3">
      <c r="A161" s="583"/>
      <c r="B161" s="11" t="s">
        <v>131</v>
      </c>
      <c r="C161" s="3">
        <v>0</v>
      </c>
      <c r="D161" s="3">
        <v>0</v>
      </c>
      <c r="E161" s="3">
        <v>0</v>
      </c>
      <c r="F161" s="3">
        <v>0</v>
      </c>
      <c r="G161" s="3">
        <v>0</v>
      </c>
      <c r="H161" s="3">
        <v>0</v>
      </c>
      <c r="I161" s="3">
        <v>0</v>
      </c>
      <c r="J161" s="3">
        <v>0</v>
      </c>
      <c r="K161" s="3">
        <v>0</v>
      </c>
      <c r="L161" s="3">
        <v>0</v>
      </c>
      <c r="M161" s="3">
        <v>0</v>
      </c>
      <c r="N161" s="208">
        <f t="shared" si="45"/>
        <v>0</v>
      </c>
      <c r="O161" s="93">
        <f t="shared" si="44"/>
        <v>0</v>
      </c>
      <c r="Q161">
        <v>0</v>
      </c>
      <c r="R161">
        <v>0</v>
      </c>
      <c r="S161">
        <v>0</v>
      </c>
      <c r="T161">
        <v>0</v>
      </c>
      <c r="U161">
        <v>0</v>
      </c>
      <c r="V161">
        <v>0</v>
      </c>
      <c r="W161">
        <v>0</v>
      </c>
    </row>
    <row r="162" spans="1:23" x14ac:dyDescent="0.3">
      <c r="A162" s="583"/>
      <c r="B162" s="13" t="s">
        <v>132</v>
      </c>
      <c r="C162" s="3">
        <v>0</v>
      </c>
      <c r="D162" s="3">
        <v>0</v>
      </c>
      <c r="E162" s="3">
        <v>0</v>
      </c>
      <c r="F162" s="3">
        <v>0</v>
      </c>
      <c r="G162" s="3">
        <v>0</v>
      </c>
      <c r="H162" s="3">
        <v>0</v>
      </c>
      <c r="I162" s="3">
        <v>0</v>
      </c>
      <c r="J162" s="3">
        <v>0</v>
      </c>
      <c r="K162" s="3">
        <v>0</v>
      </c>
      <c r="L162" s="3">
        <v>0</v>
      </c>
      <c r="M162" s="3">
        <v>0</v>
      </c>
      <c r="N162" s="208">
        <f t="shared" si="45"/>
        <v>0</v>
      </c>
      <c r="O162" s="93">
        <f t="shared" si="44"/>
        <v>0</v>
      </c>
      <c r="Q162">
        <v>0</v>
      </c>
      <c r="R162">
        <v>0</v>
      </c>
      <c r="S162">
        <v>0</v>
      </c>
      <c r="T162">
        <v>0</v>
      </c>
      <c r="U162">
        <v>0</v>
      </c>
      <c r="V162">
        <v>0</v>
      </c>
      <c r="W162">
        <v>0</v>
      </c>
    </row>
    <row r="163" spans="1:23" x14ac:dyDescent="0.3">
      <c r="A163" s="583"/>
      <c r="B163" s="11" t="s">
        <v>133</v>
      </c>
      <c r="C163" s="3">
        <v>0</v>
      </c>
      <c r="D163" s="3">
        <v>0</v>
      </c>
      <c r="E163" s="3">
        <v>0</v>
      </c>
      <c r="F163" s="3">
        <v>0</v>
      </c>
      <c r="G163" s="3">
        <v>0</v>
      </c>
      <c r="H163" s="3">
        <v>0</v>
      </c>
      <c r="I163" s="3">
        <v>0</v>
      </c>
      <c r="J163" s="3">
        <v>0</v>
      </c>
      <c r="K163" s="3">
        <v>0</v>
      </c>
      <c r="L163" s="3">
        <v>0</v>
      </c>
      <c r="M163" s="3">
        <v>0</v>
      </c>
      <c r="N163" s="208">
        <f t="shared" si="45"/>
        <v>0</v>
      </c>
      <c r="O163" s="93">
        <f t="shared" si="44"/>
        <v>0</v>
      </c>
      <c r="Q163">
        <v>0</v>
      </c>
      <c r="R163">
        <v>0</v>
      </c>
      <c r="S163">
        <v>0</v>
      </c>
      <c r="T163">
        <v>0</v>
      </c>
      <c r="U163">
        <v>0</v>
      </c>
      <c r="V163">
        <v>0</v>
      </c>
      <c r="W163">
        <v>0</v>
      </c>
    </row>
    <row r="164" spans="1:23" x14ac:dyDescent="0.3">
      <c r="A164" s="583"/>
      <c r="B164" s="11" t="s">
        <v>134</v>
      </c>
      <c r="C164" s="3">
        <v>0</v>
      </c>
      <c r="D164" s="3">
        <v>0</v>
      </c>
      <c r="E164" s="3">
        <v>0</v>
      </c>
      <c r="F164" s="3">
        <v>0</v>
      </c>
      <c r="G164" s="3">
        <v>0</v>
      </c>
      <c r="H164" s="3">
        <v>0</v>
      </c>
      <c r="I164" s="3">
        <v>0</v>
      </c>
      <c r="J164" s="3">
        <v>0</v>
      </c>
      <c r="K164" s="3">
        <v>0</v>
      </c>
      <c r="L164" s="3">
        <v>0</v>
      </c>
      <c r="M164" s="3">
        <v>0</v>
      </c>
      <c r="N164" s="208">
        <f t="shared" si="45"/>
        <v>0</v>
      </c>
      <c r="O164" s="93">
        <f t="shared" si="44"/>
        <v>0</v>
      </c>
      <c r="Q164">
        <v>0</v>
      </c>
      <c r="R164">
        <v>0</v>
      </c>
      <c r="S164">
        <v>0</v>
      </c>
      <c r="T164">
        <v>0</v>
      </c>
      <c r="U164">
        <v>0</v>
      </c>
      <c r="V164">
        <v>0</v>
      </c>
      <c r="W164">
        <v>0</v>
      </c>
    </row>
    <row r="165" spans="1:23" x14ac:dyDescent="0.3">
      <c r="A165" s="583"/>
      <c r="B165" s="11" t="s">
        <v>135</v>
      </c>
      <c r="C165" s="3">
        <v>0</v>
      </c>
      <c r="D165" s="3">
        <v>0</v>
      </c>
      <c r="E165" s="3">
        <v>0</v>
      </c>
      <c r="F165" s="3">
        <v>0</v>
      </c>
      <c r="G165" s="3">
        <v>0</v>
      </c>
      <c r="H165" s="3">
        <v>0</v>
      </c>
      <c r="I165" s="3">
        <v>0</v>
      </c>
      <c r="J165" s="3">
        <v>0</v>
      </c>
      <c r="K165" s="3">
        <v>0</v>
      </c>
      <c r="L165" s="3">
        <v>0</v>
      </c>
      <c r="M165" s="3">
        <v>0</v>
      </c>
      <c r="N165" s="208">
        <f t="shared" si="45"/>
        <v>0</v>
      </c>
      <c r="O165" s="93">
        <f t="shared" si="44"/>
        <v>0</v>
      </c>
      <c r="Q165">
        <v>0</v>
      </c>
      <c r="R165">
        <v>0</v>
      </c>
      <c r="S165">
        <v>0</v>
      </c>
      <c r="T165">
        <v>0</v>
      </c>
      <c r="U165">
        <v>0</v>
      </c>
      <c r="V165">
        <v>0</v>
      </c>
      <c r="W165">
        <v>0</v>
      </c>
    </row>
    <row r="166" spans="1:23" x14ac:dyDescent="0.3">
      <c r="A166" s="583"/>
      <c r="B166" s="11" t="s">
        <v>136</v>
      </c>
      <c r="C166" s="3">
        <v>0</v>
      </c>
      <c r="D166" s="3">
        <v>0</v>
      </c>
      <c r="E166" s="3">
        <v>0</v>
      </c>
      <c r="F166" s="3">
        <v>0</v>
      </c>
      <c r="G166" s="3">
        <v>0</v>
      </c>
      <c r="H166" s="3">
        <v>0</v>
      </c>
      <c r="I166" s="3">
        <v>0</v>
      </c>
      <c r="J166" s="3">
        <v>0</v>
      </c>
      <c r="K166" s="3">
        <v>0</v>
      </c>
      <c r="L166" s="3">
        <v>0</v>
      </c>
      <c r="M166" s="3">
        <v>0</v>
      </c>
      <c r="N166" s="208">
        <f t="shared" si="45"/>
        <v>0</v>
      </c>
      <c r="O166" s="93">
        <f t="shared" si="44"/>
        <v>0</v>
      </c>
      <c r="Q166">
        <v>0</v>
      </c>
      <c r="R166">
        <v>0</v>
      </c>
      <c r="S166">
        <v>0</v>
      </c>
      <c r="T166">
        <v>0</v>
      </c>
      <c r="U166">
        <v>0</v>
      </c>
      <c r="V166">
        <v>0</v>
      </c>
      <c r="W166">
        <v>0</v>
      </c>
    </row>
    <row r="167" spans="1:23" x14ac:dyDescent="0.3">
      <c r="A167" s="583"/>
      <c r="B167" s="11" t="s">
        <v>137</v>
      </c>
      <c r="C167" s="3">
        <v>0</v>
      </c>
      <c r="D167" s="3">
        <v>0</v>
      </c>
      <c r="E167" s="3">
        <v>0</v>
      </c>
      <c r="F167" s="3">
        <v>0</v>
      </c>
      <c r="G167" s="3">
        <v>0</v>
      </c>
      <c r="H167" s="3">
        <v>0</v>
      </c>
      <c r="I167" s="3">
        <v>0</v>
      </c>
      <c r="J167" s="3">
        <v>0</v>
      </c>
      <c r="K167" s="3">
        <v>0</v>
      </c>
      <c r="L167" s="3">
        <v>0</v>
      </c>
      <c r="M167" s="3">
        <v>0</v>
      </c>
      <c r="N167" s="208">
        <f t="shared" si="45"/>
        <v>0</v>
      </c>
      <c r="O167" s="93">
        <f t="shared" si="44"/>
        <v>0</v>
      </c>
      <c r="Q167">
        <v>0</v>
      </c>
      <c r="R167">
        <v>0</v>
      </c>
      <c r="S167">
        <v>0</v>
      </c>
      <c r="T167">
        <v>0</v>
      </c>
      <c r="U167">
        <v>0</v>
      </c>
      <c r="V167">
        <v>0</v>
      </c>
      <c r="W167">
        <v>0</v>
      </c>
    </row>
    <row r="168" spans="1:23" ht="15" thickBot="1" x14ac:dyDescent="0.35">
      <c r="A168" s="584"/>
      <c r="B168" s="250" t="s">
        <v>138</v>
      </c>
      <c r="C168" s="3">
        <v>0</v>
      </c>
      <c r="D168" s="3">
        <v>0</v>
      </c>
      <c r="E168" s="3">
        <v>0</v>
      </c>
      <c r="F168" s="3">
        <v>0</v>
      </c>
      <c r="G168" s="3">
        <v>0</v>
      </c>
      <c r="H168" s="3">
        <v>0</v>
      </c>
      <c r="I168" s="3">
        <v>0</v>
      </c>
      <c r="J168" s="3">
        <v>0</v>
      </c>
      <c r="K168" s="3">
        <v>0</v>
      </c>
      <c r="L168" s="3">
        <v>0</v>
      </c>
      <c r="M168" s="3">
        <v>0</v>
      </c>
      <c r="N168" s="208">
        <f t="shared" si="45"/>
        <v>0</v>
      </c>
      <c r="O168" s="93">
        <f t="shared" si="44"/>
        <v>0</v>
      </c>
      <c r="Q168">
        <v>0</v>
      </c>
      <c r="R168">
        <v>0</v>
      </c>
      <c r="S168">
        <v>0</v>
      </c>
      <c r="T168">
        <v>0</v>
      </c>
      <c r="U168">
        <v>0</v>
      </c>
      <c r="V168">
        <v>0</v>
      </c>
      <c r="W168">
        <v>0</v>
      </c>
    </row>
    <row r="169" spans="1:23" ht="21.6" thickBot="1" x14ac:dyDescent="0.45">
      <c r="A169" s="95"/>
      <c r="B169" s="251" t="s">
        <v>139</v>
      </c>
      <c r="C169" s="252">
        <f t="shared" ref="C169:N169" si="46">SUM(C158:C168)</f>
        <v>0</v>
      </c>
      <c r="D169" s="252">
        <f t="shared" si="46"/>
        <v>0</v>
      </c>
      <c r="E169" s="252">
        <f t="shared" si="46"/>
        <v>0</v>
      </c>
      <c r="F169" s="252">
        <f t="shared" si="46"/>
        <v>0</v>
      </c>
      <c r="G169" s="252">
        <f t="shared" si="46"/>
        <v>0</v>
      </c>
      <c r="H169" s="252">
        <f t="shared" si="46"/>
        <v>0</v>
      </c>
      <c r="I169" s="252">
        <f t="shared" si="46"/>
        <v>0</v>
      </c>
      <c r="J169" s="252">
        <f t="shared" si="46"/>
        <v>0</v>
      </c>
      <c r="K169" s="252">
        <f t="shared" si="46"/>
        <v>0</v>
      </c>
      <c r="L169" s="253">
        <f t="shared" si="46"/>
        <v>0</v>
      </c>
      <c r="M169" s="253">
        <f t="shared" si="46"/>
        <v>0</v>
      </c>
      <c r="N169" s="256">
        <f t="shared" si="46"/>
        <v>0</v>
      </c>
      <c r="O169" s="96">
        <f t="shared" si="44"/>
        <v>0</v>
      </c>
      <c r="Q169">
        <f t="shared" ref="Q169:W169" si="47">SUM(Q158:Q168)</f>
        <v>0</v>
      </c>
      <c r="R169">
        <f t="shared" si="47"/>
        <v>0</v>
      </c>
      <c r="S169">
        <f t="shared" si="47"/>
        <v>0</v>
      </c>
      <c r="T169">
        <f t="shared" si="47"/>
        <v>0</v>
      </c>
      <c r="U169">
        <f t="shared" si="47"/>
        <v>0</v>
      </c>
      <c r="V169">
        <f t="shared" si="47"/>
        <v>0</v>
      </c>
      <c r="W169">
        <f t="shared" si="47"/>
        <v>0</v>
      </c>
    </row>
    <row r="170" spans="1:23" ht="21.6" thickBot="1" x14ac:dyDescent="0.45">
      <c r="A170" s="95"/>
      <c r="L170" s="121"/>
      <c r="M170" s="121"/>
      <c r="N170" s="121"/>
    </row>
    <row r="171" spans="1:23" ht="21.6" thickBot="1" x14ac:dyDescent="0.45">
      <c r="A171" s="95"/>
      <c r="B171" s="247" t="s">
        <v>117</v>
      </c>
      <c r="C171" s="248">
        <v>43850</v>
      </c>
      <c r="D171" s="248">
        <v>43882</v>
      </c>
      <c r="E171" s="248">
        <v>43914</v>
      </c>
      <c r="F171" s="248">
        <v>43946</v>
      </c>
      <c r="G171" s="248">
        <v>43978</v>
      </c>
      <c r="H171" s="248">
        <v>44010</v>
      </c>
      <c r="I171" s="248">
        <v>44042</v>
      </c>
      <c r="J171" s="248">
        <v>44074</v>
      </c>
      <c r="K171" s="248">
        <v>44076</v>
      </c>
      <c r="L171" s="248">
        <v>44107</v>
      </c>
      <c r="M171" s="248">
        <v>44140</v>
      </c>
      <c r="N171" s="255" t="s">
        <v>126</v>
      </c>
      <c r="O171" s="249" t="s">
        <v>44</v>
      </c>
      <c r="Q171" s="48">
        <v>44166</v>
      </c>
      <c r="R171" s="48">
        <v>44197</v>
      </c>
      <c r="S171" s="48">
        <v>44228</v>
      </c>
      <c r="T171" s="48">
        <v>44256</v>
      </c>
      <c r="U171" s="48">
        <v>44287</v>
      </c>
      <c r="V171" s="48">
        <v>44317</v>
      </c>
      <c r="W171" s="48">
        <v>44348</v>
      </c>
    </row>
    <row r="172" spans="1:23" ht="15" customHeight="1" x14ac:dyDescent="0.3">
      <c r="A172" s="582" t="s">
        <v>152</v>
      </c>
      <c r="B172" s="11" t="s">
        <v>128</v>
      </c>
      <c r="C172" s="3">
        <f>C4+C18+C32+C46+C60+C74+C102+C116+C158</f>
        <v>0</v>
      </c>
      <c r="D172" s="3">
        <f t="shared" ref="D172:M172" si="48">D4+D18+D32+D46+D60+D74+D102+D116+D158</f>
        <v>1071776.8</v>
      </c>
      <c r="E172" s="3">
        <f t="shared" si="48"/>
        <v>0</v>
      </c>
      <c r="F172" s="3">
        <f t="shared" si="48"/>
        <v>603332.80000000005</v>
      </c>
      <c r="G172" s="3">
        <f t="shared" si="48"/>
        <v>0</v>
      </c>
      <c r="H172" s="3">
        <f t="shared" si="48"/>
        <v>1523740.8</v>
      </c>
      <c r="I172" s="3">
        <f t="shared" si="48"/>
        <v>-48863.200000000004</v>
      </c>
      <c r="J172" s="3">
        <f t="shared" si="48"/>
        <v>0</v>
      </c>
      <c r="K172" s="3">
        <f t="shared" si="48"/>
        <v>-956664.00000000012</v>
      </c>
      <c r="L172" s="120">
        <f t="shared" si="48"/>
        <v>0</v>
      </c>
      <c r="M172" s="120">
        <f t="shared" si="48"/>
        <v>-1718122.4000000001</v>
      </c>
      <c r="N172" s="208">
        <f>SUM(Q172:W172)</f>
        <v>48860.06</v>
      </c>
      <c r="O172" s="93">
        <f t="shared" ref="O172:O183" si="49">SUM(C172:N172)</f>
        <v>524060.86000000004</v>
      </c>
      <c r="P172" s="257"/>
      <c r="Q172">
        <f t="shared" ref="Q172:W172" si="50">Q4+Q18+Q32+Q46+Q60+Q74+Q102+Q116+Q158</f>
        <v>0</v>
      </c>
      <c r="R172">
        <f t="shared" si="50"/>
        <v>48860.06</v>
      </c>
      <c r="S172">
        <f t="shared" si="50"/>
        <v>0</v>
      </c>
      <c r="T172">
        <f t="shared" si="50"/>
        <v>0</v>
      </c>
      <c r="U172">
        <f t="shared" si="50"/>
        <v>0</v>
      </c>
      <c r="V172">
        <f t="shared" si="50"/>
        <v>0</v>
      </c>
      <c r="W172">
        <f t="shared" si="50"/>
        <v>0</v>
      </c>
    </row>
    <row r="173" spans="1:23" x14ac:dyDescent="0.3">
      <c r="A173" s="583"/>
      <c r="B173" s="13" t="s">
        <v>129</v>
      </c>
      <c r="C173" s="3">
        <f t="shared" ref="C173:M173" si="51">C5+C19+C33+C47+C61+C75+C103+C117+C159</f>
        <v>1184432.33</v>
      </c>
      <c r="D173" s="3">
        <f t="shared" si="51"/>
        <v>974402.62</v>
      </c>
      <c r="E173" s="3">
        <f t="shared" si="51"/>
        <v>1121150.6099999999</v>
      </c>
      <c r="F173" s="3">
        <f t="shared" si="51"/>
        <v>1248353.4099999999</v>
      </c>
      <c r="G173" s="3">
        <f t="shared" si="51"/>
        <v>2117357.4099999997</v>
      </c>
      <c r="H173" s="3">
        <f t="shared" si="51"/>
        <v>2553294.4700000002</v>
      </c>
      <c r="I173" s="3">
        <f t="shared" si="51"/>
        <v>3509110.73</v>
      </c>
      <c r="J173" s="3">
        <f t="shared" si="51"/>
        <v>4672989.5000000009</v>
      </c>
      <c r="K173" s="3">
        <f t="shared" si="51"/>
        <v>3816368.04</v>
      </c>
      <c r="L173" s="120">
        <f t="shared" si="51"/>
        <v>2980321.54</v>
      </c>
      <c r="M173" s="120">
        <f t="shared" si="51"/>
        <v>1654706.65</v>
      </c>
      <c r="N173" s="208">
        <f t="shared" ref="N173:N182" si="52">SUM(Q173:W173)</f>
        <v>3100874.13</v>
      </c>
      <c r="O173" s="93">
        <f t="shared" si="49"/>
        <v>28933361.439999998</v>
      </c>
      <c r="Q173">
        <f t="shared" ref="Q173:W173" si="53">Q5+Q19+Q33+Q47+Q61+Q75+Q103+Q117+Q159</f>
        <v>2448213.08</v>
      </c>
      <c r="R173">
        <f t="shared" si="53"/>
        <v>652661.05000000005</v>
      </c>
      <c r="S173">
        <f t="shared" si="53"/>
        <v>0</v>
      </c>
      <c r="T173">
        <f t="shared" si="53"/>
        <v>0</v>
      </c>
      <c r="U173">
        <f t="shared" si="53"/>
        <v>0</v>
      </c>
      <c r="V173">
        <f t="shared" si="53"/>
        <v>0</v>
      </c>
      <c r="W173">
        <f t="shared" si="53"/>
        <v>0</v>
      </c>
    </row>
    <row r="174" spans="1:23" x14ac:dyDescent="0.3">
      <c r="A174" s="583"/>
      <c r="B174" s="11" t="s">
        <v>130</v>
      </c>
      <c r="C174" s="3">
        <f t="shared" ref="C174:M174" si="54">C6+C20+C34+C48+C62+C76+C104+C118+C160</f>
        <v>0</v>
      </c>
      <c r="D174" s="3">
        <f t="shared" si="54"/>
        <v>0</v>
      </c>
      <c r="E174" s="3">
        <f t="shared" si="54"/>
        <v>0</v>
      </c>
      <c r="F174" s="3">
        <f t="shared" si="54"/>
        <v>0</v>
      </c>
      <c r="G174" s="3">
        <f t="shared" si="54"/>
        <v>0</v>
      </c>
      <c r="H174" s="3">
        <f t="shared" si="54"/>
        <v>0</v>
      </c>
      <c r="I174" s="3">
        <f t="shared" si="54"/>
        <v>32084.639999999999</v>
      </c>
      <c r="J174" s="3">
        <f t="shared" si="54"/>
        <v>22281</v>
      </c>
      <c r="K174" s="3">
        <f t="shared" si="54"/>
        <v>18716.04</v>
      </c>
      <c r="L174" s="120">
        <f t="shared" si="54"/>
        <v>7129.92</v>
      </c>
      <c r="M174" s="120">
        <f t="shared" si="54"/>
        <v>0</v>
      </c>
      <c r="N174" s="208">
        <f t="shared" si="52"/>
        <v>32084.639999999999</v>
      </c>
      <c r="O174" s="93">
        <f t="shared" si="49"/>
        <v>112296.23999999999</v>
      </c>
      <c r="Q174">
        <f t="shared" ref="Q174:W174" si="55">Q6+Q20+Q34+Q48+Q62+Q76+Q104+Q118+Q160</f>
        <v>32084.639999999999</v>
      </c>
      <c r="R174">
        <f t="shared" si="55"/>
        <v>0</v>
      </c>
      <c r="S174">
        <f t="shared" si="55"/>
        <v>0</v>
      </c>
      <c r="T174">
        <f t="shared" si="55"/>
        <v>0</v>
      </c>
      <c r="U174">
        <f t="shared" si="55"/>
        <v>0</v>
      </c>
      <c r="V174">
        <f t="shared" si="55"/>
        <v>0</v>
      </c>
      <c r="W174">
        <f t="shared" si="55"/>
        <v>0</v>
      </c>
    </row>
    <row r="175" spans="1:23" x14ac:dyDescent="0.3">
      <c r="A175" s="583"/>
      <c r="B175" s="11" t="s">
        <v>131</v>
      </c>
      <c r="C175" s="3">
        <f t="shared" ref="C175:M175" si="56">C7+C21+C35+C49+C63+C77+C105+C119+C161</f>
        <v>1084669.4399999999</v>
      </c>
      <c r="D175" s="3">
        <f t="shared" si="56"/>
        <v>781963.58000000007</v>
      </c>
      <c r="E175" s="3">
        <f t="shared" si="56"/>
        <v>624851.54</v>
      </c>
      <c r="F175" s="3">
        <f t="shared" si="56"/>
        <v>795046.52</v>
      </c>
      <c r="G175" s="3">
        <f t="shared" si="56"/>
        <v>1316940.25</v>
      </c>
      <c r="H175" s="3">
        <f t="shared" si="56"/>
        <v>1318901.32</v>
      </c>
      <c r="I175" s="3">
        <f t="shared" si="56"/>
        <v>2128204.71</v>
      </c>
      <c r="J175" s="3">
        <f t="shared" si="56"/>
        <v>2691667.72</v>
      </c>
      <c r="K175" s="3">
        <f t="shared" si="56"/>
        <v>1750255.4900000002</v>
      </c>
      <c r="L175" s="120">
        <f t="shared" si="56"/>
        <v>2175491.19</v>
      </c>
      <c r="M175" s="120">
        <f t="shared" si="56"/>
        <v>867495.83000000007</v>
      </c>
      <c r="N175" s="208">
        <f t="shared" si="52"/>
        <v>2101277.67</v>
      </c>
      <c r="O175" s="93">
        <f t="shared" si="49"/>
        <v>17636765.259999998</v>
      </c>
      <c r="Q175">
        <f t="shared" ref="Q175:W175" si="57">Q7+Q21+Q35+Q49+Q63+Q77+Q105+Q119+Q161</f>
        <v>1624594.73</v>
      </c>
      <c r="R175">
        <f t="shared" si="57"/>
        <v>476682.94</v>
      </c>
      <c r="S175">
        <f t="shared" si="57"/>
        <v>0</v>
      </c>
      <c r="T175">
        <f t="shared" si="57"/>
        <v>0</v>
      </c>
      <c r="U175">
        <f t="shared" si="57"/>
        <v>0</v>
      </c>
      <c r="V175">
        <f t="shared" si="57"/>
        <v>0</v>
      </c>
      <c r="W175">
        <f t="shared" si="57"/>
        <v>0</v>
      </c>
    </row>
    <row r="176" spans="1:23" x14ac:dyDescent="0.3">
      <c r="A176" s="583"/>
      <c r="B176" s="13" t="s">
        <v>132</v>
      </c>
      <c r="C176" s="3">
        <f t="shared" ref="C176:M176" si="58">C8+C22+C36+C50+C64+C78+C106+C120+C162</f>
        <v>515760</v>
      </c>
      <c r="D176" s="3">
        <f t="shared" si="58"/>
        <v>339102</v>
      </c>
      <c r="E176" s="3">
        <f t="shared" si="58"/>
        <v>514664.76</v>
      </c>
      <c r="F176" s="3">
        <f t="shared" si="58"/>
        <v>525269.12</v>
      </c>
      <c r="G176" s="3">
        <f t="shared" si="58"/>
        <v>597858</v>
      </c>
      <c r="H176" s="3">
        <f t="shared" si="58"/>
        <v>309391.3</v>
      </c>
      <c r="I176" s="3">
        <f t="shared" si="58"/>
        <v>215159.16</v>
      </c>
      <c r="J176" s="3">
        <f t="shared" si="58"/>
        <v>126123.9</v>
      </c>
      <c r="K176" s="3">
        <f t="shared" si="58"/>
        <v>406997.72</v>
      </c>
      <c r="L176" s="120">
        <f t="shared" si="58"/>
        <v>654395.66</v>
      </c>
      <c r="M176" s="120">
        <f t="shared" si="58"/>
        <v>358855.22</v>
      </c>
      <c r="N176" s="208">
        <f t="shared" si="52"/>
        <v>1062918.68</v>
      </c>
      <c r="O176" s="93">
        <f t="shared" si="49"/>
        <v>5626495.5199999996</v>
      </c>
      <c r="Q176">
        <f t="shared" ref="Q176:W176" si="59">Q8+Q22+Q36+Q50+Q64+Q78+Q106+Q120+Q162</f>
        <v>537228.67999999993</v>
      </c>
      <c r="R176">
        <f t="shared" si="59"/>
        <v>525690</v>
      </c>
      <c r="S176">
        <f t="shared" si="59"/>
        <v>0</v>
      </c>
      <c r="T176">
        <f t="shared" si="59"/>
        <v>0</v>
      </c>
      <c r="U176">
        <f t="shared" si="59"/>
        <v>0</v>
      </c>
      <c r="V176">
        <f t="shared" si="59"/>
        <v>0</v>
      </c>
      <c r="W176">
        <f t="shared" si="59"/>
        <v>0</v>
      </c>
    </row>
    <row r="177" spans="1:23" x14ac:dyDescent="0.3">
      <c r="A177" s="583"/>
      <c r="B177" s="11" t="s">
        <v>133</v>
      </c>
      <c r="C177" s="3">
        <f t="shared" ref="C177:M177" si="60">C9+C23+C37+C51+C65+C79+C107+C121+C163</f>
        <v>782290.42</v>
      </c>
      <c r="D177" s="3">
        <f t="shared" si="60"/>
        <v>2382883.12115</v>
      </c>
      <c r="E177" s="3">
        <f t="shared" si="60"/>
        <v>4235269.2299999995</v>
      </c>
      <c r="F177" s="3">
        <f t="shared" si="60"/>
        <v>1382219.18</v>
      </c>
      <c r="G177" s="3">
        <f t="shared" si="60"/>
        <v>2351825.77</v>
      </c>
      <c r="H177" s="3">
        <f t="shared" si="60"/>
        <v>7057689.4399999995</v>
      </c>
      <c r="I177" s="3">
        <f t="shared" si="60"/>
        <v>10579514.030000001</v>
      </c>
      <c r="J177" s="3">
        <f t="shared" si="60"/>
        <v>11992546.779999999</v>
      </c>
      <c r="K177" s="3">
        <f t="shared" si="60"/>
        <v>11564910.41</v>
      </c>
      <c r="L177" s="120">
        <f t="shared" si="60"/>
        <v>14698919.699999999</v>
      </c>
      <c r="M177" s="120">
        <f t="shared" si="60"/>
        <v>13730261.48</v>
      </c>
      <c r="N177" s="208">
        <f t="shared" si="52"/>
        <v>26793719.219999999</v>
      </c>
      <c r="O177" s="93">
        <f t="shared" si="49"/>
        <v>107552048.78115001</v>
      </c>
      <c r="Q177">
        <f t="shared" ref="Q177:W177" si="61">Q9+Q23+Q37+Q51+Q65+Q79+Q107+Q121+Q163</f>
        <v>6595127.7700000005</v>
      </c>
      <c r="R177">
        <f t="shared" si="61"/>
        <v>20198591.449999999</v>
      </c>
      <c r="S177">
        <f t="shared" si="61"/>
        <v>0</v>
      </c>
      <c r="T177">
        <f t="shared" si="61"/>
        <v>0</v>
      </c>
      <c r="U177">
        <f t="shared" si="61"/>
        <v>0</v>
      </c>
      <c r="V177">
        <f t="shared" si="61"/>
        <v>0</v>
      </c>
      <c r="W177">
        <f t="shared" si="61"/>
        <v>0</v>
      </c>
    </row>
    <row r="178" spans="1:23" x14ac:dyDescent="0.3">
      <c r="A178" s="583"/>
      <c r="B178" s="11" t="s">
        <v>134</v>
      </c>
      <c r="C178" s="3">
        <f t="shared" ref="C178:M178" si="62">C10+C24+C38+C52+C66+C80+C108+C122+C164</f>
        <v>0</v>
      </c>
      <c r="D178" s="3">
        <f t="shared" si="62"/>
        <v>324</v>
      </c>
      <c r="E178" s="3">
        <f t="shared" si="62"/>
        <v>0</v>
      </c>
      <c r="F178" s="3">
        <f t="shared" si="62"/>
        <v>-324</v>
      </c>
      <c r="G178" s="3">
        <f t="shared" si="62"/>
        <v>0</v>
      </c>
      <c r="H178" s="3">
        <f t="shared" si="62"/>
        <v>20408.400000000001</v>
      </c>
      <c r="I178" s="3">
        <f t="shared" si="62"/>
        <v>39996.54</v>
      </c>
      <c r="J178" s="3">
        <f t="shared" si="62"/>
        <v>31600.98</v>
      </c>
      <c r="K178" s="3">
        <f t="shared" si="62"/>
        <v>11366.82</v>
      </c>
      <c r="L178" s="120">
        <f t="shared" si="62"/>
        <v>12195.9</v>
      </c>
      <c r="M178" s="120">
        <f t="shared" si="62"/>
        <v>6317.46</v>
      </c>
      <c r="N178" s="208">
        <f t="shared" si="52"/>
        <v>102436.2</v>
      </c>
      <c r="O178" s="93">
        <f t="shared" si="49"/>
        <v>224322.3</v>
      </c>
      <c r="Q178">
        <f t="shared" ref="Q178:W178" si="63">Q10+Q24+Q38+Q52+Q66+Q80+Q108+Q122+Q164</f>
        <v>11703.06</v>
      </c>
      <c r="R178">
        <f t="shared" si="63"/>
        <v>90733.14</v>
      </c>
      <c r="S178">
        <f t="shared" si="63"/>
        <v>0</v>
      </c>
      <c r="T178">
        <f t="shared" si="63"/>
        <v>0</v>
      </c>
      <c r="U178">
        <f t="shared" si="63"/>
        <v>0</v>
      </c>
      <c r="V178">
        <f t="shared" si="63"/>
        <v>0</v>
      </c>
      <c r="W178">
        <f t="shared" si="63"/>
        <v>0</v>
      </c>
    </row>
    <row r="179" spans="1:23" x14ac:dyDescent="0.3">
      <c r="A179" s="583"/>
      <c r="B179" s="11" t="s">
        <v>135</v>
      </c>
      <c r="C179" s="3">
        <f t="shared" ref="C179:M179" si="64">C11+C25+C39+C53+C67+C81+C109+C123+C165</f>
        <v>16422.8</v>
      </c>
      <c r="D179" s="3">
        <f t="shared" si="64"/>
        <v>8211.4</v>
      </c>
      <c r="E179" s="3">
        <f t="shared" si="64"/>
        <v>31833.119999999999</v>
      </c>
      <c r="F179" s="3">
        <f t="shared" si="64"/>
        <v>45162.7</v>
      </c>
      <c r="G179" s="3">
        <f t="shared" si="64"/>
        <v>184503.38</v>
      </c>
      <c r="H179" s="3">
        <f t="shared" si="64"/>
        <v>344878.8</v>
      </c>
      <c r="I179" s="3">
        <f t="shared" si="64"/>
        <v>225813.5</v>
      </c>
      <c r="J179" s="3">
        <f t="shared" si="64"/>
        <v>251796.97</v>
      </c>
      <c r="K179" s="3">
        <f t="shared" si="64"/>
        <v>125674.31</v>
      </c>
      <c r="L179" s="120">
        <f t="shared" si="64"/>
        <v>78008.3</v>
      </c>
      <c r="M179" s="120">
        <f t="shared" si="64"/>
        <v>59532.65</v>
      </c>
      <c r="N179" s="208">
        <f t="shared" si="52"/>
        <v>63638.35</v>
      </c>
      <c r="O179" s="93">
        <f t="shared" si="49"/>
        <v>1435476.28</v>
      </c>
      <c r="Q179">
        <f t="shared" ref="Q179:W179" si="65">Q11+Q25+Q39+Q53+Q67+Q81+Q109+Q123+Q165</f>
        <v>32845.599999999999</v>
      </c>
      <c r="R179">
        <f t="shared" si="65"/>
        <v>30792.75</v>
      </c>
      <c r="S179">
        <f t="shared" si="65"/>
        <v>0</v>
      </c>
      <c r="T179">
        <f t="shared" si="65"/>
        <v>0</v>
      </c>
      <c r="U179">
        <f t="shared" si="65"/>
        <v>0</v>
      </c>
      <c r="V179">
        <f t="shared" si="65"/>
        <v>0</v>
      </c>
      <c r="W179">
        <f t="shared" si="65"/>
        <v>0</v>
      </c>
    </row>
    <row r="180" spans="1:23" x14ac:dyDescent="0.3">
      <c r="A180" s="583"/>
      <c r="B180" s="11" t="s">
        <v>136</v>
      </c>
      <c r="C180" s="3">
        <f t="shared" ref="C180:M180" si="66">C12+C26+C40+C54+C68+C82+C110+C124+C166</f>
        <v>0</v>
      </c>
      <c r="D180" s="3">
        <f t="shared" si="66"/>
        <v>0</v>
      </c>
      <c r="E180" s="3">
        <f t="shared" si="66"/>
        <v>0</v>
      </c>
      <c r="F180" s="3">
        <f t="shared" si="66"/>
        <v>0</v>
      </c>
      <c r="G180" s="3">
        <f t="shared" si="66"/>
        <v>0</v>
      </c>
      <c r="H180" s="3">
        <f t="shared" si="66"/>
        <v>0</v>
      </c>
      <c r="I180" s="3">
        <f t="shared" si="66"/>
        <v>108611.09</v>
      </c>
      <c r="J180" s="3">
        <f t="shared" si="66"/>
        <v>95748.92</v>
      </c>
      <c r="K180" s="3">
        <f t="shared" si="66"/>
        <v>59079.519999999997</v>
      </c>
      <c r="L180" s="120">
        <f t="shared" si="66"/>
        <v>37859.760000000002</v>
      </c>
      <c r="M180" s="120">
        <f t="shared" si="66"/>
        <v>0</v>
      </c>
      <c r="N180" s="208">
        <f t="shared" si="52"/>
        <v>143676.63</v>
      </c>
      <c r="O180" s="93">
        <f t="shared" si="49"/>
        <v>444975.92000000004</v>
      </c>
      <c r="Q180">
        <f t="shared" ref="Q180:W180" si="67">Q12+Q26+Q40+Q54+Q68+Q82+Q110+Q124+Q166</f>
        <v>143676.63</v>
      </c>
      <c r="R180">
        <f t="shared" si="67"/>
        <v>0</v>
      </c>
      <c r="S180">
        <f t="shared" si="67"/>
        <v>0</v>
      </c>
      <c r="T180">
        <f t="shared" si="67"/>
        <v>0</v>
      </c>
      <c r="U180">
        <f t="shared" si="67"/>
        <v>0</v>
      </c>
      <c r="V180">
        <f t="shared" si="67"/>
        <v>0</v>
      </c>
      <c r="W180">
        <f t="shared" si="67"/>
        <v>0</v>
      </c>
    </row>
    <row r="181" spans="1:23" x14ac:dyDescent="0.3">
      <c r="A181" s="583"/>
      <c r="B181" s="11" t="s">
        <v>137</v>
      </c>
      <c r="C181" s="3">
        <f t="shared" ref="C181:M181" si="68">C13+C27+C41+C55+C69+C83+C111+C125+C167</f>
        <v>11481.55</v>
      </c>
      <c r="D181" s="3">
        <f t="shared" si="68"/>
        <v>117792.35</v>
      </c>
      <c r="E181" s="3">
        <f t="shared" si="68"/>
        <v>611663.63</v>
      </c>
      <c r="F181" s="3">
        <f t="shared" si="68"/>
        <v>41653.96</v>
      </c>
      <c r="G181" s="3">
        <f t="shared" si="68"/>
        <v>22963.1</v>
      </c>
      <c r="H181" s="3">
        <f t="shared" si="68"/>
        <v>45551.41</v>
      </c>
      <c r="I181" s="3">
        <f t="shared" si="68"/>
        <v>57351.06</v>
      </c>
      <c r="J181" s="3">
        <f t="shared" si="68"/>
        <v>185026.37</v>
      </c>
      <c r="K181" s="3">
        <f t="shared" si="68"/>
        <v>43200.69</v>
      </c>
      <c r="L181" s="120">
        <f t="shared" si="68"/>
        <v>1057950.69</v>
      </c>
      <c r="M181" s="120">
        <f t="shared" si="68"/>
        <v>543770.16</v>
      </c>
      <c r="N181" s="208">
        <f t="shared" si="52"/>
        <v>1323154.1599999999</v>
      </c>
      <c r="O181" s="93">
        <f t="shared" si="49"/>
        <v>4061559.13</v>
      </c>
      <c r="Q181">
        <f t="shared" ref="Q181:W181" si="69">Q13+Q27+Q41+Q55+Q69+Q83+Q111+Q125+Q167</f>
        <v>1118744.19</v>
      </c>
      <c r="R181">
        <f t="shared" si="69"/>
        <v>204409.97</v>
      </c>
      <c r="S181">
        <f t="shared" si="69"/>
        <v>0</v>
      </c>
      <c r="T181">
        <f t="shared" si="69"/>
        <v>0</v>
      </c>
      <c r="U181">
        <f t="shared" si="69"/>
        <v>0</v>
      </c>
      <c r="V181">
        <f t="shared" si="69"/>
        <v>0</v>
      </c>
      <c r="W181">
        <f t="shared" si="69"/>
        <v>0</v>
      </c>
    </row>
    <row r="182" spans="1:23" ht="15" thickBot="1" x14ac:dyDescent="0.35">
      <c r="A182" s="584"/>
      <c r="B182" s="250" t="s">
        <v>138</v>
      </c>
      <c r="C182" s="3">
        <f t="shared" ref="C182:M182" si="70">C14+C28+C42+C56+C70+C84+C112+C126+C168</f>
        <v>0</v>
      </c>
      <c r="D182" s="3">
        <f t="shared" si="70"/>
        <v>0</v>
      </c>
      <c r="E182" s="3">
        <f t="shared" si="70"/>
        <v>0</v>
      </c>
      <c r="F182" s="3">
        <f t="shared" si="70"/>
        <v>0</v>
      </c>
      <c r="G182" s="3">
        <f t="shared" si="70"/>
        <v>0</v>
      </c>
      <c r="H182" s="3">
        <f t="shared" si="70"/>
        <v>0</v>
      </c>
      <c r="I182" s="3">
        <f t="shared" si="70"/>
        <v>0</v>
      </c>
      <c r="J182" s="3">
        <f t="shared" si="70"/>
        <v>0</v>
      </c>
      <c r="K182" s="3">
        <f t="shared" si="70"/>
        <v>0</v>
      </c>
      <c r="L182" s="120">
        <f t="shared" si="70"/>
        <v>0</v>
      </c>
      <c r="M182" s="120">
        <f t="shared" si="70"/>
        <v>0</v>
      </c>
      <c r="N182" s="208">
        <f t="shared" si="52"/>
        <v>0</v>
      </c>
      <c r="O182" s="93">
        <f t="shared" si="49"/>
        <v>0</v>
      </c>
      <c r="Q182">
        <f t="shared" ref="Q182:W182" si="71">Q14+Q28+Q42+Q56+Q70+Q84+Q112+Q126+Q168</f>
        <v>0</v>
      </c>
      <c r="R182">
        <f t="shared" si="71"/>
        <v>0</v>
      </c>
      <c r="S182">
        <f t="shared" si="71"/>
        <v>0</v>
      </c>
      <c r="T182">
        <f t="shared" si="71"/>
        <v>0</v>
      </c>
      <c r="U182">
        <f t="shared" si="71"/>
        <v>0</v>
      </c>
      <c r="V182">
        <f t="shared" si="71"/>
        <v>0</v>
      </c>
      <c r="W182">
        <f t="shared" si="71"/>
        <v>0</v>
      </c>
    </row>
    <row r="183" spans="1:23" ht="15" thickBot="1" x14ac:dyDescent="0.35">
      <c r="B183" s="251" t="s">
        <v>139</v>
      </c>
      <c r="C183" s="252">
        <f t="shared" ref="C183" si="72">SUM(C172:C182)</f>
        <v>3595056.5399999996</v>
      </c>
      <c r="D183" s="252">
        <f t="shared" ref="D183:M183" si="73">SUM(D172:D182)</f>
        <v>5676455.87115</v>
      </c>
      <c r="E183" s="252">
        <f t="shared" si="73"/>
        <v>7139432.8899999997</v>
      </c>
      <c r="F183" s="252">
        <f t="shared" si="73"/>
        <v>4640713.6900000004</v>
      </c>
      <c r="G183" s="252">
        <f t="shared" si="73"/>
        <v>6591447.9099999992</v>
      </c>
      <c r="H183" s="252">
        <f t="shared" si="73"/>
        <v>13173855.940000001</v>
      </c>
      <c r="I183" s="252">
        <f t="shared" si="73"/>
        <v>16846982.259999998</v>
      </c>
      <c r="J183" s="252">
        <f t="shared" si="73"/>
        <v>20069782.140000001</v>
      </c>
      <c r="K183" s="252">
        <f t="shared" si="73"/>
        <v>16839905.040000003</v>
      </c>
      <c r="L183" s="253">
        <f t="shared" si="73"/>
        <v>21702272.66</v>
      </c>
      <c r="M183" s="253">
        <f t="shared" si="73"/>
        <v>15502817.050000003</v>
      </c>
      <c r="N183" s="256">
        <f t="shared" ref="N183" si="74">SUM(N172:N182)</f>
        <v>34772639.739999995</v>
      </c>
      <c r="O183" s="96">
        <f t="shared" si="49"/>
        <v>166551361.73114997</v>
      </c>
      <c r="Q183">
        <f t="shared" ref="Q183:W183" si="75">SUM(Q172:Q182)</f>
        <v>12544218.380000001</v>
      </c>
      <c r="R183">
        <f t="shared" si="75"/>
        <v>22228421.359999999</v>
      </c>
      <c r="S183">
        <f t="shared" si="75"/>
        <v>0</v>
      </c>
      <c r="T183">
        <f t="shared" si="75"/>
        <v>0</v>
      </c>
      <c r="U183">
        <f t="shared" si="75"/>
        <v>0</v>
      </c>
      <c r="V183">
        <f t="shared" si="75"/>
        <v>0</v>
      </c>
      <c r="W183">
        <f t="shared" si="75"/>
        <v>0</v>
      </c>
    </row>
    <row r="184" spans="1:23" ht="15" thickBot="1" x14ac:dyDescent="0.35">
      <c r="L184" s="121"/>
      <c r="M184" s="121"/>
      <c r="N184" s="121"/>
      <c r="O184" s="448" t="s">
        <v>105</v>
      </c>
      <c r="P184" s="455">
        <f>SUM(C4:N14,C18:N28,C32:N42,C46:N56,C60:N70,C74:N84,C102:N112,C116:N126,C158:N168)</f>
        <v>166551361.73115006</v>
      </c>
    </row>
    <row r="185" spans="1:23" ht="21.6" thickBot="1" x14ac:dyDescent="0.45">
      <c r="A185" s="95"/>
      <c r="B185" s="247" t="s">
        <v>117</v>
      </c>
      <c r="C185" s="248">
        <v>43850</v>
      </c>
      <c r="D185" s="248">
        <v>43882</v>
      </c>
      <c r="E185" s="248">
        <v>43914</v>
      </c>
      <c r="F185" s="248">
        <v>43946</v>
      </c>
      <c r="G185" s="248">
        <v>43978</v>
      </c>
      <c r="H185" s="248">
        <v>44010</v>
      </c>
      <c r="I185" s="248">
        <v>44042</v>
      </c>
      <c r="J185" s="248">
        <v>44074</v>
      </c>
      <c r="K185" s="248">
        <v>44076</v>
      </c>
      <c r="L185" s="248">
        <v>44107</v>
      </c>
      <c r="M185" s="248">
        <v>44140</v>
      </c>
      <c r="N185" s="255" t="s">
        <v>126</v>
      </c>
      <c r="O185" s="249" t="s">
        <v>44</v>
      </c>
      <c r="Q185" s="48">
        <v>44166</v>
      </c>
      <c r="R185" s="48">
        <v>44197</v>
      </c>
      <c r="S185" s="48">
        <v>44228</v>
      </c>
      <c r="T185" s="48">
        <v>44256</v>
      </c>
      <c r="U185" s="48">
        <v>44287</v>
      </c>
      <c r="V185" s="48">
        <v>44317</v>
      </c>
      <c r="W185" s="48">
        <v>44348</v>
      </c>
    </row>
    <row r="186" spans="1:23" ht="15" customHeight="1" x14ac:dyDescent="0.3">
      <c r="A186" s="585" t="s">
        <v>153</v>
      </c>
      <c r="B186" s="11" t="s">
        <v>128</v>
      </c>
      <c r="C186" s="3">
        <f>C88+C130+C144</f>
        <v>0</v>
      </c>
      <c r="D186" s="3">
        <f t="shared" ref="D186:M186" si="76">D88+D130+D144</f>
        <v>3590.76</v>
      </c>
      <c r="E186" s="3">
        <f t="shared" si="76"/>
        <v>0</v>
      </c>
      <c r="F186" s="3">
        <f t="shared" si="76"/>
        <v>3253.83</v>
      </c>
      <c r="G186" s="3">
        <f t="shared" si="76"/>
        <v>0</v>
      </c>
      <c r="H186" s="3">
        <f t="shared" si="76"/>
        <v>662.28</v>
      </c>
      <c r="I186" s="3">
        <f t="shared" si="76"/>
        <v>0</v>
      </c>
      <c r="J186" s="3">
        <f t="shared" si="76"/>
        <v>0</v>
      </c>
      <c r="K186" s="3">
        <f t="shared" si="76"/>
        <v>0</v>
      </c>
      <c r="L186" s="120">
        <f t="shared" si="76"/>
        <v>4131.5</v>
      </c>
      <c r="M186" s="120">
        <f t="shared" si="76"/>
        <v>215498</v>
      </c>
      <c r="N186" s="208">
        <f>SUM(Q186:W186)</f>
        <v>0</v>
      </c>
      <c r="O186" s="93">
        <f t="shared" ref="O186:O197" si="77">SUM(C186:N186)</f>
        <v>227136.37</v>
      </c>
      <c r="P186" s="257"/>
      <c r="Q186">
        <f t="shared" ref="Q186:W186" si="78">Q88+Q130+Q144</f>
        <v>0</v>
      </c>
      <c r="R186">
        <f t="shared" si="78"/>
        <v>0</v>
      </c>
      <c r="S186">
        <f t="shared" si="78"/>
        <v>0</v>
      </c>
      <c r="T186">
        <f t="shared" si="78"/>
        <v>0</v>
      </c>
      <c r="U186">
        <f t="shared" si="78"/>
        <v>0</v>
      </c>
      <c r="V186">
        <f t="shared" si="78"/>
        <v>0</v>
      </c>
      <c r="W186">
        <f t="shared" si="78"/>
        <v>0</v>
      </c>
    </row>
    <row r="187" spans="1:23" x14ac:dyDescent="0.3">
      <c r="A187" s="586"/>
      <c r="B187" s="13" t="s">
        <v>129</v>
      </c>
      <c r="C187" s="3">
        <f t="shared" ref="C187:M187" si="79">C89+C131+C145</f>
        <v>0</v>
      </c>
      <c r="D187" s="3">
        <f t="shared" si="79"/>
        <v>51796.71</v>
      </c>
      <c r="E187" s="3">
        <f t="shared" si="79"/>
        <v>0</v>
      </c>
      <c r="F187" s="3">
        <f t="shared" si="79"/>
        <v>35106.29</v>
      </c>
      <c r="G187" s="3">
        <f t="shared" si="79"/>
        <v>22175.919999999998</v>
      </c>
      <c r="H187" s="3">
        <f t="shared" si="79"/>
        <v>34012.415999999997</v>
      </c>
      <c r="I187" s="3">
        <f t="shared" si="79"/>
        <v>154131.30000000002</v>
      </c>
      <c r="J187" s="3">
        <f t="shared" si="79"/>
        <v>491606.72</v>
      </c>
      <c r="K187" s="3">
        <f t="shared" si="79"/>
        <v>370703.62</v>
      </c>
      <c r="L187" s="120">
        <f t="shared" si="79"/>
        <v>361502.14</v>
      </c>
      <c r="M187" s="120">
        <f t="shared" si="79"/>
        <v>123396.6</v>
      </c>
      <c r="N187" s="208">
        <f t="shared" ref="N187:N196" si="80">SUM(Q187:W187)</f>
        <v>175488.94</v>
      </c>
      <c r="O187" s="93">
        <f t="shared" si="77"/>
        <v>1819920.656</v>
      </c>
      <c r="Q187">
        <f t="shared" ref="Q187:W187" si="81">Q89+Q131+Q145</f>
        <v>142406.06</v>
      </c>
      <c r="R187">
        <f t="shared" si="81"/>
        <v>33082.879999999997</v>
      </c>
      <c r="S187">
        <f t="shared" si="81"/>
        <v>0</v>
      </c>
      <c r="T187">
        <f t="shared" si="81"/>
        <v>0</v>
      </c>
      <c r="U187">
        <f t="shared" si="81"/>
        <v>0</v>
      </c>
      <c r="V187">
        <f t="shared" si="81"/>
        <v>0</v>
      </c>
      <c r="W187">
        <f t="shared" si="81"/>
        <v>0</v>
      </c>
    </row>
    <row r="188" spans="1:23" x14ac:dyDescent="0.3">
      <c r="A188" s="586"/>
      <c r="B188" s="11" t="s">
        <v>130</v>
      </c>
      <c r="C188" s="3">
        <f t="shared" ref="C188:M188" si="82">C90+C132+C146</f>
        <v>0</v>
      </c>
      <c r="D188" s="3">
        <f t="shared" si="82"/>
        <v>0</v>
      </c>
      <c r="E188" s="3">
        <f t="shared" si="82"/>
        <v>0</v>
      </c>
      <c r="F188" s="3">
        <f t="shared" si="82"/>
        <v>0</v>
      </c>
      <c r="G188" s="3">
        <f t="shared" si="82"/>
        <v>0</v>
      </c>
      <c r="H188" s="3">
        <f t="shared" si="82"/>
        <v>0</v>
      </c>
      <c r="I188" s="3">
        <f t="shared" si="82"/>
        <v>0</v>
      </c>
      <c r="J188" s="3">
        <f t="shared" si="82"/>
        <v>0</v>
      </c>
      <c r="K188" s="3">
        <f t="shared" si="82"/>
        <v>0</v>
      </c>
      <c r="L188" s="120">
        <f t="shared" si="82"/>
        <v>0</v>
      </c>
      <c r="M188" s="120">
        <f t="shared" si="82"/>
        <v>0</v>
      </c>
      <c r="N188" s="208">
        <f t="shared" si="80"/>
        <v>0</v>
      </c>
      <c r="O188" s="93">
        <f t="shared" si="77"/>
        <v>0</v>
      </c>
      <c r="Q188">
        <f t="shared" ref="Q188:W188" si="83">Q90+Q132+Q146</f>
        <v>0</v>
      </c>
      <c r="R188">
        <f t="shared" si="83"/>
        <v>0</v>
      </c>
      <c r="S188">
        <f t="shared" si="83"/>
        <v>0</v>
      </c>
      <c r="T188">
        <f t="shared" si="83"/>
        <v>0</v>
      </c>
      <c r="U188">
        <f t="shared" si="83"/>
        <v>0</v>
      </c>
      <c r="V188">
        <f t="shared" si="83"/>
        <v>0</v>
      </c>
      <c r="W188">
        <f t="shared" si="83"/>
        <v>0</v>
      </c>
    </row>
    <row r="189" spans="1:23" x14ac:dyDescent="0.3">
      <c r="A189" s="586"/>
      <c r="B189" s="11" t="s">
        <v>131</v>
      </c>
      <c r="C189" s="3">
        <f t="shared" ref="C189:M189" si="84">C91+C133+C147</f>
        <v>0</v>
      </c>
      <c r="D189" s="3">
        <f t="shared" si="84"/>
        <v>30287.379999999997</v>
      </c>
      <c r="E189" s="3">
        <f t="shared" si="84"/>
        <v>0</v>
      </c>
      <c r="F189" s="3">
        <f t="shared" si="84"/>
        <v>170189.43</v>
      </c>
      <c r="G189" s="3">
        <f t="shared" si="84"/>
        <v>0</v>
      </c>
      <c r="H189" s="3">
        <f t="shared" si="84"/>
        <v>273.59399999999999</v>
      </c>
      <c r="I189" s="3">
        <f t="shared" si="84"/>
        <v>105.126</v>
      </c>
      <c r="J189" s="3">
        <f t="shared" si="84"/>
        <v>102696.15000000001</v>
      </c>
      <c r="K189" s="3">
        <f t="shared" si="84"/>
        <v>540741.78</v>
      </c>
      <c r="L189" s="120">
        <f t="shared" si="84"/>
        <v>866320.92</v>
      </c>
      <c r="M189" s="120">
        <f t="shared" si="84"/>
        <v>302732.81</v>
      </c>
      <c r="N189" s="208">
        <f t="shared" si="80"/>
        <v>36194.159999999996</v>
      </c>
      <c r="O189" s="93">
        <f t="shared" si="77"/>
        <v>2049541.3499999999</v>
      </c>
      <c r="Q189">
        <f t="shared" ref="Q189:W189" si="85">Q91+Q133+Q147</f>
        <v>35524.559999999998</v>
      </c>
      <c r="R189">
        <f t="shared" si="85"/>
        <v>669.6</v>
      </c>
      <c r="S189">
        <f t="shared" si="85"/>
        <v>0</v>
      </c>
      <c r="T189">
        <f t="shared" si="85"/>
        <v>0</v>
      </c>
      <c r="U189">
        <f t="shared" si="85"/>
        <v>0</v>
      </c>
      <c r="V189">
        <f t="shared" si="85"/>
        <v>0</v>
      </c>
      <c r="W189">
        <f t="shared" si="85"/>
        <v>0</v>
      </c>
    </row>
    <row r="190" spans="1:23" x14ac:dyDescent="0.3">
      <c r="A190" s="586"/>
      <c r="B190" s="13" t="s">
        <v>132</v>
      </c>
      <c r="C190" s="3">
        <f t="shared" ref="C190:M190" si="86">C92+C134+C148</f>
        <v>0</v>
      </c>
      <c r="D190" s="3">
        <f t="shared" si="86"/>
        <v>17321.48</v>
      </c>
      <c r="E190" s="3">
        <f t="shared" si="86"/>
        <v>4274.2</v>
      </c>
      <c r="F190" s="3">
        <f t="shared" si="86"/>
        <v>0</v>
      </c>
      <c r="G190" s="3">
        <f t="shared" si="86"/>
        <v>0</v>
      </c>
      <c r="H190" s="3">
        <f t="shared" si="86"/>
        <v>19172.84</v>
      </c>
      <c r="I190" s="3">
        <f t="shared" si="86"/>
        <v>15511.04</v>
      </c>
      <c r="J190" s="3">
        <f t="shared" si="86"/>
        <v>58996.98</v>
      </c>
      <c r="K190" s="3">
        <f t="shared" si="86"/>
        <v>28009.84</v>
      </c>
      <c r="L190" s="120">
        <f t="shared" si="86"/>
        <v>29764.62</v>
      </c>
      <c r="M190" s="120">
        <f t="shared" si="86"/>
        <v>25746.36</v>
      </c>
      <c r="N190" s="208">
        <f t="shared" si="80"/>
        <v>39076</v>
      </c>
      <c r="O190" s="93">
        <f t="shared" si="77"/>
        <v>237873.36</v>
      </c>
      <c r="Q190">
        <f t="shared" ref="Q190:W190" si="87">Q92+Q134+Q148</f>
        <v>37433.120000000003</v>
      </c>
      <c r="R190">
        <f t="shared" si="87"/>
        <v>1642.88</v>
      </c>
      <c r="S190">
        <f t="shared" si="87"/>
        <v>0</v>
      </c>
      <c r="T190">
        <f t="shared" si="87"/>
        <v>0</v>
      </c>
      <c r="U190">
        <f t="shared" si="87"/>
        <v>0</v>
      </c>
      <c r="V190">
        <f t="shared" si="87"/>
        <v>0</v>
      </c>
      <c r="W190">
        <f t="shared" si="87"/>
        <v>0</v>
      </c>
    </row>
    <row r="191" spans="1:23" x14ac:dyDescent="0.3">
      <c r="A191" s="586"/>
      <c r="B191" s="11" t="s">
        <v>133</v>
      </c>
      <c r="C191" s="3">
        <f t="shared" ref="C191:M191" si="88">C93+C135+C149</f>
        <v>0</v>
      </c>
      <c r="D191" s="3">
        <f t="shared" si="88"/>
        <v>9560.0499999999993</v>
      </c>
      <c r="E191" s="3">
        <f t="shared" si="88"/>
        <v>30534.799999999999</v>
      </c>
      <c r="F191" s="3">
        <f t="shared" si="88"/>
        <v>131533.75</v>
      </c>
      <c r="G191" s="3">
        <f t="shared" si="88"/>
        <v>0</v>
      </c>
      <c r="H191" s="3">
        <f t="shared" si="88"/>
        <v>1871385.0499999998</v>
      </c>
      <c r="I191" s="3">
        <f t="shared" si="88"/>
        <v>258090.07</v>
      </c>
      <c r="J191" s="3">
        <f t="shared" si="88"/>
        <v>2268030.96</v>
      </c>
      <c r="K191" s="3">
        <f t="shared" si="88"/>
        <v>53046.21</v>
      </c>
      <c r="L191" s="120">
        <f t="shared" si="88"/>
        <v>212373.32</v>
      </c>
      <c r="M191" s="120">
        <f t="shared" si="88"/>
        <v>1479199.0799999998</v>
      </c>
      <c r="N191" s="208">
        <f t="shared" si="80"/>
        <v>583727.42000000004</v>
      </c>
      <c r="O191" s="93">
        <f t="shared" si="77"/>
        <v>6897480.71</v>
      </c>
      <c r="Q191">
        <f t="shared" ref="Q191:W191" si="89">Q93+Q135+Q149</f>
        <v>583727.42000000004</v>
      </c>
      <c r="R191">
        <f t="shared" si="89"/>
        <v>0</v>
      </c>
      <c r="S191">
        <f t="shared" si="89"/>
        <v>0</v>
      </c>
      <c r="T191">
        <f t="shared" si="89"/>
        <v>0</v>
      </c>
      <c r="U191">
        <f t="shared" si="89"/>
        <v>0</v>
      </c>
      <c r="V191">
        <f t="shared" si="89"/>
        <v>0</v>
      </c>
      <c r="W191">
        <f t="shared" si="89"/>
        <v>0</v>
      </c>
    </row>
    <row r="192" spans="1:23" x14ac:dyDescent="0.3">
      <c r="A192" s="586"/>
      <c r="B192" s="11" t="s">
        <v>134</v>
      </c>
      <c r="C192" s="3">
        <f t="shared" ref="C192:M192" si="90">C94+C136+C150</f>
        <v>0</v>
      </c>
      <c r="D192" s="3">
        <f t="shared" si="90"/>
        <v>1134</v>
      </c>
      <c r="E192" s="3">
        <f t="shared" si="90"/>
        <v>0</v>
      </c>
      <c r="F192" s="3">
        <f t="shared" si="90"/>
        <v>0</v>
      </c>
      <c r="G192" s="3">
        <f t="shared" si="90"/>
        <v>0</v>
      </c>
      <c r="H192" s="3">
        <f t="shared" si="90"/>
        <v>0</v>
      </c>
      <c r="I192" s="3">
        <f t="shared" si="90"/>
        <v>36774</v>
      </c>
      <c r="J192" s="3">
        <f t="shared" si="90"/>
        <v>78894</v>
      </c>
      <c r="K192" s="3">
        <f t="shared" si="90"/>
        <v>73386</v>
      </c>
      <c r="L192" s="120">
        <f t="shared" si="90"/>
        <v>10692</v>
      </c>
      <c r="M192" s="120">
        <f t="shared" si="90"/>
        <v>0</v>
      </c>
      <c r="N192" s="208">
        <f t="shared" si="80"/>
        <v>0</v>
      </c>
      <c r="O192" s="93">
        <f t="shared" si="77"/>
        <v>200880</v>
      </c>
      <c r="Q192">
        <f t="shared" ref="Q192:W192" si="91">Q94+Q136+Q150</f>
        <v>0</v>
      </c>
      <c r="R192">
        <f t="shared" si="91"/>
        <v>0</v>
      </c>
      <c r="S192">
        <f t="shared" si="91"/>
        <v>0</v>
      </c>
      <c r="T192">
        <f t="shared" si="91"/>
        <v>0</v>
      </c>
      <c r="U192">
        <f t="shared" si="91"/>
        <v>0</v>
      </c>
      <c r="V192">
        <f t="shared" si="91"/>
        <v>0</v>
      </c>
      <c r="W192">
        <f t="shared" si="91"/>
        <v>0</v>
      </c>
    </row>
    <row r="193" spans="1:23" x14ac:dyDescent="0.3">
      <c r="A193" s="586"/>
      <c r="B193" s="11" t="s">
        <v>135</v>
      </c>
      <c r="C193" s="3">
        <f t="shared" ref="C193:M193" si="92">C95+C137+C151</f>
        <v>0</v>
      </c>
      <c r="D193" s="3">
        <f t="shared" si="92"/>
        <v>0</v>
      </c>
      <c r="E193" s="3">
        <f t="shared" si="92"/>
        <v>0</v>
      </c>
      <c r="F193" s="3">
        <f t="shared" si="92"/>
        <v>0</v>
      </c>
      <c r="G193" s="3">
        <f t="shared" si="92"/>
        <v>0</v>
      </c>
      <c r="H193" s="3">
        <f t="shared" si="92"/>
        <v>0</v>
      </c>
      <c r="I193" s="3">
        <f t="shared" si="92"/>
        <v>0</v>
      </c>
      <c r="J193" s="3">
        <f t="shared" si="92"/>
        <v>0</v>
      </c>
      <c r="K193" s="3">
        <f t="shared" si="92"/>
        <v>0</v>
      </c>
      <c r="L193" s="120">
        <f t="shared" si="92"/>
        <v>0</v>
      </c>
      <c r="M193" s="120">
        <f t="shared" si="92"/>
        <v>0</v>
      </c>
      <c r="N193" s="208">
        <f t="shared" si="80"/>
        <v>0</v>
      </c>
      <c r="O193" s="93">
        <f t="shared" si="77"/>
        <v>0</v>
      </c>
      <c r="Q193">
        <f t="shared" ref="Q193:W193" si="93">Q95+Q137+Q151</f>
        <v>0</v>
      </c>
      <c r="R193">
        <f t="shared" si="93"/>
        <v>0</v>
      </c>
      <c r="S193">
        <f t="shared" si="93"/>
        <v>0</v>
      </c>
      <c r="T193">
        <f t="shared" si="93"/>
        <v>0</v>
      </c>
      <c r="U193">
        <f t="shared" si="93"/>
        <v>0</v>
      </c>
      <c r="V193">
        <f t="shared" si="93"/>
        <v>0</v>
      </c>
      <c r="W193">
        <f t="shared" si="93"/>
        <v>0</v>
      </c>
    </row>
    <row r="194" spans="1:23" x14ac:dyDescent="0.3">
      <c r="A194" s="586"/>
      <c r="B194" s="11" t="s">
        <v>136</v>
      </c>
      <c r="C194" s="3">
        <f t="shared" ref="C194:M194" si="94">C96+C138+C152</f>
        <v>0</v>
      </c>
      <c r="D194" s="3">
        <f t="shared" si="94"/>
        <v>15245.82</v>
      </c>
      <c r="E194" s="3">
        <f t="shared" si="94"/>
        <v>2258.64</v>
      </c>
      <c r="F194" s="3">
        <f t="shared" si="94"/>
        <v>1798.82</v>
      </c>
      <c r="G194" s="3">
        <f t="shared" si="94"/>
        <v>0</v>
      </c>
      <c r="H194" s="3">
        <f t="shared" si="94"/>
        <v>0</v>
      </c>
      <c r="I194" s="3">
        <f t="shared" si="94"/>
        <v>0</v>
      </c>
      <c r="J194" s="3">
        <f t="shared" si="94"/>
        <v>1129.32</v>
      </c>
      <c r="K194" s="3">
        <f t="shared" si="94"/>
        <v>0</v>
      </c>
      <c r="L194" s="120">
        <f t="shared" si="94"/>
        <v>0</v>
      </c>
      <c r="M194" s="120">
        <f t="shared" si="94"/>
        <v>13510.2</v>
      </c>
      <c r="N194" s="208">
        <f t="shared" si="80"/>
        <v>46385.060000000005</v>
      </c>
      <c r="O194" s="93">
        <f t="shared" si="77"/>
        <v>80327.860000000015</v>
      </c>
      <c r="Q194">
        <f t="shared" ref="Q194:W194" si="95">Q96+Q138+Q152</f>
        <v>46385.060000000005</v>
      </c>
      <c r="R194">
        <f t="shared" si="95"/>
        <v>0</v>
      </c>
      <c r="S194">
        <f t="shared" si="95"/>
        <v>0</v>
      </c>
      <c r="T194">
        <f t="shared" si="95"/>
        <v>0</v>
      </c>
      <c r="U194">
        <f t="shared" si="95"/>
        <v>0</v>
      </c>
      <c r="V194">
        <f t="shared" si="95"/>
        <v>0</v>
      </c>
      <c r="W194">
        <f t="shared" si="95"/>
        <v>0</v>
      </c>
    </row>
    <row r="195" spans="1:23" x14ac:dyDescent="0.3">
      <c r="A195" s="586"/>
      <c r="B195" s="11" t="s">
        <v>137</v>
      </c>
      <c r="C195" s="3">
        <f t="shared" ref="C195:M195" si="96">C97+C139+C153</f>
        <v>0</v>
      </c>
      <c r="D195" s="3">
        <f t="shared" si="96"/>
        <v>2359.88</v>
      </c>
      <c r="E195" s="3">
        <f t="shared" si="96"/>
        <v>11213.3</v>
      </c>
      <c r="F195" s="3">
        <f t="shared" si="96"/>
        <v>285513.26</v>
      </c>
      <c r="G195" s="3">
        <f t="shared" si="96"/>
        <v>0</v>
      </c>
      <c r="H195" s="3">
        <f t="shared" si="96"/>
        <v>50299.66</v>
      </c>
      <c r="I195" s="3">
        <f t="shared" si="96"/>
        <v>36202.94</v>
      </c>
      <c r="J195" s="3">
        <f t="shared" si="96"/>
        <v>153332.09</v>
      </c>
      <c r="K195" s="3">
        <f t="shared" si="96"/>
        <v>72592.039999999994</v>
      </c>
      <c r="L195" s="120">
        <f t="shared" si="96"/>
        <v>42609.86</v>
      </c>
      <c r="M195" s="120">
        <f t="shared" si="96"/>
        <v>66956.240000000005</v>
      </c>
      <c r="N195" s="208">
        <f t="shared" si="80"/>
        <v>100913.12</v>
      </c>
      <c r="O195" s="93">
        <f t="shared" si="77"/>
        <v>821992.39</v>
      </c>
      <c r="Q195">
        <f t="shared" ref="Q195:W195" si="97">Q97+Q139+Q153</f>
        <v>100913.12</v>
      </c>
      <c r="R195">
        <f t="shared" si="97"/>
        <v>0</v>
      </c>
      <c r="S195">
        <f t="shared" si="97"/>
        <v>0</v>
      </c>
      <c r="T195">
        <f t="shared" si="97"/>
        <v>0</v>
      </c>
      <c r="U195">
        <f t="shared" si="97"/>
        <v>0</v>
      </c>
      <c r="V195">
        <f t="shared" si="97"/>
        <v>0</v>
      </c>
      <c r="W195">
        <f t="shared" si="97"/>
        <v>0</v>
      </c>
    </row>
    <row r="196" spans="1:23" ht="15" thickBot="1" x14ac:dyDescent="0.35">
      <c r="A196" s="587"/>
      <c r="B196" s="250" t="s">
        <v>138</v>
      </c>
      <c r="C196" s="3">
        <f t="shared" ref="C196:M196" si="98">C98+C140+C154</f>
        <v>0</v>
      </c>
      <c r="D196" s="3">
        <f t="shared" si="98"/>
        <v>0</v>
      </c>
      <c r="E196" s="3">
        <f t="shared" si="98"/>
        <v>0</v>
      </c>
      <c r="F196" s="3">
        <f t="shared" si="98"/>
        <v>0</v>
      </c>
      <c r="G196" s="3">
        <f t="shared" si="98"/>
        <v>0</v>
      </c>
      <c r="H196" s="3">
        <f t="shared" si="98"/>
        <v>0</v>
      </c>
      <c r="I196" s="3">
        <f t="shared" si="98"/>
        <v>0</v>
      </c>
      <c r="J196" s="3">
        <f t="shared" si="98"/>
        <v>0</v>
      </c>
      <c r="K196" s="3">
        <f t="shared" si="98"/>
        <v>0</v>
      </c>
      <c r="L196" s="120">
        <f t="shared" si="98"/>
        <v>0</v>
      </c>
      <c r="M196" s="120">
        <f t="shared" si="98"/>
        <v>0</v>
      </c>
      <c r="N196" s="208">
        <f t="shared" si="80"/>
        <v>0</v>
      </c>
      <c r="O196" s="93">
        <f t="shared" si="77"/>
        <v>0</v>
      </c>
      <c r="Q196">
        <f t="shared" ref="Q196:W196" si="99">Q98+Q140+Q154</f>
        <v>0</v>
      </c>
      <c r="R196">
        <f t="shared" si="99"/>
        <v>0</v>
      </c>
      <c r="S196">
        <f t="shared" si="99"/>
        <v>0</v>
      </c>
      <c r="T196">
        <f t="shared" si="99"/>
        <v>0</v>
      </c>
      <c r="U196">
        <f t="shared" si="99"/>
        <v>0</v>
      </c>
      <c r="V196">
        <f t="shared" si="99"/>
        <v>0</v>
      </c>
      <c r="W196">
        <f t="shared" si="99"/>
        <v>0</v>
      </c>
    </row>
    <row r="197" spans="1:23" ht="15" thickBot="1" x14ac:dyDescent="0.35">
      <c r="B197" s="251" t="s">
        <v>139</v>
      </c>
      <c r="C197" s="252">
        <f t="shared" ref="C197" si="100">SUM(C186:C196)</f>
        <v>0</v>
      </c>
      <c r="D197" s="252">
        <f t="shared" ref="D197:M197" si="101">SUM(D186:D196)</f>
        <v>131296.08000000002</v>
      </c>
      <c r="E197" s="252">
        <f t="shared" si="101"/>
        <v>48280.94</v>
      </c>
      <c r="F197" s="252">
        <f t="shared" si="101"/>
        <v>627395.38</v>
      </c>
      <c r="G197" s="252">
        <f t="shared" si="101"/>
        <v>22175.919999999998</v>
      </c>
      <c r="H197" s="252">
        <f t="shared" si="101"/>
        <v>1975805.8399999996</v>
      </c>
      <c r="I197" s="252">
        <f t="shared" si="101"/>
        <v>500814.47600000002</v>
      </c>
      <c r="J197" s="252">
        <f t="shared" si="101"/>
        <v>3154686.2199999997</v>
      </c>
      <c r="K197" s="252">
        <f t="shared" si="101"/>
        <v>1138479.49</v>
      </c>
      <c r="L197" s="253">
        <f t="shared" si="101"/>
        <v>1527394.3600000003</v>
      </c>
      <c r="M197" s="253">
        <f t="shared" si="101"/>
        <v>2227039.29</v>
      </c>
      <c r="N197" s="256">
        <f t="shared" ref="N197" si="102">SUM(N186:N196)</f>
        <v>981784.70000000007</v>
      </c>
      <c r="O197" s="96">
        <f t="shared" si="77"/>
        <v>12335152.695999999</v>
      </c>
      <c r="P197" s="455">
        <f>SUM(C88:N98,C130:N140,C144:N154)</f>
        <v>12335152.696000002</v>
      </c>
      <c r="Q197">
        <f t="shared" ref="Q197:W197" si="103">Q99+Q141+Q155</f>
        <v>946389.34000000008</v>
      </c>
      <c r="R197">
        <f t="shared" si="103"/>
        <v>35395.359999999993</v>
      </c>
      <c r="S197">
        <f t="shared" si="103"/>
        <v>0</v>
      </c>
      <c r="T197">
        <f t="shared" si="103"/>
        <v>0</v>
      </c>
      <c r="U197">
        <f t="shared" si="103"/>
        <v>0</v>
      </c>
      <c r="V197">
        <f t="shared" si="103"/>
        <v>0</v>
      </c>
      <c r="W197">
        <f t="shared" si="103"/>
        <v>0</v>
      </c>
    </row>
    <row r="198" spans="1:23" ht="15" thickBot="1" x14ac:dyDescent="0.35">
      <c r="M198" s="588" t="s">
        <v>154</v>
      </c>
      <c r="N198" s="589"/>
      <c r="O198" s="546">
        <f>O183+O197</f>
        <v>178886514.42714998</v>
      </c>
      <c r="P198" s="455">
        <f>P184+P197</f>
        <v>178886514.42715007</v>
      </c>
    </row>
    <row r="199" spans="1:23" x14ac:dyDescent="0.3">
      <c r="M199" s="136"/>
      <c r="N199" s="136"/>
      <c r="O199" s="136"/>
    </row>
    <row r="200" spans="1:23" s="259" customFormat="1" x14ac:dyDescent="0.3">
      <c r="A200" s="258"/>
      <c r="B200" s="405" t="s">
        <v>155</v>
      </c>
      <c r="C200" s="406"/>
      <c r="D200" s="406"/>
      <c r="E200" s="406"/>
      <c r="F200" s="406"/>
      <c r="G200" s="406"/>
      <c r="H200" s="406"/>
      <c r="I200" s="406"/>
      <c r="J200" s="406"/>
      <c r="K200" s="406"/>
      <c r="L200" s="406"/>
      <c r="M200" s="406"/>
      <c r="N200" s="406"/>
      <c r="O200" s="407"/>
    </row>
    <row r="201" spans="1:23" s="259" customFormat="1" x14ac:dyDescent="0.3">
      <c r="A201" s="258"/>
      <c r="B201" s="406" t="s">
        <v>128</v>
      </c>
      <c r="C201" s="408">
        <f t="shared" ref="C201:O201" si="104">C172+C186</f>
        <v>0</v>
      </c>
      <c r="D201" s="408">
        <f t="shared" si="104"/>
        <v>1075367.56</v>
      </c>
      <c r="E201" s="408">
        <f t="shared" si="104"/>
        <v>0</v>
      </c>
      <c r="F201" s="408">
        <f t="shared" si="104"/>
        <v>606586.63</v>
      </c>
      <c r="G201" s="408">
        <f t="shared" si="104"/>
        <v>0</v>
      </c>
      <c r="H201" s="408">
        <f t="shared" si="104"/>
        <v>1524403.08</v>
      </c>
      <c r="I201" s="408">
        <f t="shared" si="104"/>
        <v>-48863.200000000004</v>
      </c>
      <c r="J201" s="408">
        <f t="shared" si="104"/>
        <v>0</v>
      </c>
      <c r="K201" s="408">
        <f t="shared" si="104"/>
        <v>-956664.00000000012</v>
      </c>
      <c r="L201" s="408">
        <f t="shared" si="104"/>
        <v>4131.5</v>
      </c>
      <c r="M201" s="408">
        <f t="shared" si="104"/>
        <v>-1502624.4000000001</v>
      </c>
      <c r="N201" s="408">
        <f t="shared" si="104"/>
        <v>48860.06</v>
      </c>
      <c r="O201" s="408">
        <f t="shared" si="104"/>
        <v>751197.23</v>
      </c>
    </row>
    <row r="202" spans="1:23" s="259" customFormat="1" x14ac:dyDescent="0.3">
      <c r="A202" s="258"/>
      <c r="B202" s="406" t="s">
        <v>129</v>
      </c>
      <c r="C202" s="408">
        <f t="shared" ref="C202:O202" si="105">C173+C187</f>
        <v>1184432.33</v>
      </c>
      <c r="D202" s="408">
        <f t="shared" si="105"/>
        <v>1026199.33</v>
      </c>
      <c r="E202" s="408">
        <f t="shared" si="105"/>
        <v>1121150.6099999999</v>
      </c>
      <c r="F202" s="408">
        <f t="shared" si="105"/>
        <v>1283459.7</v>
      </c>
      <c r="G202" s="408">
        <f t="shared" si="105"/>
        <v>2139533.3299999996</v>
      </c>
      <c r="H202" s="408">
        <f t="shared" si="105"/>
        <v>2587306.8860000004</v>
      </c>
      <c r="I202" s="408">
        <f t="shared" si="105"/>
        <v>3663242.03</v>
      </c>
      <c r="J202" s="408">
        <f t="shared" si="105"/>
        <v>5164596.2200000007</v>
      </c>
      <c r="K202" s="408">
        <f t="shared" si="105"/>
        <v>4187071.66</v>
      </c>
      <c r="L202" s="408">
        <f t="shared" si="105"/>
        <v>3341823.68</v>
      </c>
      <c r="M202" s="408">
        <f t="shared" si="105"/>
        <v>1778103.25</v>
      </c>
      <c r="N202" s="408">
        <f t="shared" si="105"/>
        <v>3276363.07</v>
      </c>
      <c r="O202" s="408">
        <f t="shared" si="105"/>
        <v>30753282.095999997</v>
      </c>
    </row>
    <row r="203" spans="1:23" s="259" customFormat="1" x14ac:dyDescent="0.3">
      <c r="A203" s="258"/>
      <c r="B203" s="406" t="s">
        <v>130</v>
      </c>
      <c r="C203" s="408">
        <f t="shared" ref="C203:O203" si="106">C174+C188</f>
        <v>0</v>
      </c>
      <c r="D203" s="408">
        <f t="shared" si="106"/>
        <v>0</v>
      </c>
      <c r="E203" s="408">
        <f t="shared" si="106"/>
        <v>0</v>
      </c>
      <c r="F203" s="408">
        <f t="shared" si="106"/>
        <v>0</v>
      </c>
      <c r="G203" s="408">
        <f t="shared" si="106"/>
        <v>0</v>
      </c>
      <c r="H203" s="408">
        <f t="shared" si="106"/>
        <v>0</v>
      </c>
      <c r="I203" s="408">
        <f t="shared" si="106"/>
        <v>32084.639999999999</v>
      </c>
      <c r="J203" s="408">
        <f t="shared" si="106"/>
        <v>22281</v>
      </c>
      <c r="K203" s="408">
        <f t="shared" si="106"/>
        <v>18716.04</v>
      </c>
      <c r="L203" s="408">
        <f t="shared" si="106"/>
        <v>7129.92</v>
      </c>
      <c r="M203" s="408">
        <f t="shared" si="106"/>
        <v>0</v>
      </c>
      <c r="N203" s="408">
        <f t="shared" si="106"/>
        <v>32084.639999999999</v>
      </c>
      <c r="O203" s="408">
        <f t="shared" si="106"/>
        <v>112296.23999999999</v>
      </c>
    </row>
    <row r="204" spans="1:23" s="259" customFormat="1" x14ac:dyDescent="0.3">
      <c r="A204" s="258"/>
      <c r="B204" s="406" t="s">
        <v>131</v>
      </c>
      <c r="C204" s="408">
        <f t="shared" ref="C204:O204" si="107">C175+C189</f>
        <v>1084669.4399999999</v>
      </c>
      <c r="D204" s="408">
        <f t="shared" si="107"/>
        <v>812250.96000000008</v>
      </c>
      <c r="E204" s="408">
        <f t="shared" si="107"/>
        <v>624851.54</v>
      </c>
      <c r="F204" s="408">
        <f t="shared" si="107"/>
        <v>965235.95</v>
      </c>
      <c r="G204" s="408">
        <f t="shared" si="107"/>
        <v>1316940.25</v>
      </c>
      <c r="H204" s="408">
        <f t="shared" si="107"/>
        <v>1319174.9140000001</v>
      </c>
      <c r="I204" s="408">
        <f t="shared" si="107"/>
        <v>2128309.8360000001</v>
      </c>
      <c r="J204" s="408">
        <f t="shared" si="107"/>
        <v>2794363.87</v>
      </c>
      <c r="K204" s="408">
        <f t="shared" si="107"/>
        <v>2290997.2700000005</v>
      </c>
      <c r="L204" s="408">
        <f t="shared" si="107"/>
        <v>3041812.11</v>
      </c>
      <c r="M204" s="408">
        <f t="shared" si="107"/>
        <v>1170228.6400000001</v>
      </c>
      <c r="N204" s="408">
        <f t="shared" si="107"/>
        <v>2137471.83</v>
      </c>
      <c r="O204" s="408">
        <f t="shared" si="107"/>
        <v>19686306.609999999</v>
      </c>
    </row>
    <row r="205" spans="1:23" s="259" customFormat="1" x14ac:dyDescent="0.3">
      <c r="A205" s="258"/>
      <c r="B205" s="406" t="s">
        <v>132</v>
      </c>
      <c r="C205" s="408">
        <f t="shared" ref="C205:O205" si="108">C176+C190</f>
        <v>515760</v>
      </c>
      <c r="D205" s="408">
        <f t="shared" si="108"/>
        <v>356423.48</v>
      </c>
      <c r="E205" s="408">
        <f t="shared" si="108"/>
        <v>518938.96</v>
      </c>
      <c r="F205" s="408">
        <f t="shared" si="108"/>
        <v>525269.12</v>
      </c>
      <c r="G205" s="408">
        <f t="shared" si="108"/>
        <v>597858</v>
      </c>
      <c r="H205" s="408">
        <f t="shared" si="108"/>
        <v>328564.14</v>
      </c>
      <c r="I205" s="408">
        <f t="shared" si="108"/>
        <v>230670.2</v>
      </c>
      <c r="J205" s="408">
        <f t="shared" si="108"/>
        <v>185120.88</v>
      </c>
      <c r="K205" s="408">
        <f t="shared" si="108"/>
        <v>435007.56</v>
      </c>
      <c r="L205" s="408">
        <f t="shared" si="108"/>
        <v>684160.28</v>
      </c>
      <c r="M205" s="408">
        <f t="shared" si="108"/>
        <v>384601.57999999996</v>
      </c>
      <c r="N205" s="408">
        <f t="shared" si="108"/>
        <v>1101994.68</v>
      </c>
      <c r="O205" s="408">
        <f t="shared" si="108"/>
        <v>5864368.8799999999</v>
      </c>
    </row>
    <row r="206" spans="1:23" s="259" customFormat="1" x14ac:dyDescent="0.3">
      <c r="A206" s="258"/>
      <c r="B206" s="406" t="s">
        <v>133</v>
      </c>
      <c r="C206" s="408">
        <f t="shared" ref="C206:O206" si="109">C177+C191</f>
        <v>782290.42</v>
      </c>
      <c r="D206" s="408">
        <f t="shared" si="109"/>
        <v>2392443.1711499998</v>
      </c>
      <c r="E206" s="408">
        <f t="shared" si="109"/>
        <v>4265804.0299999993</v>
      </c>
      <c r="F206" s="408">
        <f t="shared" si="109"/>
        <v>1513752.93</v>
      </c>
      <c r="G206" s="408">
        <f t="shared" si="109"/>
        <v>2351825.77</v>
      </c>
      <c r="H206" s="408">
        <f t="shared" si="109"/>
        <v>8929074.4899999984</v>
      </c>
      <c r="I206" s="408">
        <f t="shared" si="109"/>
        <v>10837604.100000001</v>
      </c>
      <c r="J206" s="408">
        <f t="shared" si="109"/>
        <v>14260577.739999998</v>
      </c>
      <c r="K206" s="408">
        <f t="shared" si="109"/>
        <v>11617956.620000001</v>
      </c>
      <c r="L206" s="408">
        <f t="shared" si="109"/>
        <v>14911293.02</v>
      </c>
      <c r="M206" s="408">
        <f t="shared" si="109"/>
        <v>15209460.560000001</v>
      </c>
      <c r="N206" s="408">
        <f t="shared" si="109"/>
        <v>27377446.640000001</v>
      </c>
      <c r="O206" s="408">
        <f t="shared" si="109"/>
        <v>114449529.49115001</v>
      </c>
    </row>
    <row r="207" spans="1:23" s="259" customFormat="1" x14ac:dyDescent="0.3">
      <c r="A207" s="258"/>
      <c r="B207" s="406" t="s">
        <v>134</v>
      </c>
      <c r="C207" s="408">
        <f t="shared" ref="C207:O207" si="110">C178+C192</f>
        <v>0</v>
      </c>
      <c r="D207" s="408">
        <f t="shared" si="110"/>
        <v>1458</v>
      </c>
      <c r="E207" s="408">
        <f t="shared" si="110"/>
        <v>0</v>
      </c>
      <c r="F207" s="408">
        <f t="shared" si="110"/>
        <v>-324</v>
      </c>
      <c r="G207" s="408">
        <f t="shared" si="110"/>
        <v>0</v>
      </c>
      <c r="H207" s="408">
        <f t="shared" si="110"/>
        <v>20408.400000000001</v>
      </c>
      <c r="I207" s="408">
        <f t="shared" si="110"/>
        <v>76770.540000000008</v>
      </c>
      <c r="J207" s="408">
        <f t="shared" si="110"/>
        <v>110494.98</v>
      </c>
      <c r="K207" s="408">
        <f t="shared" si="110"/>
        <v>84752.82</v>
      </c>
      <c r="L207" s="408">
        <f t="shared" si="110"/>
        <v>22887.9</v>
      </c>
      <c r="M207" s="408">
        <f t="shared" si="110"/>
        <v>6317.46</v>
      </c>
      <c r="N207" s="408">
        <f t="shared" si="110"/>
        <v>102436.2</v>
      </c>
      <c r="O207" s="408">
        <f t="shared" si="110"/>
        <v>425202.3</v>
      </c>
    </row>
    <row r="208" spans="1:23" s="259" customFormat="1" x14ac:dyDescent="0.3">
      <c r="A208" s="258"/>
      <c r="B208" s="406" t="s">
        <v>135</v>
      </c>
      <c r="C208" s="408">
        <f t="shared" ref="C208:O208" si="111">C179+C193</f>
        <v>16422.8</v>
      </c>
      <c r="D208" s="408">
        <f t="shared" si="111"/>
        <v>8211.4</v>
      </c>
      <c r="E208" s="408">
        <f t="shared" si="111"/>
        <v>31833.119999999999</v>
      </c>
      <c r="F208" s="408">
        <f t="shared" si="111"/>
        <v>45162.7</v>
      </c>
      <c r="G208" s="408">
        <f t="shared" si="111"/>
        <v>184503.38</v>
      </c>
      <c r="H208" s="408">
        <f t="shared" si="111"/>
        <v>344878.8</v>
      </c>
      <c r="I208" s="408">
        <f t="shared" si="111"/>
        <v>225813.5</v>
      </c>
      <c r="J208" s="408">
        <f t="shared" si="111"/>
        <v>251796.97</v>
      </c>
      <c r="K208" s="408">
        <f t="shared" si="111"/>
        <v>125674.31</v>
      </c>
      <c r="L208" s="408">
        <f t="shared" si="111"/>
        <v>78008.3</v>
      </c>
      <c r="M208" s="408">
        <f t="shared" si="111"/>
        <v>59532.65</v>
      </c>
      <c r="N208" s="408">
        <f t="shared" si="111"/>
        <v>63638.35</v>
      </c>
      <c r="O208" s="408">
        <f t="shared" si="111"/>
        <v>1435476.28</v>
      </c>
    </row>
    <row r="209" spans="1:15" s="259" customFormat="1" x14ac:dyDescent="0.3">
      <c r="A209" s="258"/>
      <c r="B209" s="406" t="s">
        <v>136</v>
      </c>
      <c r="C209" s="408">
        <f t="shared" ref="C209:O209" si="112">C180+C194</f>
        <v>0</v>
      </c>
      <c r="D209" s="408">
        <f t="shared" si="112"/>
        <v>15245.82</v>
      </c>
      <c r="E209" s="408">
        <f t="shared" si="112"/>
        <v>2258.64</v>
      </c>
      <c r="F209" s="408">
        <f t="shared" si="112"/>
        <v>1798.82</v>
      </c>
      <c r="G209" s="408">
        <f t="shared" si="112"/>
        <v>0</v>
      </c>
      <c r="H209" s="408">
        <f t="shared" si="112"/>
        <v>0</v>
      </c>
      <c r="I209" s="408">
        <f t="shared" si="112"/>
        <v>108611.09</v>
      </c>
      <c r="J209" s="408">
        <f t="shared" si="112"/>
        <v>96878.24</v>
      </c>
      <c r="K209" s="408">
        <f t="shared" si="112"/>
        <v>59079.519999999997</v>
      </c>
      <c r="L209" s="408">
        <f t="shared" si="112"/>
        <v>37859.760000000002</v>
      </c>
      <c r="M209" s="408">
        <f t="shared" si="112"/>
        <v>13510.2</v>
      </c>
      <c r="N209" s="408">
        <f t="shared" si="112"/>
        <v>190061.69</v>
      </c>
      <c r="O209" s="408">
        <f t="shared" si="112"/>
        <v>525303.78</v>
      </c>
    </row>
    <row r="210" spans="1:15" s="259" customFormat="1" x14ac:dyDescent="0.3">
      <c r="A210" s="258"/>
      <c r="B210" s="406" t="s">
        <v>137</v>
      </c>
      <c r="C210" s="408">
        <f t="shared" ref="C210:O210" si="113">C181+C195</f>
        <v>11481.55</v>
      </c>
      <c r="D210" s="408">
        <f t="shared" si="113"/>
        <v>120152.23000000001</v>
      </c>
      <c r="E210" s="408">
        <f t="shared" si="113"/>
        <v>622876.93000000005</v>
      </c>
      <c r="F210" s="408">
        <f t="shared" si="113"/>
        <v>327167.22000000003</v>
      </c>
      <c r="G210" s="408">
        <f t="shared" si="113"/>
        <v>22963.1</v>
      </c>
      <c r="H210" s="408">
        <f t="shared" si="113"/>
        <v>95851.07</v>
      </c>
      <c r="I210" s="408">
        <f t="shared" si="113"/>
        <v>93554</v>
      </c>
      <c r="J210" s="408">
        <f t="shared" si="113"/>
        <v>338358.45999999996</v>
      </c>
      <c r="K210" s="408">
        <f t="shared" si="113"/>
        <v>115792.73</v>
      </c>
      <c r="L210" s="408">
        <f t="shared" si="113"/>
        <v>1100560.55</v>
      </c>
      <c r="M210" s="408">
        <f t="shared" si="113"/>
        <v>610726.40000000002</v>
      </c>
      <c r="N210" s="408">
        <f t="shared" si="113"/>
        <v>1424067.2799999998</v>
      </c>
      <c r="O210" s="408">
        <f t="shared" si="113"/>
        <v>4883551.5199999996</v>
      </c>
    </row>
    <row r="211" spans="1:15" s="259" customFormat="1" x14ac:dyDescent="0.3">
      <c r="A211" s="258"/>
      <c r="B211" s="406" t="s">
        <v>138</v>
      </c>
      <c r="C211" s="408">
        <f t="shared" ref="C211:O211" si="114">C182+C196</f>
        <v>0</v>
      </c>
      <c r="D211" s="408">
        <f t="shared" si="114"/>
        <v>0</v>
      </c>
      <c r="E211" s="408">
        <f t="shared" si="114"/>
        <v>0</v>
      </c>
      <c r="F211" s="408">
        <f t="shared" si="114"/>
        <v>0</v>
      </c>
      <c r="G211" s="408">
        <f t="shared" si="114"/>
        <v>0</v>
      </c>
      <c r="H211" s="408">
        <f t="shared" si="114"/>
        <v>0</v>
      </c>
      <c r="I211" s="408">
        <f t="shared" si="114"/>
        <v>0</v>
      </c>
      <c r="J211" s="408">
        <f t="shared" si="114"/>
        <v>0</v>
      </c>
      <c r="K211" s="408">
        <f t="shared" si="114"/>
        <v>0</v>
      </c>
      <c r="L211" s="408">
        <f t="shared" si="114"/>
        <v>0</v>
      </c>
      <c r="M211" s="408">
        <f t="shared" si="114"/>
        <v>0</v>
      </c>
      <c r="N211" s="408">
        <f t="shared" si="114"/>
        <v>0</v>
      </c>
      <c r="O211" s="408">
        <f t="shared" si="114"/>
        <v>0</v>
      </c>
    </row>
    <row r="212" spans="1:15" s="259" customFormat="1" x14ac:dyDescent="0.3">
      <c r="A212" s="258"/>
      <c r="B212" s="406" t="s">
        <v>139</v>
      </c>
      <c r="C212" s="408">
        <f t="shared" ref="C212:O212" si="115">C183+C197</f>
        <v>3595056.5399999996</v>
      </c>
      <c r="D212" s="408">
        <f t="shared" si="115"/>
        <v>5807751.9511500001</v>
      </c>
      <c r="E212" s="408">
        <f t="shared" si="115"/>
        <v>7187713.8300000001</v>
      </c>
      <c r="F212" s="408">
        <f t="shared" si="115"/>
        <v>5268109.07</v>
      </c>
      <c r="G212" s="408">
        <f t="shared" si="115"/>
        <v>6613623.8299999991</v>
      </c>
      <c r="H212" s="408">
        <f t="shared" si="115"/>
        <v>15149661.780000001</v>
      </c>
      <c r="I212" s="408">
        <f t="shared" si="115"/>
        <v>17347796.735999998</v>
      </c>
      <c r="J212" s="408">
        <f t="shared" si="115"/>
        <v>23224468.359999999</v>
      </c>
      <c r="K212" s="408">
        <f t="shared" si="115"/>
        <v>17978384.530000001</v>
      </c>
      <c r="L212" s="408">
        <f t="shared" si="115"/>
        <v>23229667.02</v>
      </c>
      <c r="M212" s="408">
        <f t="shared" si="115"/>
        <v>17729856.340000004</v>
      </c>
      <c r="N212" s="408">
        <f t="shared" si="115"/>
        <v>35754424.439999998</v>
      </c>
      <c r="O212" s="408">
        <f t="shared" si="115"/>
        <v>178886514.42714998</v>
      </c>
    </row>
    <row r="213" spans="1:15" s="259" customFormat="1" x14ac:dyDescent="0.3">
      <c r="A213" s="258"/>
      <c r="B213" s="406"/>
      <c r="C213" s="406"/>
      <c r="D213" s="406"/>
      <c r="E213" s="406"/>
      <c r="F213" s="406"/>
      <c r="G213" s="406"/>
      <c r="H213" s="406"/>
      <c r="I213" s="406"/>
      <c r="J213" s="406"/>
      <c r="K213" s="406"/>
      <c r="L213" s="406"/>
      <c r="M213" s="406"/>
      <c r="N213" s="406"/>
      <c r="O213" s="407"/>
    </row>
    <row r="214" spans="1:15" s="259" customFormat="1" x14ac:dyDescent="0.3">
      <c r="A214" s="258"/>
      <c r="B214" s="406"/>
      <c r="C214" s="406"/>
      <c r="D214" s="406"/>
      <c r="E214" s="406"/>
      <c r="F214" s="406"/>
      <c r="G214" s="406"/>
      <c r="H214" s="406"/>
      <c r="I214" s="406"/>
      <c r="J214" s="406"/>
      <c r="K214" s="406"/>
      <c r="L214" s="406"/>
      <c r="M214" s="406"/>
      <c r="N214" s="406" t="s">
        <v>105</v>
      </c>
      <c r="O214" s="404">
        <f>SUM(C4:N14,C18:N28,C32:N42,C46:N56,C60:N70,C74:N84,C88:N98,C102:N112,C116:N126,C130:N140,C144:N154,C158:N168)</f>
        <v>178886514.4271501</v>
      </c>
    </row>
    <row r="215" spans="1:15" x14ac:dyDescent="0.3">
      <c r="N215" s="406" t="s">
        <v>105</v>
      </c>
      <c r="O215" s="413" t="str">
        <f>IF(O198=O214,"ok","SUM ERROR")</f>
        <v>ok</v>
      </c>
    </row>
    <row r="217" spans="1:15" x14ac:dyDescent="0.3">
      <c r="B217" s="406" t="s">
        <v>156</v>
      </c>
      <c r="C217" s="406"/>
      <c r="D217" s="403">
        <f>SUM(D218:D219)</f>
        <v>19077330.400000002</v>
      </c>
      <c r="E217" s="403">
        <f t="shared" ref="E217:N217" si="116">SUM(E218:E219)</f>
        <v>0</v>
      </c>
      <c r="F217" s="403">
        <f t="shared" si="116"/>
        <v>603332.80000000005</v>
      </c>
      <c r="G217" s="403">
        <f t="shared" si="116"/>
        <v>0</v>
      </c>
      <c r="H217" s="403">
        <f t="shared" si="116"/>
        <v>1523740.8</v>
      </c>
      <c r="I217" s="403">
        <f t="shared" si="116"/>
        <v>-48863.200000000004</v>
      </c>
      <c r="J217" s="403">
        <f t="shared" si="116"/>
        <v>0</v>
      </c>
      <c r="K217" s="403">
        <f t="shared" si="116"/>
        <v>-956664.00000000012</v>
      </c>
      <c r="L217" s="403">
        <f t="shared" si="116"/>
        <v>0</v>
      </c>
      <c r="M217" s="403">
        <f t="shared" si="116"/>
        <v>-1718122.4000000001</v>
      </c>
      <c r="N217" s="403">
        <f t="shared" si="116"/>
        <v>0</v>
      </c>
      <c r="O217" s="424">
        <f>SUM(C217:N217)</f>
        <v>18480754.400000006</v>
      </c>
    </row>
    <row r="218" spans="1:15" x14ac:dyDescent="0.3">
      <c r="B218" s="406" t="s">
        <v>157</v>
      </c>
      <c r="C218" s="406"/>
      <c r="D218" s="423">
        <f t="shared" ref="D218:M218" si="117">D46</f>
        <v>1071776.8</v>
      </c>
      <c r="E218" s="423">
        <f t="shared" si="117"/>
        <v>0</v>
      </c>
      <c r="F218" s="423">
        <f t="shared" si="117"/>
        <v>603332.80000000005</v>
      </c>
      <c r="G218" s="423">
        <f t="shared" si="117"/>
        <v>0</v>
      </c>
      <c r="H218" s="423">
        <f t="shared" si="117"/>
        <v>1523740.8</v>
      </c>
      <c r="I218" s="423">
        <f t="shared" si="117"/>
        <v>-48863.200000000004</v>
      </c>
      <c r="J218" s="423">
        <f t="shared" si="117"/>
        <v>0</v>
      </c>
      <c r="K218" s="423">
        <f t="shared" si="117"/>
        <v>-956664.00000000012</v>
      </c>
      <c r="L218" s="423">
        <f t="shared" si="117"/>
        <v>0</v>
      </c>
      <c r="M218" s="423">
        <f t="shared" si="117"/>
        <v>-1718122.4000000001</v>
      </c>
      <c r="N218" s="423">
        <f t="shared" ref="N218" si="118">N46</f>
        <v>0</v>
      </c>
      <c r="O218" s="424"/>
    </row>
    <row r="219" spans="1:15" x14ac:dyDescent="0.3">
      <c r="B219" s="406" t="s">
        <v>158</v>
      </c>
      <c r="C219" s="406"/>
      <c r="D219" s="403">
        <f>D58-D57</f>
        <v>18005553.600000001</v>
      </c>
      <c r="E219" s="403"/>
      <c r="F219" s="423"/>
      <c r="G219" s="423"/>
      <c r="H219" s="423"/>
      <c r="I219" s="423"/>
      <c r="J219" s="423"/>
      <c r="K219" s="423"/>
      <c r="L219" s="423"/>
      <c r="M219" s="423"/>
      <c r="N219" s="423"/>
      <c r="O219" s="424"/>
    </row>
    <row r="220" spans="1:15" x14ac:dyDescent="0.3">
      <c r="B220" s="406"/>
      <c r="C220" s="406"/>
      <c r="D220" s="406"/>
      <c r="E220" s="406"/>
    </row>
    <row r="221" spans="1:15" x14ac:dyDescent="0.3">
      <c r="B221" s="581" t="s">
        <v>159</v>
      </c>
      <c r="C221" s="409">
        <f>C212+C219</f>
        <v>3595056.5399999996</v>
      </c>
      <c r="D221" s="409">
        <f>D212+D219</f>
        <v>23813305.551150002</v>
      </c>
      <c r="E221" s="409">
        <f>E212+E219</f>
        <v>7187713.8300000001</v>
      </c>
      <c r="F221" s="409">
        <f>F212+F219</f>
        <v>5268109.07</v>
      </c>
      <c r="G221" s="409">
        <f t="shared" ref="G221:N221" si="119">G212+G219</f>
        <v>6613623.8299999991</v>
      </c>
      <c r="H221" s="409">
        <f t="shared" si="119"/>
        <v>15149661.780000001</v>
      </c>
      <c r="I221" s="409">
        <f t="shared" si="119"/>
        <v>17347796.735999998</v>
      </c>
      <c r="J221" s="409">
        <f t="shared" si="119"/>
        <v>23224468.359999999</v>
      </c>
      <c r="K221" s="409">
        <f t="shared" si="119"/>
        <v>17978384.530000001</v>
      </c>
      <c r="L221" s="409">
        <f t="shared" si="119"/>
        <v>23229667.02</v>
      </c>
      <c r="M221" s="409">
        <f t="shared" si="119"/>
        <v>17729856.340000004</v>
      </c>
      <c r="N221" s="409">
        <f t="shared" si="119"/>
        <v>35754424.439999998</v>
      </c>
      <c r="O221" s="412">
        <f>SUM(C221:N221)</f>
        <v>196892068.02715001</v>
      </c>
    </row>
    <row r="222" spans="1:15" x14ac:dyDescent="0.3">
      <c r="B222" s="581"/>
      <c r="C222" s="410"/>
      <c r="D222" s="410"/>
      <c r="E222" s="410"/>
      <c r="F222" s="410"/>
      <c r="G222" s="410"/>
      <c r="H222" s="410"/>
      <c r="I222" s="410"/>
      <c r="J222" s="410"/>
      <c r="K222" s="410"/>
      <c r="L222" s="410"/>
      <c r="M222" s="410"/>
      <c r="N222" s="410"/>
      <c r="O222" s="411"/>
    </row>
    <row r="224" spans="1:15" x14ac:dyDescent="0.3">
      <c r="A224" s="524" t="s">
        <v>160</v>
      </c>
      <c r="B224" s="520"/>
      <c r="C224" s="520">
        <v>0</v>
      </c>
      <c r="D224" s="520">
        <v>0</v>
      </c>
      <c r="E224" s="520">
        <v>19076259.199999999</v>
      </c>
      <c r="F224" s="520">
        <v>0</v>
      </c>
      <c r="G224" s="520">
        <v>2710465.6</v>
      </c>
      <c r="H224" s="520">
        <v>0</v>
      </c>
      <c r="I224" s="520">
        <v>505688.8</v>
      </c>
      <c r="J224" s="520">
        <v>217536</v>
      </c>
      <c r="K224" s="520">
        <v>0</v>
      </c>
      <c r="L224" s="520">
        <v>0</v>
      </c>
      <c r="M224" s="520">
        <v>982620</v>
      </c>
      <c r="N224" s="520">
        <v>33207.199999999997</v>
      </c>
      <c r="O224" s="521">
        <f>SUM(C224:N224)</f>
        <v>23525776.800000001</v>
      </c>
    </row>
    <row r="225" spans="1:15" x14ac:dyDescent="0.3">
      <c r="A225" s="524" t="s">
        <v>161</v>
      </c>
      <c r="B225" s="520"/>
      <c r="C225" s="522">
        <f>C224-C218</f>
        <v>0</v>
      </c>
      <c r="D225" s="522">
        <f>D224-D218</f>
        <v>-1071776.8</v>
      </c>
      <c r="E225" s="522">
        <f t="shared" ref="E225:N225" si="120">E224-E218</f>
        <v>19076259.199999999</v>
      </c>
      <c r="F225" s="522">
        <f t="shared" si="120"/>
        <v>-603332.80000000005</v>
      </c>
      <c r="G225" s="522">
        <f t="shared" si="120"/>
        <v>2710465.6</v>
      </c>
      <c r="H225" s="522">
        <f t="shared" si="120"/>
        <v>-1523740.8</v>
      </c>
      <c r="I225" s="522">
        <f t="shared" si="120"/>
        <v>554552</v>
      </c>
      <c r="J225" s="522">
        <f t="shared" si="120"/>
        <v>217536</v>
      </c>
      <c r="K225" s="522">
        <f t="shared" si="120"/>
        <v>956664.00000000012</v>
      </c>
      <c r="L225" s="522">
        <f t="shared" si="120"/>
        <v>0</v>
      </c>
      <c r="M225" s="522">
        <f t="shared" si="120"/>
        <v>2700742.4000000004</v>
      </c>
      <c r="N225" s="522">
        <f t="shared" si="120"/>
        <v>33207.199999999997</v>
      </c>
      <c r="O225" s="521">
        <f>SUM(C225:N225)</f>
        <v>23050575.999999996</v>
      </c>
    </row>
    <row r="226" spans="1:15" x14ac:dyDescent="0.3">
      <c r="A226" s="524" t="s">
        <v>162</v>
      </c>
      <c r="B226" s="520"/>
      <c r="C226" s="523">
        <f t="shared" ref="C226:D226" si="121">C212+C225</f>
        <v>3595056.5399999996</v>
      </c>
      <c r="D226" s="523">
        <f t="shared" si="121"/>
        <v>4735975.1511500003</v>
      </c>
      <c r="E226" s="523">
        <f>E212+E225</f>
        <v>26263973.030000001</v>
      </c>
      <c r="F226" s="523">
        <f t="shared" ref="F226" si="122">F212+F225</f>
        <v>4664776.2700000005</v>
      </c>
      <c r="G226" s="523">
        <f t="shared" ref="G226:H226" si="123">G212+G225</f>
        <v>9324089.4299999997</v>
      </c>
      <c r="H226" s="523">
        <f t="shared" si="123"/>
        <v>13625920.98</v>
      </c>
      <c r="I226" s="523">
        <f t="shared" ref="I226" si="124">I212+I225</f>
        <v>17902348.735999998</v>
      </c>
      <c r="J226" s="523">
        <f t="shared" ref="J226:K226" si="125">J212+J225</f>
        <v>23442004.359999999</v>
      </c>
      <c r="K226" s="523">
        <f t="shared" si="125"/>
        <v>18935048.530000001</v>
      </c>
      <c r="L226" s="523">
        <f t="shared" ref="L226" si="126">L212+L225</f>
        <v>23229667.02</v>
      </c>
      <c r="M226" s="523">
        <f t="shared" ref="M226:N226" si="127">M212+M225</f>
        <v>20430598.740000002</v>
      </c>
      <c r="N226" s="523">
        <f t="shared" si="127"/>
        <v>35787631.640000001</v>
      </c>
      <c r="O226" s="521">
        <f>SUM(C226:N226)</f>
        <v>201937090.42715001</v>
      </c>
    </row>
  </sheetData>
  <mergeCells count="17">
    <mergeCell ref="M198:N198"/>
    <mergeCell ref="A186:A196"/>
    <mergeCell ref="C1:N1"/>
    <mergeCell ref="A4:A14"/>
    <mergeCell ref="A18:A28"/>
    <mergeCell ref="A32:A42"/>
    <mergeCell ref="A46:A56"/>
    <mergeCell ref="A172:A182"/>
    <mergeCell ref="A144:A154"/>
    <mergeCell ref="A158:A168"/>
    <mergeCell ref="B221:B222"/>
    <mergeCell ref="A60:A70"/>
    <mergeCell ref="A88:A98"/>
    <mergeCell ref="A102:A112"/>
    <mergeCell ref="A116:A126"/>
    <mergeCell ref="A130:A140"/>
    <mergeCell ref="A74:A84"/>
  </mergeCells>
  <conditionalFormatting sqref="O215">
    <cfRule type="cellIs" dxfId="3" priority="1" operator="equal">
      <formula>"SUM ERROR"</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D2F2"/>
  </sheetPr>
  <dimension ref="A1:CQ215"/>
  <sheetViews>
    <sheetView zoomScale="80" zoomScaleNormal="80" workbookViewId="0">
      <pane ySplit="1" topLeftCell="A2" activePane="bottomLeft" state="frozen"/>
      <selection activeCell="N102" sqref="N102"/>
      <selection pane="bottomLeft" activeCell="G11" sqref="G11"/>
    </sheetView>
  </sheetViews>
  <sheetFormatPr defaultRowHeight="14.4" x14ac:dyDescent="0.3"/>
  <cols>
    <col min="1" max="1" width="8.21875" style="97" customWidth="1"/>
    <col min="2" max="2" width="19.21875" bestFit="1" customWidth="1"/>
    <col min="3" max="3" width="12.5546875" bestFit="1" customWidth="1"/>
    <col min="4" max="5" width="12.5546875" customWidth="1"/>
    <col min="6" max="14" width="11.77734375" bestFit="1" customWidth="1"/>
    <col min="15" max="15" width="14" bestFit="1" customWidth="1"/>
    <col min="16" max="16" width="13.44140625" customWidth="1"/>
    <col min="17" max="17" width="8.21875" customWidth="1"/>
    <col min="18" max="18" width="19.21875" customWidth="1"/>
    <col min="19" max="30" width="11.5546875" customWidth="1"/>
    <col min="31" max="31" width="12.5546875" customWidth="1"/>
    <col min="32" max="32" width="12.44140625" customWidth="1"/>
    <col min="33" max="33" width="8.21875" customWidth="1"/>
    <col min="34" max="34" width="19.21875" customWidth="1"/>
    <col min="35" max="35" width="11" customWidth="1"/>
    <col min="36" max="36" width="11.5546875" customWidth="1"/>
    <col min="37" max="37" width="10.5546875" customWidth="1"/>
    <col min="38" max="38" width="11.5546875" customWidth="1"/>
    <col min="39" max="39" width="10.5546875" customWidth="1"/>
    <col min="40" max="40" width="11.5546875" customWidth="1"/>
    <col min="41" max="41" width="10.5546875" customWidth="1"/>
    <col min="42" max="42" width="11.5546875" customWidth="1"/>
    <col min="43" max="43" width="10.5546875" customWidth="1"/>
    <col min="44" max="44" width="11.5546875" customWidth="1"/>
    <col min="45" max="45" width="10.5546875" customWidth="1"/>
    <col min="46" max="46" width="11.5546875" customWidth="1"/>
    <col min="47" max="47" width="12.5546875" customWidth="1"/>
    <col min="48" max="48" width="13.5546875" customWidth="1"/>
    <col min="49" max="49" width="9.77734375" customWidth="1"/>
    <col min="50" max="50" width="19.21875" customWidth="1"/>
    <col min="51" max="51" width="10" customWidth="1"/>
    <col min="52" max="52" width="9.44140625" customWidth="1"/>
    <col min="53" max="62" width="10.21875" customWidth="1"/>
    <col min="63" max="63" width="12.5546875" customWidth="1"/>
    <col min="64" max="64" width="11.44140625" customWidth="1"/>
    <col min="65" max="88" width="9.21875" customWidth="1"/>
  </cols>
  <sheetData>
    <row r="1" spans="1:95" ht="33" customHeight="1" x14ac:dyDescent="0.3">
      <c r="C1" s="612" t="s">
        <v>163</v>
      </c>
      <c r="D1" s="613"/>
      <c r="E1" s="613"/>
      <c r="F1" s="613"/>
      <c r="G1" s="613"/>
      <c r="H1" s="613"/>
      <c r="I1" s="613"/>
      <c r="J1" s="613"/>
      <c r="K1" s="613"/>
      <c r="L1" s="613"/>
      <c r="M1" s="613"/>
      <c r="N1" s="614"/>
      <c r="S1" s="590" t="s">
        <v>164</v>
      </c>
      <c r="T1" s="591"/>
      <c r="U1" s="591"/>
      <c r="V1" s="591"/>
      <c r="W1" s="591"/>
      <c r="X1" s="591"/>
      <c r="Y1" s="591"/>
      <c r="Z1" s="591"/>
      <c r="AA1" s="591"/>
      <c r="AB1" s="591"/>
      <c r="AC1" s="591"/>
      <c r="AD1" s="592"/>
      <c r="AI1" s="590" t="s">
        <v>165</v>
      </c>
      <c r="AJ1" s="591"/>
      <c r="AK1" s="591"/>
      <c r="AL1" s="591"/>
      <c r="AM1" s="591"/>
      <c r="AN1" s="591"/>
      <c r="AO1" s="591"/>
      <c r="AP1" s="591"/>
      <c r="AQ1" s="591"/>
      <c r="AR1" s="591"/>
      <c r="AS1" s="591"/>
      <c r="AT1" s="592"/>
      <c r="AY1" s="590" t="s">
        <v>166</v>
      </c>
      <c r="AZ1" s="591"/>
      <c r="BA1" s="591"/>
      <c r="BB1" s="591"/>
      <c r="BC1" s="591"/>
      <c r="BD1" s="591"/>
      <c r="BE1" s="591"/>
      <c r="BF1" s="591"/>
      <c r="BG1" s="591"/>
      <c r="BH1" s="591"/>
      <c r="BI1" s="591"/>
      <c r="BJ1" s="592"/>
      <c r="BL1" s="257"/>
      <c r="BM1" s="615" t="s">
        <v>167</v>
      </c>
      <c r="BN1" s="615"/>
      <c r="BO1" s="615"/>
      <c r="BP1" s="615"/>
      <c r="BQ1" s="615"/>
      <c r="BR1" s="615"/>
      <c r="BS1" s="615"/>
      <c r="BU1" s="615" t="s">
        <v>168</v>
      </c>
      <c r="BV1" s="615"/>
      <c r="BW1" s="615"/>
      <c r="BX1" s="615"/>
      <c r="BY1" s="615"/>
      <c r="BZ1" s="615"/>
      <c r="CA1" s="615"/>
      <c r="CC1" s="615" t="s">
        <v>169</v>
      </c>
      <c r="CD1" s="615"/>
      <c r="CE1" s="615"/>
      <c r="CF1" s="615"/>
      <c r="CG1" s="615"/>
      <c r="CH1" s="615"/>
      <c r="CI1" s="615"/>
      <c r="CK1" s="615" t="s">
        <v>170</v>
      </c>
      <c r="CL1" s="615"/>
      <c r="CM1" s="615"/>
      <c r="CN1" s="615"/>
      <c r="CO1" s="615"/>
      <c r="CP1" s="615"/>
      <c r="CQ1" s="615"/>
    </row>
    <row r="2" spans="1:95" ht="6" customHeight="1" thickBot="1" x14ac:dyDescent="0.35">
      <c r="C2" s="105"/>
      <c r="D2" s="106"/>
      <c r="E2" s="106"/>
      <c r="F2" s="106"/>
      <c r="G2" s="106"/>
      <c r="H2" s="106"/>
      <c r="I2" s="106"/>
      <c r="J2" s="106"/>
      <c r="K2" s="106"/>
      <c r="L2" s="106"/>
      <c r="M2" s="106"/>
      <c r="N2" s="107"/>
      <c r="S2" s="105"/>
      <c r="T2" s="106"/>
      <c r="U2" s="106"/>
      <c r="V2" s="106"/>
      <c r="W2" s="106"/>
      <c r="X2" s="106"/>
      <c r="Y2" s="106"/>
      <c r="Z2" s="106"/>
      <c r="AA2" s="106"/>
      <c r="AB2" s="106"/>
      <c r="AC2" s="106"/>
      <c r="AD2" s="107"/>
      <c r="AI2" s="105"/>
      <c r="AJ2" s="106"/>
      <c r="AK2" s="106"/>
      <c r="AL2" s="106"/>
      <c r="AM2" s="106"/>
      <c r="AN2" s="106"/>
      <c r="AO2" s="106"/>
      <c r="AP2" s="106"/>
      <c r="AQ2" s="106"/>
      <c r="AR2" s="106"/>
      <c r="AS2" s="106"/>
      <c r="AT2" s="107"/>
      <c r="AY2" s="105"/>
      <c r="AZ2" s="106"/>
      <c r="BA2" s="106"/>
      <c r="BB2" s="106"/>
      <c r="BC2" s="106"/>
      <c r="BD2" s="106"/>
      <c r="BE2" s="106"/>
      <c r="BF2" s="106"/>
      <c r="BG2" s="106"/>
      <c r="BH2" s="106"/>
      <c r="BI2" s="106"/>
      <c r="BJ2" s="107"/>
    </row>
    <row r="3" spans="1:95" ht="15" thickBot="1" x14ac:dyDescent="0.35">
      <c r="B3" s="247" t="s">
        <v>117</v>
      </c>
      <c r="C3" s="248">
        <v>43850</v>
      </c>
      <c r="D3" s="248">
        <v>43882</v>
      </c>
      <c r="E3" s="248">
        <v>43914</v>
      </c>
      <c r="F3" s="248">
        <v>43946</v>
      </c>
      <c r="G3" s="248">
        <v>43978</v>
      </c>
      <c r="H3" s="248">
        <v>44010</v>
      </c>
      <c r="I3" s="248">
        <v>44042</v>
      </c>
      <c r="J3" s="248">
        <v>44074</v>
      </c>
      <c r="K3" s="248">
        <v>44076</v>
      </c>
      <c r="L3" s="248">
        <v>44107</v>
      </c>
      <c r="M3" s="248">
        <v>44140</v>
      </c>
      <c r="N3" s="255" t="s">
        <v>126</v>
      </c>
      <c r="O3" s="249" t="s">
        <v>44</v>
      </c>
      <c r="R3" s="247" t="s">
        <v>117</v>
      </c>
      <c r="S3" s="248">
        <v>43850</v>
      </c>
      <c r="T3" s="248">
        <v>43882</v>
      </c>
      <c r="U3" s="248">
        <v>43914</v>
      </c>
      <c r="V3" s="248">
        <v>43946</v>
      </c>
      <c r="W3" s="248">
        <v>43978</v>
      </c>
      <c r="X3" s="248">
        <v>44010</v>
      </c>
      <c r="Y3" s="248">
        <v>44042</v>
      </c>
      <c r="Z3" s="248">
        <v>44074</v>
      </c>
      <c r="AA3" s="248">
        <v>44076</v>
      </c>
      <c r="AB3" s="248">
        <v>44107</v>
      </c>
      <c r="AC3" s="248">
        <v>44140</v>
      </c>
      <c r="AD3" s="255" t="s">
        <v>126</v>
      </c>
      <c r="AE3" s="249" t="s">
        <v>44</v>
      </c>
      <c r="AH3" s="247" t="s">
        <v>117</v>
      </c>
      <c r="AI3" s="248">
        <v>43850</v>
      </c>
      <c r="AJ3" s="248">
        <v>43882</v>
      </c>
      <c r="AK3" s="248">
        <v>43914</v>
      </c>
      <c r="AL3" s="248">
        <v>43946</v>
      </c>
      <c r="AM3" s="248">
        <v>43978</v>
      </c>
      <c r="AN3" s="248">
        <v>44010</v>
      </c>
      <c r="AO3" s="248">
        <v>44042</v>
      </c>
      <c r="AP3" s="248">
        <v>44074</v>
      </c>
      <c r="AQ3" s="248">
        <v>44076</v>
      </c>
      <c r="AR3" s="248">
        <v>44107</v>
      </c>
      <c r="AS3" s="248">
        <v>44140</v>
      </c>
      <c r="AT3" s="255" t="s">
        <v>126</v>
      </c>
      <c r="AU3" s="249" t="s">
        <v>44</v>
      </c>
      <c r="AX3" s="247" t="s">
        <v>117</v>
      </c>
      <c r="AY3" s="248">
        <v>43850</v>
      </c>
      <c r="AZ3" s="248">
        <v>43882</v>
      </c>
      <c r="BA3" s="248">
        <v>43914</v>
      </c>
      <c r="BB3" s="248">
        <v>43946</v>
      </c>
      <c r="BC3" s="248">
        <v>43978</v>
      </c>
      <c r="BD3" s="248">
        <v>44010</v>
      </c>
      <c r="BE3" s="248">
        <v>44042</v>
      </c>
      <c r="BF3" s="248">
        <v>44074</v>
      </c>
      <c r="BG3" s="248">
        <v>44076</v>
      </c>
      <c r="BH3" s="248">
        <v>44107</v>
      </c>
      <c r="BI3" s="248">
        <v>44140</v>
      </c>
      <c r="BJ3" s="255" t="s">
        <v>126</v>
      </c>
      <c r="BK3" s="249" t="s">
        <v>44</v>
      </c>
      <c r="BM3" s="48">
        <v>44166</v>
      </c>
      <c r="BN3" s="48">
        <v>44197</v>
      </c>
      <c r="BO3" s="48">
        <v>44228</v>
      </c>
      <c r="BP3" s="48">
        <v>44256</v>
      </c>
      <c r="BQ3" s="48">
        <v>44287</v>
      </c>
      <c r="BR3" s="48">
        <v>44317</v>
      </c>
      <c r="BS3" s="48">
        <v>44348</v>
      </c>
      <c r="BU3" s="48">
        <v>44166</v>
      </c>
      <c r="BV3" s="48">
        <v>44197</v>
      </c>
      <c r="BW3" s="48">
        <v>44228</v>
      </c>
      <c r="BX3" s="48">
        <v>44256</v>
      </c>
      <c r="BY3" s="48">
        <v>44287</v>
      </c>
      <c r="BZ3" s="48">
        <v>44317</v>
      </c>
      <c r="CA3" s="48">
        <v>44348</v>
      </c>
      <c r="CC3" s="48">
        <v>44166</v>
      </c>
      <c r="CD3" s="48">
        <v>44197</v>
      </c>
      <c r="CE3" s="48">
        <v>44228</v>
      </c>
      <c r="CF3" s="48">
        <v>44256</v>
      </c>
      <c r="CG3" s="48">
        <v>44287</v>
      </c>
      <c r="CH3" s="48">
        <v>44317</v>
      </c>
      <c r="CI3" s="48">
        <v>44348</v>
      </c>
      <c r="CK3" s="48">
        <v>44166</v>
      </c>
      <c r="CL3" s="48">
        <v>44197</v>
      </c>
      <c r="CM3" s="48">
        <v>44228</v>
      </c>
      <c r="CN3" s="48">
        <v>44256</v>
      </c>
      <c r="CO3" s="48">
        <v>44287</v>
      </c>
      <c r="CP3" s="48">
        <v>44317</v>
      </c>
      <c r="CQ3" s="48">
        <v>44348</v>
      </c>
    </row>
    <row r="4" spans="1:95" ht="15" customHeight="1" x14ac:dyDescent="0.3">
      <c r="A4" s="603" t="s">
        <v>171</v>
      </c>
      <c r="B4" s="260" t="s">
        <v>172</v>
      </c>
      <c r="C4" s="3">
        <v>0</v>
      </c>
      <c r="D4" s="3">
        <v>0</v>
      </c>
      <c r="E4" s="3">
        <v>0</v>
      </c>
      <c r="F4" s="3">
        <v>0</v>
      </c>
      <c r="G4" s="3">
        <v>0</v>
      </c>
      <c r="H4" s="3">
        <v>0</v>
      </c>
      <c r="I4" s="3">
        <v>0</v>
      </c>
      <c r="J4" s="3">
        <v>0</v>
      </c>
      <c r="K4" s="3">
        <v>0</v>
      </c>
      <c r="L4" s="3">
        <v>0</v>
      </c>
      <c r="M4" s="3">
        <v>0</v>
      </c>
      <c r="N4" s="208">
        <f>SUM(BM4:BS4)</f>
        <v>0</v>
      </c>
      <c r="O4" s="93">
        <f t="shared" ref="O4:O17" si="0">SUM(C4:N4)</f>
        <v>0</v>
      </c>
      <c r="Q4" s="603" t="s">
        <v>171</v>
      </c>
      <c r="R4" s="260" t="s">
        <v>172</v>
      </c>
      <c r="S4" s="3">
        <v>0</v>
      </c>
      <c r="T4" s="3">
        <v>0</v>
      </c>
      <c r="U4" s="3">
        <v>0</v>
      </c>
      <c r="V4" s="3">
        <v>0</v>
      </c>
      <c r="W4" s="3">
        <v>0</v>
      </c>
      <c r="X4" s="3">
        <v>0</v>
      </c>
      <c r="Y4" s="3">
        <v>0</v>
      </c>
      <c r="Z4" s="3">
        <v>0</v>
      </c>
      <c r="AA4" s="3">
        <v>0</v>
      </c>
      <c r="AB4" s="3">
        <v>0</v>
      </c>
      <c r="AC4" s="3">
        <v>0</v>
      </c>
      <c r="AD4" s="208">
        <f>SUM(BU4:CA4)</f>
        <v>0</v>
      </c>
      <c r="AE4" s="93">
        <f t="shared" ref="AE4:AE17" si="1">SUM(S4:AD4)</f>
        <v>0</v>
      </c>
      <c r="AG4" s="603" t="s">
        <v>171</v>
      </c>
      <c r="AH4" s="260" t="s">
        <v>172</v>
      </c>
      <c r="AI4" s="3">
        <v>0</v>
      </c>
      <c r="AJ4" s="3">
        <v>0</v>
      </c>
      <c r="AK4" s="3">
        <v>0</v>
      </c>
      <c r="AL4" s="3">
        <v>0</v>
      </c>
      <c r="AM4" s="3">
        <v>0</v>
      </c>
      <c r="AN4" s="3">
        <v>0</v>
      </c>
      <c r="AO4" s="3">
        <v>0</v>
      </c>
      <c r="AP4" s="3">
        <v>0</v>
      </c>
      <c r="AQ4" s="3">
        <v>0</v>
      </c>
      <c r="AR4" s="3">
        <v>0</v>
      </c>
      <c r="AS4" s="3">
        <v>0</v>
      </c>
      <c r="AT4" s="208">
        <f>SUM(CC4:CI4)</f>
        <v>0</v>
      </c>
      <c r="AU4" s="93">
        <f t="shared" ref="AU4:AU17" si="2">SUM(AI4:AT4)</f>
        <v>0</v>
      </c>
      <c r="AW4" s="603" t="s">
        <v>171</v>
      </c>
      <c r="AX4" s="260" t="s">
        <v>172</v>
      </c>
      <c r="AY4" s="3">
        <v>0</v>
      </c>
      <c r="AZ4" s="3">
        <v>0</v>
      </c>
      <c r="BA4" s="3">
        <v>0</v>
      </c>
      <c r="BB4" s="3">
        <v>0</v>
      </c>
      <c r="BC4" s="3">
        <v>0</v>
      </c>
      <c r="BD4" s="3">
        <v>0</v>
      </c>
      <c r="BE4" s="3">
        <v>0</v>
      </c>
      <c r="BF4" s="3">
        <v>0</v>
      </c>
      <c r="BG4" s="3">
        <v>0</v>
      </c>
      <c r="BH4" s="3">
        <v>0</v>
      </c>
      <c r="BI4" s="3">
        <v>0</v>
      </c>
      <c r="BJ4" s="208">
        <f>SUM(CK4:CQ4)</f>
        <v>0</v>
      </c>
      <c r="BK4" s="93">
        <f t="shared" ref="BK4:BK17" si="3">SUM(AY4:BJ4)</f>
        <v>0</v>
      </c>
      <c r="BL4" s="257"/>
      <c r="BM4">
        <v>0</v>
      </c>
      <c r="BN4">
        <v>0</v>
      </c>
      <c r="BO4">
        <v>0</v>
      </c>
      <c r="BP4">
        <v>0</v>
      </c>
      <c r="BQ4">
        <v>0</v>
      </c>
      <c r="BR4">
        <v>0</v>
      </c>
      <c r="BS4">
        <v>0</v>
      </c>
      <c r="BU4">
        <v>0</v>
      </c>
      <c r="BV4">
        <v>0</v>
      </c>
      <c r="BW4">
        <v>0</v>
      </c>
      <c r="BX4">
        <v>0</v>
      </c>
      <c r="BY4">
        <v>0</v>
      </c>
      <c r="BZ4">
        <v>0</v>
      </c>
      <c r="CA4">
        <v>0</v>
      </c>
      <c r="CC4">
        <v>0</v>
      </c>
      <c r="CD4">
        <v>0</v>
      </c>
      <c r="CE4">
        <v>0</v>
      </c>
      <c r="CF4">
        <v>0</v>
      </c>
      <c r="CG4">
        <v>0</v>
      </c>
      <c r="CH4">
        <v>0</v>
      </c>
      <c r="CI4">
        <v>0</v>
      </c>
      <c r="CK4">
        <v>0</v>
      </c>
      <c r="CL4">
        <v>0</v>
      </c>
      <c r="CM4">
        <v>0</v>
      </c>
      <c r="CN4">
        <v>0</v>
      </c>
      <c r="CO4">
        <v>0</v>
      </c>
      <c r="CP4">
        <v>0</v>
      </c>
      <c r="CQ4">
        <v>0</v>
      </c>
    </row>
    <row r="5" spans="1:95" x14ac:dyDescent="0.3">
      <c r="A5" s="604"/>
      <c r="B5" s="260" t="s">
        <v>173</v>
      </c>
      <c r="C5" s="3">
        <v>0</v>
      </c>
      <c r="D5" s="3">
        <v>0</v>
      </c>
      <c r="E5" s="3">
        <v>0</v>
      </c>
      <c r="F5" s="3">
        <v>0</v>
      </c>
      <c r="G5" s="3">
        <v>0</v>
      </c>
      <c r="H5" s="3">
        <v>0</v>
      </c>
      <c r="I5" s="3">
        <v>0</v>
      </c>
      <c r="J5" s="3">
        <v>0</v>
      </c>
      <c r="K5" s="3">
        <v>0</v>
      </c>
      <c r="L5" s="3">
        <v>0</v>
      </c>
      <c r="M5" s="3">
        <v>0</v>
      </c>
      <c r="N5" s="208">
        <f t="shared" ref="N5:N16" si="4">SUM(BM5:BS5)</f>
        <v>0</v>
      </c>
      <c r="O5" s="93">
        <f t="shared" si="0"/>
        <v>0</v>
      </c>
      <c r="Q5" s="604"/>
      <c r="R5" s="260" t="s">
        <v>173</v>
      </c>
      <c r="S5" s="3">
        <v>0</v>
      </c>
      <c r="T5" s="3">
        <v>0</v>
      </c>
      <c r="U5" s="3">
        <v>0</v>
      </c>
      <c r="V5" s="3">
        <v>0</v>
      </c>
      <c r="W5" s="3">
        <v>0</v>
      </c>
      <c r="X5" s="3">
        <v>0</v>
      </c>
      <c r="Y5" s="3">
        <v>0</v>
      </c>
      <c r="Z5" s="3">
        <v>0</v>
      </c>
      <c r="AA5" s="3">
        <v>0</v>
      </c>
      <c r="AB5" s="3">
        <v>0</v>
      </c>
      <c r="AC5" s="3">
        <v>0</v>
      </c>
      <c r="AD5" s="208">
        <f t="shared" ref="AD5:AD16" si="5">SUM(BU5:CA5)</f>
        <v>0</v>
      </c>
      <c r="AE5" s="93">
        <f t="shared" si="1"/>
        <v>0</v>
      </c>
      <c r="AG5" s="604"/>
      <c r="AH5" s="260" t="s">
        <v>173</v>
      </c>
      <c r="AI5" s="3">
        <v>0</v>
      </c>
      <c r="AJ5" s="3">
        <v>0</v>
      </c>
      <c r="AK5" s="3">
        <v>0</v>
      </c>
      <c r="AL5" s="3">
        <v>0</v>
      </c>
      <c r="AM5" s="3">
        <v>0</v>
      </c>
      <c r="AN5" s="3">
        <v>0</v>
      </c>
      <c r="AO5" s="3">
        <v>0</v>
      </c>
      <c r="AP5" s="3">
        <v>0</v>
      </c>
      <c r="AQ5" s="3">
        <v>0</v>
      </c>
      <c r="AR5" s="3">
        <v>0</v>
      </c>
      <c r="AS5" s="3">
        <v>0</v>
      </c>
      <c r="AT5" s="208">
        <f t="shared" ref="AT5:AT16" si="6">SUM(CC5:CI5)</f>
        <v>0</v>
      </c>
      <c r="AU5" s="93">
        <f t="shared" si="2"/>
        <v>0</v>
      </c>
      <c r="AW5" s="604"/>
      <c r="AX5" s="260" t="s">
        <v>173</v>
      </c>
      <c r="AY5" s="3">
        <v>0</v>
      </c>
      <c r="AZ5" s="3">
        <v>0</v>
      </c>
      <c r="BA5" s="3">
        <v>0</v>
      </c>
      <c r="BB5" s="3">
        <v>0</v>
      </c>
      <c r="BC5" s="3">
        <v>0</v>
      </c>
      <c r="BD5" s="3">
        <v>0</v>
      </c>
      <c r="BE5" s="3">
        <v>0</v>
      </c>
      <c r="BF5" s="3">
        <v>0</v>
      </c>
      <c r="BG5" s="3">
        <v>0</v>
      </c>
      <c r="BH5" s="3">
        <v>0</v>
      </c>
      <c r="BI5" s="3">
        <v>0</v>
      </c>
      <c r="BJ5" s="208">
        <f t="shared" ref="BJ5:BJ16" si="7">SUM(CK5:CQ5)</f>
        <v>0</v>
      </c>
      <c r="BK5" s="93">
        <f t="shared" si="3"/>
        <v>0</v>
      </c>
      <c r="BM5">
        <v>0</v>
      </c>
      <c r="BN5">
        <v>0</v>
      </c>
      <c r="BO5">
        <v>0</v>
      </c>
      <c r="BP5">
        <v>0</v>
      </c>
      <c r="BQ5">
        <v>0</v>
      </c>
      <c r="BR5">
        <v>0</v>
      </c>
      <c r="BS5">
        <v>0</v>
      </c>
      <c r="BU5">
        <v>0</v>
      </c>
      <c r="BV5">
        <v>0</v>
      </c>
      <c r="BW5">
        <v>0</v>
      </c>
      <c r="BX5">
        <v>0</v>
      </c>
      <c r="BY5">
        <v>0</v>
      </c>
      <c r="BZ5">
        <v>0</v>
      </c>
      <c r="CA5">
        <v>0</v>
      </c>
      <c r="CC5">
        <v>0</v>
      </c>
      <c r="CD5">
        <v>0</v>
      </c>
      <c r="CE5">
        <v>0</v>
      </c>
      <c r="CF5">
        <v>0</v>
      </c>
      <c r="CG5">
        <v>0</v>
      </c>
      <c r="CH5">
        <v>0</v>
      </c>
      <c r="CI5">
        <v>0</v>
      </c>
      <c r="CK5">
        <v>0</v>
      </c>
      <c r="CL5">
        <v>0</v>
      </c>
      <c r="CM5">
        <v>0</v>
      </c>
      <c r="CN5">
        <v>0</v>
      </c>
      <c r="CO5">
        <v>0</v>
      </c>
      <c r="CP5">
        <v>0</v>
      </c>
      <c r="CQ5">
        <v>0</v>
      </c>
    </row>
    <row r="6" spans="1:95" x14ac:dyDescent="0.3">
      <c r="A6" s="604"/>
      <c r="B6" s="260" t="s">
        <v>174</v>
      </c>
      <c r="C6" s="3">
        <v>0</v>
      </c>
      <c r="D6" s="3">
        <v>0</v>
      </c>
      <c r="E6" s="3">
        <v>0</v>
      </c>
      <c r="F6" s="3">
        <v>0</v>
      </c>
      <c r="G6" s="3">
        <v>0</v>
      </c>
      <c r="H6" s="3">
        <v>0</v>
      </c>
      <c r="I6" s="3">
        <v>0</v>
      </c>
      <c r="J6" s="3">
        <v>0</v>
      </c>
      <c r="K6" s="3">
        <v>0</v>
      </c>
      <c r="L6" s="3">
        <v>0</v>
      </c>
      <c r="M6" s="3">
        <v>0</v>
      </c>
      <c r="N6" s="208">
        <f t="shared" si="4"/>
        <v>0</v>
      </c>
      <c r="O6" s="93">
        <f t="shared" si="0"/>
        <v>0</v>
      </c>
      <c r="Q6" s="604"/>
      <c r="R6" s="260" t="s">
        <v>174</v>
      </c>
      <c r="S6" s="3">
        <v>0</v>
      </c>
      <c r="T6" s="3">
        <v>0</v>
      </c>
      <c r="U6" s="3">
        <v>0</v>
      </c>
      <c r="V6" s="3">
        <v>0</v>
      </c>
      <c r="W6" s="3">
        <v>0</v>
      </c>
      <c r="X6" s="3">
        <v>0</v>
      </c>
      <c r="Y6" s="3">
        <v>0</v>
      </c>
      <c r="Z6" s="3">
        <v>0</v>
      </c>
      <c r="AA6" s="3">
        <v>0</v>
      </c>
      <c r="AB6" s="3">
        <v>0</v>
      </c>
      <c r="AC6" s="3">
        <v>0</v>
      </c>
      <c r="AD6" s="208">
        <f t="shared" si="5"/>
        <v>0</v>
      </c>
      <c r="AE6" s="93">
        <f t="shared" si="1"/>
        <v>0</v>
      </c>
      <c r="AG6" s="604"/>
      <c r="AH6" s="260" t="s">
        <v>174</v>
      </c>
      <c r="AI6" s="3">
        <v>0</v>
      </c>
      <c r="AJ6" s="3">
        <v>0</v>
      </c>
      <c r="AK6" s="3">
        <v>0</v>
      </c>
      <c r="AL6" s="3">
        <v>0</v>
      </c>
      <c r="AM6" s="3">
        <v>0</v>
      </c>
      <c r="AN6" s="3">
        <v>0</v>
      </c>
      <c r="AO6" s="3">
        <v>0</v>
      </c>
      <c r="AP6" s="3">
        <v>0</v>
      </c>
      <c r="AQ6" s="3">
        <v>0</v>
      </c>
      <c r="AR6" s="3">
        <v>0</v>
      </c>
      <c r="AS6" s="3">
        <v>0</v>
      </c>
      <c r="AT6" s="208">
        <f t="shared" si="6"/>
        <v>0</v>
      </c>
      <c r="AU6" s="93">
        <f t="shared" si="2"/>
        <v>0</v>
      </c>
      <c r="AW6" s="604"/>
      <c r="AX6" s="260" t="s">
        <v>174</v>
      </c>
      <c r="AY6" s="3">
        <v>0</v>
      </c>
      <c r="AZ6" s="3">
        <v>0</v>
      </c>
      <c r="BA6" s="3">
        <v>0</v>
      </c>
      <c r="BB6" s="3">
        <v>0</v>
      </c>
      <c r="BC6" s="3">
        <v>0</v>
      </c>
      <c r="BD6" s="3">
        <v>0</v>
      </c>
      <c r="BE6" s="3">
        <v>0</v>
      </c>
      <c r="BF6" s="3">
        <v>0</v>
      </c>
      <c r="BG6" s="3">
        <v>0</v>
      </c>
      <c r="BH6" s="3">
        <v>0</v>
      </c>
      <c r="BI6" s="3">
        <v>0</v>
      </c>
      <c r="BJ6" s="208">
        <f t="shared" si="7"/>
        <v>0</v>
      </c>
      <c r="BK6" s="93">
        <f t="shared" si="3"/>
        <v>0</v>
      </c>
      <c r="BM6">
        <v>0</v>
      </c>
      <c r="BN6">
        <v>0</v>
      </c>
      <c r="BO6">
        <v>0</v>
      </c>
      <c r="BP6">
        <v>0</v>
      </c>
      <c r="BQ6">
        <v>0</v>
      </c>
      <c r="BR6">
        <v>0</v>
      </c>
      <c r="BS6">
        <v>0</v>
      </c>
      <c r="BU6">
        <v>0</v>
      </c>
      <c r="BV6">
        <v>0</v>
      </c>
      <c r="BW6">
        <v>0</v>
      </c>
      <c r="BX6">
        <v>0</v>
      </c>
      <c r="BY6">
        <v>0</v>
      </c>
      <c r="BZ6">
        <v>0</v>
      </c>
      <c r="CA6">
        <v>0</v>
      </c>
      <c r="CC6">
        <v>0</v>
      </c>
      <c r="CD6">
        <v>0</v>
      </c>
      <c r="CE6">
        <v>0</v>
      </c>
      <c r="CF6">
        <v>0</v>
      </c>
      <c r="CG6">
        <v>0</v>
      </c>
      <c r="CH6">
        <v>0</v>
      </c>
      <c r="CI6">
        <v>0</v>
      </c>
      <c r="CK6">
        <v>0</v>
      </c>
      <c r="CL6">
        <v>0</v>
      </c>
      <c r="CM6">
        <v>0</v>
      </c>
      <c r="CN6">
        <v>0</v>
      </c>
      <c r="CO6">
        <v>0</v>
      </c>
      <c r="CP6">
        <v>0</v>
      </c>
      <c r="CQ6">
        <v>0</v>
      </c>
    </row>
    <row r="7" spans="1:95" x14ac:dyDescent="0.3">
      <c r="A7" s="604"/>
      <c r="B7" s="260" t="s">
        <v>175</v>
      </c>
      <c r="C7" s="3">
        <v>0</v>
      </c>
      <c r="D7" s="3">
        <v>0</v>
      </c>
      <c r="E7" s="3">
        <v>0</v>
      </c>
      <c r="F7" s="3">
        <v>0</v>
      </c>
      <c r="G7" s="3">
        <v>0</v>
      </c>
      <c r="H7" s="3">
        <v>0</v>
      </c>
      <c r="I7" s="3">
        <v>0</v>
      </c>
      <c r="J7" s="3">
        <v>0</v>
      </c>
      <c r="K7" s="3">
        <v>0</v>
      </c>
      <c r="L7" s="3">
        <v>0</v>
      </c>
      <c r="M7" s="3">
        <v>0</v>
      </c>
      <c r="N7" s="208">
        <f t="shared" si="4"/>
        <v>0</v>
      </c>
      <c r="O7" s="93">
        <f t="shared" si="0"/>
        <v>0</v>
      </c>
      <c r="Q7" s="604"/>
      <c r="R7" s="260" t="s">
        <v>175</v>
      </c>
      <c r="S7" s="3">
        <v>0</v>
      </c>
      <c r="T7" s="3">
        <v>0</v>
      </c>
      <c r="U7" s="3">
        <v>0</v>
      </c>
      <c r="V7" s="3">
        <v>0</v>
      </c>
      <c r="W7" s="3">
        <v>0</v>
      </c>
      <c r="X7" s="3">
        <v>0</v>
      </c>
      <c r="Y7" s="3">
        <v>0</v>
      </c>
      <c r="Z7" s="3">
        <v>0</v>
      </c>
      <c r="AA7" s="3">
        <v>0</v>
      </c>
      <c r="AB7" s="3">
        <v>0</v>
      </c>
      <c r="AC7" s="3">
        <v>0</v>
      </c>
      <c r="AD7" s="208">
        <f t="shared" si="5"/>
        <v>0</v>
      </c>
      <c r="AE7" s="93">
        <f t="shared" si="1"/>
        <v>0</v>
      </c>
      <c r="AG7" s="604"/>
      <c r="AH7" s="260" t="s">
        <v>175</v>
      </c>
      <c r="AI7" s="3">
        <v>0</v>
      </c>
      <c r="AJ7" s="3">
        <v>0</v>
      </c>
      <c r="AK7" s="3">
        <v>0</v>
      </c>
      <c r="AL7" s="3">
        <v>0</v>
      </c>
      <c r="AM7" s="3">
        <v>0</v>
      </c>
      <c r="AN7" s="3">
        <v>0</v>
      </c>
      <c r="AO7" s="3">
        <v>0</v>
      </c>
      <c r="AP7" s="3">
        <v>0</v>
      </c>
      <c r="AQ7" s="3">
        <v>0</v>
      </c>
      <c r="AR7" s="3">
        <v>0</v>
      </c>
      <c r="AS7" s="3">
        <v>0</v>
      </c>
      <c r="AT7" s="208">
        <f t="shared" si="6"/>
        <v>0</v>
      </c>
      <c r="AU7" s="93">
        <f t="shared" si="2"/>
        <v>0</v>
      </c>
      <c r="AW7" s="604"/>
      <c r="AX7" s="260" t="s">
        <v>175</v>
      </c>
      <c r="AY7" s="3">
        <v>0</v>
      </c>
      <c r="AZ7" s="3">
        <v>0</v>
      </c>
      <c r="BA7" s="3">
        <v>0</v>
      </c>
      <c r="BB7" s="3">
        <v>0</v>
      </c>
      <c r="BC7" s="3">
        <v>0</v>
      </c>
      <c r="BD7" s="3">
        <v>0</v>
      </c>
      <c r="BE7" s="3">
        <v>0</v>
      </c>
      <c r="BF7" s="3">
        <v>0</v>
      </c>
      <c r="BG7" s="3">
        <v>0</v>
      </c>
      <c r="BH7" s="3">
        <v>0</v>
      </c>
      <c r="BI7" s="3">
        <v>0</v>
      </c>
      <c r="BJ7" s="208">
        <f t="shared" si="7"/>
        <v>0</v>
      </c>
      <c r="BK7" s="93">
        <f t="shared" si="3"/>
        <v>0</v>
      </c>
      <c r="BM7">
        <v>0</v>
      </c>
      <c r="BN7">
        <v>0</v>
      </c>
      <c r="BO7">
        <v>0</v>
      </c>
      <c r="BP7">
        <v>0</v>
      </c>
      <c r="BQ7">
        <v>0</v>
      </c>
      <c r="BR7">
        <v>0</v>
      </c>
      <c r="BS7">
        <v>0</v>
      </c>
      <c r="BU7">
        <v>0</v>
      </c>
      <c r="BV7">
        <v>0</v>
      </c>
      <c r="BW7">
        <v>0</v>
      </c>
      <c r="BX7">
        <v>0</v>
      </c>
      <c r="BY7">
        <v>0</v>
      </c>
      <c r="BZ7">
        <v>0</v>
      </c>
      <c r="CA7">
        <v>0</v>
      </c>
      <c r="CC7">
        <v>0</v>
      </c>
      <c r="CD7">
        <v>0</v>
      </c>
      <c r="CE7">
        <v>0</v>
      </c>
      <c r="CF7">
        <v>0</v>
      </c>
      <c r="CG7">
        <v>0</v>
      </c>
      <c r="CH7">
        <v>0</v>
      </c>
      <c r="CI7">
        <v>0</v>
      </c>
      <c r="CK7">
        <v>0</v>
      </c>
      <c r="CL7">
        <v>0</v>
      </c>
      <c r="CM7">
        <v>0</v>
      </c>
      <c r="CN7">
        <v>0</v>
      </c>
      <c r="CO7">
        <v>0</v>
      </c>
      <c r="CP7">
        <v>0</v>
      </c>
      <c r="CQ7">
        <v>0</v>
      </c>
    </row>
    <row r="8" spans="1:95" x14ac:dyDescent="0.3">
      <c r="A8" s="604"/>
      <c r="B8" s="260" t="s">
        <v>176</v>
      </c>
      <c r="C8" s="3">
        <v>0</v>
      </c>
      <c r="D8" s="3">
        <v>0</v>
      </c>
      <c r="E8" s="3">
        <v>0</v>
      </c>
      <c r="F8" s="3">
        <v>0</v>
      </c>
      <c r="G8" s="3">
        <v>0</v>
      </c>
      <c r="H8" s="3">
        <v>0</v>
      </c>
      <c r="I8" s="3">
        <v>0</v>
      </c>
      <c r="J8" s="3">
        <v>0</v>
      </c>
      <c r="K8" s="3">
        <v>0</v>
      </c>
      <c r="L8" s="3">
        <v>0</v>
      </c>
      <c r="M8" s="3">
        <v>0</v>
      </c>
      <c r="N8" s="208">
        <f t="shared" si="4"/>
        <v>0</v>
      </c>
      <c r="O8" s="93">
        <f t="shared" si="0"/>
        <v>0</v>
      </c>
      <c r="Q8" s="604"/>
      <c r="R8" s="260" t="s">
        <v>176</v>
      </c>
      <c r="S8" s="3">
        <v>0</v>
      </c>
      <c r="T8" s="3">
        <v>0</v>
      </c>
      <c r="U8" s="3">
        <v>0</v>
      </c>
      <c r="V8" s="3">
        <v>0</v>
      </c>
      <c r="W8" s="3">
        <v>0</v>
      </c>
      <c r="X8" s="3">
        <v>0</v>
      </c>
      <c r="Y8" s="3">
        <v>0</v>
      </c>
      <c r="Z8" s="3">
        <v>0</v>
      </c>
      <c r="AA8" s="3">
        <v>0</v>
      </c>
      <c r="AB8" s="3">
        <v>0</v>
      </c>
      <c r="AC8" s="3">
        <v>0</v>
      </c>
      <c r="AD8" s="208">
        <f t="shared" si="5"/>
        <v>0</v>
      </c>
      <c r="AE8" s="93">
        <f t="shared" si="1"/>
        <v>0</v>
      </c>
      <c r="AG8" s="604"/>
      <c r="AH8" s="260" t="s">
        <v>176</v>
      </c>
      <c r="AI8" s="3">
        <v>0</v>
      </c>
      <c r="AJ8" s="3">
        <v>0</v>
      </c>
      <c r="AK8" s="3">
        <v>0</v>
      </c>
      <c r="AL8" s="3">
        <v>0</v>
      </c>
      <c r="AM8" s="3">
        <v>0</v>
      </c>
      <c r="AN8" s="3">
        <v>0</v>
      </c>
      <c r="AO8" s="3">
        <v>0</v>
      </c>
      <c r="AP8" s="3">
        <v>0</v>
      </c>
      <c r="AQ8" s="3">
        <v>0</v>
      </c>
      <c r="AR8" s="3">
        <v>0</v>
      </c>
      <c r="AS8" s="3">
        <v>0</v>
      </c>
      <c r="AT8" s="208">
        <f t="shared" si="6"/>
        <v>0</v>
      </c>
      <c r="AU8" s="93">
        <f t="shared" si="2"/>
        <v>0</v>
      </c>
      <c r="AW8" s="604"/>
      <c r="AX8" s="260" t="s">
        <v>176</v>
      </c>
      <c r="AY8" s="3">
        <v>0</v>
      </c>
      <c r="AZ8" s="3">
        <v>0</v>
      </c>
      <c r="BA8" s="3">
        <v>0</v>
      </c>
      <c r="BB8" s="3">
        <v>0</v>
      </c>
      <c r="BC8" s="3">
        <v>0</v>
      </c>
      <c r="BD8" s="3">
        <v>0</v>
      </c>
      <c r="BE8" s="3">
        <v>0</v>
      </c>
      <c r="BF8" s="3">
        <v>0</v>
      </c>
      <c r="BG8" s="3">
        <v>0</v>
      </c>
      <c r="BH8" s="3">
        <v>0</v>
      </c>
      <c r="BI8" s="3">
        <v>0</v>
      </c>
      <c r="BJ8" s="208">
        <f t="shared" si="7"/>
        <v>0</v>
      </c>
      <c r="BK8" s="93">
        <f t="shared" si="3"/>
        <v>0</v>
      </c>
      <c r="BM8">
        <v>0</v>
      </c>
      <c r="BN8">
        <v>0</v>
      </c>
      <c r="BO8">
        <v>0</v>
      </c>
      <c r="BP8">
        <v>0</v>
      </c>
      <c r="BQ8">
        <v>0</v>
      </c>
      <c r="BR8">
        <v>0</v>
      </c>
      <c r="BS8">
        <v>0</v>
      </c>
      <c r="BU8">
        <v>0</v>
      </c>
      <c r="BV8">
        <v>0</v>
      </c>
      <c r="BW8">
        <v>0</v>
      </c>
      <c r="BX8">
        <v>0</v>
      </c>
      <c r="BY8">
        <v>0</v>
      </c>
      <c r="BZ8">
        <v>0</v>
      </c>
      <c r="CA8">
        <v>0</v>
      </c>
      <c r="CC8">
        <v>0</v>
      </c>
      <c r="CD8">
        <v>0</v>
      </c>
      <c r="CE8">
        <v>0</v>
      </c>
      <c r="CF8">
        <v>0</v>
      </c>
      <c r="CG8">
        <v>0</v>
      </c>
      <c r="CH8">
        <v>0</v>
      </c>
      <c r="CI8">
        <v>0</v>
      </c>
      <c r="CK8">
        <v>0</v>
      </c>
      <c r="CL8">
        <v>0</v>
      </c>
      <c r="CM8">
        <v>0</v>
      </c>
      <c r="CN8">
        <v>0</v>
      </c>
      <c r="CO8">
        <v>0</v>
      </c>
      <c r="CP8">
        <v>0</v>
      </c>
      <c r="CQ8">
        <v>0</v>
      </c>
    </row>
    <row r="9" spans="1:95" x14ac:dyDescent="0.3">
      <c r="A9" s="604"/>
      <c r="B9" s="260" t="s">
        <v>177</v>
      </c>
      <c r="C9" s="3">
        <v>0</v>
      </c>
      <c r="D9" s="3">
        <v>0</v>
      </c>
      <c r="E9" s="3">
        <v>0</v>
      </c>
      <c r="F9" s="3">
        <v>0</v>
      </c>
      <c r="G9" s="3">
        <v>0</v>
      </c>
      <c r="H9" s="3">
        <v>0</v>
      </c>
      <c r="I9" s="3">
        <v>0</v>
      </c>
      <c r="J9" s="3">
        <v>0</v>
      </c>
      <c r="K9" s="3">
        <v>0</v>
      </c>
      <c r="L9" s="3">
        <v>0</v>
      </c>
      <c r="M9" s="3">
        <v>0</v>
      </c>
      <c r="N9" s="208">
        <f t="shared" si="4"/>
        <v>0</v>
      </c>
      <c r="O9" s="93">
        <f t="shared" si="0"/>
        <v>0</v>
      </c>
      <c r="Q9" s="604"/>
      <c r="R9" s="260" t="s">
        <v>177</v>
      </c>
      <c r="S9" s="3">
        <v>0</v>
      </c>
      <c r="T9" s="3">
        <v>0</v>
      </c>
      <c r="U9" s="3">
        <v>0</v>
      </c>
      <c r="V9" s="3">
        <v>0</v>
      </c>
      <c r="W9" s="3">
        <v>0</v>
      </c>
      <c r="X9" s="3">
        <v>0</v>
      </c>
      <c r="Y9" s="3">
        <v>0</v>
      </c>
      <c r="Z9" s="3">
        <v>0</v>
      </c>
      <c r="AA9" s="3">
        <v>0</v>
      </c>
      <c r="AB9" s="3">
        <v>0</v>
      </c>
      <c r="AC9" s="3">
        <v>0</v>
      </c>
      <c r="AD9" s="208">
        <f t="shared" si="5"/>
        <v>0</v>
      </c>
      <c r="AE9" s="93">
        <f t="shared" si="1"/>
        <v>0</v>
      </c>
      <c r="AG9" s="604"/>
      <c r="AH9" s="260" t="s">
        <v>177</v>
      </c>
      <c r="AI9" s="3">
        <v>0</v>
      </c>
      <c r="AJ9" s="3">
        <v>0</v>
      </c>
      <c r="AK9" s="3">
        <v>0</v>
      </c>
      <c r="AL9" s="3">
        <v>0</v>
      </c>
      <c r="AM9" s="3">
        <v>0</v>
      </c>
      <c r="AN9" s="3">
        <v>0</v>
      </c>
      <c r="AO9" s="3">
        <v>0</v>
      </c>
      <c r="AP9" s="3">
        <v>0</v>
      </c>
      <c r="AQ9" s="3">
        <v>0</v>
      </c>
      <c r="AR9" s="3">
        <v>0</v>
      </c>
      <c r="AS9" s="3">
        <v>0</v>
      </c>
      <c r="AT9" s="208">
        <f t="shared" si="6"/>
        <v>0</v>
      </c>
      <c r="AU9" s="93">
        <f t="shared" si="2"/>
        <v>0</v>
      </c>
      <c r="AW9" s="604"/>
      <c r="AX9" s="260" t="s">
        <v>177</v>
      </c>
      <c r="AY9" s="3">
        <v>0</v>
      </c>
      <c r="AZ9" s="3">
        <v>0</v>
      </c>
      <c r="BA9" s="3">
        <v>0</v>
      </c>
      <c r="BB9" s="3">
        <v>0</v>
      </c>
      <c r="BC9" s="3">
        <v>0</v>
      </c>
      <c r="BD9" s="3">
        <v>0</v>
      </c>
      <c r="BE9" s="3">
        <v>0</v>
      </c>
      <c r="BF9" s="3">
        <v>0</v>
      </c>
      <c r="BG9" s="3">
        <v>0</v>
      </c>
      <c r="BH9" s="3">
        <v>0</v>
      </c>
      <c r="BI9" s="3">
        <v>0</v>
      </c>
      <c r="BJ9" s="208">
        <f t="shared" si="7"/>
        <v>0</v>
      </c>
      <c r="BK9" s="93">
        <f t="shared" si="3"/>
        <v>0</v>
      </c>
      <c r="BM9">
        <v>0</v>
      </c>
      <c r="BN9">
        <v>0</v>
      </c>
      <c r="BO9">
        <v>0</v>
      </c>
      <c r="BP9">
        <v>0</v>
      </c>
      <c r="BQ9">
        <v>0</v>
      </c>
      <c r="BR9">
        <v>0</v>
      </c>
      <c r="BS9">
        <v>0</v>
      </c>
      <c r="BU9">
        <v>0</v>
      </c>
      <c r="BV9">
        <v>0</v>
      </c>
      <c r="BW9">
        <v>0</v>
      </c>
      <c r="BX9">
        <v>0</v>
      </c>
      <c r="BY9">
        <v>0</v>
      </c>
      <c r="BZ9">
        <v>0</v>
      </c>
      <c r="CA9">
        <v>0</v>
      </c>
      <c r="CC9">
        <v>0</v>
      </c>
      <c r="CD9">
        <v>0</v>
      </c>
      <c r="CE9">
        <v>0</v>
      </c>
      <c r="CF9">
        <v>0</v>
      </c>
      <c r="CG9">
        <v>0</v>
      </c>
      <c r="CH9">
        <v>0</v>
      </c>
      <c r="CI9">
        <v>0</v>
      </c>
      <c r="CK9">
        <v>0</v>
      </c>
      <c r="CL9">
        <v>0</v>
      </c>
      <c r="CM9">
        <v>0</v>
      </c>
      <c r="CN9">
        <v>0</v>
      </c>
      <c r="CO9">
        <v>0</v>
      </c>
      <c r="CP9">
        <v>0</v>
      </c>
      <c r="CQ9">
        <v>0</v>
      </c>
    </row>
    <row r="10" spans="1:95" x14ac:dyDescent="0.3">
      <c r="A10" s="604"/>
      <c r="B10" s="260" t="s">
        <v>178</v>
      </c>
      <c r="C10" s="3">
        <v>0</v>
      </c>
      <c r="D10" s="3">
        <v>0</v>
      </c>
      <c r="E10" s="3">
        <v>0</v>
      </c>
      <c r="F10" s="3">
        <v>0</v>
      </c>
      <c r="G10" s="3">
        <v>0</v>
      </c>
      <c r="H10" s="3">
        <v>0</v>
      </c>
      <c r="I10" s="3">
        <v>0</v>
      </c>
      <c r="J10" s="3">
        <v>0</v>
      </c>
      <c r="K10" s="3">
        <v>0</v>
      </c>
      <c r="L10" s="3">
        <v>0</v>
      </c>
      <c r="M10" s="3">
        <v>0</v>
      </c>
      <c r="N10" s="208">
        <f t="shared" si="4"/>
        <v>0</v>
      </c>
      <c r="O10" s="93">
        <f t="shared" si="0"/>
        <v>0</v>
      </c>
      <c r="Q10" s="604"/>
      <c r="R10" s="260" t="s">
        <v>178</v>
      </c>
      <c r="S10" s="3">
        <v>0</v>
      </c>
      <c r="T10" s="3">
        <v>0</v>
      </c>
      <c r="U10" s="3">
        <v>0</v>
      </c>
      <c r="V10" s="3">
        <v>0</v>
      </c>
      <c r="W10" s="3">
        <v>0</v>
      </c>
      <c r="X10" s="3">
        <v>0</v>
      </c>
      <c r="Y10" s="3">
        <v>0</v>
      </c>
      <c r="Z10" s="3">
        <v>0</v>
      </c>
      <c r="AA10" s="3">
        <v>0</v>
      </c>
      <c r="AB10" s="3">
        <v>0</v>
      </c>
      <c r="AC10" s="3">
        <v>0</v>
      </c>
      <c r="AD10" s="208">
        <f t="shared" si="5"/>
        <v>0</v>
      </c>
      <c r="AE10" s="93">
        <f t="shared" si="1"/>
        <v>0</v>
      </c>
      <c r="AG10" s="604"/>
      <c r="AH10" s="260" t="s">
        <v>178</v>
      </c>
      <c r="AI10" s="3">
        <v>0</v>
      </c>
      <c r="AJ10" s="3">
        <v>0</v>
      </c>
      <c r="AK10" s="3">
        <v>0</v>
      </c>
      <c r="AL10" s="3">
        <v>0</v>
      </c>
      <c r="AM10" s="3">
        <v>0</v>
      </c>
      <c r="AN10" s="3">
        <v>0</v>
      </c>
      <c r="AO10" s="3">
        <v>0</v>
      </c>
      <c r="AP10" s="3">
        <v>0</v>
      </c>
      <c r="AQ10" s="3">
        <v>0</v>
      </c>
      <c r="AR10" s="3">
        <v>0</v>
      </c>
      <c r="AS10" s="3">
        <v>0</v>
      </c>
      <c r="AT10" s="208">
        <f t="shared" si="6"/>
        <v>0</v>
      </c>
      <c r="AU10" s="93">
        <f t="shared" si="2"/>
        <v>0</v>
      </c>
      <c r="AW10" s="604"/>
      <c r="AX10" s="260" t="s">
        <v>178</v>
      </c>
      <c r="AY10" s="3">
        <v>0</v>
      </c>
      <c r="AZ10" s="3">
        <v>0</v>
      </c>
      <c r="BA10" s="3">
        <v>0</v>
      </c>
      <c r="BB10" s="3">
        <v>0</v>
      </c>
      <c r="BC10" s="3">
        <v>0</v>
      </c>
      <c r="BD10" s="3">
        <v>0</v>
      </c>
      <c r="BE10" s="3">
        <v>0</v>
      </c>
      <c r="BF10" s="3">
        <v>0</v>
      </c>
      <c r="BG10" s="3">
        <v>0</v>
      </c>
      <c r="BH10" s="3">
        <v>0</v>
      </c>
      <c r="BI10" s="3">
        <v>0</v>
      </c>
      <c r="BJ10" s="208">
        <f t="shared" si="7"/>
        <v>0</v>
      </c>
      <c r="BK10" s="93">
        <f t="shared" si="3"/>
        <v>0</v>
      </c>
      <c r="BM10">
        <v>0</v>
      </c>
      <c r="BN10">
        <v>0</v>
      </c>
      <c r="BO10">
        <v>0</v>
      </c>
      <c r="BP10">
        <v>0</v>
      </c>
      <c r="BQ10">
        <v>0</v>
      </c>
      <c r="BR10">
        <v>0</v>
      </c>
      <c r="BS10">
        <v>0</v>
      </c>
      <c r="BU10">
        <v>0</v>
      </c>
      <c r="BV10">
        <v>0</v>
      </c>
      <c r="BW10">
        <v>0</v>
      </c>
      <c r="BX10">
        <v>0</v>
      </c>
      <c r="BY10">
        <v>0</v>
      </c>
      <c r="BZ10">
        <v>0</v>
      </c>
      <c r="CA10">
        <v>0</v>
      </c>
      <c r="CC10">
        <v>0</v>
      </c>
      <c r="CD10">
        <v>0</v>
      </c>
      <c r="CE10">
        <v>0</v>
      </c>
      <c r="CF10">
        <v>0</v>
      </c>
      <c r="CG10">
        <v>0</v>
      </c>
      <c r="CH10">
        <v>0</v>
      </c>
      <c r="CI10">
        <v>0</v>
      </c>
      <c r="CK10">
        <v>0</v>
      </c>
      <c r="CL10">
        <v>0</v>
      </c>
      <c r="CM10">
        <v>0</v>
      </c>
      <c r="CN10">
        <v>0</v>
      </c>
      <c r="CO10">
        <v>0</v>
      </c>
      <c r="CP10">
        <v>0</v>
      </c>
      <c r="CQ10">
        <v>0</v>
      </c>
    </row>
    <row r="11" spans="1:95" x14ac:dyDescent="0.3">
      <c r="A11" s="604"/>
      <c r="B11" s="260" t="s">
        <v>179</v>
      </c>
      <c r="C11" s="3">
        <v>0</v>
      </c>
      <c r="D11" s="3">
        <v>74726</v>
      </c>
      <c r="E11" s="3">
        <v>24625</v>
      </c>
      <c r="F11" s="3">
        <v>60682</v>
      </c>
      <c r="G11" s="3">
        <v>0</v>
      </c>
      <c r="H11" s="3">
        <v>0</v>
      </c>
      <c r="I11" s="3">
        <v>5975</v>
      </c>
      <c r="J11" s="3">
        <v>12049</v>
      </c>
      <c r="K11" s="3">
        <v>0</v>
      </c>
      <c r="L11" s="3">
        <v>0</v>
      </c>
      <c r="M11" s="3">
        <v>2879</v>
      </c>
      <c r="N11" s="208">
        <f t="shared" si="4"/>
        <v>0</v>
      </c>
      <c r="O11" s="93">
        <f t="shared" si="0"/>
        <v>180936</v>
      </c>
      <c r="Q11" s="604"/>
      <c r="R11" s="260" t="s">
        <v>179</v>
      </c>
      <c r="S11" s="3">
        <v>0</v>
      </c>
      <c r="T11" s="3">
        <v>110106</v>
      </c>
      <c r="U11" s="3">
        <v>0</v>
      </c>
      <c r="V11" s="3">
        <v>204383</v>
      </c>
      <c r="W11" s="3">
        <v>0</v>
      </c>
      <c r="X11" s="3">
        <v>0</v>
      </c>
      <c r="Y11" s="3">
        <v>0</v>
      </c>
      <c r="Z11" s="3">
        <v>0</v>
      </c>
      <c r="AA11" s="3">
        <v>0</v>
      </c>
      <c r="AB11" s="3">
        <v>0</v>
      </c>
      <c r="AC11" s="3">
        <v>0</v>
      </c>
      <c r="AD11" s="208">
        <f t="shared" si="5"/>
        <v>0</v>
      </c>
      <c r="AE11" s="93">
        <f t="shared" si="1"/>
        <v>314489</v>
      </c>
      <c r="AG11" s="604"/>
      <c r="AH11" s="260" t="s">
        <v>179</v>
      </c>
      <c r="AI11" s="3">
        <v>0</v>
      </c>
      <c r="AJ11" s="3">
        <v>0</v>
      </c>
      <c r="AK11" s="3">
        <v>0</v>
      </c>
      <c r="AL11" s="3">
        <v>0</v>
      </c>
      <c r="AM11" s="3">
        <v>0</v>
      </c>
      <c r="AN11" s="3">
        <v>0</v>
      </c>
      <c r="AO11" s="3">
        <v>0</v>
      </c>
      <c r="AP11" s="3">
        <v>0</v>
      </c>
      <c r="AQ11" s="3">
        <v>0</v>
      </c>
      <c r="AR11" s="3">
        <v>0</v>
      </c>
      <c r="AS11" s="3">
        <v>89244</v>
      </c>
      <c r="AT11" s="208">
        <f t="shared" si="6"/>
        <v>0</v>
      </c>
      <c r="AU11" s="93">
        <f t="shared" si="2"/>
        <v>89244</v>
      </c>
      <c r="AW11" s="604"/>
      <c r="AX11" s="260" t="s">
        <v>179</v>
      </c>
      <c r="AY11" s="3">
        <v>0</v>
      </c>
      <c r="AZ11" s="3">
        <v>0</v>
      </c>
      <c r="BA11" s="3">
        <v>0</v>
      </c>
      <c r="BB11" s="3">
        <v>0</v>
      </c>
      <c r="BC11" s="3">
        <v>0</v>
      </c>
      <c r="BD11" s="3">
        <v>0</v>
      </c>
      <c r="BE11" s="3">
        <v>0</v>
      </c>
      <c r="BF11" s="3">
        <v>0</v>
      </c>
      <c r="BG11" s="3">
        <v>0</v>
      </c>
      <c r="BH11" s="3">
        <v>0</v>
      </c>
      <c r="BI11" s="3">
        <v>0</v>
      </c>
      <c r="BJ11" s="208">
        <f t="shared" si="7"/>
        <v>0</v>
      </c>
      <c r="BK11" s="93">
        <f t="shared" si="3"/>
        <v>0</v>
      </c>
      <c r="BM11">
        <v>0</v>
      </c>
      <c r="BN11">
        <v>0</v>
      </c>
      <c r="BO11">
        <v>0</v>
      </c>
      <c r="BP11">
        <v>0</v>
      </c>
      <c r="BQ11">
        <v>0</v>
      </c>
      <c r="BR11">
        <v>0</v>
      </c>
      <c r="BS11">
        <v>0</v>
      </c>
      <c r="BU11">
        <v>0</v>
      </c>
      <c r="BV11">
        <v>0</v>
      </c>
      <c r="BW11">
        <v>0</v>
      </c>
      <c r="BX11">
        <v>0</v>
      </c>
      <c r="BY11">
        <v>0</v>
      </c>
      <c r="BZ11">
        <v>0</v>
      </c>
      <c r="CA11">
        <v>0</v>
      </c>
      <c r="CC11">
        <v>0</v>
      </c>
      <c r="CD11">
        <v>0</v>
      </c>
      <c r="CE11">
        <v>0</v>
      </c>
      <c r="CF11">
        <v>0</v>
      </c>
      <c r="CG11">
        <v>0</v>
      </c>
      <c r="CH11">
        <v>0</v>
      </c>
      <c r="CI11">
        <v>0</v>
      </c>
      <c r="CK11">
        <v>0</v>
      </c>
      <c r="CL11">
        <v>0</v>
      </c>
      <c r="CM11">
        <v>0</v>
      </c>
      <c r="CN11">
        <v>0</v>
      </c>
      <c r="CO11">
        <v>0</v>
      </c>
      <c r="CP11">
        <v>0</v>
      </c>
      <c r="CQ11">
        <v>0</v>
      </c>
    </row>
    <row r="12" spans="1:95" x14ac:dyDescent="0.3">
      <c r="A12" s="604"/>
      <c r="B12" s="260" t="s">
        <v>180</v>
      </c>
      <c r="C12" s="3">
        <v>0</v>
      </c>
      <c r="D12" s="3">
        <v>0</v>
      </c>
      <c r="E12" s="3">
        <v>0</v>
      </c>
      <c r="F12" s="3">
        <v>0</v>
      </c>
      <c r="G12" s="3">
        <v>0</v>
      </c>
      <c r="H12" s="3">
        <v>0</v>
      </c>
      <c r="I12" s="3">
        <v>0</v>
      </c>
      <c r="J12" s="3">
        <v>0</v>
      </c>
      <c r="K12" s="3">
        <v>0</v>
      </c>
      <c r="L12" s="3">
        <v>0</v>
      </c>
      <c r="M12" s="3">
        <v>0</v>
      </c>
      <c r="N12" s="208">
        <f t="shared" si="4"/>
        <v>0</v>
      </c>
      <c r="O12" s="93">
        <f t="shared" si="0"/>
        <v>0</v>
      </c>
      <c r="Q12" s="604"/>
      <c r="R12" s="260" t="s">
        <v>180</v>
      </c>
      <c r="S12" s="3">
        <v>0</v>
      </c>
      <c r="T12" s="3">
        <v>0</v>
      </c>
      <c r="U12" s="3">
        <v>0</v>
      </c>
      <c r="V12" s="3">
        <v>0</v>
      </c>
      <c r="W12" s="3">
        <v>0</v>
      </c>
      <c r="X12" s="3">
        <v>0</v>
      </c>
      <c r="Y12" s="3">
        <v>0</v>
      </c>
      <c r="Z12" s="3">
        <v>0</v>
      </c>
      <c r="AA12" s="3">
        <v>0</v>
      </c>
      <c r="AB12" s="3">
        <v>0</v>
      </c>
      <c r="AC12" s="3">
        <v>0</v>
      </c>
      <c r="AD12" s="208">
        <f t="shared" si="5"/>
        <v>0</v>
      </c>
      <c r="AE12" s="93">
        <f t="shared" si="1"/>
        <v>0</v>
      </c>
      <c r="AG12" s="604"/>
      <c r="AH12" s="260" t="s">
        <v>180</v>
      </c>
      <c r="AI12" s="3">
        <v>0</v>
      </c>
      <c r="AJ12" s="3">
        <v>0</v>
      </c>
      <c r="AK12" s="3">
        <v>0</v>
      </c>
      <c r="AL12" s="3">
        <v>0</v>
      </c>
      <c r="AM12" s="3">
        <v>0</v>
      </c>
      <c r="AN12" s="3">
        <v>0</v>
      </c>
      <c r="AO12" s="3">
        <v>0</v>
      </c>
      <c r="AP12" s="3">
        <v>0</v>
      </c>
      <c r="AQ12" s="3">
        <v>0</v>
      </c>
      <c r="AR12" s="3">
        <v>0</v>
      </c>
      <c r="AS12" s="3">
        <v>0</v>
      </c>
      <c r="AT12" s="208">
        <f t="shared" si="6"/>
        <v>0</v>
      </c>
      <c r="AU12" s="93">
        <f t="shared" si="2"/>
        <v>0</v>
      </c>
      <c r="AW12" s="604"/>
      <c r="AX12" s="260" t="s">
        <v>180</v>
      </c>
      <c r="AY12" s="3">
        <v>0</v>
      </c>
      <c r="AZ12" s="3">
        <v>0</v>
      </c>
      <c r="BA12" s="3">
        <v>0</v>
      </c>
      <c r="BB12" s="3">
        <v>0</v>
      </c>
      <c r="BC12" s="3">
        <v>0</v>
      </c>
      <c r="BD12" s="3">
        <v>0</v>
      </c>
      <c r="BE12" s="3">
        <v>0</v>
      </c>
      <c r="BF12" s="3">
        <v>0</v>
      </c>
      <c r="BG12" s="3">
        <v>0</v>
      </c>
      <c r="BH12" s="3">
        <v>0</v>
      </c>
      <c r="BI12" s="3">
        <v>0</v>
      </c>
      <c r="BJ12" s="208">
        <f t="shared" si="7"/>
        <v>0</v>
      </c>
      <c r="BK12" s="93">
        <f t="shared" si="3"/>
        <v>0</v>
      </c>
      <c r="BM12">
        <v>0</v>
      </c>
      <c r="BN12">
        <v>0</v>
      </c>
      <c r="BO12">
        <v>0</v>
      </c>
      <c r="BP12">
        <v>0</v>
      </c>
      <c r="BQ12">
        <v>0</v>
      </c>
      <c r="BR12">
        <v>0</v>
      </c>
      <c r="BS12">
        <v>0</v>
      </c>
      <c r="BU12">
        <v>0</v>
      </c>
      <c r="BV12">
        <v>0</v>
      </c>
      <c r="BW12">
        <v>0</v>
      </c>
      <c r="BX12">
        <v>0</v>
      </c>
      <c r="BY12">
        <v>0</v>
      </c>
      <c r="BZ12">
        <v>0</v>
      </c>
      <c r="CA12">
        <v>0</v>
      </c>
      <c r="CC12">
        <v>0</v>
      </c>
      <c r="CD12">
        <v>0</v>
      </c>
      <c r="CE12">
        <v>0</v>
      </c>
      <c r="CF12">
        <v>0</v>
      </c>
      <c r="CG12">
        <v>0</v>
      </c>
      <c r="CH12">
        <v>0</v>
      </c>
      <c r="CI12">
        <v>0</v>
      </c>
      <c r="CK12">
        <v>0</v>
      </c>
      <c r="CL12">
        <v>0</v>
      </c>
      <c r="CM12">
        <v>0</v>
      </c>
      <c r="CN12">
        <v>0</v>
      </c>
      <c r="CO12">
        <v>0</v>
      </c>
      <c r="CP12">
        <v>0</v>
      </c>
      <c r="CQ12">
        <v>0</v>
      </c>
    </row>
    <row r="13" spans="1:95" x14ac:dyDescent="0.3">
      <c r="A13" s="604"/>
      <c r="B13" s="260" t="s">
        <v>181</v>
      </c>
      <c r="C13" s="3">
        <v>0</v>
      </c>
      <c r="D13" s="3">
        <v>0</v>
      </c>
      <c r="E13" s="3">
        <v>0</v>
      </c>
      <c r="F13" s="3">
        <v>0</v>
      </c>
      <c r="G13" s="3">
        <v>0</v>
      </c>
      <c r="H13" s="3">
        <v>0</v>
      </c>
      <c r="I13" s="3">
        <v>0</v>
      </c>
      <c r="J13" s="3">
        <v>0</v>
      </c>
      <c r="K13" s="3">
        <v>0</v>
      </c>
      <c r="L13" s="3">
        <v>0</v>
      </c>
      <c r="M13" s="3">
        <v>0</v>
      </c>
      <c r="N13" s="208">
        <f t="shared" si="4"/>
        <v>0</v>
      </c>
      <c r="O13" s="93">
        <f t="shared" si="0"/>
        <v>0</v>
      </c>
      <c r="Q13" s="604"/>
      <c r="R13" s="260" t="s">
        <v>181</v>
      </c>
      <c r="S13" s="3">
        <v>0</v>
      </c>
      <c r="T13" s="3">
        <v>0</v>
      </c>
      <c r="U13" s="3">
        <v>0</v>
      </c>
      <c r="V13" s="3">
        <v>0</v>
      </c>
      <c r="W13" s="3">
        <v>0</v>
      </c>
      <c r="X13" s="3">
        <v>0</v>
      </c>
      <c r="Y13" s="3">
        <v>0</v>
      </c>
      <c r="Z13" s="3">
        <v>0</v>
      </c>
      <c r="AA13" s="3">
        <v>0</v>
      </c>
      <c r="AB13" s="3">
        <v>0</v>
      </c>
      <c r="AC13" s="3">
        <v>0</v>
      </c>
      <c r="AD13" s="208">
        <f t="shared" si="5"/>
        <v>0</v>
      </c>
      <c r="AE13" s="93">
        <f t="shared" si="1"/>
        <v>0</v>
      </c>
      <c r="AG13" s="604"/>
      <c r="AH13" s="260" t="s">
        <v>181</v>
      </c>
      <c r="AI13" s="3">
        <v>0</v>
      </c>
      <c r="AJ13" s="3">
        <v>0</v>
      </c>
      <c r="AK13" s="3">
        <v>0</v>
      </c>
      <c r="AL13" s="3">
        <v>0</v>
      </c>
      <c r="AM13" s="3">
        <v>0</v>
      </c>
      <c r="AN13" s="3">
        <v>0</v>
      </c>
      <c r="AO13" s="3">
        <v>0</v>
      </c>
      <c r="AP13" s="3">
        <v>0</v>
      </c>
      <c r="AQ13" s="3">
        <v>0</v>
      </c>
      <c r="AR13" s="3">
        <v>0</v>
      </c>
      <c r="AS13" s="3">
        <v>0</v>
      </c>
      <c r="AT13" s="208">
        <f t="shared" si="6"/>
        <v>0</v>
      </c>
      <c r="AU13" s="93">
        <f t="shared" si="2"/>
        <v>0</v>
      </c>
      <c r="AW13" s="604"/>
      <c r="AX13" s="260" t="s">
        <v>181</v>
      </c>
      <c r="AY13" s="3">
        <v>0</v>
      </c>
      <c r="AZ13" s="3">
        <v>0</v>
      </c>
      <c r="BA13" s="3">
        <v>0</v>
      </c>
      <c r="BB13" s="3">
        <v>0</v>
      </c>
      <c r="BC13" s="3">
        <v>0</v>
      </c>
      <c r="BD13" s="3">
        <v>0</v>
      </c>
      <c r="BE13" s="3">
        <v>0</v>
      </c>
      <c r="BF13" s="3">
        <v>0</v>
      </c>
      <c r="BG13" s="3">
        <v>0</v>
      </c>
      <c r="BH13" s="3">
        <v>0</v>
      </c>
      <c r="BI13" s="3">
        <v>0</v>
      </c>
      <c r="BJ13" s="208">
        <f t="shared" si="7"/>
        <v>0</v>
      </c>
      <c r="BK13" s="93">
        <f t="shared" si="3"/>
        <v>0</v>
      </c>
      <c r="BM13">
        <v>0</v>
      </c>
      <c r="BN13">
        <v>0</v>
      </c>
      <c r="BO13">
        <v>0</v>
      </c>
      <c r="BP13">
        <v>0</v>
      </c>
      <c r="BQ13">
        <v>0</v>
      </c>
      <c r="BR13">
        <v>0</v>
      </c>
      <c r="BS13">
        <v>0</v>
      </c>
      <c r="BU13">
        <v>0</v>
      </c>
      <c r="BV13">
        <v>0</v>
      </c>
      <c r="BW13">
        <v>0</v>
      </c>
      <c r="BX13">
        <v>0</v>
      </c>
      <c r="BY13">
        <v>0</v>
      </c>
      <c r="BZ13">
        <v>0</v>
      </c>
      <c r="CA13">
        <v>0</v>
      </c>
      <c r="CC13">
        <v>0</v>
      </c>
      <c r="CD13">
        <v>0</v>
      </c>
      <c r="CE13">
        <v>0</v>
      </c>
      <c r="CF13">
        <v>0</v>
      </c>
      <c r="CG13">
        <v>0</v>
      </c>
      <c r="CH13">
        <v>0</v>
      </c>
      <c r="CI13">
        <v>0</v>
      </c>
      <c r="CK13">
        <v>0</v>
      </c>
      <c r="CL13">
        <v>0</v>
      </c>
      <c r="CM13">
        <v>0</v>
      </c>
      <c r="CN13">
        <v>0</v>
      </c>
      <c r="CO13">
        <v>0</v>
      </c>
      <c r="CP13">
        <v>0</v>
      </c>
      <c r="CQ13">
        <v>0</v>
      </c>
    </row>
    <row r="14" spans="1:95" x14ac:dyDescent="0.3">
      <c r="A14" s="604"/>
      <c r="B14" s="260" t="s">
        <v>182</v>
      </c>
      <c r="C14" s="3">
        <v>0</v>
      </c>
      <c r="D14" s="3">
        <v>0</v>
      </c>
      <c r="E14" s="3">
        <v>0</v>
      </c>
      <c r="F14" s="3">
        <v>0</v>
      </c>
      <c r="G14" s="3">
        <v>0</v>
      </c>
      <c r="H14" s="3">
        <v>0</v>
      </c>
      <c r="I14" s="3">
        <v>0</v>
      </c>
      <c r="J14" s="3">
        <v>0</v>
      </c>
      <c r="K14" s="3">
        <v>0</v>
      </c>
      <c r="L14" s="3">
        <v>0</v>
      </c>
      <c r="M14" s="3">
        <v>0</v>
      </c>
      <c r="N14" s="208">
        <f t="shared" si="4"/>
        <v>0</v>
      </c>
      <c r="O14" s="93">
        <f t="shared" si="0"/>
        <v>0</v>
      </c>
      <c r="Q14" s="604"/>
      <c r="R14" s="260" t="s">
        <v>182</v>
      </c>
      <c r="S14" s="3">
        <v>0</v>
      </c>
      <c r="T14" s="3">
        <v>0</v>
      </c>
      <c r="U14" s="3">
        <v>0</v>
      </c>
      <c r="V14" s="3">
        <v>0</v>
      </c>
      <c r="W14" s="3">
        <v>0</v>
      </c>
      <c r="X14" s="3">
        <v>0</v>
      </c>
      <c r="Y14" s="3">
        <v>0</v>
      </c>
      <c r="Z14" s="3">
        <v>0</v>
      </c>
      <c r="AA14" s="3">
        <v>0</v>
      </c>
      <c r="AB14" s="3">
        <v>0</v>
      </c>
      <c r="AC14" s="3">
        <v>0</v>
      </c>
      <c r="AD14" s="208">
        <f t="shared" si="5"/>
        <v>0</v>
      </c>
      <c r="AE14" s="93">
        <f t="shared" si="1"/>
        <v>0</v>
      </c>
      <c r="AG14" s="604"/>
      <c r="AH14" s="260" t="s">
        <v>182</v>
      </c>
      <c r="AI14" s="3">
        <v>0</v>
      </c>
      <c r="AJ14" s="3">
        <v>0</v>
      </c>
      <c r="AK14" s="3">
        <v>0</v>
      </c>
      <c r="AL14" s="3">
        <v>0</v>
      </c>
      <c r="AM14" s="3">
        <v>0</v>
      </c>
      <c r="AN14" s="3">
        <v>0</v>
      </c>
      <c r="AO14" s="3">
        <v>0</v>
      </c>
      <c r="AP14" s="3">
        <v>0</v>
      </c>
      <c r="AQ14" s="3">
        <v>0</v>
      </c>
      <c r="AR14" s="3">
        <v>0</v>
      </c>
      <c r="AS14" s="3">
        <v>0</v>
      </c>
      <c r="AT14" s="208">
        <f t="shared" si="6"/>
        <v>0</v>
      </c>
      <c r="AU14" s="93">
        <f t="shared" si="2"/>
        <v>0</v>
      </c>
      <c r="AW14" s="604"/>
      <c r="AX14" s="260" t="s">
        <v>182</v>
      </c>
      <c r="AY14" s="3">
        <v>0</v>
      </c>
      <c r="AZ14" s="3">
        <v>0</v>
      </c>
      <c r="BA14" s="3">
        <v>0</v>
      </c>
      <c r="BB14" s="3">
        <v>0</v>
      </c>
      <c r="BC14" s="3">
        <v>0</v>
      </c>
      <c r="BD14" s="3">
        <v>0</v>
      </c>
      <c r="BE14" s="3">
        <v>0</v>
      </c>
      <c r="BF14" s="3">
        <v>0</v>
      </c>
      <c r="BG14" s="3">
        <v>0</v>
      </c>
      <c r="BH14" s="3">
        <v>0</v>
      </c>
      <c r="BI14" s="3">
        <v>0</v>
      </c>
      <c r="BJ14" s="208">
        <f t="shared" si="7"/>
        <v>0</v>
      </c>
      <c r="BK14" s="93">
        <f t="shared" si="3"/>
        <v>0</v>
      </c>
      <c r="BM14">
        <v>0</v>
      </c>
      <c r="BN14">
        <v>0</v>
      </c>
      <c r="BO14">
        <v>0</v>
      </c>
      <c r="BP14">
        <v>0</v>
      </c>
      <c r="BQ14">
        <v>0</v>
      </c>
      <c r="BR14">
        <v>0</v>
      </c>
      <c r="BS14">
        <v>0</v>
      </c>
      <c r="BU14">
        <v>0</v>
      </c>
      <c r="BV14">
        <v>0</v>
      </c>
      <c r="BW14">
        <v>0</v>
      </c>
      <c r="BX14">
        <v>0</v>
      </c>
      <c r="BY14">
        <v>0</v>
      </c>
      <c r="BZ14">
        <v>0</v>
      </c>
      <c r="CA14">
        <v>0</v>
      </c>
      <c r="CC14">
        <v>0</v>
      </c>
      <c r="CD14">
        <v>0</v>
      </c>
      <c r="CE14">
        <v>0</v>
      </c>
      <c r="CF14">
        <v>0</v>
      </c>
      <c r="CG14">
        <v>0</v>
      </c>
      <c r="CH14">
        <v>0</v>
      </c>
      <c r="CI14">
        <v>0</v>
      </c>
      <c r="CK14">
        <v>0</v>
      </c>
      <c r="CL14">
        <v>0</v>
      </c>
      <c r="CM14">
        <v>0</v>
      </c>
      <c r="CN14">
        <v>0</v>
      </c>
      <c r="CO14">
        <v>0</v>
      </c>
      <c r="CP14">
        <v>0</v>
      </c>
      <c r="CQ14">
        <v>0</v>
      </c>
    </row>
    <row r="15" spans="1:95" x14ac:dyDescent="0.3">
      <c r="A15" s="604"/>
      <c r="B15" s="260" t="s">
        <v>183</v>
      </c>
      <c r="C15" s="3">
        <v>0</v>
      </c>
      <c r="D15" s="3">
        <v>0</v>
      </c>
      <c r="E15" s="3">
        <v>0</v>
      </c>
      <c r="F15" s="3">
        <v>0</v>
      </c>
      <c r="G15" s="3">
        <v>0</v>
      </c>
      <c r="H15" s="3">
        <v>0</v>
      </c>
      <c r="I15" s="3">
        <v>0</v>
      </c>
      <c r="J15" s="3">
        <v>0</v>
      </c>
      <c r="K15" s="3">
        <v>0</v>
      </c>
      <c r="L15" s="3">
        <v>0</v>
      </c>
      <c r="M15" s="3">
        <v>0</v>
      </c>
      <c r="N15" s="208">
        <f t="shared" si="4"/>
        <v>0</v>
      </c>
      <c r="O15" s="93">
        <f t="shared" si="0"/>
        <v>0</v>
      </c>
      <c r="Q15" s="604"/>
      <c r="R15" s="260" t="s">
        <v>183</v>
      </c>
      <c r="S15" s="3">
        <v>0</v>
      </c>
      <c r="T15" s="3">
        <v>0</v>
      </c>
      <c r="U15" s="3">
        <v>0</v>
      </c>
      <c r="V15" s="3">
        <v>0</v>
      </c>
      <c r="W15" s="3">
        <v>0</v>
      </c>
      <c r="X15" s="3">
        <v>0</v>
      </c>
      <c r="Y15" s="3">
        <v>0</v>
      </c>
      <c r="Z15" s="3">
        <v>0</v>
      </c>
      <c r="AA15" s="3">
        <v>0</v>
      </c>
      <c r="AB15" s="3">
        <v>0</v>
      </c>
      <c r="AC15" s="3">
        <v>0</v>
      </c>
      <c r="AD15" s="208">
        <f t="shared" si="5"/>
        <v>0</v>
      </c>
      <c r="AE15" s="93">
        <f t="shared" si="1"/>
        <v>0</v>
      </c>
      <c r="AG15" s="604"/>
      <c r="AH15" s="260" t="s">
        <v>183</v>
      </c>
      <c r="AI15" s="3">
        <v>0</v>
      </c>
      <c r="AJ15" s="3">
        <v>0</v>
      </c>
      <c r="AK15" s="3">
        <v>0</v>
      </c>
      <c r="AL15" s="3">
        <v>0</v>
      </c>
      <c r="AM15" s="3">
        <v>0</v>
      </c>
      <c r="AN15" s="3">
        <v>0</v>
      </c>
      <c r="AO15" s="3">
        <v>0</v>
      </c>
      <c r="AP15" s="3">
        <v>0</v>
      </c>
      <c r="AQ15" s="3">
        <v>0</v>
      </c>
      <c r="AR15" s="3">
        <v>0</v>
      </c>
      <c r="AS15" s="3">
        <v>0</v>
      </c>
      <c r="AT15" s="208">
        <f t="shared" si="6"/>
        <v>0</v>
      </c>
      <c r="AU15" s="93">
        <f t="shared" si="2"/>
        <v>0</v>
      </c>
      <c r="AW15" s="604"/>
      <c r="AX15" s="260" t="s">
        <v>183</v>
      </c>
      <c r="AY15" s="3">
        <v>0</v>
      </c>
      <c r="AZ15" s="3">
        <v>0</v>
      </c>
      <c r="BA15" s="3">
        <v>0</v>
      </c>
      <c r="BB15" s="3">
        <v>0</v>
      </c>
      <c r="BC15" s="3">
        <v>0</v>
      </c>
      <c r="BD15" s="3">
        <v>0</v>
      </c>
      <c r="BE15" s="3">
        <v>0</v>
      </c>
      <c r="BF15" s="3">
        <v>0</v>
      </c>
      <c r="BG15" s="3">
        <v>0</v>
      </c>
      <c r="BH15" s="3">
        <v>0</v>
      </c>
      <c r="BI15" s="3">
        <v>0</v>
      </c>
      <c r="BJ15" s="208">
        <f t="shared" si="7"/>
        <v>0</v>
      </c>
      <c r="BK15" s="93">
        <f t="shared" si="3"/>
        <v>0</v>
      </c>
      <c r="BM15">
        <v>0</v>
      </c>
      <c r="BN15">
        <v>0</v>
      </c>
      <c r="BO15">
        <v>0</v>
      </c>
      <c r="BP15">
        <v>0</v>
      </c>
      <c r="BQ15">
        <v>0</v>
      </c>
      <c r="BR15">
        <v>0</v>
      </c>
      <c r="BS15">
        <v>0</v>
      </c>
      <c r="BU15">
        <v>0</v>
      </c>
      <c r="BV15">
        <v>0</v>
      </c>
      <c r="BW15">
        <v>0</v>
      </c>
      <c r="BX15">
        <v>0</v>
      </c>
      <c r="BY15">
        <v>0</v>
      </c>
      <c r="BZ15">
        <v>0</v>
      </c>
      <c r="CA15">
        <v>0</v>
      </c>
      <c r="CC15">
        <v>0</v>
      </c>
      <c r="CD15">
        <v>0</v>
      </c>
      <c r="CE15">
        <v>0</v>
      </c>
      <c r="CF15">
        <v>0</v>
      </c>
      <c r="CG15">
        <v>0</v>
      </c>
      <c r="CH15">
        <v>0</v>
      </c>
      <c r="CI15">
        <v>0</v>
      </c>
      <c r="CK15">
        <v>0</v>
      </c>
      <c r="CL15">
        <v>0</v>
      </c>
      <c r="CM15">
        <v>0</v>
      </c>
      <c r="CN15">
        <v>0</v>
      </c>
      <c r="CO15">
        <v>0</v>
      </c>
      <c r="CP15">
        <v>0</v>
      </c>
      <c r="CQ15">
        <v>0</v>
      </c>
    </row>
    <row r="16" spans="1:95" ht="16.5" customHeight="1" thickBot="1" x14ac:dyDescent="0.35">
      <c r="A16" s="605"/>
      <c r="B16" s="260" t="s">
        <v>184</v>
      </c>
      <c r="C16" s="3">
        <v>0</v>
      </c>
      <c r="D16" s="3">
        <v>0</v>
      </c>
      <c r="E16" s="3">
        <v>0</v>
      </c>
      <c r="F16" s="3">
        <v>0</v>
      </c>
      <c r="G16" s="3">
        <v>0</v>
      </c>
      <c r="H16" s="3">
        <v>0</v>
      </c>
      <c r="I16" s="3">
        <v>0</v>
      </c>
      <c r="J16" s="3">
        <v>0</v>
      </c>
      <c r="K16" s="3">
        <v>0</v>
      </c>
      <c r="L16" s="3">
        <v>0</v>
      </c>
      <c r="M16" s="3">
        <v>0</v>
      </c>
      <c r="N16" s="208">
        <f t="shared" si="4"/>
        <v>0</v>
      </c>
      <c r="O16" s="93">
        <f t="shared" si="0"/>
        <v>0</v>
      </c>
      <c r="Q16" s="605"/>
      <c r="R16" s="260" t="s">
        <v>184</v>
      </c>
      <c r="S16" s="3">
        <v>0</v>
      </c>
      <c r="T16" s="3">
        <v>0</v>
      </c>
      <c r="U16" s="3">
        <v>0</v>
      </c>
      <c r="V16" s="3">
        <v>0</v>
      </c>
      <c r="W16" s="3">
        <v>0</v>
      </c>
      <c r="X16" s="3">
        <v>0</v>
      </c>
      <c r="Y16" s="3">
        <v>0</v>
      </c>
      <c r="Z16" s="3">
        <v>0</v>
      </c>
      <c r="AA16" s="3">
        <v>0</v>
      </c>
      <c r="AB16" s="3">
        <v>0</v>
      </c>
      <c r="AC16" s="3">
        <v>0</v>
      </c>
      <c r="AD16" s="208">
        <f t="shared" si="5"/>
        <v>0</v>
      </c>
      <c r="AE16" s="93">
        <f t="shared" si="1"/>
        <v>0</v>
      </c>
      <c r="AG16" s="605"/>
      <c r="AH16" s="260" t="s">
        <v>184</v>
      </c>
      <c r="AI16" s="3">
        <v>0</v>
      </c>
      <c r="AJ16" s="3">
        <v>0</v>
      </c>
      <c r="AK16" s="3">
        <v>0</v>
      </c>
      <c r="AL16" s="3">
        <v>0</v>
      </c>
      <c r="AM16" s="3">
        <v>0</v>
      </c>
      <c r="AN16" s="3">
        <v>0</v>
      </c>
      <c r="AO16" s="3">
        <v>0</v>
      </c>
      <c r="AP16" s="3">
        <v>0</v>
      </c>
      <c r="AQ16" s="3">
        <v>0</v>
      </c>
      <c r="AR16" s="3">
        <v>0</v>
      </c>
      <c r="AS16" s="3">
        <v>0</v>
      </c>
      <c r="AT16" s="208">
        <f t="shared" si="6"/>
        <v>0</v>
      </c>
      <c r="AU16" s="93">
        <f t="shared" si="2"/>
        <v>0</v>
      </c>
      <c r="AW16" s="605"/>
      <c r="AX16" s="260" t="s">
        <v>184</v>
      </c>
      <c r="AY16" s="3">
        <v>0</v>
      </c>
      <c r="AZ16" s="3">
        <v>0</v>
      </c>
      <c r="BA16" s="3">
        <v>0</v>
      </c>
      <c r="BB16" s="3">
        <v>0</v>
      </c>
      <c r="BC16" s="3">
        <v>0</v>
      </c>
      <c r="BD16" s="3">
        <v>0</v>
      </c>
      <c r="BE16" s="3">
        <v>0</v>
      </c>
      <c r="BF16" s="3">
        <v>0</v>
      </c>
      <c r="BG16" s="3">
        <v>0</v>
      </c>
      <c r="BH16" s="3">
        <v>0</v>
      </c>
      <c r="BI16" s="3">
        <v>0</v>
      </c>
      <c r="BJ16" s="208">
        <f t="shared" si="7"/>
        <v>0</v>
      </c>
      <c r="BK16" s="93">
        <f t="shared" si="3"/>
        <v>0</v>
      </c>
      <c r="BM16">
        <v>0</v>
      </c>
      <c r="BN16">
        <v>0</v>
      </c>
      <c r="BO16">
        <v>0</v>
      </c>
      <c r="BP16">
        <v>0</v>
      </c>
      <c r="BQ16">
        <v>0</v>
      </c>
      <c r="BR16">
        <v>0</v>
      </c>
      <c r="BS16">
        <v>0</v>
      </c>
      <c r="BU16">
        <v>0</v>
      </c>
      <c r="BV16">
        <v>0</v>
      </c>
      <c r="BW16">
        <v>0</v>
      </c>
      <c r="BX16">
        <v>0</v>
      </c>
      <c r="BY16">
        <v>0</v>
      </c>
      <c r="BZ16">
        <v>0</v>
      </c>
      <c r="CA16">
        <v>0</v>
      </c>
      <c r="CC16">
        <v>0</v>
      </c>
      <c r="CD16">
        <v>0</v>
      </c>
      <c r="CE16">
        <v>0</v>
      </c>
      <c r="CF16">
        <v>0</v>
      </c>
      <c r="CG16">
        <v>0</v>
      </c>
      <c r="CH16">
        <v>0</v>
      </c>
      <c r="CI16">
        <v>0</v>
      </c>
      <c r="CK16">
        <v>0</v>
      </c>
      <c r="CL16">
        <v>0</v>
      </c>
      <c r="CM16">
        <v>0</v>
      </c>
      <c r="CN16">
        <v>0</v>
      </c>
      <c r="CO16">
        <v>0</v>
      </c>
      <c r="CP16">
        <v>0</v>
      </c>
      <c r="CQ16">
        <v>0</v>
      </c>
    </row>
    <row r="17" spans="1:95" ht="15" thickBot="1" x14ac:dyDescent="0.35">
      <c r="B17" s="261" t="s">
        <v>139</v>
      </c>
      <c r="C17" s="252">
        <f>SUM(C4:C16)</f>
        <v>0</v>
      </c>
      <c r="D17" s="252">
        <f t="shared" ref="D17:N17" si="8">SUM(D4:D16)</f>
        <v>74726</v>
      </c>
      <c r="E17" s="252">
        <f t="shared" si="8"/>
        <v>24625</v>
      </c>
      <c r="F17" s="252">
        <f t="shared" si="8"/>
        <v>60682</v>
      </c>
      <c r="G17" s="252">
        <f t="shared" si="8"/>
        <v>0</v>
      </c>
      <c r="H17" s="252">
        <f t="shared" si="8"/>
        <v>0</v>
      </c>
      <c r="I17" s="252">
        <f t="shared" si="8"/>
        <v>5975</v>
      </c>
      <c r="J17" s="252">
        <f t="shared" si="8"/>
        <v>12049</v>
      </c>
      <c r="K17" s="252">
        <f t="shared" si="8"/>
        <v>0</v>
      </c>
      <c r="L17" s="252">
        <f t="shared" si="8"/>
        <v>0</v>
      </c>
      <c r="M17" s="252">
        <f t="shared" si="8"/>
        <v>2879</v>
      </c>
      <c r="N17" s="263">
        <f t="shared" si="8"/>
        <v>0</v>
      </c>
      <c r="O17" s="96">
        <f t="shared" si="0"/>
        <v>180936</v>
      </c>
      <c r="Q17" s="97"/>
      <c r="R17" s="261" t="s">
        <v>139</v>
      </c>
      <c r="S17" s="252">
        <f>SUM(S4:S16)</f>
        <v>0</v>
      </c>
      <c r="T17" s="252">
        <f t="shared" ref="T17" si="9">SUM(T4:T16)</f>
        <v>110106</v>
      </c>
      <c r="U17" s="252">
        <f t="shared" ref="U17" si="10">SUM(U4:U16)</f>
        <v>0</v>
      </c>
      <c r="V17" s="252">
        <f t="shared" ref="V17" si="11">SUM(V4:V16)</f>
        <v>204383</v>
      </c>
      <c r="W17" s="252">
        <f t="shared" ref="W17" si="12">SUM(W4:W16)</f>
        <v>0</v>
      </c>
      <c r="X17" s="252">
        <f t="shared" ref="X17" si="13">SUM(X4:X16)</f>
        <v>0</v>
      </c>
      <c r="Y17" s="252">
        <f t="shared" ref="Y17" si="14">SUM(Y4:Y16)</f>
        <v>0</v>
      </c>
      <c r="Z17" s="252">
        <f t="shared" ref="Z17" si="15">SUM(Z4:Z16)</f>
        <v>0</v>
      </c>
      <c r="AA17" s="252">
        <f t="shared" ref="AA17" si="16">SUM(AA4:AA16)</f>
        <v>0</v>
      </c>
      <c r="AB17" s="252">
        <f t="shared" ref="AB17" si="17">SUM(AB4:AB16)</f>
        <v>0</v>
      </c>
      <c r="AC17" s="252">
        <f t="shared" ref="AC17" si="18">SUM(AC4:AC16)</f>
        <v>0</v>
      </c>
      <c r="AD17" s="263">
        <f t="shared" ref="AD17" si="19">SUM(AD4:AD16)</f>
        <v>0</v>
      </c>
      <c r="AE17" s="96">
        <f t="shared" si="1"/>
        <v>314489</v>
      </c>
      <c r="AG17" s="97"/>
      <c r="AH17" s="261" t="s">
        <v>139</v>
      </c>
      <c r="AI17" s="252">
        <f>SUM(AI4:AI16)</f>
        <v>0</v>
      </c>
      <c r="AJ17" s="252">
        <f t="shared" ref="AJ17" si="20">SUM(AJ4:AJ16)</f>
        <v>0</v>
      </c>
      <c r="AK17" s="252">
        <f t="shared" ref="AK17" si="21">SUM(AK4:AK16)</f>
        <v>0</v>
      </c>
      <c r="AL17" s="252">
        <f t="shared" ref="AL17" si="22">SUM(AL4:AL16)</f>
        <v>0</v>
      </c>
      <c r="AM17" s="252">
        <f t="shared" ref="AM17" si="23">SUM(AM4:AM16)</f>
        <v>0</v>
      </c>
      <c r="AN17" s="252">
        <f t="shared" ref="AN17" si="24">SUM(AN4:AN16)</f>
        <v>0</v>
      </c>
      <c r="AO17" s="252">
        <f t="shared" ref="AO17" si="25">SUM(AO4:AO16)</f>
        <v>0</v>
      </c>
      <c r="AP17" s="252">
        <f t="shared" ref="AP17" si="26">SUM(AP4:AP16)</f>
        <v>0</v>
      </c>
      <c r="AQ17" s="252">
        <f t="shared" ref="AQ17" si="27">SUM(AQ4:AQ16)</f>
        <v>0</v>
      </c>
      <c r="AR17" s="252">
        <f t="shared" ref="AR17" si="28">SUM(AR4:AR16)</f>
        <v>0</v>
      </c>
      <c r="AS17" s="252">
        <f t="shared" ref="AS17" si="29">SUM(AS4:AS16)</f>
        <v>89244</v>
      </c>
      <c r="AT17" s="263">
        <f t="shared" ref="AT17" si="30">SUM(AT4:AT16)</f>
        <v>0</v>
      </c>
      <c r="AU17" s="96">
        <f t="shared" si="2"/>
        <v>89244</v>
      </c>
      <c r="AW17" s="97"/>
      <c r="AX17" s="261" t="s">
        <v>139</v>
      </c>
      <c r="AY17" s="252">
        <f>SUM(AY4:AY16)</f>
        <v>0</v>
      </c>
      <c r="AZ17" s="252">
        <f t="shared" ref="AZ17" si="31">SUM(AZ4:AZ16)</f>
        <v>0</v>
      </c>
      <c r="BA17" s="252">
        <f t="shared" ref="BA17" si="32">SUM(BA4:BA16)</f>
        <v>0</v>
      </c>
      <c r="BB17" s="252">
        <f t="shared" ref="BB17" si="33">SUM(BB4:BB16)</f>
        <v>0</v>
      </c>
      <c r="BC17" s="252">
        <f t="shared" ref="BC17" si="34">SUM(BC4:BC16)</f>
        <v>0</v>
      </c>
      <c r="BD17" s="252">
        <f t="shared" ref="BD17" si="35">SUM(BD4:BD16)</f>
        <v>0</v>
      </c>
      <c r="BE17" s="252">
        <f t="shared" ref="BE17" si="36">SUM(BE4:BE16)</f>
        <v>0</v>
      </c>
      <c r="BF17" s="252">
        <f t="shared" ref="BF17" si="37">SUM(BF4:BF16)</f>
        <v>0</v>
      </c>
      <c r="BG17" s="252">
        <f t="shared" ref="BG17" si="38">SUM(BG4:BG16)</f>
        <v>0</v>
      </c>
      <c r="BH17" s="252">
        <f t="shared" ref="BH17" si="39">SUM(BH4:BH16)</f>
        <v>0</v>
      </c>
      <c r="BI17" s="252">
        <f t="shared" ref="BI17" si="40">SUM(BI4:BI16)</f>
        <v>0</v>
      </c>
      <c r="BJ17" s="263">
        <f t="shared" ref="BJ17" si="41">SUM(BJ4:BJ16)</f>
        <v>0</v>
      </c>
      <c r="BK17" s="96">
        <f t="shared" si="3"/>
        <v>0</v>
      </c>
      <c r="BM17">
        <f t="shared" ref="BM17" si="42">SUM(BM4:BM16)</f>
        <v>0</v>
      </c>
      <c r="BN17">
        <f t="shared" ref="BN17" si="43">SUM(BN4:BN16)</f>
        <v>0</v>
      </c>
      <c r="BO17">
        <f t="shared" ref="BO17" si="44">SUM(BO4:BO16)</f>
        <v>0</v>
      </c>
      <c r="BP17">
        <f t="shared" ref="BP17" si="45">SUM(BP4:BP16)</f>
        <v>0</v>
      </c>
      <c r="BQ17">
        <f t="shared" ref="BQ17" si="46">SUM(BQ4:BQ16)</f>
        <v>0</v>
      </c>
      <c r="BR17">
        <f t="shared" ref="BR17" si="47">SUM(BR4:BR16)</f>
        <v>0</v>
      </c>
      <c r="BS17">
        <f t="shared" ref="BS17" si="48">SUM(BS4:BS16)</f>
        <v>0</v>
      </c>
      <c r="BU17">
        <f t="shared" ref="BU17" si="49">SUM(BU4:BU16)</f>
        <v>0</v>
      </c>
      <c r="BV17">
        <f t="shared" ref="BV17" si="50">SUM(BV4:BV16)</f>
        <v>0</v>
      </c>
      <c r="BW17">
        <f t="shared" ref="BW17" si="51">SUM(BW4:BW16)</f>
        <v>0</v>
      </c>
      <c r="BX17">
        <f t="shared" ref="BX17" si="52">SUM(BX4:BX16)</f>
        <v>0</v>
      </c>
      <c r="BY17">
        <f t="shared" ref="BY17" si="53">SUM(BY4:BY16)</f>
        <v>0</v>
      </c>
      <c r="BZ17">
        <f t="shared" ref="BZ17" si="54">SUM(BZ4:BZ16)</f>
        <v>0</v>
      </c>
      <c r="CA17">
        <f t="shared" ref="CA17" si="55">SUM(CA4:CA16)</f>
        <v>0</v>
      </c>
      <c r="CC17">
        <f t="shared" ref="CC17" si="56">SUM(CC4:CC16)</f>
        <v>0</v>
      </c>
      <c r="CD17">
        <f t="shared" ref="CD17" si="57">SUM(CD4:CD16)</f>
        <v>0</v>
      </c>
      <c r="CE17">
        <f t="shared" ref="CE17" si="58">SUM(CE4:CE16)</f>
        <v>0</v>
      </c>
      <c r="CF17">
        <f t="shared" ref="CF17" si="59">SUM(CF4:CF16)</f>
        <v>0</v>
      </c>
      <c r="CG17">
        <f t="shared" ref="CG17" si="60">SUM(CG4:CG16)</f>
        <v>0</v>
      </c>
      <c r="CH17">
        <f t="shared" ref="CH17" si="61">SUM(CH4:CH16)</f>
        <v>0</v>
      </c>
      <c r="CI17">
        <f t="shared" ref="CI17" si="62">SUM(CI4:CI16)</f>
        <v>0</v>
      </c>
      <c r="CK17">
        <f t="shared" ref="CK17" si="63">SUM(CK4:CK16)</f>
        <v>0</v>
      </c>
      <c r="CL17">
        <f t="shared" ref="CL17" si="64">SUM(CL4:CL16)</f>
        <v>0</v>
      </c>
      <c r="CM17">
        <f t="shared" ref="CM17" si="65">SUM(CM4:CM16)</f>
        <v>0</v>
      </c>
      <c r="CN17">
        <f t="shared" ref="CN17" si="66">SUM(CN4:CN16)</f>
        <v>0</v>
      </c>
      <c r="CO17">
        <f t="shared" ref="CO17" si="67">SUM(CO4:CO16)</f>
        <v>0</v>
      </c>
      <c r="CP17">
        <f t="shared" ref="CP17" si="68">SUM(CP4:CP16)</f>
        <v>0</v>
      </c>
      <c r="CQ17">
        <f t="shared" ref="CQ17" si="69">SUM(CQ4:CQ16)</f>
        <v>0</v>
      </c>
    </row>
    <row r="18" spans="1:95" ht="21.6" thickBot="1" x14ac:dyDescent="0.45">
      <c r="A18" s="99"/>
      <c r="Q18" s="99"/>
      <c r="AG18" s="99"/>
      <c r="AW18" s="99"/>
    </row>
    <row r="19" spans="1:95" ht="21.6" thickBot="1" x14ac:dyDescent="0.45">
      <c r="A19" s="99"/>
      <c r="B19" s="247" t="s">
        <v>117</v>
      </c>
      <c r="C19" s="248">
        <v>43850</v>
      </c>
      <c r="D19" s="248">
        <v>43882</v>
      </c>
      <c r="E19" s="248">
        <v>43914</v>
      </c>
      <c r="F19" s="248">
        <v>43946</v>
      </c>
      <c r="G19" s="248">
        <v>43978</v>
      </c>
      <c r="H19" s="248">
        <v>44010</v>
      </c>
      <c r="I19" s="248">
        <v>44042</v>
      </c>
      <c r="J19" s="248">
        <v>44074</v>
      </c>
      <c r="K19" s="248">
        <v>44076</v>
      </c>
      <c r="L19" s="248">
        <v>44107</v>
      </c>
      <c r="M19" s="248">
        <v>44140</v>
      </c>
      <c r="N19" s="255" t="s">
        <v>126</v>
      </c>
      <c r="O19" s="249" t="s">
        <v>44</v>
      </c>
      <c r="Q19" s="99"/>
      <c r="R19" s="247" t="s">
        <v>117</v>
      </c>
      <c r="S19" s="248">
        <v>43850</v>
      </c>
      <c r="T19" s="248">
        <v>43882</v>
      </c>
      <c r="U19" s="248">
        <v>43914</v>
      </c>
      <c r="V19" s="248">
        <v>43946</v>
      </c>
      <c r="W19" s="248">
        <v>43978</v>
      </c>
      <c r="X19" s="248">
        <v>44010</v>
      </c>
      <c r="Y19" s="248">
        <v>44042</v>
      </c>
      <c r="Z19" s="248">
        <v>44074</v>
      </c>
      <c r="AA19" s="248">
        <v>44076</v>
      </c>
      <c r="AB19" s="248">
        <v>44107</v>
      </c>
      <c r="AC19" s="248">
        <v>44140</v>
      </c>
      <c r="AD19" s="255" t="s">
        <v>126</v>
      </c>
      <c r="AE19" s="249" t="s">
        <v>44</v>
      </c>
      <c r="AG19" s="99"/>
      <c r="AH19" s="262" t="s">
        <v>117</v>
      </c>
      <c r="AI19" s="248">
        <v>43850</v>
      </c>
      <c r="AJ19" s="248">
        <v>43882</v>
      </c>
      <c r="AK19" s="248">
        <v>43914</v>
      </c>
      <c r="AL19" s="248">
        <v>43946</v>
      </c>
      <c r="AM19" s="248">
        <v>43978</v>
      </c>
      <c r="AN19" s="248">
        <v>44010</v>
      </c>
      <c r="AO19" s="248">
        <v>44042</v>
      </c>
      <c r="AP19" s="248">
        <v>44074</v>
      </c>
      <c r="AQ19" s="248">
        <v>44076</v>
      </c>
      <c r="AR19" s="248">
        <v>44107</v>
      </c>
      <c r="AS19" s="248">
        <v>44140</v>
      </c>
      <c r="AT19" s="255" t="s">
        <v>126</v>
      </c>
      <c r="AU19" s="249" t="s">
        <v>44</v>
      </c>
      <c r="AW19" s="99"/>
      <c r="AX19" s="247" t="s">
        <v>117</v>
      </c>
      <c r="AY19" s="248">
        <v>43850</v>
      </c>
      <c r="AZ19" s="248">
        <v>43882</v>
      </c>
      <c r="BA19" s="248">
        <v>43914</v>
      </c>
      <c r="BB19" s="248">
        <v>43946</v>
      </c>
      <c r="BC19" s="248">
        <v>43978</v>
      </c>
      <c r="BD19" s="248">
        <v>44010</v>
      </c>
      <c r="BE19" s="248">
        <v>44042</v>
      </c>
      <c r="BF19" s="248">
        <v>44074</v>
      </c>
      <c r="BG19" s="248">
        <v>44076</v>
      </c>
      <c r="BH19" s="248">
        <v>44107</v>
      </c>
      <c r="BI19" s="248">
        <v>44140</v>
      </c>
      <c r="BJ19" s="255" t="s">
        <v>126</v>
      </c>
      <c r="BK19" s="249" t="s">
        <v>44</v>
      </c>
      <c r="BM19" s="48">
        <v>44166</v>
      </c>
      <c r="BN19" s="48">
        <v>44197</v>
      </c>
      <c r="BO19" s="48">
        <v>44228</v>
      </c>
      <c r="BP19" s="48">
        <v>44256</v>
      </c>
      <c r="BQ19" s="48">
        <v>44287</v>
      </c>
      <c r="BR19" s="48">
        <v>44317</v>
      </c>
      <c r="BS19" s="48">
        <v>44348</v>
      </c>
      <c r="BU19" s="48">
        <v>44166</v>
      </c>
      <c r="BV19" s="48">
        <v>44197</v>
      </c>
      <c r="BW19" s="48">
        <v>44228</v>
      </c>
      <c r="BX19" s="48">
        <v>44256</v>
      </c>
      <c r="BY19" s="48">
        <v>44287</v>
      </c>
      <c r="BZ19" s="48">
        <v>44317</v>
      </c>
      <c r="CA19" s="48">
        <v>44348</v>
      </c>
      <c r="CC19" s="48">
        <v>44166</v>
      </c>
      <c r="CD19" s="48">
        <v>44197</v>
      </c>
      <c r="CE19" s="48">
        <v>44228</v>
      </c>
      <c r="CF19" s="48">
        <v>44256</v>
      </c>
      <c r="CG19" s="48">
        <v>44287</v>
      </c>
      <c r="CH19" s="48">
        <v>44317</v>
      </c>
      <c r="CI19" s="48">
        <v>44348</v>
      </c>
      <c r="CK19" s="48">
        <v>44166</v>
      </c>
      <c r="CL19" s="48">
        <v>44197</v>
      </c>
      <c r="CM19" s="48">
        <v>44228</v>
      </c>
      <c r="CN19" s="48">
        <v>44256</v>
      </c>
      <c r="CO19" s="48">
        <v>44287</v>
      </c>
      <c r="CP19" s="48">
        <v>44317</v>
      </c>
      <c r="CQ19" s="48">
        <v>44348</v>
      </c>
    </row>
    <row r="20" spans="1:95" ht="15" customHeight="1" x14ac:dyDescent="0.3">
      <c r="A20" s="597" t="s">
        <v>185</v>
      </c>
      <c r="B20" s="260" t="s">
        <v>172</v>
      </c>
      <c r="C20" s="3">
        <v>0</v>
      </c>
      <c r="D20" s="3">
        <v>0</v>
      </c>
      <c r="E20" s="3">
        <v>0</v>
      </c>
      <c r="F20" s="3">
        <v>0</v>
      </c>
      <c r="G20" s="3">
        <v>0</v>
      </c>
      <c r="H20" s="3">
        <v>0</v>
      </c>
      <c r="I20" s="3">
        <v>0</v>
      </c>
      <c r="J20" s="3">
        <v>0</v>
      </c>
      <c r="K20" s="3">
        <v>0</v>
      </c>
      <c r="L20" s="3">
        <v>0</v>
      </c>
      <c r="M20" s="3">
        <v>19413</v>
      </c>
      <c r="N20" s="208">
        <f>SUM(BM20:BS20)</f>
        <v>0</v>
      </c>
      <c r="O20" s="93">
        <f t="shared" ref="O20:O33" si="70">SUM(C20:N20)</f>
        <v>19413</v>
      </c>
      <c r="Q20" s="597" t="s">
        <v>185</v>
      </c>
      <c r="R20" s="260" t="s">
        <v>172</v>
      </c>
      <c r="S20" s="3">
        <v>0</v>
      </c>
      <c r="T20" s="3">
        <v>65518</v>
      </c>
      <c r="U20" s="3">
        <v>0</v>
      </c>
      <c r="V20" s="3">
        <v>0</v>
      </c>
      <c r="W20" s="3">
        <v>0</v>
      </c>
      <c r="X20" s="3">
        <v>0</v>
      </c>
      <c r="Y20" s="3">
        <v>0</v>
      </c>
      <c r="Z20" s="3">
        <v>0</v>
      </c>
      <c r="AA20" s="3">
        <v>0</v>
      </c>
      <c r="AB20" s="3">
        <v>0</v>
      </c>
      <c r="AC20" s="3">
        <v>219393</v>
      </c>
      <c r="AD20" s="208">
        <f>SUM(BU20:CA20)</f>
        <v>651632</v>
      </c>
      <c r="AE20" s="93">
        <f t="shared" ref="AE20:AE33" si="71">SUM(S20:AD20)</f>
        <v>936543</v>
      </c>
      <c r="AG20" s="597" t="s">
        <v>185</v>
      </c>
      <c r="AH20" s="260" t="s">
        <v>172</v>
      </c>
      <c r="AI20" s="3">
        <v>0</v>
      </c>
      <c r="AJ20" s="3">
        <v>0</v>
      </c>
      <c r="AK20" s="3">
        <v>0</v>
      </c>
      <c r="AL20" s="3">
        <v>0</v>
      </c>
      <c r="AM20" s="3">
        <v>0</v>
      </c>
      <c r="AN20" s="3">
        <v>0</v>
      </c>
      <c r="AO20" s="3">
        <v>0</v>
      </c>
      <c r="AP20" s="3">
        <v>652470</v>
      </c>
      <c r="AQ20" s="3">
        <v>0</v>
      </c>
      <c r="AR20" s="3">
        <v>1743550</v>
      </c>
      <c r="AS20" s="3">
        <v>0</v>
      </c>
      <c r="AT20" s="208">
        <f t="shared" ref="AT20:AT32" si="72">SUM(CC20:CI20)</f>
        <v>0</v>
      </c>
      <c r="AU20" s="93">
        <f t="shared" ref="AU20:AU33" si="73">SUM(AI20:AT20)</f>
        <v>2396020</v>
      </c>
      <c r="AW20" s="597" t="s">
        <v>185</v>
      </c>
      <c r="AX20" s="260" t="s">
        <v>172</v>
      </c>
      <c r="AY20" s="3">
        <v>0</v>
      </c>
      <c r="AZ20" s="3">
        <v>0</v>
      </c>
      <c r="BA20" s="3">
        <v>0</v>
      </c>
      <c r="BB20" s="3">
        <v>295370</v>
      </c>
      <c r="BC20" s="3">
        <v>0</v>
      </c>
      <c r="BD20" s="3">
        <v>0</v>
      </c>
      <c r="BE20" s="3">
        <v>0</v>
      </c>
      <c r="BF20" s="3">
        <v>0</v>
      </c>
      <c r="BG20" s="3">
        <v>0</v>
      </c>
      <c r="BH20" s="3">
        <v>0</v>
      </c>
      <c r="BI20" s="3">
        <v>0</v>
      </c>
      <c r="BJ20" s="208">
        <f t="shared" ref="BJ20:BJ32" si="74">SUM(CK20:CQ20)</f>
        <v>0</v>
      </c>
      <c r="BK20" s="93">
        <f t="shared" ref="BK20:BK33" si="75">SUM(AY20:BJ20)</f>
        <v>295370</v>
      </c>
      <c r="BL20" s="257"/>
      <c r="BM20">
        <v>0</v>
      </c>
      <c r="BN20">
        <v>0</v>
      </c>
      <c r="BO20">
        <v>0</v>
      </c>
      <c r="BP20">
        <v>0</v>
      </c>
      <c r="BQ20">
        <v>0</v>
      </c>
      <c r="BR20">
        <v>0</v>
      </c>
      <c r="BS20">
        <v>0</v>
      </c>
      <c r="BU20">
        <v>15920</v>
      </c>
      <c r="BV20">
        <v>635712</v>
      </c>
      <c r="BW20">
        <v>0</v>
      </c>
      <c r="BX20">
        <v>0</v>
      </c>
      <c r="BY20">
        <v>0</v>
      </c>
      <c r="BZ20">
        <v>0</v>
      </c>
      <c r="CA20">
        <v>0</v>
      </c>
      <c r="CC20">
        <v>0</v>
      </c>
      <c r="CD20">
        <v>0</v>
      </c>
      <c r="CE20">
        <v>0</v>
      </c>
      <c r="CF20">
        <v>0</v>
      </c>
      <c r="CG20">
        <v>0</v>
      </c>
      <c r="CH20">
        <v>0</v>
      </c>
      <c r="CI20">
        <v>0</v>
      </c>
      <c r="CK20">
        <v>0</v>
      </c>
      <c r="CL20">
        <v>0</v>
      </c>
      <c r="CM20">
        <v>0</v>
      </c>
      <c r="CN20">
        <v>0</v>
      </c>
      <c r="CO20">
        <v>0</v>
      </c>
      <c r="CP20">
        <v>0</v>
      </c>
      <c r="CQ20">
        <v>0</v>
      </c>
    </row>
    <row r="21" spans="1:95" x14ac:dyDescent="0.3">
      <c r="A21" s="598"/>
      <c r="B21" s="260" t="s">
        <v>173</v>
      </c>
      <c r="C21" s="3">
        <v>0</v>
      </c>
      <c r="D21" s="3">
        <v>0</v>
      </c>
      <c r="E21" s="3">
        <v>0</v>
      </c>
      <c r="F21" s="3">
        <v>0</v>
      </c>
      <c r="G21" s="3">
        <v>0</v>
      </c>
      <c r="H21" s="3">
        <v>0</v>
      </c>
      <c r="I21" s="3">
        <v>0</v>
      </c>
      <c r="J21" s="3">
        <v>0</v>
      </c>
      <c r="K21" s="3">
        <v>0</v>
      </c>
      <c r="L21" s="3">
        <v>0</v>
      </c>
      <c r="M21" s="3">
        <v>0</v>
      </c>
      <c r="N21" s="208">
        <f t="shared" ref="N21:N32" si="76">SUM(BM21:BS21)</f>
        <v>0</v>
      </c>
      <c r="O21" s="93">
        <f t="shared" si="70"/>
        <v>0</v>
      </c>
      <c r="Q21" s="598"/>
      <c r="R21" s="260" t="s">
        <v>173</v>
      </c>
      <c r="S21" s="3">
        <v>0</v>
      </c>
      <c r="T21" s="3">
        <v>0</v>
      </c>
      <c r="U21" s="3">
        <v>0</v>
      </c>
      <c r="V21" s="3">
        <v>0</v>
      </c>
      <c r="W21" s="3">
        <v>0</v>
      </c>
      <c r="X21" s="3">
        <v>46587</v>
      </c>
      <c r="Y21" s="3">
        <v>0</v>
      </c>
      <c r="Z21" s="3">
        <v>0</v>
      </c>
      <c r="AA21" s="3">
        <v>0</v>
      </c>
      <c r="AB21" s="3">
        <v>16401</v>
      </c>
      <c r="AC21" s="3">
        <v>0</v>
      </c>
      <c r="AD21" s="208">
        <f t="shared" ref="AD21:AD32" si="77">SUM(BU21:CA21)</f>
        <v>24278</v>
      </c>
      <c r="AE21" s="93">
        <f t="shared" si="71"/>
        <v>87266</v>
      </c>
      <c r="AG21" s="598"/>
      <c r="AH21" s="260" t="s">
        <v>173</v>
      </c>
      <c r="AI21" s="3">
        <v>0</v>
      </c>
      <c r="AJ21" s="3">
        <v>0</v>
      </c>
      <c r="AK21" s="3">
        <v>0</v>
      </c>
      <c r="AL21" s="3">
        <v>0</v>
      </c>
      <c r="AM21" s="3">
        <v>0</v>
      </c>
      <c r="AN21" s="3">
        <v>0</v>
      </c>
      <c r="AO21" s="3">
        <v>0</v>
      </c>
      <c r="AP21" s="3">
        <v>0</v>
      </c>
      <c r="AQ21" s="3">
        <v>10864</v>
      </c>
      <c r="AR21" s="3">
        <v>0</v>
      </c>
      <c r="AS21" s="3">
        <v>0</v>
      </c>
      <c r="AT21" s="208">
        <f t="shared" si="72"/>
        <v>0</v>
      </c>
      <c r="AU21" s="93">
        <f t="shared" si="73"/>
        <v>10864</v>
      </c>
      <c r="AW21" s="598"/>
      <c r="AX21" s="260" t="s">
        <v>173</v>
      </c>
      <c r="AY21" s="3">
        <v>0</v>
      </c>
      <c r="AZ21" s="3">
        <v>0</v>
      </c>
      <c r="BA21" s="3">
        <v>0</v>
      </c>
      <c r="BB21" s="3">
        <v>0</v>
      </c>
      <c r="BC21" s="3">
        <v>0</v>
      </c>
      <c r="BD21" s="3">
        <v>0</v>
      </c>
      <c r="BE21" s="3">
        <v>0</v>
      </c>
      <c r="BF21" s="3">
        <v>0</v>
      </c>
      <c r="BG21" s="3">
        <v>0</v>
      </c>
      <c r="BH21" s="3">
        <v>0</v>
      </c>
      <c r="BI21" s="3">
        <v>0</v>
      </c>
      <c r="BJ21" s="208">
        <f t="shared" si="74"/>
        <v>0</v>
      </c>
      <c r="BK21" s="93">
        <f t="shared" si="75"/>
        <v>0</v>
      </c>
      <c r="BM21">
        <v>0</v>
      </c>
      <c r="BN21">
        <v>0</v>
      </c>
      <c r="BO21">
        <v>0</v>
      </c>
      <c r="BP21">
        <v>0</v>
      </c>
      <c r="BQ21">
        <v>0</v>
      </c>
      <c r="BR21">
        <v>0</v>
      </c>
      <c r="BS21">
        <v>0</v>
      </c>
      <c r="BU21">
        <v>24278</v>
      </c>
      <c r="BV21">
        <v>0</v>
      </c>
      <c r="BW21">
        <v>0</v>
      </c>
      <c r="BX21">
        <v>0</v>
      </c>
      <c r="BY21">
        <v>0</v>
      </c>
      <c r="BZ21">
        <v>0</v>
      </c>
      <c r="CA21">
        <v>0</v>
      </c>
      <c r="CC21">
        <v>0</v>
      </c>
      <c r="CD21">
        <v>0</v>
      </c>
      <c r="CE21">
        <v>0</v>
      </c>
      <c r="CF21">
        <v>0</v>
      </c>
      <c r="CG21">
        <v>0</v>
      </c>
      <c r="CH21">
        <v>0</v>
      </c>
      <c r="CI21">
        <v>0</v>
      </c>
      <c r="CK21">
        <v>0</v>
      </c>
      <c r="CL21">
        <v>0</v>
      </c>
      <c r="CM21">
        <v>0</v>
      </c>
      <c r="CN21">
        <v>0</v>
      </c>
      <c r="CO21">
        <v>0</v>
      </c>
      <c r="CP21">
        <v>0</v>
      </c>
      <c r="CQ21">
        <v>0</v>
      </c>
    </row>
    <row r="22" spans="1:95" x14ac:dyDescent="0.3">
      <c r="A22" s="598"/>
      <c r="B22" s="260" t="s">
        <v>174</v>
      </c>
      <c r="C22" s="3">
        <v>0</v>
      </c>
      <c r="D22" s="3">
        <v>0</v>
      </c>
      <c r="E22" s="3">
        <v>0</v>
      </c>
      <c r="F22" s="3">
        <v>0</v>
      </c>
      <c r="G22" s="3">
        <v>0</v>
      </c>
      <c r="H22" s="3">
        <v>0</v>
      </c>
      <c r="I22" s="3">
        <v>0</v>
      </c>
      <c r="J22" s="3">
        <v>0</v>
      </c>
      <c r="K22" s="3">
        <v>0</v>
      </c>
      <c r="L22" s="3">
        <v>0</v>
      </c>
      <c r="M22" s="3">
        <v>0</v>
      </c>
      <c r="N22" s="208">
        <f t="shared" si="76"/>
        <v>0</v>
      </c>
      <c r="O22" s="93">
        <f t="shared" si="70"/>
        <v>0</v>
      </c>
      <c r="Q22" s="598"/>
      <c r="R22" s="260" t="s">
        <v>174</v>
      </c>
      <c r="S22" s="3">
        <v>0</v>
      </c>
      <c r="T22" s="3">
        <v>0</v>
      </c>
      <c r="U22" s="3">
        <v>0</v>
      </c>
      <c r="V22" s="3">
        <v>0</v>
      </c>
      <c r="W22" s="3">
        <v>0</v>
      </c>
      <c r="X22" s="3">
        <v>0</v>
      </c>
      <c r="Y22" s="3">
        <v>0</v>
      </c>
      <c r="Z22" s="3">
        <v>0</v>
      </c>
      <c r="AA22" s="3">
        <v>0</v>
      </c>
      <c r="AB22" s="3">
        <v>0</v>
      </c>
      <c r="AC22" s="3">
        <v>0</v>
      </c>
      <c r="AD22" s="208">
        <f t="shared" si="77"/>
        <v>0</v>
      </c>
      <c r="AE22" s="93">
        <f t="shared" si="71"/>
        <v>0</v>
      </c>
      <c r="AG22" s="598"/>
      <c r="AH22" s="260" t="s">
        <v>174</v>
      </c>
      <c r="AI22" s="3">
        <v>0</v>
      </c>
      <c r="AJ22" s="3">
        <v>0</v>
      </c>
      <c r="AK22" s="3">
        <v>0</v>
      </c>
      <c r="AL22" s="3">
        <v>0</v>
      </c>
      <c r="AM22" s="3">
        <v>0</v>
      </c>
      <c r="AN22" s="3">
        <v>0</v>
      </c>
      <c r="AO22" s="3">
        <v>0</v>
      </c>
      <c r="AP22" s="3">
        <v>0</v>
      </c>
      <c r="AQ22" s="3">
        <v>0</v>
      </c>
      <c r="AR22" s="3">
        <v>0</v>
      </c>
      <c r="AS22" s="3">
        <v>0</v>
      </c>
      <c r="AT22" s="208">
        <f t="shared" si="72"/>
        <v>0</v>
      </c>
      <c r="AU22" s="93">
        <f t="shared" si="73"/>
        <v>0</v>
      </c>
      <c r="AW22" s="598"/>
      <c r="AX22" s="260" t="s">
        <v>174</v>
      </c>
      <c r="AY22" s="3">
        <v>0</v>
      </c>
      <c r="AZ22" s="3">
        <v>0</v>
      </c>
      <c r="BA22" s="3">
        <v>0</v>
      </c>
      <c r="BB22" s="3">
        <v>0</v>
      </c>
      <c r="BC22" s="3">
        <v>0</v>
      </c>
      <c r="BD22" s="3">
        <v>0</v>
      </c>
      <c r="BE22" s="3">
        <v>0</v>
      </c>
      <c r="BF22" s="3">
        <v>0</v>
      </c>
      <c r="BG22" s="3">
        <v>0</v>
      </c>
      <c r="BH22" s="3">
        <v>0</v>
      </c>
      <c r="BI22" s="3">
        <v>0</v>
      </c>
      <c r="BJ22" s="208">
        <f t="shared" si="74"/>
        <v>0</v>
      </c>
      <c r="BK22" s="93">
        <f t="shared" si="75"/>
        <v>0</v>
      </c>
      <c r="BM22">
        <v>0</v>
      </c>
      <c r="BN22">
        <v>0</v>
      </c>
      <c r="BO22">
        <v>0</v>
      </c>
      <c r="BP22">
        <v>0</v>
      </c>
      <c r="BQ22">
        <v>0</v>
      </c>
      <c r="BR22">
        <v>0</v>
      </c>
      <c r="BS22">
        <v>0</v>
      </c>
      <c r="BU22">
        <v>0</v>
      </c>
      <c r="BV22">
        <v>0</v>
      </c>
      <c r="BW22">
        <v>0</v>
      </c>
      <c r="BX22">
        <v>0</v>
      </c>
      <c r="BY22">
        <v>0</v>
      </c>
      <c r="BZ22">
        <v>0</v>
      </c>
      <c r="CA22">
        <v>0</v>
      </c>
      <c r="CC22">
        <v>0</v>
      </c>
      <c r="CD22">
        <v>0</v>
      </c>
      <c r="CE22">
        <v>0</v>
      </c>
      <c r="CF22">
        <v>0</v>
      </c>
      <c r="CG22">
        <v>0</v>
      </c>
      <c r="CH22">
        <v>0</v>
      </c>
      <c r="CI22">
        <v>0</v>
      </c>
      <c r="CK22">
        <v>0</v>
      </c>
      <c r="CL22">
        <v>0</v>
      </c>
      <c r="CM22">
        <v>0</v>
      </c>
      <c r="CN22">
        <v>0</v>
      </c>
      <c r="CO22">
        <v>0</v>
      </c>
      <c r="CP22">
        <v>0</v>
      </c>
      <c r="CQ22">
        <v>0</v>
      </c>
    </row>
    <row r="23" spans="1:95" x14ac:dyDescent="0.3">
      <c r="A23" s="598"/>
      <c r="B23" s="260" t="s">
        <v>175</v>
      </c>
      <c r="C23" s="3">
        <v>0</v>
      </c>
      <c r="D23" s="3">
        <v>0</v>
      </c>
      <c r="E23" s="3">
        <v>3442</v>
      </c>
      <c r="F23" s="3">
        <v>15467</v>
      </c>
      <c r="G23" s="3">
        <v>12035</v>
      </c>
      <c r="H23" s="3">
        <v>0</v>
      </c>
      <c r="I23" s="3">
        <v>0</v>
      </c>
      <c r="J23" s="3">
        <v>0</v>
      </c>
      <c r="K23" s="3">
        <v>0</v>
      </c>
      <c r="L23" s="3">
        <v>0</v>
      </c>
      <c r="M23" s="3">
        <v>4770</v>
      </c>
      <c r="N23" s="208">
        <f t="shared" si="76"/>
        <v>21767</v>
      </c>
      <c r="O23" s="93">
        <f t="shared" si="70"/>
        <v>57481</v>
      </c>
      <c r="Q23" s="598"/>
      <c r="R23" s="260" t="s">
        <v>175</v>
      </c>
      <c r="S23" s="3">
        <v>186154</v>
      </c>
      <c r="T23" s="3">
        <v>0</v>
      </c>
      <c r="U23" s="3">
        <v>2643</v>
      </c>
      <c r="V23" s="3">
        <v>20289</v>
      </c>
      <c r="W23" s="3">
        <v>43305</v>
      </c>
      <c r="X23" s="3">
        <v>598988</v>
      </c>
      <c r="Y23" s="3">
        <v>42295</v>
      </c>
      <c r="Z23" s="3">
        <v>658548</v>
      </c>
      <c r="AA23" s="3">
        <v>529385</v>
      </c>
      <c r="AB23" s="3">
        <v>1168691</v>
      </c>
      <c r="AC23" s="3">
        <v>835307</v>
      </c>
      <c r="AD23" s="208">
        <f t="shared" si="77"/>
        <v>533610</v>
      </c>
      <c r="AE23" s="93">
        <f t="shared" si="71"/>
        <v>4619215</v>
      </c>
      <c r="AG23" s="598"/>
      <c r="AH23" s="260" t="s">
        <v>175</v>
      </c>
      <c r="AI23" s="3">
        <v>755948</v>
      </c>
      <c r="AJ23" s="3">
        <v>0</v>
      </c>
      <c r="AK23" s="3">
        <v>0</v>
      </c>
      <c r="AL23" s="3">
        <v>0</v>
      </c>
      <c r="AM23" s="3">
        <v>69565</v>
      </c>
      <c r="AN23" s="3">
        <v>0</v>
      </c>
      <c r="AO23" s="3">
        <v>333470</v>
      </c>
      <c r="AP23" s="3">
        <v>325842</v>
      </c>
      <c r="AQ23" s="3">
        <v>647981</v>
      </c>
      <c r="AR23" s="3">
        <v>197948</v>
      </c>
      <c r="AS23" s="3">
        <v>0</v>
      </c>
      <c r="AT23" s="208">
        <f t="shared" si="72"/>
        <v>227011</v>
      </c>
      <c r="AU23" s="93">
        <f t="shared" si="73"/>
        <v>2557765</v>
      </c>
      <c r="AW23" s="598"/>
      <c r="AX23" s="260" t="s">
        <v>175</v>
      </c>
      <c r="AY23" s="3">
        <v>0</v>
      </c>
      <c r="AZ23" s="3">
        <v>0</v>
      </c>
      <c r="BA23" s="3">
        <v>0</v>
      </c>
      <c r="BB23" s="3">
        <v>0</v>
      </c>
      <c r="BC23" s="3">
        <v>0</v>
      </c>
      <c r="BD23" s="3">
        <v>0</v>
      </c>
      <c r="BE23" s="3">
        <v>0</v>
      </c>
      <c r="BF23" s="3">
        <v>0</v>
      </c>
      <c r="BG23" s="3">
        <v>0</v>
      </c>
      <c r="BH23" s="3">
        <v>436593</v>
      </c>
      <c r="BI23" s="3">
        <v>0</v>
      </c>
      <c r="BJ23" s="208">
        <f t="shared" si="74"/>
        <v>471718</v>
      </c>
      <c r="BK23" s="93">
        <f t="shared" si="75"/>
        <v>908311</v>
      </c>
      <c r="BM23">
        <v>130378</v>
      </c>
      <c r="BN23">
        <v>-108611</v>
      </c>
      <c r="BO23">
        <v>0</v>
      </c>
      <c r="BP23">
        <v>0</v>
      </c>
      <c r="BQ23">
        <v>0</v>
      </c>
      <c r="BR23">
        <v>0</v>
      </c>
      <c r="BS23">
        <v>0</v>
      </c>
      <c r="BU23">
        <v>233372</v>
      </c>
      <c r="BV23">
        <v>300238</v>
      </c>
      <c r="BW23">
        <v>0</v>
      </c>
      <c r="BX23">
        <v>0</v>
      </c>
      <c r="BY23">
        <v>0</v>
      </c>
      <c r="BZ23">
        <v>0</v>
      </c>
      <c r="CA23">
        <v>0</v>
      </c>
      <c r="CC23">
        <v>0</v>
      </c>
      <c r="CD23">
        <v>227011</v>
      </c>
      <c r="CE23">
        <v>0</v>
      </c>
      <c r="CF23">
        <v>0</v>
      </c>
      <c r="CG23">
        <v>0</v>
      </c>
      <c r="CH23">
        <v>0</v>
      </c>
      <c r="CI23">
        <v>0</v>
      </c>
      <c r="CK23">
        <v>471718</v>
      </c>
      <c r="CL23">
        <v>0</v>
      </c>
      <c r="CM23">
        <v>0</v>
      </c>
      <c r="CN23">
        <v>0</v>
      </c>
      <c r="CO23">
        <v>0</v>
      </c>
      <c r="CP23">
        <v>0</v>
      </c>
      <c r="CQ23">
        <v>0</v>
      </c>
    </row>
    <row r="24" spans="1:95" x14ac:dyDescent="0.3">
      <c r="A24" s="598"/>
      <c r="B24" s="260" t="s">
        <v>176</v>
      </c>
      <c r="C24" s="3">
        <v>0</v>
      </c>
      <c r="D24" s="3">
        <v>0</v>
      </c>
      <c r="E24" s="3">
        <v>0</v>
      </c>
      <c r="F24" s="3">
        <v>0</v>
      </c>
      <c r="G24" s="3">
        <v>0</v>
      </c>
      <c r="H24" s="3">
        <v>0</v>
      </c>
      <c r="I24" s="3">
        <v>0</v>
      </c>
      <c r="J24" s="3">
        <v>0</v>
      </c>
      <c r="K24" s="3">
        <v>0</v>
      </c>
      <c r="L24" s="3">
        <v>0</v>
      </c>
      <c r="M24" s="3">
        <v>24129</v>
      </c>
      <c r="N24" s="208">
        <f t="shared" si="76"/>
        <v>163727</v>
      </c>
      <c r="O24" s="93">
        <f t="shared" si="70"/>
        <v>187856</v>
      </c>
      <c r="Q24" s="598"/>
      <c r="R24" s="260" t="s">
        <v>176</v>
      </c>
      <c r="S24" s="3">
        <v>0</v>
      </c>
      <c r="T24" s="3">
        <v>0</v>
      </c>
      <c r="U24" s="3">
        <v>0</v>
      </c>
      <c r="V24" s="3">
        <v>0</v>
      </c>
      <c r="W24" s="3">
        <v>0</v>
      </c>
      <c r="X24" s="3">
        <v>0</v>
      </c>
      <c r="Y24" s="3">
        <v>0</v>
      </c>
      <c r="Z24" s="3">
        <v>0</v>
      </c>
      <c r="AA24" s="3">
        <v>0</v>
      </c>
      <c r="AB24" s="3">
        <v>0</v>
      </c>
      <c r="AC24" s="3">
        <v>528246</v>
      </c>
      <c r="AD24" s="208">
        <f t="shared" si="77"/>
        <v>248625</v>
      </c>
      <c r="AE24" s="93">
        <f t="shared" si="71"/>
        <v>776871</v>
      </c>
      <c r="AG24" s="598"/>
      <c r="AH24" s="260" t="s">
        <v>176</v>
      </c>
      <c r="AI24" s="3">
        <v>0</v>
      </c>
      <c r="AJ24" s="3">
        <v>0</v>
      </c>
      <c r="AK24" s="3">
        <v>0</v>
      </c>
      <c r="AL24" s="3">
        <v>0</v>
      </c>
      <c r="AM24" s="3">
        <v>0</v>
      </c>
      <c r="AN24" s="3">
        <v>0</v>
      </c>
      <c r="AO24" s="3">
        <v>0</v>
      </c>
      <c r="AP24" s="3">
        <v>0</v>
      </c>
      <c r="AQ24" s="3">
        <v>0</v>
      </c>
      <c r="AR24" s="3">
        <v>0</v>
      </c>
      <c r="AS24" s="3">
        <v>0</v>
      </c>
      <c r="AT24" s="208">
        <f t="shared" si="72"/>
        <v>0</v>
      </c>
      <c r="AU24" s="93">
        <f t="shared" si="73"/>
        <v>0</v>
      </c>
      <c r="AW24" s="598"/>
      <c r="AX24" s="260" t="s">
        <v>176</v>
      </c>
      <c r="AY24" s="3">
        <v>0</v>
      </c>
      <c r="AZ24" s="3">
        <v>0</v>
      </c>
      <c r="BA24" s="3">
        <v>0</v>
      </c>
      <c r="BB24" s="3">
        <v>0</v>
      </c>
      <c r="BC24" s="3">
        <v>0</v>
      </c>
      <c r="BD24" s="3">
        <v>0</v>
      </c>
      <c r="BE24" s="3">
        <v>0</v>
      </c>
      <c r="BF24" s="3">
        <v>0</v>
      </c>
      <c r="BG24" s="3">
        <v>0</v>
      </c>
      <c r="BH24" s="3">
        <v>0</v>
      </c>
      <c r="BI24" s="3">
        <v>0</v>
      </c>
      <c r="BJ24" s="208">
        <f t="shared" si="74"/>
        <v>0</v>
      </c>
      <c r="BK24" s="93">
        <f t="shared" si="75"/>
        <v>0</v>
      </c>
      <c r="BM24">
        <v>99454</v>
      </c>
      <c r="BN24">
        <v>64273</v>
      </c>
      <c r="BO24">
        <v>0</v>
      </c>
      <c r="BP24">
        <v>0</v>
      </c>
      <c r="BQ24">
        <v>0</v>
      </c>
      <c r="BR24">
        <v>0</v>
      </c>
      <c r="BS24">
        <v>0</v>
      </c>
      <c r="BU24">
        <v>23670</v>
      </c>
      <c r="BV24">
        <v>224955</v>
      </c>
      <c r="BW24">
        <v>0</v>
      </c>
      <c r="BX24">
        <v>0</v>
      </c>
      <c r="BY24">
        <v>0</v>
      </c>
      <c r="BZ24">
        <v>0</v>
      </c>
      <c r="CA24">
        <v>0</v>
      </c>
      <c r="CC24">
        <v>0</v>
      </c>
      <c r="CD24">
        <v>0</v>
      </c>
      <c r="CE24">
        <v>0</v>
      </c>
      <c r="CF24">
        <v>0</v>
      </c>
      <c r="CG24">
        <v>0</v>
      </c>
      <c r="CH24">
        <v>0</v>
      </c>
      <c r="CI24">
        <v>0</v>
      </c>
      <c r="CK24">
        <v>0</v>
      </c>
      <c r="CL24">
        <v>0</v>
      </c>
      <c r="CM24">
        <v>0</v>
      </c>
      <c r="CN24">
        <v>0</v>
      </c>
      <c r="CO24">
        <v>0</v>
      </c>
      <c r="CP24">
        <v>0</v>
      </c>
      <c r="CQ24">
        <v>0</v>
      </c>
    </row>
    <row r="25" spans="1:95" x14ac:dyDescent="0.3">
      <c r="A25" s="598"/>
      <c r="B25" s="260" t="s">
        <v>177</v>
      </c>
      <c r="C25" s="3">
        <v>0</v>
      </c>
      <c r="D25" s="3">
        <v>0</v>
      </c>
      <c r="E25" s="3">
        <v>0</v>
      </c>
      <c r="F25" s="3">
        <v>0</v>
      </c>
      <c r="G25" s="3">
        <v>0</v>
      </c>
      <c r="H25" s="3">
        <v>0</v>
      </c>
      <c r="I25" s="3">
        <v>0</v>
      </c>
      <c r="J25" s="3">
        <v>0</v>
      </c>
      <c r="K25" s="3">
        <v>0</v>
      </c>
      <c r="L25" s="3">
        <v>0</v>
      </c>
      <c r="M25" s="3">
        <v>0</v>
      </c>
      <c r="N25" s="208">
        <f t="shared" si="76"/>
        <v>0</v>
      </c>
      <c r="O25" s="93">
        <f t="shared" si="70"/>
        <v>0</v>
      </c>
      <c r="Q25" s="598"/>
      <c r="R25" s="260" t="s">
        <v>177</v>
      </c>
      <c r="S25" s="3">
        <v>0</v>
      </c>
      <c r="T25" s="3">
        <v>0</v>
      </c>
      <c r="U25" s="3">
        <v>0</v>
      </c>
      <c r="V25" s="3">
        <v>0</v>
      </c>
      <c r="W25" s="3">
        <v>0</v>
      </c>
      <c r="X25" s="3">
        <v>0</v>
      </c>
      <c r="Y25" s="3">
        <v>0</v>
      </c>
      <c r="Z25" s="3">
        <v>0</v>
      </c>
      <c r="AA25" s="3">
        <v>0</v>
      </c>
      <c r="AB25" s="3">
        <v>0</v>
      </c>
      <c r="AC25" s="3">
        <v>0</v>
      </c>
      <c r="AD25" s="208">
        <f t="shared" si="77"/>
        <v>0</v>
      </c>
      <c r="AE25" s="93">
        <f t="shared" si="71"/>
        <v>0</v>
      </c>
      <c r="AG25" s="598"/>
      <c r="AH25" s="260" t="s">
        <v>177</v>
      </c>
      <c r="AI25" s="3">
        <v>0</v>
      </c>
      <c r="AJ25" s="3">
        <v>0</v>
      </c>
      <c r="AK25" s="3">
        <v>0</v>
      </c>
      <c r="AL25" s="3">
        <v>0</v>
      </c>
      <c r="AM25" s="3">
        <v>0</v>
      </c>
      <c r="AN25" s="3">
        <v>0</v>
      </c>
      <c r="AO25" s="3">
        <v>0</v>
      </c>
      <c r="AP25" s="3">
        <v>0</v>
      </c>
      <c r="AQ25" s="3">
        <v>0</v>
      </c>
      <c r="AR25" s="3">
        <v>0</v>
      </c>
      <c r="AS25" s="3">
        <v>0</v>
      </c>
      <c r="AT25" s="208">
        <f t="shared" si="72"/>
        <v>44522</v>
      </c>
      <c r="AU25" s="93">
        <f t="shared" si="73"/>
        <v>44522</v>
      </c>
      <c r="AW25" s="598"/>
      <c r="AX25" s="260" t="s">
        <v>177</v>
      </c>
      <c r="AY25" s="3">
        <v>0</v>
      </c>
      <c r="AZ25" s="3">
        <v>0</v>
      </c>
      <c r="BA25" s="3">
        <v>0</v>
      </c>
      <c r="BB25" s="3">
        <v>0</v>
      </c>
      <c r="BC25" s="3">
        <v>0</v>
      </c>
      <c r="BD25" s="3">
        <v>0</v>
      </c>
      <c r="BE25" s="3">
        <v>0</v>
      </c>
      <c r="BF25" s="3">
        <v>0</v>
      </c>
      <c r="BG25" s="3">
        <v>0</v>
      </c>
      <c r="BH25" s="3">
        <v>0</v>
      </c>
      <c r="BI25" s="3">
        <v>0</v>
      </c>
      <c r="BJ25" s="208">
        <f t="shared" si="74"/>
        <v>0</v>
      </c>
      <c r="BK25" s="93">
        <f t="shared" si="75"/>
        <v>0</v>
      </c>
      <c r="BM25">
        <v>0</v>
      </c>
      <c r="BN25">
        <v>0</v>
      </c>
      <c r="BO25">
        <v>0</v>
      </c>
      <c r="BP25">
        <v>0</v>
      </c>
      <c r="BQ25">
        <v>0</v>
      </c>
      <c r="BR25">
        <v>0</v>
      </c>
      <c r="BS25">
        <v>0</v>
      </c>
      <c r="BU25">
        <v>0</v>
      </c>
      <c r="BV25">
        <v>0</v>
      </c>
      <c r="BW25">
        <v>0</v>
      </c>
      <c r="BX25">
        <v>0</v>
      </c>
      <c r="BY25">
        <v>0</v>
      </c>
      <c r="BZ25">
        <v>0</v>
      </c>
      <c r="CA25">
        <v>0</v>
      </c>
      <c r="CC25">
        <v>0</v>
      </c>
      <c r="CD25">
        <v>44522</v>
      </c>
      <c r="CE25">
        <v>0</v>
      </c>
      <c r="CF25">
        <v>0</v>
      </c>
      <c r="CG25">
        <v>0</v>
      </c>
      <c r="CH25">
        <v>0</v>
      </c>
      <c r="CI25">
        <v>0</v>
      </c>
      <c r="CK25">
        <v>0</v>
      </c>
      <c r="CL25">
        <v>0</v>
      </c>
      <c r="CM25">
        <v>0</v>
      </c>
      <c r="CN25">
        <v>0</v>
      </c>
      <c r="CO25">
        <v>0</v>
      </c>
      <c r="CP25">
        <v>0</v>
      </c>
      <c r="CQ25">
        <v>0</v>
      </c>
    </row>
    <row r="26" spans="1:95" x14ac:dyDescent="0.3">
      <c r="A26" s="598"/>
      <c r="B26" s="260" t="s">
        <v>178</v>
      </c>
      <c r="C26" s="3">
        <v>0</v>
      </c>
      <c r="D26" s="3">
        <v>0</v>
      </c>
      <c r="E26" s="3">
        <v>4927</v>
      </c>
      <c r="F26" s="3">
        <v>191521</v>
      </c>
      <c r="G26" s="3">
        <v>3530</v>
      </c>
      <c r="H26" s="3">
        <v>0</v>
      </c>
      <c r="I26" s="3">
        <v>0</v>
      </c>
      <c r="J26" s="3">
        <v>0</v>
      </c>
      <c r="K26" s="3">
        <v>0</v>
      </c>
      <c r="L26" s="3">
        <v>282606</v>
      </c>
      <c r="M26" s="3">
        <v>498316</v>
      </c>
      <c r="N26" s="208">
        <f t="shared" si="76"/>
        <v>0</v>
      </c>
      <c r="O26" s="93">
        <f t="shared" si="70"/>
        <v>980900</v>
      </c>
      <c r="Q26" s="598"/>
      <c r="R26" s="260" t="s">
        <v>178</v>
      </c>
      <c r="S26" s="3">
        <v>0</v>
      </c>
      <c r="T26" s="3">
        <v>22242</v>
      </c>
      <c r="U26" s="3">
        <v>0</v>
      </c>
      <c r="V26" s="3">
        <v>201600</v>
      </c>
      <c r="W26" s="3">
        <v>484061</v>
      </c>
      <c r="X26" s="3">
        <v>582861</v>
      </c>
      <c r="Y26" s="3">
        <v>93890</v>
      </c>
      <c r="Z26" s="3">
        <v>413352</v>
      </c>
      <c r="AA26" s="3">
        <v>1132748</v>
      </c>
      <c r="AB26" s="3">
        <v>1296512</v>
      </c>
      <c r="AC26" s="3">
        <v>739032</v>
      </c>
      <c r="AD26" s="208">
        <f t="shared" si="77"/>
        <v>3150603</v>
      </c>
      <c r="AE26" s="93">
        <f t="shared" si="71"/>
        <v>8116901</v>
      </c>
      <c r="AG26" s="598"/>
      <c r="AH26" s="260" t="s">
        <v>178</v>
      </c>
      <c r="AI26" s="3">
        <v>809018</v>
      </c>
      <c r="AJ26" s="3">
        <v>0</v>
      </c>
      <c r="AK26" s="3">
        <v>0</v>
      </c>
      <c r="AL26" s="3">
        <v>0</v>
      </c>
      <c r="AM26" s="3">
        <v>0</v>
      </c>
      <c r="AN26" s="3">
        <v>0</v>
      </c>
      <c r="AO26" s="3">
        <v>353386</v>
      </c>
      <c r="AP26" s="3">
        <v>0</v>
      </c>
      <c r="AQ26" s="3">
        <v>335703</v>
      </c>
      <c r="AR26" s="3">
        <v>0</v>
      </c>
      <c r="AS26" s="3">
        <v>0</v>
      </c>
      <c r="AT26" s="208">
        <f t="shared" si="72"/>
        <v>2757782</v>
      </c>
      <c r="AU26" s="93">
        <f t="shared" si="73"/>
        <v>4255889</v>
      </c>
      <c r="AW26" s="598"/>
      <c r="AX26" s="260" t="s">
        <v>178</v>
      </c>
      <c r="AY26" s="3">
        <v>0</v>
      </c>
      <c r="AZ26" s="3">
        <v>0</v>
      </c>
      <c r="BA26" s="3">
        <v>0</v>
      </c>
      <c r="BB26" s="3">
        <v>0</v>
      </c>
      <c r="BC26" s="3">
        <v>0</v>
      </c>
      <c r="BD26" s="3">
        <v>0</v>
      </c>
      <c r="BE26" s="3">
        <v>0</v>
      </c>
      <c r="BF26" s="3">
        <v>621935</v>
      </c>
      <c r="BG26" s="3">
        <v>0</v>
      </c>
      <c r="BH26" s="3">
        <v>0</v>
      </c>
      <c r="BI26" s="3">
        <v>0</v>
      </c>
      <c r="BJ26" s="208">
        <f t="shared" si="74"/>
        <v>64328</v>
      </c>
      <c r="BK26" s="93">
        <f t="shared" si="75"/>
        <v>686263</v>
      </c>
      <c r="BM26">
        <v>82483</v>
      </c>
      <c r="BN26">
        <v>-82483</v>
      </c>
      <c r="BO26">
        <v>0</v>
      </c>
      <c r="BP26">
        <v>0</v>
      </c>
      <c r="BQ26">
        <v>0</v>
      </c>
      <c r="BR26">
        <v>0</v>
      </c>
      <c r="BS26">
        <v>0</v>
      </c>
      <c r="BU26">
        <v>1341724</v>
      </c>
      <c r="BV26">
        <v>1808879</v>
      </c>
      <c r="BW26">
        <v>0</v>
      </c>
      <c r="BX26">
        <v>0</v>
      </c>
      <c r="BY26">
        <v>0</v>
      </c>
      <c r="BZ26">
        <v>0</v>
      </c>
      <c r="CA26">
        <v>0</v>
      </c>
      <c r="CC26">
        <v>0</v>
      </c>
      <c r="CD26">
        <v>2757782</v>
      </c>
      <c r="CE26">
        <v>0</v>
      </c>
      <c r="CF26">
        <v>0</v>
      </c>
      <c r="CG26">
        <v>0</v>
      </c>
      <c r="CH26">
        <v>0</v>
      </c>
      <c r="CI26">
        <v>0</v>
      </c>
      <c r="CK26">
        <v>64328</v>
      </c>
      <c r="CL26">
        <v>0</v>
      </c>
      <c r="CM26">
        <v>0</v>
      </c>
      <c r="CN26">
        <v>0</v>
      </c>
      <c r="CO26">
        <v>0</v>
      </c>
      <c r="CP26">
        <v>0</v>
      </c>
      <c r="CQ26">
        <v>0</v>
      </c>
    </row>
    <row r="27" spans="1:95" x14ac:dyDescent="0.3">
      <c r="A27" s="598"/>
      <c r="B27" s="260" t="s">
        <v>179</v>
      </c>
      <c r="C27" s="3">
        <v>1922</v>
      </c>
      <c r="D27" s="3">
        <v>4493</v>
      </c>
      <c r="E27" s="3">
        <v>2020</v>
      </c>
      <c r="F27" s="3">
        <v>9162</v>
      </c>
      <c r="G27" s="3">
        <v>7084</v>
      </c>
      <c r="H27" s="3">
        <v>78771</v>
      </c>
      <c r="I27" s="3">
        <v>2464</v>
      </c>
      <c r="J27" s="3">
        <v>20146</v>
      </c>
      <c r="K27" s="3">
        <v>0</v>
      </c>
      <c r="L27" s="3">
        <v>11381</v>
      </c>
      <c r="M27" s="3">
        <v>80466</v>
      </c>
      <c r="N27" s="208">
        <f t="shared" si="76"/>
        <v>38575</v>
      </c>
      <c r="O27" s="93">
        <f t="shared" si="70"/>
        <v>256484</v>
      </c>
      <c r="Q27" s="598"/>
      <c r="R27" s="260" t="s">
        <v>179</v>
      </c>
      <c r="S27" s="3">
        <v>86278</v>
      </c>
      <c r="T27" s="3">
        <v>39576</v>
      </c>
      <c r="U27" s="3">
        <v>53749</v>
      </c>
      <c r="V27" s="3">
        <v>46927</v>
      </c>
      <c r="W27" s="3">
        <v>27838</v>
      </c>
      <c r="X27" s="3">
        <v>59635</v>
      </c>
      <c r="Y27" s="3">
        <v>3312</v>
      </c>
      <c r="Z27" s="3">
        <v>34249</v>
      </c>
      <c r="AA27" s="3">
        <v>14990</v>
      </c>
      <c r="AB27" s="3">
        <v>50277</v>
      </c>
      <c r="AC27" s="3">
        <v>63110</v>
      </c>
      <c r="AD27" s="208">
        <f t="shared" si="77"/>
        <v>1366737</v>
      </c>
      <c r="AE27" s="93">
        <f t="shared" si="71"/>
        <v>1846678</v>
      </c>
      <c r="AG27" s="598"/>
      <c r="AH27" s="260" t="s">
        <v>179</v>
      </c>
      <c r="AI27" s="3">
        <v>42296</v>
      </c>
      <c r="AJ27" s="3">
        <v>42326</v>
      </c>
      <c r="AK27" s="3">
        <v>0</v>
      </c>
      <c r="AL27" s="3">
        <v>125032</v>
      </c>
      <c r="AM27" s="3">
        <v>642</v>
      </c>
      <c r="AN27" s="3">
        <v>0</v>
      </c>
      <c r="AO27" s="3">
        <v>39146</v>
      </c>
      <c r="AP27" s="3">
        <v>0</v>
      </c>
      <c r="AQ27" s="3">
        <v>29993</v>
      </c>
      <c r="AR27" s="3">
        <v>2602</v>
      </c>
      <c r="AS27" s="3">
        <v>3843</v>
      </c>
      <c r="AT27" s="208">
        <f t="shared" si="72"/>
        <v>23997</v>
      </c>
      <c r="AU27" s="93">
        <f t="shared" si="73"/>
        <v>309877</v>
      </c>
      <c r="AW27" s="598"/>
      <c r="AX27" s="260" t="s">
        <v>179</v>
      </c>
      <c r="AY27" s="3">
        <v>0</v>
      </c>
      <c r="AZ27" s="3">
        <v>0</v>
      </c>
      <c r="BA27" s="3">
        <v>0</v>
      </c>
      <c r="BB27" s="3">
        <v>0</v>
      </c>
      <c r="BC27" s="3">
        <v>0</v>
      </c>
      <c r="BD27" s="3">
        <v>0</v>
      </c>
      <c r="BE27" s="3">
        <v>0</v>
      </c>
      <c r="BF27" s="3">
        <v>0</v>
      </c>
      <c r="BG27" s="3">
        <v>0</v>
      </c>
      <c r="BH27" s="3">
        <v>0</v>
      </c>
      <c r="BI27" s="3">
        <v>15367</v>
      </c>
      <c r="BJ27" s="208">
        <f t="shared" si="74"/>
        <v>0</v>
      </c>
      <c r="BK27" s="93">
        <f t="shared" si="75"/>
        <v>15367</v>
      </c>
      <c r="BM27">
        <v>1953</v>
      </c>
      <c r="BN27">
        <v>36622</v>
      </c>
      <c r="BO27">
        <v>0</v>
      </c>
      <c r="BP27">
        <v>0</v>
      </c>
      <c r="BQ27">
        <v>0</v>
      </c>
      <c r="BR27">
        <v>0</v>
      </c>
      <c r="BS27">
        <v>0</v>
      </c>
      <c r="BU27">
        <v>58077</v>
      </c>
      <c r="BV27">
        <v>1308660</v>
      </c>
      <c r="BW27">
        <v>0</v>
      </c>
      <c r="BX27">
        <v>0</v>
      </c>
      <c r="BY27">
        <v>0</v>
      </c>
      <c r="BZ27">
        <v>0</v>
      </c>
      <c r="CA27">
        <v>0</v>
      </c>
      <c r="CC27">
        <v>6496</v>
      </c>
      <c r="CD27">
        <v>17501</v>
      </c>
      <c r="CE27">
        <v>0</v>
      </c>
      <c r="CF27">
        <v>0</v>
      </c>
      <c r="CG27">
        <v>0</v>
      </c>
      <c r="CH27">
        <v>0</v>
      </c>
      <c r="CI27">
        <v>0</v>
      </c>
      <c r="CK27">
        <v>0</v>
      </c>
      <c r="CL27">
        <v>0</v>
      </c>
      <c r="CM27">
        <v>0</v>
      </c>
      <c r="CN27">
        <v>0</v>
      </c>
      <c r="CO27">
        <v>0</v>
      </c>
      <c r="CP27">
        <v>0</v>
      </c>
      <c r="CQ27">
        <v>0</v>
      </c>
    </row>
    <row r="28" spans="1:95" x14ac:dyDescent="0.3">
      <c r="A28" s="598"/>
      <c r="B28" s="260" t="s">
        <v>180</v>
      </c>
      <c r="C28" s="3">
        <v>0</v>
      </c>
      <c r="D28" s="3">
        <v>0</v>
      </c>
      <c r="E28" s="3">
        <v>0</v>
      </c>
      <c r="F28" s="3">
        <v>0</v>
      </c>
      <c r="G28" s="3">
        <v>0</v>
      </c>
      <c r="H28" s="3">
        <v>0</v>
      </c>
      <c r="I28" s="3">
        <v>0</v>
      </c>
      <c r="J28" s="3">
        <v>0</v>
      </c>
      <c r="K28" s="3">
        <v>0</v>
      </c>
      <c r="L28" s="3">
        <v>0</v>
      </c>
      <c r="M28" s="3">
        <v>0</v>
      </c>
      <c r="N28" s="208">
        <f t="shared" si="76"/>
        <v>0</v>
      </c>
      <c r="O28" s="93">
        <f t="shared" si="70"/>
        <v>0</v>
      </c>
      <c r="Q28" s="598"/>
      <c r="R28" s="260" t="s">
        <v>180</v>
      </c>
      <c r="S28" s="3">
        <v>0</v>
      </c>
      <c r="T28" s="3">
        <v>0</v>
      </c>
      <c r="U28" s="3">
        <v>0</v>
      </c>
      <c r="V28" s="3">
        <v>0</v>
      </c>
      <c r="W28" s="3">
        <v>0</v>
      </c>
      <c r="X28" s="3">
        <v>33708</v>
      </c>
      <c r="Y28" s="3">
        <v>113442</v>
      </c>
      <c r="Z28" s="3">
        <v>0</v>
      </c>
      <c r="AA28" s="3">
        <v>0</v>
      </c>
      <c r="AB28" s="3">
        <v>51088</v>
      </c>
      <c r="AC28" s="3">
        <v>107047</v>
      </c>
      <c r="AD28" s="208">
        <f t="shared" si="77"/>
        <v>5992</v>
      </c>
      <c r="AE28" s="93">
        <f t="shared" si="71"/>
        <v>311277</v>
      </c>
      <c r="AG28" s="598"/>
      <c r="AH28" s="260" t="s">
        <v>180</v>
      </c>
      <c r="AI28" s="3">
        <v>0</v>
      </c>
      <c r="AJ28" s="3">
        <v>0</v>
      </c>
      <c r="AK28" s="3">
        <v>0</v>
      </c>
      <c r="AL28" s="3">
        <v>0</v>
      </c>
      <c r="AM28" s="3">
        <v>0</v>
      </c>
      <c r="AN28" s="3">
        <v>0</v>
      </c>
      <c r="AO28" s="3">
        <v>0</v>
      </c>
      <c r="AP28" s="3">
        <v>0</v>
      </c>
      <c r="AQ28" s="3">
        <v>0</v>
      </c>
      <c r="AR28" s="3">
        <v>74845</v>
      </c>
      <c r="AS28" s="3">
        <v>0</v>
      </c>
      <c r="AT28" s="208">
        <f t="shared" si="72"/>
        <v>0</v>
      </c>
      <c r="AU28" s="93">
        <f t="shared" si="73"/>
        <v>74845</v>
      </c>
      <c r="AW28" s="598"/>
      <c r="AX28" s="260" t="s">
        <v>180</v>
      </c>
      <c r="AY28" s="3">
        <v>0</v>
      </c>
      <c r="AZ28" s="3">
        <v>0</v>
      </c>
      <c r="BA28" s="3">
        <v>0</v>
      </c>
      <c r="BB28" s="3">
        <v>0</v>
      </c>
      <c r="BC28" s="3">
        <v>0</v>
      </c>
      <c r="BD28" s="3">
        <v>0</v>
      </c>
      <c r="BE28" s="3">
        <v>0</v>
      </c>
      <c r="BF28" s="3">
        <v>0</v>
      </c>
      <c r="BG28" s="3">
        <v>0</v>
      </c>
      <c r="BH28" s="3">
        <v>0</v>
      </c>
      <c r="BI28" s="3">
        <v>0</v>
      </c>
      <c r="BJ28" s="208">
        <f t="shared" si="74"/>
        <v>0</v>
      </c>
      <c r="BK28" s="93">
        <f t="shared" si="75"/>
        <v>0</v>
      </c>
      <c r="BM28">
        <v>0</v>
      </c>
      <c r="BN28">
        <v>0</v>
      </c>
      <c r="BO28">
        <v>0</v>
      </c>
      <c r="BP28">
        <v>0</v>
      </c>
      <c r="BQ28">
        <v>0</v>
      </c>
      <c r="BR28">
        <v>0</v>
      </c>
      <c r="BS28">
        <v>0</v>
      </c>
      <c r="BU28">
        <v>0</v>
      </c>
      <c r="BV28">
        <v>5992</v>
      </c>
      <c r="BW28">
        <v>0</v>
      </c>
      <c r="BX28">
        <v>0</v>
      </c>
      <c r="BY28">
        <v>0</v>
      </c>
      <c r="BZ28">
        <v>0</v>
      </c>
      <c r="CA28">
        <v>0</v>
      </c>
      <c r="CC28">
        <v>0</v>
      </c>
      <c r="CD28">
        <v>0</v>
      </c>
      <c r="CE28">
        <v>0</v>
      </c>
      <c r="CF28">
        <v>0</v>
      </c>
      <c r="CG28">
        <v>0</v>
      </c>
      <c r="CH28">
        <v>0</v>
      </c>
      <c r="CI28">
        <v>0</v>
      </c>
      <c r="CK28">
        <v>0</v>
      </c>
      <c r="CL28">
        <v>0</v>
      </c>
      <c r="CM28">
        <v>0</v>
      </c>
      <c r="CN28">
        <v>0</v>
      </c>
      <c r="CO28">
        <v>0</v>
      </c>
      <c r="CP28">
        <v>0</v>
      </c>
      <c r="CQ28">
        <v>0</v>
      </c>
    </row>
    <row r="29" spans="1:95" x14ac:dyDescent="0.3">
      <c r="A29" s="598"/>
      <c r="B29" s="260" t="s">
        <v>181</v>
      </c>
      <c r="C29" s="3">
        <v>0</v>
      </c>
      <c r="D29" s="3">
        <v>0</v>
      </c>
      <c r="E29" s="3">
        <v>0</v>
      </c>
      <c r="F29" s="3">
        <v>0</v>
      </c>
      <c r="G29" s="3">
        <v>0</v>
      </c>
      <c r="H29" s="3">
        <v>0</v>
      </c>
      <c r="I29" s="3">
        <v>0</v>
      </c>
      <c r="J29" s="3">
        <v>0</v>
      </c>
      <c r="K29" s="3">
        <v>0</v>
      </c>
      <c r="L29" s="3">
        <v>0</v>
      </c>
      <c r="M29" s="3">
        <v>0</v>
      </c>
      <c r="N29" s="208">
        <f t="shared" si="76"/>
        <v>0</v>
      </c>
      <c r="O29" s="93">
        <f t="shared" si="70"/>
        <v>0</v>
      </c>
      <c r="Q29" s="598"/>
      <c r="R29" s="260" t="s">
        <v>181</v>
      </c>
      <c r="S29" s="3">
        <v>0</v>
      </c>
      <c r="T29" s="3">
        <v>0</v>
      </c>
      <c r="U29" s="3">
        <v>0</v>
      </c>
      <c r="V29" s="3">
        <v>139550</v>
      </c>
      <c r="W29" s="3">
        <v>38783</v>
      </c>
      <c r="X29" s="3">
        <v>0</v>
      </c>
      <c r="Y29" s="3">
        <v>0</v>
      </c>
      <c r="Z29" s="3">
        <v>207423</v>
      </c>
      <c r="AA29" s="3">
        <v>0</v>
      </c>
      <c r="AB29" s="3">
        <v>186828</v>
      </c>
      <c r="AC29" s="3">
        <v>57600</v>
      </c>
      <c r="AD29" s="208">
        <f t="shared" si="77"/>
        <v>195632</v>
      </c>
      <c r="AE29" s="93">
        <f t="shared" si="71"/>
        <v>825816</v>
      </c>
      <c r="AG29" s="598"/>
      <c r="AH29" s="260" t="s">
        <v>181</v>
      </c>
      <c r="AI29" s="3">
        <v>288266</v>
      </c>
      <c r="AJ29" s="3">
        <v>0</v>
      </c>
      <c r="AK29" s="3">
        <v>0</v>
      </c>
      <c r="AL29" s="3">
        <v>0</v>
      </c>
      <c r="AM29" s="3">
        <v>281395</v>
      </c>
      <c r="AN29" s="3">
        <v>0</v>
      </c>
      <c r="AO29" s="3">
        <v>0</v>
      </c>
      <c r="AP29" s="3">
        <v>0</v>
      </c>
      <c r="AQ29" s="3">
        <v>348728</v>
      </c>
      <c r="AR29" s="3">
        <v>0</v>
      </c>
      <c r="AS29" s="3">
        <v>0</v>
      </c>
      <c r="AT29" s="208">
        <f t="shared" si="72"/>
        <v>0</v>
      </c>
      <c r="AU29" s="93">
        <f t="shared" si="73"/>
        <v>918389</v>
      </c>
      <c r="AW29" s="598"/>
      <c r="AX29" s="260" t="s">
        <v>181</v>
      </c>
      <c r="AY29" s="3">
        <v>0</v>
      </c>
      <c r="AZ29" s="3">
        <v>0</v>
      </c>
      <c r="BA29" s="3">
        <v>0</v>
      </c>
      <c r="BB29" s="3">
        <v>0</v>
      </c>
      <c r="BC29" s="3">
        <v>0</v>
      </c>
      <c r="BD29" s="3">
        <v>0</v>
      </c>
      <c r="BE29" s="3">
        <v>0</v>
      </c>
      <c r="BF29" s="3">
        <v>0</v>
      </c>
      <c r="BG29" s="3">
        <v>0</v>
      </c>
      <c r="BH29" s="3">
        <v>0</v>
      </c>
      <c r="BI29" s="3">
        <v>0</v>
      </c>
      <c r="BJ29" s="208">
        <f t="shared" si="74"/>
        <v>0</v>
      </c>
      <c r="BK29" s="93">
        <f t="shared" si="75"/>
        <v>0</v>
      </c>
      <c r="BM29">
        <v>0</v>
      </c>
      <c r="BN29">
        <v>0</v>
      </c>
      <c r="BO29">
        <v>0</v>
      </c>
      <c r="BP29">
        <v>0</v>
      </c>
      <c r="BQ29">
        <v>0</v>
      </c>
      <c r="BR29">
        <v>0</v>
      </c>
      <c r="BS29">
        <v>0</v>
      </c>
      <c r="BU29">
        <v>195632</v>
      </c>
      <c r="BV29">
        <v>0</v>
      </c>
      <c r="BW29">
        <v>0</v>
      </c>
      <c r="BX29">
        <v>0</v>
      </c>
      <c r="BY29">
        <v>0</v>
      </c>
      <c r="BZ29">
        <v>0</v>
      </c>
      <c r="CA29">
        <v>0</v>
      </c>
      <c r="CC29">
        <v>0</v>
      </c>
      <c r="CD29">
        <v>0</v>
      </c>
      <c r="CE29">
        <v>0</v>
      </c>
      <c r="CF29">
        <v>0</v>
      </c>
      <c r="CG29">
        <v>0</v>
      </c>
      <c r="CH29">
        <v>0</v>
      </c>
      <c r="CI29">
        <v>0</v>
      </c>
      <c r="CK29">
        <v>0</v>
      </c>
      <c r="CL29">
        <v>0</v>
      </c>
      <c r="CM29">
        <v>0</v>
      </c>
      <c r="CN29">
        <v>0</v>
      </c>
      <c r="CO29">
        <v>0</v>
      </c>
      <c r="CP29">
        <v>0</v>
      </c>
      <c r="CQ29">
        <v>0</v>
      </c>
    </row>
    <row r="30" spans="1:95" x14ac:dyDescent="0.3">
      <c r="A30" s="598"/>
      <c r="B30" s="260" t="s">
        <v>182</v>
      </c>
      <c r="C30" s="3">
        <v>0</v>
      </c>
      <c r="D30" s="3">
        <v>0</v>
      </c>
      <c r="E30" s="3">
        <v>0</v>
      </c>
      <c r="F30" s="3">
        <v>0</v>
      </c>
      <c r="G30" s="3">
        <v>0</v>
      </c>
      <c r="H30" s="3">
        <v>0</v>
      </c>
      <c r="I30" s="3">
        <v>0</v>
      </c>
      <c r="J30" s="3">
        <v>0</v>
      </c>
      <c r="K30" s="3">
        <v>0</v>
      </c>
      <c r="L30" s="3">
        <v>0</v>
      </c>
      <c r="M30" s="3">
        <v>0</v>
      </c>
      <c r="N30" s="208">
        <f t="shared" si="76"/>
        <v>0</v>
      </c>
      <c r="O30" s="93">
        <f t="shared" si="70"/>
        <v>0</v>
      </c>
      <c r="Q30" s="598"/>
      <c r="R30" s="260" t="s">
        <v>182</v>
      </c>
      <c r="S30" s="3">
        <v>0</v>
      </c>
      <c r="T30" s="3">
        <v>0</v>
      </c>
      <c r="U30" s="3">
        <v>0</v>
      </c>
      <c r="V30" s="3">
        <v>0</v>
      </c>
      <c r="W30" s="3">
        <v>0</v>
      </c>
      <c r="X30" s="3">
        <v>0</v>
      </c>
      <c r="Y30" s="3">
        <v>0</v>
      </c>
      <c r="Z30" s="3">
        <v>0</v>
      </c>
      <c r="AA30" s="3">
        <v>0</v>
      </c>
      <c r="AB30" s="3">
        <v>0</v>
      </c>
      <c r="AC30" s="3">
        <v>0</v>
      </c>
      <c r="AD30" s="208">
        <f t="shared" si="77"/>
        <v>0</v>
      </c>
      <c r="AE30" s="93">
        <f t="shared" si="71"/>
        <v>0</v>
      </c>
      <c r="AG30" s="598"/>
      <c r="AH30" s="260" t="s">
        <v>182</v>
      </c>
      <c r="AI30" s="3">
        <v>0</v>
      </c>
      <c r="AJ30" s="3">
        <v>0</v>
      </c>
      <c r="AK30" s="3">
        <v>0</v>
      </c>
      <c r="AL30" s="3">
        <v>0</v>
      </c>
      <c r="AM30" s="3">
        <v>0</v>
      </c>
      <c r="AN30" s="3">
        <v>0</v>
      </c>
      <c r="AO30" s="3">
        <v>0</v>
      </c>
      <c r="AP30" s="3">
        <v>0</v>
      </c>
      <c r="AQ30" s="3">
        <v>171995</v>
      </c>
      <c r="AR30" s="3">
        <v>0</v>
      </c>
      <c r="AS30" s="3">
        <v>0</v>
      </c>
      <c r="AT30" s="208">
        <f t="shared" si="72"/>
        <v>2056121</v>
      </c>
      <c r="AU30" s="93">
        <f t="shared" si="73"/>
        <v>2228116</v>
      </c>
      <c r="AW30" s="598"/>
      <c r="AX30" s="260" t="s">
        <v>182</v>
      </c>
      <c r="AY30" s="3">
        <v>0</v>
      </c>
      <c r="AZ30" s="3">
        <v>0</v>
      </c>
      <c r="BA30" s="3">
        <v>0</v>
      </c>
      <c r="BB30" s="3">
        <v>0</v>
      </c>
      <c r="BC30" s="3">
        <v>0</v>
      </c>
      <c r="BD30" s="3">
        <v>0</v>
      </c>
      <c r="BE30" s="3">
        <v>0</v>
      </c>
      <c r="BF30" s="3">
        <v>0</v>
      </c>
      <c r="BG30" s="3">
        <v>0</v>
      </c>
      <c r="BH30" s="3">
        <v>0</v>
      </c>
      <c r="BI30" s="3">
        <v>0</v>
      </c>
      <c r="BJ30" s="208">
        <f t="shared" si="74"/>
        <v>0</v>
      </c>
      <c r="BK30" s="93">
        <f t="shared" si="75"/>
        <v>0</v>
      </c>
      <c r="BM30">
        <v>0</v>
      </c>
      <c r="BN30">
        <v>0</v>
      </c>
      <c r="BO30">
        <v>0</v>
      </c>
      <c r="BP30">
        <v>0</v>
      </c>
      <c r="BQ30">
        <v>0</v>
      </c>
      <c r="BR30">
        <v>0</v>
      </c>
      <c r="BS30">
        <v>0</v>
      </c>
      <c r="BU30">
        <v>0</v>
      </c>
      <c r="BV30">
        <v>0</v>
      </c>
      <c r="BW30">
        <v>0</v>
      </c>
      <c r="BX30">
        <v>0</v>
      </c>
      <c r="BY30">
        <v>0</v>
      </c>
      <c r="BZ30">
        <v>0</v>
      </c>
      <c r="CA30">
        <v>0</v>
      </c>
      <c r="CC30">
        <v>0</v>
      </c>
      <c r="CD30">
        <v>2056121</v>
      </c>
      <c r="CE30">
        <v>0</v>
      </c>
      <c r="CF30">
        <v>0</v>
      </c>
      <c r="CG30">
        <v>0</v>
      </c>
      <c r="CH30">
        <v>0</v>
      </c>
      <c r="CI30">
        <v>0</v>
      </c>
      <c r="CK30">
        <v>0</v>
      </c>
      <c r="CL30">
        <v>0</v>
      </c>
      <c r="CM30">
        <v>0</v>
      </c>
      <c r="CN30">
        <v>0</v>
      </c>
      <c r="CO30">
        <v>0</v>
      </c>
      <c r="CP30">
        <v>0</v>
      </c>
      <c r="CQ30">
        <v>0</v>
      </c>
    </row>
    <row r="31" spans="1:95" ht="16.5" customHeight="1" x14ac:dyDescent="0.3">
      <c r="A31" s="598"/>
      <c r="B31" s="260" t="s">
        <v>183</v>
      </c>
      <c r="C31" s="3">
        <v>0</v>
      </c>
      <c r="D31" s="3">
        <v>0</v>
      </c>
      <c r="E31" s="3">
        <v>0</v>
      </c>
      <c r="F31" s="3">
        <v>0</v>
      </c>
      <c r="G31" s="3">
        <v>0</v>
      </c>
      <c r="H31" s="3">
        <v>0</v>
      </c>
      <c r="I31" s="3">
        <v>0</v>
      </c>
      <c r="J31" s="3">
        <v>11556</v>
      </c>
      <c r="K31" s="3">
        <v>2635</v>
      </c>
      <c r="L31" s="3">
        <v>0</v>
      </c>
      <c r="M31" s="3">
        <v>5778</v>
      </c>
      <c r="N31" s="208">
        <f t="shared" si="76"/>
        <v>0</v>
      </c>
      <c r="O31" s="93">
        <f t="shared" si="70"/>
        <v>19969</v>
      </c>
      <c r="Q31" s="598"/>
      <c r="R31" s="260" t="s">
        <v>183</v>
      </c>
      <c r="S31" s="3">
        <v>40136</v>
      </c>
      <c r="T31" s="3">
        <v>0</v>
      </c>
      <c r="U31" s="3">
        <v>0</v>
      </c>
      <c r="V31" s="3">
        <v>34062</v>
      </c>
      <c r="W31" s="3">
        <v>16330</v>
      </c>
      <c r="X31" s="3">
        <v>65320</v>
      </c>
      <c r="Y31" s="3">
        <v>0</v>
      </c>
      <c r="Z31" s="3">
        <v>0</v>
      </c>
      <c r="AA31" s="3">
        <v>0</v>
      </c>
      <c r="AB31" s="3">
        <v>0</v>
      </c>
      <c r="AC31" s="3">
        <v>316342</v>
      </c>
      <c r="AD31" s="208">
        <f t="shared" si="77"/>
        <v>568829</v>
      </c>
      <c r="AE31" s="93">
        <f t="shared" si="71"/>
        <v>1041019</v>
      </c>
      <c r="AG31" s="598"/>
      <c r="AH31" s="260" t="s">
        <v>183</v>
      </c>
      <c r="AI31" s="3">
        <v>0</v>
      </c>
      <c r="AJ31" s="3">
        <v>0</v>
      </c>
      <c r="AK31" s="3">
        <v>0</v>
      </c>
      <c r="AL31" s="3">
        <v>0</v>
      </c>
      <c r="AM31" s="3">
        <v>0</v>
      </c>
      <c r="AN31" s="3">
        <v>0</v>
      </c>
      <c r="AO31" s="3">
        <v>0</v>
      </c>
      <c r="AP31" s="3">
        <v>0</v>
      </c>
      <c r="AQ31" s="3">
        <v>0</v>
      </c>
      <c r="AR31" s="3">
        <v>0</v>
      </c>
      <c r="AS31" s="3">
        <v>0</v>
      </c>
      <c r="AT31" s="208">
        <f t="shared" si="72"/>
        <v>0</v>
      </c>
      <c r="AU31" s="93">
        <f t="shared" si="73"/>
        <v>0</v>
      </c>
      <c r="AW31" s="598"/>
      <c r="AX31" s="260" t="s">
        <v>183</v>
      </c>
      <c r="AY31" s="3">
        <v>0</v>
      </c>
      <c r="AZ31" s="3">
        <v>0</v>
      </c>
      <c r="BA31" s="3">
        <v>0</v>
      </c>
      <c r="BB31" s="3">
        <v>0</v>
      </c>
      <c r="BC31" s="3">
        <v>0</v>
      </c>
      <c r="BD31" s="3">
        <v>0</v>
      </c>
      <c r="BE31" s="3">
        <v>0</v>
      </c>
      <c r="BF31" s="3">
        <v>0</v>
      </c>
      <c r="BG31" s="3">
        <v>0</v>
      </c>
      <c r="BH31" s="3">
        <v>0</v>
      </c>
      <c r="BI31" s="3">
        <v>0</v>
      </c>
      <c r="BJ31" s="208">
        <f t="shared" si="74"/>
        <v>0</v>
      </c>
      <c r="BK31" s="93">
        <f t="shared" si="75"/>
        <v>0</v>
      </c>
      <c r="BM31">
        <v>0</v>
      </c>
      <c r="BN31">
        <v>0</v>
      </c>
      <c r="BO31">
        <v>0</v>
      </c>
      <c r="BP31">
        <v>0</v>
      </c>
      <c r="BQ31">
        <v>0</v>
      </c>
      <c r="BR31">
        <v>0</v>
      </c>
      <c r="BS31">
        <v>0</v>
      </c>
      <c r="BU31">
        <v>568829</v>
      </c>
      <c r="BV31">
        <v>0</v>
      </c>
      <c r="BW31">
        <v>0</v>
      </c>
      <c r="BX31">
        <v>0</v>
      </c>
      <c r="BY31">
        <v>0</v>
      </c>
      <c r="BZ31">
        <v>0</v>
      </c>
      <c r="CA31">
        <v>0</v>
      </c>
      <c r="CC31">
        <v>0</v>
      </c>
      <c r="CD31">
        <v>0</v>
      </c>
      <c r="CE31">
        <v>0</v>
      </c>
      <c r="CF31">
        <v>0</v>
      </c>
      <c r="CG31">
        <v>0</v>
      </c>
      <c r="CH31">
        <v>0</v>
      </c>
      <c r="CI31">
        <v>0</v>
      </c>
      <c r="CK31">
        <v>0</v>
      </c>
      <c r="CL31">
        <v>0</v>
      </c>
      <c r="CM31">
        <v>0</v>
      </c>
      <c r="CN31">
        <v>0</v>
      </c>
      <c r="CO31">
        <v>0</v>
      </c>
      <c r="CP31">
        <v>0</v>
      </c>
      <c r="CQ31">
        <v>0</v>
      </c>
    </row>
    <row r="32" spans="1:95" ht="15" thickBot="1" x14ac:dyDescent="0.35">
      <c r="A32" s="599"/>
      <c r="B32" s="260" t="s">
        <v>184</v>
      </c>
      <c r="C32" s="3">
        <v>0</v>
      </c>
      <c r="D32" s="3">
        <v>0</v>
      </c>
      <c r="E32" s="3">
        <v>0</v>
      </c>
      <c r="F32" s="3">
        <v>0</v>
      </c>
      <c r="G32" s="3">
        <v>0</v>
      </c>
      <c r="H32" s="3">
        <v>0</v>
      </c>
      <c r="I32" s="3">
        <v>0</v>
      </c>
      <c r="J32" s="3">
        <v>0</v>
      </c>
      <c r="K32" s="3">
        <v>0</v>
      </c>
      <c r="L32" s="3">
        <v>0</v>
      </c>
      <c r="M32" s="3">
        <v>0</v>
      </c>
      <c r="N32" s="208">
        <f t="shared" si="76"/>
        <v>0</v>
      </c>
      <c r="O32" s="93">
        <f t="shared" si="70"/>
        <v>0</v>
      </c>
      <c r="Q32" s="599"/>
      <c r="R32" s="260" t="s">
        <v>184</v>
      </c>
      <c r="S32" s="3">
        <v>0</v>
      </c>
      <c r="T32" s="3">
        <v>0</v>
      </c>
      <c r="U32" s="3">
        <v>0</v>
      </c>
      <c r="V32" s="3">
        <v>0</v>
      </c>
      <c r="W32" s="3">
        <v>0</v>
      </c>
      <c r="X32" s="3">
        <v>0</v>
      </c>
      <c r="Y32" s="3">
        <v>0</v>
      </c>
      <c r="Z32" s="3">
        <v>0</v>
      </c>
      <c r="AA32" s="3">
        <v>0</v>
      </c>
      <c r="AB32" s="3">
        <v>0</v>
      </c>
      <c r="AC32" s="3">
        <v>0</v>
      </c>
      <c r="AD32" s="208">
        <f t="shared" si="77"/>
        <v>264087</v>
      </c>
      <c r="AE32" s="93">
        <f t="shared" si="71"/>
        <v>264087</v>
      </c>
      <c r="AG32" s="599"/>
      <c r="AH32" s="260" t="s">
        <v>184</v>
      </c>
      <c r="AI32" s="3">
        <v>0</v>
      </c>
      <c r="AJ32" s="3">
        <v>0</v>
      </c>
      <c r="AK32" s="3">
        <v>0</v>
      </c>
      <c r="AL32" s="3">
        <v>0</v>
      </c>
      <c r="AM32" s="3">
        <v>0</v>
      </c>
      <c r="AN32" s="3">
        <v>0</v>
      </c>
      <c r="AO32" s="3">
        <v>0</v>
      </c>
      <c r="AP32" s="3">
        <v>0</v>
      </c>
      <c r="AQ32" s="3">
        <v>0</v>
      </c>
      <c r="AR32" s="3">
        <v>0</v>
      </c>
      <c r="AS32" s="3">
        <v>0</v>
      </c>
      <c r="AT32" s="208">
        <f t="shared" si="72"/>
        <v>0</v>
      </c>
      <c r="AU32" s="93">
        <f t="shared" si="73"/>
        <v>0</v>
      </c>
      <c r="AW32" s="599"/>
      <c r="AX32" s="260" t="s">
        <v>184</v>
      </c>
      <c r="AY32" s="3">
        <v>0</v>
      </c>
      <c r="AZ32" s="3">
        <v>0</v>
      </c>
      <c r="BA32" s="3">
        <v>0</v>
      </c>
      <c r="BB32" s="3">
        <v>0</v>
      </c>
      <c r="BC32" s="3">
        <v>0</v>
      </c>
      <c r="BD32" s="3">
        <v>0</v>
      </c>
      <c r="BE32" s="3">
        <v>0</v>
      </c>
      <c r="BF32" s="3">
        <v>0</v>
      </c>
      <c r="BG32" s="3">
        <v>0</v>
      </c>
      <c r="BH32" s="3">
        <v>0</v>
      </c>
      <c r="BI32" s="3">
        <v>0</v>
      </c>
      <c r="BJ32" s="208">
        <f t="shared" si="74"/>
        <v>0</v>
      </c>
      <c r="BK32" s="93">
        <f t="shared" si="75"/>
        <v>0</v>
      </c>
      <c r="BM32">
        <v>0</v>
      </c>
      <c r="BN32">
        <v>0</v>
      </c>
      <c r="BO32">
        <v>0</v>
      </c>
      <c r="BP32">
        <v>0</v>
      </c>
      <c r="BQ32">
        <v>0</v>
      </c>
      <c r="BR32">
        <v>0</v>
      </c>
      <c r="BS32">
        <v>0</v>
      </c>
      <c r="BU32">
        <v>264087</v>
      </c>
      <c r="BV32">
        <v>0</v>
      </c>
      <c r="BW32">
        <v>0</v>
      </c>
      <c r="BX32">
        <v>0</v>
      </c>
      <c r="BY32">
        <v>0</v>
      </c>
      <c r="BZ32">
        <v>0</v>
      </c>
      <c r="CA32">
        <v>0</v>
      </c>
      <c r="CC32">
        <v>0</v>
      </c>
      <c r="CD32">
        <v>0</v>
      </c>
      <c r="CE32">
        <v>0</v>
      </c>
      <c r="CF32">
        <v>0</v>
      </c>
      <c r="CG32">
        <v>0</v>
      </c>
      <c r="CH32">
        <v>0</v>
      </c>
      <c r="CI32">
        <v>0</v>
      </c>
      <c r="CK32">
        <v>0</v>
      </c>
      <c r="CL32">
        <v>0</v>
      </c>
      <c r="CM32">
        <v>0</v>
      </c>
      <c r="CN32">
        <v>0</v>
      </c>
      <c r="CO32">
        <v>0</v>
      </c>
      <c r="CP32">
        <v>0</v>
      </c>
      <c r="CQ32">
        <v>0</v>
      </c>
    </row>
    <row r="33" spans="1:95" ht="15" thickBot="1" x14ac:dyDescent="0.35">
      <c r="B33" s="261" t="s">
        <v>139</v>
      </c>
      <c r="C33" s="252">
        <f>SUM(C20:C32)</f>
        <v>1922</v>
      </c>
      <c r="D33" s="252">
        <f t="shared" ref="D33" si="78">SUM(D20:D32)</f>
        <v>4493</v>
      </c>
      <c r="E33" s="252">
        <f t="shared" ref="E33" si="79">SUM(E20:E32)</f>
        <v>10389</v>
      </c>
      <c r="F33" s="252">
        <f t="shared" ref="F33" si="80">SUM(F20:F32)</f>
        <v>216150</v>
      </c>
      <c r="G33" s="252">
        <f t="shared" ref="G33" si="81">SUM(G20:G32)</f>
        <v>22649</v>
      </c>
      <c r="H33" s="252">
        <f t="shared" ref="H33" si="82">SUM(H20:H32)</f>
        <v>78771</v>
      </c>
      <c r="I33" s="252">
        <f t="shared" ref="I33" si="83">SUM(I20:I32)</f>
        <v>2464</v>
      </c>
      <c r="J33" s="252">
        <f t="shared" ref="J33" si="84">SUM(J20:J32)</f>
        <v>31702</v>
      </c>
      <c r="K33" s="252">
        <f t="shared" ref="K33" si="85">SUM(K20:K32)</f>
        <v>2635</v>
      </c>
      <c r="L33" s="252">
        <f t="shared" ref="L33" si="86">SUM(L20:L32)</f>
        <v>293987</v>
      </c>
      <c r="M33" s="252">
        <f t="shared" ref="M33" si="87">SUM(M20:M32)</f>
        <v>632872</v>
      </c>
      <c r="N33" s="263">
        <f t="shared" ref="N33" si="88">SUM(N20:N32)</f>
        <v>224069</v>
      </c>
      <c r="O33" s="96">
        <f t="shared" si="70"/>
        <v>1522103</v>
      </c>
      <c r="Q33" s="97"/>
      <c r="R33" s="261" t="s">
        <v>139</v>
      </c>
      <c r="S33" s="252">
        <f>SUM(S20:S32)</f>
        <v>312568</v>
      </c>
      <c r="T33" s="252">
        <f t="shared" ref="T33" si="89">SUM(T20:T32)</f>
        <v>127336</v>
      </c>
      <c r="U33" s="252">
        <f t="shared" ref="U33" si="90">SUM(U20:U32)</f>
        <v>56392</v>
      </c>
      <c r="V33" s="252">
        <f t="shared" ref="V33" si="91">SUM(V20:V32)</f>
        <v>442428</v>
      </c>
      <c r="W33" s="252">
        <f t="shared" ref="W33" si="92">SUM(W20:W32)</f>
        <v>610317</v>
      </c>
      <c r="X33" s="252">
        <f t="shared" ref="X33" si="93">SUM(X20:X32)</f>
        <v>1387099</v>
      </c>
      <c r="Y33" s="252">
        <f t="shared" ref="Y33" si="94">SUM(Y20:Y32)</f>
        <v>252939</v>
      </c>
      <c r="Z33" s="252">
        <f t="shared" ref="Z33" si="95">SUM(Z20:Z32)</f>
        <v>1313572</v>
      </c>
      <c r="AA33" s="252">
        <f t="shared" ref="AA33" si="96">SUM(AA20:AA32)</f>
        <v>1677123</v>
      </c>
      <c r="AB33" s="252">
        <f t="shared" ref="AB33" si="97">SUM(AB20:AB32)</f>
        <v>2769797</v>
      </c>
      <c r="AC33" s="252">
        <f t="shared" ref="AC33" si="98">SUM(AC20:AC32)</f>
        <v>2866077</v>
      </c>
      <c r="AD33" s="263">
        <f t="shared" ref="AD33" si="99">SUM(AD20:AD32)</f>
        <v>7010025</v>
      </c>
      <c r="AE33" s="96">
        <f t="shared" si="71"/>
        <v>18825673</v>
      </c>
      <c r="AG33" s="97"/>
      <c r="AH33" s="261" t="s">
        <v>139</v>
      </c>
      <c r="AI33" s="252">
        <f>SUM(AI20:AI32)</f>
        <v>1895528</v>
      </c>
      <c r="AJ33" s="252">
        <f t="shared" ref="AJ33" si="100">SUM(AJ20:AJ32)</f>
        <v>42326</v>
      </c>
      <c r="AK33" s="252">
        <f t="shared" ref="AK33" si="101">SUM(AK20:AK32)</f>
        <v>0</v>
      </c>
      <c r="AL33" s="252">
        <f t="shared" ref="AL33" si="102">SUM(AL20:AL32)</f>
        <v>125032</v>
      </c>
      <c r="AM33" s="252">
        <f t="shared" ref="AM33" si="103">SUM(AM20:AM32)</f>
        <v>351602</v>
      </c>
      <c r="AN33" s="252">
        <f t="shared" ref="AN33" si="104">SUM(AN20:AN32)</f>
        <v>0</v>
      </c>
      <c r="AO33" s="252">
        <f t="shared" ref="AO33" si="105">SUM(AO20:AO32)</f>
        <v>726002</v>
      </c>
      <c r="AP33" s="252">
        <f t="shared" ref="AP33" si="106">SUM(AP20:AP32)</f>
        <v>978312</v>
      </c>
      <c r="AQ33" s="252">
        <f t="shared" ref="AQ33" si="107">SUM(AQ20:AQ32)</f>
        <v>1545264</v>
      </c>
      <c r="AR33" s="252">
        <f t="shared" ref="AR33" si="108">SUM(AR20:AR32)</f>
        <v>2018945</v>
      </c>
      <c r="AS33" s="252">
        <f t="shared" ref="AS33" si="109">SUM(AS20:AS32)</f>
        <v>3843</v>
      </c>
      <c r="AT33" s="263">
        <f t="shared" ref="AT33" si="110">SUM(AT20:AT32)</f>
        <v>5109433</v>
      </c>
      <c r="AU33" s="96">
        <f t="shared" si="73"/>
        <v>12796287</v>
      </c>
      <c r="AW33" s="97"/>
      <c r="AX33" s="261" t="s">
        <v>139</v>
      </c>
      <c r="AY33" s="252">
        <f>SUM(AY20:AY32)</f>
        <v>0</v>
      </c>
      <c r="AZ33" s="252">
        <f t="shared" ref="AZ33" si="111">SUM(AZ20:AZ32)</f>
        <v>0</v>
      </c>
      <c r="BA33" s="252">
        <f t="shared" ref="BA33" si="112">SUM(BA20:BA32)</f>
        <v>0</v>
      </c>
      <c r="BB33" s="252">
        <f t="shared" ref="BB33" si="113">SUM(BB20:BB32)</f>
        <v>295370</v>
      </c>
      <c r="BC33" s="252">
        <f t="shared" ref="BC33" si="114">SUM(BC20:BC32)</f>
        <v>0</v>
      </c>
      <c r="BD33" s="252">
        <f t="shared" ref="BD33" si="115">SUM(BD20:BD32)</f>
        <v>0</v>
      </c>
      <c r="BE33" s="252">
        <f t="shared" ref="BE33" si="116">SUM(BE20:BE32)</f>
        <v>0</v>
      </c>
      <c r="BF33" s="252">
        <f t="shared" ref="BF33" si="117">SUM(BF20:BF32)</f>
        <v>621935</v>
      </c>
      <c r="BG33" s="252">
        <f t="shared" ref="BG33" si="118">SUM(BG20:BG32)</f>
        <v>0</v>
      </c>
      <c r="BH33" s="252">
        <f t="shared" ref="BH33" si="119">SUM(BH20:BH32)</f>
        <v>436593</v>
      </c>
      <c r="BI33" s="252">
        <f t="shared" ref="BI33" si="120">SUM(BI20:BI32)</f>
        <v>15367</v>
      </c>
      <c r="BJ33" s="263">
        <f t="shared" ref="BJ33" si="121">SUM(BJ20:BJ32)</f>
        <v>536046</v>
      </c>
      <c r="BK33" s="96">
        <f t="shared" si="75"/>
        <v>1905311</v>
      </c>
      <c r="BM33">
        <f t="shared" ref="BM33" si="122">SUM(BM20:BM32)</f>
        <v>314268</v>
      </c>
      <c r="BN33">
        <f t="shared" ref="BN33" si="123">SUM(BN20:BN32)</f>
        <v>-90199</v>
      </c>
      <c r="BO33">
        <f t="shared" ref="BO33" si="124">SUM(BO20:BO32)</f>
        <v>0</v>
      </c>
      <c r="BP33">
        <f t="shared" ref="BP33" si="125">SUM(BP20:BP32)</f>
        <v>0</v>
      </c>
      <c r="BQ33">
        <f t="shared" ref="BQ33" si="126">SUM(BQ20:BQ32)</f>
        <v>0</v>
      </c>
      <c r="BR33">
        <f t="shared" ref="BR33" si="127">SUM(BR20:BR32)</f>
        <v>0</v>
      </c>
      <c r="BS33">
        <f t="shared" ref="BS33" si="128">SUM(BS20:BS32)</f>
        <v>0</v>
      </c>
      <c r="BU33">
        <f t="shared" ref="BU33" si="129">SUM(BU20:BU32)</f>
        <v>2725589</v>
      </c>
      <c r="BV33">
        <f t="shared" ref="BV33" si="130">SUM(BV20:BV32)</f>
        <v>4284436</v>
      </c>
      <c r="BW33">
        <f t="shared" ref="BW33" si="131">SUM(BW20:BW32)</f>
        <v>0</v>
      </c>
      <c r="BX33">
        <f t="shared" ref="BX33" si="132">SUM(BX20:BX32)</f>
        <v>0</v>
      </c>
      <c r="BY33">
        <f t="shared" ref="BY33" si="133">SUM(BY20:BY32)</f>
        <v>0</v>
      </c>
      <c r="BZ33">
        <f t="shared" ref="BZ33" si="134">SUM(BZ20:BZ32)</f>
        <v>0</v>
      </c>
      <c r="CA33">
        <f t="shared" ref="CA33" si="135">SUM(CA20:CA32)</f>
        <v>0</v>
      </c>
      <c r="CC33">
        <f t="shared" ref="CC33" si="136">SUM(CC20:CC32)</f>
        <v>6496</v>
      </c>
      <c r="CD33">
        <f t="shared" ref="CD33" si="137">SUM(CD20:CD32)</f>
        <v>5102937</v>
      </c>
      <c r="CE33">
        <f t="shared" ref="CE33" si="138">SUM(CE20:CE32)</f>
        <v>0</v>
      </c>
      <c r="CF33">
        <f t="shared" ref="CF33" si="139">SUM(CF20:CF32)</f>
        <v>0</v>
      </c>
      <c r="CG33">
        <f t="shared" ref="CG33" si="140">SUM(CG20:CG32)</f>
        <v>0</v>
      </c>
      <c r="CH33">
        <f t="shared" ref="CH33" si="141">SUM(CH20:CH32)</f>
        <v>0</v>
      </c>
      <c r="CI33">
        <f t="shared" ref="CI33" si="142">SUM(CI20:CI32)</f>
        <v>0</v>
      </c>
      <c r="CK33">
        <f t="shared" ref="CK33" si="143">SUM(CK20:CK32)</f>
        <v>536046</v>
      </c>
      <c r="CL33">
        <f t="shared" ref="CL33" si="144">SUM(CL20:CL32)</f>
        <v>0</v>
      </c>
      <c r="CM33">
        <f t="shared" ref="CM33" si="145">SUM(CM20:CM32)</f>
        <v>0</v>
      </c>
      <c r="CN33">
        <f t="shared" ref="CN33" si="146">SUM(CN20:CN32)</f>
        <v>0</v>
      </c>
      <c r="CO33">
        <f t="shared" ref="CO33" si="147">SUM(CO20:CO32)</f>
        <v>0</v>
      </c>
      <c r="CP33">
        <f t="shared" ref="CP33" si="148">SUM(CP20:CP32)</f>
        <v>0</v>
      </c>
      <c r="CQ33">
        <f t="shared" ref="CQ33" si="149">SUM(CQ20:CQ32)</f>
        <v>0</v>
      </c>
    </row>
    <row r="34" spans="1:95" ht="21.6" thickBot="1" x14ac:dyDescent="0.45">
      <c r="A34" s="99"/>
      <c r="Q34" s="99"/>
      <c r="AG34" s="99"/>
      <c r="AW34" s="99"/>
    </row>
    <row r="35" spans="1:95" ht="21.6" thickBot="1" x14ac:dyDescent="0.45">
      <c r="A35" s="99"/>
      <c r="B35" s="247" t="s">
        <v>117</v>
      </c>
      <c r="C35" s="248">
        <v>43850</v>
      </c>
      <c r="D35" s="248">
        <v>43882</v>
      </c>
      <c r="E35" s="248">
        <v>43914</v>
      </c>
      <c r="F35" s="248">
        <v>43946</v>
      </c>
      <c r="G35" s="248">
        <v>43978</v>
      </c>
      <c r="H35" s="248">
        <v>44010</v>
      </c>
      <c r="I35" s="248">
        <v>44042</v>
      </c>
      <c r="J35" s="248">
        <v>44074</v>
      </c>
      <c r="K35" s="248">
        <v>44076</v>
      </c>
      <c r="L35" s="248">
        <v>44107</v>
      </c>
      <c r="M35" s="248">
        <v>44140</v>
      </c>
      <c r="N35" s="255" t="s">
        <v>126</v>
      </c>
      <c r="O35" s="249" t="s">
        <v>44</v>
      </c>
      <c r="Q35" s="99"/>
      <c r="R35" s="247" t="s">
        <v>117</v>
      </c>
      <c r="S35" s="248">
        <v>43850</v>
      </c>
      <c r="T35" s="248">
        <v>43882</v>
      </c>
      <c r="U35" s="248">
        <v>43914</v>
      </c>
      <c r="V35" s="248">
        <v>43946</v>
      </c>
      <c r="W35" s="248">
        <v>43978</v>
      </c>
      <c r="X35" s="248">
        <v>44010</v>
      </c>
      <c r="Y35" s="248">
        <v>44042</v>
      </c>
      <c r="Z35" s="248">
        <v>44074</v>
      </c>
      <c r="AA35" s="248">
        <v>44076</v>
      </c>
      <c r="AB35" s="248">
        <v>44107</v>
      </c>
      <c r="AC35" s="248">
        <v>44140</v>
      </c>
      <c r="AD35" s="255" t="s">
        <v>126</v>
      </c>
      <c r="AE35" s="249" t="s">
        <v>44</v>
      </c>
      <c r="AG35" s="99"/>
      <c r="AH35" s="247" t="s">
        <v>117</v>
      </c>
      <c r="AI35" s="248">
        <v>43850</v>
      </c>
      <c r="AJ35" s="248">
        <v>43882</v>
      </c>
      <c r="AK35" s="248">
        <v>43914</v>
      </c>
      <c r="AL35" s="248">
        <v>43946</v>
      </c>
      <c r="AM35" s="248">
        <v>43978</v>
      </c>
      <c r="AN35" s="248">
        <v>44010</v>
      </c>
      <c r="AO35" s="248">
        <v>44042</v>
      </c>
      <c r="AP35" s="248">
        <v>44074</v>
      </c>
      <c r="AQ35" s="248">
        <v>44076</v>
      </c>
      <c r="AR35" s="248">
        <v>44107</v>
      </c>
      <c r="AS35" s="248">
        <v>44140</v>
      </c>
      <c r="AT35" s="255" t="s">
        <v>126</v>
      </c>
      <c r="AU35" s="249" t="s">
        <v>44</v>
      </c>
      <c r="AW35" s="99"/>
      <c r="AX35" s="247" t="s">
        <v>117</v>
      </c>
      <c r="AY35" s="248">
        <v>43850</v>
      </c>
      <c r="AZ35" s="248">
        <v>43882</v>
      </c>
      <c r="BA35" s="248">
        <v>43914</v>
      </c>
      <c r="BB35" s="248">
        <v>43946</v>
      </c>
      <c r="BC35" s="248">
        <v>43978</v>
      </c>
      <c r="BD35" s="248">
        <v>44010</v>
      </c>
      <c r="BE35" s="248">
        <v>44042</v>
      </c>
      <c r="BF35" s="248">
        <v>44074</v>
      </c>
      <c r="BG35" s="248">
        <v>44076</v>
      </c>
      <c r="BH35" s="248">
        <v>44107</v>
      </c>
      <c r="BI35" s="248">
        <v>44140</v>
      </c>
      <c r="BJ35" s="255" t="s">
        <v>126</v>
      </c>
      <c r="BK35" s="249" t="s">
        <v>44</v>
      </c>
      <c r="BM35" s="48">
        <v>44166</v>
      </c>
      <c r="BN35" s="48">
        <v>44197</v>
      </c>
      <c r="BO35" s="48">
        <v>44228</v>
      </c>
      <c r="BP35" s="48">
        <v>44256</v>
      </c>
      <c r="BQ35" s="48">
        <v>44287</v>
      </c>
      <c r="BR35" s="48">
        <v>44317</v>
      </c>
      <c r="BS35" s="48">
        <v>44348</v>
      </c>
      <c r="BU35" s="48">
        <v>44166</v>
      </c>
      <c r="BV35" s="48">
        <v>44197</v>
      </c>
      <c r="BW35" s="48">
        <v>44228</v>
      </c>
      <c r="BX35" s="48">
        <v>44256</v>
      </c>
      <c r="BY35" s="48">
        <v>44287</v>
      </c>
      <c r="BZ35" s="48">
        <v>44317</v>
      </c>
      <c r="CA35" s="48">
        <v>44348</v>
      </c>
      <c r="CC35" s="48">
        <v>44166</v>
      </c>
      <c r="CD35" s="48">
        <v>44197</v>
      </c>
      <c r="CE35" s="48">
        <v>44228</v>
      </c>
      <c r="CF35" s="48">
        <v>44256</v>
      </c>
      <c r="CG35" s="48">
        <v>44287</v>
      </c>
      <c r="CH35" s="48">
        <v>44317</v>
      </c>
      <c r="CI35" s="48">
        <v>44348</v>
      </c>
      <c r="CK35" s="48">
        <v>44166</v>
      </c>
      <c r="CL35" s="48">
        <v>44197</v>
      </c>
      <c r="CM35" s="48">
        <v>44228</v>
      </c>
      <c r="CN35" s="48">
        <v>44256</v>
      </c>
      <c r="CO35" s="48">
        <v>44287</v>
      </c>
      <c r="CP35" s="48">
        <v>44317</v>
      </c>
      <c r="CQ35" s="48">
        <v>44348</v>
      </c>
    </row>
    <row r="36" spans="1:95" ht="15" customHeight="1" x14ac:dyDescent="0.3">
      <c r="A36" s="597" t="s">
        <v>186</v>
      </c>
      <c r="B36" s="260" t="s">
        <v>172</v>
      </c>
      <c r="C36" s="3">
        <v>0</v>
      </c>
      <c r="D36" s="3">
        <v>0</v>
      </c>
      <c r="E36" s="3">
        <v>0</v>
      </c>
      <c r="F36" s="3">
        <v>0</v>
      </c>
      <c r="G36" s="3">
        <v>0</v>
      </c>
      <c r="H36" s="3">
        <v>0</v>
      </c>
      <c r="I36" s="3">
        <v>0</v>
      </c>
      <c r="J36" s="3">
        <v>0</v>
      </c>
      <c r="K36" s="3">
        <v>0</v>
      </c>
      <c r="L36" s="3">
        <v>0</v>
      </c>
      <c r="M36" s="3">
        <v>0</v>
      </c>
      <c r="N36" s="208">
        <f>SUM(BM36:BS36)</f>
        <v>0</v>
      </c>
      <c r="O36" s="93">
        <f t="shared" ref="O36:O49" si="150">SUM(C36:N36)</f>
        <v>0</v>
      </c>
      <c r="Q36" s="597" t="s">
        <v>186</v>
      </c>
      <c r="R36" s="260" t="s">
        <v>172</v>
      </c>
      <c r="S36" s="3">
        <v>0</v>
      </c>
      <c r="T36" s="3">
        <v>0</v>
      </c>
      <c r="U36" s="3">
        <v>0</v>
      </c>
      <c r="V36" s="3">
        <v>0</v>
      </c>
      <c r="W36" s="3">
        <v>0</v>
      </c>
      <c r="X36" s="3">
        <v>0</v>
      </c>
      <c r="Y36" s="3">
        <v>0</v>
      </c>
      <c r="Z36" s="3">
        <v>0</v>
      </c>
      <c r="AA36" s="3">
        <v>0</v>
      </c>
      <c r="AB36" s="3">
        <v>0</v>
      </c>
      <c r="AC36" s="3">
        <v>0</v>
      </c>
      <c r="AD36" s="208">
        <f>SUM(BU36:CA36)</f>
        <v>43065</v>
      </c>
      <c r="AE36" s="93">
        <f t="shared" ref="AE36:AE49" si="151">SUM(S36:AD36)</f>
        <v>43065</v>
      </c>
      <c r="AG36" s="597" t="s">
        <v>186</v>
      </c>
      <c r="AH36" s="260" t="s">
        <v>172</v>
      </c>
      <c r="AI36" s="3">
        <v>0</v>
      </c>
      <c r="AJ36" s="3">
        <v>0</v>
      </c>
      <c r="AK36" s="3">
        <v>0</v>
      </c>
      <c r="AL36" s="3">
        <v>0</v>
      </c>
      <c r="AM36" s="3">
        <v>0</v>
      </c>
      <c r="AN36" s="3">
        <v>0</v>
      </c>
      <c r="AO36" s="3">
        <v>0</v>
      </c>
      <c r="AP36" s="3">
        <v>0</v>
      </c>
      <c r="AQ36" s="3">
        <v>0</v>
      </c>
      <c r="AR36" s="3">
        <v>0</v>
      </c>
      <c r="AS36" s="3">
        <v>0</v>
      </c>
      <c r="AT36" s="208">
        <f t="shared" ref="AT36:AT48" si="152">SUM(CC36:CI36)</f>
        <v>0</v>
      </c>
      <c r="AU36" s="93">
        <f t="shared" ref="AU36:AU49" si="153">SUM(AI36:AT36)</f>
        <v>0</v>
      </c>
      <c r="AW36" s="597" t="s">
        <v>186</v>
      </c>
      <c r="AX36" s="260" t="s">
        <v>172</v>
      </c>
      <c r="AY36" s="3">
        <v>0</v>
      </c>
      <c r="AZ36" s="3">
        <v>0</v>
      </c>
      <c r="BA36" s="3">
        <v>0</v>
      </c>
      <c r="BB36" s="3">
        <v>0</v>
      </c>
      <c r="BC36" s="3">
        <v>0</v>
      </c>
      <c r="BD36" s="3">
        <v>0</v>
      </c>
      <c r="BE36" s="3">
        <v>0</v>
      </c>
      <c r="BF36" s="3">
        <v>0</v>
      </c>
      <c r="BG36" s="3">
        <v>0</v>
      </c>
      <c r="BH36" s="3">
        <v>0</v>
      </c>
      <c r="BI36" s="3">
        <v>0</v>
      </c>
      <c r="BJ36" s="208">
        <f t="shared" ref="BJ36:BJ48" si="154">SUM(CK36:CQ36)</f>
        <v>0</v>
      </c>
      <c r="BK36" s="93">
        <f t="shared" ref="BK36:BK49" si="155">SUM(AY36:BJ36)</f>
        <v>0</v>
      </c>
      <c r="BL36" s="257"/>
      <c r="BM36">
        <v>0</v>
      </c>
      <c r="BN36">
        <v>0</v>
      </c>
      <c r="BO36">
        <v>0</v>
      </c>
      <c r="BP36">
        <v>0</v>
      </c>
      <c r="BQ36">
        <v>0</v>
      </c>
      <c r="BR36">
        <v>0</v>
      </c>
      <c r="BS36">
        <v>0</v>
      </c>
      <c r="BU36">
        <v>0</v>
      </c>
      <c r="BV36">
        <v>43065</v>
      </c>
      <c r="BW36">
        <v>0</v>
      </c>
      <c r="BX36">
        <v>0</v>
      </c>
      <c r="BY36">
        <v>0</v>
      </c>
      <c r="BZ36">
        <v>0</v>
      </c>
      <c r="CA36">
        <v>0</v>
      </c>
      <c r="CC36">
        <v>0</v>
      </c>
      <c r="CD36">
        <v>0</v>
      </c>
      <c r="CE36">
        <v>0</v>
      </c>
      <c r="CF36">
        <v>0</v>
      </c>
      <c r="CG36">
        <v>0</v>
      </c>
      <c r="CH36">
        <v>0</v>
      </c>
      <c r="CI36">
        <v>0</v>
      </c>
      <c r="CK36">
        <v>0</v>
      </c>
      <c r="CL36">
        <v>0</v>
      </c>
      <c r="CM36">
        <v>0</v>
      </c>
      <c r="CN36">
        <v>0</v>
      </c>
      <c r="CO36">
        <v>0</v>
      </c>
      <c r="CP36">
        <v>0</v>
      </c>
      <c r="CQ36">
        <v>0</v>
      </c>
    </row>
    <row r="37" spans="1:95" x14ac:dyDescent="0.3">
      <c r="A37" s="598"/>
      <c r="B37" s="260" t="s">
        <v>173</v>
      </c>
      <c r="C37" s="3">
        <v>0</v>
      </c>
      <c r="D37" s="3">
        <v>0</v>
      </c>
      <c r="E37" s="3">
        <v>0</v>
      </c>
      <c r="F37" s="3">
        <v>0</v>
      </c>
      <c r="G37" s="3">
        <v>0</v>
      </c>
      <c r="H37" s="3">
        <v>0</v>
      </c>
      <c r="I37" s="3">
        <v>0</v>
      </c>
      <c r="J37" s="3">
        <v>0</v>
      </c>
      <c r="K37" s="3">
        <v>0</v>
      </c>
      <c r="L37" s="3">
        <v>0</v>
      </c>
      <c r="M37" s="3">
        <v>0</v>
      </c>
      <c r="N37" s="208">
        <f t="shared" ref="N37:N48" si="156">SUM(BM37:BS37)</f>
        <v>0</v>
      </c>
      <c r="O37" s="93">
        <f t="shared" si="150"/>
        <v>0</v>
      </c>
      <c r="Q37" s="598"/>
      <c r="R37" s="260" t="s">
        <v>173</v>
      </c>
      <c r="S37" s="3">
        <v>0</v>
      </c>
      <c r="T37" s="3">
        <v>0</v>
      </c>
      <c r="U37" s="3">
        <v>0</v>
      </c>
      <c r="V37" s="3">
        <v>0</v>
      </c>
      <c r="W37" s="3">
        <v>0</v>
      </c>
      <c r="X37" s="3">
        <v>0</v>
      </c>
      <c r="Y37" s="3">
        <v>0</v>
      </c>
      <c r="Z37" s="3">
        <v>0</v>
      </c>
      <c r="AA37" s="3">
        <v>0</v>
      </c>
      <c r="AB37" s="3">
        <v>0</v>
      </c>
      <c r="AC37" s="3">
        <v>0</v>
      </c>
      <c r="AD37" s="208">
        <f t="shared" ref="AD37:AD48" si="157">SUM(BU37:CA37)</f>
        <v>0</v>
      </c>
      <c r="AE37" s="93">
        <f t="shared" si="151"/>
        <v>0</v>
      </c>
      <c r="AG37" s="598"/>
      <c r="AH37" s="260" t="s">
        <v>173</v>
      </c>
      <c r="AI37" s="3">
        <v>0</v>
      </c>
      <c r="AJ37" s="3">
        <v>0</v>
      </c>
      <c r="AK37" s="3">
        <v>0</v>
      </c>
      <c r="AL37" s="3">
        <v>0</v>
      </c>
      <c r="AM37" s="3">
        <v>0</v>
      </c>
      <c r="AN37" s="3">
        <v>0</v>
      </c>
      <c r="AO37" s="3">
        <v>0</v>
      </c>
      <c r="AP37" s="3">
        <v>0</v>
      </c>
      <c r="AQ37" s="3">
        <v>0</v>
      </c>
      <c r="AR37" s="3">
        <v>0</v>
      </c>
      <c r="AS37" s="3">
        <v>0</v>
      </c>
      <c r="AT37" s="208">
        <f t="shared" si="152"/>
        <v>0</v>
      </c>
      <c r="AU37" s="93">
        <f t="shared" si="153"/>
        <v>0</v>
      </c>
      <c r="AW37" s="598"/>
      <c r="AX37" s="260" t="s">
        <v>173</v>
      </c>
      <c r="AY37" s="3">
        <v>0</v>
      </c>
      <c r="AZ37" s="3">
        <v>0</v>
      </c>
      <c r="BA37" s="3">
        <v>0</v>
      </c>
      <c r="BB37" s="3">
        <v>0</v>
      </c>
      <c r="BC37" s="3">
        <v>0</v>
      </c>
      <c r="BD37" s="3">
        <v>0</v>
      </c>
      <c r="BE37" s="3">
        <v>0</v>
      </c>
      <c r="BF37" s="3">
        <v>0</v>
      </c>
      <c r="BG37" s="3">
        <v>0</v>
      </c>
      <c r="BH37" s="3">
        <v>0</v>
      </c>
      <c r="BI37" s="3">
        <v>0</v>
      </c>
      <c r="BJ37" s="208">
        <f t="shared" si="154"/>
        <v>0</v>
      </c>
      <c r="BK37" s="93">
        <f t="shared" si="155"/>
        <v>0</v>
      </c>
      <c r="BM37">
        <v>0</v>
      </c>
      <c r="BN37">
        <v>0</v>
      </c>
      <c r="BO37">
        <v>0</v>
      </c>
      <c r="BP37">
        <v>0</v>
      </c>
      <c r="BQ37">
        <v>0</v>
      </c>
      <c r="BR37">
        <v>0</v>
      </c>
      <c r="BS37">
        <v>0</v>
      </c>
      <c r="BU37">
        <v>0</v>
      </c>
      <c r="BV37">
        <v>0</v>
      </c>
      <c r="BW37">
        <v>0</v>
      </c>
      <c r="BX37">
        <v>0</v>
      </c>
      <c r="BY37">
        <v>0</v>
      </c>
      <c r="BZ37">
        <v>0</v>
      </c>
      <c r="CA37">
        <v>0</v>
      </c>
      <c r="CC37">
        <v>0</v>
      </c>
      <c r="CD37">
        <v>0</v>
      </c>
      <c r="CE37">
        <v>0</v>
      </c>
      <c r="CF37">
        <v>0</v>
      </c>
      <c r="CG37">
        <v>0</v>
      </c>
      <c r="CH37">
        <v>0</v>
      </c>
      <c r="CI37">
        <v>0</v>
      </c>
      <c r="CK37">
        <v>0</v>
      </c>
      <c r="CL37">
        <v>0</v>
      </c>
      <c r="CM37">
        <v>0</v>
      </c>
      <c r="CN37">
        <v>0</v>
      </c>
      <c r="CO37">
        <v>0</v>
      </c>
      <c r="CP37">
        <v>0</v>
      </c>
      <c r="CQ37">
        <v>0</v>
      </c>
    </row>
    <row r="38" spans="1:95" x14ac:dyDescent="0.3">
      <c r="A38" s="598"/>
      <c r="B38" s="260" t="s">
        <v>174</v>
      </c>
      <c r="C38" s="3">
        <v>0</v>
      </c>
      <c r="D38" s="3">
        <v>0</v>
      </c>
      <c r="E38" s="3">
        <v>0</v>
      </c>
      <c r="F38" s="3">
        <v>0</v>
      </c>
      <c r="G38" s="3">
        <v>0</v>
      </c>
      <c r="H38" s="3">
        <v>0</v>
      </c>
      <c r="I38" s="3">
        <v>0</v>
      </c>
      <c r="J38" s="3">
        <v>0</v>
      </c>
      <c r="K38" s="3">
        <v>0</v>
      </c>
      <c r="L38" s="3">
        <v>0</v>
      </c>
      <c r="M38" s="3">
        <v>0</v>
      </c>
      <c r="N38" s="208">
        <f t="shared" si="156"/>
        <v>0</v>
      </c>
      <c r="O38" s="93">
        <f t="shared" si="150"/>
        <v>0</v>
      </c>
      <c r="Q38" s="598"/>
      <c r="R38" s="260" t="s">
        <v>174</v>
      </c>
      <c r="S38" s="3">
        <v>0</v>
      </c>
      <c r="T38" s="3">
        <v>0</v>
      </c>
      <c r="U38" s="3">
        <v>0</v>
      </c>
      <c r="V38" s="3">
        <v>0</v>
      </c>
      <c r="W38" s="3">
        <v>0</v>
      </c>
      <c r="X38" s="3">
        <v>0</v>
      </c>
      <c r="Y38" s="3">
        <v>0</v>
      </c>
      <c r="Z38" s="3">
        <v>0</v>
      </c>
      <c r="AA38" s="3">
        <v>0</v>
      </c>
      <c r="AB38" s="3">
        <v>0</v>
      </c>
      <c r="AC38" s="3">
        <v>0</v>
      </c>
      <c r="AD38" s="208">
        <f t="shared" si="157"/>
        <v>0</v>
      </c>
      <c r="AE38" s="93">
        <f t="shared" si="151"/>
        <v>0</v>
      </c>
      <c r="AG38" s="598"/>
      <c r="AH38" s="260" t="s">
        <v>174</v>
      </c>
      <c r="AI38" s="3">
        <v>0</v>
      </c>
      <c r="AJ38" s="3">
        <v>0</v>
      </c>
      <c r="AK38" s="3">
        <v>0</v>
      </c>
      <c r="AL38" s="3">
        <v>0</v>
      </c>
      <c r="AM38" s="3">
        <v>0</v>
      </c>
      <c r="AN38" s="3">
        <v>0</v>
      </c>
      <c r="AO38" s="3">
        <v>0</v>
      </c>
      <c r="AP38" s="3">
        <v>0</v>
      </c>
      <c r="AQ38" s="3">
        <v>0</v>
      </c>
      <c r="AR38" s="3">
        <v>0</v>
      </c>
      <c r="AS38" s="3">
        <v>0</v>
      </c>
      <c r="AT38" s="208">
        <f t="shared" si="152"/>
        <v>0</v>
      </c>
      <c r="AU38" s="93">
        <f t="shared" si="153"/>
        <v>0</v>
      </c>
      <c r="AW38" s="598"/>
      <c r="AX38" s="260" t="s">
        <v>174</v>
      </c>
      <c r="AY38" s="3">
        <v>0</v>
      </c>
      <c r="AZ38" s="3">
        <v>0</v>
      </c>
      <c r="BA38" s="3">
        <v>0</v>
      </c>
      <c r="BB38" s="3">
        <v>0</v>
      </c>
      <c r="BC38" s="3">
        <v>0</v>
      </c>
      <c r="BD38" s="3">
        <v>0</v>
      </c>
      <c r="BE38" s="3">
        <v>0</v>
      </c>
      <c r="BF38" s="3">
        <v>0</v>
      </c>
      <c r="BG38" s="3">
        <v>0</v>
      </c>
      <c r="BH38" s="3">
        <v>0</v>
      </c>
      <c r="BI38" s="3">
        <v>0</v>
      </c>
      <c r="BJ38" s="208">
        <f t="shared" si="154"/>
        <v>0</v>
      </c>
      <c r="BK38" s="93">
        <f t="shared" si="155"/>
        <v>0</v>
      </c>
      <c r="BM38">
        <v>0</v>
      </c>
      <c r="BN38">
        <v>0</v>
      </c>
      <c r="BO38">
        <v>0</v>
      </c>
      <c r="BP38">
        <v>0</v>
      </c>
      <c r="BQ38">
        <v>0</v>
      </c>
      <c r="BR38">
        <v>0</v>
      </c>
      <c r="BS38">
        <v>0</v>
      </c>
      <c r="BU38">
        <v>0</v>
      </c>
      <c r="BV38">
        <v>0</v>
      </c>
      <c r="BW38">
        <v>0</v>
      </c>
      <c r="BX38">
        <v>0</v>
      </c>
      <c r="BY38">
        <v>0</v>
      </c>
      <c r="BZ38">
        <v>0</v>
      </c>
      <c r="CA38">
        <v>0</v>
      </c>
      <c r="CC38">
        <v>0</v>
      </c>
      <c r="CD38">
        <v>0</v>
      </c>
      <c r="CE38">
        <v>0</v>
      </c>
      <c r="CF38">
        <v>0</v>
      </c>
      <c r="CG38">
        <v>0</v>
      </c>
      <c r="CH38">
        <v>0</v>
      </c>
      <c r="CI38">
        <v>0</v>
      </c>
      <c r="CK38">
        <v>0</v>
      </c>
      <c r="CL38">
        <v>0</v>
      </c>
      <c r="CM38">
        <v>0</v>
      </c>
      <c r="CN38">
        <v>0</v>
      </c>
      <c r="CO38">
        <v>0</v>
      </c>
      <c r="CP38">
        <v>0</v>
      </c>
      <c r="CQ38">
        <v>0</v>
      </c>
    </row>
    <row r="39" spans="1:95" x14ac:dyDescent="0.3">
      <c r="A39" s="598"/>
      <c r="B39" s="260" t="s">
        <v>175</v>
      </c>
      <c r="C39" s="3">
        <v>0</v>
      </c>
      <c r="D39" s="3">
        <v>0</v>
      </c>
      <c r="E39" s="3">
        <v>0</v>
      </c>
      <c r="F39" s="3">
        <v>0</v>
      </c>
      <c r="G39" s="3">
        <v>0</v>
      </c>
      <c r="H39" s="3">
        <v>0</v>
      </c>
      <c r="I39" s="3">
        <v>0</v>
      </c>
      <c r="J39" s="3">
        <v>0</v>
      </c>
      <c r="K39" s="3">
        <v>0</v>
      </c>
      <c r="L39" s="3">
        <v>0</v>
      </c>
      <c r="M39" s="3">
        <v>0</v>
      </c>
      <c r="N39" s="208">
        <f t="shared" si="156"/>
        <v>186539</v>
      </c>
      <c r="O39" s="93">
        <f t="shared" si="150"/>
        <v>186539</v>
      </c>
      <c r="Q39" s="598"/>
      <c r="R39" s="260" t="s">
        <v>175</v>
      </c>
      <c r="S39" s="3">
        <v>0</v>
      </c>
      <c r="T39" s="3">
        <v>0</v>
      </c>
      <c r="U39" s="3">
        <v>0</v>
      </c>
      <c r="V39" s="3">
        <v>47585</v>
      </c>
      <c r="W39" s="3">
        <v>0</v>
      </c>
      <c r="X39" s="3">
        <v>0</v>
      </c>
      <c r="Y39" s="3">
        <v>0</v>
      </c>
      <c r="Z39" s="3">
        <v>0</v>
      </c>
      <c r="AA39" s="3">
        <v>0</v>
      </c>
      <c r="AB39" s="3">
        <v>12217</v>
      </c>
      <c r="AC39" s="3">
        <v>0</v>
      </c>
      <c r="AD39" s="208">
        <f t="shared" si="157"/>
        <v>543280</v>
      </c>
      <c r="AE39" s="93">
        <f t="shared" si="151"/>
        <v>603082</v>
      </c>
      <c r="AG39" s="598"/>
      <c r="AH39" s="260" t="s">
        <v>175</v>
      </c>
      <c r="AI39" s="3">
        <v>0</v>
      </c>
      <c r="AJ39" s="3">
        <v>0</v>
      </c>
      <c r="AK39" s="3">
        <v>0</v>
      </c>
      <c r="AL39" s="3">
        <v>0</v>
      </c>
      <c r="AM39" s="3">
        <v>0</v>
      </c>
      <c r="AN39" s="3">
        <v>0</v>
      </c>
      <c r="AO39" s="3">
        <v>0</v>
      </c>
      <c r="AP39" s="3">
        <v>0</v>
      </c>
      <c r="AQ39" s="3">
        <v>0</v>
      </c>
      <c r="AR39" s="3">
        <v>0</v>
      </c>
      <c r="AS39" s="3">
        <v>0</v>
      </c>
      <c r="AT39" s="208">
        <f t="shared" si="152"/>
        <v>0</v>
      </c>
      <c r="AU39" s="93">
        <f t="shared" si="153"/>
        <v>0</v>
      </c>
      <c r="AW39" s="598"/>
      <c r="AX39" s="260" t="s">
        <v>175</v>
      </c>
      <c r="AY39" s="3">
        <v>0</v>
      </c>
      <c r="AZ39" s="3">
        <v>0</v>
      </c>
      <c r="BA39" s="3">
        <v>0</v>
      </c>
      <c r="BB39" s="3">
        <v>0</v>
      </c>
      <c r="BC39" s="3">
        <v>0</v>
      </c>
      <c r="BD39" s="3">
        <v>0</v>
      </c>
      <c r="BE39" s="3">
        <v>0</v>
      </c>
      <c r="BF39" s="3">
        <v>0</v>
      </c>
      <c r="BG39" s="3">
        <v>0</v>
      </c>
      <c r="BH39" s="3">
        <v>0</v>
      </c>
      <c r="BI39" s="3">
        <v>0</v>
      </c>
      <c r="BJ39" s="208">
        <f t="shared" si="154"/>
        <v>0</v>
      </c>
      <c r="BK39" s="93">
        <f t="shared" si="155"/>
        <v>0</v>
      </c>
      <c r="BM39">
        <v>148694</v>
      </c>
      <c r="BN39">
        <v>37845</v>
      </c>
      <c r="BO39">
        <v>0</v>
      </c>
      <c r="BP39">
        <v>0</v>
      </c>
      <c r="BQ39">
        <v>0</v>
      </c>
      <c r="BR39">
        <v>0</v>
      </c>
      <c r="BS39">
        <v>0</v>
      </c>
      <c r="BU39">
        <v>0</v>
      </c>
      <c r="BV39">
        <v>543280</v>
      </c>
      <c r="BW39">
        <v>0</v>
      </c>
      <c r="BX39">
        <v>0</v>
      </c>
      <c r="BY39">
        <v>0</v>
      </c>
      <c r="BZ39">
        <v>0</v>
      </c>
      <c r="CA39">
        <v>0</v>
      </c>
      <c r="CC39">
        <v>0</v>
      </c>
      <c r="CD39">
        <v>0</v>
      </c>
      <c r="CE39">
        <v>0</v>
      </c>
      <c r="CF39">
        <v>0</v>
      </c>
      <c r="CG39">
        <v>0</v>
      </c>
      <c r="CH39">
        <v>0</v>
      </c>
      <c r="CI39">
        <v>0</v>
      </c>
      <c r="CK39">
        <v>0</v>
      </c>
      <c r="CL39">
        <v>0</v>
      </c>
      <c r="CM39">
        <v>0</v>
      </c>
      <c r="CN39">
        <v>0</v>
      </c>
      <c r="CO39">
        <v>0</v>
      </c>
      <c r="CP39">
        <v>0</v>
      </c>
      <c r="CQ39">
        <v>0</v>
      </c>
    </row>
    <row r="40" spans="1:95" x14ac:dyDescent="0.3">
      <c r="A40" s="598"/>
      <c r="B40" s="260" t="s">
        <v>176</v>
      </c>
      <c r="C40" s="3">
        <v>0</v>
      </c>
      <c r="D40" s="3">
        <v>0</v>
      </c>
      <c r="E40" s="3">
        <v>0</v>
      </c>
      <c r="F40" s="3">
        <v>0</v>
      </c>
      <c r="G40" s="3">
        <v>0</v>
      </c>
      <c r="H40" s="3">
        <v>0</v>
      </c>
      <c r="I40" s="3">
        <v>0</v>
      </c>
      <c r="J40" s="3">
        <v>0</v>
      </c>
      <c r="K40" s="3">
        <v>0</v>
      </c>
      <c r="L40" s="3">
        <v>0</v>
      </c>
      <c r="M40" s="3">
        <v>0</v>
      </c>
      <c r="N40" s="208">
        <f t="shared" si="156"/>
        <v>0</v>
      </c>
      <c r="O40" s="93">
        <f t="shared" si="150"/>
        <v>0</v>
      </c>
      <c r="Q40" s="598"/>
      <c r="R40" s="260" t="s">
        <v>176</v>
      </c>
      <c r="S40" s="3">
        <v>0</v>
      </c>
      <c r="T40" s="3">
        <v>0</v>
      </c>
      <c r="U40" s="3">
        <v>0</v>
      </c>
      <c r="V40" s="3">
        <v>0</v>
      </c>
      <c r="W40" s="3">
        <v>0</v>
      </c>
      <c r="X40" s="3">
        <v>0</v>
      </c>
      <c r="Y40" s="3">
        <v>0</v>
      </c>
      <c r="Z40" s="3">
        <v>0</v>
      </c>
      <c r="AA40" s="3">
        <v>0</v>
      </c>
      <c r="AB40" s="3">
        <v>0</v>
      </c>
      <c r="AC40" s="3">
        <v>0</v>
      </c>
      <c r="AD40" s="208">
        <f t="shared" si="157"/>
        <v>0</v>
      </c>
      <c r="AE40" s="93">
        <f t="shared" si="151"/>
        <v>0</v>
      </c>
      <c r="AG40" s="598"/>
      <c r="AH40" s="260" t="s">
        <v>176</v>
      </c>
      <c r="AI40" s="3">
        <v>0</v>
      </c>
      <c r="AJ40" s="3">
        <v>0</v>
      </c>
      <c r="AK40" s="3">
        <v>0</v>
      </c>
      <c r="AL40" s="3">
        <v>0</v>
      </c>
      <c r="AM40" s="3">
        <v>0</v>
      </c>
      <c r="AN40" s="3">
        <v>0</v>
      </c>
      <c r="AO40" s="3">
        <v>0</v>
      </c>
      <c r="AP40" s="3">
        <v>0</v>
      </c>
      <c r="AQ40" s="3">
        <v>0</v>
      </c>
      <c r="AR40" s="3">
        <v>0</v>
      </c>
      <c r="AS40" s="3">
        <v>0</v>
      </c>
      <c r="AT40" s="208">
        <f t="shared" si="152"/>
        <v>0</v>
      </c>
      <c r="AU40" s="93">
        <f t="shared" si="153"/>
        <v>0</v>
      </c>
      <c r="AW40" s="598"/>
      <c r="AX40" s="260" t="s">
        <v>176</v>
      </c>
      <c r="AY40" s="3">
        <v>0</v>
      </c>
      <c r="AZ40" s="3">
        <v>0</v>
      </c>
      <c r="BA40" s="3">
        <v>0</v>
      </c>
      <c r="BB40" s="3">
        <v>0</v>
      </c>
      <c r="BC40" s="3">
        <v>0</v>
      </c>
      <c r="BD40" s="3">
        <v>0</v>
      </c>
      <c r="BE40" s="3">
        <v>0</v>
      </c>
      <c r="BF40" s="3">
        <v>0</v>
      </c>
      <c r="BG40" s="3">
        <v>0</v>
      </c>
      <c r="BH40" s="3">
        <v>0</v>
      </c>
      <c r="BI40" s="3">
        <v>0</v>
      </c>
      <c r="BJ40" s="208">
        <f t="shared" si="154"/>
        <v>0</v>
      </c>
      <c r="BK40" s="93">
        <f t="shared" si="155"/>
        <v>0</v>
      </c>
      <c r="BM40">
        <v>0</v>
      </c>
      <c r="BN40">
        <v>0</v>
      </c>
      <c r="BO40">
        <v>0</v>
      </c>
      <c r="BP40">
        <v>0</v>
      </c>
      <c r="BQ40">
        <v>0</v>
      </c>
      <c r="BR40">
        <v>0</v>
      </c>
      <c r="BS40">
        <v>0</v>
      </c>
      <c r="BU40">
        <v>0</v>
      </c>
      <c r="BV40">
        <v>0</v>
      </c>
      <c r="BW40">
        <v>0</v>
      </c>
      <c r="BX40">
        <v>0</v>
      </c>
      <c r="BY40">
        <v>0</v>
      </c>
      <c r="BZ40">
        <v>0</v>
      </c>
      <c r="CA40">
        <v>0</v>
      </c>
      <c r="CC40">
        <v>0</v>
      </c>
      <c r="CD40">
        <v>0</v>
      </c>
      <c r="CE40">
        <v>0</v>
      </c>
      <c r="CF40">
        <v>0</v>
      </c>
      <c r="CG40">
        <v>0</v>
      </c>
      <c r="CH40">
        <v>0</v>
      </c>
      <c r="CI40">
        <v>0</v>
      </c>
      <c r="CK40">
        <v>0</v>
      </c>
      <c r="CL40">
        <v>0</v>
      </c>
      <c r="CM40">
        <v>0</v>
      </c>
      <c r="CN40">
        <v>0</v>
      </c>
      <c r="CO40">
        <v>0</v>
      </c>
      <c r="CP40">
        <v>0</v>
      </c>
      <c r="CQ40">
        <v>0</v>
      </c>
    </row>
    <row r="41" spans="1:95" x14ac:dyDescent="0.3">
      <c r="A41" s="598"/>
      <c r="B41" s="260" t="s">
        <v>177</v>
      </c>
      <c r="C41" s="3">
        <v>0</v>
      </c>
      <c r="D41" s="3">
        <v>0</v>
      </c>
      <c r="E41" s="3">
        <v>0</v>
      </c>
      <c r="F41" s="3">
        <v>0</v>
      </c>
      <c r="G41" s="3">
        <v>0</v>
      </c>
      <c r="H41" s="3">
        <v>0</v>
      </c>
      <c r="I41" s="3">
        <v>0</v>
      </c>
      <c r="J41" s="3">
        <v>0</v>
      </c>
      <c r="K41" s="3">
        <v>0</v>
      </c>
      <c r="L41" s="3">
        <v>0</v>
      </c>
      <c r="M41" s="3">
        <v>0</v>
      </c>
      <c r="N41" s="208">
        <f t="shared" si="156"/>
        <v>0</v>
      </c>
      <c r="O41" s="93">
        <f t="shared" si="150"/>
        <v>0</v>
      </c>
      <c r="Q41" s="598"/>
      <c r="R41" s="260" t="s">
        <v>177</v>
      </c>
      <c r="S41" s="3">
        <v>0</v>
      </c>
      <c r="T41" s="3">
        <v>0</v>
      </c>
      <c r="U41" s="3">
        <v>0</v>
      </c>
      <c r="V41" s="3">
        <v>0</v>
      </c>
      <c r="W41" s="3">
        <v>0</v>
      </c>
      <c r="X41" s="3">
        <v>0</v>
      </c>
      <c r="Y41" s="3">
        <v>0</v>
      </c>
      <c r="Z41" s="3">
        <v>0</v>
      </c>
      <c r="AA41" s="3">
        <v>0</v>
      </c>
      <c r="AB41" s="3">
        <v>0</v>
      </c>
      <c r="AC41" s="3">
        <v>0</v>
      </c>
      <c r="AD41" s="208">
        <f t="shared" si="157"/>
        <v>0</v>
      </c>
      <c r="AE41" s="93">
        <f t="shared" si="151"/>
        <v>0</v>
      </c>
      <c r="AG41" s="598"/>
      <c r="AH41" s="260" t="s">
        <v>177</v>
      </c>
      <c r="AI41" s="3">
        <v>0</v>
      </c>
      <c r="AJ41" s="3">
        <v>0</v>
      </c>
      <c r="AK41" s="3">
        <v>0</v>
      </c>
      <c r="AL41" s="3">
        <v>0</v>
      </c>
      <c r="AM41" s="3">
        <v>0</v>
      </c>
      <c r="AN41" s="3">
        <v>0</v>
      </c>
      <c r="AO41" s="3">
        <v>0</v>
      </c>
      <c r="AP41" s="3">
        <v>0</v>
      </c>
      <c r="AQ41" s="3">
        <v>0</v>
      </c>
      <c r="AR41" s="3">
        <v>0</v>
      </c>
      <c r="AS41" s="3">
        <v>0</v>
      </c>
      <c r="AT41" s="208">
        <f t="shared" si="152"/>
        <v>0</v>
      </c>
      <c r="AU41" s="93">
        <f t="shared" si="153"/>
        <v>0</v>
      </c>
      <c r="AW41" s="598"/>
      <c r="AX41" s="260" t="s">
        <v>177</v>
      </c>
      <c r="AY41" s="3">
        <v>0</v>
      </c>
      <c r="AZ41" s="3">
        <v>0</v>
      </c>
      <c r="BA41" s="3">
        <v>0</v>
      </c>
      <c r="BB41" s="3">
        <v>0</v>
      </c>
      <c r="BC41" s="3">
        <v>0</v>
      </c>
      <c r="BD41" s="3">
        <v>0</v>
      </c>
      <c r="BE41" s="3">
        <v>0</v>
      </c>
      <c r="BF41" s="3">
        <v>0</v>
      </c>
      <c r="BG41" s="3">
        <v>0</v>
      </c>
      <c r="BH41" s="3">
        <v>0</v>
      </c>
      <c r="BI41" s="3">
        <v>0</v>
      </c>
      <c r="BJ41" s="208">
        <f t="shared" si="154"/>
        <v>0</v>
      </c>
      <c r="BK41" s="93">
        <f t="shared" si="155"/>
        <v>0</v>
      </c>
      <c r="BM41">
        <v>0</v>
      </c>
      <c r="BN41">
        <v>0</v>
      </c>
      <c r="BO41">
        <v>0</v>
      </c>
      <c r="BP41">
        <v>0</v>
      </c>
      <c r="BQ41">
        <v>0</v>
      </c>
      <c r="BR41">
        <v>0</v>
      </c>
      <c r="BS41">
        <v>0</v>
      </c>
      <c r="BU41">
        <v>0</v>
      </c>
      <c r="BV41">
        <v>0</v>
      </c>
      <c r="BW41">
        <v>0</v>
      </c>
      <c r="BX41">
        <v>0</v>
      </c>
      <c r="BY41">
        <v>0</v>
      </c>
      <c r="BZ41">
        <v>0</v>
      </c>
      <c r="CA41">
        <v>0</v>
      </c>
      <c r="CC41">
        <v>0</v>
      </c>
      <c r="CD41">
        <v>0</v>
      </c>
      <c r="CE41">
        <v>0</v>
      </c>
      <c r="CF41">
        <v>0</v>
      </c>
      <c r="CG41">
        <v>0</v>
      </c>
      <c r="CH41">
        <v>0</v>
      </c>
      <c r="CI41">
        <v>0</v>
      </c>
      <c r="CK41">
        <v>0</v>
      </c>
      <c r="CL41">
        <v>0</v>
      </c>
      <c r="CM41">
        <v>0</v>
      </c>
      <c r="CN41">
        <v>0</v>
      </c>
      <c r="CO41">
        <v>0</v>
      </c>
      <c r="CP41">
        <v>0</v>
      </c>
      <c r="CQ41">
        <v>0</v>
      </c>
    </row>
    <row r="42" spans="1:95" x14ac:dyDescent="0.3">
      <c r="A42" s="598"/>
      <c r="B42" s="260" t="s">
        <v>178</v>
      </c>
      <c r="C42" s="3">
        <v>0</v>
      </c>
      <c r="D42" s="3">
        <v>0</v>
      </c>
      <c r="E42" s="3">
        <v>0</v>
      </c>
      <c r="F42" s="3">
        <v>0</v>
      </c>
      <c r="G42" s="3">
        <v>0</v>
      </c>
      <c r="H42" s="3">
        <v>0</v>
      </c>
      <c r="I42" s="3">
        <v>0</v>
      </c>
      <c r="J42" s="3">
        <v>0</v>
      </c>
      <c r="K42" s="3">
        <v>0</v>
      </c>
      <c r="L42" s="3">
        <v>0</v>
      </c>
      <c r="M42" s="3">
        <v>0</v>
      </c>
      <c r="N42" s="208">
        <f t="shared" si="156"/>
        <v>3650453</v>
      </c>
      <c r="O42" s="93">
        <f t="shared" si="150"/>
        <v>3650453</v>
      </c>
      <c r="Q42" s="598"/>
      <c r="R42" s="260" t="s">
        <v>178</v>
      </c>
      <c r="S42" s="3">
        <v>0</v>
      </c>
      <c r="T42" s="3">
        <v>0</v>
      </c>
      <c r="U42" s="3">
        <v>0</v>
      </c>
      <c r="V42" s="3">
        <v>40380</v>
      </c>
      <c r="W42" s="3">
        <v>0</v>
      </c>
      <c r="X42" s="3">
        <v>0</v>
      </c>
      <c r="Y42" s="3">
        <v>0</v>
      </c>
      <c r="Z42" s="3">
        <v>50973</v>
      </c>
      <c r="AA42" s="3">
        <v>0</v>
      </c>
      <c r="AB42" s="3">
        <v>0</v>
      </c>
      <c r="AC42" s="3">
        <v>90712</v>
      </c>
      <c r="AD42" s="208">
        <f t="shared" si="157"/>
        <v>88156</v>
      </c>
      <c r="AE42" s="93">
        <f t="shared" si="151"/>
        <v>270221</v>
      </c>
      <c r="AG42" s="598"/>
      <c r="AH42" s="260" t="s">
        <v>178</v>
      </c>
      <c r="AI42" s="3">
        <v>0</v>
      </c>
      <c r="AJ42" s="3">
        <v>0</v>
      </c>
      <c r="AK42" s="3">
        <v>0</v>
      </c>
      <c r="AL42" s="3">
        <v>0</v>
      </c>
      <c r="AM42" s="3">
        <v>0</v>
      </c>
      <c r="AN42" s="3">
        <v>0</v>
      </c>
      <c r="AO42" s="3">
        <v>0</v>
      </c>
      <c r="AP42" s="3">
        <v>0</v>
      </c>
      <c r="AQ42" s="3">
        <v>0</v>
      </c>
      <c r="AR42" s="3">
        <v>0</v>
      </c>
      <c r="AS42" s="3">
        <v>0</v>
      </c>
      <c r="AT42" s="208">
        <f t="shared" si="152"/>
        <v>0</v>
      </c>
      <c r="AU42" s="93">
        <f t="shared" si="153"/>
        <v>0</v>
      </c>
      <c r="AW42" s="598"/>
      <c r="AX42" s="260" t="s">
        <v>178</v>
      </c>
      <c r="AY42" s="3">
        <v>0</v>
      </c>
      <c r="AZ42" s="3">
        <v>0</v>
      </c>
      <c r="BA42" s="3">
        <v>0</v>
      </c>
      <c r="BB42" s="3">
        <v>0</v>
      </c>
      <c r="BC42" s="3">
        <v>0</v>
      </c>
      <c r="BD42" s="3">
        <v>0</v>
      </c>
      <c r="BE42" s="3">
        <v>0</v>
      </c>
      <c r="BF42" s="3">
        <v>0</v>
      </c>
      <c r="BG42" s="3">
        <v>0</v>
      </c>
      <c r="BH42" s="3">
        <v>0</v>
      </c>
      <c r="BI42" s="3">
        <v>0</v>
      </c>
      <c r="BJ42" s="208">
        <f t="shared" si="154"/>
        <v>0</v>
      </c>
      <c r="BK42" s="93">
        <f t="shared" si="155"/>
        <v>0</v>
      </c>
      <c r="BM42">
        <v>33523</v>
      </c>
      <c r="BN42">
        <v>3616930</v>
      </c>
      <c r="BO42">
        <v>0</v>
      </c>
      <c r="BP42">
        <v>0</v>
      </c>
      <c r="BQ42">
        <v>0</v>
      </c>
      <c r="BR42">
        <v>0</v>
      </c>
      <c r="BS42">
        <v>0</v>
      </c>
      <c r="BU42">
        <v>0</v>
      </c>
      <c r="BV42">
        <v>88156</v>
      </c>
      <c r="BW42">
        <v>0</v>
      </c>
      <c r="BX42">
        <v>0</v>
      </c>
      <c r="BY42">
        <v>0</v>
      </c>
      <c r="BZ42">
        <v>0</v>
      </c>
      <c r="CA42">
        <v>0</v>
      </c>
      <c r="CC42">
        <v>0</v>
      </c>
      <c r="CD42">
        <v>0</v>
      </c>
      <c r="CE42">
        <v>0</v>
      </c>
      <c r="CF42">
        <v>0</v>
      </c>
      <c r="CG42">
        <v>0</v>
      </c>
      <c r="CH42">
        <v>0</v>
      </c>
      <c r="CI42">
        <v>0</v>
      </c>
      <c r="CK42">
        <v>0</v>
      </c>
      <c r="CL42">
        <v>0</v>
      </c>
      <c r="CM42">
        <v>0</v>
      </c>
      <c r="CN42">
        <v>0</v>
      </c>
      <c r="CO42">
        <v>0</v>
      </c>
      <c r="CP42">
        <v>0</v>
      </c>
      <c r="CQ42">
        <v>0</v>
      </c>
    </row>
    <row r="43" spans="1:95" x14ac:dyDescent="0.3">
      <c r="A43" s="598"/>
      <c r="B43" s="260" t="s">
        <v>179</v>
      </c>
      <c r="C43" s="3">
        <v>0</v>
      </c>
      <c r="D43" s="3">
        <v>11501</v>
      </c>
      <c r="E43" s="3">
        <v>0</v>
      </c>
      <c r="F43" s="3">
        <v>0</v>
      </c>
      <c r="G43" s="3">
        <v>120665</v>
      </c>
      <c r="H43" s="3">
        <v>3806</v>
      </c>
      <c r="I43" s="3">
        <v>0</v>
      </c>
      <c r="J43" s="3">
        <v>0</v>
      </c>
      <c r="K43" s="3">
        <v>0</v>
      </c>
      <c r="L43" s="3">
        <v>43942</v>
      </c>
      <c r="M43" s="3">
        <v>25756</v>
      </c>
      <c r="N43" s="208">
        <f t="shared" si="156"/>
        <v>5754229</v>
      </c>
      <c r="O43" s="93">
        <f t="shared" si="150"/>
        <v>5959899</v>
      </c>
      <c r="Q43" s="598"/>
      <c r="R43" s="260" t="s">
        <v>179</v>
      </c>
      <c r="S43" s="3">
        <v>0</v>
      </c>
      <c r="T43" s="3">
        <v>0</v>
      </c>
      <c r="U43" s="3">
        <v>0</v>
      </c>
      <c r="V43" s="3">
        <v>0</v>
      </c>
      <c r="W43" s="3">
        <v>0</v>
      </c>
      <c r="X43" s="3">
        <v>0</v>
      </c>
      <c r="Y43" s="3">
        <v>0</v>
      </c>
      <c r="Z43" s="3">
        <v>150418</v>
      </c>
      <c r="AA43" s="3">
        <v>182675</v>
      </c>
      <c r="AB43" s="3">
        <v>197490</v>
      </c>
      <c r="AC43" s="3">
        <v>96839</v>
      </c>
      <c r="AD43" s="208">
        <f t="shared" si="157"/>
        <v>2324478</v>
      </c>
      <c r="AE43" s="93">
        <f t="shared" si="151"/>
        <v>2951900</v>
      </c>
      <c r="AG43" s="598"/>
      <c r="AH43" s="260" t="s">
        <v>179</v>
      </c>
      <c r="AI43" s="3">
        <v>0</v>
      </c>
      <c r="AJ43" s="3">
        <v>0</v>
      </c>
      <c r="AK43" s="3">
        <v>0</v>
      </c>
      <c r="AL43" s="3">
        <v>0</v>
      </c>
      <c r="AM43" s="3">
        <v>0</v>
      </c>
      <c r="AN43" s="3">
        <v>0</v>
      </c>
      <c r="AO43" s="3">
        <v>0</v>
      </c>
      <c r="AP43" s="3">
        <v>0</v>
      </c>
      <c r="AQ43" s="3">
        <v>0</v>
      </c>
      <c r="AR43" s="3">
        <v>0</v>
      </c>
      <c r="AS43" s="3">
        <v>0</v>
      </c>
      <c r="AT43" s="208">
        <f t="shared" si="152"/>
        <v>0</v>
      </c>
      <c r="AU43" s="93">
        <f t="shared" si="153"/>
        <v>0</v>
      </c>
      <c r="AW43" s="598"/>
      <c r="AX43" s="260" t="s">
        <v>179</v>
      </c>
      <c r="AY43" s="3">
        <v>0</v>
      </c>
      <c r="AZ43" s="3">
        <v>0</v>
      </c>
      <c r="BA43" s="3">
        <v>0</v>
      </c>
      <c r="BB43" s="3">
        <v>73355</v>
      </c>
      <c r="BC43" s="3">
        <v>23201</v>
      </c>
      <c r="BD43" s="3">
        <v>0</v>
      </c>
      <c r="BE43" s="3">
        <v>0</v>
      </c>
      <c r="BF43" s="3">
        <v>0</v>
      </c>
      <c r="BG43" s="3">
        <v>0</v>
      </c>
      <c r="BH43" s="3">
        <v>0</v>
      </c>
      <c r="BI43" s="3">
        <v>0</v>
      </c>
      <c r="BJ43" s="208">
        <f t="shared" si="154"/>
        <v>0</v>
      </c>
      <c r="BK43" s="93">
        <f t="shared" si="155"/>
        <v>96556</v>
      </c>
      <c r="BM43">
        <v>547587</v>
      </c>
      <c r="BN43">
        <v>5206642</v>
      </c>
      <c r="BO43">
        <v>0</v>
      </c>
      <c r="BP43">
        <v>0</v>
      </c>
      <c r="BQ43">
        <v>0</v>
      </c>
      <c r="BR43">
        <v>0</v>
      </c>
      <c r="BS43">
        <v>0</v>
      </c>
      <c r="BU43">
        <v>434333</v>
      </c>
      <c r="BV43">
        <v>1890145</v>
      </c>
      <c r="BW43">
        <v>0</v>
      </c>
      <c r="BX43">
        <v>0</v>
      </c>
      <c r="BY43">
        <v>0</v>
      </c>
      <c r="BZ43">
        <v>0</v>
      </c>
      <c r="CA43">
        <v>0</v>
      </c>
      <c r="CC43">
        <v>0</v>
      </c>
      <c r="CD43">
        <v>0</v>
      </c>
      <c r="CE43">
        <v>0</v>
      </c>
      <c r="CF43">
        <v>0</v>
      </c>
      <c r="CG43">
        <v>0</v>
      </c>
      <c r="CH43">
        <v>0</v>
      </c>
      <c r="CI43">
        <v>0</v>
      </c>
      <c r="CK43">
        <v>0</v>
      </c>
      <c r="CL43">
        <v>0</v>
      </c>
      <c r="CM43">
        <v>0</v>
      </c>
      <c r="CN43">
        <v>0</v>
      </c>
      <c r="CO43">
        <v>0</v>
      </c>
      <c r="CP43">
        <v>0</v>
      </c>
      <c r="CQ43">
        <v>0</v>
      </c>
    </row>
    <row r="44" spans="1:95" x14ac:dyDescent="0.3">
      <c r="A44" s="598"/>
      <c r="B44" s="260" t="s">
        <v>180</v>
      </c>
      <c r="C44" s="3">
        <v>0</v>
      </c>
      <c r="D44" s="3">
        <v>0</v>
      </c>
      <c r="E44" s="3">
        <v>0</v>
      </c>
      <c r="F44" s="3">
        <v>0</v>
      </c>
      <c r="G44" s="3">
        <v>0</v>
      </c>
      <c r="H44" s="3">
        <v>0</v>
      </c>
      <c r="I44" s="3">
        <v>0</v>
      </c>
      <c r="J44" s="3">
        <v>0</v>
      </c>
      <c r="K44" s="3">
        <v>0</v>
      </c>
      <c r="L44" s="3">
        <v>0</v>
      </c>
      <c r="M44" s="3">
        <v>0</v>
      </c>
      <c r="N44" s="208">
        <f t="shared" si="156"/>
        <v>0</v>
      </c>
      <c r="O44" s="93">
        <f t="shared" si="150"/>
        <v>0</v>
      </c>
      <c r="Q44" s="598"/>
      <c r="R44" s="260" t="s">
        <v>180</v>
      </c>
      <c r="S44" s="3">
        <v>0</v>
      </c>
      <c r="T44" s="3">
        <v>0</v>
      </c>
      <c r="U44" s="3">
        <v>0</v>
      </c>
      <c r="V44" s="3">
        <v>0</v>
      </c>
      <c r="W44" s="3">
        <v>0</v>
      </c>
      <c r="X44" s="3">
        <v>0</v>
      </c>
      <c r="Y44" s="3">
        <v>0</v>
      </c>
      <c r="Z44" s="3">
        <v>0</v>
      </c>
      <c r="AA44" s="3">
        <v>0</v>
      </c>
      <c r="AB44" s="3">
        <v>0</v>
      </c>
      <c r="AC44" s="3">
        <v>0</v>
      </c>
      <c r="AD44" s="208">
        <f t="shared" si="157"/>
        <v>0</v>
      </c>
      <c r="AE44" s="93">
        <f t="shared" si="151"/>
        <v>0</v>
      </c>
      <c r="AG44" s="598"/>
      <c r="AH44" s="260" t="s">
        <v>180</v>
      </c>
      <c r="AI44" s="3">
        <v>0</v>
      </c>
      <c r="AJ44" s="3">
        <v>0</v>
      </c>
      <c r="AK44" s="3">
        <v>0</v>
      </c>
      <c r="AL44" s="3">
        <v>0</v>
      </c>
      <c r="AM44" s="3">
        <v>0</v>
      </c>
      <c r="AN44" s="3">
        <v>0</v>
      </c>
      <c r="AO44" s="3">
        <v>0</v>
      </c>
      <c r="AP44" s="3">
        <v>0</v>
      </c>
      <c r="AQ44" s="3">
        <v>0</v>
      </c>
      <c r="AR44" s="3">
        <v>0</v>
      </c>
      <c r="AS44" s="3">
        <v>0</v>
      </c>
      <c r="AT44" s="208">
        <f t="shared" si="152"/>
        <v>0</v>
      </c>
      <c r="AU44" s="93">
        <f t="shared" si="153"/>
        <v>0</v>
      </c>
      <c r="AW44" s="598"/>
      <c r="AX44" s="260" t="s">
        <v>180</v>
      </c>
      <c r="AY44" s="3">
        <v>0</v>
      </c>
      <c r="AZ44" s="3">
        <v>0</v>
      </c>
      <c r="BA44" s="3">
        <v>0</v>
      </c>
      <c r="BB44" s="3">
        <v>0</v>
      </c>
      <c r="BC44" s="3">
        <v>0</v>
      </c>
      <c r="BD44" s="3">
        <v>0</v>
      </c>
      <c r="BE44" s="3">
        <v>0</v>
      </c>
      <c r="BF44" s="3">
        <v>0</v>
      </c>
      <c r="BG44" s="3">
        <v>0</v>
      </c>
      <c r="BH44" s="3">
        <v>0</v>
      </c>
      <c r="BI44" s="3">
        <v>0</v>
      </c>
      <c r="BJ44" s="208">
        <f t="shared" si="154"/>
        <v>0</v>
      </c>
      <c r="BK44" s="93">
        <f t="shared" si="155"/>
        <v>0</v>
      </c>
      <c r="BM44">
        <v>0</v>
      </c>
      <c r="BN44">
        <v>0</v>
      </c>
      <c r="BO44">
        <v>0</v>
      </c>
      <c r="BP44">
        <v>0</v>
      </c>
      <c r="BQ44">
        <v>0</v>
      </c>
      <c r="BR44">
        <v>0</v>
      </c>
      <c r="BS44">
        <v>0</v>
      </c>
      <c r="BU44">
        <v>0</v>
      </c>
      <c r="BV44">
        <v>0</v>
      </c>
      <c r="BW44">
        <v>0</v>
      </c>
      <c r="BX44">
        <v>0</v>
      </c>
      <c r="BY44">
        <v>0</v>
      </c>
      <c r="BZ44">
        <v>0</v>
      </c>
      <c r="CA44">
        <v>0</v>
      </c>
      <c r="CC44">
        <v>0</v>
      </c>
      <c r="CD44">
        <v>0</v>
      </c>
      <c r="CE44">
        <v>0</v>
      </c>
      <c r="CF44">
        <v>0</v>
      </c>
      <c r="CG44">
        <v>0</v>
      </c>
      <c r="CH44">
        <v>0</v>
      </c>
      <c r="CI44">
        <v>0</v>
      </c>
      <c r="CK44">
        <v>0</v>
      </c>
      <c r="CL44">
        <v>0</v>
      </c>
      <c r="CM44">
        <v>0</v>
      </c>
      <c r="CN44">
        <v>0</v>
      </c>
      <c r="CO44">
        <v>0</v>
      </c>
      <c r="CP44">
        <v>0</v>
      </c>
      <c r="CQ44">
        <v>0</v>
      </c>
    </row>
    <row r="45" spans="1:95" x14ac:dyDescent="0.3">
      <c r="A45" s="598"/>
      <c r="B45" s="260" t="s">
        <v>181</v>
      </c>
      <c r="C45" s="3">
        <v>0</v>
      </c>
      <c r="D45" s="3">
        <v>0</v>
      </c>
      <c r="E45" s="3">
        <v>0</v>
      </c>
      <c r="F45" s="3">
        <v>0</v>
      </c>
      <c r="G45" s="3">
        <v>0</v>
      </c>
      <c r="H45" s="3">
        <v>0</v>
      </c>
      <c r="I45" s="3">
        <v>0</v>
      </c>
      <c r="J45" s="3">
        <v>0</v>
      </c>
      <c r="K45" s="3">
        <v>0</v>
      </c>
      <c r="L45" s="3">
        <v>0</v>
      </c>
      <c r="M45" s="3">
        <v>0</v>
      </c>
      <c r="N45" s="208">
        <f t="shared" si="156"/>
        <v>0</v>
      </c>
      <c r="O45" s="93">
        <f t="shared" si="150"/>
        <v>0</v>
      </c>
      <c r="Q45" s="598"/>
      <c r="R45" s="260" t="s">
        <v>181</v>
      </c>
      <c r="S45" s="3">
        <v>0</v>
      </c>
      <c r="T45" s="3">
        <v>0</v>
      </c>
      <c r="U45" s="3">
        <v>0</v>
      </c>
      <c r="V45" s="3">
        <v>0</v>
      </c>
      <c r="W45" s="3">
        <v>0</v>
      </c>
      <c r="X45" s="3">
        <v>0</v>
      </c>
      <c r="Y45" s="3">
        <v>0</v>
      </c>
      <c r="Z45" s="3">
        <v>0</v>
      </c>
      <c r="AA45" s="3">
        <v>0</v>
      </c>
      <c r="AB45" s="3">
        <v>0</v>
      </c>
      <c r="AC45" s="3">
        <v>0</v>
      </c>
      <c r="AD45" s="208">
        <f t="shared" si="157"/>
        <v>0</v>
      </c>
      <c r="AE45" s="93">
        <f t="shared" si="151"/>
        <v>0</v>
      </c>
      <c r="AG45" s="598"/>
      <c r="AH45" s="260" t="s">
        <v>181</v>
      </c>
      <c r="AI45" s="3">
        <v>0</v>
      </c>
      <c r="AJ45" s="3">
        <v>0</v>
      </c>
      <c r="AK45" s="3">
        <v>0</v>
      </c>
      <c r="AL45" s="3">
        <v>0</v>
      </c>
      <c r="AM45" s="3">
        <v>0</v>
      </c>
      <c r="AN45" s="3">
        <v>0</v>
      </c>
      <c r="AO45" s="3">
        <v>0</v>
      </c>
      <c r="AP45" s="3">
        <v>0</v>
      </c>
      <c r="AQ45" s="3">
        <v>0</v>
      </c>
      <c r="AR45" s="3">
        <v>0</v>
      </c>
      <c r="AS45" s="3">
        <v>0</v>
      </c>
      <c r="AT45" s="208">
        <f t="shared" si="152"/>
        <v>0</v>
      </c>
      <c r="AU45" s="93">
        <f t="shared" si="153"/>
        <v>0</v>
      </c>
      <c r="AW45" s="598"/>
      <c r="AX45" s="260" t="s">
        <v>181</v>
      </c>
      <c r="AY45" s="3">
        <v>0</v>
      </c>
      <c r="AZ45" s="3">
        <v>0</v>
      </c>
      <c r="BA45" s="3">
        <v>0</v>
      </c>
      <c r="BB45" s="3">
        <v>0</v>
      </c>
      <c r="BC45" s="3">
        <v>0</v>
      </c>
      <c r="BD45" s="3">
        <v>0</v>
      </c>
      <c r="BE45" s="3">
        <v>0</v>
      </c>
      <c r="BF45" s="3">
        <v>0</v>
      </c>
      <c r="BG45" s="3">
        <v>0</v>
      </c>
      <c r="BH45" s="3">
        <v>0</v>
      </c>
      <c r="BI45" s="3">
        <v>0</v>
      </c>
      <c r="BJ45" s="208">
        <f t="shared" si="154"/>
        <v>0</v>
      </c>
      <c r="BK45" s="93">
        <f t="shared" si="155"/>
        <v>0</v>
      </c>
      <c r="BM45">
        <v>0</v>
      </c>
      <c r="BN45">
        <v>0</v>
      </c>
      <c r="BO45">
        <v>0</v>
      </c>
      <c r="BP45">
        <v>0</v>
      </c>
      <c r="BQ45">
        <v>0</v>
      </c>
      <c r="BR45">
        <v>0</v>
      </c>
      <c r="BS45">
        <v>0</v>
      </c>
      <c r="BU45">
        <v>0</v>
      </c>
      <c r="BV45">
        <v>0</v>
      </c>
      <c r="BW45">
        <v>0</v>
      </c>
      <c r="BX45">
        <v>0</v>
      </c>
      <c r="BY45">
        <v>0</v>
      </c>
      <c r="BZ45">
        <v>0</v>
      </c>
      <c r="CA45">
        <v>0</v>
      </c>
      <c r="CC45">
        <v>0</v>
      </c>
      <c r="CD45">
        <v>0</v>
      </c>
      <c r="CE45">
        <v>0</v>
      </c>
      <c r="CF45">
        <v>0</v>
      </c>
      <c r="CG45">
        <v>0</v>
      </c>
      <c r="CH45">
        <v>0</v>
      </c>
      <c r="CI45">
        <v>0</v>
      </c>
      <c r="CK45">
        <v>0</v>
      </c>
      <c r="CL45">
        <v>0</v>
      </c>
      <c r="CM45">
        <v>0</v>
      </c>
      <c r="CN45">
        <v>0</v>
      </c>
      <c r="CO45">
        <v>0</v>
      </c>
      <c r="CP45">
        <v>0</v>
      </c>
      <c r="CQ45">
        <v>0</v>
      </c>
    </row>
    <row r="46" spans="1:95" x14ac:dyDescent="0.3">
      <c r="A46" s="598"/>
      <c r="B46" s="260" t="s">
        <v>182</v>
      </c>
      <c r="C46" s="3">
        <v>0</v>
      </c>
      <c r="D46" s="3">
        <v>0</v>
      </c>
      <c r="E46" s="3">
        <v>0</v>
      </c>
      <c r="F46" s="3">
        <v>0</v>
      </c>
      <c r="G46" s="3">
        <v>0</v>
      </c>
      <c r="H46" s="3">
        <v>0</v>
      </c>
      <c r="I46" s="3">
        <v>0</v>
      </c>
      <c r="J46" s="3">
        <v>0</v>
      </c>
      <c r="K46" s="3">
        <v>0</v>
      </c>
      <c r="L46" s="3">
        <v>0</v>
      </c>
      <c r="M46" s="3">
        <v>0</v>
      </c>
      <c r="N46" s="208">
        <f t="shared" si="156"/>
        <v>0</v>
      </c>
      <c r="O46" s="93">
        <f t="shared" si="150"/>
        <v>0</v>
      </c>
      <c r="Q46" s="598"/>
      <c r="R46" s="260" t="s">
        <v>182</v>
      </c>
      <c r="S46" s="3">
        <v>0</v>
      </c>
      <c r="T46" s="3">
        <v>0</v>
      </c>
      <c r="U46" s="3">
        <v>0</v>
      </c>
      <c r="V46" s="3">
        <v>0</v>
      </c>
      <c r="W46" s="3">
        <v>0</v>
      </c>
      <c r="X46" s="3">
        <v>0</v>
      </c>
      <c r="Y46" s="3">
        <v>0</v>
      </c>
      <c r="Z46" s="3">
        <v>0</v>
      </c>
      <c r="AA46" s="3">
        <v>0</v>
      </c>
      <c r="AB46" s="3">
        <v>0</v>
      </c>
      <c r="AC46" s="3">
        <v>0</v>
      </c>
      <c r="AD46" s="208">
        <f t="shared" si="157"/>
        <v>0</v>
      </c>
      <c r="AE46" s="93">
        <f t="shared" si="151"/>
        <v>0</v>
      </c>
      <c r="AG46" s="598"/>
      <c r="AH46" s="260" t="s">
        <v>182</v>
      </c>
      <c r="AI46" s="3">
        <v>0</v>
      </c>
      <c r="AJ46" s="3">
        <v>0</v>
      </c>
      <c r="AK46" s="3">
        <v>0</v>
      </c>
      <c r="AL46" s="3">
        <v>0</v>
      </c>
      <c r="AM46" s="3">
        <v>0</v>
      </c>
      <c r="AN46" s="3">
        <v>0</v>
      </c>
      <c r="AO46" s="3">
        <v>0</v>
      </c>
      <c r="AP46" s="3">
        <v>0</v>
      </c>
      <c r="AQ46" s="3">
        <v>0</v>
      </c>
      <c r="AR46" s="3">
        <v>0</v>
      </c>
      <c r="AS46" s="3">
        <v>0</v>
      </c>
      <c r="AT46" s="208">
        <f t="shared" si="152"/>
        <v>0</v>
      </c>
      <c r="AU46" s="93">
        <f t="shared" si="153"/>
        <v>0</v>
      </c>
      <c r="AW46" s="598"/>
      <c r="AX46" s="260" t="s">
        <v>182</v>
      </c>
      <c r="AY46" s="3">
        <v>0</v>
      </c>
      <c r="AZ46" s="3">
        <v>0</v>
      </c>
      <c r="BA46" s="3">
        <v>0</v>
      </c>
      <c r="BB46" s="3">
        <v>0</v>
      </c>
      <c r="BC46" s="3">
        <v>0</v>
      </c>
      <c r="BD46" s="3">
        <v>0</v>
      </c>
      <c r="BE46" s="3">
        <v>0</v>
      </c>
      <c r="BF46" s="3">
        <v>0</v>
      </c>
      <c r="BG46" s="3">
        <v>0</v>
      </c>
      <c r="BH46" s="3">
        <v>0</v>
      </c>
      <c r="BI46" s="3">
        <v>0</v>
      </c>
      <c r="BJ46" s="208">
        <f t="shared" si="154"/>
        <v>0</v>
      </c>
      <c r="BK46" s="93">
        <f t="shared" si="155"/>
        <v>0</v>
      </c>
      <c r="BM46">
        <v>0</v>
      </c>
      <c r="BN46">
        <v>0</v>
      </c>
      <c r="BO46">
        <v>0</v>
      </c>
      <c r="BP46">
        <v>0</v>
      </c>
      <c r="BQ46">
        <v>0</v>
      </c>
      <c r="BR46">
        <v>0</v>
      </c>
      <c r="BS46">
        <v>0</v>
      </c>
      <c r="BU46">
        <v>0</v>
      </c>
      <c r="BV46">
        <v>0</v>
      </c>
      <c r="BW46">
        <v>0</v>
      </c>
      <c r="BX46">
        <v>0</v>
      </c>
      <c r="BY46">
        <v>0</v>
      </c>
      <c r="BZ46">
        <v>0</v>
      </c>
      <c r="CA46">
        <v>0</v>
      </c>
      <c r="CC46">
        <v>0</v>
      </c>
      <c r="CD46">
        <v>0</v>
      </c>
      <c r="CE46">
        <v>0</v>
      </c>
      <c r="CF46">
        <v>0</v>
      </c>
      <c r="CG46">
        <v>0</v>
      </c>
      <c r="CH46">
        <v>0</v>
      </c>
      <c r="CI46">
        <v>0</v>
      </c>
      <c r="CK46">
        <v>0</v>
      </c>
      <c r="CL46">
        <v>0</v>
      </c>
      <c r="CM46">
        <v>0</v>
      </c>
      <c r="CN46">
        <v>0</v>
      </c>
      <c r="CO46">
        <v>0</v>
      </c>
      <c r="CP46">
        <v>0</v>
      </c>
      <c r="CQ46">
        <v>0</v>
      </c>
    </row>
    <row r="47" spans="1:95" ht="16.5" customHeight="1" x14ac:dyDescent="0.3">
      <c r="A47" s="598"/>
      <c r="B47" s="260" t="s">
        <v>183</v>
      </c>
      <c r="C47" s="3">
        <v>0</v>
      </c>
      <c r="D47" s="3">
        <v>0</v>
      </c>
      <c r="E47" s="3">
        <v>0</v>
      </c>
      <c r="F47" s="3">
        <v>0</v>
      </c>
      <c r="G47" s="3">
        <v>0</v>
      </c>
      <c r="H47" s="3">
        <v>0</v>
      </c>
      <c r="I47" s="3">
        <v>0</v>
      </c>
      <c r="J47" s="3">
        <v>0</v>
      </c>
      <c r="K47" s="3">
        <v>0</v>
      </c>
      <c r="L47" s="3">
        <v>0</v>
      </c>
      <c r="M47" s="3">
        <v>0</v>
      </c>
      <c r="N47" s="208">
        <f t="shared" si="156"/>
        <v>0</v>
      </c>
      <c r="O47" s="93">
        <f t="shared" si="150"/>
        <v>0</v>
      </c>
      <c r="Q47" s="598"/>
      <c r="R47" s="260" t="s">
        <v>183</v>
      </c>
      <c r="S47" s="3">
        <v>0</v>
      </c>
      <c r="T47" s="3">
        <v>0</v>
      </c>
      <c r="U47" s="3">
        <v>0</v>
      </c>
      <c r="V47" s="3">
        <v>0</v>
      </c>
      <c r="W47" s="3">
        <v>1343869</v>
      </c>
      <c r="X47" s="3">
        <v>0</v>
      </c>
      <c r="Y47" s="3">
        <v>0</v>
      </c>
      <c r="Z47" s="3">
        <v>0</v>
      </c>
      <c r="AA47" s="3">
        <v>0</v>
      </c>
      <c r="AB47" s="3">
        <v>0</v>
      </c>
      <c r="AC47" s="3">
        <v>0</v>
      </c>
      <c r="AD47" s="208">
        <f t="shared" si="157"/>
        <v>0</v>
      </c>
      <c r="AE47" s="93">
        <f t="shared" si="151"/>
        <v>1343869</v>
      </c>
      <c r="AG47" s="598"/>
      <c r="AH47" s="260" t="s">
        <v>183</v>
      </c>
      <c r="AI47" s="3">
        <v>0</v>
      </c>
      <c r="AJ47" s="3">
        <v>0</v>
      </c>
      <c r="AK47" s="3">
        <v>0</v>
      </c>
      <c r="AL47" s="3">
        <v>0</v>
      </c>
      <c r="AM47" s="3">
        <v>0</v>
      </c>
      <c r="AN47" s="3">
        <v>0</v>
      </c>
      <c r="AO47" s="3">
        <v>0</v>
      </c>
      <c r="AP47" s="3">
        <v>0</v>
      </c>
      <c r="AQ47" s="3">
        <v>0</v>
      </c>
      <c r="AR47" s="3">
        <v>0</v>
      </c>
      <c r="AS47" s="3">
        <v>0</v>
      </c>
      <c r="AT47" s="208">
        <f t="shared" si="152"/>
        <v>0</v>
      </c>
      <c r="AU47" s="93">
        <f t="shared" si="153"/>
        <v>0</v>
      </c>
      <c r="AW47" s="598"/>
      <c r="AX47" s="260" t="s">
        <v>183</v>
      </c>
      <c r="AY47" s="3">
        <v>0</v>
      </c>
      <c r="AZ47" s="3">
        <v>0</v>
      </c>
      <c r="BA47" s="3">
        <v>0</v>
      </c>
      <c r="BB47" s="3">
        <v>0</v>
      </c>
      <c r="BC47" s="3">
        <v>0</v>
      </c>
      <c r="BD47" s="3">
        <v>0</v>
      </c>
      <c r="BE47" s="3">
        <v>0</v>
      </c>
      <c r="BF47" s="3">
        <v>0</v>
      </c>
      <c r="BG47" s="3">
        <v>0</v>
      </c>
      <c r="BH47" s="3">
        <v>0</v>
      </c>
      <c r="BI47" s="3">
        <v>0</v>
      </c>
      <c r="BJ47" s="208">
        <f t="shared" si="154"/>
        <v>0</v>
      </c>
      <c r="BK47" s="93">
        <f t="shared" si="155"/>
        <v>0</v>
      </c>
      <c r="BM47">
        <v>0</v>
      </c>
      <c r="BN47">
        <v>0</v>
      </c>
      <c r="BO47">
        <v>0</v>
      </c>
      <c r="BP47">
        <v>0</v>
      </c>
      <c r="BQ47">
        <v>0</v>
      </c>
      <c r="BR47">
        <v>0</v>
      </c>
      <c r="BS47">
        <v>0</v>
      </c>
      <c r="BU47">
        <v>0</v>
      </c>
      <c r="BV47">
        <v>0</v>
      </c>
      <c r="BW47">
        <v>0</v>
      </c>
      <c r="BX47">
        <v>0</v>
      </c>
      <c r="BY47">
        <v>0</v>
      </c>
      <c r="BZ47">
        <v>0</v>
      </c>
      <c r="CA47">
        <v>0</v>
      </c>
      <c r="CC47">
        <v>0</v>
      </c>
      <c r="CD47">
        <v>0</v>
      </c>
      <c r="CE47">
        <v>0</v>
      </c>
      <c r="CF47">
        <v>0</v>
      </c>
      <c r="CG47">
        <v>0</v>
      </c>
      <c r="CH47">
        <v>0</v>
      </c>
      <c r="CI47">
        <v>0</v>
      </c>
      <c r="CK47">
        <v>0</v>
      </c>
      <c r="CL47">
        <v>0</v>
      </c>
      <c r="CM47">
        <v>0</v>
      </c>
      <c r="CN47">
        <v>0</v>
      </c>
      <c r="CO47">
        <v>0</v>
      </c>
      <c r="CP47">
        <v>0</v>
      </c>
      <c r="CQ47">
        <v>0</v>
      </c>
    </row>
    <row r="48" spans="1:95" ht="15" thickBot="1" x14ac:dyDescent="0.35">
      <c r="A48" s="599"/>
      <c r="B48" s="260" t="s">
        <v>184</v>
      </c>
      <c r="C48" s="3">
        <v>0</v>
      </c>
      <c r="D48" s="3">
        <v>0</v>
      </c>
      <c r="E48" s="3">
        <v>0</v>
      </c>
      <c r="F48" s="3">
        <v>0</v>
      </c>
      <c r="G48" s="3">
        <v>0</v>
      </c>
      <c r="H48" s="3">
        <v>0</v>
      </c>
      <c r="I48" s="3">
        <v>0</v>
      </c>
      <c r="J48" s="3">
        <v>0</v>
      </c>
      <c r="K48" s="3">
        <v>0</v>
      </c>
      <c r="L48" s="3">
        <v>0</v>
      </c>
      <c r="M48" s="3">
        <v>0</v>
      </c>
      <c r="N48" s="208">
        <f t="shared" si="156"/>
        <v>0</v>
      </c>
      <c r="O48" s="93">
        <f t="shared" si="150"/>
        <v>0</v>
      </c>
      <c r="Q48" s="599"/>
      <c r="R48" s="260" t="s">
        <v>184</v>
      </c>
      <c r="S48" s="3">
        <v>0</v>
      </c>
      <c r="T48" s="3">
        <v>0</v>
      </c>
      <c r="U48" s="3">
        <v>0</v>
      </c>
      <c r="V48" s="3">
        <v>0</v>
      </c>
      <c r="W48" s="3">
        <v>0</v>
      </c>
      <c r="X48" s="3">
        <v>0</v>
      </c>
      <c r="Y48" s="3">
        <v>0</v>
      </c>
      <c r="Z48" s="3">
        <v>0</v>
      </c>
      <c r="AA48" s="3">
        <v>0</v>
      </c>
      <c r="AB48" s="3">
        <v>0</v>
      </c>
      <c r="AC48" s="3">
        <v>0</v>
      </c>
      <c r="AD48" s="208">
        <f t="shared" si="157"/>
        <v>0</v>
      </c>
      <c r="AE48" s="93">
        <f t="shared" si="151"/>
        <v>0</v>
      </c>
      <c r="AG48" s="599"/>
      <c r="AH48" s="260" t="s">
        <v>184</v>
      </c>
      <c r="AI48" s="3">
        <v>0</v>
      </c>
      <c r="AJ48" s="3">
        <v>0</v>
      </c>
      <c r="AK48" s="3">
        <v>0</v>
      </c>
      <c r="AL48" s="3">
        <v>0</v>
      </c>
      <c r="AM48" s="3">
        <v>0</v>
      </c>
      <c r="AN48" s="3">
        <v>0</v>
      </c>
      <c r="AO48" s="3">
        <v>0</v>
      </c>
      <c r="AP48" s="3">
        <v>0</v>
      </c>
      <c r="AQ48" s="3">
        <v>0</v>
      </c>
      <c r="AR48" s="3">
        <v>0</v>
      </c>
      <c r="AS48" s="3">
        <v>0</v>
      </c>
      <c r="AT48" s="208">
        <f t="shared" si="152"/>
        <v>0</v>
      </c>
      <c r="AU48" s="93">
        <f t="shared" si="153"/>
        <v>0</v>
      </c>
      <c r="AW48" s="599"/>
      <c r="AX48" s="260" t="s">
        <v>184</v>
      </c>
      <c r="AY48" s="3">
        <v>0</v>
      </c>
      <c r="AZ48" s="3">
        <v>0</v>
      </c>
      <c r="BA48" s="3">
        <v>0</v>
      </c>
      <c r="BB48" s="3">
        <v>0</v>
      </c>
      <c r="BC48" s="3">
        <v>0</v>
      </c>
      <c r="BD48" s="3">
        <v>0</v>
      </c>
      <c r="BE48" s="3">
        <v>0</v>
      </c>
      <c r="BF48" s="3">
        <v>0</v>
      </c>
      <c r="BG48" s="3">
        <v>0</v>
      </c>
      <c r="BH48" s="3">
        <v>0</v>
      </c>
      <c r="BI48" s="3">
        <v>0</v>
      </c>
      <c r="BJ48" s="208">
        <f t="shared" si="154"/>
        <v>0</v>
      </c>
      <c r="BK48" s="93">
        <f t="shared" si="155"/>
        <v>0</v>
      </c>
      <c r="BM48">
        <v>0</v>
      </c>
      <c r="BN48">
        <v>0</v>
      </c>
      <c r="BO48">
        <v>0</v>
      </c>
      <c r="BP48">
        <v>0</v>
      </c>
      <c r="BQ48">
        <v>0</v>
      </c>
      <c r="BR48">
        <v>0</v>
      </c>
      <c r="BS48">
        <v>0</v>
      </c>
      <c r="BU48">
        <v>0</v>
      </c>
      <c r="BV48">
        <v>0</v>
      </c>
      <c r="BW48">
        <v>0</v>
      </c>
      <c r="BX48">
        <v>0</v>
      </c>
      <c r="BY48">
        <v>0</v>
      </c>
      <c r="BZ48">
        <v>0</v>
      </c>
      <c r="CA48">
        <v>0</v>
      </c>
      <c r="CC48">
        <v>0</v>
      </c>
      <c r="CD48">
        <v>0</v>
      </c>
      <c r="CE48">
        <v>0</v>
      </c>
      <c r="CF48">
        <v>0</v>
      </c>
      <c r="CG48">
        <v>0</v>
      </c>
      <c r="CH48">
        <v>0</v>
      </c>
      <c r="CI48">
        <v>0</v>
      </c>
      <c r="CK48">
        <v>0</v>
      </c>
      <c r="CL48">
        <v>0</v>
      </c>
      <c r="CM48">
        <v>0</v>
      </c>
      <c r="CN48">
        <v>0</v>
      </c>
      <c r="CO48">
        <v>0</v>
      </c>
      <c r="CP48">
        <v>0</v>
      </c>
      <c r="CQ48">
        <v>0</v>
      </c>
    </row>
    <row r="49" spans="1:95" ht="15" thickBot="1" x14ac:dyDescent="0.35">
      <c r="B49" s="261" t="s">
        <v>139</v>
      </c>
      <c r="C49" s="252">
        <f>SUM(C36:C48)</f>
        <v>0</v>
      </c>
      <c r="D49" s="252">
        <f t="shared" ref="D49" si="158">SUM(D36:D48)</f>
        <v>11501</v>
      </c>
      <c r="E49" s="252">
        <f t="shared" ref="E49" si="159">SUM(E36:E48)</f>
        <v>0</v>
      </c>
      <c r="F49" s="252">
        <f t="shared" ref="F49" si="160">SUM(F36:F48)</f>
        <v>0</v>
      </c>
      <c r="G49" s="252">
        <f t="shared" ref="G49" si="161">SUM(G36:G48)</f>
        <v>120665</v>
      </c>
      <c r="H49" s="252">
        <f t="shared" ref="H49" si="162">SUM(H36:H48)</f>
        <v>3806</v>
      </c>
      <c r="I49" s="252">
        <f t="shared" ref="I49" si="163">SUM(I36:I48)</f>
        <v>0</v>
      </c>
      <c r="J49" s="252">
        <f t="shared" ref="J49" si="164">SUM(J36:J48)</f>
        <v>0</v>
      </c>
      <c r="K49" s="252">
        <f t="shared" ref="K49" si="165">SUM(K36:K48)</f>
        <v>0</v>
      </c>
      <c r="L49" s="252">
        <f t="shared" ref="L49" si="166">SUM(L36:L48)</f>
        <v>43942</v>
      </c>
      <c r="M49" s="252">
        <f t="shared" ref="M49" si="167">SUM(M36:M48)</f>
        <v>25756</v>
      </c>
      <c r="N49" s="263">
        <f t="shared" ref="N49" si="168">SUM(N36:N48)</f>
        <v>9591221</v>
      </c>
      <c r="O49" s="96">
        <f t="shared" si="150"/>
        <v>9796891</v>
      </c>
      <c r="Q49" s="97"/>
      <c r="R49" s="261" t="s">
        <v>139</v>
      </c>
      <c r="S49" s="252">
        <f>SUM(S36:S48)</f>
        <v>0</v>
      </c>
      <c r="T49" s="252">
        <f t="shared" ref="T49" si="169">SUM(T36:T48)</f>
        <v>0</v>
      </c>
      <c r="U49" s="252">
        <f t="shared" ref="U49" si="170">SUM(U36:U48)</f>
        <v>0</v>
      </c>
      <c r="V49" s="252">
        <f t="shared" ref="V49" si="171">SUM(V36:V48)</f>
        <v>87965</v>
      </c>
      <c r="W49" s="252">
        <f t="shared" ref="W49" si="172">SUM(W36:W48)</f>
        <v>1343869</v>
      </c>
      <c r="X49" s="252">
        <f t="shared" ref="X49" si="173">SUM(X36:X48)</f>
        <v>0</v>
      </c>
      <c r="Y49" s="252">
        <f t="shared" ref="Y49" si="174">SUM(Y36:Y48)</f>
        <v>0</v>
      </c>
      <c r="Z49" s="252">
        <f t="shared" ref="Z49" si="175">SUM(Z36:Z48)</f>
        <v>201391</v>
      </c>
      <c r="AA49" s="252">
        <f t="shared" ref="AA49" si="176">SUM(AA36:AA48)</f>
        <v>182675</v>
      </c>
      <c r="AB49" s="252">
        <f t="shared" ref="AB49" si="177">SUM(AB36:AB48)</f>
        <v>209707</v>
      </c>
      <c r="AC49" s="252">
        <f t="shared" ref="AC49" si="178">SUM(AC36:AC48)</f>
        <v>187551</v>
      </c>
      <c r="AD49" s="263">
        <f t="shared" ref="AD49" si="179">SUM(AD36:AD48)</f>
        <v>2998979</v>
      </c>
      <c r="AE49" s="96">
        <f t="shared" si="151"/>
        <v>5212137</v>
      </c>
      <c r="AG49" s="97"/>
      <c r="AH49" s="261" t="s">
        <v>139</v>
      </c>
      <c r="AI49" s="252">
        <f>SUM(AI36:AI48)</f>
        <v>0</v>
      </c>
      <c r="AJ49" s="252">
        <f t="shared" ref="AJ49" si="180">SUM(AJ36:AJ48)</f>
        <v>0</v>
      </c>
      <c r="AK49" s="252">
        <f t="shared" ref="AK49" si="181">SUM(AK36:AK48)</f>
        <v>0</v>
      </c>
      <c r="AL49" s="252">
        <f t="shared" ref="AL49" si="182">SUM(AL36:AL48)</f>
        <v>0</v>
      </c>
      <c r="AM49" s="252">
        <f t="shared" ref="AM49" si="183">SUM(AM36:AM48)</f>
        <v>0</v>
      </c>
      <c r="AN49" s="252">
        <f t="shared" ref="AN49" si="184">SUM(AN36:AN48)</f>
        <v>0</v>
      </c>
      <c r="AO49" s="252">
        <f t="shared" ref="AO49" si="185">SUM(AO36:AO48)</f>
        <v>0</v>
      </c>
      <c r="AP49" s="252">
        <f t="shared" ref="AP49" si="186">SUM(AP36:AP48)</f>
        <v>0</v>
      </c>
      <c r="AQ49" s="252">
        <f t="shared" ref="AQ49" si="187">SUM(AQ36:AQ48)</f>
        <v>0</v>
      </c>
      <c r="AR49" s="252">
        <f t="shared" ref="AR49" si="188">SUM(AR36:AR48)</f>
        <v>0</v>
      </c>
      <c r="AS49" s="252">
        <f t="shared" ref="AS49" si="189">SUM(AS36:AS48)</f>
        <v>0</v>
      </c>
      <c r="AT49" s="263">
        <f t="shared" ref="AT49" si="190">SUM(AT36:AT48)</f>
        <v>0</v>
      </c>
      <c r="AU49" s="96">
        <f t="shared" si="153"/>
        <v>0</v>
      </c>
      <c r="AW49" s="97"/>
      <c r="AX49" s="261" t="s">
        <v>139</v>
      </c>
      <c r="AY49" s="252">
        <f>SUM(AY36:AY48)</f>
        <v>0</v>
      </c>
      <c r="AZ49" s="252">
        <f t="shared" ref="AZ49" si="191">SUM(AZ36:AZ48)</f>
        <v>0</v>
      </c>
      <c r="BA49" s="252">
        <f t="shared" ref="BA49" si="192">SUM(BA36:BA48)</f>
        <v>0</v>
      </c>
      <c r="BB49" s="252">
        <f t="shared" ref="BB49" si="193">SUM(BB36:BB48)</f>
        <v>73355</v>
      </c>
      <c r="BC49" s="252">
        <f t="shared" ref="BC49" si="194">SUM(BC36:BC48)</f>
        <v>23201</v>
      </c>
      <c r="BD49" s="252">
        <f t="shared" ref="BD49" si="195">SUM(BD36:BD48)</f>
        <v>0</v>
      </c>
      <c r="BE49" s="252">
        <f t="shared" ref="BE49" si="196">SUM(BE36:BE48)</f>
        <v>0</v>
      </c>
      <c r="BF49" s="252">
        <f t="shared" ref="BF49" si="197">SUM(BF36:BF48)</f>
        <v>0</v>
      </c>
      <c r="BG49" s="252">
        <f t="shared" ref="BG49" si="198">SUM(BG36:BG48)</f>
        <v>0</v>
      </c>
      <c r="BH49" s="252">
        <f t="shared" ref="BH49" si="199">SUM(BH36:BH48)</f>
        <v>0</v>
      </c>
      <c r="BI49" s="252">
        <f t="shared" ref="BI49" si="200">SUM(BI36:BI48)</f>
        <v>0</v>
      </c>
      <c r="BJ49" s="263">
        <f t="shared" ref="BJ49" si="201">SUM(BJ36:BJ48)</f>
        <v>0</v>
      </c>
      <c r="BK49" s="96">
        <f t="shared" si="155"/>
        <v>96556</v>
      </c>
      <c r="BM49">
        <f t="shared" ref="BM49" si="202">SUM(BM36:BM48)</f>
        <v>729804</v>
      </c>
      <c r="BN49">
        <f t="shared" ref="BN49" si="203">SUM(BN36:BN48)</f>
        <v>8861417</v>
      </c>
      <c r="BO49">
        <f t="shared" ref="BO49" si="204">SUM(BO36:BO48)</f>
        <v>0</v>
      </c>
      <c r="BP49">
        <f t="shared" ref="BP49" si="205">SUM(BP36:BP48)</f>
        <v>0</v>
      </c>
      <c r="BQ49">
        <f t="shared" ref="BQ49" si="206">SUM(BQ36:BQ48)</f>
        <v>0</v>
      </c>
      <c r="BR49">
        <f t="shared" ref="BR49" si="207">SUM(BR36:BR48)</f>
        <v>0</v>
      </c>
      <c r="BS49">
        <f t="shared" ref="BS49" si="208">SUM(BS36:BS48)</f>
        <v>0</v>
      </c>
      <c r="BU49">
        <f t="shared" ref="BU49" si="209">SUM(BU36:BU48)</f>
        <v>434333</v>
      </c>
      <c r="BV49">
        <f t="shared" ref="BV49" si="210">SUM(BV36:BV48)</f>
        <v>2564646</v>
      </c>
      <c r="BW49">
        <f t="shared" ref="BW49" si="211">SUM(BW36:BW48)</f>
        <v>0</v>
      </c>
      <c r="BX49">
        <f t="shared" ref="BX49" si="212">SUM(BX36:BX48)</f>
        <v>0</v>
      </c>
      <c r="BY49">
        <f t="shared" ref="BY49" si="213">SUM(BY36:BY48)</f>
        <v>0</v>
      </c>
      <c r="BZ49">
        <f t="shared" ref="BZ49" si="214">SUM(BZ36:BZ48)</f>
        <v>0</v>
      </c>
      <c r="CA49">
        <f t="shared" ref="CA49" si="215">SUM(CA36:CA48)</f>
        <v>0</v>
      </c>
      <c r="CC49">
        <f t="shared" ref="CC49" si="216">SUM(CC36:CC48)</f>
        <v>0</v>
      </c>
      <c r="CD49">
        <f t="shared" ref="CD49" si="217">SUM(CD36:CD48)</f>
        <v>0</v>
      </c>
      <c r="CE49">
        <f t="shared" ref="CE49" si="218">SUM(CE36:CE48)</f>
        <v>0</v>
      </c>
      <c r="CF49">
        <f t="shared" ref="CF49" si="219">SUM(CF36:CF48)</f>
        <v>0</v>
      </c>
      <c r="CG49">
        <f t="shared" ref="CG49" si="220">SUM(CG36:CG48)</f>
        <v>0</v>
      </c>
      <c r="CH49">
        <f t="shared" ref="CH49" si="221">SUM(CH36:CH48)</f>
        <v>0</v>
      </c>
      <c r="CI49">
        <f t="shared" ref="CI49" si="222">SUM(CI36:CI48)</f>
        <v>0</v>
      </c>
      <c r="CK49">
        <f t="shared" ref="CK49" si="223">SUM(CK36:CK48)</f>
        <v>0</v>
      </c>
      <c r="CL49">
        <f t="shared" ref="CL49" si="224">SUM(CL36:CL48)</f>
        <v>0</v>
      </c>
      <c r="CM49">
        <f t="shared" ref="CM49" si="225">SUM(CM36:CM48)</f>
        <v>0</v>
      </c>
      <c r="CN49">
        <f t="shared" ref="CN49" si="226">SUM(CN36:CN48)</f>
        <v>0</v>
      </c>
      <c r="CO49">
        <f t="shared" ref="CO49" si="227">SUM(CO36:CO48)</f>
        <v>0</v>
      </c>
      <c r="CP49">
        <f t="shared" ref="CP49" si="228">SUM(CP36:CP48)</f>
        <v>0</v>
      </c>
      <c r="CQ49">
        <f t="shared" ref="CQ49" si="229">SUM(CQ36:CQ48)</f>
        <v>0</v>
      </c>
    </row>
    <row r="50" spans="1:95" ht="21.6" thickBot="1" x14ac:dyDescent="0.45">
      <c r="A50" s="99"/>
      <c r="Q50" s="99"/>
      <c r="AG50" s="99"/>
      <c r="AW50" s="99"/>
    </row>
    <row r="51" spans="1:95" ht="21.6" thickBot="1" x14ac:dyDescent="0.45">
      <c r="A51" s="99"/>
      <c r="B51" s="247" t="s">
        <v>117</v>
      </c>
      <c r="C51" s="248">
        <v>43850</v>
      </c>
      <c r="D51" s="248">
        <v>43882</v>
      </c>
      <c r="E51" s="248">
        <v>43914</v>
      </c>
      <c r="F51" s="248">
        <v>43946</v>
      </c>
      <c r="G51" s="248">
        <v>43978</v>
      </c>
      <c r="H51" s="248">
        <v>44010</v>
      </c>
      <c r="I51" s="248">
        <v>44042</v>
      </c>
      <c r="J51" s="248">
        <v>44074</v>
      </c>
      <c r="K51" s="248">
        <v>44076</v>
      </c>
      <c r="L51" s="248">
        <v>44107</v>
      </c>
      <c r="M51" s="248">
        <v>44140</v>
      </c>
      <c r="N51" s="255" t="s">
        <v>126</v>
      </c>
      <c r="O51" s="249" t="s">
        <v>44</v>
      </c>
      <c r="Q51" s="99"/>
      <c r="R51" s="247" t="s">
        <v>117</v>
      </c>
      <c r="S51" s="248">
        <v>43850</v>
      </c>
      <c r="T51" s="248">
        <v>43882</v>
      </c>
      <c r="U51" s="248">
        <v>43914</v>
      </c>
      <c r="V51" s="248">
        <v>43946</v>
      </c>
      <c r="W51" s="248">
        <v>43978</v>
      </c>
      <c r="X51" s="248">
        <v>44010</v>
      </c>
      <c r="Y51" s="248">
        <v>44042</v>
      </c>
      <c r="Z51" s="248">
        <v>44074</v>
      </c>
      <c r="AA51" s="248">
        <v>44076</v>
      </c>
      <c r="AB51" s="248">
        <v>44107</v>
      </c>
      <c r="AC51" s="248">
        <v>44140</v>
      </c>
      <c r="AD51" s="255" t="s">
        <v>126</v>
      </c>
      <c r="AE51" s="249" t="s">
        <v>44</v>
      </c>
      <c r="AG51" s="99"/>
      <c r="AH51" s="247" t="s">
        <v>117</v>
      </c>
      <c r="AI51" s="248">
        <v>43850</v>
      </c>
      <c r="AJ51" s="248">
        <v>43882</v>
      </c>
      <c r="AK51" s="248">
        <v>43914</v>
      </c>
      <c r="AL51" s="248">
        <v>43946</v>
      </c>
      <c r="AM51" s="248">
        <v>43978</v>
      </c>
      <c r="AN51" s="248">
        <v>44010</v>
      </c>
      <c r="AO51" s="248">
        <v>44042</v>
      </c>
      <c r="AP51" s="248">
        <v>44074</v>
      </c>
      <c r="AQ51" s="248">
        <v>44076</v>
      </c>
      <c r="AR51" s="248">
        <v>44107</v>
      </c>
      <c r="AS51" s="248">
        <v>44140</v>
      </c>
      <c r="AT51" s="255" t="s">
        <v>126</v>
      </c>
      <c r="AU51" s="249" t="s">
        <v>44</v>
      </c>
      <c r="AW51" s="99"/>
      <c r="AX51" s="247" t="s">
        <v>117</v>
      </c>
      <c r="AY51" s="248">
        <v>43850</v>
      </c>
      <c r="AZ51" s="248">
        <v>43882</v>
      </c>
      <c r="BA51" s="248">
        <v>43914</v>
      </c>
      <c r="BB51" s="248">
        <v>43946</v>
      </c>
      <c r="BC51" s="248">
        <v>43978</v>
      </c>
      <c r="BD51" s="248">
        <v>44010</v>
      </c>
      <c r="BE51" s="248">
        <v>44042</v>
      </c>
      <c r="BF51" s="248">
        <v>44074</v>
      </c>
      <c r="BG51" s="248">
        <v>44076</v>
      </c>
      <c r="BH51" s="248">
        <v>44107</v>
      </c>
      <c r="BI51" s="248">
        <v>44140</v>
      </c>
      <c r="BJ51" s="255" t="s">
        <v>126</v>
      </c>
      <c r="BK51" s="249" t="s">
        <v>44</v>
      </c>
      <c r="BM51" s="48">
        <v>44166</v>
      </c>
      <c r="BN51" s="48">
        <v>44197</v>
      </c>
      <c r="BO51" s="48">
        <v>44228</v>
      </c>
      <c r="BP51" s="48">
        <v>44256</v>
      </c>
      <c r="BQ51" s="48">
        <v>44287</v>
      </c>
      <c r="BR51" s="48">
        <v>44317</v>
      </c>
      <c r="BS51" s="48">
        <v>44348</v>
      </c>
      <c r="BU51" s="48">
        <v>44166</v>
      </c>
      <c r="BV51" s="48">
        <v>44197</v>
      </c>
      <c r="BW51" s="48">
        <v>44228</v>
      </c>
      <c r="BX51" s="48">
        <v>44256</v>
      </c>
      <c r="BY51" s="48">
        <v>44287</v>
      </c>
      <c r="BZ51" s="48">
        <v>44317</v>
      </c>
      <c r="CA51" s="48">
        <v>44348</v>
      </c>
      <c r="CC51" s="48">
        <v>44166</v>
      </c>
      <c r="CD51" s="48">
        <v>44197</v>
      </c>
      <c r="CE51" s="48">
        <v>44228</v>
      </c>
      <c r="CF51" s="48">
        <v>44256</v>
      </c>
      <c r="CG51" s="48">
        <v>44287</v>
      </c>
      <c r="CH51" s="48">
        <v>44317</v>
      </c>
      <c r="CI51" s="48">
        <v>44348</v>
      </c>
      <c r="CK51" s="48">
        <v>44166</v>
      </c>
      <c r="CL51" s="48">
        <v>44197</v>
      </c>
      <c r="CM51" s="48">
        <v>44228</v>
      </c>
      <c r="CN51" s="48">
        <v>44256</v>
      </c>
      <c r="CO51" s="48">
        <v>44287</v>
      </c>
      <c r="CP51" s="48">
        <v>44317</v>
      </c>
      <c r="CQ51" s="48">
        <v>44348</v>
      </c>
    </row>
    <row r="52" spans="1:95" ht="15" customHeight="1" x14ac:dyDescent="0.3">
      <c r="A52" s="597" t="s">
        <v>187</v>
      </c>
      <c r="B52" s="260" t="s">
        <v>172</v>
      </c>
      <c r="C52" s="3">
        <v>0</v>
      </c>
      <c r="D52" s="3">
        <v>0</v>
      </c>
      <c r="E52" s="3">
        <v>0</v>
      </c>
      <c r="F52" s="3">
        <v>0</v>
      </c>
      <c r="G52" s="3">
        <v>0</v>
      </c>
      <c r="H52" s="3">
        <v>0</v>
      </c>
      <c r="I52" s="3">
        <v>0</v>
      </c>
      <c r="J52" s="3">
        <v>0</v>
      </c>
      <c r="K52" s="3">
        <v>0</v>
      </c>
      <c r="L52" s="3">
        <v>0</v>
      </c>
      <c r="M52" s="3">
        <v>0</v>
      </c>
      <c r="N52" s="208">
        <f>SUM(BM52:BS52)</f>
        <v>0</v>
      </c>
      <c r="O52" s="93">
        <f t="shared" ref="O52:O65" si="230">SUM(C52:N52)</f>
        <v>0</v>
      </c>
      <c r="Q52" s="597" t="s">
        <v>187</v>
      </c>
      <c r="R52" s="260" t="s">
        <v>172</v>
      </c>
      <c r="S52" s="3">
        <v>0</v>
      </c>
      <c r="T52" s="3">
        <v>0</v>
      </c>
      <c r="U52" s="3">
        <v>0</v>
      </c>
      <c r="V52" s="3">
        <v>83401</v>
      </c>
      <c r="W52" s="3">
        <v>0</v>
      </c>
      <c r="X52" s="3">
        <v>0</v>
      </c>
      <c r="Y52" s="3">
        <v>0</v>
      </c>
      <c r="Z52" s="3">
        <v>0</v>
      </c>
      <c r="AA52" s="3">
        <v>0</v>
      </c>
      <c r="AB52" s="3">
        <v>0</v>
      </c>
      <c r="AC52" s="3">
        <v>0</v>
      </c>
      <c r="AD52" s="208">
        <f>SUM(BU52:CA52)</f>
        <v>1685194</v>
      </c>
      <c r="AE52" s="93">
        <f t="shared" ref="AE52:AE65" si="231">SUM(S52:AD52)</f>
        <v>1768595</v>
      </c>
      <c r="AG52" s="597" t="s">
        <v>187</v>
      </c>
      <c r="AH52" s="260" t="s">
        <v>172</v>
      </c>
      <c r="AI52" s="3">
        <v>0</v>
      </c>
      <c r="AJ52" s="3">
        <v>0</v>
      </c>
      <c r="AK52" s="3">
        <v>0</v>
      </c>
      <c r="AL52" s="3">
        <v>0</v>
      </c>
      <c r="AM52" s="3">
        <v>0</v>
      </c>
      <c r="AN52" s="3">
        <v>0</v>
      </c>
      <c r="AO52" s="3">
        <v>0</v>
      </c>
      <c r="AP52" s="3">
        <v>0</v>
      </c>
      <c r="AQ52" s="3">
        <v>0</v>
      </c>
      <c r="AR52" s="3">
        <v>0</v>
      </c>
      <c r="AS52" s="3">
        <v>0</v>
      </c>
      <c r="AT52" s="208">
        <f t="shared" ref="AT52:AT64" si="232">SUM(CC52:CI52)</f>
        <v>0</v>
      </c>
      <c r="AU52" s="93">
        <f t="shared" ref="AU52:AU65" si="233">SUM(AI52:AT52)</f>
        <v>0</v>
      </c>
      <c r="AW52" s="597" t="s">
        <v>187</v>
      </c>
      <c r="AX52" s="260" t="s">
        <v>172</v>
      </c>
      <c r="AY52" s="3">
        <v>0</v>
      </c>
      <c r="AZ52" s="3">
        <v>0</v>
      </c>
      <c r="BA52" s="3">
        <v>0</v>
      </c>
      <c r="BB52" s="3">
        <v>0</v>
      </c>
      <c r="BC52" s="3">
        <v>0</v>
      </c>
      <c r="BD52" s="3">
        <v>0</v>
      </c>
      <c r="BE52" s="3">
        <v>0</v>
      </c>
      <c r="BF52" s="3">
        <v>0</v>
      </c>
      <c r="BG52" s="3">
        <v>0</v>
      </c>
      <c r="BH52" s="3">
        <v>0</v>
      </c>
      <c r="BI52" s="3">
        <v>0</v>
      </c>
      <c r="BJ52" s="208">
        <f t="shared" ref="BJ52:BJ64" si="234">SUM(CK52:CQ52)</f>
        <v>0</v>
      </c>
      <c r="BK52" s="93">
        <f t="shared" ref="BK52:BK65" si="235">SUM(AY52:BJ52)</f>
        <v>0</v>
      </c>
      <c r="BL52" s="257"/>
      <c r="BM52">
        <v>0</v>
      </c>
      <c r="BN52">
        <v>0</v>
      </c>
      <c r="BO52">
        <v>0</v>
      </c>
      <c r="BP52">
        <v>0</v>
      </c>
      <c r="BQ52">
        <v>0</v>
      </c>
      <c r="BR52">
        <v>0</v>
      </c>
      <c r="BS52">
        <v>0</v>
      </c>
      <c r="BU52">
        <v>0</v>
      </c>
      <c r="BV52">
        <v>1685194</v>
      </c>
      <c r="BW52">
        <v>0</v>
      </c>
      <c r="BX52">
        <v>0</v>
      </c>
      <c r="BY52">
        <v>0</v>
      </c>
      <c r="BZ52">
        <v>0</v>
      </c>
      <c r="CA52">
        <v>0</v>
      </c>
      <c r="CC52">
        <v>0</v>
      </c>
      <c r="CD52">
        <v>0</v>
      </c>
      <c r="CE52">
        <v>0</v>
      </c>
      <c r="CF52">
        <v>0</v>
      </c>
      <c r="CG52">
        <v>0</v>
      </c>
      <c r="CH52">
        <v>0</v>
      </c>
      <c r="CI52">
        <v>0</v>
      </c>
      <c r="CK52">
        <v>0</v>
      </c>
      <c r="CL52">
        <v>0</v>
      </c>
      <c r="CM52">
        <v>0</v>
      </c>
      <c r="CN52">
        <v>0</v>
      </c>
      <c r="CO52">
        <v>0</v>
      </c>
      <c r="CP52">
        <v>0</v>
      </c>
      <c r="CQ52">
        <v>0</v>
      </c>
    </row>
    <row r="53" spans="1:95" x14ac:dyDescent="0.3">
      <c r="A53" s="598"/>
      <c r="B53" s="260" t="s">
        <v>173</v>
      </c>
      <c r="C53" s="3">
        <v>0</v>
      </c>
      <c r="D53" s="3">
        <v>0</v>
      </c>
      <c r="E53" s="3">
        <v>0</v>
      </c>
      <c r="F53" s="3">
        <v>0</v>
      </c>
      <c r="G53" s="3">
        <v>0</v>
      </c>
      <c r="H53" s="3">
        <v>0</v>
      </c>
      <c r="I53" s="3">
        <v>0</v>
      </c>
      <c r="J53" s="3">
        <v>0</v>
      </c>
      <c r="K53" s="3">
        <v>0</v>
      </c>
      <c r="L53" s="3">
        <v>0</v>
      </c>
      <c r="M53" s="3">
        <v>0</v>
      </c>
      <c r="N53" s="208">
        <f t="shared" ref="N53:N64" si="236">SUM(BM53:BS53)</f>
        <v>0</v>
      </c>
      <c r="O53" s="93">
        <f t="shared" si="230"/>
        <v>0</v>
      </c>
      <c r="Q53" s="598"/>
      <c r="R53" s="260" t="s">
        <v>173</v>
      </c>
      <c r="S53" s="3">
        <v>0</v>
      </c>
      <c r="T53" s="3">
        <v>0</v>
      </c>
      <c r="U53" s="3">
        <v>0</v>
      </c>
      <c r="V53" s="3">
        <v>0</v>
      </c>
      <c r="W53" s="3">
        <v>0</v>
      </c>
      <c r="X53" s="3">
        <v>0</v>
      </c>
      <c r="Y53" s="3">
        <v>0</v>
      </c>
      <c r="Z53" s="3">
        <v>0</v>
      </c>
      <c r="AA53" s="3">
        <v>0</v>
      </c>
      <c r="AB53" s="3">
        <v>0</v>
      </c>
      <c r="AC53" s="3">
        <v>0</v>
      </c>
      <c r="AD53" s="208">
        <f t="shared" ref="AD53:AD64" si="237">SUM(BU53:CA53)</f>
        <v>0</v>
      </c>
      <c r="AE53" s="93">
        <f t="shared" si="231"/>
        <v>0</v>
      </c>
      <c r="AG53" s="598"/>
      <c r="AH53" s="260" t="s">
        <v>173</v>
      </c>
      <c r="AI53" s="3">
        <v>0</v>
      </c>
      <c r="AJ53" s="3">
        <v>0</v>
      </c>
      <c r="AK53" s="3">
        <v>0</v>
      </c>
      <c r="AL53" s="3">
        <v>0</v>
      </c>
      <c r="AM53" s="3">
        <v>0</v>
      </c>
      <c r="AN53" s="3">
        <v>0</v>
      </c>
      <c r="AO53" s="3">
        <v>0</v>
      </c>
      <c r="AP53" s="3">
        <v>0</v>
      </c>
      <c r="AQ53" s="3">
        <v>0</v>
      </c>
      <c r="AR53" s="3">
        <v>0</v>
      </c>
      <c r="AS53" s="3">
        <v>0</v>
      </c>
      <c r="AT53" s="208">
        <f t="shared" si="232"/>
        <v>0</v>
      </c>
      <c r="AU53" s="93">
        <f t="shared" si="233"/>
        <v>0</v>
      </c>
      <c r="AW53" s="598"/>
      <c r="AX53" s="260" t="s">
        <v>173</v>
      </c>
      <c r="AY53" s="3">
        <v>0</v>
      </c>
      <c r="AZ53" s="3">
        <v>0</v>
      </c>
      <c r="BA53" s="3">
        <v>0</v>
      </c>
      <c r="BB53" s="3">
        <v>0</v>
      </c>
      <c r="BC53" s="3">
        <v>0</v>
      </c>
      <c r="BD53" s="3">
        <v>0</v>
      </c>
      <c r="BE53" s="3">
        <v>0</v>
      </c>
      <c r="BF53" s="3">
        <v>0</v>
      </c>
      <c r="BG53" s="3">
        <v>0</v>
      </c>
      <c r="BH53" s="3">
        <v>0</v>
      </c>
      <c r="BI53" s="3">
        <v>0</v>
      </c>
      <c r="BJ53" s="208">
        <f t="shared" si="234"/>
        <v>0</v>
      </c>
      <c r="BK53" s="93">
        <f t="shared" si="235"/>
        <v>0</v>
      </c>
      <c r="BM53">
        <v>0</v>
      </c>
      <c r="BN53">
        <v>0</v>
      </c>
      <c r="BO53">
        <v>0</v>
      </c>
      <c r="BP53">
        <v>0</v>
      </c>
      <c r="BQ53">
        <v>0</v>
      </c>
      <c r="BR53">
        <v>0</v>
      </c>
      <c r="BS53">
        <v>0</v>
      </c>
      <c r="BU53">
        <v>0</v>
      </c>
      <c r="BV53">
        <v>0</v>
      </c>
      <c r="BW53">
        <v>0</v>
      </c>
      <c r="BX53">
        <v>0</v>
      </c>
      <c r="BY53">
        <v>0</v>
      </c>
      <c r="BZ53">
        <v>0</v>
      </c>
      <c r="CA53">
        <v>0</v>
      </c>
      <c r="CC53">
        <v>0</v>
      </c>
      <c r="CD53">
        <v>0</v>
      </c>
      <c r="CE53">
        <v>0</v>
      </c>
      <c r="CF53">
        <v>0</v>
      </c>
      <c r="CG53">
        <v>0</v>
      </c>
      <c r="CH53">
        <v>0</v>
      </c>
      <c r="CI53">
        <v>0</v>
      </c>
      <c r="CK53">
        <v>0</v>
      </c>
      <c r="CL53">
        <v>0</v>
      </c>
      <c r="CM53">
        <v>0</v>
      </c>
      <c r="CN53">
        <v>0</v>
      </c>
      <c r="CO53">
        <v>0</v>
      </c>
      <c r="CP53">
        <v>0</v>
      </c>
      <c r="CQ53">
        <v>0</v>
      </c>
    </row>
    <row r="54" spans="1:95" x14ac:dyDescent="0.3">
      <c r="A54" s="598"/>
      <c r="B54" s="260" t="s">
        <v>174</v>
      </c>
      <c r="C54" s="3">
        <v>0</v>
      </c>
      <c r="D54" s="3">
        <v>0</v>
      </c>
      <c r="E54" s="3">
        <v>0</v>
      </c>
      <c r="F54" s="3">
        <v>0</v>
      </c>
      <c r="G54" s="3">
        <v>0</v>
      </c>
      <c r="H54" s="3">
        <v>0</v>
      </c>
      <c r="I54" s="3">
        <v>0</v>
      </c>
      <c r="J54" s="3">
        <v>0</v>
      </c>
      <c r="K54" s="3">
        <v>0</v>
      </c>
      <c r="L54" s="3">
        <v>0</v>
      </c>
      <c r="M54" s="3">
        <v>0</v>
      </c>
      <c r="N54" s="208">
        <f t="shared" si="236"/>
        <v>0</v>
      </c>
      <c r="O54" s="93">
        <f t="shared" si="230"/>
        <v>0</v>
      </c>
      <c r="Q54" s="598"/>
      <c r="R54" s="260" t="s">
        <v>174</v>
      </c>
      <c r="S54" s="3">
        <v>0</v>
      </c>
      <c r="T54" s="3">
        <v>0</v>
      </c>
      <c r="U54" s="3">
        <v>0</v>
      </c>
      <c r="V54" s="3">
        <v>0</v>
      </c>
      <c r="W54" s="3">
        <v>0</v>
      </c>
      <c r="X54" s="3">
        <v>0</v>
      </c>
      <c r="Y54" s="3">
        <v>0</v>
      </c>
      <c r="Z54" s="3">
        <v>0</v>
      </c>
      <c r="AA54" s="3">
        <v>0</v>
      </c>
      <c r="AB54" s="3">
        <v>0</v>
      </c>
      <c r="AC54" s="3">
        <v>0</v>
      </c>
      <c r="AD54" s="208">
        <f t="shared" si="237"/>
        <v>0</v>
      </c>
      <c r="AE54" s="93">
        <f t="shared" si="231"/>
        <v>0</v>
      </c>
      <c r="AG54" s="598"/>
      <c r="AH54" s="260" t="s">
        <v>174</v>
      </c>
      <c r="AI54" s="3">
        <v>0</v>
      </c>
      <c r="AJ54" s="3">
        <v>0</v>
      </c>
      <c r="AK54" s="3">
        <v>0</v>
      </c>
      <c r="AL54" s="3">
        <v>0</v>
      </c>
      <c r="AM54" s="3">
        <v>0</v>
      </c>
      <c r="AN54" s="3">
        <v>0</v>
      </c>
      <c r="AO54" s="3">
        <v>0</v>
      </c>
      <c r="AP54" s="3">
        <v>0</v>
      </c>
      <c r="AQ54" s="3">
        <v>0</v>
      </c>
      <c r="AR54" s="3">
        <v>0</v>
      </c>
      <c r="AS54" s="3">
        <v>0</v>
      </c>
      <c r="AT54" s="208">
        <f t="shared" si="232"/>
        <v>0</v>
      </c>
      <c r="AU54" s="93">
        <f t="shared" si="233"/>
        <v>0</v>
      </c>
      <c r="AW54" s="598"/>
      <c r="AX54" s="260" t="s">
        <v>174</v>
      </c>
      <c r="AY54" s="3">
        <v>0</v>
      </c>
      <c r="AZ54" s="3">
        <v>0</v>
      </c>
      <c r="BA54" s="3">
        <v>0</v>
      </c>
      <c r="BB54" s="3">
        <v>0</v>
      </c>
      <c r="BC54" s="3">
        <v>0</v>
      </c>
      <c r="BD54" s="3">
        <v>0</v>
      </c>
      <c r="BE54" s="3">
        <v>0</v>
      </c>
      <c r="BF54" s="3">
        <v>0</v>
      </c>
      <c r="BG54" s="3">
        <v>0</v>
      </c>
      <c r="BH54" s="3">
        <v>0</v>
      </c>
      <c r="BI54" s="3">
        <v>0</v>
      </c>
      <c r="BJ54" s="208">
        <f t="shared" si="234"/>
        <v>0</v>
      </c>
      <c r="BK54" s="93">
        <f t="shared" si="235"/>
        <v>0</v>
      </c>
      <c r="BM54">
        <v>0</v>
      </c>
      <c r="BN54">
        <v>0</v>
      </c>
      <c r="BO54">
        <v>0</v>
      </c>
      <c r="BP54">
        <v>0</v>
      </c>
      <c r="BQ54">
        <v>0</v>
      </c>
      <c r="BR54">
        <v>0</v>
      </c>
      <c r="BS54">
        <v>0</v>
      </c>
      <c r="BU54">
        <v>0</v>
      </c>
      <c r="BV54">
        <v>0</v>
      </c>
      <c r="BW54">
        <v>0</v>
      </c>
      <c r="BX54">
        <v>0</v>
      </c>
      <c r="BY54">
        <v>0</v>
      </c>
      <c r="BZ54">
        <v>0</v>
      </c>
      <c r="CA54">
        <v>0</v>
      </c>
      <c r="CC54">
        <v>0</v>
      </c>
      <c r="CD54">
        <v>0</v>
      </c>
      <c r="CE54">
        <v>0</v>
      </c>
      <c r="CF54">
        <v>0</v>
      </c>
      <c r="CG54">
        <v>0</v>
      </c>
      <c r="CH54">
        <v>0</v>
      </c>
      <c r="CI54">
        <v>0</v>
      </c>
      <c r="CK54">
        <v>0</v>
      </c>
      <c r="CL54">
        <v>0</v>
      </c>
      <c r="CM54">
        <v>0</v>
      </c>
      <c r="CN54">
        <v>0</v>
      </c>
      <c r="CO54">
        <v>0</v>
      </c>
      <c r="CP54">
        <v>0</v>
      </c>
      <c r="CQ54">
        <v>0</v>
      </c>
    </row>
    <row r="55" spans="1:95" x14ac:dyDescent="0.3">
      <c r="A55" s="598"/>
      <c r="B55" s="260" t="s">
        <v>175</v>
      </c>
      <c r="C55" s="3">
        <v>0</v>
      </c>
      <c r="D55" s="3">
        <v>0</v>
      </c>
      <c r="E55" s="3">
        <v>0</v>
      </c>
      <c r="F55" s="3">
        <v>0</v>
      </c>
      <c r="G55" s="3">
        <v>0</v>
      </c>
      <c r="H55" s="3">
        <v>0</v>
      </c>
      <c r="I55" s="3">
        <v>0</v>
      </c>
      <c r="J55" s="3">
        <v>0</v>
      </c>
      <c r="K55" s="3">
        <v>0</v>
      </c>
      <c r="L55" s="3">
        <v>0</v>
      </c>
      <c r="M55" s="3">
        <v>0</v>
      </c>
      <c r="N55" s="208">
        <f t="shared" si="236"/>
        <v>0</v>
      </c>
      <c r="O55" s="93">
        <f t="shared" si="230"/>
        <v>0</v>
      </c>
      <c r="Q55" s="598"/>
      <c r="R55" s="260" t="s">
        <v>175</v>
      </c>
      <c r="S55" s="3">
        <v>0</v>
      </c>
      <c r="T55" s="3">
        <v>0</v>
      </c>
      <c r="U55" s="3">
        <v>0</v>
      </c>
      <c r="V55" s="3">
        <v>0</v>
      </c>
      <c r="W55" s="3">
        <v>0</v>
      </c>
      <c r="X55" s="3">
        <v>0</v>
      </c>
      <c r="Y55" s="3">
        <v>0</v>
      </c>
      <c r="Z55" s="3">
        <v>0</v>
      </c>
      <c r="AA55" s="3">
        <v>0</v>
      </c>
      <c r="AB55" s="3">
        <v>0</v>
      </c>
      <c r="AC55" s="3">
        <v>0</v>
      </c>
      <c r="AD55" s="208">
        <f t="shared" si="237"/>
        <v>0</v>
      </c>
      <c r="AE55" s="93">
        <f t="shared" si="231"/>
        <v>0</v>
      </c>
      <c r="AG55" s="598"/>
      <c r="AH55" s="260" t="s">
        <v>175</v>
      </c>
      <c r="AI55" s="3">
        <v>0</v>
      </c>
      <c r="AJ55" s="3">
        <v>0</v>
      </c>
      <c r="AK55" s="3">
        <v>0</v>
      </c>
      <c r="AL55" s="3">
        <v>0</v>
      </c>
      <c r="AM55" s="3">
        <v>0</v>
      </c>
      <c r="AN55" s="3">
        <v>0</v>
      </c>
      <c r="AO55" s="3">
        <v>163423</v>
      </c>
      <c r="AP55" s="3">
        <v>0</v>
      </c>
      <c r="AQ55" s="3">
        <v>0</v>
      </c>
      <c r="AR55" s="3">
        <v>0</v>
      </c>
      <c r="AS55" s="3">
        <v>0</v>
      </c>
      <c r="AT55" s="208">
        <f t="shared" si="232"/>
        <v>65065</v>
      </c>
      <c r="AU55" s="93">
        <f t="shared" si="233"/>
        <v>228488</v>
      </c>
      <c r="AW55" s="598"/>
      <c r="AX55" s="260" t="s">
        <v>175</v>
      </c>
      <c r="AY55" s="3">
        <v>0</v>
      </c>
      <c r="AZ55" s="3">
        <v>0</v>
      </c>
      <c r="BA55" s="3">
        <v>0</v>
      </c>
      <c r="BB55" s="3">
        <v>0</v>
      </c>
      <c r="BC55" s="3">
        <v>0</v>
      </c>
      <c r="BD55" s="3">
        <v>0</v>
      </c>
      <c r="BE55" s="3">
        <v>0</v>
      </c>
      <c r="BF55" s="3">
        <v>0</v>
      </c>
      <c r="BG55" s="3">
        <v>0</v>
      </c>
      <c r="BH55" s="3">
        <v>0</v>
      </c>
      <c r="BI55" s="3">
        <v>0</v>
      </c>
      <c r="BJ55" s="208">
        <f t="shared" si="234"/>
        <v>0</v>
      </c>
      <c r="BK55" s="93">
        <f t="shared" si="235"/>
        <v>0</v>
      </c>
      <c r="BM55">
        <v>0</v>
      </c>
      <c r="BN55">
        <v>0</v>
      </c>
      <c r="BO55">
        <v>0</v>
      </c>
      <c r="BP55">
        <v>0</v>
      </c>
      <c r="BQ55">
        <v>0</v>
      </c>
      <c r="BR55">
        <v>0</v>
      </c>
      <c r="BS55">
        <v>0</v>
      </c>
      <c r="BU55">
        <v>0</v>
      </c>
      <c r="BV55">
        <v>0</v>
      </c>
      <c r="BW55">
        <v>0</v>
      </c>
      <c r="BX55">
        <v>0</v>
      </c>
      <c r="BY55">
        <v>0</v>
      </c>
      <c r="BZ55">
        <v>0</v>
      </c>
      <c r="CA55">
        <v>0</v>
      </c>
      <c r="CC55">
        <v>0</v>
      </c>
      <c r="CD55">
        <v>65065</v>
      </c>
      <c r="CE55">
        <v>0</v>
      </c>
      <c r="CF55">
        <v>0</v>
      </c>
      <c r="CG55">
        <v>0</v>
      </c>
      <c r="CH55">
        <v>0</v>
      </c>
      <c r="CI55">
        <v>0</v>
      </c>
      <c r="CK55">
        <v>0</v>
      </c>
      <c r="CL55">
        <v>0</v>
      </c>
      <c r="CM55">
        <v>0</v>
      </c>
      <c r="CN55">
        <v>0</v>
      </c>
      <c r="CO55">
        <v>0</v>
      </c>
      <c r="CP55">
        <v>0</v>
      </c>
      <c r="CQ55">
        <v>0</v>
      </c>
    </row>
    <row r="56" spans="1:95" x14ac:dyDescent="0.3">
      <c r="A56" s="598"/>
      <c r="B56" s="260" t="s">
        <v>176</v>
      </c>
      <c r="C56" s="3">
        <v>0</v>
      </c>
      <c r="D56" s="3">
        <v>0</v>
      </c>
      <c r="E56" s="3">
        <v>0</v>
      </c>
      <c r="F56" s="3">
        <v>0</v>
      </c>
      <c r="G56" s="3">
        <v>0</v>
      </c>
      <c r="H56" s="3">
        <v>0</v>
      </c>
      <c r="I56" s="3">
        <v>0</v>
      </c>
      <c r="J56" s="3">
        <v>0</v>
      </c>
      <c r="K56" s="3">
        <v>0</v>
      </c>
      <c r="L56" s="3">
        <v>0</v>
      </c>
      <c r="M56" s="3">
        <v>0</v>
      </c>
      <c r="N56" s="208">
        <f t="shared" si="236"/>
        <v>0</v>
      </c>
      <c r="O56" s="93">
        <f t="shared" si="230"/>
        <v>0</v>
      </c>
      <c r="Q56" s="598"/>
      <c r="R56" s="260" t="s">
        <v>176</v>
      </c>
      <c r="S56" s="3">
        <v>0</v>
      </c>
      <c r="T56" s="3">
        <v>0</v>
      </c>
      <c r="U56" s="3">
        <v>0</v>
      </c>
      <c r="V56" s="3">
        <v>0</v>
      </c>
      <c r="W56" s="3">
        <v>0</v>
      </c>
      <c r="X56" s="3">
        <v>0</v>
      </c>
      <c r="Y56" s="3">
        <v>0</v>
      </c>
      <c r="Z56" s="3">
        <v>0</v>
      </c>
      <c r="AA56" s="3">
        <v>0</v>
      </c>
      <c r="AB56" s="3">
        <v>0</v>
      </c>
      <c r="AC56" s="3">
        <v>0</v>
      </c>
      <c r="AD56" s="208">
        <f t="shared" si="237"/>
        <v>0</v>
      </c>
      <c r="AE56" s="93">
        <f t="shared" si="231"/>
        <v>0</v>
      </c>
      <c r="AG56" s="598"/>
      <c r="AH56" s="260" t="s">
        <v>176</v>
      </c>
      <c r="AI56" s="3">
        <v>0</v>
      </c>
      <c r="AJ56" s="3">
        <v>0</v>
      </c>
      <c r="AK56" s="3">
        <v>0</v>
      </c>
      <c r="AL56" s="3">
        <v>0</v>
      </c>
      <c r="AM56" s="3">
        <v>0</v>
      </c>
      <c r="AN56" s="3">
        <v>0</v>
      </c>
      <c r="AO56" s="3">
        <v>0</v>
      </c>
      <c r="AP56" s="3">
        <v>0</v>
      </c>
      <c r="AQ56" s="3">
        <v>0</v>
      </c>
      <c r="AR56" s="3">
        <v>0</v>
      </c>
      <c r="AS56" s="3">
        <v>0</v>
      </c>
      <c r="AT56" s="208">
        <f t="shared" si="232"/>
        <v>0</v>
      </c>
      <c r="AU56" s="93">
        <f t="shared" si="233"/>
        <v>0</v>
      </c>
      <c r="AW56" s="598"/>
      <c r="AX56" s="260" t="s">
        <v>176</v>
      </c>
      <c r="AY56" s="3">
        <v>0</v>
      </c>
      <c r="AZ56" s="3">
        <v>0</v>
      </c>
      <c r="BA56" s="3">
        <v>0</v>
      </c>
      <c r="BB56" s="3">
        <v>0</v>
      </c>
      <c r="BC56" s="3">
        <v>0</v>
      </c>
      <c r="BD56" s="3">
        <v>0</v>
      </c>
      <c r="BE56" s="3">
        <v>0</v>
      </c>
      <c r="BF56" s="3">
        <v>0</v>
      </c>
      <c r="BG56" s="3">
        <v>0</v>
      </c>
      <c r="BH56" s="3">
        <v>0</v>
      </c>
      <c r="BI56" s="3">
        <v>0</v>
      </c>
      <c r="BJ56" s="208">
        <f t="shared" si="234"/>
        <v>0</v>
      </c>
      <c r="BK56" s="93">
        <f t="shared" si="235"/>
        <v>0</v>
      </c>
      <c r="BM56">
        <v>0</v>
      </c>
      <c r="BN56">
        <v>0</v>
      </c>
      <c r="BO56">
        <v>0</v>
      </c>
      <c r="BP56">
        <v>0</v>
      </c>
      <c r="BQ56">
        <v>0</v>
      </c>
      <c r="BR56">
        <v>0</v>
      </c>
      <c r="BS56">
        <v>0</v>
      </c>
      <c r="BU56">
        <v>0</v>
      </c>
      <c r="BV56">
        <v>0</v>
      </c>
      <c r="BW56">
        <v>0</v>
      </c>
      <c r="BX56">
        <v>0</v>
      </c>
      <c r="BY56">
        <v>0</v>
      </c>
      <c r="BZ56">
        <v>0</v>
      </c>
      <c r="CA56">
        <v>0</v>
      </c>
      <c r="CC56">
        <v>0</v>
      </c>
      <c r="CD56">
        <v>0</v>
      </c>
      <c r="CE56">
        <v>0</v>
      </c>
      <c r="CF56">
        <v>0</v>
      </c>
      <c r="CG56">
        <v>0</v>
      </c>
      <c r="CH56">
        <v>0</v>
      </c>
      <c r="CI56">
        <v>0</v>
      </c>
      <c r="CK56">
        <v>0</v>
      </c>
      <c r="CL56">
        <v>0</v>
      </c>
      <c r="CM56">
        <v>0</v>
      </c>
      <c r="CN56">
        <v>0</v>
      </c>
      <c r="CO56">
        <v>0</v>
      </c>
      <c r="CP56">
        <v>0</v>
      </c>
      <c r="CQ56">
        <v>0</v>
      </c>
    </row>
    <row r="57" spans="1:95" x14ac:dyDescent="0.3">
      <c r="A57" s="598"/>
      <c r="B57" s="260" t="s">
        <v>177</v>
      </c>
      <c r="C57" s="3">
        <v>0</v>
      </c>
      <c r="D57" s="3">
        <v>0</v>
      </c>
      <c r="E57" s="3">
        <v>0</v>
      </c>
      <c r="F57" s="3">
        <v>0</v>
      </c>
      <c r="G57" s="3">
        <v>0</v>
      </c>
      <c r="H57" s="3">
        <v>0</v>
      </c>
      <c r="I57" s="3">
        <v>0</v>
      </c>
      <c r="J57" s="3">
        <v>0</v>
      </c>
      <c r="K57" s="3">
        <v>0</v>
      </c>
      <c r="L57" s="3">
        <v>0</v>
      </c>
      <c r="M57" s="3">
        <v>0</v>
      </c>
      <c r="N57" s="208">
        <f t="shared" si="236"/>
        <v>0</v>
      </c>
      <c r="O57" s="93">
        <f t="shared" si="230"/>
        <v>0</v>
      </c>
      <c r="Q57" s="598"/>
      <c r="R57" s="260" t="s">
        <v>177</v>
      </c>
      <c r="S57" s="3">
        <v>0</v>
      </c>
      <c r="T57" s="3">
        <v>0</v>
      </c>
      <c r="U57" s="3">
        <v>0</v>
      </c>
      <c r="V57" s="3">
        <v>0</v>
      </c>
      <c r="W57" s="3">
        <v>0</v>
      </c>
      <c r="X57" s="3">
        <v>0</v>
      </c>
      <c r="Y57" s="3">
        <v>0</v>
      </c>
      <c r="Z57" s="3">
        <v>0</v>
      </c>
      <c r="AA57" s="3">
        <v>0</v>
      </c>
      <c r="AB57" s="3">
        <v>0</v>
      </c>
      <c r="AC57" s="3">
        <v>0</v>
      </c>
      <c r="AD57" s="208">
        <f t="shared" si="237"/>
        <v>0</v>
      </c>
      <c r="AE57" s="93">
        <f t="shared" si="231"/>
        <v>0</v>
      </c>
      <c r="AG57" s="598"/>
      <c r="AH57" s="260" t="s">
        <v>177</v>
      </c>
      <c r="AI57" s="3">
        <v>0</v>
      </c>
      <c r="AJ57" s="3">
        <v>0</v>
      </c>
      <c r="AK57" s="3">
        <v>0</v>
      </c>
      <c r="AL57" s="3">
        <v>0</v>
      </c>
      <c r="AM57" s="3">
        <v>0</v>
      </c>
      <c r="AN57" s="3">
        <v>0</v>
      </c>
      <c r="AO57" s="3">
        <v>0</v>
      </c>
      <c r="AP57" s="3">
        <v>0</v>
      </c>
      <c r="AQ57" s="3">
        <v>0</v>
      </c>
      <c r="AR57" s="3">
        <v>0</v>
      </c>
      <c r="AS57" s="3">
        <v>0</v>
      </c>
      <c r="AT57" s="208">
        <f t="shared" si="232"/>
        <v>0</v>
      </c>
      <c r="AU57" s="93">
        <f t="shared" si="233"/>
        <v>0</v>
      </c>
      <c r="AW57" s="598"/>
      <c r="AX57" s="260" t="s">
        <v>177</v>
      </c>
      <c r="AY57" s="3">
        <v>0</v>
      </c>
      <c r="AZ57" s="3">
        <v>0</v>
      </c>
      <c r="BA57" s="3">
        <v>0</v>
      </c>
      <c r="BB57" s="3">
        <v>0</v>
      </c>
      <c r="BC57" s="3">
        <v>0</v>
      </c>
      <c r="BD57" s="3">
        <v>0</v>
      </c>
      <c r="BE57" s="3">
        <v>0</v>
      </c>
      <c r="BF57" s="3">
        <v>0</v>
      </c>
      <c r="BG57" s="3">
        <v>0</v>
      </c>
      <c r="BH57" s="3">
        <v>0</v>
      </c>
      <c r="BI57" s="3">
        <v>0</v>
      </c>
      <c r="BJ57" s="208">
        <f t="shared" si="234"/>
        <v>0</v>
      </c>
      <c r="BK57" s="93">
        <f t="shared" si="235"/>
        <v>0</v>
      </c>
      <c r="BM57">
        <v>0</v>
      </c>
      <c r="BN57">
        <v>0</v>
      </c>
      <c r="BO57">
        <v>0</v>
      </c>
      <c r="BP57">
        <v>0</v>
      </c>
      <c r="BQ57">
        <v>0</v>
      </c>
      <c r="BR57">
        <v>0</v>
      </c>
      <c r="BS57">
        <v>0</v>
      </c>
      <c r="BU57">
        <v>0</v>
      </c>
      <c r="BV57">
        <v>0</v>
      </c>
      <c r="BW57">
        <v>0</v>
      </c>
      <c r="BX57">
        <v>0</v>
      </c>
      <c r="BY57">
        <v>0</v>
      </c>
      <c r="BZ57">
        <v>0</v>
      </c>
      <c r="CA57">
        <v>0</v>
      </c>
      <c r="CC57">
        <v>0</v>
      </c>
      <c r="CD57">
        <v>0</v>
      </c>
      <c r="CE57">
        <v>0</v>
      </c>
      <c r="CF57">
        <v>0</v>
      </c>
      <c r="CG57">
        <v>0</v>
      </c>
      <c r="CH57">
        <v>0</v>
      </c>
      <c r="CI57">
        <v>0</v>
      </c>
      <c r="CK57">
        <v>0</v>
      </c>
      <c r="CL57">
        <v>0</v>
      </c>
      <c r="CM57">
        <v>0</v>
      </c>
      <c r="CN57">
        <v>0</v>
      </c>
      <c r="CO57">
        <v>0</v>
      </c>
      <c r="CP57">
        <v>0</v>
      </c>
      <c r="CQ57">
        <v>0</v>
      </c>
    </row>
    <row r="58" spans="1:95" x14ac:dyDescent="0.3">
      <c r="A58" s="598"/>
      <c r="B58" s="260" t="s">
        <v>178</v>
      </c>
      <c r="C58" s="3">
        <v>0</v>
      </c>
      <c r="D58" s="3">
        <v>0</v>
      </c>
      <c r="E58" s="3">
        <v>0</v>
      </c>
      <c r="F58" s="3">
        <v>0</v>
      </c>
      <c r="G58" s="3">
        <v>0</v>
      </c>
      <c r="H58" s="3">
        <v>0</v>
      </c>
      <c r="I58" s="3">
        <v>0</v>
      </c>
      <c r="J58" s="3">
        <v>0</v>
      </c>
      <c r="K58" s="3">
        <v>0</v>
      </c>
      <c r="L58" s="3">
        <v>0</v>
      </c>
      <c r="M58" s="3">
        <v>0</v>
      </c>
      <c r="N58" s="208">
        <f t="shared" si="236"/>
        <v>0</v>
      </c>
      <c r="O58" s="93">
        <f t="shared" si="230"/>
        <v>0</v>
      </c>
      <c r="Q58" s="598"/>
      <c r="R58" s="260" t="s">
        <v>178</v>
      </c>
      <c r="S58" s="3">
        <v>0</v>
      </c>
      <c r="T58" s="3">
        <v>0</v>
      </c>
      <c r="U58" s="3">
        <v>0</v>
      </c>
      <c r="V58" s="3">
        <v>0</v>
      </c>
      <c r="W58" s="3">
        <v>334975</v>
      </c>
      <c r="X58" s="3">
        <v>0</v>
      </c>
      <c r="Y58" s="3">
        <v>0</v>
      </c>
      <c r="Z58" s="3">
        <v>174256</v>
      </c>
      <c r="AA58" s="3">
        <v>0</v>
      </c>
      <c r="AB58" s="3">
        <v>0</v>
      </c>
      <c r="AC58" s="3">
        <v>519941</v>
      </c>
      <c r="AD58" s="208">
        <f t="shared" si="237"/>
        <v>2072222</v>
      </c>
      <c r="AE58" s="93">
        <f t="shared" si="231"/>
        <v>3101394</v>
      </c>
      <c r="AG58" s="598"/>
      <c r="AH58" s="260" t="s">
        <v>178</v>
      </c>
      <c r="AI58" s="3">
        <v>0</v>
      </c>
      <c r="AJ58" s="3">
        <v>0</v>
      </c>
      <c r="AK58" s="3">
        <v>0</v>
      </c>
      <c r="AL58" s="3">
        <v>0</v>
      </c>
      <c r="AM58" s="3">
        <v>0</v>
      </c>
      <c r="AN58" s="3">
        <v>0</v>
      </c>
      <c r="AO58" s="3">
        <v>309530</v>
      </c>
      <c r="AP58" s="3">
        <v>0</v>
      </c>
      <c r="AQ58" s="3">
        <v>0</v>
      </c>
      <c r="AR58" s="3">
        <v>0</v>
      </c>
      <c r="AS58" s="3">
        <v>0</v>
      </c>
      <c r="AT58" s="208">
        <f t="shared" si="232"/>
        <v>690740</v>
      </c>
      <c r="AU58" s="93">
        <f t="shared" si="233"/>
        <v>1000270</v>
      </c>
      <c r="AW58" s="598"/>
      <c r="AX58" s="260" t="s">
        <v>178</v>
      </c>
      <c r="AY58" s="3">
        <v>0</v>
      </c>
      <c r="AZ58" s="3">
        <v>0</v>
      </c>
      <c r="BA58" s="3">
        <v>0</v>
      </c>
      <c r="BB58" s="3">
        <v>0</v>
      </c>
      <c r="BC58" s="3">
        <v>0</v>
      </c>
      <c r="BD58" s="3">
        <v>0</v>
      </c>
      <c r="BE58" s="3">
        <v>0</v>
      </c>
      <c r="BF58" s="3">
        <v>0</v>
      </c>
      <c r="BG58" s="3">
        <v>0</v>
      </c>
      <c r="BH58" s="3">
        <v>0</v>
      </c>
      <c r="BI58" s="3">
        <v>0</v>
      </c>
      <c r="BJ58" s="208">
        <f t="shared" si="234"/>
        <v>0</v>
      </c>
      <c r="BK58" s="93">
        <f t="shared" si="235"/>
        <v>0</v>
      </c>
      <c r="BM58">
        <v>0</v>
      </c>
      <c r="BN58">
        <v>0</v>
      </c>
      <c r="BO58">
        <v>0</v>
      </c>
      <c r="BP58">
        <v>0</v>
      </c>
      <c r="BQ58">
        <v>0</v>
      </c>
      <c r="BR58">
        <v>0</v>
      </c>
      <c r="BS58">
        <v>0</v>
      </c>
      <c r="BU58">
        <v>274615</v>
      </c>
      <c r="BV58">
        <v>1797607</v>
      </c>
      <c r="BW58">
        <v>0</v>
      </c>
      <c r="BX58">
        <v>0</v>
      </c>
      <c r="BY58">
        <v>0</v>
      </c>
      <c r="BZ58">
        <v>0</v>
      </c>
      <c r="CA58">
        <v>0</v>
      </c>
      <c r="CC58">
        <v>0</v>
      </c>
      <c r="CD58">
        <v>690740</v>
      </c>
      <c r="CE58">
        <v>0</v>
      </c>
      <c r="CF58">
        <v>0</v>
      </c>
      <c r="CG58">
        <v>0</v>
      </c>
      <c r="CH58">
        <v>0</v>
      </c>
      <c r="CI58">
        <v>0</v>
      </c>
      <c r="CK58">
        <v>0</v>
      </c>
      <c r="CL58">
        <v>0</v>
      </c>
      <c r="CM58">
        <v>0</v>
      </c>
      <c r="CN58">
        <v>0</v>
      </c>
      <c r="CO58">
        <v>0</v>
      </c>
      <c r="CP58">
        <v>0</v>
      </c>
      <c r="CQ58">
        <v>0</v>
      </c>
    </row>
    <row r="59" spans="1:95" x14ac:dyDescent="0.3">
      <c r="A59" s="598"/>
      <c r="B59" s="260" t="s">
        <v>179</v>
      </c>
      <c r="C59" s="3">
        <v>0</v>
      </c>
      <c r="D59" s="3">
        <v>0</v>
      </c>
      <c r="E59" s="3">
        <v>0</v>
      </c>
      <c r="F59" s="3">
        <v>0</v>
      </c>
      <c r="G59" s="3">
        <v>0</v>
      </c>
      <c r="H59" s="3">
        <v>0</v>
      </c>
      <c r="I59" s="3">
        <v>0</v>
      </c>
      <c r="J59" s="3">
        <v>0</v>
      </c>
      <c r="K59" s="3">
        <v>0</v>
      </c>
      <c r="L59" s="3">
        <v>0</v>
      </c>
      <c r="M59" s="3">
        <v>0</v>
      </c>
      <c r="N59" s="208">
        <f t="shared" si="236"/>
        <v>0</v>
      </c>
      <c r="O59" s="93">
        <f t="shared" si="230"/>
        <v>0</v>
      </c>
      <c r="Q59" s="598"/>
      <c r="R59" s="260" t="s">
        <v>179</v>
      </c>
      <c r="S59" s="3">
        <v>0</v>
      </c>
      <c r="T59" s="3">
        <v>0</v>
      </c>
      <c r="U59" s="3">
        <v>0</v>
      </c>
      <c r="V59" s="3">
        <v>0</v>
      </c>
      <c r="W59" s="3">
        <v>0</v>
      </c>
      <c r="X59" s="3">
        <v>0</v>
      </c>
      <c r="Y59" s="3">
        <v>0</v>
      </c>
      <c r="Z59" s="3">
        <v>0</v>
      </c>
      <c r="AA59" s="3">
        <v>0</v>
      </c>
      <c r="AB59" s="3">
        <v>0</v>
      </c>
      <c r="AC59" s="3">
        <v>0</v>
      </c>
      <c r="AD59" s="208">
        <f t="shared" si="237"/>
        <v>0</v>
      </c>
      <c r="AE59" s="93">
        <f t="shared" si="231"/>
        <v>0</v>
      </c>
      <c r="AG59" s="598"/>
      <c r="AH59" s="260" t="s">
        <v>179</v>
      </c>
      <c r="AI59" s="3">
        <v>0</v>
      </c>
      <c r="AJ59" s="3">
        <v>0</v>
      </c>
      <c r="AK59" s="3">
        <v>0</v>
      </c>
      <c r="AL59" s="3">
        <v>0</v>
      </c>
      <c r="AM59" s="3">
        <v>0</v>
      </c>
      <c r="AN59" s="3">
        <v>0</v>
      </c>
      <c r="AO59" s="3">
        <v>0</v>
      </c>
      <c r="AP59" s="3">
        <v>0</v>
      </c>
      <c r="AQ59" s="3">
        <v>0</v>
      </c>
      <c r="AR59" s="3">
        <v>0</v>
      </c>
      <c r="AS59" s="3">
        <v>0</v>
      </c>
      <c r="AT59" s="208">
        <f t="shared" si="232"/>
        <v>0</v>
      </c>
      <c r="AU59" s="93">
        <f t="shared" si="233"/>
        <v>0</v>
      </c>
      <c r="AW59" s="598"/>
      <c r="AX59" s="260" t="s">
        <v>179</v>
      </c>
      <c r="AY59" s="3">
        <v>0</v>
      </c>
      <c r="AZ59" s="3">
        <v>0</v>
      </c>
      <c r="BA59" s="3">
        <v>0</v>
      </c>
      <c r="BB59" s="3">
        <v>0</v>
      </c>
      <c r="BC59" s="3">
        <v>0</v>
      </c>
      <c r="BD59" s="3">
        <v>0</v>
      </c>
      <c r="BE59" s="3">
        <v>0</v>
      </c>
      <c r="BF59" s="3">
        <v>0</v>
      </c>
      <c r="BG59" s="3">
        <v>0</v>
      </c>
      <c r="BH59" s="3">
        <v>0</v>
      </c>
      <c r="BI59" s="3">
        <v>0</v>
      </c>
      <c r="BJ59" s="208">
        <f t="shared" si="234"/>
        <v>0</v>
      </c>
      <c r="BK59" s="93">
        <f t="shared" si="235"/>
        <v>0</v>
      </c>
      <c r="BM59">
        <v>0</v>
      </c>
      <c r="BN59">
        <v>0</v>
      </c>
      <c r="BO59">
        <v>0</v>
      </c>
      <c r="BP59">
        <v>0</v>
      </c>
      <c r="BQ59">
        <v>0</v>
      </c>
      <c r="BR59">
        <v>0</v>
      </c>
      <c r="BS59">
        <v>0</v>
      </c>
      <c r="BU59">
        <v>0</v>
      </c>
      <c r="BV59">
        <v>0</v>
      </c>
      <c r="BW59">
        <v>0</v>
      </c>
      <c r="BX59">
        <v>0</v>
      </c>
      <c r="BY59">
        <v>0</v>
      </c>
      <c r="BZ59">
        <v>0</v>
      </c>
      <c r="CA59">
        <v>0</v>
      </c>
      <c r="CC59">
        <v>0</v>
      </c>
      <c r="CD59">
        <v>0</v>
      </c>
      <c r="CE59">
        <v>0</v>
      </c>
      <c r="CF59">
        <v>0</v>
      </c>
      <c r="CG59">
        <v>0</v>
      </c>
      <c r="CH59">
        <v>0</v>
      </c>
      <c r="CI59">
        <v>0</v>
      </c>
      <c r="CK59">
        <v>0</v>
      </c>
      <c r="CL59">
        <v>0</v>
      </c>
      <c r="CM59">
        <v>0</v>
      </c>
      <c r="CN59">
        <v>0</v>
      </c>
      <c r="CO59">
        <v>0</v>
      </c>
      <c r="CP59">
        <v>0</v>
      </c>
      <c r="CQ59">
        <v>0</v>
      </c>
    </row>
    <row r="60" spans="1:95" x14ac:dyDescent="0.3">
      <c r="A60" s="598"/>
      <c r="B60" s="260" t="s">
        <v>180</v>
      </c>
      <c r="C60" s="3">
        <v>0</v>
      </c>
      <c r="D60" s="3">
        <v>0</v>
      </c>
      <c r="E60" s="3">
        <v>0</v>
      </c>
      <c r="F60" s="3">
        <v>0</v>
      </c>
      <c r="G60" s="3">
        <v>0</v>
      </c>
      <c r="H60" s="3">
        <v>0</v>
      </c>
      <c r="I60" s="3">
        <v>0</v>
      </c>
      <c r="J60" s="3">
        <v>0</v>
      </c>
      <c r="K60" s="3">
        <v>0</v>
      </c>
      <c r="L60" s="3">
        <v>0</v>
      </c>
      <c r="M60" s="3">
        <v>0</v>
      </c>
      <c r="N60" s="208">
        <f t="shared" si="236"/>
        <v>0</v>
      </c>
      <c r="O60" s="93">
        <f t="shared" si="230"/>
        <v>0</v>
      </c>
      <c r="Q60" s="598"/>
      <c r="R60" s="260" t="s">
        <v>180</v>
      </c>
      <c r="S60" s="3">
        <v>0</v>
      </c>
      <c r="T60" s="3">
        <v>0</v>
      </c>
      <c r="U60" s="3">
        <v>0</v>
      </c>
      <c r="V60" s="3">
        <v>0</v>
      </c>
      <c r="W60" s="3">
        <v>0</v>
      </c>
      <c r="X60" s="3">
        <v>0</v>
      </c>
      <c r="Y60" s="3">
        <v>0</v>
      </c>
      <c r="Z60" s="3">
        <v>0</v>
      </c>
      <c r="AA60" s="3">
        <v>0</v>
      </c>
      <c r="AB60" s="3">
        <v>0</v>
      </c>
      <c r="AC60" s="3">
        <v>0</v>
      </c>
      <c r="AD60" s="208">
        <f t="shared" si="237"/>
        <v>0</v>
      </c>
      <c r="AE60" s="93">
        <f t="shared" si="231"/>
        <v>0</v>
      </c>
      <c r="AG60" s="598"/>
      <c r="AH60" s="260" t="s">
        <v>180</v>
      </c>
      <c r="AI60" s="3">
        <v>0</v>
      </c>
      <c r="AJ60" s="3">
        <v>0</v>
      </c>
      <c r="AK60" s="3">
        <v>0</v>
      </c>
      <c r="AL60" s="3">
        <v>0</v>
      </c>
      <c r="AM60" s="3">
        <v>0</v>
      </c>
      <c r="AN60" s="3">
        <v>0</v>
      </c>
      <c r="AO60" s="3">
        <v>0</v>
      </c>
      <c r="AP60" s="3">
        <v>0</v>
      </c>
      <c r="AQ60" s="3">
        <v>0</v>
      </c>
      <c r="AR60" s="3">
        <v>0</v>
      </c>
      <c r="AS60" s="3">
        <v>0</v>
      </c>
      <c r="AT60" s="208">
        <f t="shared" si="232"/>
        <v>0</v>
      </c>
      <c r="AU60" s="93">
        <f t="shared" si="233"/>
        <v>0</v>
      </c>
      <c r="AW60" s="598"/>
      <c r="AX60" s="260" t="s">
        <v>180</v>
      </c>
      <c r="AY60" s="3">
        <v>0</v>
      </c>
      <c r="AZ60" s="3">
        <v>0</v>
      </c>
      <c r="BA60" s="3">
        <v>0</v>
      </c>
      <c r="BB60" s="3">
        <v>0</v>
      </c>
      <c r="BC60" s="3">
        <v>0</v>
      </c>
      <c r="BD60" s="3">
        <v>0</v>
      </c>
      <c r="BE60" s="3">
        <v>0</v>
      </c>
      <c r="BF60" s="3">
        <v>0</v>
      </c>
      <c r="BG60" s="3">
        <v>0</v>
      </c>
      <c r="BH60" s="3">
        <v>0</v>
      </c>
      <c r="BI60" s="3">
        <v>0</v>
      </c>
      <c r="BJ60" s="208">
        <f t="shared" si="234"/>
        <v>0</v>
      </c>
      <c r="BK60" s="93">
        <f t="shared" si="235"/>
        <v>0</v>
      </c>
      <c r="BM60">
        <v>0</v>
      </c>
      <c r="BN60">
        <v>0</v>
      </c>
      <c r="BO60">
        <v>0</v>
      </c>
      <c r="BP60">
        <v>0</v>
      </c>
      <c r="BQ60">
        <v>0</v>
      </c>
      <c r="BR60">
        <v>0</v>
      </c>
      <c r="BS60">
        <v>0</v>
      </c>
      <c r="BU60">
        <v>0</v>
      </c>
      <c r="BV60">
        <v>0</v>
      </c>
      <c r="BW60">
        <v>0</v>
      </c>
      <c r="BX60">
        <v>0</v>
      </c>
      <c r="BY60">
        <v>0</v>
      </c>
      <c r="BZ60">
        <v>0</v>
      </c>
      <c r="CA60">
        <v>0</v>
      </c>
      <c r="CC60">
        <v>0</v>
      </c>
      <c r="CD60">
        <v>0</v>
      </c>
      <c r="CE60">
        <v>0</v>
      </c>
      <c r="CF60">
        <v>0</v>
      </c>
      <c r="CG60">
        <v>0</v>
      </c>
      <c r="CH60">
        <v>0</v>
      </c>
      <c r="CI60">
        <v>0</v>
      </c>
      <c r="CK60">
        <v>0</v>
      </c>
      <c r="CL60">
        <v>0</v>
      </c>
      <c r="CM60">
        <v>0</v>
      </c>
      <c r="CN60">
        <v>0</v>
      </c>
      <c r="CO60">
        <v>0</v>
      </c>
      <c r="CP60">
        <v>0</v>
      </c>
      <c r="CQ60">
        <v>0</v>
      </c>
    </row>
    <row r="61" spans="1:95" x14ac:dyDescent="0.3">
      <c r="A61" s="598"/>
      <c r="B61" s="260" t="s">
        <v>181</v>
      </c>
      <c r="C61" s="3">
        <v>0</v>
      </c>
      <c r="D61" s="3">
        <v>0</v>
      </c>
      <c r="E61" s="3">
        <v>0</v>
      </c>
      <c r="F61" s="3">
        <v>0</v>
      </c>
      <c r="G61" s="3">
        <v>0</v>
      </c>
      <c r="H61" s="3">
        <v>0</v>
      </c>
      <c r="I61" s="3">
        <v>0</v>
      </c>
      <c r="J61" s="3">
        <v>0</v>
      </c>
      <c r="K61" s="3">
        <v>0</v>
      </c>
      <c r="L61" s="3">
        <v>0</v>
      </c>
      <c r="M61" s="3">
        <v>0</v>
      </c>
      <c r="N61" s="208">
        <f t="shared" si="236"/>
        <v>0</v>
      </c>
      <c r="O61" s="93">
        <f t="shared" si="230"/>
        <v>0</v>
      </c>
      <c r="Q61" s="598"/>
      <c r="R61" s="260" t="s">
        <v>181</v>
      </c>
      <c r="S61" s="3">
        <v>0</v>
      </c>
      <c r="T61" s="3">
        <v>0</v>
      </c>
      <c r="U61" s="3">
        <v>0</v>
      </c>
      <c r="V61" s="3">
        <v>0</v>
      </c>
      <c r="W61" s="3">
        <v>0</v>
      </c>
      <c r="X61" s="3">
        <v>0</v>
      </c>
      <c r="Y61" s="3">
        <v>0</v>
      </c>
      <c r="Z61" s="3">
        <v>0</v>
      </c>
      <c r="AA61" s="3">
        <v>0</v>
      </c>
      <c r="AB61" s="3">
        <v>0</v>
      </c>
      <c r="AC61" s="3">
        <v>0</v>
      </c>
      <c r="AD61" s="208">
        <f t="shared" si="237"/>
        <v>0</v>
      </c>
      <c r="AE61" s="93">
        <f t="shared" si="231"/>
        <v>0</v>
      </c>
      <c r="AG61" s="598"/>
      <c r="AH61" s="260" t="s">
        <v>181</v>
      </c>
      <c r="AI61" s="3">
        <v>0</v>
      </c>
      <c r="AJ61" s="3">
        <v>0</v>
      </c>
      <c r="AK61" s="3">
        <v>0</v>
      </c>
      <c r="AL61" s="3">
        <v>0</v>
      </c>
      <c r="AM61" s="3">
        <v>0</v>
      </c>
      <c r="AN61" s="3">
        <v>0</v>
      </c>
      <c r="AO61" s="3">
        <v>0</v>
      </c>
      <c r="AP61" s="3">
        <v>0</v>
      </c>
      <c r="AQ61" s="3">
        <v>0</v>
      </c>
      <c r="AR61" s="3">
        <v>0</v>
      </c>
      <c r="AS61" s="3">
        <v>0</v>
      </c>
      <c r="AT61" s="208">
        <f t="shared" si="232"/>
        <v>0</v>
      </c>
      <c r="AU61" s="93">
        <f t="shared" si="233"/>
        <v>0</v>
      </c>
      <c r="AW61" s="598"/>
      <c r="AX61" s="260" t="s">
        <v>181</v>
      </c>
      <c r="AY61" s="3">
        <v>0</v>
      </c>
      <c r="AZ61" s="3">
        <v>0</v>
      </c>
      <c r="BA61" s="3">
        <v>0</v>
      </c>
      <c r="BB61" s="3">
        <v>0</v>
      </c>
      <c r="BC61" s="3">
        <v>0</v>
      </c>
      <c r="BD61" s="3">
        <v>0</v>
      </c>
      <c r="BE61" s="3">
        <v>0</v>
      </c>
      <c r="BF61" s="3">
        <v>0</v>
      </c>
      <c r="BG61" s="3">
        <v>0</v>
      </c>
      <c r="BH61" s="3">
        <v>0</v>
      </c>
      <c r="BI61" s="3">
        <v>0</v>
      </c>
      <c r="BJ61" s="208">
        <f t="shared" si="234"/>
        <v>0</v>
      </c>
      <c r="BK61" s="93">
        <f t="shared" si="235"/>
        <v>0</v>
      </c>
      <c r="BM61">
        <v>0</v>
      </c>
      <c r="BN61">
        <v>0</v>
      </c>
      <c r="BO61">
        <v>0</v>
      </c>
      <c r="BP61">
        <v>0</v>
      </c>
      <c r="BQ61">
        <v>0</v>
      </c>
      <c r="BR61">
        <v>0</v>
      </c>
      <c r="BS61">
        <v>0</v>
      </c>
      <c r="BU61">
        <v>0</v>
      </c>
      <c r="BV61">
        <v>0</v>
      </c>
      <c r="BW61">
        <v>0</v>
      </c>
      <c r="BX61">
        <v>0</v>
      </c>
      <c r="BY61">
        <v>0</v>
      </c>
      <c r="BZ61">
        <v>0</v>
      </c>
      <c r="CA61">
        <v>0</v>
      </c>
      <c r="CC61">
        <v>0</v>
      </c>
      <c r="CD61">
        <v>0</v>
      </c>
      <c r="CE61">
        <v>0</v>
      </c>
      <c r="CF61">
        <v>0</v>
      </c>
      <c r="CG61">
        <v>0</v>
      </c>
      <c r="CH61">
        <v>0</v>
      </c>
      <c r="CI61">
        <v>0</v>
      </c>
      <c r="CK61">
        <v>0</v>
      </c>
      <c r="CL61">
        <v>0</v>
      </c>
      <c r="CM61">
        <v>0</v>
      </c>
      <c r="CN61">
        <v>0</v>
      </c>
      <c r="CO61">
        <v>0</v>
      </c>
      <c r="CP61">
        <v>0</v>
      </c>
      <c r="CQ61">
        <v>0</v>
      </c>
    </row>
    <row r="62" spans="1:95" x14ac:dyDescent="0.3">
      <c r="A62" s="598"/>
      <c r="B62" s="260" t="s">
        <v>182</v>
      </c>
      <c r="C62" s="3">
        <v>0</v>
      </c>
      <c r="D62" s="3">
        <v>0</v>
      </c>
      <c r="E62" s="3">
        <v>0</v>
      </c>
      <c r="F62" s="3">
        <v>0</v>
      </c>
      <c r="G62" s="3">
        <v>0</v>
      </c>
      <c r="H62" s="3">
        <v>0</v>
      </c>
      <c r="I62" s="3">
        <v>0</v>
      </c>
      <c r="J62" s="3">
        <v>0</v>
      </c>
      <c r="K62" s="3">
        <v>0</v>
      </c>
      <c r="L62" s="3">
        <v>0</v>
      </c>
      <c r="M62" s="3">
        <v>0</v>
      </c>
      <c r="N62" s="208">
        <f t="shared" si="236"/>
        <v>0</v>
      </c>
      <c r="O62" s="93">
        <f t="shared" si="230"/>
        <v>0</v>
      </c>
      <c r="Q62" s="598"/>
      <c r="R62" s="260" t="s">
        <v>182</v>
      </c>
      <c r="S62" s="3">
        <v>0</v>
      </c>
      <c r="T62" s="3">
        <v>0</v>
      </c>
      <c r="U62" s="3">
        <v>0</v>
      </c>
      <c r="V62" s="3">
        <v>0</v>
      </c>
      <c r="W62" s="3">
        <v>0</v>
      </c>
      <c r="X62" s="3">
        <v>0</v>
      </c>
      <c r="Y62" s="3">
        <v>0</v>
      </c>
      <c r="Z62" s="3">
        <v>0</v>
      </c>
      <c r="AA62" s="3">
        <v>0</v>
      </c>
      <c r="AB62" s="3">
        <v>0</v>
      </c>
      <c r="AC62" s="3">
        <v>0</v>
      </c>
      <c r="AD62" s="208">
        <f t="shared" si="237"/>
        <v>0</v>
      </c>
      <c r="AE62" s="93">
        <f t="shared" si="231"/>
        <v>0</v>
      </c>
      <c r="AG62" s="598"/>
      <c r="AH62" s="260" t="s">
        <v>182</v>
      </c>
      <c r="AI62" s="3">
        <v>0</v>
      </c>
      <c r="AJ62" s="3">
        <v>0</v>
      </c>
      <c r="AK62" s="3">
        <v>0</v>
      </c>
      <c r="AL62" s="3">
        <v>0</v>
      </c>
      <c r="AM62" s="3">
        <v>0</v>
      </c>
      <c r="AN62" s="3">
        <v>0</v>
      </c>
      <c r="AO62" s="3">
        <v>0</v>
      </c>
      <c r="AP62" s="3">
        <v>0</v>
      </c>
      <c r="AQ62" s="3">
        <v>0</v>
      </c>
      <c r="AR62" s="3">
        <v>0</v>
      </c>
      <c r="AS62" s="3">
        <v>0</v>
      </c>
      <c r="AT62" s="208">
        <f t="shared" si="232"/>
        <v>0</v>
      </c>
      <c r="AU62" s="93">
        <f t="shared" si="233"/>
        <v>0</v>
      </c>
      <c r="AW62" s="598"/>
      <c r="AX62" s="260" t="s">
        <v>182</v>
      </c>
      <c r="AY62" s="3">
        <v>0</v>
      </c>
      <c r="AZ62" s="3">
        <v>0</v>
      </c>
      <c r="BA62" s="3">
        <v>0</v>
      </c>
      <c r="BB62" s="3">
        <v>0</v>
      </c>
      <c r="BC62" s="3">
        <v>0</v>
      </c>
      <c r="BD62" s="3">
        <v>0</v>
      </c>
      <c r="BE62" s="3">
        <v>0</v>
      </c>
      <c r="BF62" s="3">
        <v>0</v>
      </c>
      <c r="BG62" s="3">
        <v>0</v>
      </c>
      <c r="BH62" s="3">
        <v>0</v>
      </c>
      <c r="BI62" s="3">
        <v>0</v>
      </c>
      <c r="BJ62" s="208">
        <f t="shared" si="234"/>
        <v>0</v>
      </c>
      <c r="BK62" s="93">
        <f t="shared" si="235"/>
        <v>0</v>
      </c>
      <c r="BM62">
        <v>0</v>
      </c>
      <c r="BN62">
        <v>0</v>
      </c>
      <c r="BO62">
        <v>0</v>
      </c>
      <c r="BP62">
        <v>0</v>
      </c>
      <c r="BQ62">
        <v>0</v>
      </c>
      <c r="BR62">
        <v>0</v>
      </c>
      <c r="BS62">
        <v>0</v>
      </c>
      <c r="BU62">
        <v>0</v>
      </c>
      <c r="BV62">
        <v>0</v>
      </c>
      <c r="BW62">
        <v>0</v>
      </c>
      <c r="BX62">
        <v>0</v>
      </c>
      <c r="BY62">
        <v>0</v>
      </c>
      <c r="BZ62">
        <v>0</v>
      </c>
      <c r="CA62">
        <v>0</v>
      </c>
      <c r="CC62">
        <v>0</v>
      </c>
      <c r="CD62">
        <v>0</v>
      </c>
      <c r="CE62">
        <v>0</v>
      </c>
      <c r="CF62">
        <v>0</v>
      </c>
      <c r="CG62">
        <v>0</v>
      </c>
      <c r="CH62">
        <v>0</v>
      </c>
      <c r="CI62">
        <v>0</v>
      </c>
      <c r="CK62">
        <v>0</v>
      </c>
      <c r="CL62">
        <v>0</v>
      </c>
      <c r="CM62">
        <v>0</v>
      </c>
      <c r="CN62">
        <v>0</v>
      </c>
      <c r="CO62">
        <v>0</v>
      </c>
      <c r="CP62">
        <v>0</v>
      </c>
      <c r="CQ62">
        <v>0</v>
      </c>
    </row>
    <row r="63" spans="1:95" x14ac:dyDescent="0.3">
      <c r="A63" s="598"/>
      <c r="B63" s="260" t="s">
        <v>183</v>
      </c>
      <c r="C63" s="3">
        <v>0</v>
      </c>
      <c r="D63" s="3">
        <v>0</v>
      </c>
      <c r="E63" s="3">
        <v>0</v>
      </c>
      <c r="F63" s="3">
        <v>0</v>
      </c>
      <c r="G63" s="3">
        <v>0</v>
      </c>
      <c r="H63" s="3">
        <v>0</v>
      </c>
      <c r="I63" s="3">
        <v>0</v>
      </c>
      <c r="J63" s="3">
        <v>0</v>
      </c>
      <c r="K63" s="3">
        <v>0</v>
      </c>
      <c r="L63" s="3">
        <v>0</v>
      </c>
      <c r="M63" s="3">
        <v>0</v>
      </c>
      <c r="N63" s="208">
        <f t="shared" si="236"/>
        <v>0</v>
      </c>
      <c r="O63" s="93">
        <f t="shared" si="230"/>
        <v>0</v>
      </c>
      <c r="Q63" s="598"/>
      <c r="R63" s="260" t="s">
        <v>183</v>
      </c>
      <c r="S63" s="3">
        <v>0</v>
      </c>
      <c r="T63" s="3">
        <v>0</v>
      </c>
      <c r="U63" s="3">
        <v>0</v>
      </c>
      <c r="V63" s="3">
        <v>0</v>
      </c>
      <c r="W63" s="3">
        <v>0</v>
      </c>
      <c r="X63" s="3">
        <v>0</v>
      </c>
      <c r="Y63" s="3">
        <v>0</v>
      </c>
      <c r="Z63" s="3">
        <v>0</v>
      </c>
      <c r="AA63" s="3">
        <v>0</v>
      </c>
      <c r="AB63" s="3">
        <v>0</v>
      </c>
      <c r="AC63" s="3">
        <v>0</v>
      </c>
      <c r="AD63" s="208">
        <f t="shared" si="237"/>
        <v>0</v>
      </c>
      <c r="AE63" s="93">
        <f t="shared" si="231"/>
        <v>0</v>
      </c>
      <c r="AG63" s="598"/>
      <c r="AH63" s="260" t="s">
        <v>183</v>
      </c>
      <c r="AI63" s="3">
        <v>0</v>
      </c>
      <c r="AJ63" s="3">
        <v>0</v>
      </c>
      <c r="AK63" s="3">
        <v>0</v>
      </c>
      <c r="AL63" s="3">
        <v>0</v>
      </c>
      <c r="AM63" s="3">
        <v>0</v>
      </c>
      <c r="AN63" s="3">
        <v>0</v>
      </c>
      <c r="AO63" s="3">
        <v>0</v>
      </c>
      <c r="AP63" s="3">
        <v>0</v>
      </c>
      <c r="AQ63" s="3">
        <v>0</v>
      </c>
      <c r="AR63" s="3">
        <v>0</v>
      </c>
      <c r="AS63" s="3">
        <v>0</v>
      </c>
      <c r="AT63" s="208">
        <f t="shared" si="232"/>
        <v>0</v>
      </c>
      <c r="AU63" s="93">
        <f t="shared" si="233"/>
        <v>0</v>
      </c>
      <c r="AW63" s="598"/>
      <c r="AX63" s="260" t="s">
        <v>183</v>
      </c>
      <c r="AY63" s="3">
        <v>0</v>
      </c>
      <c r="AZ63" s="3">
        <v>0</v>
      </c>
      <c r="BA63" s="3">
        <v>0</v>
      </c>
      <c r="BB63" s="3">
        <v>0</v>
      </c>
      <c r="BC63" s="3">
        <v>0</v>
      </c>
      <c r="BD63" s="3">
        <v>0</v>
      </c>
      <c r="BE63" s="3">
        <v>0</v>
      </c>
      <c r="BF63" s="3">
        <v>0</v>
      </c>
      <c r="BG63" s="3">
        <v>0</v>
      </c>
      <c r="BH63" s="3">
        <v>0</v>
      </c>
      <c r="BI63" s="3">
        <v>0</v>
      </c>
      <c r="BJ63" s="208">
        <f t="shared" si="234"/>
        <v>0</v>
      </c>
      <c r="BK63" s="93">
        <f t="shared" si="235"/>
        <v>0</v>
      </c>
      <c r="BM63">
        <v>0</v>
      </c>
      <c r="BN63">
        <v>0</v>
      </c>
      <c r="BO63">
        <v>0</v>
      </c>
      <c r="BP63">
        <v>0</v>
      </c>
      <c r="BQ63">
        <v>0</v>
      </c>
      <c r="BR63">
        <v>0</v>
      </c>
      <c r="BS63">
        <v>0</v>
      </c>
      <c r="BU63">
        <v>0</v>
      </c>
      <c r="BV63">
        <v>0</v>
      </c>
      <c r="BW63">
        <v>0</v>
      </c>
      <c r="BX63">
        <v>0</v>
      </c>
      <c r="BY63">
        <v>0</v>
      </c>
      <c r="BZ63">
        <v>0</v>
      </c>
      <c r="CA63">
        <v>0</v>
      </c>
      <c r="CC63">
        <v>0</v>
      </c>
      <c r="CD63">
        <v>0</v>
      </c>
      <c r="CE63">
        <v>0</v>
      </c>
      <c r="CF63">
        <v>0</v>
      </c>
      <c r="CG63">
        <v>0</v>
      </c>
      <c r="CH63">
        <v>0</v>
      </c>
      <c r="CI63">
        <v>0</v>
      </c>
      <c r="CK63">
        <v>0</v>
      </c>
      <c r="CL63">
        <v>0</v>
      </c>
      <c r="CM63">
        <v>0</v>
      </c>
      <c r="CN63">
        <v>0</v>
      </c>
      <c r="CO63">
        <v>0</v>
      </c>
      <c r="CP63">
        <v>0</v>
      </c>
      <c r="CQ63">
        <v>0</v>
      </c>
    </row>
    <row r="64" spans="1:95" ht="15" thickBot="1" x14ac:dyDescent="0.35">
      <c r="A64" s="599"/>
      <c r="B64" s="260" t="s">
        <v>184</v>
      </c>
      <c r="C64" s="3">
        <v>0</v>
      </c>
      <c r="D64" s="3">
        <v>0</v>
      </c>
      <c r="E64" s="3">
        <v>0</v>
      </c>
      <c r="F64" s="3">
        <v>0</v>
      </c>
      <c r="G64" s="3">
        <v>0</v>
      </c>
      <c r="H64" s="3">
        <v>0</v>
      </c>
      <c r="I64" s="3">
        <v>0</v>
      </c>
      <c r="J64" s="3">
        <v>0</v>
      </c>
      <c r="K64" s="3">
        <v>0</v>
      </c>
      <c r="L64" s="3">
        <v>0</v>
      </c>
      <c r="M64" s="3">
        <v>0</v>
      </c>
      <c r="N64" s="208">
        <f t="shared" si="236"/>
        <v>0</v>
      </c>
      <c r="O64" s="93">
        <f t="shared" si="230"/>
        <v>0</v>
      </c>
      <c r="Q64" s="599"/>
      <c r="R64" s="260" t="s">
        <v>184</v>
      </c>
      <c r="S64" s="3">
        <v>0</v>
      </c>
      <c r="T64" s="3">
        <v>0</v>
      </c>
      <c r="U64" s="3">
        <v>0</v>
      </c>
      <c r="V64" s="3">
        <v>0</v>
      </c>
      <c r="W64" s="3">
        <v>0</v>
      </c>
      <c r="X64" s="3">
        <v>0</v>
      </c>
      <c r="Y64" s="3">
        <v>0</v>
      </c>
      <c r="Z64" s="3">
        <v>0</v>
      </c>
      <c r="AA64" s="3">
        <v>0</v>
      </c>
      <c r="AB64" s="3">
        <v>0</v>
      </c>
      <c r="AC64" s="3">
        <v>0</v>
      </c>
      <c r="AD64" s="208">
        <f t="shared" si="237"/>
        <v>0</v>
      </c>
      <c r="AE64" s="93">
        <f t="shared" si="231"/>
        <v>0</v>
      </c>
      <c r="AG64" s="599"/>
      <c r="AH64" s="260" t="s">
        <v>184</v>
      </c>
      <c r="AI64" s="3">
        <v>0</v>
      </c>
      <c r="AJ64" s="3">
        <v>0</v>
      </c>
      <c r="AK64" s="3">
        <v>0</v>
      </c>
      <c r="AL64" s="3">
        <v>0</v>
      </c>
      <c r="AM64" s="3">
        <v>0</v>
      </c>
      <c r="AN64" s="3">
        <v>0</v>
      </c>
      <c r="AO64" s="3">
        <v>0</v>
      </c>
      <c r="AP64" s="3">
        <v>0</v>
      </c>
      <c r="AQ64" s="3">
        <v>0</v>
      </c>
      <c r="AR64" s="3">
        <v>0</v>
      </c>
      <c r="AS64" s="3">
        <v>0</v>
      </c>
      <c r="AT64" s="208">
        <f t="shared" si="232"/>
        <v>0</v>
      </c>
      <c r="AU64" s="93">
        <f t="shared" si="233"/>
        <v>0</v>
      </c>
      <c r="AW64" s="599"/>
      <c r="AX64" s="260" t="s">
        <v>184</v>
      </c>
      <c r="AY64" s="3">
        <v>0</v>
      </c>
      <c r="AZ64" s="3">
        <v>0</v>
      </c>
      <c r="BA64" s="3">
        <v>0</v>
      </c>
      <c r="BB64" s="3">
        <v>0</v>
      </c>
      <c r="BC64" s="3">
        <v>0</v>
      </c>
      <c r="BD64" s="3">
        <v>0</v>
      </c>
      <c r="BE64" s="3">
        <v>0</v>
      </c>
      <c r="BF64" s="3">
        <v>0</v>
      </c>
      <c r="BG64" s="3">
        <v>0</v>
      </c>
      <c r="BH64" s="3">
        <v>0</v>
      </c>
      <c r="BI64" s="3">
        <v>0</v>
      </c>
      <c r="BJ64" s="208">
        <f t="shared" si="234"/>
        <v>0</v>
      </c>
      <c r="BK64" s="93">
        <f t="shared" si="235"/>
        <v>0</v>
      </c>
      <c r="BM64">
        <v>0</v>
      </c>
      <c r="BN64">
        <v>0</v>
      </c>
      <c r="BO64">
        <v>0</v>
      </c>
      <c r="BP64">
        <v>0</v>
      </c>
      <c r="BQ64">
        <v>0</v>
      </c>
      <c r="BR64">
        <v>0</v>
      </c>
      <c r="BS64">
        <v>0</v>
      </c>
      <c r="BU64">
        <v>0</v>
      </c>
      <c r="BV64">
        <v>0</v>
      </c>
      <c r="BW64">
        <v>0</v>
      </c>
      <c r="BX64">
        <v>0</v>
      </c>
      <c r="BY64">
        <v>0</v>
      </c>
      <c r="BZ64">
        <v>0</v>
      </c>
      <c r="CA64">
        <v>0</v>
      </c>
      <c r="CC64">
        <v>0</v>
      </c>
      <c r="CD64">
        <v>0</v>
      </c>
      <c r="CE64">
        <v>0</v>
      </c>
      <c r="CF64">
        <v>0</v>
      </c>
      <c r="CG64">
        <v>0</v>
      </c>
      <c r="CH64">
        <v>0</v>
      </c>
      <c r="CI64">
        <v>0</v>
      </c>
      <c r="CK64">
        <v>0</v>
      </c>
      <c r="CL64">
        <v>0</v>
      </c>
      <c r="CM64">
        <v>0</v>
      </c>
      <c r="CN64">
        <v>0</v>
      </c>
      <c r="CO64">
        <v>0</v>
      </c>
      <c r="CP64">
        <v>0</v>
      </c>
      <c r="CQ64">
        <v>0</v>
      </c>
    </row>
    <row r="65" spans="1:95" ht="15" thickBot="1" x14ac:dyDescent="0.35">
      <c r="B65" s="261" t="s">
        <v>139</v>
      </c>
      <c r="C65" s="252">
        <f>SUM(C52:C64)</f>
        <v>0</v>
      </c>
      <c r="D65" s="252">
        <f t="shared" ref="D65" si="238">SUM(D52:D64)</f>
        <v>0</v>
      </c>
      <c r="E65" s="252">
        <f t="shared" ref="E65" si="239">SUM(E52:E64)</f>
        <v>0</v>
      </c>
      <c r="F65" s="252">
        <f t="shared" ref="F65" si="240">SUM(F52:F64)</f>
        <v>0</v>
      </c>
      <c r="G65" s="252">
        <f t="shared" ref="G65" si="241">SUM(G52:G64)</f>
        <v>0</v>
      </c>
      <c r="H65" s="252">
        <f t="shared" ref="H65" si="242">SUM(H52:H64)</f>
        <v>0</v>
      </c>
      <c r="I65" s="252">
        <f t="shared" ref="I65" si="243">SUM(I52:I64)</f>
        <v>0</v>
      </c>
      <c r="J65" s="252">
        <f t="shared" ref="J65" si="244">SUM(J52:J64)</f>
        <v>0</v>
      </c>
      <c r="K65" s="252">
        <f t="shared" ref="K65" si="245">SUM(K52:K64)</f>
        <v>0</v>
      </c>
      <c r="L65" s="252">
        <f t="shared" ref="L65" si="246">SUM(L52:L64)</f>
        <v>0</v>
      </c>
      <c r="M65" s="252">
        <f t="shared" ref="M65" si="247">SUM(M52:M64)</f>
        <v>0</v>
      </c>
      <c r="N65" s="263">
        <f t="shared" ref="N65" si="248">SUM(N52:N64)</f>
        <v>0</v>
      </c>
      <c r="O65" s="96">
        <f t="shared" si="230"/>
        <v>0</v>
      </c>
      <c r="Q65" s="97"/>
      <c r="R65" s="261" t="s">
        <v>139</v>
      </c>
      <c r="S65" s="252">
        <f>SUM(S52:S64)</f>
        <v>0</v>
      </c>
      <c r="T65" s="252">
        <f t="shared" ref="T65" si="249">SUM(T52:T64)</f>
        <v>0</v>
      </c>
      <c r="U65" s="252">
        <f t="shared" ref="U65" si="250">SUM(U52:U64)</f>
        <v>0</v>
      </c>
      <c r="V65" s="252">
        <f t="shared" ref="V65" si="251">SUM(V52:V64)</f>
        <v>83401</v>
      </c>
      <c r="W65" s="252">
        <f t="shared" ref="W65" si="252">SUM(W52:W64)</f>
        <v>334975</v>
      </c>
      <c r="X65" s="252">
        <f t="shared" ref="X65" si="253">SUM(X52:X64)</f>
        <v>0</v>
      </c>
      <c r="Y65" s="252">
        <f t="shared" ref="Y65" si="254">SUM(Y52:Y64)</f>
        <v>0</v>
      </c>
      <c r="Z65" s="252">
        <f t="shared" ref="Z65" si="255">SUM(Z52:Z64)</f>
        <v>174256</v>
      </c>
      <c r="AA65" s="252">
        <f t="shared" ref="AA65" si="256">SUM(AA52:AA64)</f>
        <v>0</v>
      </c>
      <c r="AB65" s="252">
        <f t="shared" ref="AB65" si="257">SUM(AB52:AB64)</f>
        <v>0</v>
      </c>
      <c r="AC65" s="252">
        <f t="shared" ref="AC65" si="258">SUM(AC52:AC64)</f>
        <v>519941</v>
      </c>
      <c r="AD65" s="263">
        <f t="shared" ref="AD65" si="259">SUM(AD52:AD64)</f>
        <v>3757416</v>
      </c>
      <c r="AE65" s="96">
        <f t="shared" si="231"/>
        <v>4869989</v>
      </c>
      <c r="AG65" s="97"/>
      <c r="AH65" s="261" t="s">
        <v>139</v>
      </c>
      <c r="AI65" s="252">
        <f>SUM(AI52:AI64)</f>
        <v>0</v>
      </c>
      <c r="AJ65" s="252">
        <f t="shared" ref="AJ65" si="260">SUM(AJ52:AJ64)</f>
        <v>0</v>
      </c>
      <c r="AK65" s="252">
        <f t="shared" ref="AK65" si="261">SUM(AK52:AK64)</f>
        <v>0</v>
      </c>
      <c r="AL65" s="252">
        <f t="shared" ref="AL65" si="262">SUM(AL52:AL64)</f>
        <v>0</v>
      </c>
      <c r="AM65" s="252">
        <f t="shared" ref="AM65" si="263">SUM(AM52:AM64)</f>
        <v>0</v>
      </c>
      <c r="AN65" s="252">
        <f t="shared" ref="AN65" si="264">SUM(AN52:AN64)</f>
        <v>0</v>
      </c>
      <c r="AO65" s="252">
        <f t="shared" ref="AO65" si="265">SUM(AO52:AO64)</f>
        <v>472953</v>
      </c>
      <c r="AP65" s="252">
        <f t="shared" ref="AP65" si="266">SUM(AP52:AP64)</f>
        <v>0</v>
      </c>
      <c r="AQ65" s="252">
        <f t="shared" ref="AQ65" si="267">SUM(AQ52:AQ64)</f>
        <v>0</v>
      </c>
      <c r="AR65" s="252">
        <f t="shared" ref="AR65" si="268">SUM(AR52:AR64)</f>
        <v>0</v>
      </c>
      <c r="AS65" s="252">
        <f t="shared" ref="AS65" si="269">SUM(AS52:AS64)</f>
        <v>0</v>
      </c>
      <c r="AT65" s="263">
        <f t="shared" ref="AT65" si="270">SUM(AT52:AT64)</f>
        <v>755805</v>
      </c>
      <c r="AU65" s="96">
        <f t="shared" si="233"/>
        <v>1228758</v>
      </c>
      <c r="AW65" s="97"/>
      <c r="AX65" s="261" t="s">
        <v>139</v>
      </c>
      <c r="AY65" s="252">
        <f>SUM(AY52:AY64)</f>
        <v>0</v>
      </c>
      <c r="AZ65" s="252">
        <f t="shared" ref="AZ65" si="271">SUM(AZ52:AZ64)</f>
        <v>0</v>
      </c>
      <c r="BA65" s="252">
        <f t="shared" ref="BA65" si="272">SUM(BA52:BA64)</f>
        <v>0</v>
      </c>
      <c r="BB65" s="252">
        <f t="shared" ref="BB65" si="273">SUM(BB52:BB64)</f>
        <v>0</v>
      </c>
      <c r="BC65" s="252">
        <f t="shared" ref="BC65" si="274">SUM(BC52:BC64)</f>
        <v>0</v>
      </c>
      <c r="BD65" s="252">
        <f t="shared" ref="BD65" si="275">SUM(BD52:BD64)</f>
        <v>0</v>
      </c>
      <c r="BE65" s="252">
        <f t="shared" ref="BE65" si="276">SUM(BE52:BE64)</f>
        <v>0</v>
      </c>
      <c r="BF65" s="252">
        <f t="shared" ref="BF65" si="277">SUM(BF52:BF64)</f>
        <v>0</v>
      </c>
      <c r="BG65" s="252">
        <f t="shared" ref="BG65" si="278">SUM(BG52:BG64)</f>
        <v>0</v>
      </c>
      <c r="BH65" s="252">
        <f t="shared" ref="BH65" si="279">SUM(BH52:BH64)</f>
        <v>0</v>
      </c>
      <c r="BI65" s="252">
        <f t="shared" ref="BI65" si="280">SUM(BI52:BI64)</f>
        <v>0</v>
      </c>
      <c r="BJ65" s="263">
        <f t="shared" ref="BJ65" si="281">SUM(BJ52:BJ64)</f>
        <v>0</v>
      </c>
      <c r="BK65" s="96">
        <f t="shared" si="235"/>
        <v>0</v>
      </c>
      <c r="BM65">
        <f t="shared" ref="BM65" si="282">SUM(BM52:BM64)</f>
        <v>0</v>
      </c>
      <c r="BN65">
        <f t="shared" ref="BN65" si="283">SUM(BN52:BN64)</f>
        <v>0</v>
      </c>
      <c r="BO65">
        <f t="shared" ref="BO65" si="284">SUM(BO52:BO64)</f>
        <v>0</v>
      </c>
      <c r="BP65">
        <f t="shared" ref="BP65" si="285">SUM(BP52:BP64)</f>
        <v>0</v>
      </c>
      <c r="BQ65">
        <f t="shared" ref="BQ65" si="286">SUM(BQ52:BQ64)</f>
        <v>0</v>
      </c>
      <c r="BR65">
        <f t="shared" ref="BR65" si="287">SUM(BR52:BR64)</f>
        <v>0</v>
      </c>
      <c r="BS65">
        <f t="shared" ref="BS65" si="288">SUM(BS52:BS64)</f>
        <v>0</v>
      </c>
      <c r="BU65">
        <f t="shared" ref="BU65" si="289">SUM(BU52:BU64)</f>
        <v>274615</v>
      </c>
      <c r="BV65">
        <f t="shared" ref="BV65" si="290">SUM(BV52:BV64)</f>
        <v>3482801</v>
      </c>
      <c r="BW65">
        <f t="shared" ref="BW65" si="291">SUM(BW52:BW64)</f>
        <v>0</v>
      </c>
      <c r="BX65">
        <f t="shared" ref="BX65" si="292">SUM(BX52:BX64)</f>
        <v>0</v>
      </c>
      <c r="BY65">
        <f t="shared" ref="BY65" si="293">SUM(BY52:BY64)</f>
        <v>0</v>
      </c>
      <c r="BZ65">
        <f t="shared" ref="BZ65" si="294">SUM(BZ52:BZ64)</f>
        <v>0</v>
      </c>
      <c r="CA65">
        <f t="shared" ref="CA65" si="295">SUM(CA52:CA64)</f>
        <v>0</v>
      </c>
      <c r="CC65">
        <f t="shared" ref="CC65" si="296">SUM(CC52:CC64)</f>
        <v>0</v>
      </c>
      <c r="CD65">
        <f t="shared" ref="CD65" si="297">SUM(CD52:CD64)</f>
        <v>755805</v>
      </c>
      <c r="CE65">
        <f t="shared" ref="CE65" si="298">SUM(CE52:CE64)</f>
        <v>0</v>
      </c>
      <c r="CF65">
        <f t="shared" ref="CF65" si="299">SUM(CF52:CF64)</f>
        <v>0</v>
      </c>
      <c r="CG65">
        <f t="shared" ref="CG65" si="300">SUM(CG52:CG64)</f>
        <v>0</v>
      </c>
      <c r="CH65">
        <f t="shared" ref="CH65" si="301">SUM(CH52:CH64)</f>
        <v>0</v>
      </c>
      <c r="CI65">
        <f t="shared" ref="CI65" si="302">SUM(CI52:CI64)</f>
        <v>0</v>
      </c>
      <c r="CK65">
        <f t="shared" ref="CK65" si="303">SUM(CK52:CK64)</f>
        <v>0</v>
      </c>
      <c r="CL65">
        <f t="shared" ref="CL65" si="304">SUM(CL52:CL64)</f>
        <v>0</v>
      </c>
      <c r="CM65">
        <f t="shared" ref="CM65" si="305">SUM(CM52:CM64)</f>
        <v>0</v>
      </c>
      <c r="CN65">
        <f t="shared" ref="CN65" si="306">SUM(CN52:CN64)</f>
        <v>0</v>
      </c>
      <c r="CO65">
        <f t="shared" ref="CO65" si="307">SUM(CO52:CO64)</f>
        <v>0</v>
      </c>
      <c r="CP65">
        <f t="shared" ref="CP65" si="308">SUM(CP52:CP64)</f>
        <v>0</v>
      </c>
      <c r="CQ65">
        <f t="shared" ref="CQ65" si="309">SUM(CQ52:CQ64)</f>
        <v>0</v>
      </c>
    </row>
    <row r="66" spans="1:95" ht="21.6" thickBot="1" x14ac:dyDescent="0.45">
      <c r="A66" s="99"/>
      <c r="Q66" s="99"/>
      <c r="AG66" s="99"/>
      <c r="AW66" s="99"/>
    </row>
    <row r="67" spans="1:95" ht="21.6" thickBot="1" x14ac:dyDescent="0.45">
      <c r="A67" s="99"/>
      <c r="B67" s="247" t="s">
        <v>117</v>
      </c>
      <c r="C67" s="248">
        <v>43850</v>
      </c>
      <c r="D67" s="248">
        <v>43882</v>
      </c>
      <c r="E67" s="248">
        <v>43914</v>
      </c>
      <c r="F67" s="248">
        <v>43946</v>
      </c>
      <c r="G67" s="248">
        <v>43978</v>
      </c>
      <c r="H67" s="248">
        <v>44010</v>
      </c>
      <c r="I67" s="248">
        <v>44042</v>
      </c>
      <c r="J67" s="248">
        <v>44074</v>
      </c>
      <c r="K67" s="248">
        <v>44076</v>
      </c>
      <c r="L67" s="248">
        <v>44107</v>
      </c>
      <c r="M67" s="248">
        <v>44140</v>
      </c>
      <c r="N67" s="255" t="s">
        <v>126</v>
      </c>
      <c r="O67" s="249" t="s">
        <v>44</v>
      </c>
      <c r="Q67" s="99"/>
      <c r="R67" s="247" t="s">
        <v>117</v>
      </c>
      <c r="S67" s="248">
        <v>43850</v>
      </c>
      <c r="T67" s="248">
        <v>43882</v>
      </c>
      <c r="U67" s="248">
        <v>43914</v>
      </c>
      <c r="V67" s="248">
        <v>43946</v>
      </c>
      <c r="W67" s="248">
        <v>43978</v>
      </c>
      <c r="X67" s="248">
        <v>44010</v>
      </c>
      <c r="Y67" s="248">
        <v>44042</v>
      </c>
      <c r="Z67" s="248">
        <v>44074</v>
      </c>
      <c r="AA67" s="248">
        <v>44076</v>
      </c>
      <c r="AB67" s="248">
        <v>44107</v>
      </c>
      <c r="AC67" s="248">
        <v>44140</v>
      </c>
      <c r="AD67" s="255" t="s">
        <v>126</v>
      </c>
      <c r="AE67" s="249" t="s">
        <v>44</v>
      </c>
      <c r="AG67" s="99"/>
      <c r="AH67" s="247" t="s">
        <v>117</v>
      </c>
      <c r="AI67" s="248">
        <v>43850</v>
      </c>
      <c r="AJ67" s="248">
        <v>43882</v>
      </c>
      <c r="AK67" s="248">
        <v>43914</v>
      </c>
      <c r="AL67" s="248">
        <v>43946</v>
      </c>
      <c r="AM67" s="248">
        <v>43978</v>
      </c>
      <c r="AN67" s="248">
        <v>44010</v>
      </c>
      <c r="AO67" s="248">
        <v>44042</v>
      </c>
      <c r="AP67" s="248">
        <v>44074</v>
      </c>
      <c r="AQ67" s="248">
        <v>44076</v>
      </c>
      <c r="AR67" s="248">
        <v>44107</v>
      </c>
      <c r="AS67" s="248">
        <v>44140</v>
      </c>
      <c r="AT67" s="255" t="s">
        <v>126</v>
      </c>
      <c r="AU67" s="249" t="s">
        <v>44</v>
      </c>
      <c r="AW67" s="99"/>
      <c r="AX67" s="247" t="s">
        <v>117</v>
      </c>
      <c r="AY67" s="248">
        <v>43850</v>
      </c>
      <c r="AZ67" s="248">
        <v>43882</v>
      </c>
      <c r="BA67" s="248">
        <v>43914</v>
      </c>
      <c r="BB67" s="248">
        <v>43946</v>
      </c>
      <c r="BC67" s="248">
        <v>43978</v>
      </c>
      <c r="BD67" s="248">
        <v>44010</v>
      </c>
      <c r="BE67" s="248">
        <v>44042</v>
      </c>
      <c r="BF67" s="248">
        <v>44074</v>
      </c>
      <c r="BG67" s="248">
        <v>44076</v>
      </c>
      <c r="BH67" s="248">
        <v>44107</v>
      </c>
      <c r="BI67" s="248">
        <v>44140</v>
      </c>
      <c r="BJ67" s="255" t="s">
        <v>126</v>
      </c>
      <c r="BK67" s="249" t="s">
        <v>44</v>
      </c>
      <c r="BM67" s="48">
        <v>44166</v>
      </c>
      <c r="BN67" s="48">
        <v>44197</v>
      </c>
      <c r="BO67" s="48">
        <v>44228</v>
      </c>
      <c r="BP67" s="48">
        <v>44256</v>
      </c>
      <c r="BQ67" s="48">
        <v>44287</v>
      </c>
      <c r="BR67" s="48">
        <v>44317</v>
      </c>
      <c r="BS67" s="48">
        <v>44348</v>
      </c>
      <c r="BU67" s="48">
        <v>44166</v>
      </c>
      <c r="BV67" s="48">
        <v>44197</v>
      </c>
      <c r="BW67" s="48">
        <v>44228</v>
      </c>
      <c r="BX67" s="48">
        <v>44256</v>
      </c>
      <c r="BY67" s="48">
        <v>44287</v>
      </c>
      <c r="BZ67" s="48">
        <v>44317</v>
      </c>
      <c r="CA67" s="48">
        <v>44348</v>
      </c>
      <c r="CC67" s="48">
        <v>44166</v>
      </c>
      <c r="CD67" s="48">
        <v>44197</v>
      </c>
      <c r="CE67" s="48">
        <v>44228</v>
      </c>
      <c r="CF67" s="48">
        <v>44256</v>
      </c>
      <c r="CG67" s="48">
        <v>44287</v>
      </c>
      <c r="CH67" s="48">
        <v>44317</v>
      </c>
      <c r="CI67" s="48">
        <v>44348</v>
      </c>
      <c r="CK67" s="48">
        <v>44166</v>
      </c>
      <c r="CL67" s="48">
        <v>44197</v>
      </c>
      <c r="CM67" s="48">
        <v>44228</v>
      </c>
      <c r="CN67" s="48">
        <v>44256</v>
      </c>
      <c r="CO67" s="48">
        <v>44287</v>
      </c>
      <c r="CP67" s="48">
        <v>44317</v>
      </c>
      <c r="CQ67" s="48">
        <v>44348</v>
      </c>
    </row>
    <row r="68" spans="1:95" ht="15" customHeight="1" x14ac:dyDescent="0.3">
      <c r="A68" s="606" t="s">
        <v>188</v>
      </c>
      <c r="B68" s="260" t="s">
        <v>172</v>
      </c>
      <c r="C68" s="3">
        <v>0</v>
      </c>
      <c r="D68" s="3">
        <v>0</v>
      </c>
      <c r="E68" s="3">
        <v>0</v>
      </c>
      <c r="F68" s="3">
        <v>0</v>
      </c>
      <c r="G68" s="3">
        <v>0</v>
      </c>
      <c r="H68" s="3">
        <v>0</v>
      </c>
      <c r="I68" s="3">
        <v>0</v>
      </c>
      <c r="J68" s="3">
        <v>0</v>
      </c>
      <c r="K68" s="3">
        <v>0</v>
      </c>
      <c r="L68" s="3">
        <v>0</v>
      </c>
      <c r="M68" s="3">
        <v>0</v>
      </c>
      <c r="N68" s="208">
        <f>SUM(BM68:BS68)</f>
        <v>0</v>
      </c>
      <c r="O68" s="93">
        <f t="shared" ref="O68:O81" si="310">SUM(C68:N68)</f>
        <v>0</v>
      </c>
      <c r="Q68" s="606" t="s">
        <v>188</v>
      </c>
      <c r="R68" s="260" t="s">
        <v>172</v>
      </c>
      <c r="S68" s="3">
        <v>0</v>
      </c>
      <c r="T68" s="3">
        <v>0</v>
      </c>
      <c r="U68" s="3">
        <v>0</v>
      </c>
      <c r="V68" s="3">
        <v>0</v>
      </c>
      <c r="W68" s="3">
        <v>0</v>
      </c>
      <c r="X68" s="3">
        <v>0</v>
      </c>
      <c r="Y68" s="3">
        <v>0</v>
      </c>
      <c r="Z68" s="3">
        <v>0</v>
      </c>
      <c r="AA68" s="3">
        <v>0</v>
      </c>
      <c r="AB68" s="3">
        <v>0</v>
      </c>
      <c r="AC68" s="3">
        <v>0</v>
      </c>
      <c r="AD68" s="208">
        <f>SUM(BU68:CA68)</f>
        <v>0</v>
      </c>
      <c r="AE68" s="93">
        <f t="shared" ref="AE68:AE81" si="311">SUM(S68:AD68)</f>
        <v>0</v>
      </c>
      <c r="AG68" s="606" t="s">
        <v>188</v>
      </c>
      <c r="AH68" s="260" t="s">
        <v>172</v>
      </c>
      <c r="AI68" s="3">
        <v>0</v>
      </c>
      <c r="AJ68" s="3">
        <v>0</v>
      </c>
      <c r="AK68" s="3">
        <v>0</v>
      </c>
      <c r="AL68" s="3">
        <v>0</v>
      </c>
      <c r="AM68" s="3">
        <v>0</v>
      </c>
      <c r="AN68" s="3">
        <v>0</v>
      </c>
      <c r="AO68" s="3">
        <v>0</v>
      </c>
      <c r="AP68" s="3">
        <v>0</v>
      </c>
      <c r="AQ68" s="3">
        <v>0</v>
      </c>
      <c r="AR68" s="3">
        <v>0</v>
      </c>
      <c r="AS68" s="3">
        <v>0</v>
      </c>
      <c r="AT68" s="208">
        <f t="shared" ref="AT68:AT80" si="312">SUM(CC68:CI68)</f>
        <v>0</v>
      </c>
      <c r="AU68" s="93">
        <f t="shared" ref="AU68:AU81" si="313">SUM(AI68:AT68)</f>
        <v>0</v>
      </c>
      <c r="AW68" s="606" t="s">
        <v>188</v>
      </c>
      <c r="AX68" s="260" t="s">
        <v>172</v>
      </c>
      <c r="AY68" s="3">
        <v>0</v>
      </c>
      <c r="AZ68" s="3">
        <v>0</v>
      </c>
      <c r="BA68" s="3">
        <v>0</v>
      </c>
      <c r="BB68" s="3">
        <v>0</v>
      </c>
      <c r="BC68" s="3">
        <v>0</v>
      </c>
      <c r="BD68" s="3">
        <v>0</v>
      </c>
      <c r="BE68" s="3">
        <v>0</v>
      </c>
      <c r="BF68" s="3">
        <v>0</v>
      </c>
      <c r="BG68" s="3">
        <v>0</v>
      </c>
      <c r="BH68" s="3">
        <v>0</v>
      </c>
      <c r="BI68" s="3">
        <v>0</v>
      </c>
      <c r="BJ68" s="208">
        <f t="shared" ref="BJ68:BJ80" si="314">SUM(CK68:CQ68)</f>
        <v>0</v>
      </c>
      <c r="BK68" s="93">
        <f t="shared" ref="BK68:BK81" si="315">SUM(AY68:BJ68)</f>
        <v>0</v>
      </c>
      <c r="BL68" s="257"/>
      <c r="BM68">
        <v>0</v>
      </c>
      <c r="BN68">
        <v>0</v>
      </c>
      <c r="BO68">
        <v>0</v>
      </c>
      <c r="BP68">
        <v>0</v>
      </c>
      <c r="BQ68">
        <v>0</v>
      </c>
      <c r="BR68">
        <v>0</v>
      </c>
      <c r="BS68">
        <v>0</v>
      </c>
      <c r="BU68">
        <v>0</v>
      </c>
      <c r="BV68">
        <v>0</v>
      </c>
      <c r="BW68">
        <v>0</v>
      </c>
      <c r="BX68">
        <v>0</v>
      </c>
      <c r="BY68">
        <v>0</v>
      </c>
      <c r="BZ68">
        <v>0</v>
      </c>
      <c r="CA68">
        <v>0</v>
      </c>
      <c r="CC68">
        <v>0</v>
      </c>
      <c r="CD68">
        <v>0</v>
      </c>
      <c r="CE68">
        <v>0</v>
      </c>
      <c r="CF68">
        <v>0</v>
      </c>
      <c r="CG68">
        <v>0</v>
      </c>
      <c r="CH68">
        <v>0</v>
      </c>
      <c r="CI68">
        <v>0</v>
      </c>
      <c r="CK68">
        <v>0</v>
      </c>
      <c r="CL68">
        <v>0</v>
      </c>
      <c r="CM68">
        <v>0</v>
      </c>
      <c r="CN68">
        <v>0</v>
      </c>
      <c r="CO68">
        <v>0</v>
      </c>
      <c r="CP68">
        <v>0</v>
      </c>
      <c r="CQ68">
        <v>0</v>
      </c>
    </row>
    <row r="69" spans="1:95" x14ac:dyDescent="0.3">
      <c r="A69" s="607"/>
      <c r="B69" s="260" t="s">
        <v>173</v>
      </c>
      <c r="C69" s="3">
        <v>0</v>
      </c>
      <c r="D69" s="3">
        <v>0</v>
      </c>
      <c r="E69" s="3">
        <v>0</v>
      </c>
      <c r="F69" s="3">
        <v>0</v>
      </c>
      <c r="G69" s="3">
        <v>0</v>
      </c>
      <c r="H69" s="3">
        <v>0</v>
      </c>
      <c r="I69" s="3">
        <v>0</v>
      </c>
      <c r="J69" s="3">
        <v>0</v>
      </c>
      <c r="K69" s="3">
        <v>0</v>
      </c>
      <c r="L69" s="3">
        <v>0</v>
      </c>
      <c r="M69" s="3">
        <v>0</v>
      </c>
      <c r="N69" s="208">
        <f t="shared" ref="N69:N80" si="316">SUM(BM69:BS69)</f>
        <v>0</v>
      </c>
      <c r="O69" s="93">
        <f t="shared" si="310"/>
        <v>0</v>
      </c>
      <c r="Q69" s="607"/>
      <c r="R69" s="260" t="s">
        <v>173</v>
      </c>
      <c r="S69" s="3">
        <v>0</v>
      </c>
      <c r="T69" s="3">
        <v>0</v>
      </c>
      <c r="U69" s="3">
        <v>0</v>
      </c>
      <c r="V69" s="3">
        <v>0</v>
      </c>
      <c r="W69" s="3">
        <v>0</v>
      </c>
      <c r="X69" s="3">
        <v>0</v>
      </c>
      <c r="Y69" s="3">
        <v>0</v>
      </c>
      <c r="Z69" s="3">
        <v>0</v>
      </c>
      <c r="AA69" s="3">
        <v>0</v>
      </c>
      <c r="AB69" s="3">
        <v>0</v>
      </c>
      <c r="AC69" s="3">
        <v>0</v>
      </c>
      <c r="AD69" s="208">
        <f t="shared" ref="AD69:AD80" si="317">SUM(BU69:CA69)</f>
        <v>0</v>
      </c>
      <c r="AE69" s="93">
        <f t="shared" si="311"/>
        <v>0</v>
      </c>
      <c r="AG69" s="607"/>
      <c r="AH69" s="260" t="s">
        <v>173</v>
      </c>
      <c r="AI69" s="3">
        <v>0</v>
      </c>
      <c r="AJ69" s="3">
        <v>0</v>
      </c>
      <c r="AK69" s="3">
        <v>0</v>
      </c>
      <c r="AL69" s="3">
        <v>0</v>
      </c>
      <c r="AM69" s="3">
        <v>0</v>
      </c>
      <c r="AN69" s="3">
        <v>0</v>
      </c>
      <c r="AO69" s="3">
        <v>0</v>
      </c>
      <c r="AP69" s="3">
        <v>0</v>
      </c>
      <c r="AQ69" s="3">
        <v>0</v>
      </c>
      <c r="AR69" s="3">
        <v>0</v>
      </c>
      <c r="AS69" s="3">
        <v>0</v>
      </c>
      <c r="AT69" s="208">
        <f t="shared" si="312"/>
        <v>0</v>
      </c>
      <c r="AU69" s="93">
        <f t="shared" si="313"/>
        <v>0</v>
      </c>
      <c r="AW69" s="607"/>
      <c r="AX69" s="260" t="s">
        <v>173</v>
      </c>
      <c r="AY69" s="3">
        <v>0</v>
      </c>
      <c r="AZ69" s="3">
        <v>0</v>
      </c>
      <c r="BA69" s="3">
        <v>0</v>
      </c>
      <c r="BB69" s="3">
        <v>0</v>
      </c>
      <c r="BC69" s="3">
        <v>0</v>
      </c>
      <c r="BD69" s="3">
        <v>0</v>
      </c>
      <c r="BE69" s="3">
        <v>0</v>
      </c>
      <c r="BF69" s="3">
        <v>0</v>
      </c>
      <c r="BG69" s="3">
        <v>0</v>
      </c>
      <c r="BH69" s="3">
        <v>0</v>
      </c>
      <c r="BI69" s="3">
        <v>0</v>
      </c>
      <c r="BJ69" s="208">
        <f t="shared" si="314"/>
        <v>0</v>
      </c>
      <c r="BK69" s="93">
        <f t="shared" si="315"/>
        <v>0</v>
      </c>
      <c r="BM69">
        <v>0</v>
      </c>
      <c r="BN69">
        <v>0</v>
      </c>
      <c r="BO69">
        <v>0</v>
      </c>
      <c r="BP69">
        <v>0</v>
      </c>
      <c r="BQ69">
        <v>0</v>
      </c>
      <c r="BR69">
        <v>0</v>
      </c>
      <c r="BS69">
        <v>0</v>
      </c>
      <c r="BU69">
        <v>0</v>
      </c>
      <c r="BV69">
        <v>0</v>
      </c>
      <c r="BW69">
        <v>0</v>
      </c>
      <c r="BX69">
        <v>0</v>
      </c>
      <c r="BY69">
        <v>0</v>
      </c>
      <c r="BZ69">
        <v>0</v>
      </c>
      <c r="CA69">
        <v>0</v>
      </c>
      <c r="CC69">
        <v>0</v>
      </c>
      <c r="CD69">
        <v>0</v>
      </c>
      <c r="CE69">
        <v>0</v>
      </c>
      <c r="CF69">
        <v>0</v>
      </c>
      <c r="CG69">
        <v>0</v>
      </c>
      <c r="CH69">
        <v>0</v>
      </c>
      <c r="CI69">
        <v>0</v>
      </c>
      <c r="CK69">
        <v>0</v>
      </c>
      <c r="CL69">
        <v>0</v>
      </c>
      <c r="CM69">
        <v>0</v>
      </c>
      <c r="CN69">
        <v>0</v>
      </c>
      <c r="CO69">
        <v>0</v>
      </c>
      <c r="CP69">
        <v>0</v>
      </c>
      <c r="CQ69">
        <v>0</v>
      </c>
    </row>
    <row r="70" spans="1:95" x14ac:dyDescent="0.3">
      <c r="A70" s="607"/>
      <c r="B70" s="260" t="s">
        <v>174</v>
      </c>
      <c r="C70" s="3">
        <v>0</v>
      </c>
      <c r="D70" s="3">
        <v>0</v>
      </c>
      <c r="E70" s="3">
        <v>0</v>
      </c>
      <c r="F70" s="3">
        <v>0</v>
      </c>
      <c r="G70" s="3">
        <v>0</v>
      </c>
      <c r="H70" s="3">
        <v>0</v>
      </c>
      <c r="I70" s="3">
        <v>0</v>
      </c>
      <c r="J70" s="3">
        <v>0</v>
      </c>
      <c r="K70" s="3">
        <v>0</v>
      </c>
      <c r="L70" s="3">
        <v>0</v>
      </c>
      <c r="M70" s="3">
        <v>0</v>
      </c>
      <c r="N70" s="208">
        <f t="shared" si="316"/>
        <v>0</v>
      </c>
      <c r="O70" s="93">
        <f t="shared" si="310"/>
        <v>0</v>
      </c>
      <c r="Q70" s="607"/>
      <c r="R70" s="260" t="s">
        <v>174</v>
      </c>
      <c r="S70" s="3">
        <v>0</v>
      </c>
      <c r="T70" s="3">
        <v>0</v>
      </c>
      <c r="U70" s="3">
        <v>0</v>
      </c>
      <c r="V70" s="3">
        <v>0</v>
      </c>
      <c r="W70" s="3">
        <v>0</v>
      </c>
      <c r="X70" s="3">
        <v>0</v>
      </c>
      <c r="Y70" s="3">
        <v>0</v>
      </c>
      <c r="Z70" s="3">
        <v>0</v>
      </c>
      <c r="AA70" s="3">
        <v>0</v>
      </c>
      <c r="AB70" s="3">
        <v>0</v>
      </c>
      <c r="AC70" s="3">
        <v>0</v>
      </c>
      <c r="AD70" s="208">
        <f t="shared" si="317"/>
        <v>0</v>
      </c>
      <c r="AE70" s="93">
        <f t="shared" si="311"/>
        <v>0</v>
      </c>
      <c r="AG70" s="607"/>
      <c r="AH70" s="260" t="s">
        <v>174</v>
      </c>
      <c r="AI70" s="3">
        <v>0</v>
      </c>
      <c r="AJ70" s="3">
        <v>0</v>
      </c>
      <c r="AK70" s="3">
        <v>0</v>
      </c>
      <c r="AL70" s="3">
        <v>0</v>
      </c>
      <c r="AM70" s="3">
        <v>0</v>
      </c>
      <c r="AN70" s="3">
        <v>0</v>
      </c>
      <c r="AO70" s="3">
        <v>0</v>
      </c>
      <c r="AP70" s="3">
        <v>0</v>
      </c>
      <c r="AQ70" s="3">
        <v>0</v>
      </c>
      <c r="AR70" s="3">
        <v>0</v>
      </c>
      <c r="AS70" s="3">
        <v>0</v>
      </c>
      <c r="AT70" s="208">
        <f t="shared" si="312"/>
        <v>0</v>
      </c>
      <c r="AU70" s="93">
        <f t="shared" si="313"/>
        <v>0</v>
      </c>
      <c r="AW70" s="607"/>
      <c r="AX70" s="260" t="s">
        <v>174</v>
      </c>
      <c r="AY70" s="3">
        <v>0</v>
      </c>
      <c r="AZ70" s="3">
        <v>0</v>
      </c>
      <c r="BA70" s="3">
        <v>0</v>
      </c>
      <c r="BB70" s="3">
        <v>0</v>
      </c>
      <c r="BC70" s="3">
        <v>0</v>
      </c>
      <c r="BD70" s="3">
        <v>0</v>
      </c>
      <c r="BE70" s="3">
        <v>0</v>
      </c>
      <c r="BF70" s="3">
        <v>0</v>
      </c>
      <c r="BG70" s="3">
        <v>0</v>
      </c>
      <c r="BH70" s="3">
        <v>0</v>
      </c>
      <c r="BI70" s="3">
        <v>0</v>
      </c>
      <c r="BJ70" s="208">
        <f t="shared" si="314"/>
        <v>0</v>
      </c>
      <c r="BK70" s="93">
        <f t="shared" si="315"/>
        <v>0</v>
      </c>
      <c r="BM70">
        <v>0</v>
      </c>
      <c r="BN70">
        <v>0</v>
      </c>
      <c r="BO70">
        <v>0</v>
      </c>
      <c r="BP70">
        <v>0</v>
      </c>
      <c r="BQ70">
        <v>0</v>
      </c>
      <c r="BR70">
        <v>0</v>
      </c>
      <c r="BS70">
        <v>0</v>
      </c>
      <c r="BU70">
        <v>0</v>
      </c>
      <c r="BV70">
        <v>0</v>
      </c>
      <c r="BW70">
        <v>0</v>
      </c>
      <c r="BX70">
        <v>0</v>
      </c>
      <c r="BY70">
        <v>0</v>
      </c>
      <c r="BZ70">
        <v>0</v>
      </c>
      <c r="CA70">
        <v>0</v>
      </c>
      <c r="CC70">
        <v>0</v>
      </c>
      <c r="CD70">
        <v>0</v>
      </c>
      <c r="CE70">
        <v>0</v>
      </c>
      <c r="CF70">
        <v>0</v>
      </c>
      <c r="CG70">
        <v>0</v>
      </c>
      <c r="CH70">
        <v>0</v>
      </c>
      <c r="CI70">
        <v>0</v>
      </c>
      <c r="CK70">
        <v>0</v>
      </c>
      <c r="CL70">
        <v>0</v>
      </c>
      <c r="CM70">
        <v>0</v>
      </c>
      <c r="CN70">
        <v>0</v>
      </c>
      <c r="CO70">
        <v>0</v>
      </c>
      <c r="CP70">
        <v>0</v>
      </c>
      <c r="CQ70">
        <v>0</v>
      </c>
    </row>
    <row r="71" spans="1:95" x14ac:dyDescent="0.3">
      <c r="A71" s="607"/>
      <c r="B71" s="260" t="s">
        <v>175</v>
      </c>
      <c r="C71" s="3">
        <v>0</v>
      </c>
      <c r="D71" s="3">
        <v>0</v>
      </c>
      <c r="E71" s="3">
        <v>0</v>
      </c>
      <c r="F71" s="3">
        <v>0</v>
      </c>
      <c r="G71" s="3">
        <v>0</v>
      </c>
      <c r="H71" s="3">
        <v>0</v>
      </c>
      <c r="I71" s="3">
        <v>0</v>
      </c>
      <c r="J71" s="3">
        <v>0</v>
      </c>
      <c r="K71" s="3">
        <v>0</v>
      </c>
      <c r="L71" s="3">
        <v>0</v>
      </c>
      <c r="M71" s="3">
        <v>0</v>
      </c>
      <c r="N71" s="208">
        <f t="shared" si="316"/>
        <v>0</v>
      </c>
      <c r="O71" s="93">
        <f t="shared" si="310"/>
        <v>0</v>
      </c>
      <c r="Q71" s="607"/>
      <c r="R71" s="260" t="s">
        <v>175</v>
      </c>
      <c r="S71" s="3">
        <v>0</v>
      </c>
      <c r="T71" s="3">
        <v>0</v>
      </c>
      <c r="U71" s="3">
        <v>0</v>
      </c>
      <c r="V71" s="3">
        <v>0</v>
      </c>
      <c r="W71" s="3">
        <v>0</v>
      </c>
      <c r="X71" s="3">
        <v>0</v>
      </c>
      <c r="Y71" s="3">
        <v>0</v>
      </c>
      <c r="Z71" s="3">
        <v>0</v>
      </c>
      <c r="AA71" s="3">
        <v>0</v>
      </c>
      <c r="AB71" s="3">
        <v>0</v>
      </c>
      <c r="AC71" s="3">
        <v>0</v>
      </c>
      <c r="AD71" s="208">
        <f t="shared" si="317"/>
        <v>0</v>
      </c>
      <c r="AE71" s="93">
        <f t="shared" si="311"/>
        <v>0</v>
      </c>
      <c r="AG71" s="607"/>
      <c r="AH71" s="260" t="s">
        <v>175</v>
      </c>
      <c r="AI71" s="3">
        <v>0</v>
      </c>
      <c r="AJ71" s="3">
        <v>0</v>
      </c>
      <c r="AK71" s="3">
        <v>0</v>
      </c>
      <c r="AL71" s="3">
        <v>0</v>
      </c>
      <c r="AM71" s="3">
        <v>0</v>
      </c>
      <c r="AN71" s="3">
        <v>0</v>
      </c>
      <c r="AO71" s="3">
        <v>0</v>
      </c>
      <c r="AP71" s="3">
        <v>0</v>
      </c>
      <c r="AQ71" s="3">
        <v>0</v>
      </c>
      <c r="AR71" s="3">
        <v>0</v>
      </c>
      <c r="AS71" s="3">
        <v>0</v>
      </c>
      <c r="AT71" s="208">
        <f t="shared" si="312"/>
        <v>0</v>
      </c>
      <c r="AU71" s="93">
        <f t="shared" si="313"/>
        <v>0</v>
      </c>
      <c r="AW71" s="607"/>
      <c r="AX71" s="260" t="s">
        <v>175</v>
      </c>
      <c r="AY71" s="3">
        <v>0</v>
      </c>
      <c r="AZ71" s="3">
        <v>0</v>
      </c>
      <c r="BA71" s="3">
        <v>0</v>
      </c>
      <c r="BB71" s="3">
        <v>0</v>
      </c>
      <c r="BC71" s="3">
        <v>0</v>
      </c>
      <c r="BD71" s="3">
        <v>0</v>
      </c>
      <c r="BE71" s="3">
        <v>0</v>
      </c>
      <c r="BF71" s="3">
        <v>0</v>
      </c>
      <c r="BG71" s="3">
        <v>0</v>
      </c>
      <c r="BH71" s="3">
        <v>0</v>
      </c>
      <c r="BI71" s="3">
        <v>0</v>
      </c>
      <c r="BJ71" s="208">
        <f t="shared" si="314"/>
        <v>0</v>
      </c>
      <c r="BK71" s="93">
        <f t="shared" si="315"/>
        <v>0</v>
      </c>
      <c r="BM71">
        <v>0</v>
      </c>
      <c r="BN71">
        <v>0</v>
      </c>
      <c r="BO71">
        <v>0</v>
      </c>
      <c r="BP71">
        <v>0</v>
      </c>
      <c r="BQ71">
        <v>0</v>
      </c>
      <c r="BR71">
        <v>0</v>
      </c>
      <c r="BS71">
        <v>0</v>
      </c>
      <c r="BU71">
        <v>0</v>
      </c>
      <c r="BV71">
        <v>0</v>
      </c>
      <c r="BW71">
        <v>0</v>
      </c>
      <c r="BX71">
        <v>0</v>
      </c>
      <c r="BY71">
        <v>0</v>
      </c>
      <c r="BZ71">
        <v>0</v>
      </c>
      <c r="CA71">
        <v>0</v>
      </c>
      <c r="CC71">
        <v>0</v>
      </c>
      <c r="CD71">
        <v>0</v>
      </c>
      <c r="CE71">
        <v>0</v>
      </c>
      <c r="CF71">
        <v>0</v>
      </c>
      <c r="CG71">
        <v>0</v>
      </c>
      <c r="CH71">
        <v>0</v>
      </c>
      <c r="CI71">
        <v>0</v>
      </c>
      <c r="CK71">
        <v>0</v>
      </c>
      <c r="CL71">
        <v>0</v>
      </c>
      <c r="CM71">
        <v>0</v>
      </c>
      <c r="CN71">
        <v>0</v>
      </c>
      <c r="CO71">
        <v>0</v>
      </c>
      <c r="CP71">
        <v>0</v>
      </c>
      <c r="CQ71">
        <v>0</v>
      </c>
    </row>
    <row r="72" spans="1:95" x14ac:dyDescent="0.3">
      <c r="A72" s="607"/>
      <c r="B72" s="260" t="s">
        <v>176</v>
      </c>
      <c r="C72" s="3">
        <v>0</v>
      </c>
      <c r="D72" s="3">
        <v>0</v>
      </c>
      <c r="E72" s="3">
        <v>0</v>
      </c>
      <c r="F72" s="3">
        <v>0</v>
      </c>
      <c r="G72" s="3">
        <v>0</v>
      </c>
      <c r="H72" s="3">
        <v>0</v>
      </c>
      <c r="I72" s="3">
        <v>0</v>
      </c>
      <c r="J72" s="3">
        <v>0</v>
      </c>
      <c r="K72" s="3">
        <v>0</v>
      </c>
      <c r="L72" s="3">
        <v>0</v>
      </c>
      <c r="M72" s="3">
        <v>0</v>
      </c>
      <c r="N72" s="208">
        <f t="shared" si="316"/>
        <v>0</v>
      </c>
      <c r="O72" s="93">
        <f t="shared" si="310"/>
        <v>0</v>
      </c>
      <c r="Q72" s="607"/>
      <c r="R72" s="260" t="s">
        <v>176</v>
      </c>
      <c r="S72" s="3">
        <v>0</v>
      </c>
      <c r="T72" s="3">
        <v>0</v>
      </c>
      <c r="U72" s="3">
        <v>0</v>
      </c>
      <c r="V72" s="3">
        <v>0</v>
      </c>
      <c r="W72" s="3">
        <v>0</v>
      </c>
      <c r="X72" s="3">
        <v>0</v>
      </c>
      <c r="Y72" s="3">
        <v>0</v>
      </c>
      <c r="Z72" s="3">
        <v>0</v>
      </c>
      <c r="AA72" s="3">
        <v>0</v>
      </c>
      <c r="AB72" s="3">
        <v>0</v>
      </c>
      <c r="AC72" s="3">
        <v>0</v>
      </c>
      <c r="AD72" s="208">
        <f t="shared" si="317"/>
        <v>0</v>
      </c>
      <c r="AE72" s="93">
        <f t="shared" si="311"/>
        <v>0</v>
      </c>
      <c r="AG72" s="607"/>
      <c r="AH72" s="260" t="s">
        <v>176</v>
      </c>
      <c r="AI72" s="3">
        <v>0</v>
      </c>
      <c r="AJ72" s="3">
        <v>0</v>
      </c>
      <c r="AK72" s="3">
        <v>0</v>
      </c>
      <c r="AL72" s="3">
        <v>0</v>
      </c>
      <c r="AM72" s="3">
        <v>0</v>
      </c>
      <c r="AN72" s="3">
        <v>0</v>
      </c>
      <c r="AO72" s="3">
        <v>0</v>
      </c>
      <c r="AP72" s="3">
        <v>0</v>
      </c>
      <c r="AQ72" s="3">
        <v>0</v>
      </c>
      <c r="AR72" s="3">
        <v>0</v>
      </c>
      <c r="AS72" s="3">
        <v>0</v>
      </c>
      <c r="AT72" s="208">
        <f t="shared" si="312"/>
        <v>0</v>
      </c>
      <c r="AU72" s="93">
        <f t="shared" si="313"/>
        <v>0</v>
      </c>
      <c r="AW72" s="607"/>
      <c r="AX72" s="260" t="s">
        <v>176</v>
      </c>
      <c r="AY72" s="3">
        <v>0</v>
      </c>
      <c r="AZ72" s="3">
        <v>0</v>
      </c>
      <c r="BA72" s="3">
        <v>0</v>
      </c>
      <c r="BB72" s="3">
        <v>0</v>
      </c>
      <c r="BC72" s="3">
        <v>0</v>
      </c>
      <c r="BD72" s="3">
        <v>0</v>
      </c>
      <c r="BE72" s="3">
        <v>0</v>
      </c>
      <c r="BF72" s="3">
        <v>0</v>
      </c>
      <c r="BG72" s="3">
        <v>0</v>
      </c>
      <c r="BH72" s="3">
        <v>0</v>
      </c>
      <c r="BI72" s="3">
        <v>0</v>
      </c>
      <c r="BJ72" s="208">
        <f t="shared" si="314"/>
        <v>0</v>
      </c>
      <c r="BK72" s="93">
        <f t="shared" si="315"/>
        <v>0</v>
      </c>
      <c r="BM72">
        <v>0</v>
      </c>
      <c r="BN72">
        <v>0</v>
      </c>
      <c r="BO72">
        <v>0</v>
      </c>
      <c r="BP72">
        <v>0</v>
      </c>
      <c r="BQ72">
        <v>0</v>
      </c>
      <c r="BR72">
        <v>0</v>
      </c>
      <c r="BS72">
        <v>0</v>
      </c>
      <c r="BU72">
        <v>0</v>
      </c>
      <c r="BV72">
        <v>0</v>
      </c>
      <c r="BW72">
        <v>0</v>
      </c>
      <c r="BX72">
        <v>0</v>
      </c>
      <c r="BY72">
        <v>0</v>
      </c>
      <c r="BZ72">
        <v>0</v>
      </c>
      <c r="CA72">
        <v>0</v>
      </c>
      <c r="CC72">
        <v>0</v>
      </c>
      <c r="CD72">
        <v>0</v>
      </c>
      <c r="CE72">
        <v>0</v>
      </c>
      <c r="CF72">
        <v>0</v>
      </c>
      <c r="CG72">
        <v>0</v>
      </c>
      <c r="CH72">
        <v>0</v>
      </c>
      <c r="CI72">
        <v>0</v>
      </c>
      <c r="CK72">
        <v>0</v>
      </c>
      <c r="CL72">
        <v>0</v>
      </c>
      <c r="CM72">
        <v>0</v>
      </c>
      <c r="CN72">
        <v>0</v>
      </c>
      <c r="CO72">
        <v>0</v>
      </c>
      <c r="CP72">
        <v>0</v>
      </c>
      <c r="CQ72">
        <v>0</v>
      </c>
    </row>
    <row r="73" spans="1:95" x14ac:dyDescent="0.3">
      <c r="A73" s="607"/>
      <c r="B73" s="260" t="s">
        <v>177</v>
      </c>
      <c r="C73" s="3">
        <v>0</v>
      </c>
      <c r="D73" s="3">
        <v>0</v>
      </c>
      <c r="E73" s="3">
        <v>0</v>
      </c>
      <c r="F73" s="3">
        <v>0</v>
      </c>
      <c r="G73" s="3">
        <v>0</v>
      </c>
      <c r="H73" s="3">
        <v>0</v>
      </c>
      <c r="I73" s="3">
        <v>0</v>
      </c>
      <c r="J73" s="3">
        <v>0</v>
      </c>
      <c r="K73" s="3">
        <v>0</v>
      </c>
      <c r="L73" s="3">
        <v>0</v>
      </c>
      <c r="M73" s="3">
        <v>0</v>
      </c>
      <c r="N73" s="208">
        <f t="shared" si="316"/>
        <v>0</v>
      </c>
      <c r="O73" s="93">
        <f t="shared" si="310"/>
        <v>0</v>
      </c>
      <c r="Q73" s="607"/>
      <c r="R73" s="260" t="s">
        <v>177</v>
      </c>
      <c r="S73" s="3">
        <v>0</v>
      </c>
      <c r="T73" s="3">
        <v>0</v>
      </c>
      <c r="U73" s="3">
        <v>0</v>
      </c>
      <c r="V73" s="3">
        <v>0</v>
      </c>
      <c r="W73" s="3">
        <v>0</v>
      </c>
      <c r="X73" s="3">
        <v>0</v>
      </c>
      <c r="Y73" s="3">
        <v>0</v>
      </c>
      <c r="Z73" s="3">
        <v>0</v>
      </c>
      <c r="AA73" s="3">
        <v>0</v>
      </c>
      <c r="AB73" s="3">
        <v>0</v>
      </c>
      <c r="AC73" s="3">
        <v>0</v>
      </c>
      <c r="AD73" s="208">
        <f t="shared" si="317"/>
        <v>0</v>
      </c>
      <c r="AE73" s="93">
        <f t="shared" si="311"/>
        <v>0</v>
      </c>
      <c r="AG73" s="607"/>
      <c r="AH73" s="260" t="s">
        <v>177</v>
      </c>
      <c r="AI73" s="3">
        <v>0</v>
      </c>
      <c r="AJ73" s="3">
        <v>0</v>
      </c>
      <c r="AK73" s="3">
        <v>0</v>
      </c>
      <c r="AL73" s="3">
        <v>0</v>
      </c>
      <c r="AM73" s="3">
        <v>0</v>
      </c>
      <c r="AN73" s="3">
        <v>0</v>
      </c>
      <c r="AO73" s="3">
        <v>0</v>
      </c>
      <c r="AP73" s="3">
        <v>0</v>
      </c>
      <c r="AQ73" s="3">
        <v>0</v>
      </c>
      <c r="AR73" s="3">
        <v>0</v>
      </c>
      <c r="AS73" s="3">
        <v>0</v>
      </c>
      <c r="AT73" s="208">
        <f t="shared" si="312"/>
        <v>0</v>
      </c>
      <c r="AU73" s="93">
        <f t="shared" si="313"/>
        <v>0</v>
      </c>
      <c r="AW73" s="607"/>
      <c r="AX73" s="260" t="s">
        <v>177</v>
      </c>
      <c r="AY73" s="3">
        <v>0</v>
      </c>
      <c r="AZ73" s="3">
        <v>0</v>
      </c>
      <c r="BA73" s="3">
        <v>0</v>
      </c>
      <c r="BB73" s="3">
        <v>0</v>
      </c>
      <c r="BC73" s="3">
        <v>0</v>
      </c>
      <c r="BD73" s="3">
        <v>0</v>
      </c>
      <c r="BE73" s="3">
        <v>0</v>
      </c>
      <c r="BF73" s="3">
        <v>0</v>
      </c>
      <c r="BG73" s="3">
        <v>0</v>
      </c>
      <c r="BH73" s="3">
        <v>0</v>
      </c>
      <c r="BI73" s="3">
        <v>0</v>
      </c>
      <c r="BJ73" s="208">
        <f t="shared" si="314"/>
        <v>0</v>
      </c>
      <c r="BK73" s="93">
        <f t="shared" si="315"/>
        <v>0</v>
      </c>
      <c r="BM73">
        <v>0</v>
      </c>
      <c r="BN73">
        <v>0</v>
      </c>
      <c r="BO73">
        <v>0</v>
      </c>
      <c r="BP73">
        <v>0</v>
      </c>
      <c r="BQ73">
        <v>0</v>
      </c>
      <c r="BR73">
        <v>0</v>
      </c>
      <c r="BS73">
        <v>0</v>
      </c>
      <c r="BU73">
        <v>0</v>
      </c>
      <c r="BV73">
        <v>0</v>
      </c>
      <c r="BW73">
        <v>0</v>
      </c>
      <c r="BX73">
        <v>0</v>
      </c>
      <c r="BY73">
        <v>0</v>
      </c>
      <c r="BZ73">
        <v>0</v>
      </c>
      <c r="CA73">
        <v>0</v>
      </c>
      <c r="CC73">
        <v>0</v>
      </c>
      <c r="CD73">
        <v>0</v>
      </c>
      <c r="CE73">
        <v>0</v>
      </c>
      <c r="CF73">
        <v>0</v>
      </c>
      <c r="CG73">
        <v>0</v>
      </c>
      <c r="CH73">
        <v>0</v>
      </c>
      <c r="CI73">
        <v>0</v>
      </c>
      <c r="CK73">
        <v>0</v>
      </c>
      <c r="CL73">
        <v>0</v>
      </c>
      <c r="CM73">
        <v>0</v>
      </c>
      <c r="CN73">
        <v>0</v>
      </c>
      <c r="CO73">
        <v>0</v>
      </c>
      <c r="CP73">
        <v>0</v>
      </c>
      <c r="CQ73">
        <v>0</v>
      </c>
    </row>
    <row r="74" spans="1:95" x14ac:dyDescent="0.3">
      <c r="A74" s="607"/>
      <c r="B74" s="260" t="s">
        <v>178</v>
      </c>
      <c r="C74" s="3">
        <v>0</v>
      </c>
      <c r="D74" s="3">
        <v>0</v>
      </c>
      <c r="E74" s="3">
        <v>0</v>
      </c>
      <c r="F74" s="3">
        <v>0</v>
      </c>
      <c r="G74" s="3">
        <v>0</v>
      </c>
      <c r="H74" s="3">
        <v>0</v>
      </c>
      <c r="I74" s="3">
        <v>1027</v>
      </c>
      <c r="J74" s="3">
        <v>0</v>
      </c>
      <c r="K74" s="3">
        <v>9034</v>
      </c>
      <c r="L74" s="3">
        <v>0</v>
      </c>
      <c r="M74" s="3">
        <v>0</v>
      </c>
      <c r="N74" s="208">
        <f t="shared" si="316"/>
        <v>0</v>
      </c>
      <c r="O74" s="93">
        <f t="shared" si="310"/>
        <v>10061</v>
      </c>
      <c r="Q74" s="607"/>
      <c r="R74" s="260" t="s">
        <v>178</v>
      </c>
      <c r="S74" s="3">
        <v>0</v>
      </c>
      <c r="T74" s="3">
        <v>0</v>
      </c>
      <c r="U74" s="3">
        <v>0</v>
      </c>
      <c r="V74" s="3">
        <v>0</v>
      </c>
      <c r="W74" s="3">
        <v>0</v>
      </c>
      <c r="X74" s="3">
        <v>0</v>
      </c>
      <c r="Y74" s="3">
        <v>0</v>
      </c>
      <c r="Z74" s="3">
        <v>0</v>
      </c>
      <c r="AA74" s="3">
        <v>0</v>
      </c>
      <c r="AB74" s="3">
        <v>0</v>
      </c>
      <c r="AC74" s="3">
        <v>0</v>
      </c>
      <c r="AD74" s="208">
        <f t="shared" si="317"/>
        <v>0</v>
      </c>
      <c r="AE74" s="93">
        <f t="shared" si="311"/>
        <v>0</v>
      </c>
      <c r="AG74" s="607"/>
      <c r="AH74" s="260" t="s">
        <v>178</v>
      </c>
      <c r="AI74" s="3">
        <v>0</v>
      </c>
      <c r="AJ74" s="3">
        <v>0</v>
      </c>
      <c r="AK74" s="3">
        <v>0</v>
      </c>
      <c r="AL74" s="3">
        <v>0</v>
      </c>
      <c r="AM74" s="3">
        <v>0</v>
      </c>
      <c r="AN74" s="3">
        <v>0</v>
      </c>
      <c r="AO74" s="3">
        <v>0</v>
      </c>
      <c r="AP74" s="3">
        <v>0</v>
      </c>
      <c r="AQ74" s="3">
        <v>0</v>
      </c>
      <c r="AR74" s="3">
        <v>0</v>
      </c>
      <c r="AS74" s="3">
        <v>0</v>
      </c>
      <c r="AT74" s="208">
        <f t="shared" si="312"/>
        <v>0</v>
      </c>
      <c r="AU74" s="93">
        <f t="shared" si="313"/>
        <v>0</v>
      </c>
      <c r="AW74" s="607"/>
      <c r="AX74" s="260" t="s">
        <v>178</v>
      </c>
      <c r="AY74" s="3">
        <v>0</v>
      </c>
      <c r="AZ74" s="3">
        <v>0</v>
      </c>
      <c r="BA74" s="3">
        <v>0</v>
      </c>
      <c r="BB74" s="3">
        <v>0</v>
      </c>
      <c r="BC74" s="3">
        <v>0</v>
      </c>
      <c r="BD74" s="3">
        <v>0</v>
      </c>
      <c r="BE74" s="3">
        <v>0</v>
      </c>
      <c r="BF74" s="3">
        <v>0</v>
      </c>
      <c r="BG74" s="3">
        <v>0</v>
      </c>
      <c r="BH74" s="3">
        <v>0</v>
      </c>
      <c r="BI74" s="3">
        <v>0</v>
      </c>
      <c r="BJ74" s="208">
        <f t="shared" si="314"/>
        <v>0</v>
      </c>
      <c r="BK74" s="93">
        <f t="shared" si="315"/>
        <v>0</v>
      </c>
      <c r="BM74">
        <v>0</v>
      </c>
      <c r="BN74">
        <v>0</v>
      </c>
      <c r="BO74">
        <v>0</v>
      </c>
      <c r="BP74">
        <v>0</v>
      </c>
      <c r="BQ74">
        <v>0</v>
      </c>
      <c r="BR74">
        <v>0</v>
      </c>
      <c r="BS74">
        <v>0</v>
      </c>
      <c r="BU74">
        <v>0</v>
      </c>
      <c r="BV74">
        <v>0</v>
      </c>
      <c r="BW74">
        <v>0</v>
      </c>
      <c r="BX74">
        <v>0</v>
      </c>
      <c r="BY74">
        <v>0</v>
      </c>
      <c r="BZ74">
        <v>0</v>
      </c>
      <c r="CA74">
        <v>0</v>
      </c>
      <c r="CC74">
        <v>0</v>
      </c>
      <c r="CD74">
        <v>0</v>
      </c>
      <c r="CE74">
        <v>0</v>
      </c>
      <c r="CF74">
        <v>0</v>
      </c>
      <c r="CG74">
        <v>0</v>
      </c>
      <c r="CH74">
        <v>0</v>
      </c>
      <c r="CI74">
        <v>0</v>
      </c>
      <c r="CK74">
        <v>0</v>
      </c>
      <c r="CL74">
        <v>0</v>
      </c>
      <c r="CM74">
        <v>0</v>
      </c>
      <c r="CN74">
        <v>0</v>
      </c>
      <c r="CO74">
        <v>0</v>
      </c>
      <c r="CP74">
        <v>0</v>
      </c>
      <c r="CQ74">
        <v>0</v>
      </c>
    </row>
    <row r="75" spans="1:95" x14ac:dyDescent="0.3">
      <c r="A75" s="607"/>
      <c r="B75" s="260" t="s">
        <v>179</v>
      </c>
      <c r="C75" s="3">
        <v>113817</v>
      </c>
      <c r="D75" s="3">
        <v>223500</v>
      </c>
      <c r="E75" s="3">
        <v>388964</v>
      </c>
      <c r="F75" s="3">
        <v>834284</v>
      </c>
      <c r="G75" s="3">
        <v>475681</v>
      </c>
      <c r="H75" s="3">
        <v>214140</v>
      </c>
      <c r="I75" s="3">
        <v>433978</v>
      </c>
      <c r="J75" s="3">
        <v>358051</v>
      </c>
      <c r="K75" s="3">
        <v>481553</v>
      </c>
      <c r="L75" s="3">
        <v>494555</v>
      </c>
      <c r="M75" s="3">
        <v>319105</v>
      </c>
      <c r="N75" s="208">
        <f t="shared" si="316"/>
        <v>1046988</v>
      </c>
      <c r="O75" s="93">
        <f t="shared" si="310"/>
        <v>5384616</v>
      </c>
      <c r="Q75" s="607"/>
      <c r="R75" s="260" t="s">
        <v>179</v>
      </c>
      <c r="S75" s="3">
        <v>0</v>
      </c>
      <c r="T75" s="3">
        <v>0</v>
      </c>
      <c r="U75" s="3">
        <v>0</v>
      </c>
      <c r="V75" s="3">
        <v>0</v>
      </c>
      <c r="W75" s="3">
        <v>170014</v>
      </c>
      <c r="X75" s="3">
        <v>0</v>
      </c>
      <c r="Y75" s="3">
        <v>0</v>
      </c>
      <c r="Z75" s="3">
        <v>0</v>
      </c>
      <c r="AA75" s="3">
        <v>0</v>
      </c>
      <c r="AB75" s="3">
        <v>0</v>
      </c>
      <c r="AC75" s="3">
        <v>0</v>
      </c>
      <c r="AD75" s="208">
        <f t="shared" si="317"/>
        <v>0</v>
      </c>
      <c r="AE75" s="93">
        <f t="shared" si="311"/>
        <v>170014</v>
      </c>
      <c r="AG75" s="607"/>
      <c r="AH75" s="260" t="s">
        <v>179</v>
      </c>
      <c r="AI75" s="3">
        <v>0</v>
      </c>
      <c r="AJ75" s="3">
        <v>0</v>
      </c>
      <c r="AK75" s="3">
        <v>0</v>
      </c>
      <c r="AL75" s="3">
        <v>0</v>
      </c>
      <c r="AM75" s="3">
        <v>0</v>
      </c>
      <c r="AN75" s="3">
        <v>0</v>
      </c>
      <c r="AO75" s="3">
        <v>0</v>
      </c>
      <c r="AP75" s="3">
        <v>0</v>
      </c>
      <c r="AQ75" s="3">
        <v>0</v>
      </c>
      <c r="AR75" s="3">
        <v>0</v>
      </c>
      <c r="AS75" s="3">
        <v>0</v>
      </c>
      <c r="AT75" s="208">
        <f t="shared" si="312"/>
        <v>0</v>
      </c>
      <c r="AU75" s="93">
        <f t="shared" si="313"/>
        <v>0</v>
      </c>
      <c r="AW75" s="607"/>
      <c r="AX75" s="260" t="s">
        <v>179</v>
      </c>
      <c r="AY75" s="3">
        <v>0</v>
      </c>
      <c r="AZ75" s="3">
        <v>0</v>
      </c>
      <c r="BA75" s="3">
        <v>0</v>
      </c>
      <c r="BB75" s="3">
        <v>0</v>
      </c>
      <c r="BC75" s="3">
        <v>0</v>
      </c>
      <c r="BD75" s="3">
        <v>0</v>
      </c>
      <c r="BE75" s="3">
        <v>0</v>
      </c>
      <c r="BF75" s="3">
        <v>0</v>
      </c>
      <c r="BG75" s="3">
        <v>0</v>
      </c>
      <c r="BH75" s="3">
        <v>0</v>
      </c>
      <c r="BI75" s="3">
        <v>0</v>
      </c>
      <c r="BJ75" s="208">
        <f t="shared" si="314"/>
        <v>0</v>
      </c>
      <c r="BK75" s="93">
        <f t="shared" si="315"/>
        <v>0</v>
      </c>
      <c r="BM75">
        <v>687553</v>
      </c>
      <c r="BN75">
        <v>359435</v>
      </c>
      <c r="BO75">
        <v>0</v>
      </c>
      <c r="BP75">
        <v>0</v>
      </c>
      <c r="BQ75">
        <v>0</v>
      </c>
      <c r="BR75">
        <v>0</v>
      </c>
      <c r="BS75">
        <v>0</v>
      </c>
      <c r="BU75">
        <v>0</v>
      </c>
      <c r="BV75">
        <v>0</v>
      </c>
      <c r="BW75">
        <v>0</v>
      </c>
      <c r="BX75">
        <v>0</v>
      </c>
      <c r="BY75">
        <v>0</v>
      </c>
      <c r="BZ75">
        <v>0</v>
      </c>
      <c r="CA75">
        <v>0</v>
      </c>
      <c r="CC75">
        <v>0</v>
      </c>
      <c r="CD75">
        <v>0</v>
      </c>
      <c r="CE75">
        <v>0</v>
      </c>
      <c r="CF75">
        <v>0</v>
      </c>
      <c r="CG75">
        <v>0</v>
      </c>
      <c r="CH75">
        <v>0</v>
      </c>
      <c r="CI75">
        <v>0</v>
      </c>
      <c r="CK75">
        <v>0</v>
      </c>
      <c r="CL75">
        <v>0</v>
      </c>
      <c r="CM75">
        <v>0</v>
      </c>
      <c r="CN75">
        <v>0</v>
      </c>
      <c r="CO75">
        <v>0</v>
      </c>
      <c r="CP75">
        <v>0</v>
      </c>
      <c r="CQ75">
        <v>0</v>
      </c>
    </row>
    <row r="76" spans="1:95" x14ac:dyDescent="0.3">
      <c r="A76" s="607"/>
      <c r="B76" s="260" t="s">
        <v>180</v>
      </c>
      <c r="C76" s="3">
        <v>0</v>
      </c>
      <c r="D76" s="3">
        <v>0</v>
      </c>
      <c r="E76" s="3">
        <v>0</v>
      </c>
      <c r="F76" s="3">
        <v>0</v>
      </c>
      <c r="G76" s="3">
        <v>0</v>
      </c>
      <c r="H76" s="3">
        <v>0</v>
      </c>
      <c r="I76" s="3">
        <v>0</v>
      </c>
      <c r="J76" s="3">
        <v>0</v>
      </c>
      <c r="K76" s="3">
        <v>0</v>
      </c>
      <c r="L76" s="3">
        <v>0</v>
      </c>
      <c r="M76" s="3">
        <v>0</v>
      </c>
      <c r="N76" s="208">
        <f t="shared" si="316"/>
        <v>0</v>
      </c>
      <c r="O76" s="93">
        <f t="shared" si="310"/>
        <v>0</v>
      </c>
      <c r="Q76" s="607"/>
      <c r="R76" s="260" t="s">
        <v>180</v>
      </c>
      <c r="S76" s="3">
        <v>0</v>
      </c>
      <c r="T76" s="3">
        <v>0</v>
      </c>
      <c r="U76" s="3">
        <v>0</v>
      </c>
      <c r="V76" s="3">
        <v>0</v>
      </c>
      <c r="W76" s="3">
        <v>0</v>
      </c>
      <c r="X76" s="3">
        <v>0</v>
      </c>
      <c r="Y76" s="3">
        <v>0</v>
      </c>
      <c r="Z76" s="3">
        <v>0</v>
      </c>
      <c r="AA76" s="3">
        <v>0</v>
      </c>
      <c r="AB76" s="3">
        <v>0</v>
      </c>
      <c r="AC76" s="3">
        <v>0</v>
      </c>
      <c r="AD76" s="208">
        <f t="shared" si="317"/>
        <v>0</v>
      </c>
      <c r="AE76" s="93">
        <f t="shared" si="311"/>
        <v>0</v>
      </c>
      <c r="AG76" s="607"/>
      <c r="AH76" s="260" t="s">
        <v>180</v>
      </c>
      <c r="AI76" s="3">
        <v>0</v>
      </c>
      <c r="AJ76" s="3">
        <v>0</v>
      </c>
      <c r="AK76" s="3">
        <v>0</v>
      </c>
      <c r="AL76" s="3">
        <v>0</v>
      </c>
      <c r="AM76" s="3">
        <v>0</v>
      </c>
      <c r="AN76" s="3">
        <v>0</v>
      </c>
      <c r="AO76" s="3">
        <v>0</v>
      </c>
      <c r="AP76" s="3">
        <v>0</v>
      </c>
      <c r="AQ76" s="3">
        <v>0</v>
      </c>
      <c r="AR76" s="3">
        <v>0</v>
      </c>
      <c r="AS76" s="3">
        <v>0</v>
      </c>
      <c r="AT76" s="208">
        <f t="shared" si="312"/>
        <v>0</v>
      </c>
      <c r="AU76" s="93">
        <f t="shared" si="313"/>
        <v>0</v>
      </c>
      <c r="AW76" s="607"/>
      <c r="AX76" s="260" t="s">
        <v>180</v>
      </c>
      <c r="AY76" s="3">
        <v>0</v>
      </c>
      <c r="AZ76" s="3">
        <v>0</v>
      </c>
      <c r="BA76" s="3">
        <v>0</v>
      </c>
      <c r="BB76" s="3">
        <v>0</v>
      </c>
      <c r="BC76" s="3">
        <v>0</v>
      </c>
      <c r="BD76" s="3">
        <v>0</v>
      </c>
      <c r="BE76" s="3">
        <v>0</v>
      </c>
      <c r="BF76" s="3">
        <v>0</v>
      </c>
      <c r="BG76" s="3">
        <v>0</v>
      </c>
      <c r="BH76" s="3">
        <v>0</v>
      </c>
      <c r="BI76" s="3">
        <v>0</v>
      </c>
      <c r="BJ76" s="208">
        <f t="shared" si="314"/>
        <v>0</v>
      </c>
      <c r="BK76" s="93">
        <f t="shared" si="315"/>
        <v>0</v>
      </c>
      <c r="BM76">
        <v>0</v>
      </c>
      <c r="BN76">
        <v>0</v>
      </c>
      <c r="BO76">
        <v>0</v>
      </c>
      <c r="BP76">
        <v>0</v>
      </c>
      <c r="BQ76">
        <v>0</v>
      </c>
      <c r="BR76">
        <v>0</v>
      </c>
      <c r="BS76">
        <v>0</v>
      </c>
      <c r="BU76">
        <v>0</v>
      </c>
      <c r="BV76">
        <v>0</v>
      </c>
      <c r="BW76">
        <v>0</v>
      </c>
      <c r="BX76">
        <v>0</v>
      </c>
      <c r="BY76">
        <v>0</v>
      </c>
      <c r="BZ76">
        <v>0</v>
      </c>
      <c r="CA76">
        <v>0</v>
      </c>
      <c r="CC76">
        <v>0</v>
      </c>
      <c r="CD76">
        <v>0</v>
      </c>
      <c r="CE76">
        <v>0</v>
      </c>
      <c r="CF76">
        <v>0</v>
      </c>
      <c r="CG76">
        <v>0</v>
      </c>
      <c r="CH76">
        <v>0</v>
      </c>
      <c r="CI76">
        <v>0</v>
      </c>
      <c r="CK76">
        <v>0</v>
      </c>
      <c r="CL76">
        <v>0</v>
      </c>
      <c r="CM76">
        <v>0</v>
      </c>
      <c r="CN76">
        <v>0</v>
      </c>
      <c r="CO76">
        <v>0</v>
      </c>
      <c r="CP76">
        <v>0</v>
      </c>
      <c r="CQ76">
        <v>0</v>
      </c>
    </row>
    <row r="77" spans="1:95" x14ac:dyDescent="0.3">
      <c r="A77" s="607"/>
      <c r="B77" s="260" t="s">
        <v>181</v>
      </c>
      <c r="C77" s="3">
        <v>0</v>
      </c>
      <c r="D77" s="3">
        <v>0</v>
      </c>
      <c r="E77" s="3">
        <v>0</v>
      </c>
      <c r="F77" s="3">
        <v>0</v>
      </c>
      <c r="G77" s="3">
        <v>0</v>
      </c>
      <c r="H77" s="3">
        <v>0</v>
      </c>
      <c r="I77" s="3">
        <v>0</v>
      </c>
      <c r="J77" s="3">
        <v>0</v>
      </c>
      <c r="K77" s="3">
        <v>0</v>
      </c>
      <c r="L77" s="3">
        <v>0</v>
      </c>
      <c r="M77" s="3">
        <v>0</v>
      </c>
      <c r="N77" s="208">
        <f t="shared" si="316"/>
        <v>0</v>
      </c>
      <c r="O77" s="93">
        <f t="shared" si="310"/>
        <v>0</v>
      </c>
      <c r="Q77" s="607"/>
      <c r="R77" s="260" t="s">
        <v>181</v>
      </c>
      <c r="S77" s="3">
        <v>0</v>
      </c>
      <c r="T77" s="3">
        <v>0</v>
      </c>
      <c r="U77" s="3">
        <v>0</v>
      </c>
      <c r="V77" s="3">
        <v>0</v>
      </c>
      <c r="W77" s="3">
        <v>0</v>
      </c>
      <c r="X77" s="3">
        <v>0</v>
      </c>
      <c r="Y77" s="3">
        <v>0</v>
      </c>
      <c r="Z77" s="3">
        <v>0</v>
      </c>
      <c r="AA77" s="3">
        <v>0</v>
      </c>
      <c r="AB77" s="3">
        <v>0</v>
      </c>
      <c r="AC77" s="3">
        <v>0</v>
      </c>
      <c r="AD77" s="208">
        <f t="shared" si="317"/>
        <v>0</v>
      </c>
      <c r="AE77" s="93">
        <f t="shared" si="311"/>
        <v>0</v>
      </c>
      <c r="AG77" s="607"/>
      <c r="AH77" s="260" t="s">
        <v>181</v>
      </c>
      <c r="AI77" s="3">
        <v>0</v>
      </c>
      <c r="AJ77" s="3">
        <v>0</v>
      </c>
      <c r="AK77" s="3">
        <v>0</v>
      </c>
      <c r="AL77" s="3">
        <v>0</v>
      </c>
      <c r="AM77" s="3">
        <v>0</v>
      </c>
      <c r="AN77" s="3">
        <v>0</v>
      </c>
      <c r="AO77" s="3">
        <v>0</v>
      </c>
      <c r="AP77" s="3">
        <v>0</v>
      </c>
      <c r="AQ77" s="3">
        <v>0</v>
      </c>
      <c r="AR77" s="3">
        <v>0</v>
      </c>
      <c r="AS77" s="3">
        <v>0</v>
      </c>
      <c r="AT77" s="208">
        <f t="shared" si="312"/>
        <v>0</v>
      </c>
      <c r="AU77" s="93">
        <f t="shared" si="313"/>
        <v>0</v>
      </c>
      <c r="AW77" s="607"/>
      <c r="AX77" s="260" t="s">
        <v>181</v>
      </c>
      <c r="AY77" s="3">
        <v>0</v>
      </c>
      <c r="AZ77" s="3">
        <v>0</v>
      </c>
      <c r="BA77" s="3">
        <v>0</v>
      </c>
      <c r="BB77" s="3">
        <v>0</v>
      </c>
      <c r="BC77" s="3">
        <v>0</v>
      </c>
      <c r="BD77" s="3">
        <v>0</v>
      </c>
      <c r="BE77" s="3">
        <v>0</v>
      </c>
      <c r="BF77" s="3">
        <v>0</v>
      </c>
      <c r="BG77" s="3">
        <v>0</v>
      </c>
      <c r="BH77" s="3">
        <v>0</v>
      </c>
      <c r="BI77" s="3">
        <v>0</v>
      </c>
      <c r="BJ77" s="208">
        <f t="shared" si="314"/>
        <v>0</v>
      </c>
      <c r="BK77" s="93">
        <f t="shared" si="315"/>
        <v>0</v>
      </c>
      <c r="BM77">
        <v>0</v>
      </c>
      <c r="BN77">
        <v>0</v>
      </c>
      <c r="BO77">
        <v>0</v>
      </c>
      <c r="BP77">
        <v>0</v>
      </c>
      <c r="BQ77">
        <v>0</v>
      </c>
      <c r="BR77">
        <v>0</v>
      </c>
      <c r="BS77">
        <v>0</v>
      </c>
      <c r="BU77">
        <v>0</v>
      </c>
      <c r="BV77">
        <v>0</v>
      </c>
      <c r="BW77">
        <v>0</v>
      </c>
      <c r="BX77">
        <v>0</v>
      </c>
      <c r="BY77">
        <v>0</v>
      </c>
      <c r="BZ77">
        <v>0</v>
      </c>
      <c r="CA77">
        <v>0</v>
      </c>
      <c r="CC77">
        <v>0</v>
      </c>
      <c r="CD77">
        <v>0</v>
      </c>
      <c r="CE77">
        <v>0</v>
      </c>
      <c r="CF77">
        <v>0</v>
      </c>
      <c r="CG77">
        <v>0</v>
      </c>
      <c r="CH77">
        <v>0</v>
      </c>
      <c r="CI77">
        <v>0</v>
      </c>
      <c r="CK77">
        <v>0</v>
      </c>
      <c r="CL77">
        <v>0</v>
      </c>
      <c r="CM77">
        <v>0</v>
      </c>
      <c r="CN77">
        <v>0</v>
      </c>
      <c r="CO77">
        <v>0</v>
      </c>
      <c r="CP77">
        <v>0</v>
      </c>
      <c r="CQ77">
        <v>0</v>
      </c>
    </row>
    <row r="78" spans="1:95" x14ac:dyDescent="0.3">
      <c r="A78" s="607"/>
      <c r="B78" s="260" t="s">
        <v>182</v>
      </c>
      <c r="C78" s="3">
        <v>0</v>
      </c>
      <c r="D78" s="3">
        <v>0</v>
      </c>
      <c r="E78" s="3">
        <v>0</v>
      </c>
      <c r="F78" s="3">
        <v>0</v>
      </c>
      <c r="G78" s="3">
        <v>0</v>
      </c>
      <c r="H78" s="3">
        <v>0</v>
      </c>
      <c r="I78" s="3">
        <v>0</v>
      </c>
      <c r="J78" s="3">
        <v>0</v>
      </c>
      <c r="K78" s="3">
        <v>0</v>
      </c>
      <c r="L78" s="3">
        <v>0</v>
      </c>
      <c r="M78" s="3">
        <v>0</v>
      </c>
      <c r="N78" s="208">
        <f t="shared" si="316"/>
        <v>0</v>
      </c>
      <c r="O78" s="93">
        <f t="shared" si="310"/>
        <v>0</v>
      </c>
      <c r="Q78" s="607"/>
      <c r="R78" s="260" t="s">
        <v>182</v>
      </c>
      <c r="S78" s="3">
        <v>0</v>
      </c>
      <c r="T78" s="3">
        <v>0</v>
      </c>
      <c r="U78" s="3">
        <v>0</v>
      </c>
      <c r="V78" s="3">
        <v>0</v>
      </c>
      <c r="W78" s="3">
        <v>0</v>
      </c>
      <c r="X78" s="3">
        <v>0</v>
      </c>
      <c r="Y78" s="3">
        <v>0</v>
      </c>
      <c r="Z78" s="3">
        <v>0</v>
      </c>
      <c r="AA78" s="3">
        <v>0</v>
      </c>
      <c r="AB78" s="3">
        <v>0</v>
      </c>
      <c r="AC78" s="3">
        <v>0</v>
      </c>
      <c r="AD78" s="208">
        <f t="shared" si="317"/>
        <v>0</v>
      </c>
      <c r="AE78" s="93">
        <f t="shared" si="311"/>
        <v>0</v>
      </c>
      <c r="AG78" s="607"/>
      <c r="AH78" s="260" t="s">
        <v>182</v>
      </c>
      <c r="AI78" s="3">
        <v>0</v>
      </c>
      <c r="AJ78" s="3">
        <v>0</v>
      </c>
      <c r="AK78" s="3">
        <v>0</v>
      </c>
      <c r="AL78" s="3">
        <v>0</v>
      </c>
      <c r="AM78" s="3">
        <v>0</v>
      </c>
      <c r="AN78" s="3">
        <v>0</v>
      </c>
      <c r="AO78" s="3">
        <v>0</v>
      </c>
      <c r="AP78" s="3">
        <v>0</v>
      </c>
      <c r="AQ78" s="3">
        <v>0</v>
      </c>
      <c r="AR78" s="3">
        <v>0</v>
      </c>
      <c r="AS78" s="3">
        <v>0</v>
      </c>
      <c r="AT78" s="208">
        <f t="shared" si="312"/>
        <v>0</v>
      </c>
      <c r="AU78" s="93">
        <f t="shared" si="313"/>
        <v>0</v>
      </c>
      <c r="AW78" s="607"/>
      <c r="AX78" s="260" t="s">
        <v>182</v>
      </c>
      <c r="AY78" s="3">
        <v>0</v>
      </c>
      <c r="AZ78" s="3">
        <v>0</v>
      </c>
      <c r="BA78" s="3">
        <v>0</v>
      </c>
      <c r="BB78" s="3">
        <v>0</v>
      </c>
      <c r="BC78" s="3">
        <v>0</v>
      </c>
      <c r="BD78" s="3">
        <v>0</v>
      </c>
      <c r="BE78" s="3">
        <v>0</v>
      </c>
      <c r="BF78" s="3">
        <v>0</v>
      </c>
      <c r="BG78" s="3">
        <v>0</v>
      </c>
      <c r="BH78" s="3">
        <v>0</v>
      </c>
      <c r="BI78" s="3">
        <v>0</v>
      </c>
      <c r="BJ78" s="208">
        <f t="shared" si="314"/>
        <v>0</v>
      </c>
      <c r="BK78" s="93">
        <f t="shared" si="315"/>
        <v>0</v>
      </c>
      <c r="BM78">
        <v>0</v>
      </c>
      <c r="BN78">
        <v>0</v>
      </c>
      <c r="BO78">
        <v>0</v>
      </c>
      <c r="BP78">
        <v>0</v>
      </c>
      <c r="BQ78">
        <v>0</v>
      </c>
      <c r="BR78">
        <v>0</v>
      </c>
      <c r="BS78">
        <v>0</v>
      </c>
      <c r="BU78">
        <v>0</v>
      </c>
      <c r="BV78">
        <v>0</v>
      </c>
      <c r="BW78">
        <v>0</v>
      </c>
      <c r="BX78">
        <v>0</v>
      </c>
      <c r="BY78">
        <v>0</v>
      </c>
      <c r="BZ78">
        <v>0</v>
      </c>
      <c r="CA78">
        <v>0</v>
      </c>
      <c r="CC78">
        <v>0</v>
      </c>
      <c r="CD78">
        <v>0</v>
      </c>
      <c r="CE78">
        <v>0</v>
      </c>
      <c r="CF78">
        <v>0</v>
      </c>
      <c r="CG78">
        <v>0</v>
      </c>
      <c r="CH78">
        <v>0</v>
      </c>
      <c r="CI78">
        <v>0</v>
      </c>
      <c r="CK78">
        <v>0</v>
      </c>
      <c r="CL78">
        <v>0</v>
      </c>
      <c r="CM78">
        <v>0</v>
      </c>
      <c r="CN78">
        <v>0</v>
      </c>
      <c r="CO78">
        <v>0</v>
      </c>
      <c r="CP78">
        <v>0</v>
      </c>
      <c r="CQ78">
        <v>0</v>
      </c>
    </row>
    <row r="79" spans="1:95" x14ac:dyDescent="0.3">
      <c r="A79" s="607"/>
      <c r="B79" s="260" t="s">
        <v>183</v>
      </c>
      <c r="C79" s="3">
        <v>0</v>
      </c>
      <c r="D79" s="3">
        <v>0</v>
      </c>
      <c r="E79" s="3">
        <v>0</v>
      </c>
      <c r="F79" s="3">
        <v>0</v>
      </c>
      <c r="G79" s="3">
        <v>0</v>
      </c>
      <c r="H79" s="3">
        <v>0</v>
      </c>
      <c r="I79" s="3">
        <v>0</v>
      </c>
      <c r="J79" s="3">
        <v>0</v>
      </c>
      <c r="K79" s="3">
        <v>0</v>
      </c>
      <c r="L79" s="3">
        <v>0</v>
      </c>
      <c r="M79" s="3">
        <v>0</v>
      </c>
      <c r="N79" s="208">
        <f t="shared" si="316"/>
        <v>0</v>
      </c>
      <c r="O79" s="93">
        <f t="shared" si="310"/>
        <v>0</v>
      </c>
      <c r="Q79" s="607"/>
      <c r="R79" s="260" t="s">
        <v>183</v>
      </c>
      <c r="S79" s="3">
        <v>0</v>
      </c>
      <c r="T79" s="3">
        <v>0</v>
      </c>
      <c r="U79" s="3">
        <v>0</v>
      </c>
      <c r="V79" s="3">
        <v>0</v>
      </c>
      <c r="W79" s="3">
        <v>0</v>
      </c>
      <c r="X79" s="3">
        <v>0</v>
      </c>
      <c r="Y79" s="3">
        <v>0</v>
      </c>
      <c r="Z79" s="3">
        <v>0</v>
      </c>
      <c r="AA79" s="3">
        <v>0</v>
      </c>
      <c r="AB79" s="3">
        <v>0</v>
      </c>
      <c r="AC79" s="3">
        <v>0</v>
      </c>
      <c r="AD79" s="208">
        <f t="shared" si="317"/>
        <v>0</v>
      </c>
      <c r="AE79" s="93">
        <f t="shared" si="311"/>
        <v>0</v>
      </c>
      <c r="AG79" s="607"/>
      <c r="AH79" s="260" t="s">
        <v>183</v>
      </c>
      <c r="AI79" s="3">
        <v>0</v>
      </c>
      <c r="AJ79" s="3">
        <v>0</v>
      </c>
      <c r="AK79" s="3">
        <v>0</v>
      </c>
      <c r="AL79" s="3">
        <v>0</v>
      </c>
      <c r="AM79" s="3">
        <v>0</v>
      </c>
      <c r="AN79" s="3">
        <v>0</v>
      </c>
      <c r="AO79" s="3">
        <v>0</v>
      </c>
      <c r="AP79" s="3">
        <v>0</v>
      </c>
      <c r="AQ79" s="3">
        <v>0</v>
      </c>
      <c r="AR79" s="3">
        <v>0</v>
      </c>
      <c r="AS79" s="3">
        <v>0</v>
      </c>
      <c r="AT79" s="208">
        <f t="shared" si="312"/>
        <v>0</v>
      </c>
      <c r="AU79" s="93">
        <f t="shared" si="313"/>
        <v>0</v>
      </c>
      <c r="AW79" s="607"/>
      <c r="AX79" s="260" t="s">
        <v>183</v>
      </c>
      <c r="AY79" s="3">
        <v>0</v>
      </c>
      <c r="AZ79" s="3">
        <v>0</v>
      </c>
      <c r="BA79" s="3">
        <v>0</v>
      </c>
      <c r="BB79" s="3">
        <v>0</v>
      </c>
      <c r="BC79" s="3">
        <v>0</v>
      </c>
      <c r="BD79" s="3">
        <v>0</v>
      </c>
      <c r="BE79" s="3">
        <v>0</v>
      </c>
      <c r="BF79" s="3">
        <v>0</v>
      </c>
      <c r="BG79" s="3">
        <v>0</v>
      </c>
      <c r="BH79" s="3">
        <v>0</v>
      </c>
      <c r="BI79" s="3">
        <v>0</v>
      </c>
      <c r="BJ79" s="208">
        <f t="shared" si="314"/>
        <v>0</v>
      </c>
      <c r="BK79" s="93">
        <f t="shared" si="315"/>
        <v>0</v>
      </c>
      <c r="BM79">
        <v>0</v>
      </c>
      <c r="BN79">
        <v>0</v>
      </c>
      <c r="BO79">
        <v>0</v>
      </c>
      <c r="BP79">
        <v>0</v>
      </c>
      <c r="BQ79">
        <v>0</v>
      </c>
      <c r="BR79">
        <v>0</v>
      </c>
      <c r="BS79">
        <v>0</v>
      </c>
      <c r="BU79">
        <v>0</v>
      </c>
      <c r="BV79">
        <v>0</v>
      </c>
      <c r="BW79">
        <v>0</v>
      </c>
      <c r="BX79">
        <v>0</v>
      </c>
      <c r="BY79">
        <v>0</v>
      </c>
      <c r="BZ79">
        <v>0</v>
      </c>
      <c r="CA79">
        <v>0</v>
      </c>
      <c r="CC79">
        <v>0</v>
      </c>
      <c r="CD79">
        <v>0</v>
      </c>
      <c r="CE79">
        <v>0</v>
      </c>
      <c r="CF79">
        <v>0</v>
      </c>
      <c r="CG79">
        <v>0</v>
      </c>
      <c r="CH79">
        <v>0</v>
      </c>
      <c r="CI79">
        <v>0</v>
      </c>
      <c r="CK79">
        <v>0</v>
      </c>
      <c r="CL79">
        <v>0</v>
      </c>
      <c r="CM79">
        <v>0</v>
      </c>
      <c r="CN79">
        <v>0</v>
      </c>
      <c r="CO79">
        <v>0</v>
      </c>
      <c r="CP79">
        <v>0</v>
      </c>
      <c r="CQ79">
        <v>0</v>
      </c>
    </row>
    <row r="80" spans="1:95" ht="15" thickBot="1" x14ac:dyDescent="0.35">
      <c r="A80" s="608"/>
      <c r="B80" s="260" t="s">
        <v>184</v>
      </c>
      <c r="C80" s="3">
        <v>0</v>
      </c>
      <c r="D80" s="3">
        <v>0</v>
      </c>
      <c r="E80" s="3">
        <v>0</v>
      </c>
      <c r="F80" s="3">
        <v>0</v>
      </c>
      <c r="G80" s="3">
        <v>0</v>
      </c>
      <c r="H80" s="3">
        <v>0</v>
      </c>
      <c r="I80" s="3">
        <v>0</v>
      </c>
      <c r="J80" s="3">
        <v>0</v>
      </c>
      <c r="K80" s="3">
        <v>0</v>
      </c>
      <c r="L80" s="3">
        <v>0</v>
      </c>
      <c r="M80" s="3">
        <v>0</v>
      </c>
      <c r="N80" s="208">
        <f t="shared" si="316"/>
        <v>0</v>
      </c>
      <c r="O80" s="93">
        <f t="shared" si="310"/>
        <v>0</v>
      </c>
      <c r="Q80" s="608"/>
      <c r="R80" s="260" t="s">
        <v>184</v>
      </c>
      <c r="S80" s="3">
        <v>0</v>
      </c>
      <c r="T80" s="3">
        <v>0</v>
      </c>
      <c r="U80" s="3">
        <v>0</v>
      </c>
      <c r="V80" s="3">
        <v>0</v>
      </c>
      <c r="W80" s="3">
        <v>0</v>
      </c>
      <c r="X80" s="3">
        <v>0</v>
      </c>
      <c r="Y80" s="3">
        <v>0</v>
      </c>
      <c r="Z80" s="3">
        <v>0</v>
      </c>
      <c r="AA80" s="3">
        <v>0</v>
      </c>
      <c r="AB80" s="3">
        <v>0</v>
      </c>
      <c r="AC80" s="3">
        <v>0</v>
      </c>
      <c r="AD80" s="208">
        <f t="shared" si="317"/>
        <v>0</v>
      </c>
      <c r="AE80" s="93">
        <f t="shared" si="311"/>
        <v>0</v>
      </c>
      <c r="AG80" s="608"/>
      <c r="AH80" s="260" t="s">
        <v>184</v>
      </c>
      <c r="AI80" s="3">
        <v>0</v>
      </c>
      <c r="AJ80" s="3">
        <v>0</v>
      </c>
      <c r="AK80" s="3">
        <v>0</v>
      </c>
      <c r="AL80" s="3">
        <v>0</v>
      </c>
      <c r="AM80" s="3">
        <v>0</v>
      </c>
      <c r="AN80" s="3">
        <v>0</v>
      </c>
      <c r="AO80" s="3">
        <v>0</v>
      </c>
      <c r="AP80" s="3">
        <v>0</v>
      </c>
      <c r="AQ80" s="3">
        <v>0</v>
      </c>
      <c r="AR80" s="3">
        <v>0</v>
      </c>
      <c r="AS80" s="3">
        <v>0</v>
      </c>
      <c r="AT80" s="208">
        <f t="shared" si="312"/>
        <v>0</v>
      </c>
      <c r="AU80" s="93">
        <f t="shared" si="313"/>
        <v>0</v>
      </c>
      <c r="AW80" s="608"/>
      <c r="AX80" s="260" t="s">
        <v>184</v>
      </c>
      <c r="AY80" s="3">
        <v>0</v>
      </c>
      <c r="AZ80" s="3">
        <v>0</v>
      </c>
      <c r="BA80" s="3">
        <v>0</v>
      </c>
      <c r="BB80" s="3">
        <v>0</v>
      </c>
      <c r="BC80" s="3">
        <v>0</v>
      </c>
      <c r="BD80" s="3">
        <v>0</v>
      </c>
      <c r="BE80" s="3">
        <v>0</v>
      </c>
      <c r="BF80" s="3">
        <v>0</v>
      </c>
      <c r="BG80" s="3">
        <v>0</v>
      </c>
      <c r="BH80" s="3">
        <v>0</v>
      </c>
      <c r="BI80" s="3">
        <v>0</v>
      </c>
      <c r="BJ80" s="208">
        <f t="shared" si="314"/>
        <v>0</v>
      </c>
      <c r="BK80" s="93">
        <f t="shared" si="315"/>
        <v>0</v>
      </c>
      <c r="BM80">
        <v>0</v>
      </c>
      <c r="BN80">
        <v>0</v>
      </c>
      <c r="BO80">
        <v>0</v>
      </c>
      <c r="BP80">
        <v>0</v>
      </c>
      <c r="BQ80">
        <v>0</v>
      </c>
      <c r="BR80">
        <v>0</v>
      </c>
      <c r="BS80">
        <v>0</v>
      </c>
      <c r="BU80">
        <v>0</v>
      </c>
      <c r="BV80">
        <v>0</v>
      </c>
      <c r="BW80">
        <v>0</v>
      </c>
      <c r="BX80">
        <v>0</v>
      </c>
      <c r="BY80">
        <v>0</v>
      </c>
      <c r="BZ80">
        <v>0</v>
      </c>
      <c r="CA80">
        <v>0</v>
      </c>
      <c r="CC80">
        <v>0</v>
      </c>
      <c r="CD80">
        <v>0</v>
      </c>
      <c r="CE80">
        <v>0</v>
      </c>
      <c r="CF80">
        <v>0</v>
      </c>
      <c r="CG80">
        <v>0</v>
      </c>
      <c r="CH80">
        <v>0</v>
      </c>
      <c r="CI80">
        <v>0</v>
      </c>
      <c r="CK80">
        <v>0</v>
      </c>
      <c r="CL80">
        <v>0</v>
      </c>
      <c r="CM80">
        <v>0</v>
      </c>
      <c r="CN80">
        <v>0</v>
      </c>
      <c r="CO80">
        <v>0</v>
      </c>
      <c r="CP80">
        <v>0</v>
      </c>
      <c r="CQ80">
        <v>0</v>
      </c>
    </row>
    <row r="81" spans="1:95" ht="15" thickBot="1" x14ac:dyDescent="0.35">
      <c r="B81" s="261" t="s">
        <v>139</v>
      </c>
      <c r="C81" s="252">
        <f>SUM(C68:C80)</f>
        <v>113817</v>
      </c>
      <c r="D81" s="252">
        <f t="shared" ref="D81" si="318">SUM(D68:D80)</f>
        <v>223500</v>
      </c>
      <c r="E81" s="252">
        <f t="shared" ref="E81" si="319">SUM(E68:E80)</f>
        <v>388964</v>
      </c>
      <c r="F81" s="252">
        <f t="shared" ref="F81" si="320">SUM(F68:F80)</f>
        <v>834284</v>
      </c>
      <c r="G81" s="252">
        <f t="shared" ref="G81" si="321">SUM(G68:G80)</f>
        <v>475681</v>
      </c>
      <c r="H81" s="252">
        <f t="shared" ref="H81" si="322">SUM(H68:H80)</f>
        <v>214140</v>
      </c>
      <c r="I81" s="252">
        <f t="shared" ref="I81" si="323">SUM(I68:I80)</f>
        <v>435005</v>
      </c>
      <c r="J81" s="252">
        <f t="shared" ref="J81" si="324">SUM(J68:J80)</f>
        <v>358051</v>
      </c>
      <c r="K81" s="252">
        <f t="shared" ref="K81" si="325">SUM(K68:K80)</f>
        <v>490587</v>
      </c>
      <c r="L81" s="252">
        <f t="shared" ref="L81" si="326">SUM(L68:L80)</f>
        <v>494555</v>
      </c>
      <c r="M81" s="252">
        <f t="shared" ref="M81" si="327">SUM(M68:M80)</f>
        <v>319105</v>
      </c>
      <c r="N81" s="263">
        <f t="shared" ref="N81" si="328">SUM(N68:N80)</f>
        <v>1046988</v>
      </c>
      <c r="O81" s="96">
        <f t="shared" si="310"/>
        <v>5394677</v>
      </c>
      <c r="Q81" s="97"/>
      <c r="R81" s="261" t="s">
        <v>139</v>
      </c>
      <c r="S81" s="252">
        <f>SUM(S68:S80)</f>
        <v>0</v>
      </c>
      <c r="T81" s="252">
        <f t="shared" ref="T81" si="329">SUM(T68:T80)</f>
        <v>0</v>
      </c>
      <c r="U81" s="252">
        <f t="shared" ref="U81" si="330">SUM(U68:U80)</f>
        <v>0</v>
      </c>
      <c r="V81" s="252">
        <f t="shared" ref="V81" si="331">SUM(V68:V80)</f>
        <v>0</v>
      </c>
      <c r="W81" s="252">
        <f t="shared" ref="W81" si="332">SUM(W68:W80)</f>
        <v>170014</v>
      </c>
      <c r="X81" s="252">
        <f t="shared" ref="X81" si="333">SUM(X68:X80)</f>
        <v>0</v>
      </c>
      <c r="Y81" s="252">
        <f t="shared" ref="Y81" si="334">SUM(Y68:Y80)</f>
        <v>0</v>
      </c>
      <c r="Z81" s="252">
        <f t="shared" ref="Z81" si="335">SUM(Z68:Z80)</f>
        <v>0</v>
      </c>
      <c r="AA81" s="252">
        <f t="shared" ref="AA81" si="336">SUM(AA68:AA80)</f>
        <v>0</v>
      </c>
      <c r="AB81" s="252">
        <f t="shared" ref="AB81" si="337">SUM(AB68:AB80)</f>
        <v>0</v>
      </c>
      <c r="AC81" s="252">
        <f t="shared" ref="AC81" si="338">SUM(AC68:AC80)</f>
        <v>0</v>
      </c>
      <c r="AD81" s="263">
        <f t="shared" ref="AD81" si="339">SUM(AD68:AD80)</f>
        <v>0</v>
      </c>
      <c r="AE81" s="96">
        <f t="shared" si="311"/>
        <v>170014</v>
      </c>
      <c r="AG81" s="97"/>
      <c r="AH81" s="261" t="s">
        <v>139</v>
      </c>
      <c r="AI81" s="252">
        <f>SUM(AI68:AI80)</f>
        <v>0</v>
      </c>
      <c r="AJ81" s="252">
        <f t="shared" ref="AJ81" si="340">SUM(AJ68:AJ80)</f>
        <v>0</v>
      </c>
      <c r="AK81" s="252">
        <f t="shared" ref="AK81" si="341">SUM(AK68:AK80)</f>
        <v>0</v>
      </c>
      <c r="AL81" s="252">
        <f t="shared" ref="AL81" si="342">SUM(AL68:AL80)</f>
        <v>0</v>
      </c>
      <c r="AM81" s="252">
        <f t="shared" ref="AM81" si="343">SUM(AM68:AM80)</f>
        <v>0</v>
      </c>
      <c r="AN81" s="252">
        <f t="shared" ref="AN81" si="344">SUM(AN68:AN80)</f>
        <v>0</v>
      </c>
      <c r="AO81" s="252">
        <f t="shared" ref="AO81" si="345">SUM(AO68:AO80)</f>
        <v>0</v>
      </c>
      <c r="AP81" s="252">
        <f t="shared" ref="AP81" si="346">SUM(AP68:AP80)</f>
        <v>0</v>
      </c>
      <c r="AQ81" s="252">
        <f t="shared" ref="AQ81" si="347">SUM(AQ68:AQ80)</f>
        <v>0</v>
      </c>
      <c r="AR81" s="252">
        <f t="shared" ref="AR81" si="348">SUM(AR68:AR80)</f>
        <v>0</v>
      </c>
      <c r="AS81" s="252">
        <f t="shared" ref="AS81" si="349">SUM(AS68:AS80)</f>
        <v>0</v>
      </c>
      <c r="AT81" s="263">
        <f t="shared" ref="AT81" si="350">SUM(AT68:AT80)</f>
        <v>0</v>
      </c>
      <c r="AU81" s="96">
        <f t="shared" si="313"/>
        <v>0</v>
      </c>
      <c r="AW81" s="97"/>
      <c r="AX81" s="261" t="s">
        <v>139</v>
      </c>
      <c r="AY81" s="252">
        <f>SUM(AY68:AY80)</f>
        <v>0</v>
      </c>
      <c r="AZ81" s="252">
        <f t="shared" ref="AZ81" si="351">SUM(AZ68:AZ80)</f>
        <v>0</v>
      </c>
      <c r="BA81" s="252">
        <f t="shared" ref="BA81" si="352">SUM(BA68:BA80)</f>
        <v>0</v>
      </c>
      <c r="BB81" s="252">
        <f t="shared" ref="BB81" si="353">SUM(BB68:BB80)</f>
        <v>0</v>
      </c>
      <c r="BC81" s="252">
        <f t="shared" ref="BC81" si="354">SUM(BC68:BC80)</f>
        <v>0</v>
      </c>
      <c r="BD81" s="252">
        <f t="shared" ref="BD81" si="355">SUM(BD68:BD80)</f>
        <v>0</v>
      </c>
      <c r="BE81" s="252">
        <f t="shared" ref="BE81" si="356">SUM(BE68:BE80)</f>
        <v>0</v>
      </c>
      <c r="BF81" s="252">
        <f t="shared" ref="BF81" si="357">SUM(BF68:BF80)</f>
        <v>0</v>
      </c>
      <c r="BG81" s="252">
        <f t="shared" ref="BG81" si="358">SUM(BG68:BG80)</f>
        <v>0</v>
      </c>
      <c r="BH81" s="252">
        <f t="shared" ref="BH81" si="359">SUM(BH68:BH80)</f>
        <v>0</v>
      </c>
      <c r="BI81" s="252">
        <f t="shared" ref="BI81" si="360">SUM(BI68:BI80)</f>
        <v>0</v>
      </c>
      <c r="BJ81" s="263">
        <f t="shared" ref="BJ81" si="361">SUM(BJ68:BJ80)</f>
        <v>0</v>
      </c>
      <c r="BK81" s="96">
        <f t="shared" si="315"/>
        <v>0</v>
      </c>
      <c r="BM81">
        <f t="shared" ref="BM81" si="362">SUM(BM68:BM80)</f>
        <v>687553</v>
      </c>
      <c r="BN81">
        <f t="shared" ref="BN81" si="363">SUM(BN68:BN80)</f>
        <v>359435</v>
      </c>
      <c r="BO81">
        <f t="shared" ref="BO81" si="364">SUM(BO68:BO80)</f>
        <v>0</v>
      </c>
      <c r="BP81">
        <f t="shared" ref="BP81" si="365">SUM(BP68:BP80)</f>
        <v>0</v>
      </c>
      <c r="BQ81">
        <f t="shared" ref="BQ81" si="366">SUM(BQ68:BQ80)</f>
        <v>0</v>
      </c>
      <c r="BR81">
        <f t="shared" ref="BR81" si="367">SUM(BR68:BR80)</f>
        <v>0</v>
      </c>
      <c r="BS81">
        <f t="shared" ref="BS81" si="368">SUM(BS68:BS80)</f>
        <v>0</v>
      </c>
      <c r="BU81">
        <f t="shared" ref="BU81" si="369">SUM(BU68:BU80)</f>
        <v>0</v>
      </c>
      <c r="BV81">
        <f t="shared" ref="BV81" si="370">SUM(BV68:BV80)</f>
        <v>0</v>
      </c>
      <c r="BW81">
        <f t="shared" ref="BW81" si="371">SUM(BW68:BW80)</f>
        <v>0</v>
      </c>
      <c r="BX81">
        <f t="shared" ref="BX81" si="372">SUM(BX68:BX80)</f>
        <v>0</v>
      </c>
      <c r="BY81">
        <f t="shared" ref="BY81" si="373">SUM(BY68:BY80)</f>
        <v>0</v>
      </c>
      <c r="BZ81">
        <f t="shared" ref="BZ81" si="374">SUM(BZ68:BZ80)</f>
        <v>0</v>
      </c>
      <c r="CA81">
        <f t="shared" ref="CA81" si="375">SUM(CA68:CA80)</f>
        <v>0</v>
      </c>
      <c r="CC81">
        <f t="shared" ref="CC81" si="376">SUM(CC68:CC80)</f>
        <v>0</v>
      </c>
      <c r="CD81">
        <f t="shared" ref="CD81" si="377">SUM(CD68:CD80)</f>
        <v>0</v>
      </c>
      <c r="CE81">
        <f t="shared" ref="CE81" si="378">SUM(CE68:CE80)</f>
        <v>0</v>
      </c>
      <c r="CF81">
        <f t="shared" ref="CF81" si="379">SUM(CF68:CF80)</f>
        <v>0</v>
      </c>
      <c r="CG81">
        <f t="shared" ref="CG81" si="380">SUM(CG68:CG80)</f>
        <v>0</v>
      </c>
      <c r="CH81">
        <f t="shared" ref="CH81" si="381">SUM(CH68:CH80)</f>
        <v>0</v>
      </c>
      <c r="CI81">
        <f t="shared" ref="CI81" si="382">SUM(CI68:CI80)</f>
        <v>0</v>
      </c>
      <c r="CK81">
        <f t="shared" ref="CK81" si="383">SUM(CK68:CK80)</f>
        <v>0</v>
      </c>
      <c r="CL81">
        <f t="shared" ref="CL81" si="384">SUM(CL68:CL80)</f>
        <v>0</v>
      </c>
      <c r="CM81">
        <f t="shared" ref="CM81" si="385">SUM(CM68:CM80)</f>
        <v>0</v>
      </c>
      <c r="CN81">
        <f t="shared" ref="CN81" si="386">SUM(CN68:CN80)</f>
        <v>0</v>
      </c>
      <c r="CO81">
        <f t="shared" ref="CO81" si="387">SUM(CO68:CO80)</f>
        <v>0</v>
      </c>
      <c r="CP81">
        <f t="shared" ref="CP81" si="388">SUM(CP68:CP80)</f>
        <v>0</v>
      </c>
      <c r="CQ81">
        <f t="shared" ref="CQ81" si="389">SUM(CQ68:CQ80)</f>
        <v>0</v>
      </c>
    </row>
    <row r="82" spans="1:95" ht="21.6" thickBot="1" x14ac:dyDescent="0.45">
      <c r="A82" s="99"/>
      <c r="Q82" s="99"/>
      <c r="AG82" s="99"/>
      <c r="AW82" s="99"/>
    </row>
    <row r="83" spans="1:95" ht="21.6" thickBot="1" x14ac:dyDescent="0.45">
      <c r="A83" s="99"/>
      <c r="B83" s="247" t="s">
        <v>117</v>
      </c>
      <c r="C83" s="248">
        <v>43850</v>
      </c>
      <c r="D83" s="248">
        <v>43882</v>
      </c>
      <c r="E83" s="248">
        <v>43914</v>
      </c>
      <c r="F83" s="248">
        <v>43946</v>
      </c>
      <c r="G83" s="248">
        <v>43978</v>
      </c>
      <c r="H83" s="248">
        <v>44010</v>
      </c>
      <c r="I83" s="248">
        <v>44042</v>
      </c>
      <c r="J83" s="248">
        <v>44074</v>
      </c>
      <c r="K83" s="248">
        <v>44076</v>
      </c>
      <c r="L83" s="248">
        <v>44107</v>
      </c>
      <c r="M83" s="248">
        <v>44140</v>
      </c>
      <c r="N83" s="255" t="s">
        <v>126</v>
      </c>
      <c r="O83" s="249" t="s">
        <v>44</v>
      </c>
      <c r="Q83" s="99"/>
      <c r="R83" s="247" t="s">
        <v>117</v>
      </c>
      <c r="S83" s="248">
        <v>43850</v>
      </c>
      <c r="T83" s="248">
        <v>43882</v>
      </c>
      <c r="U83" s="248">
        <v>43914</v>
      </c>
      <c r="V83" s="248">
        <v>43946</v>
      </c>
      <c r="W83" s="248">
        <v>43978</v>
      </c>
      <c r="X83" s="248">
        <v>44010</v>
      </c>
      <c r="Y83" s="248">
        <v>44042</v>
      </c>
      <c r="Z83" s="248">
        <v>44074</v>
      </c>
      <c r="AA83" s="248">
        <v>44076</v>
      </c>
      <c r="AB83" s="248">
        <v>44107</v>
      </c>
      <c r="AC83" s="248">
        <v>44140</v>
      </c>
      <c r="AD83" s="255" t="s">
        <v>126</v>
      </c>
      <c r="AE83" s="249" t="s">
        <v>44</v>
      </c>
      <c r="AG83" s="99"/>
      <c r="AH83" s="247" t="s">
        <v>117</v>
      </c>
      <c r="AI83" s="248">
        <v>43850</v>
      </c>
      <c r="AJ83" s="248">
        <v>43882</v>
      </c>
      <c r="AK83" s="248">
        <v>43914</v>
      </c>
      <c r="AL83" s="248">
        <v>43946</v>
      </c>
      <c r="AM83" s="248">
        <v>43978</v>
      </c>
      <c r="AN83" s="248">
        <v>44010</v>
      </c>
      <c r="AO83" s="248">
        <v>44042</v>
      </c>
      <c r="AP83" s="248">
        <v>44074</v>
      </c>
      <c r="AQ83" s="248">
        <v>44076</v>
      </c>
      <c r="AR83" s="248">
        <v>44107</v>
      </c>
      <c r="AS83" s="248">
        <v>44140</v>
      </c>
      <c r="AT83" s="255" t="s">
        <v>126</v>
      </c>
      <c r="AU83" s="249" t="s">
        <v>44</v>
      </c>
      <c r="AW83" s="99"/>
      <c r="AX83" s="247" t="s">
        <v>117</v>
      </c>
      <c r="AY83" s="248">
        <v>43850</v>
      </c>
      <c r="AZ83" s="248">
        <v>43882</v>
      </c>
      <c r="BA83" s="248">
        <v>43914</v>
      </c>
      <c r="BB83" s="248">
        <v>43946</v>
      </c>
      <c r="BC83" s="248">
        <v>43978</v>
      </c>
      <c r="BD83" s="248">
        <v>44010</v>
      </c>
      <c r="BE83" s="248">
        <v>44042</v>
      </c>
      <c r="BF83" s="248">
        <v>44074</v>
      </c>
      <c r="BG83" s="248">
        <v>44076</v>
      </c>
      <c r="BH83" s="248">
        <v>44107</v>
      </c>
      <c r="BI83" s="248">
        <v>44140</v>
      </c>
      <c r="BJ83" s="255" t="s">
        <v>126</v>
      </c>
      <c r="BK83" s="249" t="s">
        <v>44</v>
      </c>
      <c r="BM83" s="48">
        <v>44166</v>
      </c>
      <c r="BN83" s="48">
        <v>44197</v>
      </c>
      <c r="BO83" s="48">
        <v>44228</v>
      </c>
      <c r="BP83" s="48">
        <v>44256</v>
      </c>
      <c r="BQ83" s="48">
        <v>44287</v>
      </c>
      <c r="BR83" s="48">
        <v>44317</v>
      </c>
      <c r="BS83" s="48">
        <v>44348</v>
      </c>
      <c r="BU83" s="48">
        <v>44166</v>
      </c>
      <c r="BV83" s="48">
        <v>44197</v>
      </c>
      <c r="BW83" s="48">
        <v>44228</v>
      </c>
      <c r="BX83" s="48">
        <v>44256</v>
      </c>
      <c r="BY83" s="48">
        <v>44287</v>
      </c>
      <c r="BZ83" s="48">
        <v>44317</v>
      </c>
      <c r="CA83" s="48">
        <v>44348</v>
      </c>
      <c r="CC83" s="48">
        <v>44166</v>
      </c>
      <c r="CD83" s="48">
        <v>44197</v>
      </c>
      <c r="CE83" s="48">
        <v>44228</v>
      </c>
      <c r="CF83" s="48">
        <v>44256</v>
      </c>
      <c r="CG83" s="48">
        <v>44287</v>
      </c>
      <c r="CH83" s="48">
        <v>44317</v>
      </c>
      <c r="CI83" s="48">
        <v>44348</v>
      </c>
      <c r="CK83" s="48">
        <v>44166</v>
      </c>
      <c r="CL83" s="48">
        <v>44197</v>
      </c>
      <c r="CM83" s="48">
        <v>44228</v>
      </c>
      <c r="CN83" s="48">
        <v>44256</v>
      </c>
      <c r="CO83" s="48">
        <v>44287</v>
      </c>
      <c r="CP83" s="48">
        <v>44317</v>
      </c>
      <c r="CQ83" s="48">
        <v>44348</v>
      </c>
    </row>
    <row r="84" spans="1:95" ht="15" customHeight="1" x14ac:dyDescent="0.3">
      <c r="A84" s="597" t="s">
        <v>189</v>
      </c>
      <c r="B84" s="260" t="s">
        <v>172</v>
      </c>
      <c r="C84" s="3">
        <v>0</v>
      </c>
      <c r="D84" s="3">
        <v>0</v>
      </c>
      <c r="E84" s="3">
        <v>0</v>
      </c>
      <c r="F84" s="3">
        <v>0</v>
      </c>
      <c r="G84" s="3">
        <v>0</v>
      </c>
      <c r="H84" s="3">
        <v>0</v>
      </c>
      <c r="I84" s="3">
        <v>0</v>
      </c>
      <c r="J84" s="3">
        <v>0</v>
      </c>
      <c r="K84" s="3">
        <v>0</v>
      </c>
      <c r="L84" s="3">
        <v>0</v>
      </c>
      <c r="M84" s="3">
        <v>0</v>
      </c>
      <c r="N84" s="208">
        <f>SUM(BM84:BS84)</f>
        <v>0</v>
      </c>
      <c r="O84" s="93">
        <f t="shared" ref="O84:O97" si="390">SUM(C84:N84)</f>
        <v>0</v>
      </c>
      <c r="Q84" s="597" t="s">
        <v>189</v>
      </c>
      <c r="R84" s="260" t="s">
        <v>172</v>
      </c>
      <c r="S84" s="3">
        <v>0</v>
      </c>
      <c r="T84" s="3">
        <v>0</v>
      </c>
      <c r="U84" s="3">
        <v>0</v>
      </c>
      <c r="V84" s="3">
        <v>0</v>
      </c>
      <c r="W84" s="3">
        <v>0</v>
      </c>
      <c r="X84" s="3">
        <v>0</v>
      </c>
      <c r="Y84" s="3">
        <v>0</v>
      </c>
      <c r="Z84" s="3">
        <v>0</v>
      </c>
      <c r="AA84" s="3">
        <v>0</v>
      </c>
      <c r="AB84" s="3">
        <v>0</v>
      </c>
      <c r="AC84" s="3">
        <v>0</v>
      </c>
      <c r="AD84" s="208">
        <f>SUM(BU84:CA84)</f>
        <v>0</v>
      </c>
      <c r="AE84" s="93">
        <f t="shared" ref="AE84:AE97" si="391">SUM(S84:AD84)</f>
        <v>0</v>
      </c>
      <c r="AG84" s="597" t="s">
        <v>189</v>
      </c>
      <c r="AH84" s="260" t="s">
        <v>172</v>
      </c>
      <c r="AI84" s="3">
        <v>0</v>
      </c>
      <c r="AJ84" s="3">
        <v>0</v>
      </c>
      <c r="AK84" s="3">
        <v>0</v>
      </c>
      <c r="AL84" s="3">
        <v>0</v>
      </c>
      <c r="AM84" s="3">
        <v>0</v>
      </c>
      <c r="AN84" s="3">
        <v>0</v>
      </c>
      <c r="AO84" s="3">
        <v>0</v>
      </c>
      <c r="AP84" s="3">
        <v>0</v>
      </c>
      <c r="AQ84" s="3">
        <v>0</v>
      </c>
      <c r="AR84" s="3">
        <v>0</v>
      </c>
      <c r="AS84" s="3">
        <v>0</v>
      </c>
      <c r="AT84" s="208">
        <f t="shared" ref="AT84:AT96" si="392">SUM(CC84:CI84)</f>
        <v>0</v>
      </c>
      <c r="AU84" s="93">
        <f t="shared" ref="AU84:AU97" si="393">SUM(AI84:AT84)</f>
        <v>0</v>
      </c>
      <c r="AW84" s="597" t="s">
        <v>189</v>
      </c>
      <c r="AX84" s="260" t="s">
        <v>172</v>
      </c>
      <c r="AY84" s="3">
        <v>0</v>
      </c>
      <c r="AZ84" s="3">
        <v>0</v>
      </c>
      <c r="BA84" s="3">
        <v>0</v>
      </c>
      <c r="BB84" s="3">
        <v>0</v>
      </c>
      <c r="BC84" s="3">
        <v>0</v>
      </c>
      <c r="BD84" s="3">
        <v>0</v>
      </c>
      <c r="BE84" s="3">
        <v>0</v>
      </c>
      <c r="BF84" s="3">
        <v>0</v>
      </c>
      <c r="BG84" s="3">
        <v>0</v>
      </c>
      <c r="BH84" s="3">
        <v>0</v>
      </c>
      <c r="BI84" s="3">
        <v>0</v>
      </c>
      <c r="BJ84" s="208">
        <f t="shared" ref="BJ84:BJ96" si="394">SUM(CK84:CQ84)</f>
        <v>0</v>
      </c>
      <c r="BK84" s="93">
        <f t="shared" ref="BK84:BK97" si="395">SUM(AY84:BJ84)</f>
        <v>0</v>
      </c>
      <c r="BL84" s="257"/>
      <c r="BM84">
        <v>0</v>
      </c>
      <c r="BN84">
        <v>0</v>
      </c>
      <c r="BO84">
        <v>0</v>
      </c>
      <c r="BP84">
        <v>0</v>
      </c>
      <c r="BQ84">
        <v>0</v>
      </c>
      <c r="BR84">
        <v>0</v>
      </c>
      <c r="BS84">
        <v>0</v>
      </c>
      <c r="BU84">
        <v>0</v>
      </c>
      <c r="BV84">
        <v>0</v>
      </c>
      <c r="BW84">
        <v>0</v>
      </c>
      <c r="BX84">
        <v>0</v>
      </c>
      <c r="BY84">
        <v>0</v>
      </c>
      <c r="BZ84">
        <v>0</v>
      </c>
      <c r="CA84">
        <v>0</v>
      </c>
      <c r="CC84">
        <v>0</v>
      </c>
      <c r="CD84">
        <v>0</v>
      </c>
      <c r="CE84">
        <v>0</v>
      </c>
      <c r="CF84">
        <v>0</v>
      </c>
      <c r="CG84">
        <v>0</v>
      </c>
      <c r="CH84">
        <v>0</v>
      </c>
      <c r="CI84">
        <v>0</v>
      </c>
      <c r="CK84">
        <v>0</v>
      </c>
      <c r="CL84">
        <v>0</v>
      </c>
      <c r="CM84">
        <v>0</v>
      </c>
      <c r="CN84">
        <v>0</v>
      </c>
      <c r="CO84">
        <v>0</v>
      </c>
      <c r="CP84">
        <v>0</v>
      </c>
      <c r="CQ84">
        <v>0</v>
      </c>
    </row>
    <row r="85" spans="1:95" x14ac:dyDescent="0.3">
      <c r="A85" s="598"/>
      <c r="B85" s="260" t="s">
        <v>173</v>
      </c>
      <c r="C85" s="3">
        <v>0</v>
      </c>
      <c r="D85" s="3">
        <v>0</v>
      </c>
      <c r="E85" s="3">
        <v>0</v>
      </c>
      <c r="F85" s="3">
        <v>0</v>
      </c>
      <c r="G85" s="3">
        <v>0</v>
      </c>
      <c r="H85" s="3">
        <v>0</v>
      </c>
      <c r="I85" s="3">
        <v>0</v>
      </c>
      <c r="J85" s="3">
        <v>0</v>
      </c>
      <c r="K85" s="3">
        <v>0</v>
      </c>
      <c r="L85" s="3">
        <v>0</v>
      </c>
      <c r="M85" s="3">
        <v>0</v>
      </c>
      <c r="N85" s="208">
        <f t="shared" ref="N85:N96" si="396">SUM(BM85:BS85)</f>
        <v>0</v>
      </c>
      <c r="O85" s="93">
        <f t="shared" si="390"/>
        <v>0</v>
      </c>
      <c r="Q85" s="598"/>
      <c r="R85" s="260" t="s">
        <v>173</v>
      </c>
      <c r="S85" s="3">
        <v>0</v>
      </c>
      <c r="T85" s="3">
        <v>0</v>
      </c>
      <c r="U85" s="3">
        <v>0</v>
      </c>
      <c r="V85" s="3">
        <v>0</v>
      </c>
      <c r="W85" s="3">
        <v>0</v>
      </c>
      <c r="X85" s="3">
        <v>0</v>
      </c>
      <c r="Y85" s="3">
        <v>0</v>
      </c>
      <c r="Z85" s="3">
        <v>0</v>
      </c>
      <c r="AA85" s="3">
        <v>0</v>
      </c>
      <c r="AB85" s="3">
        <v>0</v>
      </c>
      <c r="AC85" s="3">
        <v>0</v>
      </c>
      <c r="AD85" s="208">
        <f t="shared" ref="AD85:AD96" si="397">SUM(BU85:CA85)</f>
        <v>0</v>
      </c>
      <c r="AE85" s="93">
        <f t="shared" si="391"/>
        <v>0</v>
      </c>
      <c r="AG85" s="598"/>
      <c r="AH85" s="260" t="s">
        <v>173</v>
      </c>
      <c r="AI85" s="3">
        <v>0</v>
      </c>
      <c r="AJ85" s="3">
        <v>0</v>
      </c>
      <c r="AK85" s="3">
        <v>0</v>
      </c>
      <c r="AL85" s="3">
        <v>0</v>
      </c>
      <c r="AM85" s="3">
        <v>0</v>
      </c>
      <c r="AN85" s="3">
        <v>0</v>
      </c>
      <c r="AO85" s="3">
        <v>0</v>
      </c>
      <c r="AP85" s="3">
        <v>0</v>
      </c>
      <c r="AQ85" s="3">
        <v>0</v>
      </c>
      <c r="AR85" s="3">
        <v>0</v>
      </c>
      <c r="AS85" s="3">
        <v>0</v>
      </c>
      <c r="AT85" s="208">
        <f t="shared" si="392"/>
        <v>0</v>
      </c>
      <c r="AU85" s="93">
        <f t="shared" si="393"/>
        <v>0</v>
      </c>
      <c r="AW85" s="598"/>
      <c r="AX85" s="260" t="s">
        <v>173</v>
      </c>
      <c r="AY85" s="3">
        <v>0</v>
      </c>
      <c r="AZ85" s="3">
        <v>0</v>
      </c>
      <c r="BA85" s="3">
        <v>0</v>
      </c>
      <c r="BB85" s="3">
        <v>0</v>
      </c>
      <c r="BC85" s="3">
        <v>0</v>
      </c>
      <c r="BD85" s="3">
        <v>0</v>
      </c>
      <c r="BE85" s="3">
        <v>0</v>
      </c>
      <c r="BF85" s="3">
        <v>0</v>
      </c>
      <c r="BG85" s="3">
        <v>0</v>
      </c>
      <c r="BH85" s="3">
        <v>0</v>
      </c>
      <c r="BI85" s="3">
        <v>0</v>
      </c>
      <c r="BJ85" s="208">
        <f t="shared" si="394"/>
        <v>0</v>
      </c>
      <c r="BK85" s="93">
        <f t="shared" si="395"/>
        <v>0</v>
      </c>
      <c r="BM85">
        <v>0</v>
      </c>
      <c r="BN85">
        <v>0</v>
      </c>
      <c r="BO85">
        <v>0</v>
      </c>
      <c r="BP85">
        <v>0</v>
      </c>
      <c r="BQ85">
        <v>0</v>
      </c>
      <c r="BR85">
        <v>0</v>
      </c>
      <c r="BS85">
        <v>0</v>
      </c>
      <c r="BU85">
        <v>0</v>
      </c>
      <c r="BV85">
        <v>0</v>
      </c>
      <c r="BW85">
        <v>0</v>
      </c>
      <c r="BX85">
        <v>0</v>
      </c>
      <c r="BY85">
        <v>0</v>
      </c>
      <c r="BZ85">
        <v>0</v>
      </c>
      <c r="CA85">
        <v>0</v>
      </c>
      <c r="CC85">
        <v>0</v>
      </c>
      <c r="CD85">
        <v>0</v>
      </c>
      <c r="CE85">
        <v>0</v>
      </c>
      <c r="CF85">
        <v>0</v>
      </c>
      <c r="CG85">
        <v>0</v>
      </c>
      <c r="CH85">
        <v>0</v>
      </c>
      <c r="CI85">
        <v>0</v>
      </c>
      <c r="CK85">
        <v>0</v>
      </c>
      <c r="CL85">
        <v>0</v>
      </c>
      <c r="CM85">
        <v>0</v>
      </c>
      <c r="CN85">
        <v>0</v>
      </c>
      <c r="CO85">
        <v>0</v>
      </c>
      <c r="CP85">
        <v>0</v>
      </c>
      <c r="CQ85">
        <v>0</v>
      </c>
    </row>
    <row r="86" spans="1:95" x14ac:dyDescent="0.3">
      <c r="A86" s="598"/>
      <c r="B86" s="260" t="s">
        <v>174</v>
      </c>
      <c r="C86" s="3">
        <v>0</v>
      </c>
      <c r="D86" s="3">
        <v>0</v>
      </c>
      <c r="E86" s="3">
        <v>0</v>
      </c>
      <c r="F86" s="3">
        <v>0</v>
      </c>
      <c r="G86" s="3">
        <v>0</v>
      </c>
      <c r="H86" s="3">
        <v>0</v>
      </c>
      <c r="I86" s="3">
        <v>0</v>
      </c>
      <c r="J86" s="3">
        <v>0</v>
      </c>
      <c r="K86" s="3">
        <v>0</v>
      </c>
      <c r="L86" s="3">
        <v>0</v>
      </c>
      <c r="M86" s="3">
        <v>0</v>
      </c>
      <c r="N86" s="208">
        <f t="shared" si="396"/>
        <v>0</v>
      </c>
      <c r="O86" s="93">
        <f t="shared" si="390"/>
        <v>0</v>
      </c>
      <c r="Q86" s="598"/>
      <c r="R86" s="260" t="s">
        <v>174</v>
      </c>
      <c r="S86" s="3">
        <v>0</v>
      </c>
      <c r="T86" s="3">
        <v>0</v>
      </c>
      <c r="U86" s="3">
        <v>0</v>
      </c>
      <c r="V86" s="3">
        <v>0</v>
      </c>
      <c r="W86" s="3">
        <v>0</v>
      </c>
      <c r="X86" s="3">
        <v>0</v>
      </c>
      <c r="Y86" s="3">
        <v>0</v>
      </c>
      <c r="Z86" s="3">
        <v>4438</v>
      </c>
      <c r="AA86" s="3">
        <v>0</v>
      </c>
      <c r="AB86" s="3">
        <v>0</v>
      </c>
      <c r="AC86" s="3">
        <v>0</v>
      </c>
      <c r="AD86" s="208">
        <f t="shared" si="397"/>
        <v>4438</v>
      </c>
      <c r="AE86" s="93">
        <f t="shared" si="391"/>
        <v>8876</v>
      </c>
      <c r="AG86" s="598"/>
      <c r="AH86" s="260" t="s">
        <v>174</v>
      </c>
      <c r="AI86" s="3">
        <v>0</v>
      </c>
      <c r="AJ86" s="3">
        <v>0</v>
      </c>
      <c r="AK86" s="3">
        <v>0</v>
      </c>
      <c r="AL86" s="3">
        <v>0</v>
      </c>
      <c r="AM86" s="3">
        <v>0</v>
      </c>
      <c r="AN86" s="3">
        <v>0</v>
      </c>
      <c r="AO86" s="3">
        <v>0</v>
      </c>
      <c r="AP86" s="3">
        <v>0</v>
      </c>
      <c r="AQ86" s="3">
        <v>0</v>
      </c>
      <c r="AR86" s="3">
        <v>0</v>
      </c>
      <c r="AS86" s="3">
        <v>0</v>
      </c>
      <c r="AT86" s="208">
        <f t="shared" si="392"/>
        <v>0</v>
      </c>
      <c r="AU86" s="93">
        <f t="shared" si="393"/>
        <v>0</v>
      </c>
      <c r="AW86" s="598"/>
      <c r="AX86" s="260" t="s">
        <v>174</v>
      </c>
      <c r="AY86" s="3">
        <v>0</v>
      </c>
      <c r="AZ86" s="3">
        <v>0</v>
      </c>
      <c r="BA86" s="3">
        <v>0</v>
      </c>
      <c r="BB86" s="3">
        <v>0</v>
      </c>
      <c r="BC86" s="3">
        <v>0</v>
      </c>
      <c r="BD86" s="3">
        <v>0</v>
      </c>
      <c r="BE86" s="3">
        <v>0</v>
      </c>
      <c r="BF86" s="3">
        <v>0</v>
      </c>
      <c r="BG86" s="3">
        <v>0</v>
      </c>
      <c r="BH86" s="3">
        <v>0</v>
      </c>
      <c r="BI86" s="3">
        <v>0</v>
      </c>
      <c r="BJ86" s="208">
        <f t="shared" si="394"/>
        <v>0</v>
      </c>
      <c r="BK86" s="93">
        <f t="shared" si="395"/>
        <v>0</v>
      </c>
      <c r="BM86">
        <v>0</v>
      </c>
      <c r="BN86">
        <v>0</v>
      </c>
      <c r="BO86">
        <v>0</v>
      </c>
      <c r="BP86">
        <v>0</v>
      </c>
      <c r="BQ86">
        <v>0</v>
      </c>
      <c r="BR86">
        <v>0</v>
      </c>
      <c r="BS86">
        <v>0</v>
      </c>
      <c r="BU86">
        <v>0</v>
      </c>
      <c r="BV86">
        <v>4438</v>
      </c>
      <c r="BW86">
        <v>0</v>
      </c>
      <c r="BX86">
        <v>0</v>
      </c>
      <c r="BY86">
        <v>0</v>
      </c>
      <c r="BZ86">
        <v>0</v>
      </c>
      <c r="CA86">
        <v>0</v>
      </c>
      <c r="CC86">
        <v>0</v>
      </c>
      <c r="CD86">
        <v>0</v>
      </c>
      <c r="CE86">
        <v>0</v>
      </c>
      <c r="CF86">
        <v>0</v>
      </c>
      <c r="CG86">
        <v>0</v>
      </c>
      <c r="CH86">
        <v>0</v>
      </c>
      <c r="CI86">
        <v>0</v>
      </c>
      <c r="CK86">
        <v>0</v>
      </c>
      <c r="CL86">
        <v>0</v>
      </c>
      <c r="CM86">
        <v>0</v>
      </c>
      <c r="CN86">
        <v>0</v>
      </c>
      <c r="CO86">
        <v>0</v>
      </c>
      <c r="CP86">
        <v>0</v>
      </c>
      <c r="CQ86">
        <v>0</v>
      </c>
    </row>
    <row r="87" spans="1:95" x14ac:dyDescent="0.3">
      <c r="A87" s="598"/>
      <c r="B87" s="260" t="s">
        <v>175</v>
      </c>
      <c r="C87" s="3">
        <v>4106</v>
      </c>
      <c r="D87" s="3">
        <v>2464</v>
      </c>
      <c r="E87" s="3">
        <v>0</v>
      </c>
      <c r="F87" s="3">
        <v>2499</v>
      </c>
      <c r="G87" s="3">
        <v>11410</v>
      </c>
      <c r="H87" s="3">
        <v>5726</v>
      </c>
      <c r="I87" s="3">
        <v>1638</v>
      </c>
      <c r="J87" s="3">
        <v>4695</v>
      </c>
      <c r="K87" s="3">
        <v>27833</v>
      </c>
      <c r="L87" s="3">
        <v>34800</v>
      </c>
      <c r="M87" s="3">
        <v>32185</v>
      </c>
      <c r="N87" s="208">
        <f t="shared" si="396"/>
        <v>37496</v>
      </c>
      <c r="O87" s="93">
        <f t="shared" si="390"/>
        <v>164852</v>
      </c>
      <c r="Q87" s="598"/>
      <c r="R87" s="260" t="s">
        <v>175</v>
      </c>
      <c r="S87" s="3">
        <v>13874</v>
      </c>
      <c r="T87" s="3">
        <v>0</v>
      </c>
      <c r="U87" s="3">
        <v>34650</v>
      </c>
      <c r="V87" s="3">
        <v>14952</v>
      </c>
      <c r="W87" s="3">
        <v>41298</v>
      </c>
      <c r="X87" s="3">
        <v>1197</v>
      </c>
      <c r="Y87" s="3">
        <v>100276</v>
      </c>
      <c r="Z87" s="3">
        <v>73093</v>
      </c>
      <c r="AA87" s="3">
        <v>63546</v>
      </c>
      <c r="AB87" s="3">
        <v>561000</v>
      </c>
      <c r="AC87" s="3">
        <v>410999</v>
      </c>
      <c r="AD87" s="208">
        <f t="shared" si="397"/>
        <v>856484</v>
      </c>
      <c r="AE87" s="93">
        <f t="shared" si="391"/>
        <v>2171369</v>
      </c>
      <c r="AG87" s="598"/>
      <c r="AH87" s="260" t="s">
        <v>175</v>
      </c>
      <c r="AI87" s="3">
        <v>0</v>
      </c>
      <c r="AJ87" s="3">
        <v>0</v>
      </c>
      <c r="AK87" s="3">
        <v>0</v>
      </c>
      <c r="AL87" s="3">
        <v>0</v>
      </c>
      <c r="AM87" s="3">
        <v>0</v>
      </c>
      <c r="AN87" s="3">
        <v>0</v>
      </c>
      <c r="AO87" s="3">
        <v>0</v>
      </c>
      <c r="AP87" s="3">
        <v>0</v>
      </c>
      <c r="AQ87" s="3">
        <v>150498</v>
      </c>
      <c r="AR87" s="3">
        <v>68154</v>
      </c>
      <c r="AS87" s="3">
        <v>35232</v>
      </c>
      <c r="AT87" s="208">
        <f t="shared" si="392"/>
        <v>25111</v>
      </c>
      <c r="AU87" s="93">
        <f t="shared" si="393"/>
        <v>278995</v>
      </c>
      <c r="AW87" s="598"/>
      <c r="AX87" s="260" t="s">
        <v>175</v>
      </c>
      <c r="AY87" s="3">
        <v>0</v>
      </c>
      <c r="AZ87" s="3">
        <v>0</v>
      </c>
      <c r="BA87" s="3">
        <v>0</v>
      </c>
      <c r="BB87" s="3">
        <v>0</v>
      </c>
      <c r="BC87" s="3">
        <v>0</v>
      </c>
      <c r="BD87" s="3">
        <v>0</v>
      </c>
      <c r="BE87" s="3">
        <v>0</v>
      </c>
      <c r="BF87" s="3">
        <v>0</v>
      </c>
      <c r="BG87" s="3">
        <v>0</v>
      </c>
      <c r="BH87" s="3">
        <v>0</v>
      </c>
      <c r="BI87" s="3">
        <v>0</v>
      </c>
      <c r="BJ87" s="208">
        <f t="shared" si="394"/>
        <v>10363</v>
      </c>
      <c r="BK87" s="93">
        <f t="shared" si="395"/>
        <v>10363</v>
      </c>
      <c r="BM87">
        <v>28783</v>
      </c>
      <c r="BN87">
        <v>8713</v>
      </c>
      <c r="BO87">
        <v>0</v>
      </c>
      <c r="BP87">
        <v>0</v>
      </c>
      <c r="BQ87">
        <v>0</v>
      </c>
      <c r="BR87">
        <v>0</v>
      </c>
      <c r="BS87">
        <v>0</v>
      </c>
      <c r="BU87">
        <v>124224</v>
      </c>
      <c r="BV87">
        <v>732260</v>
      </c>
      <c r="BW87">
        <v>0</v>
      </c>
      <c r="BX87">
        <v>0</v>
      </c>
      <c r="BY87">
        <v>0</v>
      </c>
      <c r="BZ87">
        <v>0</v>
      </c>
      <c r="CA87">
        <v>0</v>
      </c>
      <c r="CC87">
        <v>0</v>
      </c>
      <c r="CD87">
        <v>25111</v>
      </c>
      <c r="CE87">
        <v>0</v>
      </c>
      <c r="CF87">
        <v>0</v>
      </c>
      <c r="CG87">
        <v>0</v>
      </c>
      <c r="CH87">
        <v>0</v>
      </c>
      <c r="CI87">
        <v>0</v>
      </c>
      <c r="CK87">
        <v>0</v>
      </c>
      <c r="CL87">
        <v>10363</v>
      </c>
      <c r="CM87">
        <v>0</v>
      </c>
      <c r="CN87">
        <v>0</v>
      </c>
      <c r="CO87">
        <v>0</v>
      </c>
      <c r="CP87">
        <v>0</v>
      </c>
      <c r="CQ87">
        <v>0</v>
      </c>
    </row>
    <row r="88" spans="1:95" x14ac:dyDescent="0.3">
      <c r="A88" s="598"/>
      <c r="B88" s="260" t="s">
        <v>176</v>
      </c>
      <c r="C88" s="3">
        <v>0</v>
      </c>
      <c r="D88" s="3">
        <v>0</v>
      </c>
      <c r="E88" s="3">
        <v>0</v>
      </c>
      <c r="F88" s="3">
        <v>0</v>
      </c>
      <c r="G88" s="3">
        <v>0</v>
      </c>
      <c r="H88" s="3">
        <v>0</v>
      </c>
      <c r="I88" s="3">
        <v>0</v>
      </c>
      <c r="J88" s="3">
        <v>0</v>
      </c>
      <c r="K88" s="3">
        <v>0</v>
      </c>
      <c r="L88" s="3">
        <v>0</v>
      </c>
      <c r="M88" s="3">
        <v>0</v>
      </c>
      <c r="N88" s="208">
        <f t="shared" si="396"/>
        <v>38399</v>
      </c>
      <c r="O88" s="93">
        <f t="shared" si="390"/>
        <v>38399</v>
      </c>
      <c r="Q88" s="598"/>
      <c r="R88" s="260" t="s">
        <v>176</v>
      </c>
      <c r="S88" s="3">
        <v>0</v>
      </c>
      <c r="T88" s="3">
        <v>0</v>
      </c>
      <c r="U88" s="3">
        <v>0</v>
      </c>
      <c r="V88" s="3">
        <v>0</v>
      </c>
      <c r="W88" s="3">
        <v>0</v>
      </c>
      <c r="X88" s="3">
        <v>0</v>
      </c>
      <c r="Y88" s="3">
        <v>0</v>
      </c>
      <c r="Z88" s="3">
        <v>0</v>
      </c>
      <c r="AA88" s="3">
        <v>0</v>
      </c>
      <c r="AB88" s="3">
        <v>148172</v>
      </c>
      <c r="AC88" s="3">
        <v>-148172</v>
      </c>
      <c r="AD88" s="208">
        <f t="shared" si="397"/>
        <v>828</v>
      </c>
      <c r="AE88" s="93">
        <f t="shared" si="391"/>
        <v>828</v>
      </c>
      <c r="AG88" s="598"/>
      <c r="AH88" s="260" t="s">
        <v>176</v>
      </c>
      <c r="AI88" s="3">
        <v>0</v>
      </c>
      <c r="AJ88" s="3">
        <v>0</v>
      </c>
      <c r="AK88" s="3">
        <v>0</v>
      </c>
      <c r="AL88" s="3">
        <v>0</v>
      </c>
      <c r="AM88" s="3">
        <v>0</v>
      </c>
      <c r="AN88" s="3">
        <v>0</v>
      </c>
      <c r="AO88" s="3">
        <v>0</v>
      </c>
      <c r="AP88" s="3">
        <v>0</v>
      </c>
      <c r="AQ88" s="3">
        <v>0</v>
      </c>
      <c r="AR88" s="3">
        <v>0</v>
      </c>
      <c r="AS88" s="3">
        <v>0</v>
      </c>
      <c r="AT88" s="208">
        <f t="shared" si="392"/>
        <v>0</v>
      </c>
      <c r="AU88" s="93">
        <f t="shared" si="393"/>
        <v>0</v>
      </c>
      <c r="AW88" s="598"/>
      <c r="AX88" s="260" t="s">
        <v>176</v>
      </c>
      <c r="AY88" s="3">
        <v>0</v>
      </c>
      <c r="AZ88" s="3">
        <v>0</v>
      </c>
      <c r="BA88" s="3">
        <v>0</v>
      </c>
      <c r="BB88" s="3">
        <v>0</v>
      </c>
      <c r="BC88" s="3">
        <v>0</v>
      </c>
      <c r="BD88" s="3">
        <v>0</v>
      </c>
      <c r="BE88" s="3">
        <v>0</v>
      </c>
      <c r="BF88" s="3">
        <v>0</v>
      </c>
      <c r="BG88" s="3">
        <v>0</v>
      </c>
      <c r="BH88" s="3">
        <v>0</v>
      </c>
      <c r="BI88" s="3">
        <v>0</v>
      </c>
      <c r="BJ88" s="208">
        <f t="shared" si="394"/>
        <v>0</v>
      </c>
      <c r="BK88" s="93">
        <f t="shared" si="395"/>
        <v>0</v>
      </c>
      <c r="BM88">
        <v>8993</v>
      </c>
      <c r="BN88">
        <v>29406</v>
      </c>
      <c r="BO88">
        <v>0</v>
      </c>
      <c r="BP88">
        <v>0</v>
      </c>
      <c r="BQ88">
        <v>0</v>
      </c>
      <c r="BR88">
        <v>0</v>
      </c>
      <c r="BS88">
        <v>0</v>
      </c>
      <c r="BU88">
        <v>0</v>
      </c>
      <c r="BV88">
        <v>828</v>
      </c>
      <c r="BW88">
        <v>0</v>
      </c>
      <c r="BX88">
        <v>0</v>
      </c>
      <c r="BY88">
        <v>0</v>
      </c>
      <c r="BZ88">
        <v>0</v>
      </c>
      <c r="CA88">
        <v>0</v>
      </c>
      <c r="CC88">
        <v>0</v>
      </c>
      <c r="CD88">
        <v>0</v>
      </c>
      <c r="CE88">
        <v>0</v>
      </c>
      <c r="CF88">
        <v>0</v>
      </c>
      <c r="CG88">
        <v>0</v>
      </c>
      <c r="CH88">
        <v>0</v>
      </c>
      <c r="CI88">
        <v>0</v>
      </c>
      <c r="CK88">
        <v>0</v>
      </c>
      <c r="CL88">
        <v>0</v>
      </c>
      <c r="CM88">
        <v>0</v>
      </c>
      <c r="CN88">
        <v>0</v>
      </c>
      <c r="CO88">
        <v>0</v>
      </c>
      <c r="CP88">
        <v>0</v>
      </c>
      <c r="CQ88">
        <v>0</v>
      </c>
    </row>
    <row r="89" spans="1:95" x14ac:dyDescent="0.3">
      <c r="A89" s="598"/>
      <c r="B89" s="260" t="s">
        <v>177</v>
      </c>
      <c r="C89" s="3">
        <v>0</v>
      </c>
      <c r="D89" s="3">
        <v>0</v>
      </c>
      <c r="E89" s="3">
        <v>0</v>
      </c>
      <c r="F89" s="3">
        <v>0</v>
      </c>
      <c r="G89" s="3">
        <v>0</v>
      </c>
      <c r="H89" s="3">
        <v>0</v>
      </c>
      <c r="I89" s="3">
        <v>0</v>
      </c>
      <c r="J89" s="3">
        <v>0</v>
      </c>
      <c r="K89" s="3">
        <v>0</v>
      </c>
      <c r="L89" s="3">
        <v>0</v>
      </c>
      <c r="M89" s="3">
        <v>0</v>
      </c>
      <c r="N89" s="208">
        <f t="shared" si="396"/>
        <v>0</v>
      </c>
      <c r="O89" s="93">
        <f t="shared" si="390"/>
        <v>0</v>
      </c>
      <c r="Q89" s="598"/>
      <c r="R89" s="260" t="s">
        <v>177</v>
      </c>
      <c r="S89" s="3">
        <v>0</v>
      </c>
      <c r="T89" s="3">
        <v>0</v>
      </c>
      <c r="U89" s="3">
        <v>0</v>
      </c>
      <c r="V89" s="3">
        <v>0</v>
      </c>
      <c r="W89" s="3">
        <v>0</v>
      </c>
      <c r="X89" s="3">
        <v>0</v>
      </c>
      <c r="Y89" s="3">
        <v>0</v>
      </c>
      <c r="Z89" s="3">
        <v>0</v>
      </c>
      <c r="AA89" s="3">
        <v>0</v>
      </c>
      <c r="AB89" s="3">
        <v>0</v>
      </c>
      <c r="AC89" s="3">
        <v>0</v>
      </c>
      <c r="AD89" s="208">
        <f t="shared" si="397"/>
        <v>0</v>
      </c>
      <c r="AE89" s="93">
        <f t="shared" si="391"/>
        <v>0</v>
      </c>
      <c r="AG89" s="598"/>
      <c r="AH89" s="260" t="s">
        <v>177</v>
      </c>
      <c r="AI89" s="3">
        <v>0</v>
      </c>
      <c r="AJ89" s="3">
        <v>0</v>
      </c>
      <c r="AK89" s="3">
        <v>0</v>
      </c>
      <c r="AL89" s="3">
        <v>0</v>
      </c>
      <c r="AM89" s="3">
        <v>0</v>
      </c>
      <c r="AN89" s="3">
        <v>0</v>
      </c>
      <c r="AO89" s="3">
        <v>0</v>
      </c>
      <c r="AP89" s="3">
        <v>0</v>
      </c>
      <c r="AQ89" s="3">
        <v>0</v>
      </c>
      <c r="AR89" s="3">
        <v>0</v>
      </c>
      <c r="AS89" s="3">
        <v>0</v>
      </c>
      <c r="AT89" s="208">
        <f t="shared" si="392"/>
        <v>0</v>
      </c>
      <c r="AU89" s="93">
        <f t="shared" si="393"/>
        <v>0</v>
      </c>
      <c r="AW89" s="598"/>
      <c r="AX89" s="260" t="s">
        <v>177</v>
      </c>
      <c r="AY89" s="3">
        <v>0</v>
      </c>
      <c r="AZ89" s="3">
        <v>0</v>
      </c>
      <c r="BA89" s="3">
        <v>0</v>
      </c>
      <c r="BB89" s="3">
        <v>0</v>
      </c>
      <c r="BC89" s="3">
        <v>0</v>
      </c>
      <c r="BD89" s="3">
        <v>0</v>
      </c>
      <c r="BE89" s="3">
        <v>0</v>
      </c>
      <c r="BF89" s="3">
        <v>0</v>
      </c>
      <c r="BG89" s="3">
        <v>0</v>
      </c>
      <c r="BH89" s="3">
        <v>0</v>
      </c>
      <c r="BI89" s="3">
        <v>0</v>
      </c>
      <c r="BJ89" s="208">
        <f t="shared" si="394"/>
        <v>0</v>
      </c>
      <c r="BK89" s="93">
        <f t="shared" si="395"/>
        <v>0</v>
      </c>
      <c r="BM89">
        <v>0</v>
      </c>
      <c r="BN89">
        <v>0</v>
      </c>
      <c r="BO89">
        <v>0</v>
      </c>
      <c r="BP89">
        <v>0</v>
      </c>
      <c r="BQ89">
        <v>0</v>
      </c>
      <c r="BR89">
        <v>0</v>
      </c>
      <c r="BS89">
        <v>0</v>
      </c>
      <c r="BU89">
        <v>0</v>
      </c>
      <c r="BV89">
        <v>0</v>
      </c>
      <c r="BW89">
        <v>0</v>
      </c>
      <c r="BX89">
        <v>0</v>
      </c>
      <c r="BY89">
        <v>0</v>
      </c>
      <c r="BZ89">
        <v>0</v>
      </c>
      <c r="CA89">
        <v>0</v>
      </c>
      <c r="CC89">
        <v>0</v>
      </c>
      <c r="CD89">
        <v>0</v>
      </c>
      <c r="CE89">
        <v>0</v>
      </c>
      <c r="CF89">
        <v>0</v>
      </c>
      <c r="CG89">
        <v>0</v>
      </c>
      <c r="CH89">
        <v>0</v>
      </c>
      <c r="CI89">
        <v>0</v>
      </c>
      <c r="CK89">
        <v>0</v>
      </c>
      <c r="CL89">
        <v>0</v>
      </c>
      <c r="CM89">
        <v>0</v>
      </c>
      <c r="CN89">
        <v>0</v>
      </c>
      <c r="CO89">
        <v>0</v>
      </c>
      <c r="CP89">
        <v>0</v>
      </c>
      <c r="CQ89">
        <v>0</v>
      </c>
    </row>
    <row r="90" spans="1:95" x14ac:dyDescent="0.3">
      <c r="A90" s="598"/>
      <c r="B90" s="260" t="s">
        <v>178</v>
      </c>
      <c r="C90" s="3">
        <v>0</v>
      </c>
      <c r="D90" s="3">
        <v>0</v>
      </c>
      <c r="E90" s="3">
        <v>0</v>
      </c>
      <c r="F90" s="3">
        <v>0</v>
      </c>
      <c r="G90" s="3">
        <v>0</v>
      </c>
      <c r="H90" s="3">
        <v>0</v>
      </c>
      <c r="I90" s="3">
        <v>0</v>
      </c>
      <c r="J90" s="3">
        <v>0</v>
      </c>
      <c r="K90" s="3">
        <v>0</v>
      </c>
      <c r="L90" s="3">
        <v>10018</v>
      </c>
      <c r="M90" s="3">
        <v>19701</v>
      </c>
      <c r="N90" s="208">
        <f t="shared" si="396"/>
        <v>4993</v>
      </c>
      <c r="O90" s="93">
        <f t="shared" si="390"/>
        <v>34712</v>
      </c>
      <c r="Q90" s="598"/>
      <c r="R90" s="260" t="s">
        <v>178</v>
      </c>
      <c r="S90" s="3">
        <v>0</v>
      </c>
      <c r="T90" s="3">
        <v>18794</v>
      </c>
      <c r="U90" s="3">
        <v>14566</v>
      </c>
      <c r="V90" s="3">
        <v>7518</v>
      </c>
      <c r="W90" s="3">
        <v>2819</v>
      </c>
      <c r="X90" s="3">
        <v>0</v>
      </c>
      <c r="Y90" s="3">
        <v>0</v>
      </c>
      <c r="Z90" s="3">
        <v>0</v>
      </c>
      <c r="AA90" s="3">
        <v>136351</v>
      </c>
      <c r="AB90" s="3">
        <v>284938</v>
      </c>
      <c r="AC90" s="3">
        <v>328825</v>
      </c>
      <c r="AD90" s="208">
        <f t="shared" si="397"/>
        <v>651125</v>
      </c>
      <c r="AE90" s="93">
        <f t="shared" si="391"/>
        <v>1444936</v>
      </c>
      <c r="AG90" s="598"/>
      <c r="AH90" s="260" t="s">
        <v>178</v>
      </c>
      <c r="AI90" s="3">
        <v>0</v>
      </c>
      <c r="AJ90" s="3">
        <v>0</v>
      </c>
      <c r="AK90" s="3">
        <v>0</v>
      </c>
      <c r="AL90" s="3">
        <v>0</v>
      </c>
      <c r="AM90" s="3">
        <v>0</v>
      </c>
      <c r="AN90" s="3">
        <v>0</v>
      </c>
      <c r="AO90" s="3">
        <v>74815</v>
      </c>
      <c r="AP90" s="3">
        <v>0</v>
      </c>
      <c r="AQ90" s="3">
        <v>0</v>
      </c>
      <c r="AR90" s="3">
        <v>8927</v>
      </c>
      <c r="AS90" s="3">
        <v>84830</v>
      </c>
      <c r="AT90" s="208">
        <f t="shared" si="392"/>
        <v>151394</v>
      </c>
      <c r="AU90" s="93">
        <f t="shared" si="393"/>
        <v>319966</v>
      </c>
      <c r="AW90" s="598"/>
      <c r="AX90" s="260" t="s">
        <v>178</v>
      </c>
      <c r="AY90" s="3">
        <v>0</v>
      </c>
      <c r="AZ90" s="3">
        <v>0</v>
      </c>
      <c r="BA90" s="3">
        <v>0</v>
      </c>
      <c r="BB90" s="3">
        <v>0</v>
      </c>
      <c r="BC90" s="3">
        <v>0</v>
      </c>
      <c r="BD90" s="3">
        <v>0</v>
      </c>
      <c r="BE90" s="3">
        <v>0</v>
      </c>
      <c r="BF90" s="3">
        <v>0</v>
      </c>
      <c r="BG90" s="3">
        <v>0</v>
      </c>
      <c r="BH90" s="3">
        <v>0</v>
      </c>
      <c r="BI90" s="3">
        <v>0</v>
      </c>
      <c r="BJ90" s="208">
        <f t="shared" si="394"/>
        <v>0</v>
      </c>
      <c r="BK90" s="93">
        <f t="shared" si="395"/>
        <v>0</v>
      </c>
      <c r="BM90">
        <v>112295</v>
      </c>
      <c r="BN90">
        <v>-107302</v>
      </c>
      <c r="BO90">
        <v>0</v>
      </c>
      <c r="BP90">
        <v>0</v>
      </c>
      <c r="BQ90">
        <v>0</v>
      </c>
      <c r="BR90">
        <v>0</v>
      </c>
      <c r="BS90">
        <v>0</v>
      </c>
      <c r="BU90">
        <v>-108066</v>
      </c>
      <c r="BV90">
        <v>759191</v>
      </c>
      <c r="BW90">
        <v>0</v>
      </c>
      <c r="BX90">
        <v>0</v>
      </c>
      <c r="BY90">
        <v>0</v>
      </c>
      <c r="BZ90">
        <v>0</v>
      </c>
      <c r="CA90">
        <v>0</v>
      </c>
      <c r="CC90">
        <v>151394</v>
      </c>
      <c r="CD90">
        <v>0</v>
      </c>
      <c r="CE90">
        <v>0</v>
      </c>
      <c r="CF90">
        <v>0</v>
      </c>
      <c r="CG90">
        <v>0</v>
      </c>
      <c r="CH90">
        <v>0</v>
      </c>
      <c r="CI90">
        <v>0</v>
      </c>
      <c r="CK90">
        <v>0</v>
      </c>
      <c r="CL90">
        <v>0</v>
      </c>
      <c r="CM90">
        <v>0</v>
      </c>
      <c r="CN90">
        <v>0</v>
      </c>
      <c r="CO90">
        <v>0</v>
      </c>
      <c r="CP90">
        <v>0</v>
      </c>
      <c r="CQ90">
        <v>0</v>
      </c>
    </row>
    <row r="91" spans="1:95" x14ac:dyDescent="0.3">
      <c r="A91" s="598"/>
      <c r="B91" s="260" t="s">
        <v>179</v>
      </c>
      <c r="C91" s="3">
        <v>744450</v>
      </c>
      <c r="D91" s="3">
        <v>800003</v>
      </c>
      <c r="E91" s="3">
        <v>669537</v>
      </c>
      <c r="F91" s="3">
        <v>2069168</v>
      </c>
      <c r="G91" s="3">
        <v>1264621</v>
      </c>
      <c r="H91" s="3">
        <v>1350269</v>
      </c>
      <c r="I91" s="3">
        <v>1796694</v>
      </c>
      <c r="J91" s="3">
        <v>851106</v>
      </c>
      <c r="K91" s="3">
        <v>1309467</v>
      </c>
      <c r="L91" s="3">
        <v>1326202</v>
      </c>
      <c r="M91" s="3">
        <v>1686855</v>
      </c>
      <c r="N91" s="208">
        <f t="shared" si="396"/>
        <v>2478124</v>
      </c>
      <c r="O91" s="93">
        <f t="shared" si="390"/>
        <v>16346496</v>
      </c>
      <c r="Q91" s="598"/>
      <c r="R91" s="260" t="s">
        <v>179</v>
      </c>
      <c r="S91" s="3">
        <v>1323442</v>
      </c>
      <c r="T91" s="3">
        <v>2244053</v>
      </c>
      <c r="U91" s="3">
        <v>2301348</v>
      </c>
      <c r="V91" s="3">
        <v>2514368</v>
      </c>
      <c r="W91" s="3">
        <v>3423296</v>
      </c>
      <c r="X91" s="3">
        <v>4011638</v>
      </c>
      <c r="Y91" s="3">
        <v>3894512</v>
      </c>
      <c r="Z91" s="3">
        <v>4854526</v>
      </c>
      <c r="AA91" s="3">
        <v>3102194</v>
      </c>
      <c r="AB91" s="3">
        <v>3776392</v>
      </c>
      <c r="AC91" s="3">
        <v>6126013</v>
      </c>
      <c r="AD91" s="208">
        <f t="shared" si="397"/>
        <v>15264865</v>
      </c>
      <c r="AE91" s="93">
        <f t="shared" si="391"/>
        <v>52836647</v>
      </c>
      <c r="AG91" s="598"/>
      <c r="AH91" s="260" t="s">
        <v>179</v>
      </c>
      <c r="AI91" s="3">
        <v>707785</v>
      </c>
      <c r="AJ91" s="3">
        <v>62661</v>
      </c>
      <c r="AK91" s="3">
        <v>112479</v>
      </c>
      <c r="AL91" s="3">
        <v>811130</v>
      </c>
      <c r="AM91" s="3">
        <v>457935</v>
      </c>
      <c r="AN91" s="3">
        <v>786624</v>
      </c>
      <c r="AO91" s="3">
        <v>513548</v>
      </c>
      <c r="AP91" s="3">
        <v>820424</v>
      </c>
      <c r="AQ91" s="3">
        <v>795973</v>
      </c>
      <c r="AR91" s="3">
        <v>1220628</v>
      </c>
      <c r="AS91" s="3">
        <v>1256754</v>
      </c>
      <c r="AT91" s="208">
        <f t="shared" si="392"/>
        <v>1336056</v>
      </c>
      <c r="AU91" s="93">
        <f t="shared" si="393"/>
        <v>8881997</v>
      </c>
      <c r="AW91" s="598"/>
      <c r="AX91" s="260" t="s">
        <v>179</v>
      </c>
      <c r="AY91" s="3">
        <v>144648</v>
      </c>
      <c r="AZ91" s="3">
        <v>0</v>
      </c>
      <c r="BA91" s="3">
        <v>0</v>
      </c>
      <c r="BB91" s="3">
        <v>650020</v>
      </c>
      <c r="BC91" s="3">
        <v>60457</v>
      </c>
      <c r="BD91" s="3">
        <v>0</v>
      </c>
      <c r="BE91" s="3">
        <v>22149</v>
      </c>
      <c r="BF91" s="3">
        <v>14294</v>
      </c>
      <c r="BG91" s="3">
        <v>12533</v>
      </c>
      <c r="BH91" s="3">
        <v>255882</v>
      </c>
      <c r="BI91" s="3">
        <v>1119718</v>
      </c>
      <c r="BJ91" s="208">
        <f t="shared" si="394"/>
        <v>0</v>
      </c>
      <c r="BK91" s="93">
        <f t="shared" si="395"/>
        <v>2279701</v>
      </c>
      <c r="BM91">
        <v>1510247</v>
      </c>
      <c r="BN91">
        <v>967877</v>
      </c>
      <c r="BO91">
        <v>0</v>
      </c>
      <c r="BP91">
        <v>0</v>
      </c>
      <c r="BQ91">
        <v>0</v>
      </c>
      <c r="BR91">
        <v>0</v>
      </c>
      <c r="BS91">
        <v>0</v>
      </c>
      <c r="BU91">
        <v>4465428</v>
      </c>
      <c r="BV91">
        <v>10799437</v>
      </c>
      <c r="BW91">
        <v>0</v>
      </c>
      <c r="BX91">
        <v>0</v>
      </c>
      <c r="BY91">
        <v>0</v>
      </c>
      <c r="BZ91">
        <v>0</v>
      </c>
      <c r="CA91">
        <v>0</v>
      </c>
      <c r="CC91">
        <v>133518</v>
      </c>
      <c r="CD91">
        <v>1202538</v>
      </c>
      <c r="CE91">
        <v>0</v>
      </c>
      <c r="CF91">
        <v>0</v>
      </c>
      <c r="CG91">
        <v>0</v>
      </c>
      <c r="CH91">
        <v>0</v>
      </c>
      <c r="CI91">
        <v>0</v>
      </c>
      <c r="CK91">
        <v>0</v>
      </c>
      <c r="CL91">
        <v>0</v>
      </c>
      <c r="CM91">
        <v>0</v>
      </c>
      <c r="CN91">
        <v>0</v>
      </c>
      <c r="CO91">
        <v>0</v>
      </c>
      <c r="CP91">
        <v>0</v>
      </c>
      <c r="CQ91">
        <v>0</v>
      </c>
    </row>
    <row r="92" spans="1:95" x14ac:dyDescent="0.3">
      <c r="A92" s="598"/>
      <c r="B92" s="260" t="s">
        <v>180</v>
      </c>
      <c r="C92" s="3">
        <v>0</v>
      </c>
      <c r="D92" s="3">
        <v>0</v>
      </c>
      <c r="E92" s="3">
        <v>0</v>
      </c>
      <c r="F92" s="3">
        <v>0</v>
      </c>
      <c r="G92" s="3">
        <v>0</v>
      </c>
      <c r="H92" s="3">
        <v>0</v>
      </c>
      <c r="I92" s="3">
        <v>63405</v>
      </c>
      <c r="J92" s="3">
        <v>0</v>
      </c>
      <c r="K92" s="3">
        <v>0</v>
      </c>
      <c r="L92" s="3">
        <v>0</v>
      </c>
      <c r="M92" s="3">
        <v>0</v>
      </c>
      <c r="N92" s="208">
        <f t="shared" si="396"/>
        <v>0</v>
      </c>
      <c r="O92" s="93">
        <f t="shared" si="390"/>
        <v>63405</v>
      </c>
      <c r="Q92" s="598"/>
      <c r="R92" s="260" t="s">
        <v>180</v>
      </c>
      <c r="S92" s="3">
        <v>0</v>
      </c>
      <c r="T92" s="3">
        <v>0</v>
      </c>
      <c r="U92" s="3">
        <v>0</v>
      </c>
      <c r="V92" s="3">
        <v>0</v>
      </c>
      <c r="W92" s="3">
        <v>0</v>
      </c>
      <c r="X92" s="3">
        <v>0</v>
      </c>
      <c r="Y92" s="3">
        <v>0</v>
      </c>
      <c r="Z92" s="3">
        <v>0</v>
      </c>
      <c r="AA92" s="3">
        <v>0</v>
      </c>
      <c r="AB92" s="3">
        <v>0</v>
      </c>
      <c r="AC92" s="3">
        <v>0</v>
      </c>
      <c r="AD92" s="208">
        <f t="shared" si="397"/>
        <v>0</v>
      </c>
      <c r="AE92" s="93">
        <f t="shared" si="391"/>
        <v>0</v>
      </c>
      <c r="AG92" s="598"/>
      <c r="AH92" s="260" t="s">
        <v>180</v>
      </c>
      <c r="AI92" s="3">
        <v>0</v>
      </c>
      <c r="AJ92" s="3">
        <v>0</v>
      </c>
      <c r="AK92" s="3">
        <v>0</v>
      </c>
      <c r="AL92" s="3">
        <v>0</v>
      </c>
      <c r="AM92" s="3">
        <v>0</v>
      </c>
      <c r="AN92" s="3">
        <v>0</v>
      </c>
      <c r="AO92" s="3">
        <v>0</v>
      </c>
      <c r="AP92" s="3">
        <v>0</v>
      </c>
      <c r="AQ92" s="3">
        <v>0</v>
      </c>
      <c r="AR92" s="3">
        <v>0</v>
      </c>
      <c r="AS92" s="3">
        <v>0</v>
      </c>
      <c r="AT92" s="208">
        <f t="shared" si="392"/>
        <v>0</v>
      </c>
      <c r="AU92" s="93">
        <f t="shared" si="393"/>
        <v>0</v>
      </c>
      <c r="AW92" s="598"/>
      <c r="AX92" s="260" t="s">
        <v>180</v>
      </c>
      <c r="AY92" s="3">
        <v>0</v>
      </c>
      <c r="AZ92" s="3">
        <v>0</v>
      </c>
      <c r="BA92" s="3">
        <v>0</v>
      </c>
      <c r="BB92" s="3">
        <v>0</v>
      </c>
      <c r="BC92" s="3">
        <v>0</v>
      </c>
      <c r="BD92" s="3">
        <v>0</v>
      </c>
      <c r="BE92" s="3">
        <v>0</v>
      </c>
      <c r="BF92" s="3">
        <v>0</v>
      </c>
      <c r="BG92" s="3">
        <v>0</v>
      </c>
      <c r="BH92" s="3">
        <v>0</v>
      </c>
      <c r="BI92" s="3">
        <v>0</v>
      </c>
      <c r="BJ92" s="208">
        <f t="shared" si="394"/>
        <v>0</v>
      </c>
      <c r="BK92" s="93">
        <f t="shared" si="395"/>
        <v>0</v>
      </c>
      <c r="BM92">
        <v>0</v>
      </c>
      <c r="BN92">
        <v>0</v>
      </c>
      <c r="BO92">
        <v>0</v>
      </c>
      <c r="BP92">
        <v>0</v>
      </c>
      <c r="BQ92">
        <v>0</v>
      </c>
      <c r="BR92">
        <v>0</v>
      </c>
      <c r="BS92">
        <v>0</v>
      </c>
      <c r="BU92">
        <v>0</v>
      </c>
      <c r="BV92">
        <v>0</v>
      </c>
      <c r="BW92">
        <v>0</v>
      </c>
      <c r="BX92">
        <v>0</v>
      </c>
      <c r="BY92">
        <v>0</v>
      </c>
      <c r="BZ92">
        <v>0</v>
      </c>
      <c r="CA92">
        <v>0</v>
      </c>
      <c r="CC92">
        <v>0</v>
      </c>
      <c r="CD92">
        <v>0</v>
      </c>
      <c r="CE92">
        <v>0</v>
      </c>
      <c r="CF92">
        <v>0</v>
      </c>
      <c r="CG92">
        <v>0</v>
      </c>
      <c r="CH92">
        <v>0</v>
      </c>
      <c r="CI92">
        <v>0</v>
      </c>
      <c r="CK92">
        <v>0</v>
      </c>
      <c r="CL92">
        <v>0</v>
      </c>
      <c r="CM92">
        <v>0</v>
      </c>
      <c r="CN92">
        <v>0</v>
      </c>
      <c r="CO92">
        <v>0</v>
      </c>
      <c r="CP92">
        <v>0</v>
      </c>
      <c r="CQ92">
        <v>0</v>
      </c>
    </row>
    <row r="93" spans="1:95" x14ac:dyDescent="0.3">
      <c r="A93" s="598"/>
      <c r="B93" s="260" t="s">
        <v>181</v>
      </c>
      <c r="C93" s="3">
        <v>0</v>
      </c>
      <c r="D93" s="3">
        <v>0</v>
      </c>
      <c r="E93" s="3">
        <v>0</v>
      </c>
      <c r="F93" s="3">
        <v>0</v>
      </c>
      <c r="G93" s="3">
        <v>0</v>
      </c>
      <c r="H93" s="3">
        <v>0</v>
      </c>
      <c r="I93" s="3">
        <v>0</v>
      </c>
      <c r="J93" s="3">
        <v>0</v>
      </c>
      <c r="K93" s="3">
        <v>0</v>
      </c>
      <c r="L93" s="3">
        <v>0</v>
      </c>
      <c r="M93" s="3">
        <v>0</v>
      </c>
      <c r="N93" s="208">
        <f t="shared" si="396"/>
        <v>0</v>
      </c>
      <c r="O93" s="93">
        <f t="shared" si="390"/>
        <v>0</v>
      </c>
      <c r="Q93" s="598"/>
      <c r="R93" s="260" t="s">
        <v>181</v>
      </c>
      <c r="S93" s="3">
        <v>0</v>
      </c>
      <c r="T93" s="3">
        <v>0</v>
      </c>
      <c r="U93" s="3">
        <v>0</v>
      </c>
      <c r="V93" s="3">
        <v>14096</v>
      </c>
      <c r="W93" s="3">
        <v>0</v>
      </c>
      <c r="X93" s="3">
        <v>0</v>
      </c>
      <c r="Y93" s="3">
        <v>0</v>
      </c>
      <c r="Z93" s="3">
        <v>0</v>
      </c>
      <c r="AA93" s="3">
        <v>0</v>
      </c>
      <c r="AB93" s="3">
        <v>128405</v>
      </c>
      <c r="AC93" s="3">
        <v>0</v>
      </c>
      <c r="AD93" s="208">
        <f t="shared" si="397"/>
        <v>0</v>
      </c>
      <c r="AE93" s="93">
        <f t="shared" si="391"/>
        <v>142501</v>
      </c>
      <c r="AG93" s="598"/>
      <c r="AH93" s="260" t="s">
        <v>181</v>
      </c>
      <c r="AI93" s="3">
        <v>0</v>
      </c>
      <c r="AJ93" s="3">
        <v>0</v>
      </c>
      <c r="AK93" s="3">
        <v>0</v>
      </c>
      <c r="AL93" s="3">
        <v>0</v>
      </c>
      <c r="AM93" s="3">
        <v>0</v>
      </c>
      <c r="AN93" s="3">
        <v>0</v>
      </c>
      <c r="AO93" s="3">
        <v>0</v>
      </c>
      <c r="AP93" s="3">
        <v>0</v>
      </c>
      <c r="AQ93" s="3">
        <v>0</v>
      </c>
      <c r="AR93" s="3">
        <v>0</v>
      </c>
      <c r="AS93" s="3">
        <v>0</v>
      </c>
      <c r="AT93" s="208">
        <f t="shared" si="392"/>
        <v>0</v>
      </c>
      <c r="AU93" s="93">
        <f t="shared" si="393"/>
        <v>0</v>
      </c>
      <c r="AW93" s="598"/>
      <c r="AX93" s="260" t="s">
        <v>181</v>
      </c>
      <c r="AY93" s="3">
        <v>0</v>
      </c>
      <c r="AZ93" s="3">
        <v>0</v>
      </c>
      <c r="BA93" s="3">
        <v>0</v>
      </c>
      <c r="BB93" s="3">
        <v>0</v>
      </c>
      <c r="BC93" s="3">
        <v>0</v>
      </c>
      <c r="BD93" s="3">
        <v>0</v>
      </c>
      <c r="BE93" s="3">
        <v>0</v>
      </c>
      <c r="BF93" s="3">
        <v>0</v>
      </c>
      <c r="BG93" s="3">
        <v>0</v>
      </c>
      <c r="BH93" s="3">
        <v>0</v>
      </c>
      <c r="BI93" s="3">
        <v>0</v>
      </c>
      <c r="BJ93" s="208">
        <f t="shared" si="394"/>
        <v>0</v>
      </c>
      <c r="BK93" s="93">
        <f t="shared" si="395"/>
        <v>0</v>
      </c>
      <c r="BM93">
        <v>0</v>
      </c>
      <c r="BN93">
        <v>0</v>
      </c>
      <c r="BO93">
        <v>0</v>
      </c>
      <c r="BP93">
        <v>0</v>
      </c>
      <c r="BQ93">
        <v>0</v>
      </c>
      <c r="BR93">
        <v>0</v>
      </c>
      <c r="BS93">
        <v>0</v>
      </c>
      <c r="BU93">
        <v>0</v>
      </c>
      <c r="BV93">
        <v>0</v>
      </c>
      <c r="BW93">
        <v>0</v>
      </c>
      <c r="BX93">
        <v>0</v>
      </c>
      <c r="BY93">
        <v>0</v>
      </c>
      <c r="BZ93">
        <v>0</v>
      </c>
      <c r="CA93">
        <v>0</v>
      </c>
      <c r="CC93">
        <v>0</v>
      </c>
      <c r="CD93">
        <v>0</v>
      </c>
      <c r="CE93">
        <v>0</v>
      </c>
      <c r="CF93">
        <v>0</v>
      </c>
      <c r="CG93">
        <v>0</v>
      </c>
      <c r="CH93">
        <v>0</v>
      </c>
      <c r="CI93">
        <v>0</v>
      </c>
      <c r="CK93">
        <v>0</v>
      </c>
      <c r="CL93">
        <v>0</v>
      </c>
      <c r="CM93">
        <v>0</v>
      </c>
      <c r="CN93">
        <v>0</v>
      </c>
      <c r="CO93">
        <v>0</v>
      </c>
      <c r="CP93">
        <v>0</v>
      </c>
      <c r="CQ93">
        <v>0</v>
      </c>
    </row>
    <row r="94" spans="1:95" x14ac:dyDescent="0.3">
      <c r="A94" s="598"/>
      <c r="B94" s="260" t="s">
        <v>182</v>
      </c>
      <c r="C94" s="3">
        <v>0</v>
      </c>
      <c r="D94" s="3">
        <v>0</v>
      </c>
      <c r="E94" s="3">
        <v>0</v>
      </c>
      <c r="F94" s="3">
        <v>0</v>
      </c>
      <c r="G94" s="3">
        <v>0</v>
      </c>
      <c r="H94" s="3">
        <v>0</v>
      </c>
      <c r="I94" s="3">
        <v>0</v>
      </c>
      <c r="J94" s="3">
        <v>0</v>
      </c>
      <c r="K94" s="3">
        <v>0</v>
      </c>
      <c r="L94" s="3">
        <v>0</v>
      </c>
      <c r="M94" s="3">
        <v>0</v>
      </c>
      <c r="N94" s="208">
        <f t="shared" si="396"/>
        <v>0</v>
      </c>
      <c r="O94" s="93">
        <f t="shared" si="390"/>
        <v>0</v>
      </c>
      <c r="Q94" s="598"/>
      <c r="R94" s="260" t="s">
        <v>182</v>
      </c>
      <c r="S94" s="3">
        <v>0</v>
      </c>
      <c r="T94" s="3">
        <v>0</v>
      </c>
      <c r="U94" s="3">
        <v>0</v>
      </c>
      <c r="V94" s="3">
        <v>0</v>
      </c>
      <c r="W94" s="3">
        <v>0</v>
      </c>
      <c r="X94" s="3">
        <v>0</v>
      </c>
      <c r="Y94" s="3">
        <v>0</v>
      </c>
      <c r="Z94" s="3">
        <v>0</v>
      </c>
      <c r="AA94" s="3">
        <v>0</v>
      </c>
      <c r="AB94" s="3">
        <v>0</v>
      </c>
      <c r="AC94" s="3">
        <v>0</v>
      </c>
      <c r="AD94" s="208">
        <f t="shared" si="397"/>
        <v>0</v>
      </c>
      <c r="AE94" s="93">
        <f t="shared" si="391"/>
        <v>0</v>
      </c>
      <c r="AG94" s="598"/>
      <c r="AH94" s="260" t="s">
        <v>182</v>
      </c>
      <c r="AI94" s="3">
        <v>0</v>
      </c>
      <c r="AJ94" s="3">
        <v>0</v>
      </c>
      <c r="AK94" s="3">
        <v>0</v>
      </c>
      <c r="AL94" s="3">
        <v>0</v>
      </c>
      <c r="AM94" s="3">
        <v>0</v>
      </c>
      <c r="AN94" s="3">
        <v>0</v>
      </c>
      <c r="AO94" s="3">
        <v>0</v>
      </c>
      <c r="AP94" s="3">
        <v>0</v>
      </c>
      <c r="AQ94" s="3">
        <v>0</v>
      </c>
      <c r="AR94" s="3">
        <v>0</v>
      </c>
      <c r="AS94" s="3">
        <v>0</v>
      </c>
      <c r="AT94" s="208">
        <f t="shared" si="392"/>
        <v>0</v>
      </c>
      <c r="AU94" s="93">
        <f t="shared" si="393"/>
        <v>0</v>
      </c>
      <c r="AW94" s="598"/>
      <c r="AX94" s="260" t="s">
        <v>182</v>
      </c>
      <c r="AY94" s="3">
        <v>0</v>
      </c>
      <c r="AZ94" s="3">
        <v>0</v>
      </c>
      <c r="BA94" s="3">
        <v>0</v>
      </c>
      <c r="BB94" s="3">
        <v>0</v>
      </c>
      <c r="BC94" s="3">
        <v>0</v>
      </c>
      <c r="BD94" s="3">
        <v>0</v>
      </c>
      <c r="BE94" s="3">
        <v>0</v>
      </c>
      <c r="BF94" s="3">
        <v>0</v>
      </c>
      <c r="BG94" s="3">
        <v>0</v>
      </c>
      <c r="BH94" s="3">
        <v>0</v>
      </c>
      <c r="BI94" s="3">
        <v>0</v>
      </c>
      <c r="BJ94" s="208">
        <f t="shared" si="394"/>
        <v>0</v>
      </c>
      <c r="BK94" s="93">
        <f t="shared" si="395"/>
        <v>0</v>
      </c>
      <c r="BM94">
        <v>0</v>
      </c>
      <c r="BN94">
        <v>0</v>
      </c>
      <c r="BO94">
        <v>0</v>
      </c>
      <c r="BP94">
        <v>0</v>
      </c>
      <c r="BQ94">
        <v>0</v>
      </c>
      <c r="BR94">
        <v>0</v>
      </c>
      <c r="BS94">
        <v>0</v>
      </c>
      <c r="BU94">
        <v>0</v>
      </c>
      <c r="BV94">
        <v>0</v>
      </c>
      <c r="BW94">
        <v>0</v>
      </c>
      <c r="BX94">
        <v>0</v>
      </c>
      <c r="BY94">
        <v>0</v>
      </c>
      <c r="BZ94">
        <v>0</v>
      </c>
      <c r="CA94">
        <v>0</v>
      </c>
      <c r="CC94">
        <v>0</v>
      </c>
      <c r="CD94">
        <v>0</v>
      </c>
      <c r="CE94">
        <v>0</v>
      </c>
      <c r="CF94">
        <v>0</v>
      </c>
      <c r="CG94">
        <v>0</v>
      </c>
      <c r="CH94">
        <v>0</v>
      </c>
      <c r="CI94">
        <v>0</v>
      </c>
      <c r="CK94">
        <v>0</v>
      </c>
      <c r="CL94">
        <v>0</v>
      </c>
      <c r="CM94">
        <v>0</v>
      </c>
      <c r="CN94">
        <v>0</v>
      </c>
      <c r="CO94">
        <v>0</v>
      </c>
      <c r="CP94">
        <v>0</v>
      </c>
      <c r="CQ94">
        <v>0</v>
      </c>
    </row>
    <row r="95" spans="1:95" x14ac:dyDescent="0.3">
      <c r="A95" s="598"/>
      <c r="B95" s="260" t="s">
        <v>183</v>
      </c>
      <c r="C95" s="3">
        <v>0</v>
      </c>
      <c r="D95" s="3">
        <v>0</v>
      </c>
      <c r="E95" s="3">
        <v>0</v>
      </c>
      <c r="F95" s="3">
        <v>0</v>
      </c>
      <c r="G95" s="3">
        <v>0</v>
      </c>
      <c r="H95" s="3">
        <v>0</v>
      </c>
      <c r="I95" s="3">
        <v>0</v>
      </c>
      <c r="J95" s="3">
        <v>0</v>
      </c>
      <c r="K95" s="3">
        <v>0</v>
      </c>
      <c r="L95" s="3">
        <v>0</v>
      </c>
      <c r="M95" s="3">
        <v>0</v>
      </c>
      <c r="N95" s="208">
        <f t="shared" si="396"/>
        <v>380</v>
      </c>
      <c r="O95" s="93">
        <f t="shared" si="390"/>
        <v>380</v>
      </c>
      <c r="Q95" s="598"/>
      <c r="R95" s="260" t="s">
        <v>183</v>
      </c>
      <c r="S95" s="3">
        <v>40909</v>
      </c>
      <c r="T95" s="3">
        <v>0</v>
      </c>
      <c r="U95" s="3">
        <v>0</v>
      </c>
      <c r="V95" s="3">
        <v>0</v>
      </c>
      <c r="W95" s="3">
        <v>0</v>
      </c>
      <c r="X95" s="3">
        <v>0</v>
      </c>
      <c r="Y95" s="3">
        <v>0</v>
      </c>
      <c r="Z95" s="3">
        <v>0</v>
      </c>
      <c r="AA95" s="3">
        <v>0</v>
      </c>
      <c r="AB95" s="3">
        <v>0</v>
      </c>
      <c r="AC95" s="3">
        <v>0</v>
      </c>
      <c r="AD95" s="208">
        <f t="shared" si="397"/>
        <v>0</v>
      </c>
      <c r="AE95" s="93">
        <f t="shared" si="391"/>
        <v>40909</v>
      </c>
      <c r="AG95" s="598"/>
      <c r="AH95" s="260" t="s">
        <v>183</v>
      </c>
      <c r="AI95" s="3">
        <v>0</v>
      </c>
      <c r="AJ95" s="3">
        <v>0</v>
      </c>
      <c r="AK95" s="3">
        <v>0</v>
      </c>
      <c r="AL95" s="3">
        <v>0</v>
      </c>
      <c r="AM95" s="3">
        <v>0</v>
      </c>
      <c r="AN95" s="3">
        <v>0</v>
      </c>
      <c r="AO95" s="3">
        <v>0</v>
      </c>
      <c r="AP95" s="3">
        <v>0</v>
      </c>
      <c r="AQ95" s="3">
        <v>0</v>
      </c>
      <c r="AR95" s="3">
        <v>0</v>
      </c>
      <c r="AS95" s="3">
        <v>0</v>
      </c>
      <c r="AT95" s="208">
        <f t="shared" si="392"/>
        <v>0</v>
      </c>
      <c r="AU95" s="93">
        <f t="shared" si="393"/>
        <v>0</v>
      </c>
      <c r="AW95" s="598"/>
      <c r="AX95" s="260" t="s">
        <v>183</v>
      </c>
      <c r="AY95" s="3">
        <v>0</v>
      </c>
      <c r="AZ95" s="3">
        <v>0</v>
      </c>
      <c r="BA95" s="3">
        <v>0</v>
      </c>
      <c r="BB95" s="3">
        <v>0</v>
      </c>
      <c r="BC95" s="3">
        <v>0</v>
      </c>
      <c r="BD95" s="3">
        <v>0</v>
      </c>
      <c r="BE95" s="3">
        <v>0</v>
      </c>
      <c r="BF95" s="3">
        <v>0</v>
      </c>
      <c r="BG95" s="3">
        <v>0</v>
      </c>
      <c r="BH95" s="3">
        <v>0</v>
      </c>
      <c r="BI95" s="3">
        <v>0</v>
      </c>
      <c r="BJ95" s="208">
        <f t="shared" si="394"/>
        <v>0</v>
      </c>
      <c r="BK95" s="93">
        <f t="shared" si="395"/>
        <v>0</v>
      </c>
      <c r="BM95">
        <v>0</v>
      </c>
      <c r="BN95">
        <v>380</v>
      </c>
      <c r="BO95">
        <v>0</v>
      </c>
      <c r="BP95">
        <v>0</v>
      </c>
      <c r="BQ95">
        <v>0</v>
      </c>
      <c r="BR95">
        <v>0</v>
      </c>
      <c r="BS95">
        <v>0</v>
      </c>
      <c r="BU95">
        <v>0</v>
      </c>
      <c r="BV95">
        <v>0</v>
      </c>
      <c r="BW95">
        <v>0</v>
      </c>
      <c r="BX95">
        <v>0</v>
      </c>
      <c r="BY95">
        <v>0</v>
      </c>
      <c r="BZ95">
        <v>0</v>
      </c>
      <c r="CA95">
        <v>0</v>
      </c>
      <c r="CC95">
        <v>0</v>
      </c>
      <c r="CD95">
        <v>0</v>
      </c>
      <c r="CE95">
        <v>0</v>
      </c>
      <c r="CF95">
        <v>0</v>
      </c>
      <c r="CG95">
        <v>0</v>
      </c>
      <c r="CH95">
        <v>0</v>
      </c>
      <c r="CI95">
        <v>0</v>
      </c>
      <c r="CK95">
        <v>0</v>
      </c>
      <c r="CL95">
        <v>0</v>
      </c>
      <c r="CM95">
        <v>0</v>
      </c>
      <c r="CN95">
        <v>0</v>
      </c>
      <c r="CO95">
        <v>0</v>
      </c>
      <c r="CP95">
        <v>0</v>
      </c>
      <c r="CQ95">
        <v>0</v>
      </c>
    </row>
    <row r="96" spans="1:95" ht="15" thickBot="1" x14ac:dyDescent="0.35">
      <c r="A96" s="599"/>
      <c r="B96" s="260" t="s">
        <v>184</v>
      </c>
      <c r="C96" s="3">
        <v>0</v>
      </c>
      <c r="D96" s="3">
        <v>0</v>
      </c>
      <c r="E96" s="3">
        <v>21156</v>
      </c>
      <c r="F96" s="3">
        <v>0</v>
      </c>
      <c r="G96" s="3">
        <v>0</v>
      </c>
      <c r="H96" s="3">
        <v>0</v>
      </c>
      <c r="I96" s="3">
        <v>0</v>
      </c>
      <c r="J96" s="3">
        <v>0</v>
      </c>
      <c r="K96" s="3">
        <v>21156</v>
      </c>
      <c r="L96" s="3">
        <v>0</v>
      </c>
      <c r="M96" s="3">
        <v>0</v>
      </c>
      <c r="N96" s="208">
        <f t="shared" si="396"/>
        <v>21156</v>
      </c>
      <c r="O96" s="93">
        <f t="shared" si="390"/>
        <v>63468</v>
      </c>
      <c r="Q96" s="599"/>
      <c r="R96" s="260" t="s">
        <v>184</v>
      </c>
      <c r="S96" s="3">
        <v>0</v>
      </c>
      <c r="T96" s="3">
        <v>0</v>
      </c>
      <c r="U96" s="3">
        <v>0</v>
      </c>
      <c r="V96" s="3">
        <v>0</v>
      </c>
      <c r="W96" s="3">
        <v>0</v>
      </c>
      <c r="X96" s="3">
        <v>0</v>
      </c>
      <c r="Y96" s="3">
        <v>0</v>
      </c>
      <c r="Z96" s="3">
        <v>0</v>
      </c>
      <c r="AA96" s="3">
        <v>0</v>
      </c>
      <c r="AB96" s="3">
        <v>0</v>
      </c>
      <c r="AC96" s="3">
        <v>0</v>
      </c>
      <c r="AD96" s="208">
        <f t="shared" si="397"/>
        <v>0</v>
      </c>
      <c r="AE96" s="93">
        <f t="shared" si="391"/>
        <v>0</v>
      </c>
      <c r="AG96" s="599"/>
      <c r="AH96" s="260" t="s">
        <v>184</v>
      </c>
      <c r="AI96" s="3">
        <v>0</v>
      </c>
      <c r="AJ96" s="3">
        <v>0</v>
      </c>
      <c r="AK96" s="3">
        <v>0</v>
      </c>
      <c r="AL96" s="3">
        <v>0</v>
      </c>
      <c r="AM96" s="3">
        <v>0</v>
      </c>
      <c r="AN96" s="3">
        <v>0</v>
      </c>
      <c r="AO96" s="3">
        <v>0</v>
      </c>
      <c r="AP96" s="3">
        <v>0</v>
      </c>
      <c r="AQ96" s="3">
        <v>0</v>
      </c>
      <c r="AR96" s="3">
        <v>0</v>
      </c>
      <c r="AS96" s="3">
        <v>0</v>
      </c>
      <c r="AT96" s="208">
        <f t="shared" si="392"/>
        <v>0</v>
      </c>
      <c r="AU96" s="93">
        <f t="shared" si="393"/>
        <v>0</v>
      </c>
      <c r="AW96" s="599"/>
      <c r="AX96" s="260" t="s">
        <v>184</v>
      </c>
      <c r="AY96" s="3">
        <v>0</v>
      </c>
      <c r="AZ96" s="3">
        <v>0</v>
      </c>
      <c r="BA96" s="3">
        <v>0</v>
      </c>
      <c r="BB96" s="3">
        <v>0</v>
      </c>
      <c r="BC96" s="3">
        <v>0</v>
      </c>
      <c r="BD96" s="3">
        <v>0</v>
      </c>
      <c r="BE96" s="3">
        <v>0</v>
      </c>
      <c r="BF96" s="3">
        <v>0</v>
      </c>
      <c r="BG96" s="3">
        <v>0</v>
      </c>
      <c r="BH96" s="3">
        <v>0</v>
      </c>
      <c r="BI96" s="3">
        <v>0</v>
      </c>
      <c r="BJ96" s="208">
        <f t="shared" si="394"/>
        <v>0</v>
      </c>
      <c r="BK96" s="93">
        <f t="shared" si="395"/>
        <v>0</v>
      </c>
      <c r="BM96">
        <v>0</v>
      </c>
      <c r="BN96">
        <v>21156</v>
      </c>
      <c r="BO96">
        <v>0</v>
      </c>
      <c r="BP96">
        <v>0</v>
      </c>
      <c r="BQ96">
        <v>0</v>
      </c>
      <c r="BR96">
        <v>0</v>
      </c>
      <c r="BS96">
        <v>0</v>
      </c>
      <c r="BU96">
        <v>0</v>
      </c>
      <c r="BV96">
        <v>0</v>
      </c>
      <c r="BW96">
        <v>0</v>
      </c>
      <c r="BX96">
        <v>0</v>
      </c>
      <c r="BY96">
        <v>0</v>
      </c>
      <c r="BZ96">
        <v>0</v>
      </c>
      <c r="CA96">
        <v>0</v>
      </c>
      <c r="CC96">
        <v>0</v>
      </c>
      <c r="CD96">
        <v>0</v>
      </c>
      <c r="CE96">
        <v>0</v>
      </c>
      <c r="CF96">
        <v>0</v>
      </c>
      <c r="CG96">
        <v>0</v>
      </c>
      <c r="CH96">
        <v>0</v>
      </c>
      <c r="CI96">
        <v>0</v>
      </c>
      <c r="CK96">
        <v>0</v>
      </c>
      <c r="CL96">
        <v>0</v>
      </c>
      <c r="CM96">
        <v>0</v>
      </c>
      <c r="CN96">
        <v>0</v>
      </c>
      <c r="CO96">
        <v>0</v>
      </c>
      <c r="CP96">
        <v>0</v>
      </c>
      <c r="CQ96">
        <v>0</v>
      </c>
    </row>
    <row r="97" spans="1:95" ht="15" thickBot="1" x14ac:dyDescent="0.35">
      <c r="B97" s="261" t="s">
        <v>139</v>
      </c>
      <c r="C97" s="252">
        <f>SUM(C84:C96)</f>
        <v>748556</v>
      </c>
      <c r="D97" s="252">
        <f t="shared" ref="D97" si="398">SUM(D84:D96)</f>
        <v>802467</v>
      </c>
      <c r="E97" s="252">
        <f t="shared" ref="E97" si="399">SUM(E84:E96)</f>
        <v>690693</v>
      </c>
      <c r="F97" s="252">
        <f t="shared" ref="F97" si="400">SUM(F84:F96)</f>
        <v>2071667</v>
      </c>
      <c r="G97" s="252">
        <f t="shared" ref="G97" si="401">SUM(G84:G96)</f>
        <v>1276031</v>
      </c>
      <c r="H97" s="252">
        <f t="shared" ref="H97" si="402">SUM(H84:H96)</f>
        <v>1355995</v>
      </c>
      <c r="I97" s="252">
        <f t="shared" ref="I97" si="403">SUM(I84:I96)</f>
        <v>1861737</v>
      </c>
      <c r="J97" s="252">
        <f t="shared" ref="J97" si="404">SUM(J84:J96)</f>
        <v>855801</v>
      </c>
      <c r="K97" s="252">
        <f t="shared" ref="K97" si="405">SUM(K84:K96)</f>
        <v>1358456</v>
      </c>
      <c r="L97" s="252">
        <f t="shared" ref="L97" si="406">SUM(L84:L96)</f>
        <v>1371020</v>
      </c>
      <c r="M97" s="252">
        <f t="shared" ref="M97" si="407">SUM(M84:M96)</f>
        <v>1738741</v>
      </c>
      <c r="N97" s="263">
        <f t="shared" ref="N97" si="408">SUM(N84:N96)</f>
        <v>2580548</v>
      </c>
      <c r="O97" s="96">
        <f t="shared" si="390"/>
        <v>16711712</v>
      </c>
      <c r="Q97" s="97"/>
      <c r="R97" s="261" t="s">
        <v>139</v>
      </c>
      <c r="S97" s="252">
        <f>SUM(S84:S96)</f>
        <v>1378225</v>
      </c>
      <c r="T97" s="252">
        <f t="shared" ref="T97" si="409">SUM(T84:T96)</f>
        <v>2262847</v>
      </c>
      <c r="U97" s="252">
        <f t="shared" ref="U97" si="410">SUM(U84:U96)</f>
        <v>2350564</v>
      </c>
      <c r="V97" s="252">
        <f t="shared" ref="V97" si="411">SUM(V84:V96)</f>
        <v>2550934</v>
      </c>
      <c r="W97" s="252">
        <f t="shared" ref="W97" si="412">SUM(W84:W96)</f>
        <v>3467413</v>
      </c>
      <c r="X97" s="252">
        <f t="shared" ref="X97" si="413">SUM(X84:X96)</f>
        <v>4012835</v>
      </c>
      <c r="Y97" s="252">
        <f t="shared" ref="Y97" si="414">SUM(Y84:Y96)</f>
        <v>3994788</v>
      </c>
      <c r="Z97" s="252">
        <f t="shared" ref="Z97" si="415">SUM(Z84:Z96)</f>
        <v>4932057</v>
      </c>
      <c r="AA97" s="252">
        <f t="shared" ref="AA97" si="416">SUM(AA84:AA96)</f>
        <v>3302091</v>
      </c>
      <c r="AB97" s="252">
        <f t="shared" ref="AB97" si="417">SUM(AB84:AB96)</f>
        <v>4898907</v>
      </c>
      <c r="AC97" s="252">
        <f t="shared" ref="AC97" si="418">SUM(AC84:AC96)</f>
        <v>6717665</v>
      </c>
      <c r="AD97" s="263">
        <f t="shared" ref="AD97" si="419">SUM(AD84:AD96)</f>
        <v>16777740</v>
      </c>
      <c r="AE97" s="96">
        <f t="shared" si="391"/>
        <v>56646066</v>
      </c>
      <c r="AG97" s="97"/>
      <c r="AH97" s="261" t="s">
        <v>139</v>
      </c>
      <c r="AI97" s="252">
        <f>SUM(AI84:AI96)</f>
        <v>707785</v>
      </c>
      <c r="AJ97" s="252">
        <f t="shared" ref="AJ97" si="420">SUM(AJ84:AJ96)</f>
        <v>62661</v>
      </c>
      <c r="AK97" s="252">
        <f t="shared" ref="AK97" si="421">SUM(AK84:AK96)</f>
        <v>112479</v>
      </c>
      <c r="AL97" s="252">
        <f t="shared" ref="AL97" si="422">SUM(AL84:AL96)</f>
        <v>811130</v>
      </c>
      <c r="AM97" s="252">
        <f t="shared" ref="AM97" si="423">SUM(AM84:AM96)</f>
        <v>457935</v>
      </c>
      <c r="AN97" s="252">
        <f t="shared" ref="AN97" si="424">SUM(AN84:AN96)</f>
        <v>786624</v>
      </c>
      <c r="AO97" s="252">
        <f t="shared" ref="AO97" si="425">SUM(AO84:AO96)</f>
        <v>588363</v>
      </c>
      <c r="AP97" s="252">
        <f t="shared" ref="AP97" si="426">SUM(AP84:AP96)</f>
        <v>820424</v>
      </c>
      <c r="AQ97" s="252">
        <f t="shared" ref="AQ97" si="427">SUM(AQ84:AQ96)</f>
        <v>946471</v>
      </c>
      <c r="AR97" s="252">
        <f t="shared" ref="AR97" si="428">SUM(AR84:AR96)</f>
        <v>1297709</v>
      </c>
      <c r="AS97" s="252">
        <f t="shared" ref="AS97" si="429">SUM(AS84:AS96)</f>
        <v>1376816</v>
      </c>
      <c r="AT97" s="263">
        <f t="shared" ref="AT97" si="430">SUM(AT84:AT96)</f>
        <v>1512561</v>
      </c>
      <c r="AU97" s="96">
        <f t="shared" si="393"/>
        <v>9480958</v>
      </c>
      <c r="AW97" s="97"/>
      <c r="AX97" s="261" t="s">
        <v>139</v>
      </c>
      <c r="AY97" s="252">
        <f>SUM(AY84:AY96)</f>
        <v>144648</v>
      </c>
      <c r="AZ97" s="252">
        <f t="shared" ref="AZ97" si="431">SUM(AZ84:AZ96)</f>
        <v>0</v>
      </c>
      <c r="BA97" s="252">
        <f t="shared" ref="BA97" si="432">SUM(BA84:BA96)</f>
        <v>0</v>
      </c>
      <c r="BB97" s="252">
        <f t="shared" ref="BB97" si="433">SUM(BB84:BB96)</f>
        <v>650020</v>
      </c>
      <c r="BC97" s="252">
        <f t="shared" ref="BC97" si="434">SUM(BC84:BC96)</f>
        <v>60457</v>
      </c>
      <c r="BD97" s="252">
        <f t="shared" ref="BD97" si="435">SUM(BD84:BD96)</f>
        <v>0</v>
      </c>
      <c r="BE97" s="252">
        <f t="shared" ref="BE97" si="436">SUM(BE84:BE96)</f>
        <v>22149</v>
      </c>
      <c r="BF97" s="252">
        <f t="shared" ref="BF97" si="437">SUM(BF84:BF96)</f>
        <v>14294</v>
      </c>
      <c r="BG97" s="252">
        <f t="shared" ref="BG97" si="438">SUM(BG84:BG96)</f>
        <v>12533</v>
      </c>
      <c r="BH97" s="252">
        <f t="shared" ref="BH97" si="439">SUM(BH84:BH96)</f>
        <v>255882</v>
      </c>
      <c r="BI97" s="252">
        <f t="shared" ref="BI97" si="440">SUM(BI84:BI96)</f>
        <v>1119718</v>
      </c>
      <c r="BJ97" s="263">
        <f t="shared" ref="BJ97" si="441">SUM(BJ84:BJ96)</f>
        <v>10363</v>
      </c>
      <c r="BK97" s="96">
        <f t="shared" si="395"/>
        <v>2290064</v>
      </c>
      <c r="BM97">
        <f t="shared" ref="BM97" si="442">SUM(BM84:BM96)</f>
        <v>1660318</v>
      </c>
      <c r="BN97">
        <f t="shared" ref="BN97" si="443">SUM(BN84:BN96)</f>
        <v>920230</v>
      </c>
      <c r="BO97">
        <f t="shared" ref="BO97" si="444">SUM(BO84:BO96)</f>
        <v>0</v>
      </c>
      <c r="BP97">
        <f t="shared" ref="BP97" si="445">SUM(BP84:BP96)</f>
        <v>0</v>
      </c>
      <c r="BQ97">
        <f t="shared" ref="BQ97" si="446">SUM(BQ84:BQ96)</f>
        <v>0</v>
      </c>
      <c r="BR97">
        <f t="shared" ref="BR97" si="447">SUM(BR84:BR96)</f>
        <v>0</v>
      </c>
      <c r="BS97">
        <f t="shared" ref="BS97" si="448">SUM(BS84:BS96)</f>
        <v>0</v>
      </c>
      <c r="BU97">
        <f t="shared" ref="BU97" si="449">SUM(BU84:BU96)</f>
        <v>4481586</v>
      </c>
      <c r="BV97">
        <f t="shared" ref="BV97" si="450">SUM(BV84:BV96)</f>
        <v>12296154</v>
      </c>
      <c r="BW97">
        <f t="shared" ref="BW97" si="451">SUM(BW84:BW96)</f>
        <v>0</v>
      </c>
      <c r="BX97">
        <f t="shared" ref="BX97" si="452">SUM(BX84:BX96)</f>
        <v>0</v>
      </c>
      <c r="BY97">
        <f t="shared" ref="BY97" si="453">SUM(BY84:BY96)</f>
        <v>0</v>
      </c>
      <c r="BZ97">
        <f t="shared" ref="BZ97" si="454">SUM(BZ84:BZ96)</f>
        <v>0</v>
      </c>
      <c r="CA97">
        <f t="shared" ref="CA97" si="455">SUM(CA84:CA96)</f>
        <v>0</v>
      </c>
      <c r="CC97">
        <f t="shared" ref="CC97" si="456">SUM(CC84:CC96)</f>
        <v>284912</v>
      </c>
      <c r="CD97">
        <f t="shared" ref="CD97" si="457">SUM(CD84:CD96)</f>
        <v>1227649</v>
      </c>
      <c r="CE97">
        <f t="shared" ref="CE97" si="458">SUM(CE84:CE96)</f>
        <v>0</v>
      </c>
      <c r="CF97">
        <f t="shared" ref="CF97" si="459">SUM(CF84:CF96)</f>
        <v>0</v>
      </c>
      <c r="CG97">
        <f t="shared" ref="CG97" si="460">SUM(CG84:CG96)</f>
        <v>0</v>
      </c>
      <c r="CH97">
        <f t="shared" ref="CH97" si="461">SUM(CH84:CH96)</f>
        <v>0</v>
      </c>
      <c r="CI97">
        <f t="shared" ref="CI97" si="462">SUM(CI84:CI96)</f>
        <v>0</v>
      </c>
      <c r="CK97">
        <f t="shared" ref="CK97" si="463">SUM(CK84:CK96)</f>
        <v>0</v>
      </c>
      <c r="CL97">
        <f t="shared" ref="CL97" si="464">SUM(CL84:CL96)</f>
        <v>10363</v>
      </c>
      <c r="CM97">
        <f t="shared" ref="CM97" si="465">SUM(CM84:CM96)</f>
        <v>0</v>
      </c>
      <c r="CN97">
        <f t="shared" ref="CN97" si="466">SUM(CN84:CN96)</f>
        <v>0</v>
      </c>
      <c r="CO97">
        <f t="shared" ref="CO97" si="467">SUM(CO84:CO96)</f>
        <v>0</v>
      </c>
      <c r="CP97">
        <f t="shared" ref="CP97" si="468">SUM(CP84:CP96)</f>
        <v>0</v>
      </c>
      <c r="CQ97">
        <f t="shared" ref="CQ97" si="469">SUM(CQ84:CQ96)</f>
        <v>0</v>
      </c>
    </row>
    <row r="98" spans="1:95" ht="21.6" thickBot="1" x14ac:dyDescent="0.45">
      <c r="A98" s="99"/>
      <c r="Q98" s="99"/>
      <c r="AG98" s="99"/>
      <c r="AW98" s="99"/>
    </row>
    <row r="99" spans="1:95" ht="21.6" thickBot="1" x14ac:dyDescent="0.45">
      <c r="A99" s="99"/>
      <c r="B99" s="247" t="s">
        <v>117</v>
      </c>
      <c r="C99" s="248">
        <v>43850</v>
      </c>
      <c r="D99" s="248">
        <v>43882</v>
      </c>
      <c r="E99" s="248">
        <v>43914</v>
      </c>
      <c r="F99" s="248">
        <v>43946</v>
      </c>
      <c r="G99" s="248">
        <v>43978</v>
      </c>
      <c r="H99" s="248">
        <v>44010</v>
      </c>
      <c r="I99" s="248">
        <v>44042</v>
      </c>
      <c r="J99" s="248">
        <v>44074</v>
      </c>
      <c r="K99" s="248">
        <v>44076</v>
      </c>
      <c r="L99" s="248">
        <v>44107</v>
      </c>
      <c r="M99" s="248">
        <v>44140</v>
      </c>
      <c r="N99" s="255" t="s">
        <v>126</v>
      </c>
      <c r="O99" s="249" t="s">
        <v>44</v>
      </c>
      <c r="Q99" s="99"/>
      <c r="R99" s="247" t="s">
        <v>117</v>
      </c>
      <c r="S99" s="248">
        <v>43850</v>
      </c>
      <c r="T99" s="248">
        <v>43882</v>
      </c>
      <c r="U99" s="248">
        <v>43914</v>
      </c>
      <c r="V99" s="248">
        <v>43946</v>
      </c>
      <c r="W99" s="248">
        <v>43978</v>
      </c>
      <c r="X99" s="248">
        <v>44010</v>
      </c>
      <c r="Y99" s="248">
        <v>44042</v>
      </c>
      <c r="Z99" s="248">
        <v>44074</v>
      </c>
      <c r="AA99" s="248">
        <v>44076</v>
      </c>
      <c r="AB99" s="248">
        <v>44107</v>
      </c>
      <c r="AC99" s="248">
        <v>44140</v>
      </c>
      <c r="AD99" s="255" t="s">
        <v>126</v>
      </c>
      <c r="AE99" s="249" t="s">
        <v>44</v>
      </c>
      <c r="AG99" s="99"/>
      <c r="AH99" s="247" t="s">
        <v>117</v>
      </c>
      <c r="AI99" s="248">
        <v>43850</v>
      </c>
      <c r="AJ99" s="248">
        <v>43882</v>
      </c>
      <c r="AK99" s="248">
        <v>43914</v>
      </c>
      <c r="AL99" s="248">
        <v>43946</v>
      </c>
      <c r="AM99" s="248">
        <v>43978</v>
      </c>
      <c r="AN99" s="248">
        <v>44010</v>
      </c>
      <c r="AO99" s="248">
        <v>44042</v>
      </c>
      <c r="AP99" s="248">
        <v>44074</v>
      </c>
      <c r="AQ99" s="248">
        <v>44076</v>
      </c>
      <c r="AR99" s="248">
        <v>44107</v>
      </c>
      <c r="AS99" s="248">
        <v>44140</v>
      </c>
      <c r="AT99" s="255" t="s">
        <v>126</v>
      </c>
      <c r="AU99" s="249" t="s">
        <v>44</v>
      </c>
      <c r="AW99" s="99"/>
      <c r="AX99" s="247" t="s">
        <v>117</v>
      </c>
      <c r="AY99" s="248">
        <v>43850</v>
      </c>
      <c r="AZ99" s="248">
        <v>43882</v>
      </c>
      <c r="BA99" s="248">
        <v>43914</v>
      </c>
      <c r="BB99" s="248">
        <v>43946</v>
      </c>
      <c r="BC99" s="248">
        <v>43978</v>
      </c>
      <c r="BD99" s="248">
        <v>44010</v>
      </c>
      <c r="BE99" s="248">
        <v>44042</v>
      </c>
      <c r="BF99" s="248">
        <v>44074</v>
      </c>
      <c r="BG99" s="248">
        <v>44076</v>
      </c>
      <c r="BH99" s="248">
        <v>44107</v>
      </c>
      <c r="BI99" s="248">
        <v>44140</v>
      </c>
      <c r="BJ99" s="255" t="s">
        <v>126</v>
      </c>
      <c r="BK99" s="249" t="s">
        <v>44</v>
      </c>
      <c r="BM99" s="48">
        <v>44166</v>
      </c>
      <c r="BN99" s="48">
        <v>44197</v>
      </c>
      <c r="BO99" s="48">
        <v>44228</v>
      </c>
      <c r="BP99" s="48">
        <v>44256</v>
      </c>
      <c r="BQ99" s="48">
        <v>44287</v>
      </c>
      <c r="BR99" s="48">
        <v>44317</v>
      </c>
      <c r="BS99" s="48">
        <v>44348</v>
      </c>
      <c r="BU99" s="48">
        <v>44166</v>
      </c>
      <c r="BV99" s="48">
        <v>44197</v>
      </c>
      <c r="BW99" s="48">
        <v>44228</v>
      </c>
      <c r="BX99" s="48">
        <v>44256</v>
      </c>
      <c r="BY99" s="48">
        <v>44287</v>
      </c>
      <c r="BZ99" s="48">
        <v>44317</v>
      </c>
      <c r="CA99" s="48">
        <v>44348</v>
      </c>
      <c r="CC99" s="48">
        <v>44166</v>
      </c>
      <c r="CD99" s="48">
        <v>44197</v>
      </c>
      <c r="CE99" s="48">
        <v>44228</v>
      </c>
      <c r="CF99" s="48">
        <v>44256</v>
      </c>
      <c r="CG99" s="48">
        <v>44287</v>
      </c>
      <c r="CH99" s="48">
        <v>44317</v>
      </c>
      <c r="CI99" s="48">
        <v>44348</v>
      </c>
      <c r="CK99" s="48">
        <v>44166</v>
      </c>
      <c r="CL99" s="48">
        <v>44197</v>
      </c>
      <c r="CM99" s="48">
        <v>44228</v>
      </c>
      <c r="CN99" s="48">
        <v>44256</v>
      </c>
      <c r="CO99" s="48">
        <v>44287</v>
      </c>
      <c r="CP99" s="48">
        <v>44317</v>
      </c>
      <c r="CQ99" s="48">
        <v>44348</v>
      </c>
    </row>
    <row r="100" spans="1:95" ht="15" customHeight="1" x14ac:dyDescent="0.3">
      <c r="A100" s="600" t="s">
        <v>190</v>
      </c>
      <c r="B100" s="260" t="s">
        <v>172</v>
      </c>
      <c r="C100" s="225">
        <v>0</v>
      </c>
      <c r="D100" s="225">
        <v>0</v>
      </c>
      <c r="E100" s="225">
        <v>0</v>
      </c>
      <c r="F100" s="225">
        <v>0</v>
      </c>
      <c r="G100" s="3">
        <v>0</v>
      </c>
      <c r="H100" s="3">
        <v>0</v>
      </c>
      <c r="I100" s="3">
        <v>0</v>
      </c>
      <c r="J100" s="3">
        <v>0</v>
      </c>
      <c r="K100" s="3">
        <v>0</v>
      </c>
      <c r="L100" s="225">
        <v>0</v>
      </c>
      <c r="M100" s="225">
        <v>0</v>
      </c>
      <c r="N100" s="208">
        <f>SUM(BM100:BS100)</f>
        <v>0</v>
      </c>
      <c r="O100" s="93">
        <f t="shared" ref="O100:O113" si="470">SUM(C100:N100)</f>
        <v>0</v>
      </c>
      <c r="Q100" s="600" t="s">
        <v>190</v>
      </c>
      <c r="R100" s="260" t="s">
        <v>172</v>
      </c>
      <c r="S100" s="225">
        <v>0</v>
      </c>
      <c r="T100" s="225">
        <v>0</v>
      </c>
      <c r="U100" s="225">
        <v>0</v>
      </c>
      <c r="V100" s="225">
        <v>0</v>
      </c>
      <c r="W100" s="3">
        <v>0</v>
      </c>
      <c r="X100" s="3">
        <v>0</v>
      </c>
      <c r="Y100" s="3">
        <v>0</v>
      </c>
      <c r="Z100" s="3">
        <v>0</v>
      </c>
      <c r="AA100" s="3">
        <v>0</v>
      </c>
      <c r="AB100" s="225">
        <v>0</v>
      </c>
      <c r="AC100" s="225">
        <v>0</v>
      </c>
      <c r="AD100" s="208">
        <f>SUM(BU100:CA100)</f>
        <v>0</v>
      </c>
      <c r="AE100" s="93">
        <f t="shared" ref="AE100:AE113" si="471">SUM(S100:AD100)</f>
        <v>0</v>
      </c>
      <c r="AG100" s="600" t="s">
        <v>190</v>
      </c>
      <c r="AH100" s="260" t="s">
        <v>172</v>
      </c>
      <c r="AI100" s="225">
        <v>0</v>
      </c>
      <c r="AJ100" s="225">
        <v>0</v>
      </c>
      <c r="AK100" s="225">
        <v>0</v>
      </c>
      <c r="AL100" s="225">
        <v>0</v>
      </c>
      <c r="AM100" s="3">
        <v>0</v>
      </c>
      <c r="AN100" s="3">
        <v>0</v>
      </c>
      <c r="AO100" s="3">
        <v>0</v>
      </c>
      <c r="AP100" s="3">
        <v>0</v>
      </c>
      <c r="AQ100" s="3">
        <v>0</v>
      </c>
      <c r="AR100" s="225">
        <v>0</v>
      </c>
      <c r="AS100" s="225">
        <v>0</v>
      </c>
      <c r="AT100" s="208">
        <f t="shared" ref="AT100:AT112" si="472">SUM(CC100:CI100)</f>
        <v>0</v>
      </c>
      <c r="AU100" s="93">
        <f t="shared" ref="AU100:AU113" si="473">SUM(AI100:AT100)</f>
        <v>0</v>
      </c>
      <c r="AW100" s="600" t="s">
        <v>190</v>
      </c>
      <c r="AX100" s="260" t="s">
        <v>172</v>
      </c>
      <c r="AY100" s="225">
        <v>0</v>
      </c>
      <c r="AZ100" s="225">
        <v>0</v>
      </c>
      <c r="BA100" s="225">
        <v>0</v>
      </c>
      <c r="BB100" s="225">
        <v>0</v>
      </c>
      <c r="BC100" s="3">
        <v>0</v>
      </c>
      <c r="BD100" s="3">
        <v>0</v>
      </c>
      <c r="BE100" s="3">
        <v>0</v>
      </c>
      <c r="BF100" s="3">
        <v>0</v>
      </c>
      <c r="BG100" s="3">
        <v>0</v>
      </c>
      <c r="BH100" s="225">
        <v>0</v>
      </c>
      <c r="BI100" s="225">
        <v>0</v>
      </c>
      <c r="BJ100" s="208">
        <f t="shared" ref="BJ100:BJ112" si="474">SUM(CK100:CQ100)</f>
        <v>0</v>
      </c>
      <c r="BK100" s="93">
        <f t="shared" ref="BK100:BK113" si="475">SUM(AY100:BJ100)</f>
        <v>0</v>
      </c>
      <c r="BL100" s="257"/>
      <c r="BM100">
        <v>0</v>
      </c>
      <c r="BN100">
        <v>0</v>
      </c>
      <c r="BO100">
        <v>0</v>
      </c>
      <c r="BP100">
        <v>0</v>
      </c>
      <c r="BQ100">
        <v>0</v>
      </c>
      <c r="BR100">
        <v>0</v>
      </c>
      <c r="BS100">
        <v>0</v>
      </c>
      <c r="BU100">
        <v>0</v>
      </c>
      <c r="BV100">
        <v>0</v>
      </c>
      <c r="BW100">
        <v>0</v>
      </c>
      <c r="BX100">
        <v>0</v>
      </c>
      <c r="BY100">
        <v>0</v>
      </c>
      <c r="BZ100">
        <v>0</v>
      </c>
      <c r="CA100">
        <v>0</v>
      </c>
      <c r="CC100">
        <v>0</v>
      </c>
      <c r="CD100">
        <v>0</v>
      </c>
      <c r="CE100">
        <v>0</v>
      </c>
      <c r="CF100">
        <v>0</v>
      </c>
      <c r="CG100">
        <v>0</v>
      </c>
      <c r="CH100">
        <v>0</v>
      </c>
      <c r="CI100">
        <v>0</v>
      </c>
      <c r="CK100">
        <v>0</v>
      </c>
      <c r="CL100">
        <v>0</v>
      </c>
      <c r="CM100">
        <v>0</v>
      </c>
      <c r="CN100">
        <v>0</v>
      </c>
      <c r="CO100">
        <v>0</v>
      </c>
      <c r="CP100">
        <v>0</v>
      </c>
      <c r="CQ100">
        <v>0</v>
      </c>
    </row>
    <row r="101" spans="1:95" x14ac:dyDescent="0.3">
      <c r="A101" s="601"/>
      <c r="B101" s="260" t="s">
        <v>173</v>
      </c>
      <c r="C101" s="225">
        <v>0</v>
      </c>
      <c r="D101" s="225">
        <v>0</v>
      </c>
      <c r="E101" s="225">
        <v>0</v>
      </c>
      <c r="F101" s="225">
        <v>0</v>
      </c>
      <c r="G101" s="3">
        <v>0</v>
      </c>
      <c r="H101" s="3">
        <v>0</v>
      </c>
      <c r="I101" s="3">
        <v>0</v>
      </c>
      <c r="J101" s="3">
        <v>0</v>
      </c>
      <c r="K101" s="3">
        <v>0</v>
      </c>
      <c r="L101" s="225">
        <v>0</v>
      </c>
      <c r="M101" s="225">
        <v>0</v>
      </c>
      <c r="N101" s="208">
        <f t="shared" ref="N101:N112" si="476">SUM(BM101:BS101)</f>
        <v>0</v>
      </c>
      <c r="O101" s="93">
        <f t="shared" si="470"/>
        <v>0</v>
      </c>
      <c r="Q101" s="601"/>
      <c r="R101" s="260" t="s">
        <v>173</v>
      </c>
      <c r="S101" s="225">
        <v>0</v>
      </c>
      <c r="T101" s="225">
        <v>0</v>
      </c>
      <c r="U101" s="225">
        <v>0</v>
      </c>
      <c r="V101" s="225">
        <v>0</v>
      </c>
      <c r="W101" s="3">
        <v>0</v>
      </c>
      <c r="X101" s="3">
        <v>0</v>
      </c>
      <c r="Y101" s="3">
        <v>0</v>
      </c>
      <c r="Z101" s="3">
        <v>0</v>
      </c>
      <c r="AA101" s="3">
        <v>0</v>
      </c>
      <c r="AB101" s="225">
        <v>0</v>
      </c>
      <c r="AC101" s="225">
        <v>0</v>
      </c>
      <c r="AD101" s="208">
        <f t="shared" ref="AD101:AD112" si="477">SUM(BU101:CA101)</f>
        <v>0</v>
      </c>
      <c r="AE101" s="93">
        <f t="shared" si="471"/>
        <v>0</v>
      </c>
      <c r="AG101" s="601"/>
      <c r="AH101" s="260" t="s">
        <v>173</v>
      </c>
      <c r="AI101" s="225">
        <v>0</v>
      </c>
      <c r="AJ101" s="225">
        <v>0</v>
      </c>
      <c r="AK101" s="225">
        <v>0</v>
      </c>
      <c r="AL101" s="225">
        <v>0</v>
      </c>
      <c r="AM101" s="3">
        <v>0</v>
      </c>
      <c r="AN101" s="3">
        <v>0</v>
      </c>
      <c r="AO101" s="3">
        <v>0</v>
      </c>
      <c r="AP101" s="3">
        <v>0</v>
      </c>
      <c r="AQ101" s="3">
        <v>0</v>
      </c>
      <c r="AR101" s="225">
        <v>0</v>
      </c>
      <c r="AS101" s="225">
        <v>0</v>
      </c>
      <c r="AT101" s="208">
        <f t="shared" si="472"/>
        <v>0</v>
      </c>
      <c r="AU101" s="93">
        <f t="shared" si="473"/>
        <v>0</v>
      </c>
      <c r="AW101" s="601"/>
      <c r="AX101" s="260" t="s">
        <v>173</v>
      </c>
      <c r="AY101" s="225">
        <v>0</v>
      </c>
      <c r="AZ101" s="225">
        <v>0</v>
      </c>
      <c r="BA101" s="225">
        <v>0</v>
      </c>
      <c r="BB101" s="225">
        <v>0</v>
      </c>
      <c r="BC101" s="3">
        <v>0</v>
      </c>
      <c r="BD101" s="3">
        <v>0</v>
      </c>
      <c r="BE101" s="3">
        <v>0</v>
      </c>
      <c r="BF101" s="3">
        <v>0</v>
      </c>
      <c r="BG101" s="3">
        <v>0</v>
      </c>
      <c r="BH101" s="225">
        <v>0</v>
      </c>
      <c r="BI101" s="225">
        <v>0</v>
      </c>
      <c r="BJ101" s="208">
        <f t="shared" si="474"/>
        <v>0</v>
      </c>
      <c r="BK101" s="93">
        <f t="shared" si="475"/>
        <v>0</v>
      </c>
      <c r="BM101">
        <v>0</v>
      </c>
      <c r="BN101">
        <v>0</v>
      </c>
      <c r="BO101">
        <v>0</v>
      </c>
      <c r="BP101">
        <v>0</v>
      </c>
      <c r="BQ101">
        <v>0</v>
      </c>
      <c r="BR101">
        <v>0</v>
      </c>
      <c r="BS101">
        <v>0</v>
      </c>
      <c r="BU101">
        <v>0</v>
      </c>
      <c r="BV101">
        <v>0</v>
      </c>
      <c r="BW101">
        <v>0</v>
      </c>
      <c r="BX101">
        <v>0</v>
      </c>
      <c r="BY101">
        <v>0</v>
      </c>
      <c r="BZ101">
        <v>0</v>
      </c>
      <c r="CA101">
        <v>0</v>
      </c>
      <c r="CC101">
        <v>0</v>
      </c>
      <c r="CD101">
        <v>0</v>
      </c>
      <c r="CE101">
        <v>0</v>
      </c>
      <c r="CF101">
        <v>0</v>
      </c>
      <c r="CG101">
        <v>0</v>
      </c>
      <c r="CH101">
        <v>0</v>
      </c>
      <c r="CI101">
        <v>0</v>
      </c>
      <c r="CK101">
        <v>0</v>
      </c>
      <c r="CL101">
        <v>0</v>
      </c>
      <c r="CM101">
        <v>0</v>
      </c>
      <c r="CN101">
        <v>0</v>
      </c>
      <c r="CO101">
        <v>0</v>
      </c>
      <c r="CP101">
        <v>0</v>
      </c>
      <c r="CQ101">
        <v>0</v>
      </c>
    </row>
    <row r="102" spans="1:95" x14ac:dyDescent="0.3">
      <c r="A102" s="601"/>
      <c r="B102" s="260" t="s">
        <v>174</v>
      </c>
      <c r="C102" s="225">
        <v>0</v>
      </c>
      <c r="D102" s="225">
        <v>0</v>
      </c>
      <c r="E102" s="225">
        <v>0</v>
      </c>
      <c r="F102" s="225">
        <v>0</v>
      </c>
      <c r="G102" s="3">
        <v>0</v>
      </c>
      <c r="H102" s="3">
        <v>0</v>
      </c>
      <c r="I102" s="3">
        <v>0</v>
      </c>
      <c r="J102" s="3">
        <v>0</v>
      </c>
      <c r="K102" s="3">
        <v>0</v>
      </c>
      <c r="L102" s="225">
        <v>0</v>
      </c>
      <c r="M102" s="225">
        <v>0</v>
      </c>
      <c r="N102" s="208">
        <f t="shared" si="476"/>
        <v>0</v>
      </c>
      <c r="O102" s="93">
        <f t="shared" si="470"/>
        <v>0</v>
      </c>
      <c r="Q102" s="601"/>
      <c r="R102" s="260" t="s">
        <v>174</v>
      </c>
      <c r="S102" s="225">
        <v>0</v>
      </c>
      <c r="T102" s="225">
        <v>0</v>
      </c>
      <c r="U102" s="225">
        <v>0</v>
      </c>
      <c r="V102" s="225">
        <v>0</v>
      </c>
      <c r="W102" s="3">
        <v>0</v>
      </c>
      <c r="X102" s="3">
        <v>0</v>
      </c>
      <c r="Y102" s="3">
        <v>0</v>
      </c>
      <c r="Z102" s="3">
        <v>0</v>
      </c>
      <c r="AA102" s="3">
        <v>0</v>
      </c>
      <c r="AB102" s="225">
        <v>0</v>
      </c>
      <c r="AC102" s="225">
        <v>0</v>
      </c>
      <c r="AD102" s="208">
        <f t="shared" si="477"/>
        <v>0</v>
      </c>
      <c r="AE102" s="93">
        <f t="shared" si="471"/>
        <v>0</v>
      </c>
      <c r="AG102" s="601"/>
      <c r="AH102" s="260" t="s">
        <v>174</v>
      </c>
      <c r="AI102" s="225">
        <v>0</v>
      </c>
      <c r="AJ102" s="225">
        <v>0</v>
      </c>
      <c r="AK102" s="225">
        <v>0</v>
      </c>
      <c r="AL102" s="225">
        <v>0</v>
      </c>
      <c r="AM102" s="3">
        <v>0</v>
      </c>
      <c r="AN102" s="3">
        <v>0</v>
      </c>
      <c r="AO102" s="3">
        <v>0</v>
      </c>
      <c r="AP102" s="3">
        <v>0</v>
      </c>
      <c r="AQ102" s="3">
        <v>0</v>
      </c>
      <c r="AR102" s="225">
        <v>0</v>
      </c>
      <c r="AS102" s="225">
        <v>0</v>
      </c>
      <c r="AT102" s="208">
        <f t="shared" si="472"/>
        <v>0</v>
      </c>
      <c r="AU102" s="93">
        <f t="shared" si="473"/>
        <v>0</v>
      </c>
      <c r="AW102" s="601"/>
      <c r="AX102" s="260" t="s">
        <v>174</v>
      </c>
      <c r="AY102" s="225">
        <v>0</v>
      </c>
      <c r="AZ102" s="225">
        <v>0</v>
      </c>
      <c r="BA102" s="225">
        <v>0</v>
      </c>
      <c r="BB102" s="225">
        <v>0</v>
      </c>
      <c r="BC102" s="3">
        <v>0</v>
      </c>
      <c r="BD102" s="3">
        <v>0</v>
      </c>
      <c r="BE102" s="3">
        <v>0</v>
      </c>
      <c r="BF102" s="3">
        <v>0</v>
      </c>
      <c r="BG102" s="3">
        <v>0</v>
      </c>
      <c r="BH102" s="225">
        <v>0</v>
      </c>
      <c r="BI102" s="225">
        <v>0</v>
      </c>
      <c r="BJ102" s="208">
        <f t="shared" si="474"/>
        <v>0</v>
      </c>
      <c r="BK102" s="93">
        <f t="shared" si="475"/>
        <v>0</v>
      </c>
      <c r="BM102">
        <v>0</v>
      </c>
      <c r="BN102">
        <v>0</v>
      </c>
      <c r="BO102">
        <v>0</v>
      </c>
      <c r="BP102">
        <v>0</v>
      </c>
      <c r="BQ102">
        <v>0</v>
      </c>
      <c r="BR102">
        <v>0</v>
      </c>
      <c r="BS102">
        <v>0</v>
      </c>
      <c r="BU102">
        <v>0</v>
      </c>
      <c r="BV102">
        <v>0</v>
      </c>
      <c r="BW102">
        <v>0</v>
      </c>
      <c r="BX102">
        <v>0</v>
      </c>
      <c r="BY102">
        <v>0</v>
      </c>
      <c r="BZ102">
        <v>0</v>
      </c>
      <c r="CA102">
        <v>0</v>
      </c>
      <c r="CC102">
        <v>0</v>
      </c>
      <c r="CD102">
        <v>0</v>
      </c>
      <c r="CE102">
        <v>0</v>
      </c>
      <c r="CF102">
        <v>0</v>
      </c>
      <c r="CG102">
        <v>0</v>
      </c>
      <c r="CH102">
        <v>0</v>
      </c>
      <c r="CI102">
        <v>0</v>
      </c>
      <c r="CK102">
        <v>0</v>
      </c>
      <c r="CL102">
        <v>0</v>
      </c>
      <c r="CM102">
        <v>0</v>
      </c>
      <c r="CN102">
        <v>0</v>
      </c>
      <c r="CO102">
        <v>0</v>
      </c>
      <c r="CP102">
        <v>0</v>
      </c>
      <c r="CQ102">
        <v>0</v>
      </c>
    </row>
    <row r="103" spans="1:95" x14ac:dyDescent="0.3">
      <c r="A103" s="601"/>
      <c r="B103" s="260" t="s">
        <v>175</v>
      </c>
      <c r="C103" s="225">
        <v>0</v>
      </c>
      <c r="D103" s="225">
        <v>0</v>
      </c>
      <c r="E103" s="225">
        <v>0</v>
      </c>
      <c r="F103" s="225">
        <v>0</v>
      </c>
      <c r="G103" s="3">
        <v>0</v>
      </c>
      <c r="H103" s="3">
        <v>0</v>
      </c>
      <c r="I103" s="3">
        <v>0</v>
      </c>
      <c r="J103" s="3">
        <v>0</v>
      </c>
      <c r="K103" s="3">
        <v>0</v>
      </c>
      <c r="L103" s="225">
        <v>0</v>
      </c>
      <c r="M103" s="225">
        <v>0</v>
      </c>
      <c r="N103" s="208">
        <f t="shared" si="476"/>
        <v>0</v>
      </c>
      <c r="O103" s="93">
        <f t="shared" si="470"/>
        <v>0</v>
      </c>
      <c r="Q103" s="601"/>
      <c r="R103" s="260" t="s">
        <v>175</v>
      </c>
      <c r="S103" s="225">
        <v>0</v>
      </c>
      <c r="T103" s="225">
        <v>0</v>
      </c>
      <c r="U103" s="225">
        <v>0</v>
      </c>
      <c r="V103" s="225">
        <v>0</v>
      </c>
      <c r="W103" s="3">
        <v>0</v>
      </c>
      <c r="X103" s="3">
        <v>0</v>
      </c>
      <c r="Y103" s="3">
        <v>0</v>
      </c>
      <c r="Z103" s="3">
        <v>0</v>
      </c>
      <c r="AA103" s="3">
        <v>0</v>
      </c>
      <c r="AB103" s="225">
        <v>0</v>
      </c>
      <c r="AC103" s="225">
        <v>0</v>
      </c>
      <c r="AD103" s="208">
        <f t="shared" si="477"/>
        <v>0</v>
      </c>
      <c r="AE103" s="93">
        <f t="shared" si="471"/>
        <v>0</v>
      </c>
      <c r="AG103" s="601"/>
      <c r="AH103" s="260" t="s">
        <v>175</v>
      </c>
      <c r="AI103" s="225">
        <v>0</v>
      </c>
      <c r="AJ103" s="225">
        <v>0</v>
      </c>
      <c r="AK103" s="225">
        <v>0</v>
      </c>
      <c r="AL103" s="225">
        <v>0</v>
      </c>
      <c r="AM103" s="3">
        <v>0</v>
      </c>
      <c r="AN103" s="3">
        <v>0</v>
      </c>
      <c r="AO103" s="3">
        <v>0</v>
      </c>
      <c r="AP103" s="3">
        <v>0</v>
      </c>
      <c r="AQ103" s="3">
        <v>0</v>
      </c>
      <c r="AR103" s="225">
        <v>0</v>
      </c>
      <c r="AS103" s="225">
        <v>0</v>
      </c>
      <c r="AT103" s="208">
        <f t="shared" si="472"/>
        <v>0</v>
      </c>
      <c r="AU103" s="93">
        <f t="shared" si="473"/>
        <v>0</v>
      </c>
      <c r="AW103" s="601"/>
      <c r="AX103" s="260" t="s">
        <v>175</v>
      </c>
      <c r="AY103" s="225">
        <v>0</v>
      </c>
      <c r="AZ103" s="225">
        <v>0</v>
      </c>
      <c r="BA103" s="225">
        <v>0</v>
      </c>
      <c r="BB103" s="225">
        <v>0</v>
      </c>
      <c r="BC103" s="3">
        <v>0</v>
      </c>
      <c r="BD103" s="3">
        <v>0</v>
      </c>
      <c r="BE103" s="3">
        <v>0</v>
      </c>
      <c r="BF103" s="3">
        <v>0</v>
      </c>
      <c r="BG103" s="3">
        <v>0</v>
      </c>
      <c r="BH103" s="225">
        <v>0</v>
      </c>
      <c r="BI103" s="225">
        <v>0</v>
      </c>
      <c r="BJ103" s="208">
        <f t="shared" si="474"/>
        <v>0</v>
      </c>
      <c r="BK103" s="93">
        <f t="shared" si="475"/>
        <v>0</v>
      </c>
      <c r="BM103">
        <v>0</v>
      </c>
      <c r="BN103">
        <v>0</v>
      </c>
      <c r="BO103">
        <v>0</v>
      </c>
      <c r="BP103">
        <v>0</v>
      </c>
      <c r="BQ103">
        <v>0</v>
      </c>
      <c r="BR103">
        <v>0</v>
      </c>
      <c r="BS103">
        <v>0</v>
      </c>
      <c r="BU103">
        <v>0</v>
      </c>
      <c r="BV103">
        <v>0</v>
      </c>
      <c r="BW103">
        <v>0</v>
      </c>
      <c r="BX103">
        <v>0</v>
      </c>
      <c r="BY103">
        <v>0</v>
      </c>
      <c r="BZ103">
        <v>0</v>
      </c>
      <c r="CA103">
        <v>0</v>
      </c>
      <c r="CC103">
        <v>0</v>
      </c>
      <c r="CD103">
        <v>0</v>
      </c>
      <c r="CE103">
        <v>0</v>
      </c>
      <c r="CF103">
        <v>0</v>
      </c>
      <c r="CG103">
        <v>0</v>
      </c>
      <c r="CH103">
        <v>0</v>
      </c>
      <c r="CI103">
        <v>0</v>
      </c>
      <c r="CK103">
        <v>0</v>
      </c>
      <c r="CL103">
        <v>0</v>
      </c>
      <c r="CM103">
        <v>0</v>
      </c>
      <c r="CN103">
        <v>0</v>
      </c>
      <c r="CO103">
        <v>0</v>
      </c>
      <c r="CP103">
        <v>0</v>
      </c>
      <c r="CQ103">
        <v>0</v>
      </c>
    </row>
    <row r="104" spans="1:95" x14ac:dyDescent="0.3">
      <c r="A104" s="601"/>
      <c r="B104" s="260" t="s">
        <v>176</v>
      </c>
      <c r="C104" s="225">
        <v>0</v>
      </c>
      <c r="D104" s="225">
        <v>0</v>
      </c>
      <c r="E104" s="225">
        <v>0</v>
      </c>
      <c r="F104" s="225">
        <v>0</v>
      </c>
      <c r="G104" s="3">
        <v>0</v>
      </c>
      <c r="H104" s="3">
        <v>0</v>
      </c>
      <c r="I104" s="3">
        <v>0</v>
      </c>
      <c r="J104" s="3">
        <v>0</v>
      </c>
      <c r="K104" s="3">
        <v>0</v>
      </c>
      <c r="L104" s="225">
        <v>0</v>
      </c>
      <c r="M104" s="225">
        <v>0</v>
      </c>
      <c r="N104" s="208">
        <f t="shared" si="476"/>
        <v>0</v>
      </c>
      <c r="O104" s="93">
        <f t="shared" si="470"/>
        <v>0</v>
      </c>
      <c r="Q104" s="601"/>
      <c r="R104" s="260" t="s">
        <v>176</v>
      </c>
      <c r="S104" s="225">
        <v>0</v>
      </c>
      <c r="T104" s="225">
        <v>0</v>
      </c>
      <c r="U104" s="225">
        <v>0</v>
      </c>
      <c r="V104" s="225">
        <v>0</v>
      </c>
      <c r="W104" s="3">
        <v>0</v>
      </c>
      <c r="X104" s="3">
        <v>0</v>
      </c>
      <c r="Y104" s="3">
        <v>0</v>
      </c>
      <c r="Z104" s="3">
        <v>0</v>
      </c>
      <c r="AA104" s="3">
        <v>0</v>
      </c>
      <c r="AB104" s="225">
        <v>0</v>
      </c>
      <c r="AC104" s="225">
        <v>0</v>
      </c>
      <c r="AD104" s="208">
        <f t="shared" si="477"/>
        <v>0</v>
      </c>
      <c r="AE104" s="93">
        <f t="shared" si="471"/>
        <v>0</v>
      </c>
      <c r="AG104" s="601"/>
      <c r="AH104" s="260" t="s">
        <v>176</v>
      </c>
      <c r="AI104" s="225">
        <v>0</v>
      </c>
      <c r="AJ104" s="225">
        <v>0</v>
      </c>
      <c r="AK104" s="225">
        <v>0</v>
      </c>
      <c r="AL104" s="225">
        <v>0</v>
      </c>
      <c r="AM104" s="3">
        <v>0</v>
      </c>
      <c r="AN104" s="3">
        <v>0</v>
      </c>
      <c r="AO104" s="3">
        <v>0</v>
      </c>
      <c r="AP104" s="3">
        <v>0</v>
      </c>
      <c r="AQ104" s="3">
        <v>0</v>
      </c>
      <c r="AR104" s="225">
        <v>0</v>
      </c>
      <c r="AS104" s="225">
        <v>0</v>
      </c>
      <c r="AT104" s="208">
        <f t="shared" si="472"/>
        <v>0</v>
      </c>
      <c r="AU104" s="93">
        <f t="shared" si="473"/>
        <v>0</v>
      </c>
      <c r="AW104" s="601"/>
      <c r="AX104" s="260" t="s">
        <v>176</v>
      </c>
      <c r="AY104" s="225">
        <v>0</v>
      </c>
      <c r="AZ104" s="225">
        <v>0</v>
      </c>
      <c r="BA104" s="225">
        <v>0</v>
      </c>
      <c r="BB104" s="225">
        <v>0</v>
      </c>
      <c r="BC104" s="3">
        <v>0</v>
      </c>
      <c r="BD104" s="3">
        <v>0</v>
      </c>
      <c r="BE104" s="3">
        <v>0</v>
      </c>
      <c r="BF104" s="3">
        <v>0</v>
      </c>
      <c r="BG104" s="3">
        <v>0</v>
      </c>
      <c r="BH104" s="225">
        <v>0</v>
      </c>
      <c r="BI104" s="225">
        <v>0</v>
      </c>
      <c r="BJ104" s="208">
        <f t="shared" si="474"/>
        <v>0</v>
      </c>
      <c r="BK104" s="93">
        <f t="shared" si="475"/>
        <v>0</v>
      </c>
      <c r="BM104">
        <v>0</v>
      </c>
      <c r="BN104">
        <v>0</v>
      </c>
      <c r="BO104">
        <v>0</v>
      </c>
      <c r="BP104">
        <v>0</v>
      </c>
      <c r="BQ104">
        <v>0</v>
      </c>
      <c r="BR104">
        <v>0</v>
      </c>
      <c r="BS104">
        <v>0</v>
      </c>
      <c r="BU104">
        <v>0</v>
      </c>
      <c r="BV104">
        <v>0</v>
      </c>
      <c r="BW104">
        <v>0</v>
      </c>
      <c r="BX104">
        <v>0</v>
      </c>
      <c r="BY104">
        <v>0</v>
      </c>
      <c r="BZ104">
        <v>0</v>
      </c>
      <c r="CA104">
        <v>0</v>
      </c>
      <c r="CC104">
        <v>0</v>
      </c>
      <c r="CD104">
        <v>0</v>
      </c>
      <c r="CE104">
        <v>0</v>
      </c>
      <c r="CF104">
        <v>0</v>
      </c>
      <c r="CG104">
        <v>0</v>
      </c>
      <c r="CH104">
        <v>0</v>
      </c>
      <c r="CI104">
        <v>0</v>
      </c>
      <c r="CK104">
        <v>0</v>
      </c>
      <c r="CL104">
        <v>0</v>
      </c>
      <c r="CM104">
        <v>0</v>
      </c>
      <c r="CN104">
        <v>0</v>
      </c>
      <c r="CO104">
        <v>0</v>
      </c>
      <c r="CP104">
        <v>0</v>
      </c>
      <c r="CQ104">
        <v>0</v>
      </c>
    </row>
    <row r="105" spans="1:95" x14ac:dyDescent="0.3">
      <c r="A105" s="601"/>
      <c r="B105" s="260" t="s">
        <v>177</v>
      </c>
      <c r="C105" s="225">
        <v>0</v>
      </c>
      <c r="D105" s="225">
        <v>0</v>
      </c>
      <c r="E105" s="225">
        <v>0</v>
      </c>
      <c r="F105" s="225">
        <v>0</v>
      </c>
      <c r="G105" s="3">
        <v>0</v>
      </c>
      <c r="H105" s="3">
        <v>0</v>
      </c>
      <c r="I105" s="3">
        <v>0</v>
      </c>
      <c r="J105" s="3">
        <v>0</v>
      </c>
      <c r="K105" s="3">
        <v>0</v>
      </c>
      <c r="L105" s="225">
        <v>0</v>
      </c>
      <c r="M105" s="225">
        <v>0</v>
      </c>
      <c r="N105" s="208">
        <f t="shared" si="476"/>
        <v>0</v>
      </c>
      <c r="O105" s="93">
        <f t="shared" si="470"/>
        <v>0</v>
      </c>
      <c r="Q105" s="601"/>
      <c r="R105" s="260" t="s">
        <v>177</v>
      </c>
      <c r="S105" s="225">
        <v>0</v>
      </c>
      <c r="T105" s="225">
        <v>0</v>
      </c>
      <c r="U105" s="225">
        <v>0</v>
      </c>
      <c r="V105" s="225">
        <v>0</v>
      </c>
      <c r="W105" s="3">
        <v>0</v>
      </c>
      <c r="X105" s="3">
        <v>0</v>
      </c>
      <c r="Y105" s="3">
        <v>0</v>
      </c>
      <c r="Z105" s="3">
        <v>0</v>
      </c>
      <c r="AA105" s="3">
        <v>0</v>
      </c>
      <c r="AB105" s="225">
        <v>0</v>
      </c>
      <c r="AC105" s="225">
        <v>0</v>
      </c>
      <c r="AD105" s="208">
        <f t="shared" si="477"/>
        <v>0</v>
      </c>
      <c r="AE105" s="93">
        <f t="shared" si="471"/>
        <v>0</v>
      </c>
      <c r="AG105" s="601"/>
      <c r="AH105" s="260" t="s">
        <v>177</v>
      </c>
      <c r="AI105" s="225">
        <v>0</v>
      </c>
      <c r="AJ105" s="225">
        <v>0</v>
      </c>
      <c r="AK105" s="225">
        <v>0</v>
      </c>
      <c r="AL105" s="225">
        <v>0</v>
      </c>
      <c r="AM105" s="3">
        <v>0</v>
      </c>
      <c r="AN105" s="3">
        <v>0</v>
      </c>
      <c r="AO105" s="3">
        <v>0</v>
      </c>
      <c r="AP105" s="3">
        <v>0</v>
      </c>
      <c r="AQ105" s="3">
        <v>0</v>
      </c>
      <c r="AR105" s="225">
        <v>0</v>
      </c>
      <c r="AS105" s="225">
        <v>0</v>
      </c>
      <c r="AT105" s="208">
        <f t="shared" si="472"/>
        <v>0</v>
      </c>
      <c r="AU105" s="93">
        <f t="shared" si="473"/>
        <v>0</v>
      </c>
      <c r="AW105" s="601"/>
      <c r="AX105" s="260" t="s">
        <v>177</v>
      </c>
      <c r="AY105" s="225">
        <v>0</v>
      </c>
      <c r="AZ105" s="225">
        <v>0</v>
      </c>
      <c r="BA105" s="225">
        <v>0</v>
      </c>
      <c r="BB105" s="225">
        <v>0</v>
      </c>
      <c r="BC105" s="3">
        <v>0</v>
      </c>
      <c r="BD105" s="3">
        <v>0</v>
      </c>
      <c r="BE105" s="3">
        <v>0</v>
      </c>
      <c r="BF105" s="3">
        <v>0</v>
      </c>
      <c r="BG105" s="3">
        <v>0</v>
      </c>
      <c r="BH105" s="225">
        <v>0</v>
      </c>
      <c r="BI105" s="225">
        <v>0</v>
      </c>
      <c r="BJ105" s="208">
        <f t="shared" si="474"/>
        <v>0</v>
      </c>
      <c r="BK105" s="93">
        <f t="shared" si="475"/>
        <v>0</v>
      </c>
      <c r="BM105">
        <v>0</v>
      </c>
      <c r="BN105">
        <v>0</v>
      </c>
      <c r="BO105">
        <v>0</v>
      </c>
      <c r="BP105">
        <v>0</v>
      </c>
      <c r="BQ105">
        <v>0</v>
      </c>
      <c r="BR105">
        <v>0</v>
      </c>
      <c r="BS105">
        <v>0</v>
      </c>
      <c r="BU105">
        <v>0</v>
      </c>
      <c r="BV105">
        <v>0</v>
      </c>
      <c r="BW105">
        <v>0</v>
      </c>
      <c r="BX105">
        <v>0</v>
      </c>
      <c r="BY105">
        <v>0</v>
      </c>
      <c r="BZ105">
        <v>0</v>
      </c>
      <c r="CA105">
        <v>0</v>
      </c>
      <c r="CC105">
        <v>0</v>
      </c>
      <c r="CD105">
        <v>0</v>
      </c>
      <c r="CE105">
        <v>0</v>
      </c>
      <c r="CF105">
        <v>0</v>
      </c>
      <c r="CG105">
        <v>0</v>
      </c>
      <c r="CH105">
        <v>0</v>
      </c>
      <c r="CI105">
        <v>0</v>
      </c>
      <c r="CK105">
        <v>0</v>
      </c>
      <c r="CL105">
        <v>0</v>
      </c>
      <c r="CM105">
        <v>0</v>
      </c>
      <c r="CN105">
        <v>0</v>
      </c>
      <c r="CO105">
        <v>0</v>
      </c>
      <c r="CP105">
        <v>0</v>
      </c>
      <c r="CQ105">
        <v>0</v>
      </c>
    </row>
    <row r="106" spans="1:95" x14ac:dyDescent="0.3">
      <c r="A106" s="601"/>
      <c r="B106" s="260" t="s">
        <v>178</v>
      </c>
      <c r="C106" s="225">
        <v>0</v>
      </c>
      <c r="D106" s="225">
        <v>0</v>
      </c>
      <c r="E106" s="225">
        <v>0</v>
      </c>
      <c r="F106" s="225">
        <v>0</v>
      </c>
      <c r="G106" s="3">
        <v>0</v>
      </c>
      <c r="H106" s="3">
        <v>0</v>
      </c>
      <c r="I106" s="3">
        <v>0</v>
      </c>
      <c r="J106" s="3">
        <v>0</v>
      </c>
      <c r="K106" s="3">
        <v>0</v>
      </c>
      <c r="L106" s="225">
        <v>0</v>
      </c>
      <c r="M106" s="225">
        <v>0</v>
      </c>
      <c r="N106" s="208">
        <f t="shared" si="476"/>
        <v>0</v>
      </c>
      <c r="O106" s="93">
        <f t="shared" si="470"/>
        <v>0</v>
      </c>
      <c r="Q106" s="601"/>
      <c r="R106" s="260" t="s">
        <v>178</v>
      </c>
      <c r="S106" s="225">
        <v>0</v>
      </c>
      <c r="T106" s="225">
        <v>0</v>
      </c>
      <c r="U106" s="225">
        <v>0</v>
      </c>
      <c r="V106" s="225">
        <v>0</v>
      </c>
      <c r="W106" s="3">
        <v>0</v>
      </c>
      <c r="X106" s="3">
        <v>0</v>
      </c>
      <c r="Y106" s="3">
        <v>0</v>
      </c>
      <c r="Z106" s="3">
        <v>0</v>
      </c>
      <c r="AA106" s="3">
        <v>0</v>
      </c>
      <c r="AB106" s="225">
        <v>0</v>
      </c>
      <c r="AC106" s="225">
        <v>0</v>
      </c>
      <c r="AD106" s="208">
        <f t="shared" si="477"/>
        <v>0</v>
      </c>
      <c r="AE106" s="93">
        <f t="shared" si="471"/>
        <v>0</v>
      </c>
      <c r="AG106" s="601"/>
      <c r="AH106" s="260" t="s">
        <v>178</v>
      </c>
      <c r="AI106" s="225">
        <v>0</v>
      </c>
      <c r="AJ106" s="225">
        <v>0</v>
      </c>
      <c r="AK106" s="225">
        <v>0</v>
      </c>
      <c r="AL106" s="225">
        <v>0</v>
      </c>
      <c r="AM106" s="3">
        <v>0</v>
      </c>
      <c r="AN106" s="3">
        <v>0</v>
      </c>
      <c r="AO106" s="3">
        <v>0</v>
      </c>
      <c r="AP106" s="3">
        <v>0</v>
      </c>
      <c r="AQ106" s="3">
        <v>0</v>
      </c>
      <c r="AR106" s="225">
        <v>0</v>
      </c>
      <c r="AS106" s="225">
        <v>0</v>
      </c>
      <c r="AT106" s="208">
        <f t="shared" si="472"/>
        <v>0</v>
      </c>
      <c r="AU106" s="93">
        <f t="shared" si="473"/>
        <v>0</v>
      </c>
      <c r="AW106" s="601"/>
      <c r="AX106" s="260" t="s">
        <v>178</v>
      </c>
      <c r="AY106" s="225">
        <v>0</v>
      </c>
      <c r="AZ106" s="225">
        <v>0</v>
      </c>
      <c r="BA106" s="225">
        <v>0</v>
      </c>
      <c r="BB106" s="225">
        <v>0</v>
      </c>
      <c r="BC106" s="3">
        <v>0</v>
      </c>
      <c r="BD106" s="3">
        <v>0</v>
      </c>
      <c r="BE106" s="3">
        <v>0</v>
      </c>
      <c r="BF106" s="3">
        <v>0</v>
      </c>
      <c r="BG106" s="3">
        <v>0</v>
      </c>
      <c r="BH106" s="225">
        <v>0</v>
      </c>
      <c r="BI106" s="225">
        <v>0</v>
      </c>
      <c r="BJ106" s="208">
        <f t="shared" si="474"/>
        <v>0</v>
      </c>
      <c r="BK106" s="93">
        <f t="shared" si="475"/>
        <v>0</v>
      </c>
      <c r="BM106">
        <v>0</v>
      </c>
      <c r="BN106">
        <v>0</v>
      </c>
      <c r="BO106">
        <v>0</v>
      </c>
      <c r="BP106">
        <v>0</v>
      </c>
      <c r="BQ106">
        <v>0</v>
      </c>
      <c r="BR106">
        <v>0</v>
      </c>
      <c r="BS106">
        <v>0</v>
      </c>
      <c r="BU106">
        <v>0</v>
      </c>
      <c r="BV106">
        <v>0</v>
      </c>
      <c r="BW106">
        <v>0</v>
      </c>
      <c r="BX106">
        <v>0</v>
      </c>
      <c r="BY106">
        <v>0</v>
      </c>
      <c r="BZ106">
        <v>0</v>
      </c>
      <c r="CA106">
        <v>0</v>
      </c>
      <c r="CC106">
        <v>0</v>
      </c>
      <c r="CD106">
        <v>0</v>
      </c>
      <c r="CE106">
        <v>0</v>
      </c>
      <c r="CF106">
        <v>0</v>
      </c>
      <c r="CG106">
        <v>0</v>
      </c>
      <c r="CH106">
        <v>0</v>
      </c>
      <c r="CI106">
        <v>0</v>
      </c>
      <c r="CK106">
        <v>0</v>
      </c>
      <c r="CL106">
        <v>0</v>
      </c>
      <c r="CM106">
        <v>0</v>
      </c>
      <c r="CN106">
        <v>0</v>
      </c>
      <c r="CO106">
        <v>0</v>
      </c>
      <c r="CP106">
        <v>0</v>
      </c>
      <c r="CQ106">
        <v>0</v>
      </c>
    </row>
    <row r="107" spans="1:95" x14ac:dyDescent="0.3">
      <c r="A107" s="601"/>
      <c r="B107" s="260" t="s">
        <v>179</v>
      </c>
      <c r="C107" s="225">
        <v>0</v>
      </c>
      <c r="D107" s="225">
        <v>0</v>
      </c>
      <c r="E107" s="225">
        <v>0</v>
      </c>
      <c r="F107" s="225">
        <v>0</v>
      </c>
      <c r="G107" s="3">
        <v>0</v>
      </c>
      <c r="H107" s="3">
        <v>0</v>
      </c>
      <c r="I107" s="3">
        <v>0</v>
      </c>
      <c r="J107" s="3">
        <v>0</v>
      </c>
      <c r="K107" s="3">
        <v>0</v>
      </c>
      <c r="L107" s="225">
        <v>0</v>
      </c>
      <c r="M107" s="225">
        <v>0</v>
      </c>
      <c r="N107" s="208">
        <f t="shared" si="476"/>
        <v>0</v>
      </c>
      <c r="O107" s="93">
        <f t="shared" si="470"/>
        <v>0</v>
      </c>
      <c r="Q107" s="601"/>
      <c r="R107" s="260" t="s">
        <v>179</v>
      </c>
      <c r="S107" s="225">
        <v>0</v>
      </c>
      <c r="T107" s="225">
        <v>0</v>
      </c>
      <c r="U107" s="225">
        <v>0</v>
      </c>
      <c r="V107" s="225">
        <v>0</v>
      </c>
      <c r="W107" s="3">
        <v>0</v>
      </c>
      <c r="X107" s="3">
        <v>0</v>
      </c>
      <c r="Y107" s="3">
        <v>0</v>
      </c>
      <c r="Z107" s="3">
        <v>0</v>
      </c>
      <c r="AA107" s="3">
        <v>0</v>
      </c>
      <c r="AB107" s="225">
        <v>0</v>
      </c>
      <c r="AC107" s="225">
        <v>0</v>
      </c>
      <c r="AD107" s="208">
        <f t="shared" si="477"/>
        <v>0</v>
      </c>
      <c r="AE107" s="93">
        <f t="shared" si="471"/>
        <v>0</v>
      </c>
      <c r="AG107" s="601"/>
      <c r="AH107" s="260" t="s">
        <v>179</v>
      </c>
      <c r="AI107" s="225">
        <v>0</v>
      </c>
      <c r="AJ107" s="225">
        <v>0</v>
      </c>
      <c r="AK107" s="225">
        <v>0</v>
      </c>
      <c r="AL107" s="225">
        <v>0</v>
      </c>
      <c r="AM107" s="3">
        <v>0</v>
      </c>
      <c r="AN107" s="3">
        <v>0</v>
      </c>
      <c r="AO107" s="3">
        <v>0</v>
      </c>
      <c r="AP107" s="3">
        <v>0</v>
      </c>
      <c r="AQ107" s="3">
        <v>0</v>
      </c>
      <c r="AR107" s="225">
        <v>0</v>
      </c>
      <c r="AS107" s="225">
        <v>0</v>
      </c>
      <c r="AT107" s="208">
        <f t="shared" si="472"/>
        <v>0</v>
      </c>
      <c r="AU107" s="93">
        <f t="shared" si="473"/>
        <v>0</v>
      </c>
      <c r="AW107" s="601"/>
      <c r="AX107" s="260" t="s">
        <v>179</v>
      </c>
      <c r="AY107" s="225">
        <v>0</v>
      </c>
      <c r="AZ107" s="225">
        <v>0</v>
      </c>
      <c r="BA107" s="225">
        <v>0</v>
      </c>
      <c r="BB107" s="225">
        <v>0</v>
      </c>
      <c r="BC107" s="3">
        <v>0</v>
      </c>
      <c r="BD107" s="3">
        <v>0</v>
      </c>
      <c r="BE107" s="3">
        <v>0</v>
      </c>
      <c r="BF107" s="3">
        <v>0</v>
      </c>
      <c r="BG107" s="3">
        <v>0</v>
      </c>
      <c r="BH107" s="225">
        <v>0</v>
      </c>
      <c r="BI107" s="225">
        <v>0</v>
      </c>
      <c r="BJ107" s="208">
        <f t="shared" si="474"/>
        <v>0</v>
      </c>
      <c r="BK107" s="93">
        <f t="shared" si="475"/>
        <v>0</v>
      </c>
      <c r="BM107">
        <v>0</v>
      </c>
      <c r="BN107">
        <v>0</v>
      </c>
      <c r="BO107">
        <v>0</v>
      </c>
      <c r="BP107">
        <v>0</v>
      </c>
      <c r="BQ107">
        <v>0</v>
      </c>
      <c r="BR107">
        <v>0</v>
      </c>
      <c r="BS107">
        <v>0</v>
      </c>
      <c r="BU107">
        <v>0</v>
      </c>
      <c r="BV107">
        <v>0</v>
      </c>
      <c r="BW107">
        <v>0</v>
      </c>
      <c r="BX107">
        <v>0</v>
      </c>
      <c r="BY107">
        <v>0</v>
      </c>
      <c r="BZ107">
        <v>0</v>
      </c>
      <c r="CA107">
        <v>0</v>
      </c>
      <c r="CC107">
        <v>0</v>
      </c>
      <c r="CD107">
        <v>0</v>
      </c>
      <c r="CE107">
        <v>0</v>
      </c>
      <c r="CF107">
        <v>0</v>
      </c>
      <c r="CG107">
        <v>0</v>
      </c>
      <c r="CH107">
        <v>0</v>
      </c>
      <c r="CI107">
        <v>0</v>
      </c>
      <c r="CK107">
        <v>0</v>
      </c>
      <c r="CL107">
        <v>0</v>
      </c>
      <c r="CM107">
        <v>0</v>
      </c>
      <c r="CN107">
        <v>0</v>
      </c>
      <c r="CO107">
        <v>0</v>
      </c>
      <c r="CP107">
        <v>0</v>
      </c>
      <c r="CQ107">
        <v>0</v>
      </c>
    </row>
    <row r="108" spans="1:95" x14ac:dyDescent="0.3">
      <c r="A108" s="601"/>
      <c r="B108" s="260" t="s">
        <v>180</v>
      </c>
      <c r="C108" s="225">
        <v>0</v>
      </c>
      <c r="D108" s="225">
        <v>0</v>
      </c>
      <c r="E108" s="225">
        <v>0</v>
      </c>
      <c r="F108" s="225">
        <v>0</v>
      </c>
      <c r="G108" s="3">
        <v>0</v>
      </c>
      <c r="H108" s="3">
        <v>0</v>
      </c>
      <c r="I108" s="3">
        <v>0</v>
      </c>
      <c r="J108" s="3">
        <v>0</v>
      </c>
      <c r="K108" s="3">
        <v>0</v>
      </c>
      <c r="L108" s="225">
        <v>0</v>
      </c>
      <c r="M108" s="225">
        <v>0</v>
      </c>
      <c r="N108" s="208">
        <f t="shared" si="476"/>
        <v>1393.1939113859185</v>
      </c>
      <c r="O108" s="93">
        <f t="shared" si="470"/>
        <v>1393.1939113859185</v>
      </c>
      <c r="Q108" s="601"/>
      <c r="R108" s="260" t="s">
        <v>180</v>
      </c>
      <c r="S108" s="225">
        <v>0</v>
      </c>
      <c r="T108" s="225">
        <v>0</v>
      </c>
      <c r="U108" s="225">
        <v>0</v>
      </c>
      <c r="V108" s="225">
        <v>0</v>
      </c>
      <c r="W108" s="3">
        <v>0</v>
      </c>
      <c r="X108" s="3">
        <v>0</v>
      </c>
      <c r="Y108" s="3">
        <v>0</v>
      </c>
      <c r="Z108" s="3">
        <v>0</v>
      </c>
      <c r="AA108" s="3">
        <v>0</v>
      </c>
      <c r="AB108" s="225">
        <v>128548.71104999995</v>
      </c>
      <c r="AC108" s="225">
        <v>482.9204999999929</v>
      </c>
      <c r="AD108" s="208">
        <f t="shared" si="477"/>
        <v>63452.81119554404</v>
      </c>
      <c r="AE108" s="93">
        <f t="shared" si="471"/>
        <v>192484.44274554399</v>
      </c>
      <c r="AG108" s="601"/>
      <c r="AH108" s="260" t="s">
        <v>180</v>
      </c>
      <c r="AI108" s="225">
        <v>0</v>
      </c>
      <c r="AJ108" s="225">
        <v>0</v>
      </c>
      <c r="AK108" s="225">
        <v>0</v>
      </c>
      <c r="AL108" s="225">
        <v>0</v>
      </c>
      <c r="AM108" s="3">
        <v>0</v>
      </c>
      <c r="AN108" s="3">
        <v>0</v>
      </c>
      <c r="AO108" s="3">
        <v>0</v>
      </c>
      <c r="AP108" s="3">
        <v>0</v>
      </c>
      <c r="AQ108" s="3">
        <v>0</v>
      </c>
      <c r="AR108" s="225">
        <v>54153.899800000043</v>
      </c>
      <c r="AS108" s="225">
        <v>0</v>
      </c>
      <c r="AT108" s="208">
        <f t="shared" si="472"/>
        <v>107257.07551999995</v>
      </c>
      <c r="AU108" s="93">
        <f t="shared" si="473"/>
        <v>161410.97532</v>
      </c>
      <c r="AW108" s="601"/>
      <c r="AX108" s="260" t="s">
        <v>180</v>
      </c>
      <c r="AY108" s="225">
        <v>0</v>
      </c>
      <c r="AZ108" s="225">
        <v>0</v>
      </c>
      <c r="BA108" s="225">
        <v>0</v>
      </c>
      <c r="BB108" s="225">
        <v>0</v>
      </c>
      <c r="BC108" s="3">
        <v>0</v>
      </c>
      <c r="BD108" s="3">
        <v>0</v>
      </c>
      <c r="BE108" s="3">
        <v>0</v>
      </c>
      <c r="BF108" s="3">
        <v>0</v>
      </c>
      <c r="BG108" s="3">
        <v>0</v>
      </c>
      <c r="BH108" s="225">
        <v>35041.199999999968</v>
      </c>
      <c r="BI108" s="225">
        <v>0</v>
      </c>
      <c r="BJ108" s="208">
        <f t="shared" si="474"/>
        <v>9944.9100000000326</v>
      </c>
      <c r="BK108" s="93">
        <f t="shared" si="475"/>
        <v>44986.11</v>
      </c>
      <c r="BM108">
        <v>0</v>
      </c>
      <c r="BN108">
        <v>1393.1939113859185</v>
      </c>
      <c r="BO108">
        <v>0</v>
      </c>
      <c r="BP108">
        <v>0</v>
      </c>
      <c r="BQ108">
        <v>0</v>
      </c>
      <c r="BR108">
        <v>0</v>
      </c>
      <c r="BS108">
        <v>0</v>
      </c>
      <c r="BU108">
        <v>0</v>
      </c>
      <c r="BV108">
        <v>63452.81119554404</v>
      </c>
      <c r="BW108">
        <v>0</v>
      </c>
      <c r="BX108">
        <v>0</v>
      </c>
      <c r="BY108">
        <v>0</v>
      </c>
      <c r="BZ108">
        <v>0</v>
      </c>
      <c r="CA108">
        <v>0</v>
      </c>
      <c r="CC108">
        <v>0</v>
      </c>
      <c r="CD108">
        <v>107257.07551999995</v>
      </c>
      <c r="CE108">
        <v>0</v>
      </c>
      <c r="CF108">
        <v>0</v>
      </c>
      <c r="CG108">
        <v>0</v>
      </c>
      <c r="CH108">
        <v>0</v>
      </c>
      <c r="CI108">
        <v>0</v>
      </c>
      <c r="CK108">
        <v>0</v>
      </c>
      <c r="CL108">
        <v>9944.9100000000326</v>
      </c>
      <c r="CM108">
        <v>0</v>
      </c>
      <c r="CN108">
        <v>0</v>
      </c>
      <c r="CO108">
        <v>0</v>
      </c>
      <c r="CP108">
        <v>0</v>
      </c>
      <c r="CQ108">
        <v>0</v>
      </c>
    </row>
    <row r="109" spans="1:95" x14ac:dyDescent="0.3">
      <c r="A109" s="601"/>
      <c r="B109" s="260" t="s">
        <v>181</v>
      </c>
      <c r="C109" s="225">
        <v>0</v>
      </c>
      <c r="D109" s="225">
        <v>0</v>
      </c>
      <c r="E109" s="225">
        <v>0</v>
      </c>
      <c r="F109" s="225">
        <v>0</v>
      </c>
      <c r="G109" s="3">
        <v>0</v>
      </c>
      <c r="H109" s="3">
        <v>0</v>
      </c>
      <c r="I109" s="3">
        <v>0</v>
      </c>
      <c r="J109" s="3">
        <v>0</v>
      </c>
      <c r="K109" s="3">
        <v>0</v>
      </c>
      <c r="L109" s="225">
        <v>0</v>
      </c>
      <c r="M109" s="225">
        <v>0</v>
      </c>
      <c r="N109" s="208">
        <f t="shared" si="476"/>
        <v>0</v>
      </c>
      <c r="O109" s="93">
        <f t="shared" si="470"/>
        <v>0</v>
      </c>
      <c r="Q109" s="601"/>
      <c r="R109" s="260" t="s">
        <v>181</v>
      </c>
      <c r="S109" s="225">
        <v>0</v>
      </c>
      <c r="T109" s="225">
        <v>0</v>
      </c>
      <c r="U109" s="225">
        <v>0</v>
      </c>
      <c r="V109" s="225">
        <v>0</v>
      </c>
      <c r="W109" s="3">
        <v>0</v>
      </c>
      <c r="X109" s="3">
        <v>0</v>
      </c>
      <c r="Y109" s="3">
        <v>0</v>
      </c>
      <c r="Z109" s="3">
        <v>0</v>
      </c>
      <c r="AA109" s="3">
        <v>0</v>
      </c>
      <c r="AB109" s="225">
        <v>0</v>
      </c>
      <c r="AC109" s="225">
        <v>0</v>
      </c>
      <c r="AD109" s="208">
        <f t="shared" si="477"/>
        <v>0</v>
      </c>
      <c r="AE109" s="93">
        <f t="shared" si="471"/>
        <v>0</v>
      </c>
      <c r="AG109" s="601"/>
      <c r="AH109" s="260" t="s">
        <v>181</v>
      </c>
      <c r="AI109" s="225">
        <v>0</v>
      </c>
      <c r="AJ109" s="225">
        <v>0</v>
      </c>
      <c r="AK109" s="225">
        <v>0</v>
      </c>
      <c r="AL109" s="225">
        <v>0</v>
      </c>
      <c r="AM109" s="3">
        <v>0</v>
      </c>
      <c r="AN109" s="3">
        <v>0</v>
      </c>
      <c r="AO109" s="3">
        <v>0</v>
      </c>
      <c r="AP109" s="3">
        <v>0</v>
      </c>
      <c r="AQ109" s="3">
        <v>0</v>
      </c>
      <c r="AR109" s="225">
        <v>0</v>
      </c>
      <c r="AS109" s="225">
        <v>0</v>
      </c>
      <c r="AT109" s="208">
        <f t="shared" si="472"/>
        <v>0</v>
      </c>
      <c r="AU109" s="93">
        <f t="shared" si="473"/>
        <v>0</v>
      </c>
      <c r="AW109" s="601"/>
      <c r="AX109" s="260" t="s">
        <v>181</v>
      </c>
      <c r="AY109" s="225">
        <v>0</v>
      </c>
      <c r="AZ109" s="225">
        <v>0</v>
      </c>
      <c r="BA109" s="225">
        <v>0</v>
      </c>
      <c r="BB109" s="225">
        <v>0</v>
      </c>
      <c r="BC109" s="3">
        <v>0</v>
      </c>
      <c r="BD109" s="3">
        <v>0</v>
      </c>
      <c r="BE109" s="3">
        <v>0</v>
      </c>
      <c r="BF109" s="3">
        <v>0</v>
      </c>
      <c r="BG109" s="3">
        <v>0</v>
      </c>
      <c r="BH109" s="225">
        <v>0</v>
      </c>
      <c r="BI109" s="225">
        <v>0</v>
      </c>
      <c r="BJ109" s="208">
        <f t="shared" si="474"/>
        <v>0</v>
      </c>
      <c r="BK109" s="93">
        <f t="shared" si="475"/>
        <v>0</v>
      </c>
      <c r="BM109">
        <v>0</v>
      </c>
      <c r="BN109">
        <v>0</v>
      </c>
      <c r="BO109">
        <v>0</v>
      </c>
      <c r="BP109">
        <v>0</v>
      </c>
      <c r="BQ109">
        <v>0</v>
      </c>
      <c r="BR109">
        <v>0</v>
      </c>
      <c r="BS109">
        <v>0</v>
      </c>
      <c r="BU109">
        <v>0</v>
      </c>
      <c r="BV109">
        <v>0</v>
      </c>
      <c r="BW109">
        <v>0</v>
      </c>
      <c r="BX109">
        <v>0</v>
      </c>
      <c r="BY109">
        <v>0</v>
      </c>
      <c r="BZ109">
        <v>0</v>
      </c>
      <c r="CA109">
        <v>0</v>
      </c>
      <c r="CC109">
        <v>0</v>
      </c>
      <c r="CD109">
        <v>0</v>
      </c>
      <c r="CE109">
        <v>0</v>
      </c>
      <c r="CF109">
        <v>0</v>
      </c>
      <c r="CG109">
        <v>0</v>
      </c>
      <c r="CH109">
        <v>0</v>
      </c>
      <c r="CI109">
        <v>0</v>
      </c>
      <c r="CK109">
        <v>0</v>
      </c>
      <c r="CL109">
        <v>0</v>
      </c>
      <c r="CM109">
        <v>0</v>
      </c>
      <c r="CN109">
        <v>0</v>
      </c>
      <c r="CO109">
        <v>0</v>
      </c>
      <c r="CP109">
        <v>0</v>
      </c>
      <c r="CQ109">
        <v>0</v>
      </c>
    </row>
    <row r="110" spans="1:95" x14ac:dyDescent="0.3">
      <c r="A110" s="601"/>
      <c r="B110" s="260" t="s">
        <v>182</v>
      </c>
      <c r="C110" s="225">
        <v>0</v>
      </c>
      <c r="D110" s="225">
        <v>0</v>
      </c>
      <c r="E110" s="225">
        <v>0</v>
      </c>
      <c r="F110" s="225">
        <v>0</v>
      </c>
      <c r="G110" s="3">
        <v>0</v>
      </c>
      <c r="H110" s="3">
        <v>0</v>
      </c>
      <c r="I110" s="3">
        <v>0</v>
      </c>
      <c r="J110" s="3">
        <v>0</v>
      </c>
      <c r="K110" s="3">
        <v>0</v>
      </c>
      <c r="L110" s="225">
        <v>0</v>
      </c>
      <c r="M110" s="225">
        <v>0</v>
      </c>
      <c r="N110" s="208">
        <f t="shared" si="476"/>
        <v>0</v>
      </c>
      <c r="O110" s="93">
        <f t="shared" si="470"/>
        <v>0</v>
      </c>
      <c r="Q110" s="601"/>
      <c r="R110" s="260" t="s">
        <v>182</v>
      </c>
      <c r="S110" s="225">
        <v>0</v>
      </c>
      <c r="T110" s="225">
        <v>0</v>
      </c>
      <c r="U110" s="225">
        <v>0</v>
      </c>
      <c r="V110" s="225">
        <v>0</v>
      </c>
      <c r="W110" s="3">
        <v>0</v>
      </c>
      <c r="X110" s="3">
        <v>0</v>
      </c>
      <c r="Y110" s="3">
        <v>0</v>
      </c>
      <c r="Z110" s="3">
        <v>0</v>
      </c>
      <c r="AA110" s="3">
        <v>0</v>
      </c>
      <c r="AB110" s="225">
        <v>0</v>
      </c>
      <c r="AC110" s="225">
        <v>0</v>
      </c>
      <c r="AD110" s="208">
        <f t="shared" si="477"/>
        <v>0</v>
      </c>
      <c r="AE110" s="93">
        <f t="shared" si="471"/>
        <v>0</v>
      </c>
      <c r="AG110" s="601"/>
      <c r="AH110" s="260" t="s">
        <v>182</v>
      </c>
      <c r="AI110" s="225">
        <v>0</v>
      </c>
      <c r="AJ110" s="225">
        <v>0</v>
      </c>
      <c r="AK110" s="225">
        <v>0</v>
      </c>
      <c r="AL110" s="225">
        <v>0</v>
      </c>
      <c r="AM110" s="3">
        <v>0</v>
      </c>
      <c r="AN110" s="3">
        <v>0</v>
      </c>
      <c r="AO110" s="3">
        <v>0</v>
      </c>
      <c r="AP110" s="3">
        <v>0</v>
      </c>
      <c r="AQ110" s="3">
        <v>0</v>
      </c>
      <c r="AR110" s="225">
        <v>0</v>
      </c>
      <c r="AS110" s="225">
        <v>0</v>
      </c>
      <c r="AT110" s="208">
        <f t="shared" si="472"/>
        <v>0</v>
      </c>
      <c r="AU110" s="93">
        <f t="shared" si="473"/>
        <v>0</v>
      </c>
      <c r="AW110" s="601"/>
      <c r="AX110" s="260" t="s">
        <v>182</v>
      </c>
      <c r="AY110" s="225">
        <v>0</v>
      </c>
      <c r="AZ110" s="225">
        <v>0</v>
      </c>
      <c r="BA110" s="225">
        <v>0</v>
      </c>
      <c r="BB110" s="225">
        <v>0</v>
      </c>
      <c r="BC110" s="3">
        <v>0</v>
      </c>
      <c r="BD110" s="3">
        <v>0</v>
      </c>
      <c r="BE110" s="3">
        <v>0</v>
      </c>
      <c r="BF110" s="3">
        <v>0</v>
      </c>
      <c r="BG110" s="3">
        <v>0</v>
      </c>
      <c r="BH110" s="225">
        <v>0</v>
      </c>
      <c r="BI110" s="225">
        <v>0</v>
      </c>
      <c r="BJ110" s="208">
        <f t="shared" si="474"/>
        <v>0</v>
      </c>
      <c r="BK110" s="93">
        <f t="shared" si="475"/>
        <v>0</v>
      </c>
      <c r="BM110">
        <v>0</v>
      </c>
      <c r="BN110">
        <v>0</v>
      </c>
      <c r="BO110">
        <v>0</v>
      </c>
      <c r="BP110">
        <v>0</v>
      </c>
      <c r="BQ110">
        <v>0</v>
      </c>
      <c r="BR110">
        <v>0</v>
      </c>
      <c r="BS110">
        <v>0</v>
      </c>
      <c r="BU110">
        <v>0</v>
      </c>
      <c r="BV110">
        <v>0</v>
      </c>
      <c r="BW110">
        <v>0</v>
      </c>
      <c r="BX110">
        <v>0</v>
      </c>
      <c r="BY110">
        <v>0</v>
      </c>
      <c r="BZ110">
        <v>0</v>
      </c>
      <c r="CA110">
        <v>0</v>
      </c>
      <c r="CC110">
        <v>0</v>
      </c>
      <c r="CD110">
        <v>0</v>
      </c>
      <c r="CE110">
        <v>0</v>
      </c>
      <c r="CF110">
        <v>0</v>
      </c>
      <c r="CG110">
        <v>0</v>
      </c>
      <c r="CH110">
        <v>0</v>
      </c>
      <c r="CI110">
        <v>0</v>
      </c>
      <c r="CK110">
        <v>0</v>
      </c>
      <c r="CL110">
        <v>0</v>
      </c>
      <c r="CM110">
        <v>0</v>
      </c>
      <c r="CN110">
        <v>0</v>
      </c>
      <c r="CO110">
        <v>0</v>
      </c>
      <c r="CP110">
        <v>0</v>
      </c>
      <c r="CQ110">
        <v>0</v>
      </c>
    </row>
    <row r="111" spans="1:95" x14ac:dyDescent="0.3">
      <c r="A111" s="601"/>
      <c r="B111" s="260" t="s">
        <v>183</v>
      </c>
      <c r="C111" s="225">
        <v>0</v>
      </c>
      <c r="D111" s="225">
        <v>0</v>
      </c>
      <c r="E111" s="225">
        <v>0</v>
      </c>
      <c r="F111" s="225">
        <v>0</v>
      </c>
      <c r="G111" s="3">
        <v>0</v>
      </c>
      <c r="H111" s="3">
        <v>0</v>
      </c>
      <c r="I111" s="3">
        <v>0</v>
      </c>
      <c r="J111" s="3">
        <v>0</v>
      </c>
      <c r="K111" s="3">
        <v>0</v>
      </c>
      <c r="L111" s="225">
        <v>0</v>
      </c>
      <c r="M111" s="225">
        <v>0</v>
      </c>
      <c r="N111" s="208">
        <f t="shared" si="476"/>
        <v>0</v>
      </c>
      <c r="O111" s="93">
        <f t="shared" si="470"/>
        <v>0</v>
      </c>
      <c r="Q111" s="601"/>
      <c r="R111" s="260" t="s">
        <v>183</v>
      </c>
      <c r="S111" s="225">
        <v>0</v>
      </c>
      <c r="T111" s="225">
        <v>0</v>
      </c>
      <c r="U111" s="225">
        <v>0</v>
      </c>
      <c r="V111" s="225">
        <v>0</v>
      </c>
      <c r="W111" s="3">
        <v>0</v>
      </c>
      <c r="X111" s="3">
        <v>0</v>
      </c>
      <c r="Y111" s="3">
        <v>0</v>
      </c>
      <c r="Z111" s="3">
        <v>0</v>
      </c>
      <c r="AA111" s="3">
        <v>0</v>
      </c>
      <c r="AB111" s="225">
        <v>0</v>
      </c>
      <c r="AC111" s="225">
        <v>0</v>
      </c>
      <c r="AD111" s="208">
        <f t="shared" si="477"/>
        <v>0</v>
      </c>
      <c r="AE111" s="93">
        <f t="shared" si="471"/>
        <v>0</v>
      </c>
      <c r="AG111" s="601"/>
      <c r="AH111" s="260" t="s">
        <v>183</v>
      </c>
      <c r="AI111" s="225">
        <v>0</v>
      </c>
      <c r="AJ111" s="225">
        <v>0</v>
      </c>
      <c r="AK111" s="225">
        <v>0</v>
      </c>
      <c r="AL111" s="225">
        <v>0</v>
      </c>
      <c r="AM111" s="3">
        <v>0</v>
      </c>
      <c r="AN111" s="3">
        <v>0</v>
      </c>
      <c r="AO111" s="3">
        <v>0</v>
      </c>
      <c r="AP111" s="3">
        <v>0</v>
      </c>
      <c r="AQ111" s="3">
        <v>0</v>
      </c>
      <c r="AR111" s="225">
        <v>0</v>
      </c>
      <c r="AS111" s="225">
        <v>0</v>
      </c>
      <c r="AT111" s="208">
        <f t="shared" si="472"/>
        <v>0</v>
      </c>
      <c r="AU111" s="93">
        <f t="shared" si="473"/>
        <v>0</v>
      </c>
      <c r="AW111" s="601"/>
      <c r="AX111" s="260" t="s">
        <v>183</v>
      </c>
      <c r="AY111" s="225">
        <v>0</v>
      </c>
      <c r="AZ111" s="225">
        <v>0</v>
      </c>
      <c r="BA111" s="225">
        <v>0</v>
      </c>
      <c r="BB111" s="225">
        <v>0</v>
      </c>
      <c r="BC111" s="3">
        <v>0</v>
      </c>
      <c r="BD111" s="3">
        <v>0</v>
      </c>
      <c r="BE111" s="3">
        <v>0</v>
      </c>
      <c r="BF111" s="3">
        <v>0</v>
      </c>
      <c r="BG111" s="3">
        <v>0</v>
      </c>
      <c r="BH111" s="225">
        <v>0</v>
      </c>
      <c r="BI111" s="225">
        <v>0</v>
      </c>
      <c r="BJ111" s="208">
        <f t="shared" si="474"/>
        <v>0</v>
      </c>
      <c r="BK111" s="93">
        <f t="shared" si="475"/>
        <v>0</v>
      </c>
      <c r="BM111">
        <v>0</v>
      </c>
      <c r="BN111">
        <v>0</v>
      </c>
      <c r="BO111">
        <v>0</v>
      </c>
      <c r="BP111">
        <v>0</v>
      </c>
      <c r="BQ111">
        <v>0</v>
      </c>
      <c r="BR111">
        <v>0</v>
      </c>
      <c r="BS111">
        <v>0</v>
      </c>
      <c r="BU111">
        <v>0</v>
      </c>
      <c r="BV111">
        <v>0</v>
      </c>
      <c r="BW111">
        <v>0</v>
      </c>
      <c r="BX111">
        <v>0</v>
      </c>
      <c r="BY111">
        <v>0</v>
      </c>
      <c r="BZ111">
        <v>0</v>
      </c>
      <c r="CA111">
        <v>0</v>
      </c>
      <c r="CC111">
        <v>0</v>
      </c>
      <c r="CD111">
        <v>0</v>
      </c>
      <c r="CE111">
        <v>0</v>
      </c>
      <c r="CF111">
        <v>0</v>
      </c>
      <c r="CG111">
        <v>0</v>
      </c>
      <c r="CH111">
        <v>0</v>
      </c>
      <c r="CI111">
        <v>0</v>
      </c>
      <c r="CK111">
        <v>0</v>
      </c>
      <c r="CL111">
        <v>0</v>
      </c>
      <c r="CM111">
        <v>0</v>
      </c>
      <c r="CN111">
        <v>0</v>
      </c>
      <c r="CO111">
        <v>0</v>
      </c>
      <c r="CP111">
        <v>0</v>
      </c>
      <c r="CQ111">
        <v>0</v>
      </c>
    </row>
    <row r="112" spans="1:95" ht="15" thickBot="1" x14ac:dyDescent="0.35">
      <c r="A112" s="602"/>
      <c r="B112" s="260" t="s">
        <v>184</v>
      </c>
      <c r="C112" s="225">
        <v>0</v>
      </c>
      <c r="D112" s="225">
        <v>0</v>
      </c>
      <c r="E112" s="225">
        <v>0</v>
      </c>
      <c r="F112" s="225">
        <v>0</v>
      </c>
      <c r="G112" s="3">
        <v>0</v>
      </c>
      <c r="H112" s="3">
        <v>0</v>
      </c>
      <c r="I112" s="3">
        <v>0</v>
      </c>
      <c r="J112" s="3">
        <v>0</v>
      </c>
      <c r="K112" s="3">
        <v>0</v>
      </c>
      <c r="L112" s="225">
        <v>0</v>
      </c>
      <c r="M112" s="225">
        <v>0</v>
      </c>
      <c r="N112" s="208">
        <f t="shared" si="476"/>
        <v>0</v>
      </c>
      <c r="O112" s="93">
        <f t="shared" si="470"/>
        <v>0</v>
      </c>
      <c r="Q112" s="602"/>
      <c r="R112" s="260" t="s">
        <v>184</v>
      </c>
      <c r="S112" s="225">
        <v>0</v>
      </c>
      <c r="T112" s="225">
        <v>0</v>
      </c>
      <c r="U112" s="225">
        <v>0</v>
      </c>
      <c r="V112" s="225">
        <v>0</v>
      </c>
      <c r="W112" s="3">
        <v>0</v>
      </c>
      <c r="X112" s="3">
        <v>0</v>
      </c>
      <c r="Y112" s="3">
        <v>0</v>
      </c>
      <c r="Z112" s="3">
        <v>0</v>
      </c>
      <c r="AA112" s="3">
        <v>0</v>
      </c>
      <c r="AB112" s="225">
        <v>0</v>
      </c>
      <c r="AC112" s="225">
        <v>0</v>
      </c>
      <c r="AD112" s="208">
        <f t="shared" si="477"/>
        <v>0</v>
      </c>
      <c r="AE112" s="93">
        <f t="shared" si="471"/>
        <v>0</v>
      </c>
      <c r="AG112" s="602"/>
      <c r="AH112" s="260" t="s">
        <v>184</v>
      </c>
      <c r="AI112" s="225">
        <v>0</v>
      </c>
      <c r="AJ112" s="225">
        <v>0</v>
      </c>
      <c r="AK112" s="225">
        <v>0</v>
      </c>
      <c r="AL112" s="225">
        <v>0</v>
      </c>
      <c r="AM112" s="3">
        <v>0</v>
      </c>
      <c r="AN112" s="3">
        <v>0</v>
      </c>
      <c r="AO112" s="3">
        <v>0</v>
      </c>
      <c r="AP112" s="3">
        <v>0</v>
      </c>
      <c r="AQ112" s="3">
        <v>0</v>
      </c>
      <c r="AR112" s="225">
        <v>0</v>
      </c>
      <c r="AS112" s="225">
        <v>0</v>
      </c>
      <c r="AT112" s="208">
        <f t="shared" si="472"/>
        <v>0</v>
      </c>
      <c r="AU112" s="93">
        <f t="shared" si="473"/>
        <v>0</v>
      </c>
      <c r="AW112" s="602"/>
      <c r="AX112" s="260" t="s">
        <v>184</v>
      </c>
      <c r="AY112" s="225">
        <v>0</v>
      </c>
      <c r="AZ112" s="225">
        <v>0</v>
      </c>
      <c r="BA112" s="225">
        <v>0</v>
      </c>
      <c r="BB112" s="225">
        <v>0</v>
      </c>
      <c r="BC112" s="3">
        <v>0</v>
      </c>
      <c r="BD112" s="3">
        <v>0</v>
      </c>
      <c r="BE112" s="3">
        <v>0</v>
      </c>
      <c r="BF112" s="3">
        <v>0</v>
      </c>
      <c r="BG112" s="3">
        <v>0</v>
      </c>
      <c r="BH112" s="225">
        <v>0</v>
      </c>
      <c r="BI112" s="225">
        <v>0</v>
      </c>
      <c r="BJ112" s="208">
        <f t="shared" si="474"/>
        <v>0</v>
      </c>
      <c r="BK112" s="93">
        <f t="shared" si="475"/>
        <v>0</v>
      </c>
      <c r="BM112">
        <v>0</v>
      </c>
      <c r="BN112">
        <v>0</v>
      </c>
      <c r="BO112">
        <v>0</v>
      </c>
      <c r="BP112">
        <v>0</v>
      </c>
      <c r="BQ112">
        <v>0</v>
      </c>
      <c r="BR112">
        <v>0</v>
      </c>
      <c r="BS112">
        <v>0</v>
      </c>
      <c r="BU112">
        <v>0</v>
      </c>
      <c r="BV112">
        <v>0</v>
      </c>
      <c r="BW112">
        <v>0</v>
      </c>
      <c r="BX112">
        <v>0</v>
      </c>
      <c r="BY112">
        <v>0</v>
      </c>
      <c r="BZ112">
        <v>0</v>
      </c>
      <c r="CA112">
        <v>0</v>
      </c>
      <c r="CC112">
        <v>0</v>
      </c>
      <c r="CD112">
        <v>0</v>
      </c>
      <c r="CE112">
        <v>0</v>
      </c>
      <c r="CF112">
        <v>0</v>
      </c>
      <c r="CG112">
        <v>0</v>
      </c>
      <c r="CH112">
        <v>0</v>
      </c>
      <c r="CI112">
        <v>0</v>
      </c>
      <c r="CK112">
        <v>0</v>
      </c>
      <c r="CL112">
        <v>0</v>
      </c>
      <c r="CM112">
        <v>0</v>
      </c>
      <c r="CN112">
        <v>0</v>
      </c>
      <c r="CO112">
        <v>0</v>
      </c>
      <c r="CP112">
        <v>0</v>
      </c>
      <c r="CQ112">
        <v>0</v>
      </c>
    </row>
    <row r="113" spans="1:95" ht="15" thickBot="1" x14ac:dyDescent="0.35">
      <c r="B113" s="261" t="s">
        <v>139</v>
      </c>
      <c r="C113" s="252">
        <f>SUM(C100:C112)</f>
        <v>0</v>
      </c>
      <c r="D113" s="252">
        <f t="shared" ref="D113" si="478">SUM(D100:D112)</f>
        <v>0</v>
      </c>
      <c r="E113" s="252">
        <f t="shared" ref="E113" si="479">SUM(E100:E112)</f>
        <v>0</v>
      </c>
      <c r="F113" s="252">
        <f t="shared" ref="F113" si="480">SUM(F100:F112)</f>
        <v>0</v>
      </c>
      <c r="G113" s="252">
        <f t="shared" ref="G113" si="481">SUM(G100:G112)</f>
        <v>0</v>
      </c>
      <c r="H113" s="252">
        <f t="shared" ref="H113" si="482">SUM(H100:H112)</f>
        <v>0</v>
      </c>
      <c r="I113" s="252">
        <f t="shared" ref="I113" si="483">SUM(I100:I112)</f>
        <v>0</v>
      </c>
      <c r="J113" s="252">
        <f t="shared" ref="J113" si="484">SUM(J100:J112)</f>
        <v>0</v>
      </c>
      <c r="K113" s="252">
        <f t="shared" ref="K113" si="485">SUM(K100:K112)</f>
        <v>0</v>
      </c>
      <c r="L113" s="252">
        <f t="shared" ref="L113" si="486">SUM(L100:L112)</f>
        <v>0</v>
      </c>
      <c r="M113" s="252">
        <f t="shared" ref="M113" si="487">SUM(M100:M112)</f>
        <v>0</v>
      </c>
      <c r="N113" s="263">
        <f t="shared" ref="N113" si="488">SUM(N100:N112)</f>
        <v>1393.1939113859185</v>
      </c>
      <c r="O113" s="96">
        <f t="shared" si="470"/>
        <v>1393.1939113859185</v>
      </c>
      <c r="P113" s="456">
        <f>SUM(C100:N112)</f>
        <v>1393.1939113859185</v>
      </c>
      <c r="Q113" s="97"/>
      <c r="R113" s="261" t="s">
        <v>139</v>
      </c>
      <c r="S113" s="252">
        <f>SUM(S100:S112)</f>
        <v>0</v>
      </c>
      <c r="T113" s="252">
        <f t="shared" ref="T113" si="489">SUM(T100:T112)</f>
        <v>0</v>
      </c>
      <c r="U113" s="252">
        <f t="shared" ref="U113" si="490">SUM(U100:U112)</f>
        <v>0</v>
      </c>
      <c r="V113" s="252">
        <f t="shared" ref="V113" si="491">SUM(V100:V112)</f>
        <v>0</v>
      </c>
      <c r="W113" s="252">
        <f t="shared" ref="W113" si="492">SUM(W100:W112)</f>
        <v>0</v>
      </c>
      <c r="X113" s="252">
        <f t="shared" ref="X113" si="493">SUM(X100:X112)</f>
        <v>0</v>
      </c>
      <c r="Y113" s="252">
        <f t="shared" ref="Y113" si="494">SUM(Y100:Y112)</f>
        <v>0</v>
      </c>
      <c r="Z113" s="252">
        <f t="shared" ref="Z113" si="495">SUM(Z100:Z112)</f>
        <v>0</v>
      </c>
      <c r="AA113" s="252">
        <f t="shared" ref="AA113" si="496">SUM(AA100:AA112)</f>
        <v>0</v>
      </c>
      <c r="AB113" s="252">
        <f t="shared" ref="AB113" si="497">SUM(AB100:AB112)</f>
        <v>128548.71104999995</v>
      </c>
      <c r="AC113" s="252">
        <f t="shared" ref="AC113" si="498">SUM(AC100:AC112)</f>
        <v>482.9204999999929</v>
      </c>
      <c r="AD113" s="263">
        <f t="shared" ref="AD113" si="499">SUM(AD100:AD112)</f>
        <v>63452.81119554404</v>
      </c>
      <c r="AE113" s="96">
        <f t="shared" si="471"/>
        <v>192484.44274554399</v>
      </c>
      <c r="AF113" s="456">
        <f>SUM(S100:AD112)</f>
        <v>192484.44274554399</v>
      </c>
      <c r="AG113" s="97"/>
      <c r="AH113" s="261" t="s">
        <v>139</v>
      </c>
      <c r="AI113" s="252">
        <f>SUM(AI100:AI112)</f>
        <v>0</v>
      </c>
      <c r="AJ113" s="252">
        <f t="shared" ref="AJ113" si="500">SUM(AJ100:AJ112)</f>
        <v>0</v>
      </c>
      <c r="AK113" s="252">
        <f t="shared" ref="AK113" si="501">SUM(AK100:AK112)</f>
        <v>0</v>
      </c>
      <c r="AL113" s="252">
        <f t="shared" ref="AL113" si="502">SUM(AL100:AL112)</f>
        <v>0</v>
      </c>
      <c r="AM113" s="252">
        <f t="shared" ref="AM113" si="503">SUM(AM100:AM112)</f>
        <v>0</v>
      </c>
      <c r="AN113" s="252">
        <f t="shared" ref="AN113" si="504">SUM(AN100:AN112)</f>
        <v>0</v>
      </c>
      <c r="AO113" s="252">
        <f t="shared" ref="AO113" si="505">SUM(AO100:AO112)</f>
        <v>0</v>
      </c>
      <c r="AP113" s="252">
        <f t="shared" ref="AP113" si="506">SUM(AP100:AP112)</f>
        <v>0</v>
      </c>
      <c r="AQ113" s="252">
        <f t="shared" ref="AQ113" si="507">SUM(AQ100:AQ112)</f>
        <v>0</v>
      </c>
      <c r="AR113" s="252">
        <f t="shared" ref="AR113" si="508">SUM(AR100:AR112)</f>
        <v>54153.899800000043</v>
      </c>
      <c r="AS113" s="252">
        <f t="shared" ref="AS113" si="509">SUM(AS100:AS112)</f>
        <v>0</v>
      </c>
      <c r="AT113" s="263">
        <f t="shared" ref="AT113" si="510">SUM(AT100:AT112)</f>
        <v>107257.07551999995</v>
      </c>
      <c r="AU113" s="96">
        <f t="shared" si="473"/>
        <v>161410.97532</v>
      </c>
      <c r="AV113" s="456">
        <f>SUM(AI100:AT112)</f>
        <v>161410.97532</v>
      </c>
      <c r="AW113" s="97"/>
      <c r="AX113" s="261" t="s">
        <v>139</v>
      </c>
      <c r="AY113" s="252">
        <f>SUM(AY100:AY112)</f>
        <v>0</v>
      </c>
      <c r="AZ113" s="252">
        <f t="shared" ref="AZ113" si="511">SUM(AZ100:AZ112)</f>
        <v>0</v>
      </c>
      <c r="BA113" s="252">
        <f t="shared" ref="BA113" si="512">SUM(BA100:BA112)</f>
        <v>0</v>
      </c>
      <c r="BB113" s="252">
        <f t="shared" ref="BB113" si="513">SUM(BB100:BB112)</f>
        <v>0</v>
      </c>
      <c r="BC113" s="252">
        <f t="shared" ref="BC113" si="514">SUM(BC100:BC112)</f>
        <v>0</v>
      </c>
      <c r="BD113" s="252">
        <f t="shared" ref="BD113" si="515">SUM(BD100:BD112)</f>
        <v>0</v>
      </c>
      <c r="BE113" s="252">
        <f t="shared" ref="BE113" si="516">SUM(BE100:BE112)</f>
        <v>0</v>
      </c>
      <c r="BF113" s="252">
        <f t="shared" ref="BF113" si="517">SUM(BF100:BF112)</f>
        <v>0</v>
      </c>
      <c r="BG113" s="252">
        <f t="shared" ref="BG113" si="518">SUM(BG100:BG112)</f>
        <v>0</v>
      </c>
      <c r="BH113" s="252">
        <f t="shared" ref="BH113" si="519">SUM(BH100:BH112)</f>
        <v>35041.199999999968</v>
      </c>
      <c r="BI113" s="252">
        <f t="shared" ref="BI113" si="520">SUM(BI100:BI112)</f>
        <v>0</v>
      </c>
      <c r="BJ113" s="263">
        <f t="shared" ref="BJ113" si="521">SUM(BJ100:BJ112)</f>
        <v>9944.9100000000326</v>
      </c>
      <c r="BK113" s="96">
        <f t="shared" si="475"/>
        <v>44986.11</v>
      </c>
      <c r="BL113" s="456">
        <f>SUM(AY100:BJ112)</f>
        <v>44986.11</v>
      </c>
      <c r="BM113">
        <f t="shared" ref="BM113" si="522">SUM(BM100:BM112)</f>
        <v>0</v>
      </c>
      <c r="BN113">
        <f t="shared" ref="BN113" si="523">SUM(BN100:BN112)</f>
        <v>1393.1939113859185</v>
      </c>
      <c r="BO113">
        <f t="shared" ref="BO113" si="524">SUM(BO100:BO112)</f>
        <v>0</v>
      </c>
      <c r="BP113">
        <f t="shared" ref="BP113" si="525">SUM(BP100:BP112)</f>
        <v>0</v>
      </c>
      <c r="BQ113">
        <f t="shared" ref="BQ113" si="526">SUM(BQ100:BQ112)</f>
        <v>0</v>
      </c>
      <c r="BR113">
        <f t="shared" ref="BR113" si="527">SUM(BR100:BR112)</f>
        <v>0</v>
      </c>
      <c r="BS113">
        <f t="shared" ref="BS113" si="528">SUM(BS100:BS112)</f>
        <v>0</v>
      </c>
      <c r="BU113">
        <f t="shared" ref="BU113" si="529">SUM(BU100:BU112)</f>
        <v>0</v>
      </c>
      <c r="BV113">
        <f t="shared" ref="BV113" si="530">SUM(BV100:BV112)</f>
        <v>63452.81119554404</v>
      </c>
      <c r="BW113">
        <f t="shared" ref="BW113" si="531">SUM(BW100:BW112)</f>
        <v>0</v>
      </c>
      <c r="BX113">
        <f t="shared" ref="BX113" si="532">SUM(BX100:BX112)</f>
        <v>0</v>
      </c>
      <c r="BY113">
        <f t="shared" ref="BY113" si="533">SUM(BY100:BY112)</f>
        <v>0</v>
      </c>
      <c r="BZ113">
        <f t="shared" ref="BZ113" si="534">SUM(BZ100:BZ112)</f>
        <v>0</v>
      </c>
      <c r="CA113">
        <f t="shared" ref="CA113" si="535">SUM(CA100:CA112)</f>
        <v>0</v>
      </c>
      <c r="CC113">
        <f t="shared" ref="CC113" si="536">SUM(CC100:CC112)</f>
        <v>0</v>
      </c>
      <c r="CD113">
        <f t="shared" ref="CD113" si="537">SUM(CD100:CD112)</f>
        <v>107257.07551999995</v>
      </c>
      <c r="CE113">
        <f t="shared" ref="CE113" si="538">SUM(CE100:CE112)</f>
        <v>0</v>
      </c>
      <c r="CF113">
        <f t="shared" ref="CF113" si="539">SUM(CF100:CF112)</f>
        <v>0</v>
      </c>
      <c r="CG113">
        <f t="shared" ref="CG113" si="540">SUM(CG100:CG112)</f>
        <v>0</v>
      </c>
      <c r="CH113">
        <f t="shared" ref="CH113" si="541">SUM(CH100:CH112)</f>
        <v>0</v>
      </c>
      <c r="CI113">
        <f t="shared" ref="CI113" si="542">SUM(CI100:CI112)</f>
        <v>0</v>
      </c>
      <c r="CK113">
        <f t="shared" ref="CK113" si="543">SUM(CK100:CK112)</f>
        <v>0</v>
      </c>
      <c r="CL113">
        <f t="shared" ref="CL113" si="544">SUM(CL100:CL112)</f>
        <v>9944.9100000000326</v>
      </c>
      <c r="CM113">
        <f t="shared" ref="CM113" si="545">SUM(CM100:CM112)</f>
        <v>0</v>
      </c>
      <c r="CN113">
        <f t="shared" ref="CN113" si="546">SUM(CN100:CN112)</f>
        <v>0</v>
      </c>
      <c r="CO113">
        <f t="shared" ref="CO113" si="547">SUM(CO100:CO112)</f>
        <v>0</v>
      </c>
      <c r="CP113">
        <f t="shared" ref="CP113" si="548">SUM(CP100:CP112)</f>
        <v>0</v>
      </c>
      <c r="CQ113">
        <f t="shared" ref="CQ113" si="549">SUM(CQ100:CQ112)</f>
        <v>0</v>
      </c>
    </row>
    <row r="114" spans="1:95" ht="21.6" thickBot="1" x14ac:dyDescent="0.35">
      <c r="A114" s="98"/>
      <c r="P114" s="136"/>
      <c r="Q114" s="98"/>
      <c r="AF114" s="136"/>
      <c r="AG114" s="98"/>
      <c r="AV114" s="136"/>
      <c r="AW114" s="98"/>
      <c r="BL114" s="136"/>
    </row>
    <row r="115" spans="1:95" ht="21.6" thickBot="1" x14ac:dyDescent="0.35">
      <c r="A115" s="98"/>
      <c r="B115" s="247" t="s">
        <v>117</v>
      </c>
      <c r="C115" s="248">
        <v>43850</v>
      </c>
      <c r="D115" s="248">
        <v>43882</v>
      </c>
      <c r="E115" s="248">
        <v>43914</v>
      </c>
      <c r="F115" s="248">
        <v>43946</v>
      </c>
      <c r="G115" s="248">
        <v>43978</v>
      </c>
      <c r="H115" s="248">
        <v>44010</v>
      </c>
      <c r="I115" s="248">
        <v>44042</v>
      </c>
      <c r="J115" s="248">
        <v>44074</v>
      </c>
      <c r="K115" s="248">
        <v>44076</v>
      </c>
      <c r="L115" s="248">
        <v>44107</v>
      </c>
      <c r="M115" s="248">
        <v>44140</v>
      </c>
      <c r="N115" s="255" t="s">
        <v>126</v>
      </c>
      <c r="O115" s="249" t="s">
        <v>44</v>
      </c>
      <c r="P115" s="136"/>
      <c r="Q115" s="98"/>
      <c r="R115" s="247" t="s">
        <v>117</v>
      </c>
      <c r="S115" s="248">
        <v>43850</v>
      </c>
      <c r="T115" s="248">
        <v>43882</v>
      </c>
      <c r="U115" s="248">
        <v>43914</v>
      </c>
      <c r="V115" s="248">
        <v>43946</v>
      </c>
      <c r="W115" s="248">
        <v>43978</v>
      </c>
      <c r="X115" s="248">
        <v>44010</v>
      </c>
      <c r="Y115" s="248">
        <v>44042</v>
      </c>
      <c r="Z115" s="248">
        <v>44074</v>
      </c>
      <c r="AA115" s="248">
        <v>44076</v>
      </c>
      <c r="AB115" s="248">
        <v>44107</v>
      </c>
      <c r="AC115" s="248">
        <v>44140</v>
      </c>
      <c r="AD115" s="255" t="s">
        <v>126</v>
      </c>
      <c r="AE115" s="249" t="s">
        <v>44</v>
      </c>
      <c r="AF115" s="136"/>
      <c r="AG115" s="98"/>
      <c r="AH115" s="247" t="s">
        <v>117</v>
      </c>
      <c r="AI115" s="248">
        <v>43850</v>
      </c>
      <c r="AJ115" s="248">
        <v>43882</v>
      </c>
      <c r="AK115" s="248">
        <v>43914</v>
      </c>
      <c r="AL115" s="248">
        <v>43946</v>
      </c>
      <c r="AM115" s="248">
        <v>43978</v>
      </c>
      <c r="AN115" s="248">
        <v>44010</v>
      </c>
      <c r="AO115" s="248">
        <v>44042</v>
      </c>
      <c r="AP115" s="248">
        <v>44074</v>
      </c>
      <c r="AQ115" s="248">
        <v>44076</v>
      </c>
      <c r="AR115" s="248">
        <v>44107</v>
      </c>
      <c r="AS115" s="248">
        <v>44140</v>
      </c>
      <c r="AT115" s="255" t="s">
        <v>126</v>
      </c>
      <c r="AU115" s="249" t="s">
        <v>44</v>
      </c>
      <c r="AV115" s="136"/>
      <c r="AW115" s="98"/>
      <c r="AX115" s="247" t="s">
        <v>117</v>
      </c>
      <c r="AY115" s="248">
        <v>43850</v>
      </c>
      <c r="AZ115" s="248">
        <v>43882</v>
      </c>
      <c r="BA115" s="248">
        <v>43914</v>
      </c>
      <c r="BB115" s="248">
        <v>43946</v>
      </c>
      <c r="BC115" s="248">
        <v>43978</v>
      </c>
      <c r="BD115" s="248">
        <v>44010</v>
      </c>
      <c r="BE115" s="248">
        <v>44042</v>
      </c>
      <c r="BF115" s="248">
        <v>44074</v>
      </c>
      <c r="BG115" s="248">
        <v>44076</v>
      </c>
      <c r="BH115" s="248">
        <v>44107</v>
      </c>
      <c r="BI115" s="248">
        <v>44140</v>
      </c>
      <c r="BJ115" s="255" t="s">
        <v>126</v>
      </c>
      <c r="BK115" s="249" t="s">
        <v>44</v>
      </c>
      <c r="BL115" s="136"/>
      <c r="BM115" s="48">
        <v>44166</v>
      </c>
      <c r="BN115" s="48">
        <v>44197</v>
      </c>
      <c r="BO115" s="48">
        <v>44228</v>
      </c>
      <c r="BP115" s="48">
        <v>44256</v>
      </c>
      <c r="BQ115" s="48">
        <v>44287</v>
      </c>
      <c r="BR115" s="48">
        <v>44317</v>
      </c>
      <c r="BS115" s="48">
        <v>44348</v>
      </c>
      <c r="BU115" s="48">
        <v>44166</v>
      </c>
      <c r="BV115" s="48">
        <v>44197</v>
      </c>
      <c r="BW115" s="48">
        <v>44228</v>
      </c>
      <c r="BX115" s="48">
        <v>44256</v>
      </c>
      <c r="BY115" s="48">
        <v>44287</v>
      </c>
      <c r="BZ115" s="48">
        <v>44317</v>
      </c>
      <c r="CA115" s="48">
        <v>44348</v>
      </c>
      <c r="CC115" s="48">
        <v>44166</v>
      </c>
      <c r="CD115" s="48">
        <v>44197</v>
      </c>
      <c r="CE115" s="48">
        <v>44228</v>
      </c>
      <c r="CF115" s="48">
        <v>44256</v>
      </c>
      <c r="CG115" s="48">
        <v>44287</v>
      </c>
      <c r="CH115" s="48">
        <v>44317</v>
      </c>
      <c r="CI115" s="48">
        <v>44348</v>
      </c>
      <c r="CK115" s="48">
        <v>44166</v>
      </c>
      <c r="CL115" s="48">
        <v>44197</v>
      </c>
      <c r="CM115" s="48">
        <v>44228</v>
      </c>
      <c r="CN115" s="48">
        <v>44256</v>
      </c>
      <c r="CO115" s="48">
        <v>44287</v>
      </c>
      <c r="CP115" s="48">
        <v>44317</v>
      </c>
      <c r="CQ115" s="48">
        <v>44348</v>
      </c>
    </row>
    <row r="116" spans="1:95" ht="15" customHeight="1" x14ac:dyDescent="0.3">
      <c r="A116" s="603" t="s">
        <v>191</v>
      </c>
      <c r="B116" s="260" t="s">
        <v>172</v>
      </c>
      <c r="C116" s="3">
        <v>0</v>
      </c>
      <c r="D116" s="3">
        <v>0</v>
      </c>
      <c r="E116" s="3">
        <v>0</v>
      </c>
      <c r="F116" s="3">
        <v>0</v>
      </c>
      <c r="G116" s="3">
        <v>0</v>
      </c>
      <c r="H116" s="3">
        <v>0</v>
      </c>
      <c r="I116" s="3">
        <v>0</v>
      </c>
      <c r="J116" s="3">
        <v>0</v>
      </c>
      <c r="K116" s="3">
        <v>0</v>
      </c>
      <c r="L116" s="3">
        <v>0</v>
      </c>
      <c r="M116" s="3">
        <v>0</v>
      </c>
      <c r="N116" s="208">
        <f>SUM(BM116:BS116)</f>
        <v>0</v>
      </c>
      <c r="O116" s="93">
        <f t="shared" ref="O116:O129" si="550">SUM(C116:N116)</f>
        <v>0</v>
      </c>
      <c r="P116" s="136"/>
      <c r="Q116" s="603" t="s">
        <v>191</v>
      </c>
      <c r="R116" s="260" t="s">
        <v>172</v>
      </c>
      <c r="S116" s="3">
        <v>0</v>
      </c>
      <c r="T116" s="3">
        <v>0</v>
      </c>
      <c r="U116" s="3">
        <v>0</v>
      </c>
      <c r="V116" s="3">
        <v>0</v>
      </c>
      <c r="W116" s="3">
        <v>0</v>
      </c>
      <c r="X116" s="3">
        <v>0</v>
      </c>
      <c r="Y116" s="3">
        <v>0</v>
      </c>
      <c r="Z116" s="3">
        <v>0</v>
      </c>
      <c r="AA116" s="3">
        <v>0</v>
      </c>
      <c r="AB116" s="3">
        <v>0</v>
      </c>
      <c r="AC116" s="3">
        <v>0</v>
      </c>
      <c r="AD116" s="208">
        <f>SUM(BU116:CA116)</f>
        <v>0</v>
      </c>
      <c r="AE116" s="93">
        <f t="shared" ref="AE116:AE129" si="551">SUM(S116:AD116)</f>
        <v>0</v>
      </c>
      <c r="AF116" s="136"/>
      <c r="AG116" s="603" t="s">
        <v>191</v>
      </c>
      <c r="AH116" s="260" t="s">
        <v>172</v>
      </c>
      <c r="AI116" s="3">
        <v>0</v>
      </c>
      <c r="AJ116" s="3">
        <v>0</v>
      </c>
      <c r="AK116" s="3">
        <v>0</v>
      </c>
      <c r="AL116" s="3">
        <v>0</v>
      </c>
      <c r="AM116" s="3">
        <v>0</v>
      </c>
      <c r="AN116" s="3">
        <v>0</v>
      </c>
      <c r="AO116" s="3">
        <v>0</v>
      </c>
      <c r="AP116" s="3">
        <v>0</v>
      </c>
      <c r="AQ116" s="3">
        <v>0</v>
      </c>
      <c r="AR116" s="3">
        <v>0</v>
      </c>
      <c r="AS116" s="3">
        <v>0</v>
      </c>
      <c r="AT116" s="208">
        <f t="shared" ref="AT116:AT128" si="552">SUM(CC116:CI116)</f>
        <v>0</v>
      </c>
      <c r="AU116" s="93">
        <f t="shared" ref="AU116:AU129" si="553">SUM(AI116:AT116)</f>
        <v>0</v>
      </c>
      <c r="AV116" s="136"/>
      <c r="AW116" s="603" t="s">
        <v>191</v>
      </c>
      <c r="AX116" s="260" t="s">
        <v>172</v>
      </c>
      <c r="AY116" s="3">
        <v>0</v>
      </c>
      <c r="AZ116" s="3">
        <v>0</v>
      </c>
      <c r="BA116" s="3">
        <v>0</v>
      </c>
      <c r="BB116" s="3">
        <v>0</v>
      </c>
      <c r="BC116" s="3">
        <v>0</v>
      </c>
      <c r="BD116" s="3">
        <v>0</v>
      </c>
      <c r="BE116" s="3">
        <v>0</v>
      </c>
      <c r="BF116" s="3">
        <v>0</v>
      </c>
      <c r="BG116" s="3">
        <v>0</v>
      </c>
      <c r="BH116" s="3">
        <v>0</v>
      </c>
      <c r="BI116" s="3">
        <v>0</v>
      </c>
      <c r="BJ116" s="208">
        <f t="shared" ref="BJ116:BJ128" si="554">SUM(CK116:CQ116)</f>
        <v>0</v>
      </c>
      <c r="BK116" s="93">
        <f t="shared" ref="BK116:BK129" si="555">SUM(AY116:BJ116)</f>
        <v>0</v>
      </c>
      <c r="BL116" s="136"/>
      <c r="BM116">
        <v>0</v>
      </c>
      <c r="BN116">
        <v>0</v>
      </c>
      <c r="BO116">
        <v>0</v>
      </c>
      <c r="BP116">
        <v>0</v>
      </c>
      <c r="BQ116">
        <v>0</v>
      </c>
      <c r="BR116">
        <v>0</v>
      </c>
      <c r="BS116">
        <v>0</v>
      </c>
      <c r="BU116">
        <v>0</v>
      </c>
      <c r="BV116">
        <v>0</v>
      </c>
      <c r="BW116">
        <v>0</v>
      </c>
      <c r="BX116">
        <v>0</v>
      </c>
      <c r="BY116">
        <v>0</v>
      </c>
      <c r="BZ116">
        <v>0</v>
      </c>
      <c r="CA116">
        <v>0</v>
      </c>
      <c r="CC116">
        <v>0</v>
      </c>
      <c r="CD116">
        <v>0</v>
      </c>
      <c r="CE116">
        <v>0</v>
      </c>
      <c r="CF116">
        <v>0</v>
      </c>
      <c r="CG116">
        <v>0</v>
      </c>
      <c r="CH116">
        <v>0</v>
      </c>
      <c r="CI116">
        <v>0</v>
      </c>
      <c r="CK116">
        <v>0</v>
      </c>
      <c r="CL116">
        <v>0</v>
      </c>
      <c r="CM116">
        <v>0</v>
      </c>
      <c r="CN116">
        <v>0</v>
      </c>
      <c r="CO116">
        <v>0</v>
      </c>
      <c r="CP116">
        <v>0</v>
      </c>
      <c r="CQ116">
        <v>0</v>
      </c>
    </row>
    <row r="117" spans="1:95" x14ac:dyDescent="0.3">
      <c r="A117" s="604"/>
      <c r="B117" s="260" t="s">
        <v>173</v>
      </c>
      <c r="C117" s="3">
        <v>0</v>
      </c>
      <c r="D117" s="3">
        <v>0</v>
      </c>
      <c r="E117" s="3">
        <v>0</v>
      </c>
      <c r="F117" s="3">
        <v>0</v>
      </c>
      <c r="G117" s="3">
        <v>0</v>
      </c>
      <c r="H117" s="3">
        <v>0</v>
      </c>
      <c r="I117" s="3">
        <v>0</v>
      </c>
      <c r="J117" s="3">
        <v>0</v>
      </c>
      <c r="K117" s="3">
        <v>0</v>
      </c>
      <c r="L117" s="3">
        <v>0</v>
      </c>
      <c r="M117" s="3">
        <v>0</v>
      </c>
      <c r="N117" s="208">
        <f t="shared" ref="N117:N128" si="556">SUM(BM117:BS117)</f>
        <v>0</v>
      </c>
      <c r="O117" s="93">
        <f t="shared" si="550"/>
        <v>0</v>
      </c>
      <c r="P117" s="136"/>
      <c r="Q117" s="604"/>
      <c r="R117" s="260" t="s">
        <v>173</v>
      </c>
      <c r="S117" s="3">
        <v>0</v>
      </c>
      <c r="T117" s="3">
        <v>0</v>
      </c>
      <c r="U117" s="3">
        <v>0</v>
      </c>
      <c r="V117" s="3">
        <v>0</v>
      </c>
      <c r="W117" s="3">
        <v>0</v>
      </c>
      <c r="X117" s="3">
        <v>0</v>
      </c>
      <c r="Y117" s="3">
        <v>0</v>
      </c>
      <c r="Z117" s="3">
        <v>0</v>
      </c>
      <c r="AA117" s="3">
        <v>0</v>
      </c>
      <c r="AB117" s="3">
        <v>0</v>
      </c>
      <c r="AC117" s="3">
        <v>0</v>
      </c>
      <c r="AD117" s="208">
        <f t="shared" ref="AD117:AD128" si="557">SUM(BU117:CA117)</f>
        <v>0</v>
      </c>
      <c r="AE117" s="93">
        <f t="shared" si="551"/>
        <v>0</v>
      </c>
      <c r="AF117" s="136"/>
      <c r="AG117" s="604"/>
      <c r="AH117" s="260" t="s">
        <v>173</v>
      </c>
      <c r="AI117" s="3">
        <v>0</v>
      </c>
      <c r="AJ117" s="3">
        <v>0</v>
      </c>
      <c r="AK117" s="3">
        <v>0</v>
      </c>
      <c r="AL117" s="3">
        <v>0</v>
      </c>
      <c r="AM117" s="3">
        <v>0</v>
      </c>
      <c r="AN117" s="3">
        <v>0</v>
      </c>
      <c r="AO117" s="3">
        <v>0</v>
      </c>
      <c r="AP117" s="3">
        <v>0</v>
      </c>
      <c r="AQ117" s="3">
        <v>0</v>
      </c>
      <c r="AR117" s="3">
        <v>0</v>
      </c>
      <c r="AS117" s="3">
        <v>0</v>
      </c>
      <c r="AT117" s="208">
        <f t="shared" si="552"/>
        <v>0</v>
      </c>
      <c r="AU117" s="93">
        <f t="shared" si="553"/>
        <v>0</v>
      </c>
      <c r="AV117" s="136"/>
      <c r="AW117" s="604"/>
      <c r="AX117" s="260" t="s">
        <v>173</v>
      </c>
      <c r="AY117" s="3">
        <v>0</v>
      </c>
      <c r="AZ117" s="3">
        <v>0</v>
      </c>
      <c r="BA117" s="3">
        <v>0</v>
      </c>
      <c r="BB117" s="3">
        <v>0</v>
      </c>
      <c r="BC117" s="3">
        <v>0</v>
      </c>
      <c r="BD117" s="3">
        <v>0</v>
      </c>
      <c r="BE117" s="3">
        <v>0</v>
      </c>
      <c r="BF117" s="3">
        <v>0</v>
      </c>
      <c r="BG117" s="3">
        <v>0</v>
      </c>
      <c r="BH117" s="3">
        <v>0</v>
      </c>
      <c r="BI117" s="3">
        <v>0</v>
      </c>
      <c r="BJ117" s="208">
        <f t="shared" si="554"/>
        <v>0</v>
      </c>
      <c r="BK117" s="93">
        <f t="shared" si="555"/>
        <v>0</v>
      </c>
      <c r="BL117" s="136"/>
      <c r="BM117">
        <v>0</v>
      </c>
      <c r="BN117">
        <v>0</v>
      </c>
      <c r="BO117">
        <v>0</v>
      </c>
      <c r="BP117">
        <v>0</v>
      </c>
      <c r="BQ117">
        <v>0</v>
      </c>
      <c r="BR117">
        <v>0</v>
      </c>
      <c r="BS117">
        <v>0</v>
      </c>
      <c r="BU117">
        <v>0</v>
      </c>
      <c r="BV117">
        <v>0</v>
      </c>
      <c r="BW117">
        <v>0</v>
      </c>
      <c r="BX117">
        <v>0</v>
      </c>
      <c r="BY117">
        <v>0</v>
      </c>
      <c r="BZ117">
        <v>0</v>
      </c>
      <c r="CA117">
        <v>0</v>
      </c>
      <c r="CC117">
        <v>0</v>
      </c>
      <c r="CD117">
        <v>0</v>
      </c>
      <c r="CE117">
        <v>0</v>
      </c>
      <c r="CF117">
        <v>0</v>
      </c>
      <c r="CG117">
        <v>0</v>
      </c>
      <c r="CH117">
        <v>0</v>
      </c>
      <c r="CI117">
        <v>0</v>
      </c>
      <c r="CK117">
        <v>0</v>
      </c>
      <c r="CL117">
        <v>0</v>
      </c>
      <c r="CM117">
        <v>0</v>
      </c>
      <c r="CN117">
        <v>0</v>
      </c>
      <c r="CO117">
        <v>0</v>
      </c>
      <c r="CP117">
        <v>0</v>
      </c>
      <c r="CQ117">
        <v>0</v>
      </c>
    </row>
    <row r="118" spans="1:95" x14ac:dyDescent="0.3">
      <c r="A118" s="604"/>
      <c r="B118" s="260" t="s">
        <v>174</v>
      </c>
      <c r="C118" s="3">
        <v>0</v>
      </c>
      <c r="D118" s="3">
        <v>0</v>
      </c>
      <c r="E118" s="3">
        <v>0</v>
      </c>
      <c r="F118" s="3">
        <v>0</v>
      </c>
      <c r="G118" s="3">
        <v>0</v>
      </c>
      <c r="H118" s="3">
        <v>0</v>
      </c>
      <c r="I118" s="3">
        <v>0</v>
      </c>
      <c r="J118" s="3">
        <v>0</v>
      </c>
      <c r="K118" s="3">
        <v>0</v>
      </c>
      <c r="L118" s="3">
        <v>0</v>
      </c>
      <c r="M118" s="3">
        <v>0</v>
      </c>
      <c r="N118" s="208">
        <f t="shared" si="556"/>
        <v>0</v>
      </c>
      <c r="O118" s="93">
        <f t="shared" si="550"/>
        <v>0</v>
      </c>
      <c r="P118" s="136"/>
      <c r="Q118" s="604"/>
      <c r="R118" s="260" t="s">
        <v>174</v>
      </c>
      <c r="S118" s="3">
        <v>0</v>
      </c>
      <c r="T118" s="3">
        <v>0</v>
      </c>
      <c r="U118" s="3">
        <v>0</v>
      </c>
      <c r="V118" s="3">
        <v>0</v>
      </c>
      <c r="W118" s="3">
        <v>0</v>
      </c>
      <c r="X118" s="3">
        <v>0</v>
      </c>
      <c r="Y118" s="3">
        <v>0</v>
      </c>
      <c r="Z118" s="3">
        <v>0</v>
      </c>
      <c r="AA118" s="3">
        <v>0</v>
      </c>
      <c r="AB118" s="3">
        <v>0</v>
      </c>
      <c r="AC118" s="3">
        <v>0</v>
      </c>
      <c r="AD118" s="208">
        <f t="shared" si="557"/>
        <v>0</v>
      </c>
      <c r="AE118" s="93">
        <f t="shared" si="551"/>
        <v>0</v>
      </c>
      <c r="AF118" s="136"/>
      <c r="AG118" s="604"/>
      <c r="AH118" s="260" t="s">
        <v>174</v>
      </c>
      <c r="AI118" s="3">
        <v>0</v>
      </c>
      <c r="AJ118" s="3">
        <v>0</v>
      </c>
      <c r="AK118" s="3">
        <v>0</v>
      </c>
      <c r="AL118" s="3">
        <v>0</v>
      </c>
      <c r="AM118" s="3">
        <v>0</v>
      </c>
      <c r="AN118" s="3">
        <v>0</v>
      </c>
      <c r="AO118" s="3">
        <v>0</v>
      </c>
      <c r="AP118" s="3">
        <v>0</v>
      </c>
      <c r="AQ118" s="3">
        <v>0</v>
      </c>
      <c r="AR118" s="3">
        <v>0</v>
      </c>
      <c r="AS118" s="3">
        <v>0</v>
      </c>
      <c r="AT118" s="208">
        <f t="shared" si="552"/>
        <v>0</v>
      </c>
      <c r="AU118" s="93">
        <f t="shared" si="553"/>
        <v>0</v>
      </c>
      <c r="AV118" s="136"/>
      <c r="AW118" s="604"/>
      <c r="AX118" s="260" t="s">
        <v>174</v>
      </c>
      <c r="AY118" s="3">
        <v>0</v>
      </c>
      <c r="AZ118" s="3">
        <v>0</v>
      </c>
      <c r="BA118" s="3">
        <v>0</v>
      </c>
      <c r="BB118" s="3">
        <v>0</v>
      </c>
      <c r="BC118" s="3">
        <v>0</v>
      </c>
      <c r="BD118" s="3">
        <v>0</v>
      </c>
      <c r="BE118" s="3">
        <v>0</v>
      </c>
      <c r="BF118" s="3">
        <v>0</v>
      </c>
      <c r="BG118" s="3">
        <v>0</v>
      </c>
      <c r="BH118" s="3">
        <v>0</v>
      </c>
      <c r="BI118" s="3">
        <v>0</v>
      </c>
      <c r="BJ118" s="208">
        <f t="shared" si="554"/>
        <v>0</v>
      </c>
      <c r="BK118" s="93">
        <f t="shared" si="555"/>
        <v>0</v>
      </c>
      <c r="BL118" s="136"/>
      <c r="BM118">
        <v>0</v>
      </c>
      <c r="BN118">
        <v>0</v>
      </c>
      <c r="BO118">
        <v>0</v>
      </c>
      <c r="BP118">
        <v>0</v>
      </c>
      <c r="BQ118">
        <v>0</v>
      </c>
      <c r="BR118">
        <v>0</v>
      </c>
      <c r="BS118">
        <v>0</v>
      </c>
      <c r="BU118">
        <v>0</v>
      </c>
      <c r="BV118">
        <v>0</v>
      </c>
      <c r="BW118">
        <v>0</v>
      </c>
      <c r="BX118">
        <v>0</v>
      </c>
      <c r="BY118">
        <v>0</v>
      </c>
      <c r="BZ118">
        <v>0</v>
      </c>
      <c r="CA118">
        <v>0</v>
      </c>
      <c r="CC118">
        <v>0</v>
      </c>
      <c r="CD118">
        <v>0</v>
      </c>
      <c r="CE118">
        <v>0</v>
      </c>
      <c r="CF118">
        <v>0</v>
      </c>
      <c r="CG118">
        <v>0</v>
      </c>
      <c r="CH118">
        <v>0</v>
      </c>
      <c r="CI118">
        <v>0</v>
      </c>
      <c r="CK118">
        <v>0</v>
      </c>
      <c r="CL118">
        <v>0</v>
      </c>
      <c r="CM118">
        <v>0</v>
      </c>
      <c r="CN118">
        <v>0</v>
      </c>
      <c r="CO118">
        <v>0</v>
      </c>
      <c r="CP118">
        <v>0</v>
      </c>
      <c r="CQ118">
        <v>0</v>
      </c>
    </row>
    <row r="119" spans="1:95" x14ac:dyDescent="0.3">
      <c r="A119" s="604"/>
      <c r="B119" s="260" t="s">
        <v>175</v>
      </c>
      <c r="C119" s="3">
        <v>0</v>
      </c>
      <c r="D119" s="3">
        <v>0</v>
      </c>
      <c r="E119" s="3">
        <v>0</v>
      </c>
      <c r="F119" s="3">
        <v>0</v>
      </c>
      <c r="G119" s="3">
        <v>0</v>
      </c>
      <c r="H119" s="3">
        <v>0</v>
      </c>
      <c r="I119" s="3">
        <v>0</v>
      </c>
      <c r="J119" s="3">
        <v>0</v>
      </c>
      <c r="K119" s="3">
        <v>0</v>
      </c>
      <c r="L119" s="3">
        <v>0</v>
      </c>
      <c r="M119" s="3">
        <v>0</v>
      </c>
      <c r="N119" s="208">
        <f t="shared" si="556"/>
        <v>0</v>
      </c>
      <c r="O119" s="93">
        <f t="shared" si="550"/>
        <v>0</v>
      </c>
      <c r="P119" s="136"/>
      <c r="Q119" s="604"/>
      <c r="R119" s="260" t="s">
        <v>175</v>
      </c>
      <c r="S119" s="3">
        <v>0</v>
      </c>
      <c r="T119" s="3">
        <v>0</v>
      </c>
      <c r="U119" s="3">
        <v>0</v>
      </c>
      <c r="V119" s="3">
        <v>0</v>
      </c>
      <c r="W119" s="3">
        <v>0</v>
      </c>
      <c r="X119" s="3">
        <v>0</v>
      </c>
      <c r="Y119" s="3">
        <v>0</v>
      </c>
      <c r="Z119" s="3">
        <v>0</v>
      </c>
      <c r="AA119" s="3">
        <v>0</v>
      </c>
      <c r="AB119" s="3">
        <v>0</v>
      </c>
      <c r="AC119" s="3">
        <v>0</v>
      </c>
      <c r="AD119" s="208">
        <f t="shared" si="557"/>
        <v>0</v>
      </c>
      <c r="AE119" s="93">
        <f t="shared" si="551"/>
        <v>0</v>
      </c>
      <c r="AF119" s="136"/>
      <c r="AG119" s="604"/>
      <c r="AH119" s="260" t="s">
        <v>175</v>
      </c>
      <c r="AI119" s="3">
        <v>0</v>
      </c>
      <c r="AJ119" s="3">
        <v>0</v>
      </c>
      <c r="AK119" s="3">
        <v>0</v>
      </c>
      <c r="AL119" s="3">
        <v>0</v>
      </c>
      <c r="AM119" s="3">
        <v>0</v>
      </c>
      <c r="AN119" s="3">
        <v>0</v>
      </c>
      <c r="AO119" s="3">
        <v>0</v>
      </c>
      <c r="AP119" s="3">
        <v>0</v>
      </c>
      <c r="AQ119" s="3">
        <v>0</v>
      </c>
      <c r="AR119" s="3">
        <v>0</v>
      </c>
      <c r="AS119" s="3">
        <v>0</v>
      </c>
      <c r="AT119" s="208">
        <f t="shared" si="552"/>
        <v>0</v>
      </c>
      <c r="AU119" s="93">
        <f t="shared" si="553"/>
        <v>0</v>
      </c>
      <c r="AV119" s="136"/>
      <c r="AW119" s="604"/>
      <c r="AX119" s="260" t="s">
        <v>175</v>
      </c>
      <c r="AY119" s="3">
        <v>0</v>
      </c>
      <c r="AZ119" s="3">
        <v>0</v>
      </c>
      <c r="BA119" s="3">
        <v>0</v>
      </c>
      <c r="BB119" s="3">
        <v>0</v>
      </c>
      <c r="BC119" s="3">
        <v>0</v>
      </c>
      <c r="BD119" s="3">
        <v>0</v>
      </c>
      <c r="BE119" s="3">
        <v>0</v>
      </c>
      <c r="BF119" s="3">
        <v>0</v>
      </c>
      <c r="BG119" s="3">
        <v>0</v>
      </c>
      <c r="BH119" s="3">
        <v>0</v>
      </c>
      <c r="BI119" s="3">
        <v>0</v>
      </c>
      <c r="BJ119" s="208">
        <f t="shared" si="554"/>
        <v>0</v>
      </c>
      <c r="BK119" s="93">
        <f t="shared" si="555"/>
        <v>0</v>
      </c>
      <c r="BL119" s="136"/>
      <c r="BM119">
        <v>0</v>
      </c>
      <c r="BN119">
        <v>0</v>
      </c>
      <c r="BO119">
        <v>0</v>
      </c>
      <c r="BP119">
        <v>0</v>
      </c>
      <c r="BQ119">
        <v>0</v>
      </c>
      <c r="BR119">
        <v>0</v>
      </c>
      <c r="BS119">
        <v>0</v>
      </c>
      <c r="BU119">
        <v>0</v>
      </c>
      <c r="BV119">
        <v>0</v>
      </c>
      <c r="BW119">
        <v>0</v>
      </c>
      <c r="BX119">
        <v>0</v>
      </c>
      <c r="BY119">
        <v>0</v>
      </c>
      <c r="BZ119">
        <v>0</v>
      </c>
      <c r="CA119">
        <v>0</v>
      </c>
      <c r="CC119">
        <v>0</v>
      </c>
      <c r="CD119">
        <v>0</v>
      </c>
      <c r="CE119">
        <v>0</v>
      </c>
      <c r="CF119">
        <v>0</v>
      </c>
      <c r="CG119">
        <v>0</v>
      </c>
      <c r="CH119">
        <v>0</v>
      </c>
      <c r="CI119">
        <v>0</v>
      </c>
      <c r="CK119">
        <v>0</v>
      </c>
      <c r="CL119">
        <v>0</v>
      </c>
      <c r="CM119">
        <v>0</v>
      </c>
      <c r="CN119">
        <v>0</v>
      </c>
      <c r="CO119">
        <v>0</v>
      </c>
      <c r="CP119">
        <v>0</v>
      </c>
      <c r="CQ119">
        <v>0</v>
      </c>
    </row>
    <row r="120" spans="1:95" x14ac:dyDescent="0.3">
      <c r="A120" s="604"/>
      <c r="B120" s="260" t="s">
        <v>176</v>
      </c>
      <c r="C120" s="3">
        <v>0</v>
      </c>
      <c r="D120" s="3">
        <v>0</v>
      </c>
      <c r="E120" s="3">
        <v>0</v>
      </c>
      <c r="F120" s="3">
        <v>18023.28</v>
      </c>
      <c r="G120" s="3">
        <v>0</v>
      </c>
      <c r="H120" s="3">
        <v>0</v>
      </c>
      <c r="I120" s="3">
        <v>0</v>
      </c>
      <c r="J120" s="3">
        <v>0</v>
      </c>
      <c r="K120" s="3">
        <v>0</v>
      </c>
      <c r="L120" s="3">
        <v>117698.04</v>
      </c>
      <c r="M120" s="3">
        <v>4201.68</v>
      </c>
      <c r="N120" s="208">
        <f t="shared" si="556"/>
        <v>0</v>
      </c>
      <c r="O120" s="93">
        <f t="shared" si="550"/>
        <v>139923</v>
      </c>
      <c r="P120" s="136"/>
      <c r="Q120" s="604"/>
      <c r="R120" s="260" t="s">
        <v>176</v>
      </c>
      <c r="S120" s="3">
        <v>0</v>
      </c>
      <c r="T120" s="3">
        <v>0</v>
      </c>
      <c r="U120" s="3">
        <v>0</v>
      </c>
      <c r="V120" s="3">
        <v>0</v>
      </c>
      <c r="W120" s="3">
        <v>0</v>
      </c>
      <c r="X120" s="3">
        <v>0</v>
      </c>
      <c r="Y120" s="3">
        <v>0</v>
      </c>
      <c r="Z120" s="3">
        <v>0</v>
      </c>
      <c r="AA120" s="3">
        <v>0</v>
      </c>
      <c r="AB120" s="3">
        <v>0</v>
      </c>
      <c r="AC120" s="3">
        <v>0</v>
      </c>
      <c r="AD120" s="208">
        <f t="shared" si="557"/>
        <v>0</v>
      </c>
      <c r="AE120" s="93">
        <f t="shared" si="551"/>
        <v>0</v>
      </c>
      <c r="AF120" s="136"/>
      <c r="AG120" s="604"/>
      <c r="AH120" s="260" t="s">
        <v>176</v>
      </c>
      <c r="AI120" s="3">
        <v>0</v>
      </c>
      <c r="AJ120" s="3">
        <v>0</v>
      </c>
      <c r="AK120" s="3">
        <v>0</v>
      </c>
      <c r="AL120" s="3">
        <v>0</v>
      </c>
      <c r="AM120" s="3">
        <v>0</v>
      </c>
      <c r="AN120" s="3">
        <v>0</v>
      </c>
      <c r="AO120" s="3">
        <v>0</v>
      </c>
      <c r="AP120" s="3">
        <v>0</v>
      </c>
      <c r="AQ120" s="3">
        <v>0</v>
      </c>
      <c r="AR120" s="3">
        <v>0</v>
      </c>
      <c r="AS120" s="3">
        <v>0</v>
      </c>
      <c r="AT120" s="208">
        <f t="shared" si="552"/>
        <v>0</v>
      </c>
      <c r="AU120" s="93">
        <f t="shared" si="553"/>
        <v>0</v>
      </c>
      <c r="AV120" s="136"/>
      <c r="AW120" s="604"/>
      <c r="AX120" s="260" t="s">
        <v>176</v>
      </c>
      <c r="AY120" s="3">
        <v>0</v>
      </c>
      <c r="AZ120" s="3">
        <v>0</v>
      </c>
      <c r="BA120" s="3">
        <v>0</v>
      </c>
      <c r="BB120" s="3">
        <v>0</v>
      </c>
      <c r="BC120" s="3">
        <v>0</v>
      </c>
      <c r="BD120" s="3">
        <v>0</v>
      </c>
      <c r="BE120" s="3">
        <v>0</v>
      </c>
      <c r="BF120" s="3">
        <v>0</v>
      </c>
      <c r="BG120" s="3">
        <v>0</v>
      </c>
      <c r="BH120" s="3">
        <v>0</v>
      </c>
      <c r="BI120" s="3">
        <v>0</v>
      </c>
      <c r="BJ120" s="208">
        <f t="shared" si="554"/>
        <v>0</v>
      </c>
      <c r="BK120" s="93">
        <f t="shared" si="555"/>
        <v>0</v>
      </c>
      <c r="BL120" s="136"/>
      <c r="BM120">
        <v>0</v>
      </c>
      <c r="BN120">
        <v>0</v>
      </c>
      <c r="BO120">
        <v>0</v>
      </c>
      <c r="BP120">
        <v>0</v>
      </c>
      <c r="BQ120">
        <v>0</v>
      </c>
      <c r="BR120">
        <v>0</v>
      </c>
      <c r="BS120">
        <v>0</v>
      </c>
      <c r="BU120">
        <v>0</v>
      </c>
      <c r="BV120">
        <v>0</v>
      </c>
      <c r="BW120">
        <v>0</v>
      </c>
      <c r="BX120">
        <v>0</v>
      </c>
      <c r="BY120">
        <v>0</v>
      </c>
      <c r="BZ120">
        <v>0</v>
      </c>
      <c r="CA120">
        <v>0</v>
      </c>
      <c r="CC120">
        <v>0</v>
      </c>
      <c r="CD120">
        <v>0</v>
      </c>
      <c r="CE120">
        <v>0</v>
      </c>
      <c r="CF120">
        <v>0</v>
      </c>
      <c r="CG120">
        <v>0</v>
      </c>
      <c r="CH120">
        <v>0</v>
      </c>
      <c r="CI120">
        <v>0</v>
      </c>
      <c r="CK120">
        <v>0</v>
      </c>
      <c r="CL120">
        <v>0</v>
      </c>
      <c r="CM120">
        <v>0</v>
      </c>
      <c r="CN120">
        <v>0</v>
      </c>
      <c r="CO120">
        <v>0</v>
      </c>
      <c r="CP120">
        <v>0</v>
      </c>
      <c r="CQ120">
        <v>0</v>
      </c>
    </row>
    <row r="121" spans="1:95" x14ac:dyDescent="0.3">
      <c r="A121" s="604"/>
      <c r="B121" s="260" t="s">
        <v>177</v>
      </c>
      <c r="C121" s="3">
        <v>0</v>
      </c>
      <c r="D121" s="3">
        <v>0</v>
      </c>
      <c r="E121" s="3">
        <v>0</v>
      </c>
      <c r="F121" s="3">
        <v>0</v>
      </c>
      <c r="G121" s="3">
        <v>0</v>
      </c>
      <c r="H121" s="3">
        <v>0</v>
      </c>
      <c r="I121" s="3">
        <v>0</v>
      </c>
      <c r="J121" s="3">
        <v>0</v>
      </c>
      <c r="K121" s="3">
        <v>0</v>
      </c>
      <c r="L121" s="3">
        <v>0</v>
      </c>
      <c r="M121" s="3">
        <v>0</v>
      </c>
      <c r="N121" s="208">
        <f t="shared" si="556"/>
        <v>0</v>
      </c>
      <c r="O121" s="93">
        <f t="shared" si="550"/>
        <v>0</v>
      </c>
      <c r="P121" s="136"/>
      <c r="Q121" s="604"/>
      <c r="R121" s="260" t="s">
        <v>177</v>
      </c>
      <c r="S121" s="3">
        <v>0</v>
      </c>
      <c r="T121" s="3">
        <v>0</v>
      </c>
      <c r="U121" s="3">
        <v>0</v>
      </c>
      <c r="V121" s="3">
        <v>0</v>
      </c>
      <c r="W121" s="3">
        <v>0</v>
      </c>
      <c r="X121" s="3">
        <v>0</v>
      </c>
      <c r="Y121" s="3">
        <v>0</v>
      </c>
      <c r="Z121" s="3">
        <v>0</v>
      </c>
      <c r="AA121" s="3">
        <v>0</v>
      </c>
      <c r="AB121" s="3">
        <v>0</v>
      </c>
      <c r="AC121" s="3">
        <v>0</v>
      </c>
      <c r="AD121" s="208">
        <f t="shared" si="557"/>
        <v>0</v>
      </c>
      <c r="AE121" s="93">
        <f t="shared" si="551"/>
        <v>0</v>
      </c>
      <c r="AF121" s="136"/>
      <c r="AG121" s="604"/>
      <c r="AH121" s="260" t="s">
        <v>177</v>
      </c>
      <c r="AI121" s="3">
        <v>0</v>
      </c>
      <c r="AJ121" s="3">
        <v>0</v>
      </c>
      <c r="AK121" s="3">
        <v>0</v>
      </c>
      <c r="AL121" s="3">
        <v>0</v>
      </c>
      <c r="AM121" s="3">
        <v>0</v>
      </c>
      <c r="AN121" s="3">
        <v>0</v>
      </c>
      <c r="AO121" s="3">
        <v>0</v>
      </c>
      <c r="AP121" s="3">
        <v>0</v>
      </c>
      <c r="AQ121" s="3">
        <v>0</v>
      </c>
      <c r="AR121" s="3">
        <v>0</v>
      </c>
      <c r="AS121" s="3">
        <v>0</v>
      </c>
      <c r="AT121" s="208">
        <f t="shared" si="552"/>
        <v>0</v>
      </c>
      <c r="AU121" s="93">
        <f t="shared" si="553"/>
        <v>0</v>
      </c>
      <c r="AV121" s="136"/>
      <c r="AW121" s="604"/>
      <c r="AX121" s="260" t="s">
        <v>177</v>
      </c>
      <c r="AY121" s="3">
        <v>0</v>
      </c>
      <c r="AZ121" s="3">
        <v>0</v>
      </c>
      <c r="BA121" s="3">
        <v>0</v>
      </c>
      <c r="BB121" s="3">
        <v>0</v>
      </c>
      <c r="BC121" s="3">
        <v>0</v>
      </c>
      <c r="BD121" s="3">
        <v>0</v>
      </c>
      <c r="BE121" s="3">
        <v>0</v>
      </c>
      <c r="BF121" s="3">
        <v>0</v>
      </c>
      <c r="BG121" s="3">
        <v>0</v>
      </c>
      <c r="BH121" s="3">
        <v>0</v>
      </c>
      <c r="BI121" s="3">
        <v>0</v>
      </c>
      <c r="BJ121" s="208">
        <f t="shared" si="554"/>
        <v>0</v>
      </c>
      <c r="BK121" s="93">
        <f t="shared" si="555"/>
        <v>0</v>
      </c>
      <c r="BL121" s="136"/>
      <c r="BM121">
        <v>0</v>
      </c>
      <c r="BN121">
        <v>0</v>
      </c>
      <c r="BO121">
        <v>0</v>
      </c>
      <c r="BP121">
        <v>0</v>
      </c>
      <c r="BQ121">
        <v>0</v>
      </c>
      <c r="BR121">
        <v>0</v>
      </c>
      <c r="BS121">
        <v>0</v>
      </c>
      <c r="BU121">
        <v>0</v>
      </c>
      <c r="BV121">
        <v>0</v>
      </c>
      <c r="BW121">
        <v>0</v>
      </c>
      <c r="BX121">
        <v>0</v>
      </c>
      <c r="BY121">
        <v>0</v>
      </c>
      <c r="BZ121">
        <v>0</v>
      </c>
      <c r="CA121">
        <v>0</v>
      </c>
      <c r="CC121">
        <v>0</v>
      </c>
      <c r="CD121">
        <v>0</v>
      </c>
      <c r="CE121">
        <v>0</v>
      </c>
      <c r="CF121">
        <v>0</v>
      </c>
      <c r="CG121">
        <v>0</v>
      </c>
      <c r="CH121">
        <v>0</v>
      </c>
      <c r="CI121">
        <v>0</v>
      </c>
      <c r="CK121">
        <v>0</v>
      </c>
      <c r="CL121">
        <v>0</v>
      </c>
      <c r="CM121">
        <v>0</v>
      </c>
      <c r="CN121">
        <v>0</v>
      </c>
      <c r="CO121">
        <v>0</v>
      </c>
      <c r="CP121">
        <v>0</v>
      </c>
      <c r="CQ121">
        <v>0</v>
      </c>
    </row>
    <row r="122" spans="1:95" x14ac:dyDescent="0.3">
      <c r="A122" s="604"/>
      <c r="B122" s="260" t="s">
        <v>178</v>
      </c>
      <c r="C122" s="3">
        <v>0</v>
      </c>
      <c r="D122" s="3">
        <v>0</v>
      </c>
      <c r="E122" s="3">
        <v>0</v>
      </c>
      <c r="F122" s="3">
        <v>0</v>
      </c>
      <c r="G122" s="3">
        <v>0</v>
      </c>
      <c r="H122" s="3">
        <v>0</v>
      </c>
      <c r="I122" s="3">
        <v>0</v>
      </c>
      <c r="J122" s="3">
        <v>0</v>
      </c>
      <c r="K122" s="3">
        <v>0</v>
      </c>
      <c r="L122" s="3">
        <v>0</v>
      </c>
      <c r="M122" s="3">
        <v>0</v>
      </c>
      <c r="N122" s="208">
        <f t="shared" si="556"/>
        <v>0</v>
      </c>
      <c r="O122" s="93">
        <f t="shared" si="550"/>
        <v>0</v>
      </c>
      <c r="P122" s="136"/>
      <c r="Q122" s="604"/>
      <c r="R122" s="260" t="s">
        <v>178</v>
      </c>
      <c r="S122" s="3">
        <v>0</v>
      </c>
      <c r="T122" s="3">
        <v>0</v>
      </c>
      <c r="U122" s="3">
        <v>0</v>
      </c>
      <c r="V122" s="3">
        <v>0</v>
      </c>
      <c r="W122" s="3">
        <v>0</v>
      </c>
      <c r="X122" s="3">
        <v>0</v>
      </c>
      <c r="Y122" s="3">
        <v>0</v>
      </c>
      <c r="Z122" s="3">
        <v>0</v>
      </c>
      <c r="AA122" s="3">
        <v>0</v>
      </c>
      <c r="AB122" s="3">
        <v>0</v>
      </c>
      <c r="AC122" s="3">
        <v>0</v>
      </c>
      <c r="AD122" s="208">
        <f t="shared" si="557"/>
        <v>0</v>
      </c>
      <c r="AE122" s="93">
        <f t="shared" si="551"/>
        <v>0</v>
      </c>
      <c r="AF122" s="136"/>
      <c r="AG122" s="604"/>
      <c r="AH122" s="260" t="s">
        <v>178</v>
      </c>
      <c r="AI122" s="3">
        <v>0</v>
      </c>
      <c r="AJ122" s="3">
        <v>0</v>
      </c>
      <c r="AK122" s="3">
        <v>0</v>
      </c>
      <c r="AL122" s="3">
        <v>0</v>
      </c>
      <c r="AM122" s="3">
        <v>0</v>
      </c>
      <c r="AN122" s="3">
        <v>0</v>
      </c>
      <c r="AO122" s="3">
        <v>0</v>
      </c>
      <c r="AP122" s="3">
        <v>0</v>
      </c>
      <c r="AQ122" s="3">
        <v>0</v>
      </c>
      <c r="AR122" s="3">
        <v>0</v>
      </c>
      <c r="AS122" s="3">
        <v>0</v>
      </c>
      <c r="AT122" s="208">
        <f t="shared" si="552"/>
        <v>0</v>
      </c>
      <c r="AU122" s="93">
        <f t="shared" si="553"/>
        <v>0</v>
      </c>
      <c r="AV122" s="136"/>
      <c r="AW122" s="604"/>
      <c r="AX122" s="260" t="s">
        <v>178</v>
      </c>
      <c r="AY122" s="3">
        <v>0</v>
      </c>
      <c r="AZ122" s="3">
        <v>0</v>
      </c>
      <c r="BA122" s="3">
        <v>0</v>
      </c>
      <c r="BB122" s="3">
        <v>0</v>
      </c>
      <c r="BC122" s="3">
        <v>0</v>
      </c>
      <c r="BD122" s="3">
        <v>0</v>
      </c>
      <c r="BE122" s="3">
        <v>0</v>
      </c>
      <c r="BF122" s="3">
        <v>0</v>
      </c>
      <c r="BG122" s="3">
        <v>0</v>
      </c>
      <c r="BH122" s="3">
        <v>0</v>
      </c>
      <c r="BI122" s="3">
        <v>0</v>
      </c>
      <c r="BJ122" s="208">
        <f t="shared" si="554"/>
        <v>0</v>
      </c>
      <c r="BK122" s="93">
        <f t="shared" si="555"/>
        <v>0</v>
      </c>
      <c r="BL122" s="136"/>
      <c r="BM122">
        <v>0</v>
      </c>
      <c r="BN122">
        <v>0</v>
      </c>
      <c r="BO122">
        <v>0</v>
      </c>
      <c r="BP122">
        <v>0</v>
      </c>
      <c r="BQ122">
        <v>0</v>
      </c>
      <c r="BR122">
        <v>0</v>
      </c>
      <c r="BS122">
        <v>0</v>
      </c>
      <c r="BU122">
        <v>0</v>
      </c>
      <c r="BV122">
        <v>0</v>
      </c>
      <c r="BW122">
        <v>0</v>
      </c>
      <c r="BX122">
        <v>0</v>
      </c>
      <c r="BY122">
        <v>0</v>
      </c>
      <c r="BZ122">
        <v>0</v>
      </c>
      <c r="CA122">
        <v>0</v>
      </c>
      <c r="CC122">
        <v>0</v>
      </c>
      <c r="CD122">
        <v>0</v>
      </c>
      <c r="CE122">
        <v>0</v>
      </c>
      <c r="CF122">
        <v>0</v>
      </c>
      <c r="CG122">
        <v>0</v>
      </c>
      <c r="CH122">
        <v>0</v>
      </c>
      <c r="CI122">
        <v>0</v>
      </c>
      <c r="CK122">
        <v>0</v>
      </c>
      <c r="CL122">
        <v>0</v>
      </c>
      <c r="CM122">
        <v>0</v>
      </c>
      <c r="CN122">
        <v>0</v>
      </c>
      <c r="CO122">
        <v>0</v>
      </c>
      <c r="CP122">
        <v>0</v>
      </c>
      <c r="CQ122">
        <v>0</v>
      </c>
    </row>
    <row r="123" spans="1:95" x14ac:dyDescent="0.3">
      <c r="A123" s="604"/>
      <c r="B123" s="260" t="s">
        <v>179</v>
      </c>
      <c r="C123" s="3">
        <v>0</v>
      </c>
      <c r="D123" s="3">
        <v>0</v>
      </c>
      <c r="E123" s="3">
        <v>0</v>
      </c>
      <c r="F123" s="3">
        <v>176908.87</v>
      </c>
      <c r="G123" s="3">
        <v>0</v>
      </c>
      <c r="H123" s="3">
        <v>0</v>
      </c>
      <c r="I123" s="3">
        <v>0</v>
      </c>
      <c r="J123" s="3">
        <v>24455.26</v>
      </c>
      <c r="K123" s="3">
        <v>0</v>
      </c>
      <c r="L123" s="3">
        <v>12326.34</v>
      </c>
      <c r="M123" s="3">
        <v>1574.7</v>
      </c>
      <c r="N123" s="208">
        <f t="shared" si="556"/>
        <v>588.17999999999995</v>
      </c>
      <c r="O123" s="93">
        <f t="shared" si="550"/>
        <v>215853.35</v>
      </c>
      <c r="P123" s="136"/>
      <c r="Q123" s="604"/>
      <c r="R123" s="260" t="s">
        <v>179</v>
      </c>
      <c r="S123" s="3">
        <v>0</v>
      </c>
      <c r="T123" s="3">
        <v>0</v>
      </c>
      <c r="U123" s="3">
        <v>0</v>
      </c>
      <c r="V123" s="3">
        <v>0</v>
      </c>
      <c r="W123" s="3">
        <v>0</v>
      </c>
      <c r="X123" s="3">
        <v>0</v>
      </c>
      <c r="Y123" s="3">
        <v>0</v>
      </c>
      <c r="Z123" s="3">
        <v>63643.7</v>
      </c>
      <c r="AA123" s="3">
        <v>-31821.85</v>
      </c>
      <c r="AB123" s="3">
        <v>0</v>
      </c>
      <c r="AC123" s="3">
        <v>0</v>
      </c>
      <c r="AD123" s="208">
        <f t="shared" si="557"/>
        <v>0</v>
      </c>
      <c r="AE123" s="93">
        <f t="shared" si="551"/>
        <v>31821.85</v>
      </c>
      <c r="AF123" s="136"/>
      <c r="AG123" s="604"/>
      <c r="AH123" s="260" t="s">
        <v>179</v>
      </c>
      <c r="AI123" s="3">
        <v>0</v>
      </c>
      <c r="AJ123" s="3">
        <v>0</v>
      </c>
      <c r="AK123" s="3">
        <v>0</v>
      </c>
      <c r="AL123" s="3">
        <v>0</v>
      </c>
      <c r="AM123" s="3">
        <v>0</v>
      </c>
      <c r="AN123" s="3">
        <v>0</v>
      </c>
      <c r="AO123" s="3">
        <v>0</v>
      </c>
      <c r="AP123" s="3">
        <v>0</v>
      </c>
      <c r="AQ123" s="3">
        <v>0</v>
      </c>
      <c r="AR123" s="3">
        <v>0</v>
      </c>
      <c r="AS123" s="3">
        <v>0</v>
      </c>
      <c r="AT123" s="208">
        <f t="shared" si="552"/>
        <v>0</v>
      </c>
      <c r="AU123" s="93">
        <f t="shared" si="553"/>
        <v>0</v>
      </c>
      <c r="AV123" s="136"/>
      <c r="AW123" s="604"/>
      <c r="AX123" s="260" t="s">
        <v>179</v>
      </c>
      <c r="AY123" s="3">
        <v>0</v>
      </c>
      <c r="AZ123" s="3">
        <v>0</v>
      </c>
      <c r="BA123" s="3">
        <v>0</v>
      </c>
      <c r="BB123" s="3">
        <v>0</v>
      </c>
      <c r="BC123" s="3">
        <v>0</v>
      </c>
      <c r="BD123" s="3">
        <v>0</v>
      </c>
      <c r="BE123" s="3">
        <v>0</v>
      </c>
      <c r="BF123" s="3">
        <v>0</v>
      </c>
      <c r="BG123" s="3">
        <v>0</v>
      </c>
      <c r="BH123" s="3">
        <v>0</v>
      </c>
      <c r="BI123" s="3">
        <v>0</v>
      </c>
      <c r="BJ123" s="208">
        <f t="shared" si="554"/>
        <v>0</v>
      </c>
      <c r="BK123" s="93">
        <f t="shared" si="555"/>
        <v>0</v>
      </c>
      <c r="BL123" s="136"/>
      <c r="BM123">
        <v>588.17999999999995</v>
      </c>
      <c r="BN123">
        <v>0</v>
      </c>
      <c r="BO123">
        <v>0</v>
      </c>
      <c r="BP123">
        <v>0</v>
      </c>
      <c r="BQ123">
        <v>0</v>
      </c>
      <c r="BR123">
        <v>0</v>
      </c>
      <c r="BS123">
        <v>0</v>
      </c>
      <c r="BU123">
        <v>0</v>
      </c>
      <c r="BV123">
        <v>0</v>
      </c>
      <c r="BW123">
        <v>0</v>
      </c>
      <c r="BX123">
        <v>0</v>
      </c>
      <c r="BY123">
        <v>0</v>
      </c>
      <c r="BZ123">
        <v>0</v>
      </c>
      <c r="CA123">
        <v>0</v>
      </c>
      <c r="CC123">
        <v>0</v>
      </c>
      <c r="CD123">
        <v>0</v>
      </c>
      <c r="CE123">
        <v>0</v>
      </c>
      <c r="CF123">
        <v>0</v>
      </c>
      <c r="CG123">
        <v>0</v>
      </c>
      <c r="CH123">
        <v>0</v>
      </c>
      <c r="CI123">
        <v>0</v>
      </c>
      <c r="CK123">
        <v>0</v>
      </c>
      <c r="CL123">
        <v>0</v>
      </c>
      <c r="CM123">
        <v>0</v>
      </c>
      <c r="CN123">
        <v>0</v>
      </c>
      <c r="CO123">
        <v>0</v>
      </c>
      <c r="CP123">
        <v>0</v>
      </c>
      <c r="CQ123">
        <v>0</v>
      </c>
    </row>
    <row r="124" spans="1:95" x14ac:dyDescent="0.3">
      <c r="A124" s="604"/>
      <c r="B124" s="260" t="s">
        <v>180</v>
      </c>
      <c r="C124" s="3">
        <v>0</v>
      </c>
      <c r="D124" s="3">
        <v>0</v>
      </c>
      <c r="E124" s="3">
        <v>0</v>
      </c>
      <c r="F124" s="3">
        <v>0</v>
      </c>
      <c r="G124" s="3">
        <v>0</v>
      </c>
      <c r="H124" s="3">
        <v>0</v>
      </c>
      <c r="I124" s="3">
        <v>0</v>
      </c>
      <c r="J124" s="3">
        <v>0</v>
      </c>
      <c r="K124" s="3">
        <v>0</v>
      </c>
      <c r="L124" s="3">
        <v>0</v>
      </c>
      <c r="M124" s="3">
        <v>0</v>
      </c>
      <c r="N124" s="208">
        <f t="shared" si="556"/>
        <v>0</v>
      </c>
      <c r="O124" s="93">
        <f t="shared" si="550"/>
        <v>0</v>
      </c>
      <c r="P124" s="136"/>
      <c r="Q124" s="604"/>
      <c r="R124" s="260" t="s">
        <v>180</v>
      </c>
      <c r="S124" s="3">
        <v>0</v>
      </c>
      <c r="T124" s="3">
        <v>0</v>
      </c>
      <c r="U124" s="3">
        <v>0</v>
      </c>
      <c r="V124" s="3">
        <v>0</v>
      </c>
      <c r="W124" s="3">
        <v>0</v>
      </c>
      <c r="X124" s="3">
        <v>0</v>
      </c>
      <c r="Y124" s="3">
        <v>0</v>
      </c>
      <c r="Z124" s="3">
        <v>0</v>
      </c>
      <c r="AA124" s="3">
        <v>0</v>
      </c>
      <c r="AB124" s="3">
        <v>0</v>
      </c>
      <c r="AC124" s="3">
        <v>0</v>
      </c>
      <c r="AD124" s="208">
        <f t="shared" si="557"/>
        <v>0</v>
      </c>
      <c r="AE124" s="93">
        <f t="shared" si="551"/>
        <v>0</v>
      </c>
      <c r="AF124" s="136"/>
      <c r="AG124" s="604"/>
      <c r="AH124" s="260" t="s">
        <v>180</v>
      </c>
      <c r="AI124" s="3">
        <v>0</v>
      </c>
      <c r="AJ124" s="3">
        <v>0</v>
      </c>
      <c r="AK124" s="3">
        <v>0</v>
      </c>
      <c r="AL124" s="3">
        <v>0</v>
      </c>
      <c r="AM124" s="3">
        <v>0</v>
      </c>
      <c r="AN124" s="3">
        <v>0</v>
      </c>
      <c r="AO124" s="3">
        <v>0</v>
      </c>
      <c r="AP124" s="3">
        <v>0</v>
      </c>
      <c r="AQ124" s="3">
        <v>0</v>
      </c>
      <c r="AR124" s="3">
        <v>0</v>
      </c>
      <c r="AS124" s="3">
        <v>0</v>
      </c>
      <c r="AT124" s="208">
        <f t="shared" si="552"/>
        <v>0</v>
      </c>
      <c r="AU124" s="93">
        <f t="shared" si="553"/>
        <v>0</v>
      </c>
      <c r="AV124" s="136"/>
      <c r="AW124" s="604"/>
      <c r="AX124" s="260" t="s">
        <v>180</v>
      </c>
      <c r="AY124" s="3">
        <v>0</v>
      </c>
      <c r="AZ124" s="3">
        <v>0</v>
      </c>
      <c r="BA124" s="3">
        <v>0</v>
      </c>
      <c r="BB124" s="3">
        <v>0</v>
      </c>
      <c r="BC124" s="3">
        <v>0</v>
      </c>
      <c r="BD124" s="3">
        <v>0</v>
      </c>
      <c r="BE124" s="3">
        <v>0</v>
      </c>
      <c r="BF124" s="3">
        <v>0</v>
      </c>
      <c r="BG124" s="3">
        <v>0</v>
      </c>
      <c r="BH124" s="3">
        <v>0</v>
      </c>
      <c r="BI124" s="3">
        <v>0</v>
      </c>
      <c r="BJ124" s="208">
        <f t="shared" si="554"/>
        <v>0</v>
      </c>
      <c r="BK124" s="93">
        <f t="shared" si="555"/>
        <v>0</v>
      </c>
      <c r="BL124" s="136"/>
      <c r="BM124">
        <v>0</v>
      </c>
      <c r="BN124">
        <v>0</v>
      </c>
      <c r="BO124">
        <v>0</v>
      </c>
      <c r="BP124">
        <v>0</v>
      </c>
      <c r="BQ124">
        <v>0</v>
      </c>
      <c r="BR124">
        <v>0</v>
      </c>
      <c r="BS124">
        <v>0</v>
      </c>
      <c r="BU124">
        <v>0</v>
      </c>
      <c r="BV124">
        <v>0</v>
      </c>
      <c r="BW124">
        <v>0</v>
      </c>
      <c r="BX124">
        <v>0</v>
      </c>
      <c r="BY124">
        <v>0</v>
      </c>
      <c r="BZ124">
        <v>0</v>
      </c>
      <c r="CA124">
        <v>0</v>
      </c>
      <c r="CC124">
        <v>0</v>
      </c>
      <c r="CD124">
        <v>0</v>
      </c>
      <c r="CE124">
        <v>0</v>
      </c>
      <c r="CF124">
        <v>0</v>
      </c>
      <c r="CG124">
        <v>0</v>
      </c>
      <c r="CH124">
        <v>0</v>
      </c>
      <c r="CI124">
        <v>0</v>
      </c>
      <c r="CK124">
        <v>0</v>
      </c>
      <c r="CL124">
        <v>0</v>
      </c>
      <c r="CM124">
        <v>0</v>
      </c>
      <c r="CN124">
        <v>0</v>
      </c>
      <c r="CO124">
        <v>0</v>
      </c>
      <c r="CP124">
        <v>0</v>
      </c>
      <c r="CQ124">
        <v>0</v>
      </c>
    </row>
    <row r="125" spans="1:95" x14ac:dyDescent="0.3">
      <c r="A125" s="604"/>
      <c r="B125" s="260" t="s">
        <v>181</v>
      </c>
      <c r="C125" s="3">
        <v>0</v>
      </c>
      <c r="D125" s="3">
        <v>0</v>
      </c>
      <c r="E125" s="3">
        <v>0</v>
      </c>
      <c r="F125" s="3">
        <v>0</v>
      </c>
      <c r="G125" s="3">
        <v>0</v>
      </c>
      <c r="H125" s="3">
        <v>0</v>
      </c>
      <c r="I125" s="3">
        <v>0</v>
      </c>
      <c r="J125" s="3">
        <v>0</v>
      </c>
      <c r="K125" s="3">
        <v>0</v>
      </c>
      <c r="L125" s="3">
        <v>0</v>
      </c>
      <c r="M125" s="3">
        <v>0</v>
      </c>
      <c r="N125" s="208">
        <f t="shared" si="556"/>
        <v>0</v>
      </c>
      <c r="O125" s="93">
        <f t="shared" si="550"/>
        <v>0</v>
      </c>
      <c r="P125" s="136"/>
      <c r="Q125" s="604"/>
      <c r="R125" s="260" t="s">
        <v>181</v>
      </c>
      <c r="S125" s="3">
        <v>0</v>
      </c>
      <c r="T125" s="3">
        <v>0</v>
      </c>
      <c r="U125" s="3">
        <v>0</v>
      </c>
      <c r="V125" s="3">
        <v>0</v>
      </c>
      <c r="W125" s="3">
        <v>0</v>
      </c>
      <c r="X125" s="3">
        <v>0</v>
      </c>
      <c r="Y125" s="3">
        <v>0</v>
      </c>
      <c r="Z125" s="3">
        <v>0</v>
      </c>
      <c r="AA125" s="3">
        <v>0</v>
      </c>
      <c r="AB125" s="3">
        <v>0</v>
      </c>
      <c r="AC125" s="3">
        <v>0</v>
      </c>
      <c r="AD125" s="208">
        <f t="shared" si="557"/>
        <v>0</v>
      </c>
      <c r="AE125" s="93">
        <f t="shared" si="551"/>
        <v>0</v>
      </c>
      <c r="AF125" s="136"/>
      <c r="AG125" s="604"/>
      <c r="AH125" s="260" t="s">
        <v>181</v>
      </c>
      <c r="AI125" s="3">
        <v>0</v>
      </c>
      <c r="AJ125" s="3">
        <v>0</v>
      </c>
      <c r="AK125" s="3">
        <v>0</v>
      </c>
      <c r="AL125" s="3">
        <v>0</v>
      </c>
      <c r="AM125" s="3">
        <v>0</v>
      </c>
      <c r="AN125" s="3">
        <v>0</v>
      </c>
      <c r="AO125" s="3">
        <v>0</v>
      </c>
      <c r="AP125" s="3">
        <v>0</v>
      </c>
      <c r="AQ125" s="3">
        <v>0</v>
      </c>
      <c r="AR125" s="3">
        <v>0</v>
      </c>
      <c r="AS125" s="3">
        <v>0</v>
      </c>
      <c r="AT125" s="208">
        <f t="shared" si="552"/>
        <v>0</v>
      </c>
      <c r="AU125" s="93">
        <f t="shared" si="553"/>
        <v>0</v>
      </c>
      <c r="AV125" s="136"/>
      <c r="AW125" s="604"/>
      <c r="AX125" s="260" t="s">
        <v>181</v>
      </c>
      <c r="AY125" s="3">
        <v>0</v>
      </c>
      <c r="AZ125" s="3">
        <v>0</v>
      </c>
      <c r="BA125" s="3">
        <v>0</v>
      </c>
      <c r="BB125" s="3">
        <v>0</v>
      </c>
      <c r="BC125" s="3">
        <v>0</v>
      </c>
      <c r="BD125" s="3">
        <v>0</v>
      </c>
      <c r="BE125" s="3">
        <v>0</v>
      </c>
      <c r="BF125" s="3">
        <v>0</v>
      </c>
      <c r="BG125" s="3">
        <v>0</v>
      </c>
      <c r="BH125" s="3">
        <v>0</v>
      </c>
      <c r="BI125" s="3">
        <v>0</v>
      </c>
      <c r="BJ125" s="208">
        <f t="shared" si="554"/>
        <v>0</v>
      </c>
      <c r="BK125" s="93">
        <f t="shared" si="555"/>
        <v>0</v>
      </c>
      <c r="BL125" s="136"/>
      <c r="BM125">
        <v>0</v>
      </c>
      <c r="BN125">
        <v>0</v>
      </c>
      <c r="BO125">
        <v>0</v>
      </c>
      <c r="BP125">
        <v>0</v>
      </c>
      <c r="BQ125">
        <v>0</v>
      </c>
      <c r="BR125">
        <v>0</v>
      </c>
      <c r="BS125">
        <v>0</v>
      </c>
      <c r="BU125">
        <v>0</v>
      </c>
      <c r="BV125">
        <v>0</v>
      </c>
      <c r="BW125">
        <v>0</v>
      </c>
      <c r="BX125">
        <v>0</v>
      </c>
      <c r="BY125">
        <v>0</v>
      </c>
      <c r="BZ125">
        <v>0</v>
      </c>
      <c r="CA125">
        <v>0</v>
      </c>
      <c r="CC125">
        <v>0</v>
      </c>
      <c r="CD125">
        <v>0</v>
      </c>
      <c r="CE125">
        <v>0</v>
      </c>
      <c r="CF125">
        <v>0</v>
      </c>
      <c r="CG125">
        <v>0</v>
      </c>
      <c r="CH125">
        <v>0</v>
      </c>
      <c r="CI125">
        <v>0</v>
      </c>
      <c r="CK125">
        <v>0</v>
      </c>
      <c r="CL125">
        <v>0</v>
      </c>
      <c r="CM125">
        <v>0</v>
      </c>
      <c r="CN125">
        <v>0</v>
      </c>
      <c r="CO125">
        <v>0</v>
      </c>
      <c r="CP125">
        <v>0</v>
      </c>
      <c r="CQ125">
        <v>0</v>
      </c>
    </row>
    <row r="126" spans="1:95" x14ac:dyDescent="0.3">
      <c r="A126" s="604"/>
      <c r="B126" s="260" t="s">
        <v>182</v>
      </c>
      <c r="C126" s="3">
        <v>0</v>
      </c>
      <c r="D126" s="3">
        <v>0</v>
      </c>
      <c r="E126" s="3">
        <v>0</v>
      </c>
      <c r="F126" s="3">
        <v>0</v>
      </c>
      <c r="G126" s="3">
        <v>0</v>
      </c>
      <c r="H126" s="3">
        <v>0</v>
      </c>
      <c r="I126" s="3">
        <v>0</v>
      </c>
      <c r="J126" s="3">
        <v>0</v>
      </c>
      <c r="K126" s="3">
        <v>0</v>
      </c>
      <c r="L126" s="3">
        <v>0</v>
      </c>
      <c r="M126" s="3">
        <v>0</v>
      </c>
      <c r="N126" s="208">
        <f t="shared" si="556"/>
        <v>0</v>
      </c>
      <c r="O126" s="93">
        <f t="shared" si="550"/>
        <v>0</v>
      </c>
      <c r="P126" s="136"/>
      <c r="Q126" s="604"/>
      <c r="R126" s="260" t="s">
        <v>182</v>
      </c>
      <c r="S126" s="3">
        <v>0</v>
      </c>
      <c r="T126" s="3">
        <v>0</v>
      </c>
      <c r="U126" s="3">
        <v>0</v>
      </c>
      <c r="V126" s="3">
        <v>0</v>
      </c>
      <c r="W126" s="3">
        <v>0</v>
      </c>
      <c r="X126" s="3">
        <v>0</v>
      </c>
      <c r="Y126" s="3">
        <v>0</v>
      </c>
      <c r="Z126" s="3">
        <v>0</v>
      </c>
      <c r="AA126" s="3">
        <v>0</v>
      </c>
      <c r="AB126" s="3">
        <v>0</v>
      </c>
      <c r="AC126" s="3">
        <v>0</v>
      </c>
      <c r="AD126" s="208">
        <f t="shared" si="557"/>
        <v>0</v>
      </c>
      <c r="AE126" s="93">
        <f t="shared" si="551"/>
        <v>0</v>
      </c>
      <c r="AF126" s="136"/>
      <c r="AG126" s="604"/>
      <c r="AH126" s="260" t="s">
        <v>182</v>
      </c>
      <c r="AI126" s="3">
        <v>0</v>
      </c>
      <c r="AJ126" s="3">
        <v>0</v>
      </c>
      <c r="AK126" s="3">
        <v>0</v>
      </c>
      <c r="AL126" s="3">
        <v>0</v>
      </c>
      <c r="AM126" s="3">
        <v>0</v>
      </c>
      <c r="AN126" s="3">
        <v>0</v>
      </c>
      <c r="AO126" s="3">
        <v>0</v>
      </c>
      <c r="AP126" s="3">
        <v>0</v>
      </c>
      <c r="AQ126" s="3">
        <v>0</v>
      </c>
      <c r="AR126" s="3">
        <v>0</v>
      </c>
      <c r="AS126" s="3">
        <v>0</v>
      </c>
      <c r="AT126" s="208">
        <f t="shared" si="552"/>
        <v>0</v>
      </c>
      <c r="AU126" s="93">
        <f t="shared" si="553"/>
        <v>0</v>
      </c>
      <c r="AV126" s="136"/>
      <c r="AW126" s="604"/>
      <c r="AX126" s="260" t="s">
        <v>182</v>
      </c>
      <c r="AY126" s="3">
        <v>0</v>
      </c>
      <c r="AZ126" s="3">
        <v>0</v>
      </c>
      <c r="BA126" s="3">
        <v>0</v>
      </c>
      <c r="BB126" s="3">
        <v>0</v>
      </c>
      <c r="BC126" s="3">
        <v>0</v>
      </c>
      <c r="BD126" s="3">
        <v>0</v>
      </c>
      <c r="BE126" s="3">
        <v>0</v>
      </c>
      <c r="BF126" s="3">
        <v>0</v>
      </c>
      <c r="BG126" s="3">
        <v>0</v>
      </c>
      <c r="BH126" s="3">
        <v>0</v>
      </c>
      <c r="BI126" s="3">
        <v>0</v>
      </c>
      <c r="BJ126" s="208">
        <f t="shared" si="554"/>
        <v>0</v>
      </c>
      <c r="BK126" s="93">
        <f t="shared" si="555"/>
        <v>0</v>
      </c>
      <c r="BL126" s="136"/>
      <c r="BM126">
        <v>0</v>
      </c>
      <c r="BN126">
        <v>0</v>
      </c>
      <c r="BO126">
        <v>0</v>
      </c>
      <c r="BP126">
        <v>0</v>
      </c>
      <c r="BQ126">
        <v>0</v>
      </c>
      <c r="BR126">
        <v>0</v>
      </c>
      <c r="BS126">
        <v>0</v>
      </c>
      <c r="BU126">
        <v>0</v>
      </c>
      <c r="BV126">
        <v>0</v>
      </c>
      <c r="BW126">
        <v>0</v>
      </c>
      <c r="BX126">
        <v>0</v>
      </c>
      <c r="BY126">
        <v>0</v>
      </c>
      <c r="BZ126">
        <v>0</v>
      </c>
      <c r="CA126">
        <v>0</v>
      </c>
      <c r="CC126">
        <v>0</v>
      </c>
      <c r="CD126">
        <v>0</v>
      </c>
      <c r="CE126">
        <v>0</v>
      </c>
      <c r="CF126">
        <v>0</v>
      </c>
      <c r="CG126">
        <v>0</v>
      </c>
      <c r="CH126">
        <v>0</v>
      </c>
      <c r="CI126">
        <v>0</v>
      </c>
      <c r="CK126">
        <v>0</v>
      </c>
      <c r="CL126">
        <v>0</v>
      </c>
      <c r="CM126">
        <v>0</v>
      </c>
      <c r="CN126">
        <v>0</v>
      </c>
      <c r="CO126">
        <v>0</v>
      </c>
      <c r="CP126">
        <v>0</v>
      </c>
      <c r="CQ126">
        <v>0</v>
      </c>
    </row>
    <row r="127" spans="1:95" x14ac:dyDescent="0.3">
      <c r="A127" s="604"/>
      <c r="B127" s="260" t="s">
        <v>183</v>
      </c>
      <c r="C127" s="3">
        <v>0</v>
      </c>
      <c r="D127" s="3">
        <v>0</v>
      </c>
      <c r="E127" s="3">
        <v>0</v>
      </c>
      <c r="F127" s="3">
        <v>0</v>
      </c>
      <c r="G127" s="3">
        <v>0</v>
      </c>
      <c r="H127" s="3">
        <v>0</v>
      </c>
      <c r="I127" s="3">
        <v>0</v>
      </c>
      <c r="J127" s="3">
        <v>0</v>
      </c>
      <c r="K127" s="3">
        <v>0</v>
      </c>
      <c r="L127" s="3">
        <v>0</v>
      </c>
      <c r="M127" s="3">
        <v>0</v>
      </c>
      <c r="N127" s="208">
        <f t="shared" si="556"/>
        <v>0</v>
      </c>
      <c r="O127" s="93">
        <f t="shared" si="550"/>
        <v>0</v>
      </c>
      <c r="P127" s="136"/>
      <c r="Q127" s="604"/>
      <c r="R127" s="260" t="s">
        <v>183</v>
      </c>
      <c r="S127" s="3">
        <v>0</v>
      </c>
      <c r="T127" s="3">
        <v>0</v>
      </c>
      <c r="U127" s="3">
        <v>0</v>
      </c>
      <c r="V127" s="3">
        <v>0</v>
      </c>
      <c r="W127" s="3">
        <v>0</v>
      </c>
      <c r="X127" s="3">
        <v>0</v>
      </c>
      <c r="Y127" s="3">
        <v>0</v>
      </c>
      <c r="Z127" s="3">
        <v>0</v>
      </c>
      <c r="AA127" s="3">
        <v>0</v>
      </c>
      <c r="AB127" s="3">
        <v>0</v>
      </c>
      <c r="AC127" s="3">
        <v>0</v>
      </c>
      <c r="AD127" s="208">
        <f t="shared" si="557"/>
        <v>0</v>
      </c>
      <c r="AE127" s="93">
        <f t="shared" si="551"/>
        <v>0</v>
      </c>
      <c r="AF127" s="136"/>
      <c r="AG127" s="604"/>
      <c r="AH127" s="260" t="s">
        <v>183</v>
      </c>
      <c r="AI127" s="3">
        <v>0</v>
      </c>
      <c r="AJ127" s="3">
        <v>0</v>
      </c>
      <c r="AK127" s="3">
        <v>0</v>
      </c>
      <c r="AL127" s="3">
        <v>0</v>
      </c>
      <c r="AM127" s="3">
        <v>0</v>
      </c>
      <c r="AN127" s="3">
        <v>0</v>
      </c>
      <c r="AO127" s="3">
        <v>0</v>
      </c>
      <c r="AP127" s="3">
        <v>0</v>
      </c>
      <c r="AQ127" s="3">
        <v>0</v>
      </c>
      <c r="AR127" s="3">
        <v>0</v>
      </c>
      <c r="AS127" s="3">
        <v>0</v>
      </c>
      <c r="AT127" s="208">
        <f t="shared" si="552"/>
        <v>0</v>
      </c>
      <c r="AU127" s="93">
        <f t="shared" si="553"/>
        <v>0</v>
      </c>
      <c r="AV127" s="136"/>
      <c r="AW127" s="604"/>
      <c r="AX127" s="260" t="s">
        <v>183</v>
      </c>
      <c r="AY127" s="3">
        <v>0</v>
      </c>
      <c r="AZ127" s="3">
        <v>0</v>
      </c>
      <c r="BA127" s="3">
        <v>0</v>
      </c>
      <c r="BB127" s="3">
        <v>0</v>
      </c>
      <c r="BC127" s="3">
        <v>0</v>
      </c>
      <c r="BD127" s="3">
        <v>0</v>
      </c>
      <c r="BE127" s="3">
        <v>0</v>
      </c>
      <c r="BF127" s="3">
        <v>0</v>
      </c>
      <c r="BG127" s="3">
        <v>0</v>
      </c>
      <c r="BH127" s="3">
        <v>0</v>
      </c>
      <c r="BI127" s="3">
        <v>0</v>
      </c>
      <c r="BJ127" s="208">
        <f t="shared" si="554"/>
        <v>0</v>
      </c>
      <c r="BK127" s="93">
        <f t="shared" si="555"/>
        <v>0</v>
      </c>
      <c r="BL127" s="136"/>
      <c r="BM127">
        <v>0</v>
      </c>
      <c r="BN127">
        <v>0</v>
      </c>
      <c r="BO127">
        <v>0</v>
      </c>
      <c r="BP127">
        <v>0</v>
      </c>
      <c r="BQ127">
        <v>0</v>
      </c>
      <c r="BR127">
        <v>0</v>
      </c>
      <c r="BS127">
        <v>0</v>
      </c>
      <c r="BU127">
        <v>0</v>
      </c>
      <c r="BV127">
        <v>0</v>
      </c>
      <c r="BW127">
        <v>0</v>
      </c>
      <c r="BX127">
        <v>0</v>
      </c>
      <c r="BY127">
        <v>0</v>
      </c>
      <c r="BZ127">
        <v>0</v>
      </c>
      <c r="CA127">
        <v>0</v>
      </c>
      <c r="CC127">
        <v>0</v>
      </c>
      <c r="CD127">
        <v>0</v>
      </c>
      <c r="CE127">
        <v>0</v>
      </c>
      <c r="CF127">
        <v>0</v>
      </c>
      <c r="CG127">
        <v>0</v>
      </c>
      <c r="CH127">
        <v>0</v>
      </c>
      <c r="CI127">
        <v>0</v>
      </c>
      <c r="CK127">
        <v>0</v>
      </c>
      <c r="CL127">
        <v>0</v>
      </c>
      <c r="CM127">
        <v>0</v>
      </c>
      <c r="CN127">
        <v>0</v>
      </c>
      <c r="CO127">
        <v>0</v>
      </c>
      <c r="CP127">
        <v>0</v>
      </c>
      <c r="CQ127">
        <v>0</v>
      </c>
    </row>
    <row r="128" spans="1:95" ht="15" thickBot="1" x14ac:dyDescent="0.35">
      <c r="A128" s="605"/>
      <c r="B128" s="260" t="s">
        <v>184</v>
      </c>
      <c r="C128" s="3">
        <v>0</v>
      </c>
      <c r="D128" s="3">
        <v>0</v>
      </c>
      <c r="E128" s="3">
        <v>0</v>
      </c>
      <c r="F128" s="3">
        <v>0</v>
      </c>
      <c r="G128" s="3">
        <v>0</v>
      </c>
      <c r="H128" s="3">
        <v>0</v>
      </c>
      <c r="I128" s="3">
        <v>0</v>
      </c>
      <c r="J128" s="3">
        <v>0</v>
      </c>
      <c r="K128" s="3">
        <v>0</v>
      </c>
      <c r="L128" s="3">
        <v>0</v>
      </c>
      <c r="M128" s="3">
        <v>0</v>
      </c>
      <c r="N128" s="208">
        <f t="shared" si="556"/>
        <v>0</v>
      </c>
      <c r="O128" s="93">
        <f t="shared" si="550"/>
        <v>0</v>
      </c>
      <c r="P128" s="136"/>
      <c r="Q128" s="605"/>
      <c r="R128" s="260" t="s">
        <v>184</v>
      </c>
      <c r="S128" s="3">
        <v>0</v>
      </c>
      <c r="T128" s="3">
        <v>0</v>
      </c>
      <c r="U128" s="3">
        <v>0</v>
      </c>
      <c r="V128" s="3">
        <v>0</v>
      </c>
      <c r="W128" s="3">
        <v>0</v>
      </c>
      <c r="X128" s="3">
        <v>0</v>
      </c>
      <c r="Y128" s="3">
        <v>0</v>
      </c>
      <c r="Z128" s="3">
        <v>0</v>
      </c>
      <c r="AA128" s="3">
        <v>0</v>
      </c>
      <c r="AB128" s="3">
        <v>0</v>
      </c>
      <c r="AC128" s="3">
        <v>0</v>
      </c>
      <c r="AD128" s="208">
        <f t="shared" si="557"/>
        <v>0</v>
      </c>
      <c r="AE128" s="93">
        <f t="shared" si="551"/>
        <v>0</v>
      </c>
      <c r="AF128" s="136"/>
      <c r="AG128" s="605"/>
      <c r="AH128" s="260" t="s">
        <v>184</v>
      </c>
      <c r="AI128" s="3">
        <v>0</v>
      </c>
      <c r="AJ128" s="3">
        <v>0</v>
      </c>
      <c r="AK128" s="3">
        <v>0</v>
      </c>
      <c r="AL128" s="3">
        <v>0</v>
      </c>
      <c r="AM128" s="3">
        <v>0</v>
      </c>
      <c r="AN128" s="3">
        <v>0</v>
      </c>
      <c r="AO128" s="3">
        <v>0</v>
      </c>
      <c r="AP128" s="3">
        <v>0</v>
      </c>
      <c r="AQ128" s="3">
        <v>0</v>
      </c>
      <c r="AR128" s="3">
        <v>0</v>
      </c>
      <c r="AS128" s="3">
        <v>0</v>
      </c>
      <c r="AT128" s="208">
        <f t="shared" si="552"/>
        <v>0</v>
      </c>
      <c r="AU128" s="93">
        <f t="shared" si="553"/>
        <v>0</v>
      </c>
      <c r="AV128" s="136"/>
      <c r="AW128" s="605"/>
      <c r="AX128" s="260" t="s">
        <v>184</v>
      </c>
      <c r="AY128" s="3">
        <v>0</v>
      </c>
      <c r="AZ128" s="3">
        <v>0</v>
      </c>
      <c r="BA128" s="3">
        <v>0</v>
      </c>
      <c r="BB128" s="3">
        <v>0</v>
      </c>
      <c r="BC128" s="3">
        <v>0</v>
      </c>
      <c r="BD128" s="3">
        <v>0</v>
      </c>
      <c r="BE128" s="3">
        <v>0</v>
      </c>
      <c r="BF128" s="3">
        <v>0</v>
      </c>
      <c r="BG128" s="3">
        <v>0</v>
      </c>
      <c r="BH128" s="3">
        <v>0</v>
      </c>
      <c r="BI128" s="3">
        <v>0</v>
      </c>
      <c r="BJ128" s="208">
        <f t="shared" si="554"/>
        <v>0</v>
      </c>
      <c r="BK128" s="93">
        <f t="shared" si="555"/>
        <v>0</v>
      </c>
      <c r="BL128" s="136"/>
      <c r="BM128">
        <v>0</v>
      </c>
      <c r="BN128">
        <v>0</v>
      </c>
      <c r="BO128">
        <v>0</v>
      </c>
      <c r="BP128">
        <v>0</v>
      </c>
      <c r="BQ128">
        <v>0</v>
      </c>
      <c r="BR128">
        <v>0</v>
      </c>
      <c r="BS128">
        <v>0</v>
      </c>
      <c r="BU128">
        <v>0</v>
      </c>
      <c r="BV128">
        <v>0</v>
      </c>
      <c r="BW128">
        <v>0</v>
      </c>
      <c r="BX128">
        <v>0</v>
      </c>
      <c r="BY128">
        <v>0</v>
      </c>
      <c r="BZ128">
        <v>0</v>
      </c>
      <c r="CA128">
        <v>0</v>
      </c>
      <c r="CC128">
        <v>0</v>
      </c>
      <c r="CD128">
        <v>0</v>
      </c>
      <c r="CE128">
        <v>0</v>
      </c>
      <c r="CF128">
        <v>0</v>
      </c>
      <c r="CG128">
        <v>0</v>
      </c>
      <c r="CH128">
        <v>0</v>
      </c>
      <c r="CI128">
        <v>0</v>
      </c>
      <c r="CK128">
        <v>0</v>
      </c>
      <c r="CL128">
        <v>0</v>
      </c>
      <c r="CM128">
        <v>0</v>
      </c>
      <c r="CN128">
        <v>0</v>
      </c>
      <c r="CO128">
        <v>0</v>
      </c>
      <c r="CP128">
        <v>0</v>
      </c>
      <c r="CQ128">
        <v>0</v>
      </c>
    </row>
    <row r="129" spans="1:95" ht="15" thickBot="1" x14ac:dyDescent="0.35">
      <c r="B129" s="261" t="s">
        <v>139</v>
      </c>
      <c r="C129" s="252">
        <f>SUM(C116:C128)</f>
        <v>0</v>
      </c>
      <c r="D129" s="252">
        <f t="shared" ref="D129" si="558">SUM(D116:D128)</f>
        <v>0</v>
      </c>
      <c r="E129" s="252">
        <f t="shared" ref="E129" si="559">SUM(E116:E128)</f>
        <v>0</v>
      </c>
      <c r="F129" s="252">
        <f t="shared" ref="F129" si="560">SUM(F116:F128)</f>
        <v>194932.15</v>
      </c>
      <c r="G129" s="252">
        <f t="shared" ref="G129" si="561">SUM(G116:G128)</f>
        <v>0</v>
      </c>
      <c r="H129" s="252">
        <f t="shared" ref="H129" si="562">SUM(H116:H128)</f>
        <v>0</v>
      </c>
      <c r="I129" s="252">
        <f t="shared" ref="I129" si="563">SUM(I116:I128)</f>
        <v>0</v>
      </c>
      <c r="J129" s="252">
        <f t="shared" ref="J129" si="564">SUM(J116:J128)</f>
        <v>24455.26</v>
      </c>
      <c r="K129" s="252">
        <f t="shared" ref="K129" si="565">SUM(K116:K128)</f>
        <v>0</v>
      </c>
      <c r="L129" s="252">
        <f t="shared" ref="L129" si="566">SUM(L116:L128)</f>
        <v>130024.37999999999</v>
      </c>
      <c r="M129" s="252">
        <f t="shared" ref="M129" si="567">SUM(M116:M128)</f>
        <v>5776.38</v>
      </c>
      <c r="N129" s="263">
        <f t="shared" ref="N129" si="568">SUM(N116:N128)</f>
        <v>588.17999999999995</v>
      </c>
      <c r="O129" s="96">
        <f t="shared" si="550"/>
        <v>355776.35</v>
      </c>
      <c r="P129" s="136"/>
      <c r="Q129" s="97"/>
      <c r="R129" s="261" t="s">
        <v>139</v>
      </c>
      <c r="S129" s="252">
        <f>SUM(S116:S128)</f>
        <v>0</v>
      </c>
      <c r="T129" s="252">
        <f t="shared" ref="T129" si="569">SUM(T116:T128)</f>
        <v>0</v>
      </c>
      <c r="U129" s="252">
        <f t="shared" ref="U129" si="570">SUM(U116:U128)</f>
        <v>0</v>
      </c>
      <c r="V129" s="252">
        <f t="shared" ref="V129" si="571">SUM(V116:V128)</f>
        <v>0</v>
      </c>
      <c r="W129" s="252">
        <f t="shared" ref="W129" si="572">SUM(W116:W128)</f>
        <v>0</v>
      </c>
      <c r="X129" s="252">
        <f t="shared" ref="X129" si="573">SUM(X116:X128)</f>
        <v>0</v>
      </c>
      <c r="Y129" s="252">
        <f t="shared" ref="Y129" si="574">SUM(Y116:Y128)</f>
        <v>0</v>
      </c>
      <c r="Z129" s="252">
        <f t="shared" ref="Z129" si="575">SUM(Z116:Z128)</f>
        <v>63643.7</v>
      </c>
      <c r="AA129" s="252">
        <f t="shared" ref="AA129" si="576">SUM(AA116:AA128)</f>
        <v>-31821.85</v>
      </c>
      <c r="AB129" s="252">
        <f t="shared" ref="AB129" si="577">SUM(AB116:AB128)</f>
        <v>0</v>
      </c>
      <c r="AC129" s="252">
        <f t="shared" ref="AC129" si="578">SUM(AC116:AC128)</f>
        <v>0</v>
      </c>
      <c r="AD129" s="263">
        <f t="shared" ref="AD129" si="579">SUM(AD116:AD128)</f>
        <v>0</v>
      </c>
      <c r="AE129" s="96">
        <f t="shared" si="551"/>
        <v>31821.85</v>
      </c>
      <c r="AF129" s="136"/>
      <c r="AG129" s="97"/>
      <c r="AH129" s="261" t="s">
        <v>139</v>
      </c>
      <c r="AI129" s="252">
        <f>SUM(AI116:AI128)</f>
        <v>0</v>
      </c>
      <c r="AJ129" s="252">
        <f t="shared" ref="AJ129" si="580">SUM(AJ116:AJ128)</f>
        <v>0</v>
      </c>
      <c r="AK129" s="252">
        <f t="shared" ref="AK129" si="581">SUM(AK116:AK128)</f>
        <v>0</v>
      </c>
      <c r="AL129" s="252">
        <f t="shared" ref="AL129" si="582">SUM(AL116:AL128)</f>
        <v>0</v>
      </c>
      <c r="AM129" s="252">
        <f t="shared" ref="AM129" si="583">SUM(AM116:AM128)</f>
        <v>0</v>
      </c>
      <c r="AN129" s="252">
        <f t="shared" ref="AN129" si="584">SUM(AN116:AN128)</f>
        <v>0</v>
      </c>
      <c r="AO129" s="252">
        <f t="shared" ref="AO129" si="585">SUM(AO116:AO128)</f>
        <v>0</v>
      </c>
      <c r="AP129" s="252">
        <f t="shared" ref="AP129" si="586">SUM(AP116:AP128)</f>
        <v>0</v>
      </c>
      <c r="AQ129" s="252">
        <f t="shared" ref="AQ129" si="587">SUM(AQ116:AQ128)</f>
        <v>0</v>
      </c>
      <c r="AR129" s="252">
        <f t="shared" ref="AR129" si="588">SUM(AR116:AR128)</f>
        <v>0</v>
      </c>
      <c r="AS129" s="252">
        <f t="shared" ref="AS129" si="589">SUM(AS116:AS128)</f>
        <v>0</v>
      </c>
      <c r="AT129" s="263">
        <f t="shared" ref="AT129" si="590">SUM(AT116:AT128)</f>
        <v>0</v>
      </c>
      <c r="AU129" s="96">
        <f t="shared" si="553"/>
        <v>0</v>
      </c>
      <c r="AV129" s="136"/>
      <c r="AW129" s="97"/>
      <c r="AX129" s="261" t="s">
        <v>139</v>
      </c>
      <c r="AY129" s="252">
        <f>SUM(AY116:AY128)</f>
        <v>0</v>
      </c>
      <c r="AZ129" s="252">
        <f t="shared" ref="AZ129" si="591">SUM(AZ116:AZ128)</f>
        <v>0</v>
      </c>
      <c r="BA129" s="252">
        <f t="shared" ref="BA129" si="592">SUM(BA116:BA128)</f>
        <v>0</v>
      </c>
      <c r="BB129" s="252">
        <f t="shared" ref="BB129" si="593">SUM(BB116:BB128)</f>
        <v>0</v>
      </c>
      <c r="BC129" s="252">
        <f t="shared" ref="BC129" si="594">SUM(BC116:BC128)</f>
        <v>0</v>
      </c>
      <c r="BD129" s="252">
        <f t="shared" ref="BD129" si="595">SUM(BD116:BD128)</f>
        <v>0</v>
      </c>
      <c r="BE129" s="252">
        <f t="shared" ref="BE129" si="596">SUM(BE116:BE128)</f>
        <v>0</v>
      </c>
      <c r="BF129" s="252">
        <f t="shared" ref="BF129" si="597">SUM(BF116:BF128)</f>
        <v>0</v>
      </c>
      <c r="BG129" s="252">
        <f t="shared" ref="BG129" si="598">SUM(BG116:BG128)</f>
        <v>0</v>
      </c>
      <c r="BH129" s="252">
        <f t="shared" ref="BH129" si="599">SUM(BH116:BH128)</f>
        <v>0</v>
      </c>
      <c r="BI129" s="252">
        <f t="shared" ref="BI129" si="600">SUM(BI116:BI128)</f>
        <v>0</v>
      </c>
      <c r="BJ129" s="263">
        <f t="shared" ref="BJ129" si="601">SUM(BJ116:BJ128)</f>
        <v>0</v>
      </c>
      <c r="BK129" s="96">
        <f t="shared" si="555"/>
        <v>0</v>
      </c>
      <c r="BL129" s="136"/>
      <c r="BM129">
        <f t="shared" ref="BM129" si="602">SUM(BM116:BM128)</f>
        <v>588.17999999999995</v>
      </c>
      <c r="BN129">
        <f t="shared" ref="BN129" si="603">SUM(BN116:BN128)</f>
        <v>0</v>
      </c>
      <c r="BO129">
        <f t="shared" ref="BO129" si="604">SUM(BO116:BO128)</f>
        <v>0</v>
      </c>
      <c r="BP129">
        <f t="shared" ref="BP129" si="605">SUM(BP116:BP128)</f>
        <v>0</v>
      </c>
      <c r="BQ129">
        <f t="shared" ref="BQ129" si="606">SUM(BQ116:BQ128)</f>
        <v>0</v>
      </c>
      <c r="BR129">
        <f t="shared" ref="BR129" si="607">SUM(BR116:BR128)</f>
        <v>0</v>
      </c>
      <c r="BS129">
        <f t="shared" ref="BS129" si="608">SUM(BS116:BS128)</f>
        <v>0</v>
      </c>
      <c r="BU129">
        <f t="shared" ref="BU129" si="609">SUM(BU116:BU128)</f>
        <v>0</v>
      </c>
      <c r="BV129">
        <f t="shared" ref="BV129" si="610">SUM(BV116:BV128)</f>
        <v>0</v>
      </c>
      <c r="BW129">
        <f t="shared" ref="BW129" si="611">SUM(BW116:BW128)</f>
        <v>0</v>
      </c>
      <c r="BX129">
        <f t="shared" ref="BX129" si="612">SUM(BX116:BX128)</f>
        <v>0</v>
      </c>
      <c r="BY129">
        <f t="shared" ref="BY129" si="613">SUM(BY116:BY128)</f>
        <v>0</v>
      </c>
      <c r="BZ129">
        <f t="shared" ref="BZ129" si="614">SUM(BZ116:BZ128)</f>
        <v>0</v>
      </c>
      <c r="CA129">
        <f t="shared" ref="CA129" si="615">SUM(CA116:CA128)</f>
        <v>0</v>
      </c>
      <c r="CC129">
        <f t="shared" ref="CC129" si="616">SUM(CC116:CC128)</f>
        <v>0</v>
      </c>
      <c r="CD129">
        <f t="shared" ref="CD129" si="617">SUM(CD116:CD128)</f>
        <v>0</v>
      </c>
      <c r="CE129">
        <f t="shared" ref="CE129" si="618">SUM(CE116:CE128)</f>
        <v>0</v>
      </c>
      <c r="CF129">
        <f t="shared" ref="CF129" si="619">SUM(CF116:CF128)</f>
        <v>0</v>
      </c>
      <c r="CG129">
        <f t="shared" ref="CG129" si="620">SUM(CG116:CG128)</f>
        <v>0</v>
      </c>
      <c r="CH129">
        <f t="shared" ref="CH129" si="621">SUM(CH116:CH128)</f>
        <v>0</v>
      </c>
      <c r="CI129">
        <f t="shared" ref="CI129" si="622">SUM(CI116:CI128)</f>
        <v>0</v>
      </c>
      <c r="CK129">
        <f t="shared" ref="CK129" si="623">SUM(CK116:CK128)</f>
        <v>0</v>
      </c>
      <c r="CL129">
        <f t="shared" ref="CL129" si="624">SUM(CL116:CL128)</f>
        <v>0</v>
      </c>
      <c r="CM129">
        <f t="shared" ref="CM129" si="625">SUM(CM116:CM128)</f>
        <v>0</v>
      </c>
      <c r="CN129">
        <f t="shared" ref="CN129" si="626">SUM(CN116:CN128)</f>
        <v>0</v>
      </c>
      <c r="CO129">
        <f t="shared" ref="CO129" si="627">SUM(CO116:CO128)</f>
        <v>0</v>
      </c>
      <c r="CP129">
        <f t="shared" ref="CP129" si="628">SUM(CP116:CP128)</f>
        <v>0</v>
      </c>
      <c r="CQ129">
        <f t="shared" ref="CQ129" si="629">SUM(CQ116:CQ128)</f>
        <v>0</v>
      </c>
    </row>
    <row r="130" spans="1:95" ht="21.6" thickBot="1" x14ac:dyDescent="0.35">
      <c r="A130" s="98"/>
      <c r="P130" s="136"/>
      <c r="Q130" s="98"/>
      <c r="AF130" s="136"/>
      <c r="AG130" s="98"/>
      <c r="AV130" s="136"/>
      <c r="AW130" s="98"/>
      <c r="BL130" s="136"/>
    </row>
    <row r="131" spans="1:95" ht="21.6" thickBot="1" x14ac:dyDescent="0.35">
      <c r="A131" s="98"/>
      <c r="B131" s="247" t="s">
        <v>117</v>
      </c>
      <c r="C131" s="248">
        <v>43850</v>
      </c>
      <c r="D131" s="248">
        <v>43882</v>
      </c>
      <c r="E131" s="248">
        <v>43914</v>
      </c>
      <c r="F131" s="248">
        <v>43946</v>
      </c>
      <c r="G131" s="248">
        <v>43978</v>
      </c>
      <c r="H131" s="248">
        <v>44010</v>
      </c>
      <c r="I131" s="248">
        <v>44042</v>
      </c>
      <c r="J131" s="248">
        <v>44074</v>
      </c>
      <c r="K131" s="248">
        <v>44076</v>
      </c>
      <c r="L131" s="248">
        <v>44107</v>
      </c>
      <c r="M131" s="248">
        <v>44140</v>
      </c>
      <c r="N131" s="255" t="s">
        <v>126</v>
      </c>
      <c r="O131" s="249" t="s">
        <v>44</v>
      </c>
      <c r="P131" s="136"/>
      <c r="Q131" s="98"/>
      <c r="R131" s="247" t="s">
        <v>117</v>
      </c>
      <c r="S131" s="248">
        <v>43850</v>
      </c>
      <c r="T131" s="248">
        <v>43882</v>
      </c>
      <c r="U131" s="248">
        <v>43914</v>
      </c>
      <c r="V131" s="248">
        <v>43946</v>
      </c>
      <c r="W131" s="248">
        <v>43978</v>
      </c>
      <c r="X131" s="248">
        <v>44010</v>
      </c>
      <c r="Y131" s="248">
        <v>44042</v>
      </c>
      <c r="Z131" s="248">
        <v>44074</v>
      </c>
      <c r="AA131" s="248">
        <v>44076</v>
      </c>
      <c r="AB131" s="248">
        <v>44107</v>
      </c>
      <c r="AC131" s="248">
        <v>44140</v>
      </c>
      <c r="AD131" s="255" t="s">
        <v>126</v>
      </c>
      <c r="AE131" s="249" t="s">
        <v>44</v>
      </c>
      <c r="AF131" s="136"/>
      <c r="AG131" s="98"/>
      <c r="AH131" s="247" t="s">
        <v>117</v>
      </c>
      <c r="AI131" s="248">
        <v>43850</v>
      </c>
      <c r="AJ131" s="248">
        <v>43882</v>
      </c>
      <c r="AK131" s="248">
        <v>43914</v>
      </c>
      <c r="AL131" s="248">
        <v>43946</v>
      </c>
      <c r="AM131" s="248">
        <v>43978</v>
      </c>
      <c r="AN131" s="248">
        <v>44010</v>
      </c>
      <c r="AO131" s="248">
        <v>44042</v>
      </c>
      <c r="AP131" s="248">
        <v>44074</v>
      </c>
      <c r="AQ131" s="248">
        <v>44076</v>
      </c>
      <c r="AR131" s="248">
        <v>44107</v>
      </c>
      <c r="AS131" s="248">
        <v>44140</v>
      </c>
      <c r="AT131" s="255" t="s">
        <v>126</v>
      </c>
      <c r="AU131" s="249" t="s">
        <v>44</v>
      </c>
      <c r="AV131" s="136"/>
      <c r="AW131" s="98"/>
      <c r="AX131" s="247" t="s">
        <v>117</v>
      </c>
      <c r="AY131" s="248">
        <v>43850</v>
      </c>
      <c r="AZ131" s="248">
        <v>43882</v>
      </c>
      <c r="BA131" s="248">
        <v>43914</v>
      </c>
      <c r="BB131" s="248">
        <v>43946</v>
      </c>
      <c r="BC131" s="248">
        <v>43978</v>
      </c>
      <c r="BD131" s="248">
        <v>44010</v>
      </c>
      <c r="BE131" s="248">
        <v>44042</v>
      </c>
      <c r="BF131" s="248">
        <v>44074</v>
      </c>
      <c r="BG131" s="248">
        <v>44076</v>
      </c>
      <c r="BH131" s="248">
        <v>44107</v>
      </c>
      <c r="BI131" s="248">
        <v>44140</v>
      </c>
      <c r="BJ131" s="255" t="s">
        <v>126</v>
      </c>
      <c r="BK131" s="249" t="s">
        <v>44</v>
      </c>
      <c r="BL131" s="136"/>
      <c r="BM131" s="48">
        <v>44166</v>
      </c>
      <c r="BN131" s="48">
        <v>44197</v>
      </c>
      <c r="BO131" s="48">
        <v>44228</v>
      </c>
      <c r="BP131" s="48">
        <v>44256</v>
      </c>
      <c r="BQ131" s="48">
        <v>44287</v>
      </c>
      <c r="BR131" s="48">
        <v>44317</v>
      </c>
      <c r="BS131" s="48">
        <v>44348</v>
      </c>
      <c r="BU131" s="48">
        <v>44166</v>
      </c>
      <c r="BV131" s="48">
        <v>44197</v>
      </c>
      <c r="BW131" s="48">
        <v>44228</v>
      </c>
      <c r="BX131" s="48">
        <v>44256</v>
      </c>
      <c r="BY131" s="48">
        <v>44287</v>
      </c>
      <c r="BZ131" s="48">
        <v>44317</v>
      </c>
      <c r="CA131" s="48">
        <v>44348</v>
      </c>
      <c r="CC131" s="48">
        <v>44166</v>
      </c>
      <c r="CD131" s="48">
        <v>44197</v>
      </c>
      <c r="CE131" s="48">
        <v>44228</v>
      </c>
      <c r="CF131" s="48">
        <v>44256</v>
      </c>
      <c r="CG131" s="48">
        <v>44287</v>
      </c>
      <c r="CH131" s="48">
        <v>44317</v>
      </c>
      <c r="CI131" s="48">
        <v>44348</v>
      </c>
      <c r="CK131" s="48">
        <v>44166</v>
      </c>
      <c r="CL131" s="48">
        <v>44197</v>
      </c>
      <c r="CM131" s="48">
        <v>44228</v>
      </c>
      <c r="CN131" s="48">
        <v>44256</v>
      </c>
      <c r="CO131" s="48">
        <v>44287</v>
      </c>
      <c r="CP131" s="48">
        <v>44317</v>
      </c>
      <c r="CQ131" s="48">
        <v>44348</v>
      </c>
    </row>
    <row r="132" spans="1:95" ht="15" customHeight="1" x14ac:dyDescent="0.3">
      <c r="A132" s="597" t="s">
        <v>192</v>
      </c>
      <c r="B132" s="260" t="s">
        <v>172</v>
      </c>
      <c r="C132" s="3">
        <v>0</v>
      </c>
      <c r="D132" s="3">
        <v>0</v>
      </c>
      <c r="E132" s="3">
        <v>0</v>
      </c>
      <c r="F132" s="3">
        <v>0</v>
      </c>
      <c r="G132" s="3">
        <v>0</v>
      </c>
      <c r="H132" s="3">
        <v>0</v>
      </c>
      <c r="I132" s="3">
        <v>0</v>
      </c>
      <c r="J132" s="3">
        <v>0</v>
      </c>
      <c r="K132" s="3">
        <v>0</v>
      </c>
      <c r="L132" s="3">
        <v>0</v>
      </c>
      <c r="M132" s="3">
        <v>0</v>
      </c>
      <c r="N132" s="208">
        <f>SUM(BM132:BS132)</f>
        <v>0</v>
      </c>
      <c r="O132" s="93">
        <f t="shared" ref="O132:O145" si="630">SUM(C132:N132)</f>
        <v>0</v>
      </c>
      <c r="P132" s="136"/>
      <c r="Q132" s="597" t="s">
        <v>192</v>
      </c>
      <c r="R132" s="260" t="s">
        <v>172</v>
      </c>
      <c r="S132" s="3">
        <v>0</v>
      </c>
      <c r="T132" s="3">
        <v>0</v>
      </c>
      <c r="U132" s="3">
        <v>0</v>
      </c>
      <c r="V132" s="3">
        <v>0</v>
      </c>
      <c r="W132" s="3">
        <v>0</v>
      </c>
      <c r="X132" s="3">
        <v>0</v>
      </c>
      <c r="Y132" s="3">
        <v>0</v>
      </c>
      <c r="Z132" s="3">
        <v>0</v>
      </c>
      <c r="AA132" s="3">
        <v>0</v>
      </c>
      <c r="AB132" s="3">
        <v>0</v>
      </c>
      <c r="AC132" s="3">
        <v>0</v>
      </c>
      <c r="AD132" s="208">
        <f>SUM(BU132:CA132)</f>
        <v>0</v>
      </c>
      <c r="AE132" s="93">
        <f t="shared" ref="AE132:AE145" si="631">SUM(S132:AD132)</f>
        <v>0</v>
      </c>
      <c r="AF132" s="136"/>
      <c r="AG132" s="597" t="s">
        <v>192</v>
      </c>
      <c r="AH132" s="260" t="s">
        <v>172</v>
      </c>
      <c r="AI132" s="3">
        <v>0</v>
      </c>
      <c r="AJ132" s="3">
        <v>0</v>
      </c>
      <c r="AK132" s="3">
        <v>0</v>
      </c>
      <c r="AL132" s="3">
        <v>0</v>
      </c>
      <c r="AM132" s="3">
        <v>0</v>
      </c>
      <c r="AN132" s="3">
        <v>0</v>
      </c>
      <c r="AO132" s="3">
        <v>0</v>
      </c>
      <c r="AP132" s="3">
        <v>0</v>
      </c>
      <c r="AQ132" s="3">
        <v>0</v>
      </c>
      <c r="AR132" s="3">
        <v>0</v>
      </c>
      <c r="AS132" s="3">
        <v>0</v>
      </c>
      <c r="AT132" s="208">
        <f t="shared" ref="AT132:AT144" si="632">SUM(CC132:CI132)</f>
        <v>0</v>
      </c>
      <c r="AU132" s="93">
        <f t="shared" ref="AU132:AU145" si="633">SUM(AI132:AT132)</f>
        <v>0</v>
      </c>
      <c r="AV132" s="136"/>
      <c r="AW132" s="597" t="s">
        <v>192</v>
      </c>
      <c r="AX132" s="260" t="s">
        <v>172</v>
      </c>
      <c r="AY132" s="3">
        <v>0</v>
      </c>
      <c r="AZ132" s="3">
        <v>0</v>
      </c>
      <c r="BA132" s="3">
        <v>0</v>
      </c>
      <c r="BB132" s="3">
        <v>0</v>
      </c>
      <c r="BC132" s="3">
        <v>0</v>
      </c>
      <c r="BD132" s="3">
        <v>0</v>
      </c>
      <c r="BE132" s="3">
        <v>0</v>
      </c>
      <c r="BF132" s="3">
        <v>0</v>
      </c>
      <c r="BG132" s="3">
        <v>0</v>
      </c>
      <c r="BH132" s="3">
        <v>0</v>
      </c>
      <c r="BI132" s="3">
        <v>0</v>
      </c>
      <c r="BJ132" s="208">
        <f t="shared" ref="BJ132:BJ144" si="634">SUM(CK132:CQ132)</f>
        <v>0</v>
      </c>
      <c r="BK132" s="93">
        <f t="shared" ref="BK132:BK145" si="635">SUM(AY132:BJ132)</f>
        <v>0</v>
      </c>
      <c r="BL132" s="136"/>
      <c r="BM132">
        <v>0</v>
      </c>
      <c r="BN132">
        <v>0</v>
      </c>
      <c r="BO132">
        <v>0</v>
      </c>
      <c r="BP132">
        <v>0</v>
      </c>
      <c r="BQ132">
        <v>0</v>
      </c>
      <c r="BR132">
        <v>0</v>
      </c>
      <c r="BS132">
        <v>0</v>
      </c>
      <c r="BU132">
        <v>0</v>
      </c>
      <c r="BV132">
        <v>0</v>
      </c>
      <c r="BW132">
        <v>0</v>
      </c>
      <c r="BX132">
        <v>0</v>
      </c>
      <c r="BY132">
        <v>0</v>
      </c>
      <c r="BZ132">
        <v>0</v>
      </c>
      <c r="CA132">
        <v>0</v>
      </c>
      <c r="CC132">
        <v>0</v>
      </c>
      <c r="CD132">
        <v>0</v>
      </c>
      <c r="CE132">
        <v>0</v>
      </c>
      <c r="CF132">
        <v>0</v>
      </c>
      <c r="CG132">
        <v>0</v>
      </c>
      <c r="CH132">
        <v>0</v>
      </c>
      <c r="CI132">
        <v>0</v>
      </c>
      <c r="CK132">
        <v>0</v>
      </c>
      <c r="CL132">
        <v>0</v>
      </c>
      <c r="CM132">
        <v>0</v>
      </c>
      <c r="CN132">
        <v>0</v>
      </c>
      <c r="CO132">
        <v>0</v>
      </c>
      <c r="CP132">
        <v>0</v>
      </c>
      <c r="CQ132">
        <v>0</v>
      </c>
    </row>
    <row r="133" spans="1:95" x14ac:dyDescent="0.3">
      <c r="A133" s="598"/>
      <c r="B133" s="260" t="s">
        <v>173</v>
      </c>
      <c r="C133" s="3">
        <v>0</v>
      </c>
      <c r="D133" s="3">
        <v>0</v>
      </c>
      <c r="E133" s="3">
        <v>0</v>
      </c>
      <c r="F133" s="3">
        <v>0</v>
      </c>
      <c r="G133" s="3">
        <v>0</v>
      </c>
      <c r="H133" s="3">
        <v>0</v>
      </c>
      <c r="I133" s="3">
        <v>0</v>
      </c>
      <c r="J133" s="3">
        <v>0</v>
      </c>
      <c r="K133" s="3">
        <v>0</v>
      </c>
      <c r="L133" s="3">
        <v>0</v>
      </c>
      <c r="M133" s="3">
        <v>0</v>
      </c>
      <c r="N133" s="208">
        <f t="shared" ref="N133:N144" si="636">SUM(BM133:BS133)</f>
        <v>0</v>
      </c>
      <c r="O133" s="93">
        <f t="shared" si="630"/>
        <v>0</v>
      </c>
      <c r="P133" s="136"/>
      <c r="Q133" s="598"/>
      <c r="R133" s="260" t="s">
        <v>173</v>
      </c>
      <c r="S133" s="3">
        <v>0</v>
      </c>
      <c r="T133" s="3">
        <v>0</v>
      </c>
      <c r="U133" s="3">
        <v>0</v>
      </c>
      <c r="V133" s="3">
        <v>0</v>
      </c>
      <c r="W133" s="3">
        <v>0</v>
      </c>
      <c r="X133" s="3">
        <v>0</v>
      </c>
      <c r="Y133" s="3">
        <v>0</v>
      </c>
      <c r="Z133" s="3">
        <v>0</v>
      </c>
      <c r="AA133" s="3">
        <v>0</v>
      </c>
      <c r="AB133" s="3">
        <v>0</v>
      </c>
      <c r="AC133" s="3">
        <v>0</v>
      </c>
      <c r="AD133" s="208">
        <f t="shared" ref="AD133:AD144" si="637">SUM(BU133:CA133)</f>
        <v>0</v>
      </c>
      <c r="AE133" s="93">
        <f t="shared" si="631"/>
        <v>0</v>
      </c>
      <c r="AF133" s="136"/>
      <c r="AG133" s="598"/>
      <c r="AH133" s="260" t="s">
        <v>173</v>
      </c>
      <c r="AI133" s="3">
        <v>0</v>
      </c>
      <c r="AJ133" s="3">
        <v>0</v>
      </c>
      <c r="AK133" s="3">
        <v>0</v>
      </c>
      <c r="AL133" s="3">
        <v>0</v>
      </c>
      <c r="AM133" s="3">
        <v>0</v>
      </c>
      <c r="AN133" s="3">
        <v>0</v>
      </c>
      <c r="AO133" s="3">
        <v>0</v>
      </c>
      <c r="AP133" s="3">
        <v>0</v>
      </c>
      <c r="AQ133" s="3">
        <v>0</v>
      </c>
      <c r="AR133" s="3">
        <v>0</v>
      </c>
      <c r="AS133" s="3">
        <v>0</v>
      </c>
      <c r="AT133" s="208">
        <f t="shared" si="632"/>
        <v>0</v>
      </c>
      <c r="AU133" s="93">
        <f t="shared" si="633"/>
        <v>0</v>
      </c>
      <c r="AV133" s="136"/>
      <c r="AW133" s="598"/>
      <c r="AX133" s="260" t="s">
        <v>173</v>
      </c>
      <c r="AY133" s="3">
        <v>0</v>
      </c>
      <c r="AZ133" s="3">
        <v>0</v>
      </c>
      <c r="BA133" s="3">
        <v>0</v>
      </c>
      <c r="BB133" s="3">
        <v>0</v>
      </c>
      <c r="BC133" s="3">
        <v>0</v>
      </c>
      <c r="BD133" s="3">
        <v>0</v>
      </c>
      <c r="BE133" s="3">
        <v>0</v>
      </c>
      <c r="BF133" s="3">
        <v>0</v>
      </c>
      <c r="BG133" s="3">
        <v>0</v>
      </c>
      <c r="BH133" s="3">
        <v>0</v>
      </c>
      <c r="BI133" s="3">
        <v>0</v>
      </c>
      <c r="BJ133" s="208">
        <f t="shared" si="634"/>
        <v>0</v>
      </c>
      <c r="BK133" s="93">
        <f t="shared" si="635"/>
        <v>0</v>
      </c>
      <c r="BL133" s="136"/>
      <c r="BM133">
        <v>0</v>
      </c>
      <c r="BN133">
        <v>0</v>
      </c>
      <c r="BO133">
        <v>0</v>
      </c>
      <c r="BP133">
        <v>0</v>
      </c>
      <c r="BQ133">
        <v>0</v>
      </c>
      <c r="BR133">
        <v>0</v>
      </c>
      <c r="BS133">
        <v>0</v>
      </c>
      <c r="BU133">
        <v>0</v>
      </c>
      <c r="BV133">
        <v>0</v>
      </c>
      <c r="BW133">
        <v>0</v>
      </c>
      <c r="BX133">
        <v>0</v>
      </c>
      <c r="BY133">
        <v>0</v>
      </c>
      <c r="BZ133">
        <v>0</v>
      </c>
      <c r="CA133">
        <v>0</v>
      </c>
      <c r="CC133">
        <v>0</v>
      </c>
      <c r="CD133">
        <v>0</v>
      </c>
      <c r="CE133">
        <v>0</v>
      </c>
      <c r="CF133">
        <v>0</v>
      </c>
      <c r="CG133">
        <v>0</v>
      </c>
      <c r="CH133">
        <v>0</v>
      </c>
      <c r="CI133">
        <v>0</v>
      </c>
      <c r="CK133">
        <v>0</v>
      </c>
      <c r="CL133">
        <v>0</v>
      </c>
      <c r="CM133">
        <v>0</v>
      </c>
      <c r="CN133">
        <v>0</v>
      </c>
      <c r="CO133">
        <v>0</v>
      </c>
      <c r="CP133">
        <v>0</v>
      </c>
      <c r="CQ133">
        <v>0</v>
      </c>
    </row>
    <row r="134" spans="1:95" x14ac:dyDescent="0.3">
      <c r="A134" s="598"/>
      <c r="B134" s="260" t="s">
        <v>174</v>
      </c>
      <c r="C134" s="3">
        <v>0</v>
      </c>
      <c r="D134" s="3">
        <v>0</v>
      </c>
      <c r="E134" s="3">
        <v>0</v>
      </c>
      <c r="F134" s="3">
        <v>0</v>
      </c>
      <c r="G134" s="3">
        <v>0</v>
      </c>
      <c r="H134" s="3">
        <v>0</v>
      </c>
      <c r="I134" s="3">
        <v>0</v>
      </c>
      <c r="J134" s="3">
        <v>0</v>
      </c>
      <c r="K134" s="3">
        <v>0</v>
      </c>
      <c r="L134" s="3">
        <v>0</v>
      </c>
      <c r="M134" s="3">
        <v>0</v>
      </c>
      <c r="N134" s="208">
        <f t="shared" si="636"/>
        <v>0</v>
      </c>
      <c r="O134" s="93">
        <f t="shared" si="630"/>
        <v>0</v>
      </c>
      <c r="P134" s="136"/>
      <c r="Q134" s="598"/>
      <c r="R134" s="260" t="s">
        <v>174</v>
      </c>
      <c r="S134" s="3">
        <v>0</v>
      </c>
      <c r="T134" s="3">
        <v>0</v>
      </c>
      <c r="U134" s="3">
        <v>0</v>
      </c>
      <c r="V134" s="3">
        <v>0</v>
      </c>
      <c r="W134" s="3">
        <v>0</v>
      </c>
      <c r="X134" s="3">
        <v>0</v>
      </c>
      <c r="Y134" s="3">
        <v>0</v>
      </c>
      <c r="Z134" s="3">
        <v>0</v>
      </c>
      <c r="AA134" s="3">
        <v>0</v>
      </c>
      <c r="AB134" s="3">
        <v>0</v>
      </c>
      <c r="AC134" s="3">
        <v>0</v>
      </c>
      <c r="AD134" s="208">
        <f t="shared" si="637"/>
        <v>0</v>
      </c>
      <c r="AE134" s="93">
        <f t="shared" si="631"/>
        <v>0</v>
      </c>
      <c r="AF134" s="136"/>
      <c r="AG134" s="598"/>
      <c r="AH134" s="260" t="s">
        <v>174</v>
      </c>
      <c r="AI134" s="3">
        <v>0</v>
      </c>
      <c r="AJ134" s="3">
        <v>0</v>
      </c>
      <c r="AK134" s="3">
        <v>0</v>
      </c>
      <c r="AL134" s="3">
        <v>0</v>
      </c>
      <c r="AM134" s="3">
        <v>0</v>
      </c>
      <c r="AN134" s="3">
        <v>0</v>
      </c>
      <c r="AO134" s="3">
        <v>0</v>
      </c>
      <c r="AP134" s="3">
        <v>0</v>
      </c>
      <c r="AQ134" s="3">
        <v>0</v>
      </c>
      <c r="AR134" s="3">
        <v>0</v>
      </c>
      <c r="AS134" s="3">
        <v>0</v>
      </c>
      <c r="AT134" s="208">
        <f t="shared" si="632"/>
        <v>0</v>
      </c>
      <c r="AU134" s="93">
        <f t="shared" si="633"/>
        <v>0</v>
      </c>
      <c r="AV134" s="136"/>
      <c r="AW134" s="598"/>
      <c r="AX134" s="260" t="s">
        <v>174</v>
      </c>
      <c r="AY134" s="3">
        <v>0</v>
      </c>
      <c r="AZ134" s="3">
        <v>0</v>
      </c>
      <c r="BA134" s="3">
        <v>0</v>
      </c>
      <c r="BB134" s="3">
        <v>0</v>
      </c>
      <c r="BC134" s="3">
        <v>0</v>
      </c>
      <c r="BD134" s="3">
        <v>0</v>
      </c>
      <c r="BE134" s="3">
        <v>0</v>
      </c>
      <c r="BF134" s="3">
        <v>0</v>
      </c>
      <c r="BG134" s="3">
        <v>0</v>
      </c>
      <c r="BH134" s="3">
        <v>0</v>
      </c>
      <c r="BI134" s="3">
        <v>0</v>
      </c>
      <c r="BJ134" s="208">
        <f t="shared" si="634"/>
        <v>0</v>
      </c>
      <c r="BK134" s="93">
        <f t="shared" si="635"/>
        <v>0</v>
      </c>
      <c r="BL134" s="136"/>
      <c r="BM134">
        <v>0</v>
      </c>
      <c r="BN134">
        <v>0</v>
      </c>
      <c r="BO134">
        <v>0</v>
      </c>
      <c r="BP134">
        <v>0</v>
      </c>
      <c r="BQ134">
        <v>0</v>
      </c>
      <c r="BR134">
        <v>0</v>
      </c>
      <c r="BS134">
        <v>0</v>
      </c>
      <c r="BU134">
        <v>0</v>
      </c>
      <c r="BV134">
        <v>0</v>
      </c>
      <c r="BW134">
        <v>0</v>
      </c>
      <c r="BX134">
        <v>0</v>
      </c>
      <c r="BY134">
        <v>0</v>
      </c>
      <c r="BZ134">
        <v>0</v>
      </c>
      <c r="CA134">
        <v>0</v>
      </c>
      <c r="CC134">
        <v>0</v>
      </c>
      <c r="CD134">
        <v>0</v>
      </c>
      <c r="CE134">
        <v>0</v>
      </c>
      <c r="CF134">
        <v>0</v>
      </c>
      <c r="CG134">
        <v>0</v>
      </c>
      <c r="CH134">
        <v>0</v>
      </c>
      <c r="CI134">
        <v>0</v>
      </c>
      <c r="CK134">
        <v>0</v>
      </c>
      <c r="CL134">
        <v>0</v>
      </c>
      <c r="CM134">
        <v>0</v>
      </c>
      <c r="CN134">
        <v>0</v>
      </c>
      <c r="CO134">
        <v>0</v>
      </c>
      <c r="CP134">
        <v>0</v>
      </c>
      <c r="CQ134">
        <v>0</v>
      </c>
    </row>
    <row r="135" spans="1:95" x14ac:dyDescent="0.3">
      <c r="A135" s="598"/>
      <c r="B135" s="260" t="s">
        <v>175</v>
      </c>
      <c r="C135" s="3">
        <v>0</v>
      </c>
      <c r="D135" s="3">
        <v>0</v>
      </c>
      <c r="E135" s="3">
        <v>0</v>
      </c>
      <c r="F135" s="3">
        <v>0</v>
      </c>
      <c r="G135" s="3">
        <v>0</v>
      </c>
      <c r="H135" s="3">
        <v>0</v>
      </c>
      <c r="I135" s="3">
        <v>0</v>
      </c>
      <c r="J135" s="3">
        <v>0</v>
      </c>
      <c r="K135" s="3">
        <v>0</v>
      </c>
      <c r="L135" s="3">
        <v>0</v>
      </c>
      <c r="M135" s="3">
        <v>0</v>
      </c>
      <c r="N135" s="208">
        <f t="shared" si="636"/>
        <v>0</v>
      </c>
      <c r="O135" s="93">
        <f t="shared" si="630"/>
        <v>0</v>
      </c>
      <c r="P135" s="136"/>
      <c r="Q135" s="598"/>
      <c r="R135" s="260" t="s">
        <v>175</v>
      </c>
      <c r="S135" s="3">
        <v>0</v>
      </c>
      <c r="T135" s="3">
        <v>0</v>
      </c>
      <c r="U135" s="3">
        <v>0</v>
      </c>
      <c r="V135" s="3">
        <v>0</v>
      </c>
      <c r="W135" s="3">
        <v>0</v>
      </c>
      <c r="X135" s="3">
        <v>0</v>
      </c>
      <c r="Y135" s="3">
        <v>0</v>
      </c>
      <c r="Z135" s="3">
        <v>0</v>
      </c>
      <c r="AA135" s="3">
        <v>0</v>
      </c>
      <c r="AB135" s="3">
        <v>0</v>
      </c>
      <c r="AC135" s="3">
        <v>0</v>
      </c>
      <c r="AD135" s="208">
        <f t="shared" si="637"/>
        <v>0</v>
      </c>
      <c r="AE135" s="93">
        <f t="shared" si="631"/>
        <v>0</v>
      </c>
      <c r="AF135" s="136"/>
      <c r="AG135" s="598"/>
      <c r="AH135" s="260" t="s">
        <v>175</v>
      </c>
      <c r="AI135" s="3">
        <v>0</v>
      </c>
      <c r="AJ135" s="3">
        <v>0</v>
      </c>
      <c r="AK135" s="3">
        <v>0</v>
      </c>
      <c r="AL135" s="3">
        <v>0</v>
      </c>
      <c r="AM135" s="3">
        <v>0</v>
      </c>
      <c r="AN135" s="3">
        <v>0</v>
      </c>
      <c r="AO135" s="3">
        <v>0</v>
      </c>
      <c r="AP135" s="3">
        <v>0</v>
      </c>
      <c r="AQ135" s="3">
        <v>0</v>
      </c>
      <c r="AR135" s="3">
        <v>0</v>
      </c>
      <c r="AS135" s="3">
        <v>0</v>
      </c>
      <c r="AT135" s="208">
        <f t="shared" si="632"/>
        <v>0</v>
      </c>
      <c r="AU135" s="93">
        <f t="shared" si="633"/>
        <v>0</v>
      </c>
      <c r="AV135" s="136"/>
      <c r="AW135" s="598"/>
      <c r="AX135" s="260" t="s">
        <v>175</v>
      </c>
      <c r="AY135" s="3">
        <v>0</v>
      </c>
      <c r="AZ135" s="3">
        <v>0</v>
      </c>
      <c r="BA135" s="3">
        <v>0</v>
      </c>
      <c r="BB135" s="3">
        <v>0</v>
      </c>
      <c r="BC135" s="3">
        <v>0</v>
      </c>
      <c r="BD135" s="3">
        <v>0</v>
      </c>
      <c r="BE135" s="3">
        <v>0</v>
      </c>
      <c r="BF135" s="3">
        <v>0</v>
      </c>
      <c r="BG135" s="3">
        <v>0</v>
      </c>
      <c r="BH135" s="3">
        <v>0</v>
      </c>
      <c r="BI135" s="3">
        <v>0</v>
      </c>
      <c r="BJ135" s="208">
        <f t="shared" si="634"/>
        <v>0</v>
      </c>
      <c r="BK135" s="93">
        <f t="shared" si="635"/>
        <v>0</v>
      </c>
      <c r="BL135" s="136"/>
      <c r="BM135">
        <v>0</v>
      </c>
      <c r="BN135">
        <v>0</v>
      </c>
      <c r="BO135">
        <v>0</v>
      </c>
      <c r="BP135">
        <v>0</v>
      </c>
      <c r="BQ135">
        <v>0</v>
      </c>
      <c r="BR135">
        <v>0</v>
      </c>
      <c r="BS135">
        <v>0</v>
      </c>
      <c r="BU135">
        <v>0</v>
      </c>
      <c r="BV135">
        <v>0</v>
      </c>
      <c r="BW135">
        <v>0</v>
      </c>
      <c r="BX135">
        <v>0</v>
      </c>
      <c r="BY135">
        <v>0</v>
      </c>
      <c r="BZ135">
        <v>0</v>
      </c>
      <c r="CA135">
        <v>0</v>
      </c>
      <c r="CC135">
        <v>0</v>
      </c>
      <c r="CD135">
        <v>0</v>
      </c>
      <c r="CE135">
        <v>0</v>
      </c>
      <c r="CF135">
        <v>0</v>
      </c>
      <c r="CG135">
        <v>0</v>
      </c>
      <c r="CH135">
        <v>0</v>
      </c>
      <c r="CI135">
        <v>0</v>
      </c>
      <c r="CK135">
        <v>0</v>
      </c>
      <c r="CL135">
        <v>0</v>
      </c>
      <c r="CM135">
        <v>0</v>
      </c>
      <c r="CN135">
        <v>0</v>
      </c>
      <c r="CO135">
        <v>0</v>
      </c>
      <c r="CP135">
        <v>0</v>
      </c>
      <c r="CQ135">
        <v>0</v>
      </c>
    </row>
    <row r="136" spans="1:95" x14ac:dyDescent="0.3">
      <c r="A136" s="598"/>
      <c r="B136" s="260" t="s">
        <v>176</v>
      </c>
      <c r="C136" s="3">
        <v>0</v>
      </c>
      <c r="D136" s="3">
        <v>2502.4</v>
      </c>
      <c r="E136" s="3">
        <v>0</v>
      </c>
      <c r="F136" s="3">
        <v>0</v>
      </c>
      <c r="G136" s="3">
        <v>0</v>
      </c>
      <c r="H136" s="3">
        <v>0</v>
      </c>
      <c r="I136" s="3">
        <v>0</v>
      </c>
      <c r="J136" s="3">
        <v>0</v>
      </c>
      <c r="K136" s="3">
        <v>0</v>
      </c>
      <c r="L136" s="3">
        <v>0</v>
      </c>
      <c r="M136" s="3">
        <v>104236.89</v>
      </c>
      <c r="N136" s="208">
        <f t="shared" si="636"/>
        <v>0</v>
      </c>
      <c r="O136" s="93">
        <f t="shared" si="630"/>
        <v>106739.29</v>
      </c>
      <c r="P136" s="136"/>
      <c r="Q136" s="598"/>
      <c r="R136" s="260" t="s">
        <v>176</v>
      </c>
      <c r="S136" s="3">
        <v>0</v>
      </c>
      <c r="T136" s="3">
        <v>0</v>
      </c>
      <c r="U136" s="3">
        <v>0</v>
      </c>
      <c r="V136" s="3">
        <v>0</v>
      </c>
      <c r="W136" s="3">
        <v>0</v>
      </c>
      <c r="X136" s="3">
        <v>0</v>
      </c>
      <c r="Y136" s="3">
        <v>0</v>
      </c>
      <c r="Z136" s="3">
        <v>0</v>
      </c>
      <c r="AA136" s="3">
        <v>0</v>
      </c>
      <c r="AB136" s="3">
        <v>0</v>
      </c>
      <c r="AC136" s="3">
        <v>0</v>
      </c>
      <c r="AD136" s="208">
        <f t="shared" si="637"/>
        <v>0</v>
      </c>
      <c r="AE136" s="93">
        <f t="shared" si="631"/>
        <v>0</v>
      </c>
      <c r="AF136" s="136"/>
      <c r="AG136" s="598"/>
      <c r="AH136" s="260" t="s">
        <v>176</v>
      </c>
      <c r="AI136" s="3">
        <v>0</v>
      </c>
      <c r="AJ136" s="3">
        <v>0</v>
      </c>
      <c r="AK136" s="3">
        <v>0</v>
      </c>
      <c r="AL136" s="3">
        <v>0</v>
      </c>
      <c r="AM136" s="3">
        <v>0</v>
      </c>
      <c r="AN136" s="3">
        <v>0</v>
      </c>
      <c r="AO136" s="3">
        <v>0</v>
      </c>
      <c r="AP136" s="3">
        <v>0</v>
      </c>
      <c r="AQ136" s="3">
        <v>0</v>
      </c>
      <c r="AR136" s="3">
        <v>0</v>
      </c>
      <c r="AS136" s="3">
        <v>0</v>
      </c>
      <c r="AT136" s="208">
        <f t="shared" si="632"/>
        <v>0</v>
      </c>
      <c r="AU136" s="93">
        <f t="shared" si="633"/>
        <v>0</v>
      </c>
      <c r="AV136" s="136"/>
      <c r="AW136" s="598"/>
      <c r="AX136" s="260" t="s">
        <v>176</v>
      </c>
      <c r="AY136" s="3">
        <v>0</v>
      </c>
      <c r="AZ136" s="3">
        <v>0</v>
      </c>
      <c r="BA136" s="3">
        <v>0</v>
      </c>
      <c r="BB136" s="3">
        <v>0</v>
      </c>
      <c r="BC136" s="3">
        <v>0</v>
      </c>
      <c r="BD136" s="3">
        <v>0</v>
      </c>
      <c r="BE136" s="3">
        <v>0</v>
      </c>
      <c r="BF136" s="3">
        <v>0</v>
      </c>
      <c r="BG136" s="3">
        <v>0</v>
      </c>
      <c r="BH136" s="3">
        <v>0</v>
      </c>
      <c r="BI136" s="3">
        <v>0</v>
      </c>
      <c r="BJ136" s="208">
        <f t="shared" si="634"/>
        <v>0</v>
      </c>
      <c r="BK136" s="93">
        <f t="shared" si="635"/>
        <v>0</v>
      </c>
      <c r="BL136" s="136"/>
      <c r="BM136">
        <v>0</v>
      </c>
      <c r="BN136">
        <v>0</v>
      </c>
      <c r="BO136">
        <v>0</v>
      </c>
      <c r="BP136">
        <v>0</v>
      </c>
      <c r="BQ136">
        <v>0</v>
      </c>
      <c r="BR136">
        <v>0</v>
      </c>
      <c r="BS136">
        <v>0</v>
      </c>
      <c r="BU136">
        <v>0</v>
      </c>
      <c r="BV136">
        <v>0</v>
      </c>
      <c r="BW136">
        <v>0</v>
      </c>
      <c r="BX136">
        <v>0</v>
      </c>
      <c r="BY136">
        <v>0</v>
      </c>
      <c r="BZ136">
        <v>0</v>
      </c>
      <c r="CA136">
        <v>0</v>
      </c>
      <c r="CC136">
        <v>0</v>
      </c>
      <c r="CD136">
        <v>0</v>
      </c>
      <c r="CE136">
        <v>0</v>
      </c>
      <c r="CF136">
        <v>0</v>
      </c>
      <c r="CG136">
        <v>0</v>
      </c>
      <c r="CH136">
        <v>0</v>
      </c>
      <c r="CI136">
        <v>0</v>
      </c>
      <c r="CK136">
        <v>0</v>
      </c>
      <c r="CL136">
        <v>0</v>
      </c>
      <c r="CM136">
        <v>0</v>
      </c>
      <c r="CN136">
        <v>0</v>
      </c>
      <c r="CO136">
        <v>0</v>
      </c>
      <c r="CP136">
        <v>0</v>
      </c>
      <c r="CQ136">
        <v>0</v>
      </c>
    </row>
    <row r="137" spans="1:95" x14ac:dyDescent="0.3">
      <c r="A137" s="598"/>
      <c r="B137" s="260" t="s">
        <v>177</v>
      </c>
      <c r="C137" s="3">
        <v>0</v>
      </c>
      <c r="D137" s="3">
        <v>0</v>
      </c>
      <c r="E137" s="3">
        <v>0</v>
      </c>
      <c r="F137" s="3">
        <v>0</v>
      </c>
      <c r="G137" s="3">
        <v>0</v>
      </c>
      <c r="H137" s="3">
        <v>0</v>
      </c>
      <c r="I137" s="3">
        <v>0</v>
      </c>
      <c r="J137" s="3">
        <v>0</v>
      </c>
      <c r="K137" s="3">
        <v>0</v>
      </c>
      <c r="L137" s="3">
        <v>0</v>
      </c>
      <c r="M137" s="3">
        <v>0</v>
      </c>
      <c r="N137" s="208">
        <f t="shared" si="636"/>
        <v>0</v>
      </c>
      <c r="O137" s="93">
        <f t="shared" si="630"/>
        <v>0</v>
      </c>
      <c r="P137" s="136"/>
      <c r="Q137" s="598"/>
      <c r="R137" s="260" t="s">
        <v>177</v>
      </c>
      <c r="S137" s="3">
        <v>0</v>
      </c>
      <c r="T137" s="3">
        <v>0</v>
      </c>
      <c r="U137" s="3">
        <v>0</v>
      </c>
      <c r="V137" s="3">
        <v>0</v>
      </c>
      <c r="W137" s="3">
        <v>0</v>
      </c>
      <c r="X137" s="3">
        <v>0</v>
      </c>
      <c r="Y137" s="3">
        <v>0</v>
      </c>
      <c r="Z137" s="3">
        <v>0</v>
      </c>
      <c r="AA137" s="3">
        <v>0</v>
      </c>
      <c r="AB137" s="3">
        <v>0</v>
      </c>
      <c r="AC137" s="3">
        <v>0</v>
      </c>
      <c r="AD137" s="208">
        <f t="shared" si="637"/>
        <v>0</v>
      </c>
      <c r="AE137" s="93">
        <f t="shared" si="631"/>
        <v>0</v>
      </c>
      <c r="AF137" s="136"/>
      <c r="AG137" s="598"/>
      <c r="AH137" s="260" t="s">
        <v>177</v>
      </c>
      <c r="AI137" s="3">
        <v>0</v>
      </c>
      <c r="AJ137" s="3">
        <v>0</v>
      </c>
      <c r="AK137" s="3">
        <v>0</v>
      </c>
      <c r="AL137" s="3">
        <v>0</v>
      </c>
      <c r="AM137" s="3">
        <v>0</v>
      </c>
      <c r="AN137" s="3">
        <v>0</v>
      </c>
      <c r="AO137" s="3">
        <v>0</v>
      </c>
      <c r="AP137" s="3">
        <v>0</v>
      </c>
      <c r="AQ137" s="3">
        <v>0</v>
      </c>
      <c r="AR137" s="3">
        <v>0</v>
      </c>
      <c r="AS137" s="3">
        <v>0</v>
      </c>
      <c r="AT137" s="208">
        <f t="shared" si="632"/>
        <v>0</v>
      </c>
      <c r="AU137" s="93">
        <f t="shared" si="633"/>
        <v>0</v>
      </c>
      <c r="AV137" s="136"/>
      <c r="AW137" s="598"/>
      <c r="AX137" s="260" t="s">
        <v>177</v>
      </c>
      <c r="AY137" s="3">
        <v>0</v>
      </c>
      <c r="AZ137" s="3">
        <v>0</v>
      </c>
      <c r="BA137" s="3">
        <v>0</v>
      </c>
      <c r="BB137" s="3">
        <v>0</v>
      </c>
      <c r="BC137" s="3">
        <v>0</v>
      </c>
      <c r="BD137" s="3">
        <v>0</v>
      </c>
      <c r="BE137" s="3">
        <v>0</v>
      </c>
      <c r="BF137" s="3">
        <v>0</v>
      </c>
      <c r="BG137" s="3">
        <v>0</v>
      </c>
      <c r="BH137" s="3">
        <v>0</v>
      </c>
      <c r="BI137" s="3">
        <v>0</v>
      </c>
      <c r="BJ137" s="208">
        <f t="shared" si="634"/>
        <v>0</v>
      </c>
      <c r="BK137" s="93">
        <f t="shared" si="635"/>
        <v>0</v>
      </c>
      <c r="BL137" s="136"/>
      <c r="BM137">
        <v>0</v>
      </c>
      <c r="BN137">
        <v>0</v>
      </c>
      <c r="BO137">
        <v>0</v>
      </c>
      <c r="BP137">
        <v>0</v>
      </c>
      <c r="BQ137">
        <v>0</v>
      </c>
      <c r="BR137">
        <v>0</v>
      </c>
      <c r="BS137">
        <v>0</v>
      </c>
      <c r="BU137">
        <v>0</v>
      </c>
      <c r="BV137">
        <v>0</v>
      </c>
      <c r="BW137">
        <v>0</v>
      </c>
      <c r="BX137">
        <v>0</v>
      </c>
      <c r="BY137">
        <v>0</v>
      </c>
      <c r="BZ137">
        <v>0</v>
      </c>
      <c r="CA137">
        <v>0</v>
      </c>
      <c r="CC137">
        <v>0</v>
      </c>
      <c r="CD137">
        <v>0</v>
      </c>
      <c r="CE137">
        <v>0</v>
      </c>
      <c r="CF137">
        <v>0</v>
      </c>
      <c r="CG137">
        <v>0</v>
      </c>
      <c r="CH137">
        <v>0</v>
      </c>
      <c r="CI137">
        <v>0</v>
      </c>
      <c r="CK137">
        <v>0</v>
      </c>
      <c r="CL137">
        <v>0</v>
      </c>
      <c r="CM137">
        <v>0</v>
      </c>
      <c r="CN137">
        <v>0</v>
      </c>
      <c r="CO137">
        <v>0</v>
      </c>
      <c r="CP137">
        <v>0</v>
      </c>
      <c r="CQ137">
        <v>0</v>
      </c>
    </row>
    <row r="138" spans="1:95" x14ac:dyDescent="0.3">
      <c r="A138" s="598"/>
      <c r="B138" s="260" t="s">
        <v>178</v>
      </c>
      <c r="C138" s="3">
        <v>0</v>
      </c>
      <c r="D138" s="3">
        <v>0</v>
      </c>
      <c r="E138" s="3">
        <v>0</v>
      </c>
      <c r="F138" s="3">
        <v>0</v>
      </c>
      <c r="G138" s="3">
        <v>0</v>
      </c>
      <c r="H138" s="3">
        <v>0</v>
      </c>
      <c r="I138" s="3">
        <v>0</v>
      </c>
      <c r="J138" s="3">
        <v>0</v>
      </c>
      <c r="K138" s="3">
        <v>0</v>
      </c>
      <c r="L138" s="3">
        <v>0</v>
      </c>
      <c r="M138" s="3">
        <v>0</v>
      </c>
      <c r="N138" s="208">
        <f t="shared" si="636"/>
        <v>0</v>
      </c>
      <c r="O138" s="93">
        <f t="shared" si="630"/>
        <v>0</v>
      </c>
      <c r="P138" s="136"/>
      <c r="Q138" s="598"/>
      <c r="R138" s="260" t="s">
        <v>178</v>
      </c>
      <c r="S138" s="3">
        <v>0</v>
      </c>
      <c r="T138" s="3">
        <v>0</v>
      </c>
      <c r="U138" s="3">
        <v>0</v>
      </c>
      <c r="V138" s="3">
        <v>0</v>
      </c>
      <c r="W138" s="3">
        <v>0</v>
      </c>
      <c r="X138" s="3">
        <v>0</v>
      </c>
      <c r="Y138" s="3">
        <v>146612.70000000001</v>
      </c>
      <c r="Z138" s="3">
        <v>0</v>
      </c>
      <c r="AA138" s="3">
        <v>0</v>
      </c>
      <c r="AB138" s="3">
        <v>0</v>
      </c>
      <c r="AC138" s="3">
        <v>79135.570000000007</v>
      </c>
      <c r="AD138" s="208">
        <f t="shared" si="637"/>
        <v>0</v>
      </c>
      <c r="AE138" s="93">
        <f t="shared" si="631"/>
        <v>225748.27000000002</v>
      </c>
      <c r="AF138" s="136"/>
      <c r="AG138" s="598"/>
      <c r="AH138" s="260" t="s">
        <v>178</v>
      </c>
      <c r="AI138" s="3">
        <v>0</v>
      </c>
      <c r="AJ138" s="3">
        <v>0</v>
      </c>
      <c r="AK138" s="3">
        <v>0</v>
      </c>
      <c r="AL138" s="3">
        <v>0</v>
      </c>
      <c r="AM138" s="3">
        <v>0</v>
      </c>
      <c r="AN138" s="3">
        <v>0</v>
      </c>
      <c r="AO138" s="3">
        <v>0</v>
      </c>
      <c r="AP138" s="3">
        <v>0</v>
      </c>
      <c r="AQ138" s="3">
        <v>0</v>
      </c>
      <c r="AR138" s="3">
        <v>0</v>
      </c>
      <c r="AS138" s="3">
        <v>0</v>
      </c>
      <c r="AT138" s="208">
        <f t="shared" si="632"/>
        <v>0</v>
      </c>
      <c r="AU138" s="93">
        <f t="shared" si="633"/>
        <v>0</v>
      </c>
      <c r="AV138" s="136"/>
      <c r="AW138" s="598"/>
      <c r="AX138" s="260" t="s">
        <v>178</v>
      </c>
      <c r="AY138" s="3">
        <v>0</v>
      </c>
      <c r="AZ138" s="3">
        <v>0</v>
      </c>
      <c r="BA138" s="3">
        <v>0</v>
      </c>
      <c r="BB138" s="3">
        <v>0</v>
      </c>
      <c r="BC138" s="3">
        <v>0</v>
      </c>
      <c r="BD138" s="3">
        <v>0</v>
      </c>
      <c r="BE138" s="3">
        <v>0</v>
      </c>
      <c r="BF138" s="3">
        <v>0</v>
      </c>
      <c r="BG138" s="3">
        <v>0</v>
      </c>
      <c r="BH138" s="3">
        <v>0</v>
      </c>
      <c r="BI138" s="3">
        <v>0</v>
      </c>
      <c r="BJ138" s="208">
        <f t="shared" si="634"/>
        <v>0</v>
      </c>
      <c r="BK138" s="93">
        <f t="shared" si="635"/>
        <v>0</v>
      </c>
      <c r="BL138" s="136"/>
      <c r="BM138">
        <v>0</v>
      </c>
      <c r="BN138">
        <v>0</v>
      </c>
      <c r="BO138">
        <v>0</v>
      </c>
      <c r="BP138">
        <v>0</v>
      </c>
      <c r="BQ138">
        <v>0</v>
      </c>
      <c r="BR138">
        <v>0</v>
      </c>
      <c r="BS138">
        <v>0</v>
      </c>
      <c r="BU138">
        <v>0</v>
      </c>
      <c r="BV138">
        <v>0</v>
      </c>
      <c r="BW138">
        <v>0</v>
      </c>
      <c r="BX138">
        <v>0</v>
      </c>
      <c r="BY138">
        <v>0</v>
      </c>
      <c r="BZ138">
        <v>0</v>
      </c>
      <c r="CA138">
        <v>0</v>
      </c>
      <c r="CC138">
        <v>0</v>
      </c>
      <c r="CD138">
        <v>0</v>
      </c>
      <c r="CE138">
        <v>0</v>
      </c>
      <c r="CF138">
        <v>0</v>
      </c>
      <c r="CG138">
        <v>0</v>
      </c>
      <c r="CH138">
        <v>0</v>
      </c>
      <c r="CI138">
        <v>0</v>
      </c>
      <c r="CK138">
        <v>0</v>
      </c>
      <c r="CL138">
        <v>0</v>
      </c>
      <c r="CM138">
        <v>0</v>
      </c>
      <c r="CN138">
        <v>0</v>
      </c>
      <c r="CO138">
        <v>0</v>
      </c>
      <c r="CP138">
        <v>0</v>
      </c>
      <c r="CQ138">
        <v>0</v>
      </c>
    </row>
    <row r="139" spans="1:95" x14ac:dyDescent="0.3">
      <c r="A139" s="598"/>
      <c r="B139" s="260" t="s">
        <v>179</v>
      </c>
      <c r="C139" s="3">
        <v>0</v>
      </c>
      <c r="D139" s="3">
        <v>16144.63632</v>
      </c>
      <c r="E139" s="3">
        <v>0</v>
      </c>
      <c r="F139" s="3">
        <v>0</v>
      </c>
      <c r="G139" s="3">
        <v>0</v>
      </c>
      <c r="H139" s="3">
        <v>0</v>
      </c>
      <c r="I139" s="3">
        <v>134269.68</v>
      </c>
      <c r="J139" s="3">
        <v>711.24</v>
      </c>
      <c r="K139" s="3">
        <v>0</v>
      </c>
      <c r="L139" s="3">
        <v>33079.5</v>
      </c>
      <c r="M139" s="3">
        <v>62205.67</v>
      </c>
      <c r="N139" s="208">
        <f t="shared" si="636"/>
        <v>25487.91</v>
      </c>
      <c r="O139" s="93">
        <f t="shared" si="630"/>
        <v>271898.63631999993</v>
      </c>
      <c r="P139" s="136"/>
      <c r="Q139" s="598"/>
      <c r="R139" s="260" t="s">
        <v>179</v>
      </c>
      <c r="S139" s="3">
        <v>0</v>
      </c>
      <c r="T139" s="3">
        <v>0</v>
      </c>
      <c r="U139" s="3">
        <v>0</v>
      </c>
      <c r="V139" s="3">
        <v>0</v>
      </c>
      <c r="W139" s="3">
        <v>0</v>
      </c>
      <c r="X139" s="3">
        <v>0</v>
      </c>
      <c r="Y139" s="3">
        <v>0</v>
      </c>
      <c r="Z139" s="3">
        <v>0</v>
      </c>
      <c r="AA139" s="3">
        <v>0</v>
      </c>
      <c r="AB139" s="3">
        <v>0</v>
      </c>
      <c r="AC139" s="3">
        <v>0</v>
      </c>
      <c r="AD139" s="208">
        <f t="shared" si="637"/>
        <v>0</v>
      </c>
      <c r="AE139" s="93">
        <f t="shared" si="631"/>
        <v>0</v>
      </c>
      <c r="AF139" s="136"/>
      <c r="AG139" s="598"/>
      <c r="AH139" s="260" t="s">
        <v>179</v>
      </c>
      <c r="AI139" s="3">
        <v>0</v>
      </c>
      <c r="AJ139" s="3">
        <v>0</v>
      </c>
      <c r="AK139" s="3">
        <v>0</v>
      </c>
      <c r="AL139" s="3">
        <v>0</v>
      </c>
      <c r="AM139" s="3">
        <v>0</v>
      </c>
      <c r="AN139" s="3">
        <v>0</v>
      </c>
      <c r="AO139" s="3">
        <v>0</v>
      </c>
      <c r="AP139" s="3">
        <v>0</v>
      </c>
      <c r="AQ139" s="3">
        <v>0</v>
      </c>
      <c r="AR139" s="3">
        <v>0</v>
      </c>
      <c r="AS139" s="3">
        <v>0</v>
      </c>
      <c r="AT139" s="208">
        <f t="shared" si="632"/>
        <v>0</v>
      </c>
      <c r="AU139" s="93">
        <f t="shared" si="633"/>
        <v>0</v>
      </c>
      <c r="AV139" s="136"/>
      <c r="AW139" s="598"/>
      <c r="AX139" s="260" t="s">
        <v>179</v>
      </c>
      <c r="AY139" s="3">
        <v>0</v>
      </c>
      <c r="AZ139" s="3">
        <v>0</v>
      </c>
      <c r="BA139" s="3">
        <v>0</v>
      </c>
      <c r="BB139" s="3">
        <v>0</v>
      </c>
      <c r="BC139" s="3">
        <v>0</v>
      </c>
      <c r="BD139" s="3">
        <v>0</v>
      </c>
      <c r="BE139" s="3">
        <v>0</v>
      </c>
      <c r="BF139" s="3">
        <v>0</v>
      </c>
      <c r="BG139" s="3">
        <v>0</v>
      </c>
      <c r="BH139" s="3">
        <v>0</v>
      </c>
      <c r="BI139" s="3">
        <v>0</v>
      </c>
      <c r="BJ139" s="208">
        <f t="shared" si="634"/>
        <v>0</v>
      </c>
      <c r="BK139" s="93">
        <f t="shared" si="635"/>
        <v>0</v>
      </c>
      <c r="BL139" s="136"/>
      <c r="BM139">
        <v>25487.91</v>
      </c>
      <c r="BN139">
        <v>0</v>
      </c>
      <c r="BO139">
        <v>0</v>
      </c>
      <c r="BP139">
        <v>0</v>
      </c>
      <c r="BQ139">
        <v>0</v>
      </c>
      <c r="BR139">
        <v>0</v>
      </c>
      <c r="BS139">
        <v>0</v>
      </c>
      <c r="BU139">
        <v>0</v>
      </c>
      <c r="BV139">
        <v>0</v>
      </c>
      <c r="BW139">
        <v>0</v>
      </c>
      <c r="BX139">
        <v>0</v>
      </c>
      <c r="BY139">
        <v>0</v>
      </c>
      <c r="BZ139">
        <v>0</v>
      </c>
      <c r="CA139">
        <v>0</v>
      </c>
      <c r="CC139">
        <v>0</v>
      </c>
      <c r="CD139">
        <v>0</v>
      </c>
      <c r="CE139">
        <v>0</v>
      </c>
      <c r="CF139">
        <v>0</v>
      </c>
      <c r="CG139">
        <v>0</v>
      </c>
      <c r="CH139">
        <v>0</v>
      </c>
      <c r="CI139">
        <v>0</v>
      </c>
      <c r="CK139">
        <v>0</v>
      </c>
      <c r="CL139">
        <v>0</v>
      </c>
      <c r="CM139">
        <v>0</v>
      </c>
      <c r="CN139">
        <v>0</v>
      </c>
      <c r="CO139">
        <v>0</v>
      </c>
      <c r="CP139">
        <v>0</v>
      </c>
      <c r="CQ139">
        <v>0</v>
      </c>
    </row>
    <row r="140" spans="1:95" x14ac:dyDescent="0.3">
      <c r="A140" s="598"/>
      <c r="B140" s="260" t="s">
        <v>180</v>
      </c>
      <c r="C140" s="3">
        <v>0</v>
      </c>
      <c r="D140" s="3">
        <v>0</v>
      </c>
      <c r="E140" s="3">
        <v>0</v>
      </c>
      <c r="F140" s="3">
        <v>0</v>
      </c>
      <c r="G140" s="3">
        <v>0</v>
      </c>
      <c r="H140" s="3">
        <v>0</v>
      </c>
      <c r="I140" s="3">
        <v>6359.76</v>
      </c>
      <c r="J140" s="3">
        <v>0</v>
      </c>
      <c r="K140" s="3">
        <v>0</v>
      </c>
      <c r="L140" s="3">
        <v>0</v>
      </c>
      <c r="M140" s="3">
        <v>62476.32</v>
      </c>
      <c r="N140" s="208">
        <f t="shared" si="636"/>
        <v>0</v>
      </c>
      <c r="O140" s="93">
        <f t="shared" si="630"/>
        <v>68836.08</v>
      </c>
      <c r="P140" s="136"/>
      <c r="Q140" s="598"/>
      <c r="R140" s="260" t="s">
        <v>180</v>
      </c>
      <c r="S140" s="3">
        <v>0</v>
      </c>
      <c r="T140" s="3">
        <v>0</v>
      </c>
      <c r="U140" s="3">
        <v>0</v>
      </c>
      <c r="V140" s="3">
        <v>0</v>
      </c>
      <c r="W140" s="3">
        <v>0</v>
      </c>
      <c r="X140" s="3">
        <v>0</v>
      </c>
      <c r="Y140" s="3">
        <v>0</v>
      </c>
      <c r="Z140" s="3">
        <v>0</v>
      </c>
      <c r="AA140" s="3">
        <v>0</v>
      </c>
      <c r="AB140" s="3">
        <v>0</v>
      </c>
      <c r="AC140" s="3">
        <v>0</v>
      </c>
      <c r="AD140" s="208">
        <f t="shared" si="637"/>
        <v>0</v>
      </c>
      <c r="AE140" s="93">
        <f t="shared" si="631"/>
        <v>0</v>
      </c>
      <c r="AF140" s="136"/>
      <c r="AG140" s="598"/>
      <c r="AH140" s="260" t="s">
        <v>180</v>
      </c>
      <c r="AI140" s="3">
        <v>0</v>
      </c>
      <c r="AJ140" s="3">
        <v>0</v>
      </c>
      <c r="AK140" s="3">
        <v>0</v>
      </c>
      <c r="AL140" s="3">
        <v>0</v>
      </c>
      <c r="AM140" s="3">
        <v>0</v>
      </c>
      <c r="AN140" s="3">
        <v>0</v>
      </c>
      <c r="AO140" s="3">
        <v>0</v>
      </c>
      <c r="AP140" s="3">
        <v>0</v>
      </c>
      <c r="AQ140" s="3">
        <v>0</v>
      </c>
      <c r="AR140" s="3">
        <v>0</v>
      </c>
      <c r="AS140" s="3">
        <v>0</v>
      </c>
      <c r="AT140" s="208">
        <f t="shared" si="632"/>
        <v>0</v>
      </c>
      <c r="AU140" s="93">
        <f t="shared" si="633"/>
        <v>0</v>
      </c>
      <c r="AV140" s="136"/>
      <c r="AW140" s="598"/>
      <c r="AX140" s="260" t="s">
        <v>180</v>
      </c>
      <c r="AY140" s="3">
        <v>0</v>
      </c>
      <c r="AZ140" s="3">
        <v>0</v>
      </c>
      <c r="BA140" s="3">
        <v>0</v>
      </c>
      <c r="BB140" s="3">
        <v>0</v>
      </c>
      <c r="BC140" s="3">
        <v>0</v>
      </c>
      <c r="BD140" s="3">
        <v>0</v>
      </c>
      <c r="BE140" s="3">
        <v>0</v>
      </c>
      <c r="BF140" s="3">
        <v>0</v>
      </c>
      <c r="BG140" s="3">
        <v>0</v>
      </c>
      <c r="BH140" s="3">
        <v>0</v>
      </c>
      <c r="BI140" s="3">
        <v>0</v>
      </c>
      <c r="BJ140" s="208">
        <f t="shared" si="634"/>
        <v>0</v>
      </c>
      <c r="BK140" s="93">
        <f t="shared" si="635"/>
        <v>0</v>
      </c>
      <c r="BL140" s="136"/>
      <c r="BM140">
        <v>0</v>
      </c>
      <c r="BN140">
        <v>0</v>
      </c>
      <c r="BO140">
        <v>0</v>
      </c>
      <c r="BP140">
        <v>0</v>
      </c>
      <c r="BQ140">
        <v>0</v>
      </c>
      <c r="BR140">
        <v>0</v>
      </c>
      <c r="BS140">
        <v>0</v>
      </c>
      <c r="BU140">
        <v>0</v>
      </c>
      <c r="BV140">
        <v>0</v>
      </c>
      <c r="BW140">
        <v>0</v>
      </c>
      <c r="BX140">
        <v>0</v>
      </c>
      <c r="BY140">
        <v>0</v>
      </c>
      <c r="BZ140">
        <v>0</v>
      </c>
      <c r="CA140">
        <v>0</v>
      </c>
      <c r="CC140">
        <v>0</v>
      </c>
      <c r="CD140">
        <v>0</v>
      </c>
      <c r="CE140">
        <v>0</v>
      </c>
      <c r="CF140">
        <v>0</v>
      </c>
      <c r="CG140">
        <v>0</v>
      </c>
      <c r="CH140">
        <v>0</v>
      </c>
      <c r="CI140">
        <v>0</v>
      </c>
      <c r="CK140">
        <v>0</v>
      </c>
      <c r="CL140">
        <v>0</v>
      </c>
      <c r="CM140">
        <v>0</v>
      </c>
      <c r="CN140">
        <v>0</v>
      </c>
      <c r="CO140">
        <v>0</v>
      </c>
      <c r="CP140">
        <v>0</v>
      </c>
      <c r="CQ140">
        <v>0</v>
      </c>
    </row>
    <row r="141" spans="1:95" x14ac:dyDescent="0.3">
      <c r="A141" s="598"/>
      <c r="B141" s="260" t="s">
        <v>181</v>
      </c>
      <c r="C141" s="3">
        <v>0</v>
      </c>
      <c r="D141" s="3">
        <v>0</v>
      </c>
      <c r="E141" s="3">
        <v>0</v>
      </c>
      <c r="F141" s="3">
        <v>0</v>
      </c>
      <c r="G141" s="3">
        <v>0</v>
      </c>
      <c r="H141" s="3">
        <v>0</v>
      </c>
      <c r="I141" s="3">
        <v>0</v>
      </c>
      <c r="J141" s="3">
        <v>0</v>
      </c>
      <c r="K141" s="3">
        <v>0</v>
      </c>
      <c r="L141" s="3">
        <v>0</v>
      </c>
      <c r="M141" s="3">
        <v>0</v>
      </c>
      <c r="N141" s="208">
        <f t="shared" si="636"/>
        <v>0</v>
      </c>
      <c r="O141" s="93">
        <f t="shared" si="630"/>
        <v>0</v>
      </c>
      <c r="P141" s="136"/>
      <c r="Q141" s="598"/>
      <c r="R141" s="260" t="s">
        <v>181</v>
      </c>
      <c r="S141" s="3">
        <v>0</v>
      </c>
      <c r="T141" s="3">
        <v>0</v>
      </c>
      <c r="U141" s="3">
        <v>0</v>
      </c>
      <c r="V141" s="3">
        <v>0</v>
      </c>
      <c r="W141" s="3">
        <v>0</v>
      </c>
      <c r="X141" s="3">
        <v>0</v>
      </c>
      <c r="Y141" s="3">
        <v>0</v>
      </c>
      <c r="Z141" s="3">
        <v>0</v>
      </c>
      <c r="AA141" s="3">
        <v>0</v>
      </c>
      <c r="AB141" s="3">
        <v>0</v>
      </c>
      <c r="AC141" s="3">
        <v>0</v>
      </c>
      <c r="AD141" s="208">
        <f t="shared" si="637"/>
        <v>0</v>
      </c>
      <c r="AE141" s="93">
        <f t="shared" si="631"/>
        <v>0</v>
      </c>
      <c r="AF141" s="136"/>
      <c r="AG141" s="598"/>
      <c r="AH141" s="260" t="s">
        <v>181</v>
      </c>
      <c r="AI141" s="3">
        <v>0</v>
      </c>
      <c r="AJ141" s="3">
        <v>0</v>
      </c>
      <c r="AK141" s="3">
        <v>0</v>
      </c>
      <c r="AL141" s="3">
        <v>0</v>
      </c>
      <c r="AM141" s="3">
        <v>0</v>
      </c>
      <c r="AN141" s="3">
        <v>0</v>
      </c>
      <c r="AO141" s="3">
        <v>0</v>
      </c>
      <c r="AP141" s="3">
        <v>0</v>
      </c>
      <c r="AQ141" s="3">
        <v>0</v>
      </c>
      <c r="AR141" s="3">
        <v>0</v>
      </c>
      <c r="AS141" s="3">
        <v>0</v>
      </c>
      <c r="AT141" s="208">
        <f t="shared" si="632"/>
        <v>0</v>
      </c>
      <c r="AU141" s="93">
        <f t="shared" si="633"/>
        <v>0</v>
      </c>
      <c r="AV141" s="136"/>
      <c r="AW141" s="598"/>
      <c r="AX141" s="260" t="s">
        <v>181</v>
      </c>
      <c r="AY141" s="3">
        <v>0</v>
      </c>
      <c r="AZ141" s="3">
        <v>0</v>
      </c>
      <c r="BA141" s="3">
        <v>0</v>
      </c>
      <c r="BB141" s="3">
        <v>0</v>
      </c>
      <c r="BC141" s="3">
        <v>0</v>
      </c>
      <c r="BD141" s="3">
        <v>0</v>
      </c>
      <c r="BE141" s="3">
        <v>0</v>
      </c>
      <c r="BF141" s="3">
        <v>0</v>
      </c>
      <c r="BG141" s="3">
        <v>0</v>
      </c>
      <c r="BH141" s="3">
        <v>0</v>
      </c>
      <c r="BI141" s="3">
        <v>0</v>
      </c>
      <c r="BJ141" s="208">
        <f t="shared" si="634"/>
        <v>0</v>
      </c>
      <c r="BK141" s="93">
        <f t="shared" si="635"/>
        <v>0</v>
      </c>
      <c r="BL141" s="136"/>
      <c r="BM141">
        <v>0</v>
      </c>
      <c r="BN141">
        <v>0</v>
      </c>
      <c r="BO141">
        <v>0</v>
      </c>
      <c r="BP141">
        <v>0</v>
      </c>
      <c r="BQ141">
        <v>0</v>
      </c>
      <c r="BR141">
        <v>0</v>
      </c>
      <c r="BS141">
        <v>0</v>
      </c>
      <c r="BU141">
        <v>0</v>
      </c>
      <c r="BV141">
        <v>0</v>
      </c>
      <c r="BW141">
        <v>0</v>
      </c>
      <c r="BX141">
        <v>0</v>
      </c>
      <c r="BY141">
        <v>0</v>
      </c>
      <c r="BZ141">
        <v>0</v>
      </c>
      <c r="CA141">
        <v>0</v>
      </c>
      <c r="CC141">
        <v>0</v>
      </c>
      <c r="CD141">
        <v>0</v>
      </c>
      <c r="CE141">
        <v>0</v>
      </c>
      <c r="CF141">
        <v>0</v>
      </c>
      <c r="CG141">
        <v>0</v>
      </c>
      <c r="CH141">
        <v>0</v>
      </c>
      <c r="CI141">
        <v>0</v>
      </c>
      <c r="CK141">
        <v>0</v>
      </c>
      <c r="CL141">
        <v>0</v>
      </c>
      <c r="CM141">
        <v>0</v>
      </c>
      <c r="CN141">
        <v>0</v>
      </c>
      <c r="CO141">
        <v>0</v>
      </c>
      <c r="CP141">
        <v>0</v>
      </c>
      <c r="CQ141">
        <v>0</v>
      </c>
    </row>
    <row r="142" spans="1:95" x14ac:dyDescent="0.3">
      <c r="A142" s="598"/>
      <c r="B142" s="260" t="s">
        <v>182</v>
      </c>
      <c r="C142" s="3">
        <v>0</v>
      </c>
      <c r="D142" s="3">
        <v>0</v>
      </c>
      <c r="E142" s="3">
        <v>0</v>
      </c>
      <c r="F142" s="3">
        <v>0</v>
      </c>
      <c r="G142" s="3">
        <v>0</v>
      </c>
      <c r="H142" s="3">
        <v>0</v>
      </c>
      <c r="I142" s="3">
        <v>0</v>
      </c>
      <c r="J142" s="3">
        <v>0</v>
      </c>
      <c r="K142" s="3">
        <v>0</v>
      </c>
      <c r="L142" s="3">
        <v>0</v>
      </c>
      <c r="M142" s="3">
        <v>0</v>
      </c>
      <c r="N142" s="208">
        <f t="shared" si="636"/>
        <v>0</v>
      </c>
      <c r="O142" s="93">
        <f t="shared" si="630"/>
        <v>0</v>
      </c>
      <c r="P142" s="136"/>
      <c r="Q142" s="598"/>
      <c r="R142" s="260" t="s">
        <v>182</v>
      </c>
      <c r="S142" s="3">
        <v>0</v>
      </c>
      <c r="T142" s="3">
        <v>0</v>
      </c>
      <c r="U142" s="3">
        <v>0</v>
      </c>
      <c r="V142" s="3">
        <v>0</v>
      </c>
      <c r="W142" s="3">
        <v>0</v>
      </c>
      <c r="X142" s="3">
        <v>0</v>
      </c>
      <c r="Y142" s="3">
        <v>0</v>
      </c>
      <c r="Z142" s="3">
        <v>0</v>
      </c>
      <c r="AA142" s="3">
        <v>0</v>
      </c>
      <c r="AB142" s="3">
        <v>0</v>
      </c>
      <c r="AC142" s="3">
        <v>0</v>
      </c>
      <c r="AD142" s="208">
        <f t="shared" si="637"/>
        <v>0</v>
      </c>
      <c r="AE142" s="93">
        <f t="shared" si="631"/>
        <v>0</v>
      </c>
      <c r="AF142" s="136"/>
      <c r="AG142" s="598"/>
      <c r="AH142" s="260" t="s">
        <v>182</v>
      </c>
      <c r="AI142" s="3">
        <v>0</v>
      </c>
      <c r="AJ142" s="3">
        <v>0</v>
      </c>
      <c r="AK142" s="3">
        <v>0</v>
      </c>
      <c r="AL142" s="3">
        <v>0</v>
      </c>
      <c r="AM142" s="3">
        <v>0</v>
      </c>
      <c r="AN142" s="3">
        <v>0</v>
      </c>
      <c r="AO142" s="3">
        <v>0</v>
      </c>
      <c r="AP142" s="3">
        <v>0</v>
      </c>
      <c r="AQ142" s="3">
        <v>0</v>
      </c>
      <c r="AR142" s="3">
        <v>0</v>
      </c>
      <c r="AS142" s="3">
        <v>0</v>
      </c>
      <c r="AT142" s="208">
        <f t="shared" si="632"/>
        <v>0</v>
      </c>
      <c r="AU142" s="93">
        <f t="shared" si="633"/>
        <v>0</v>
      </c>
      <c r="AV142" s="136"/>
      <c r="AW142" s="598"/>
      <c r="AX142" s="260" t="s">
        <v>182</v>
      </c>
      <c r="AY142" s="3">
        <v>0</v>
      </c>
      <c r="AZ142" s="3">
        <v>0</v>
      </c>
      <c r="BA142" s="3">
        <v>0</v>
      </c>
      <c r="BB142" s="3">
        <v>0</v>
      </c>
      <c r="BC142" s="3">
        <v>0</v>
      </c>
      <c r="BD142" s="3">
        <v>0</v>
      </c>
      <c r="BE142" s="3">
        <v>0</v>
      </c>
      <c r="BF142" s="3">
        <v>0</v>
      </c>
      <c r="BG142" s="3">
        <v>0</v>
      </c>
      <c r="BH142" s="3">
        <v>0</v>
      </c>
      <c r="BI142" s="3">
        <v>0</v>
      </c>
      <c r="BJ142" s="208">
        <f t="shared" si="634"/>
        <v>0</v>
      </c>
      <c r="BK142" s="93">
        <f t="shared" si="635"/>
        <v>0</v>
      </c>
      <c r="BL142" s="136"/>
      <c r="BM142">
        <v>0</v>
      </c>
      <c r="BN142">
        <v>0</v>
      </c>
      <c r="BO142">
        <v>0</v>
      </c>
      <c r="BP142">
        <v>0</v>
      </c>
      <c r="BQ142">
        <v>0</v>
      </c>
      <c r="BR142">
        <v>0</v>
      </c>
      <c r="BS142">
        <v>0</v>
      </c>
      <c r="BU142">
        <v>0</v>
      </c>
      <c r="BV142">
        <v>0</v>
      </c>
      <c r="BW142">
        <v>0</v>
      </c>
      <c r="BX142">
        <v>0</v>
      </c>
      <c r="BY142">
        <v>0</v>
      </c>
      <c r="BZ142">
        <v>0</v>
      </c>
      <c r="CA142">
        <v>0</v>
      </c>
      <c r="CC142">
        <v>0</v>
      </c>
      <c r="CD142">
        <v>0</v>
      </c>
      <c r="CE142">
        <v>0</v>
      </c>
      <c r="CF142">
        <v>0</v>
      </c>
      <c r="CG142">
        <v>0</v>
      </c>
      <c r="CH142">
        <v>0</v>
      </c>
      <c r="CI142">
        <v>0</v>
      </c>
      <c r="CK142">
        <v>0</v>
      </c>
      <c r="CL142">
        <v>0</v>
      </c>
      <c r="CM142">
        <v>0</v>
      </c>
      <c r="CN142">
        <v>0</v>
      </c>
      <c r="CO142">
        <v>0</v>
      </c>
      <c r="CP142">
        <v>0</v>
      </c>
      <c r="CQ142">
        <v>0</v>
      </c>
    </row>
    <row r="143" spans="1:95" x14ac:dyDescent="0.3">
      <c r="A143" s="598"/>
      <c r="B143" s="260" t="s">
        <v>183</v>
      </c>
      <c r="C143" s="3">
        <v>0</v>
      </c>
      <c r="D143" s="3">
        <v>0</v>
      </c>
      <c r="E143" s="3">
        <v>0</v>
      </c>
      <c r="F143" s="3">
        <v>0</v>
      </c>
      <c r="G143" s="3">
        <v>0</v>
      </c>
      <c r="H143" s="3">
        <v>0</v>
      </c>
      <c r="I143" s="3">
        <v>0</v>
      </c>
      <c r="J143" s="3">
        <v>0</v>
      </c>
      <c r="K143" s="3">
        <v>0</v>
      </c>
      <c r="L143" s="3">
        <v>0</v>
      </c>
      <c r="M143" s="3">
        <v>0</v>
      </c>
      <c r="N143" s="208">
        <f t="shared" si="636"/>
        <v>0</v>
      </c>
      <c r="O143" s="93">
        <f t="shared" si="630"/>
        <v>0</v>
      </c>
      <c r="P143" s="136"/>
      <c r="Q143" s="598"/>
      <c r="R143" s="260" t="s">
        <v>183</v>
      </c>
      <c r="S143" s="3">
        <v>0</v>
      </c>
      <c r="T143" s="3">
        <v>0</v>
      </c>
      <c r="U143" s="3">
        <v>0</v>
      </c>
      <c r="V143" s="3">
        <v>0</v>
      </c>
      <c r="W143" s="3">
        <v>0</v>
      </c>
      <c r="X143" s="3">
        <v>0</v>
      </c>
      <c r="Y143" s="3">
        <v>0</v>
      </c>
      <c r="Z143" s="3">
        <v>0</v>
      </c>
      <c r="AA143" s="3">
        <v>0</v>
      </c>
      <c r="AB143" s="3">
        <v>0</v>
      </c>
      <c r="AC143" s="3">
        <v>0</v>
      </c>
      <c r="AD143" s="208">
        <f t="shared" si="637"/>
        <v>0</v>
      </c>
      <c r="AE143" s="93">
        <f t="shared" si="631"/>
        <v>0</v>
      </c>
      <c r="AF143" s="136"/>
      <c r="AG143" s="598"/>
      <c r="AH143" s="260" t="s">
        <v>183</v>
      </c>
      <c r="AI143" s="3">
        <v>0</v>
      </c>
      <c r="AJ143" s="3">
        <v>0</v>
      </c>
      <c r="AK143" s="3">
        <v>0</v>
      </c>
      <c r="AL143" s="3">
        <v>0</v>
      </c>
      <c r="AM143" s="3">
        <v>0</v>
      </c>
      <c r="AN143" s="3">
        <v>0</v>
      </c>
      <c r="AO143" s="3">
        <v>0</v>
      </c>
      <c r="AP143" s="3">
        <v>0</v>
      </c>
      <c r="AQ143" s="3">
        <v>0</v>
      </c>
      <c r="AR143" s="3">
        <v>0</v>
      </c>
      <c r="AS143" s="3">
        <v>0</v>
      </c>
      <c r="AT143" s="208">
        <f t="shared" si="632"/>
        <v>0</v>
      </c>
      <c r="AU143" s="93">
        <f t="shared" si="633"/>
        <v>0</v>
      </c>
      <c r="AV143" s="136"/>
      <c r="AW143" s="598"/>
      <c r="AX143" s="260" t="s">
        <v>183</v>
      </c>
      <c r="AY143" s="3">
        <v>0</v>
      </c>
      <c r="AZ143" s="3">
        <v>0</v>
      </c>
      <c r="BA143" s="3">
        <v>0</v>
      </c>
      <c r="BB143" s="3">
        <v>0</v>
      </c>
      <c r="BC143" s="3">
        <v>0</v>
      </c>
      <c r="BD143" s="3">
        <v>0</v>
      </c>
      <c r="BE143" s="3">
        <v>0</v>
      </c>
      <c r="BF143" s="3">
        <v>0</v>
      </c>
      <c r="BG143" s="3">
        <v>0</v>
      </c>
      <c r="BH143" s="3">
        <v>0</v>
      </c>
      <c r="BI143" s="3">
        <v>0</v>
      </c>
      <c r="BJ143" s="208">
        <f t="shared" si="634"/>
        <v>0</v>
      </c>
      <c r="BK143" s="93">
        <f t="shared" si="635"/>
        <v>0</v>
      </c>
      <c r="BL143" s="136"/>
      <c r="BM143">
        <v>0</v>
      </c>
      <c r="BN143">
        <v>0</v>
      </c>
      <c r="BO143">
        <v>0</v>
      </c>
      <c r="BP143">
        <v>0</v>
      </c>
      <c r="BQ143">
        <v>0</v>
      </c>
      <c r="BR143">
        <v>0</v>
      </c>
      <c r="BS143">
        <v>0</v>
      </c>
      <c r="BU143">
        <v>0</v>
      </c>
      <c r="BV143">
        <v>0</v>
      </c>
      <c r="BW143">
        <v>0</v>
      </c>
      <c r="BX143">
        <v>0</v>
      </c>
      <c r="BY143">
        <v>0</v>
      </c>
      <c r="BZ143">
        <v>0</v>
      </c>
      <c r="CA143">
        <v>0</v>
      </c>
      <c r="CC143">
        <v>0</v>
      </c>
      <c r="CD143">
        <v>0</v>
      </c>
      <c r="CE143">
        <v>0</v>
      </c>
      <c r="CF143">
        <v>0</v>
      </c>
      <c r="CG143">
        <v>0</v>
      </c>
      <c r="CH143">
        <v>0</v>
      </c>
      <c r="CI143">
        <v>0</v>
      </c>
      <c r="CK143">
        <v>0</v>
      </c>
      <c r="CL143">
        <v>0</v>
      </c>
      <c r="CM143">
        <v>0</v>
      </c>
      <c r="CN143">
        <v>0</v>
      </c>
      <c r="CO143">
        <v>0</v>
      </c>
      <c r="CP143">
        <v>0</v>
      </c>
      <c r="CQ143">
        <v>0</v>
      </c>
    </row>
    <row r="144" spans="1:95" ht="15" thickBot="1" x14ac:dyDescent="0.35">
      <c r="A144" s="599"/>
      <c r="B144" s="260" t="s">
        <v>184</v>
      </c>
      <c r="C144" s="3">
        <v>0</v>
      </c>
      <c r="D144" s="3">
        <v>0</v>
      </c>
      <c r="E144" s="3">
        <v>0</v>
      </c>
      <c r="F144" s="3">
        <v>0</v>
      </c>
      <c r="G144" s="3">
        <v>0</v>
      </c>
      <c r="H144" s="3">
        <v>0</v>
      </c>
      <c r="I144" s="3">
        <v>0</v>
      </c>
      <c r="J144" s="3">
        <v>0</v>
      </c>
      <c r="K144" s="3">
        <v>0</v>
      </c>
      <c r="L144" s="3">
        <v>0</v>
      </c>
      <c r="M144" s="3">
        <v>0</v>
      </c>
      <c r="N144" s="208">
        <f t="shared" si="636"/>
        <v>0</v>
      </c>
      <c r="O144" s="93">
        <f t="shared" si="630"/>
        <v>0</v>
      </c>
      <c r="P144" s="136"/>
      <c r="Q144" s="599"/>
      <c r="R144" s="260" t="s">
        <v>184</v>
      </c>
      <c r="S144" s="3">
        <v>0</v>
      </c>
      <c r="T144" s="3">
        <v>0</v>
      </c>
      <c r="U144" s="3">
        <v>0</v>
      </c>
      <c r="V144" s="3">
        <v>0</v>
      </c>
      <c r="W144" s="3">
        <v>0</v>
      </c>
      <c r="X144" s="3">
        <v>0</v>
      </c>
      <c r="Y144" s="3">
        <v>0</v>
      </c>
      <c r="Z144" s="3">
        <v>0</v>
      </c>
      <c r="AA144" s="3">
        <v>0</v>
      </c>
      <c r="AB144" s="3">
        <v>0</v>
      </c>
      <c r="AC144" s="3">
        <v>0</v>
      </c>
      <c r="AD144" s="208">
        <f t="shared" si="637"/>
        <v>0</v>
      </c>
      <c r="AE144" s="93">
        <f t="shared" si="631"/>
        <v>0</v>
      </c>
      <c r="AF144" s="136"/>
      <c r="AG144" s="599"/>
      <c r="AH144" s="260" t="s">
        <v>184</v>
      </c>
      <c r="AI144" s="3">
        <v>0</v>
      </c>
      <c r="AJ144" s="3">
        <v>0</v>
      </c>
      <c r="AK144" s="3">
        <v>0</v>
      </c>
      <c r="AL144" s="3">
        <v>0</v>
      </c>
      <c r="AM144" s="3">
        <v>0</v>
      </c>
      <c r="AN144" s="3">
        <v>0</v>
      </c>
      <c r="AO144" s="3">
        <v>0</v>
      </c>
      <c r="AP144" s="3">
        <v>0</v>
      </c>
      <c r="AQ144" s="3">
        <v>0</v>
      </c>
      <c r="AR144" s="3">
        <v>0</v>
      </c>
      <c r="AS144" s="3">
        <v>0</v>
      </c>
      <c r="AT144" s="208">
        <f t="shared" si="632"/>
        <v>0</v>
      </c>
      <c r="AU144" s="93">
        <f t="shared" si="633"/>
        <v>0</v>
      </c>
      <c r="AV144" s="136"/>
      <c r="AW144" s="599"/>
      <c r="AX144" s="260" t="s">
        <v>184</v>
      </c>
      <c r="AY144" s="3">
        <v>0</v>
      </c>
      <c r="AZ144" s="3">
        <v>0</v>
      </c>
      <c r="BA144" s="3">
        <v>0</v>
      </c>
      <c r="BB144" s="3">
        <v>0</v>
      </c>
      <c r="BC144" s="3">
        <v>0</v>
      </c>
      <c r="BD144" s="3">
        <v>0</v>
      </c>
      <c r="BE144" s="3">
        <v>0</v>
      </c>
      <c r="BF144" s="3">
        <v>0</v>
      </c>
      <c r="BG144" s="3">
        <v>0</v>
      </c>
      <c r="BH144" s="3">
        <v>0</v>
      </c>
      <c r="BI144" s="3">
        <v>0</v>
      </c>
      <c r="BJ144" s="208">
        <f t="shared" si="634"/>
        <v>0</v>
      </c>
      <c r="BK144" s="93">
        <f t="shared" si="635"/>
        <v>0</v>
      </c>
      <c r="BL144" s="136"/>
      <c r="BM144">
        <v>0</v>
      </c>
      <c r="BN144">
        <v>0</v>
      </c>
      <c r="BO144">
        <v>0</v>
      </c>
      <c r="BP144">
        <v>0</v>
      </c>
      <c r="BQ144">
        <v>0</v>
      </c>
      <c r="BR144">
        <v>0</v>
      </c>
      <c r="BS144">
        <v>0</v>
      </c>
      <c r="BU144">
        <v>0</v>
      </c>
      <c r="BV144">
        <v>0</v>
      </c>
      <c r="BW144">
        <v>0</v>
      </c>
      <c r="BX144">
        <v>0</v>
      </c>
      <c r="BY144">
        <v>0</v>
      </c>
      <c r="BZ144">
        <v>0</v>
      </c>
      <c r="CA144">
        <v>0</v>
      </c>
      <c r="CC144">
        <v>0</v>
      </c>
      <c r="CD144">
        <v>0</v>
      </c>
      <c r="CE144">
        <v>0</v>
      </c>
      <c r="CF144">
        <v>0</v>
      </c>
      <c r="CG144">
        <v>0</v>
      </c>
      <c r="CH144">
        <v>0</v>
      </c>
      <c r="CI144">
        <v>0</v>
      </c>
      <c r="CK144">
        <v>0</v>
      </c>
      <c r="CL144">
        <v>0</v>
      </c>
      <c r="CM144">
        <v>0</v>
      </c>
      <c r="CN144">
        <v>0</v>
      </c>
      <c r="CO144">
        <v>0</v>
      </c>
      <c r="CP144">
        <v>0</v>
      </c>
      <c r="CQ144">
        <v>0</v>
      </c>
    </row>
    <row r="145" spans="1:95" ht="15" thickBot="1" x14ac:dyDescent="0.35">
      <c r="B145" s="261" t="s">
        <v>139</v>
      </c>
      <c r="C145" s="252">
        <f>SUM(C132:C144)</f>
        <v>0</v>
      </c>
      <c r="D145" s="252">
        <f t="shared" ref="D145" si="638">SUM(D132:D144)</f>
        <v>18647.036319999999</v>
      </c>
      <c r="E145" s="252">
        <f t="shared" ref="E145" si="639">SUM(E132:E144)</f>
        <v>0</v>
      </c>
      <c r="F145" s="252">
        <f t="shared" ref="F145" si="640">SUM(F132:F144)</f>
        <v>0</v>
      </c>
      <c r="G145" s="252">
        <f t="shared" ref="G145" si="641">SUM(G132:G144)</f>
        <v>0</v>
      </c>
      <c r="H145" s="252">
        <f t="shared" ref="H145" si="642">SUM(H132:H144)</f>
        <v>0</v>
      </c>
      <c r="I145" s="252">
        <f t="shared" ref="I145" si="643">SUM(I132:I144)</f>
        <v>140629.44</v>
      </c>
      <c r="J145" s="252">
        <f t="shared" ref="J145" si="644">SUM(J132:J144)</f>
        <v>711.24</v>
      </c>
      <c r="K145" s="252">
        <f t="shared" ref="K145" si="645">SUM(K132:K144)</f>
        <v>0</v>
      </c>
      <c r="L145" s="252">
        <f t="shared" ref="L145" si="646">SUM(L132:L144)</f>
        <v>33079.5</v>
      </c>
      <c r="M145" s="252">
        <f t="shared" ref="M145" si="647">SUM(M132:M144)</f>
        <v>228918.88</v>
      </c>
      <c r="N145" s="263">
        <f t="shared" ref="N145" si="648">SUM(N132:N144)</f>
        <v>25487.91</v>
      </c>
      <c r="O145" s="96">
        <f t="shared" si="630"/>
        <v>447474.00631999999</v>
      </c>
      <c r="P145" s="136"/>
      <c r="Q145" s="97"/>
      <c r="R145" s="261" t="s">
        <v>139</v>
      </c>
      <c r="S145" s="252">
        <f>SUM(S132:S144)</f>
        <v>0</v>
      </c>
      <c r="T145" s="252">
        <f t="shared" ref="T145" si="649">SUM(T132:T144)</f>
        <v>0</v>
      </c>
      <c r="U145" s="252">
        <f t="shared" ref="U145" si="650">SUM(U132:U144)</f>
        <v>0</v>
      </c>
      <c r="V145" s="252">
        <f t="shared" ref="V145" si="651">SUM(V132:V144)</f>
        <v>0</v>
      </c>
      <c r="W145" s="252">
        <f t="shared" ref="W145" si="652">SUM(W132:W144)</f>
        <v>0</v>
      </c>
      <c r="X145" s="252">
        <f t="shared" ref="X145" si="653">SUM(X132:X144)</f>
        <v>0</v>
      </c>
      <c r="Y145" s="252">
        <f t="shared" ref="Y145" si="654">SUM(Y132:Y144)</f>
        <v>146612.70000000001</v>
      </c>
      <c r="Z145" s="252">
        <f t="shared" ref="Z145" si="655">SUM(Z132:Z144)</f>
        <v>0</v>
      </c>
      <c r="AA145" s="252">
        <f t="shared" ref="AA145" si="656">SUM(AA132:AA144)</f>
        <v>0</v>
      </c>
      <c r="AB145" s="252">
        <f t="shared" ref="AB145" si="657">SUM(AB132:AB144)</f>
        <v>0</v>
      </c>
      <c r="AC145" s="252">
        <f t="shared" ref="AC145" si="658">SUM(AC132:AC144)</f>
        <v>79135.570000000007</v>
      </c>
      <c r="AD145" s="263">
        <f t="shared" ref="AD145" si="659">SUM(AD132:AD144)</f>
        <v>0</v>
      </c>
      <c r="AE145" s="96">
        <f t="shared" si="631"/>
        <v>225748.27000000002</v>
      </c>
      <c r="AF145" s="136"/>
      <c r="AG145" s="97"/>
      <c r="AH145" s="261" t="s">
        <v>139</v>
      </c>
      <c r="AI145" s="252">
        <f>SUM(AI132:AI144)</f>
        <v>0</v>
      </c>
      <c r="AJ145" s="252">
        <f t="shared" ref="AJ145" si="660">SUM(AJ132:AJ144)</f>
        <v>0</v>
      </c>
      <c r="AK145" s="252">
        <f t="shared" ref="AK145" si="661">SUM(AK132:AK144)</f>
        <v>0</v>
      </c>
      <c r="AL145" s="252">
        <f t="shared" ref="AL145" si="662">SUM(AL132:AL144)</f>
        <v>0</v>
      </c>
      <c r="AM145" s="252">
        <f t="shared" ref="AM145" si="663">SUM(AM132:AM144)</f>
        <v>0</v>
      </c>
      <c r="AN145" s="252">
        <f t="shared" ref="AN145" si="664">SUM(AN132:AN144)</f>
        <v>0</v>
      </c>
      <c r="AO145" s="252">
        <f t="shared" ref="AO145" si="665">SUM(AO132:AO144)</f>
        <v>0</v>
      </c>
      <c r="AP145" s="252">
        <f t="shared" ref="AP145" si="666">SUM(AP132:AP144)</f>
        <v>0</v>
      </c>
      <c r="AQ145" s="252">
        <f t="shared" ref="AQ145" si="667">SUM(AQ132:AQ144)</f>
        <v>0</v>
      </c>
      <c r="AR145" s="252">
        <f t="shared" ref="AR145" si="668">SUM(AR132:AR144)</f>
        <v>0</v>
      </c>
      <c r="AS145" s="252">
        <f t="shared" ref="AS145" si="669">SUM(AS132:AS144)</f>
        <v>0</v>
      </c>
      <c r="AT145" s="263">
        <f t="shared" ref="AT145" si="670">SUM(AT132:AT144)</f>
        <v>0</v>
      </c>
      <c r="AU145" s="96">
        <f t="shared" si="633"/>
        <v>0</v>
      </c>
      <c r="AV145" s="136"/>
      <c r="AW145" s="97"/>
      <c r="AX145" s="261" t="s">
        <v>139</v>
      </c>
      <c r="AY145" s="252">
        <f>SUM(AY132:AY144)</f>
        <v>0</v>
      </c>
      <c r="AZ145" s="252">
        <f t="shared" ref="AZ145" si="671">SUM(AZ132:AZ144)</f>
        <v>0</v>
      </c>
      <c r="BA145" s="252">
        <f t="shared" ref="BA145" si="672">SUM(BA132:BA144)</f>
        <v>0</v>
      </c>
      <c r="BB145" s="252">
        <f t="shared" ref="BB145" si="673">SUM(BB132:BB144)</f>
        <v>0</v>
      </c>
      <c r="BC145" s="252">
        <f t="shared" ref="BC145" si="674">SUM(BC132:BC144)</f>
        <v>0</v>
      </c>
      <c r="BD145" s="252">
        <f t="shared" ref="BD145" si="675">SUM(BD132:BD144)</f>
        <v>0</v>
      </c>
      <c r="BE145" s="252">
        <f t="shared" ref="BE145" si="676">SUM(BE132:BE144)</f>
        <v>0</v>
      </c>
      <c r="BF145" s="252">
        <f t="shared" ref="BF145" si="677">SUM(BF132:BF144)</f>
        <v>0</v>
      </c>
      <c r="BG145" s="252">
        <f t="shared" ref="BG145" si="678">SUM(BG132:BG144)</f>
        <v>0</v>
      </c>
      <c r="BH145" s="252">
        <f t="shared" ref="BH145" si="679">SUM(BH132:BH144)</f>
        <v>0</v>
      </c>
      <c r="BI145" s="252">
        <f t="shared" ref="BI145" si="680">SUM(BI132:BI144)</f>
        <v>0</v>
      </c>
      <c r="BJ145" s="263">
        <f t="shared" ref="BJ145" si="681">SUM(BJ132:BJ144)</f>
        <v>0</v>
      </c>
      <c r="BK145" s="96">
        <f t="shared" si="635"/>
        <v>0</v>
      </c>
      <c r="BL145" s="136"/>
      <c r="BM145">
        <f t="shared" ref="BM145" si="682">SUM(BM132:BM144)</f>
        <v>25487.91</v>
      </c>
      <c r="BN145">
        <f t="shared" ref="BN145" si="683">SUM(BN132:BN144)</f>
        <v>0</v>
      </c>
      <c r="BO145">
        <f t="shared" ref="BO145" si="684">SUM(BO132:BO144)</f>
        <v>0</v>
      </c>
      <c r="BP145">
        <f t="shared" ref="BP145" si="685">SUM(BP132:BP144)</f>
        <v>0</v>
      </c>
      <c r="BQ145">
        <f t="shared" ref="BQ145" si="686">SUM(BQ132:BQ144)</f>
        <v>0</v>
      </c>
      <c r="BR145">
        <f t="shared" ref="BR145" si="687">SUM(BR132:BR144)</f>
        <v>0</v>
      </c>
      <c r="BS145">
        <f t="shared" ref="BS145" si="688">SUM(BS132:BS144)</f>
        <v>0</v>
      </c>
      <c r="BU145">
        <f t="shared" ref="BU145" si="689">SUM(BU132:BU144)</f>
        <v>0</v>
      </c>
      <c r="BV145">
        <f t="shared" ref="BV145" si="690">SUM(BV132:BV144)</f>
        <v>0</v>
      </c>
      <c r="BW145">
        <f t="shared" ref="BW145" si="691">SUM(BW132:BW144)</f>
        <v>0</v>
      </c>
      <c r="BX145">
        <f t="shared" ref="BX145" si="692">SUM(BX132:BX144)</f>
        <v>0</v>
      </c>
      <c r="BY145">
        <f t="shared" ref="BY145" si="693">SUM(BY132:BY144)</f>
        <v>0</v>
      </c>
      <c r="BZ145">
        <f t="shared" ref="BZ145" si="694">SUM(BZ132:BZ144)</f>
        <v>0</v>
      </c>
      <c r="CA145">
        <f t="shared" ref="CA145" si="695">SUM(CA132:CA144)</f>
        <v>0</v>
      </c>
      <c r="CC145">
        <f t="shared" ref="CC145" si="696">SUM(CC132:CC144)</f>
        <v>0</v>
      </c>
      <c r="CD145">
        <f t="shared" ref="CD145" si="697">SUM(CD132:CD144)</f>
        <v>0</v>
      </c>
      <c r="CE145">
        <f t="shared" ref="CE145" si="698">SUM(CE132:CE144)</f>
        <v>0</v>
      </c>
      <c r="CF145">
        <f t="shared" ref="CF145" si="699">SUM(CF132:CF144)</f>
        <v>0</v>
      </c>
      <c r="CG145">
        <f t="shared" ref="CG145" si="700">SUM(CG132:CG144)</f>
        <v>0</v>
      </c>
      <c r="CH145">
        <f t="shared" ref="CH145" si="701">SUM(CH132:CH144)</f>
        <v>0</v>
      </c>
      <c r="CI145">
        <f t="shared" ref="CI145" si="702">SUM(CI132:CI144)</f>
        <v>0</v>
      </c>
      <c r="CK145">
        <f t="shared" ref="CK145" si="703">SUM(CK132:CK144)</f>
        <v>0</v>
      </c>
      <c r="CL145">
        <f t="shared" ref="CL145" si="704">SUM(CL132:CL144)</f>
        <v>0</v>
      </c>
      <c r="CM145">
        <f t="shared" ref="CM145" si="705">SUM(CM132:CM144)</f>
        <v>0</v>
      </c>
      <c r="CN145">
        <f t="shared" ref="CN145" si="706">SUM(CN132:CN144)</f>
        <v>0</v>
      </c>
      <c r="CO145">
        <f t="shared" ref="CO145" si="707">SUM(CO132:CO144)</f>
        <v>0</v>
      </c>
      <c r="CP145">
        <f t="shared" ref="CP145" si="708">SUM(CP132:CP144)</f>
        <v>0</v>
      </c>
      <c r="CQ145">
        <f t="shared" ref="CQ145" si="709">SUM(CQ132:CQ144)</f>
        <v>0</v>
      </c>
    </row>
    <row r="146" spans="1:95" ht="21.6" thickBot="1" x14ac:dyDescent="0.35">
      <c r="A146" s="98"/>
      <c r="P146" s="136"/>
      <c r="Q146" s="98"/>
      <c r="AF146" s="136"/>
      <c r="AG146" s="98"/>
      <c r="AV146" s="136"/>
      <c r="AW146" s="98"/>
      <c r="BJ146" s="136"/>
      <c r="BL146" s="136"/>
    </row>
    <row r="147" spans="1:95" ht="21.6" thickBot="1" x14ac:dyDescent="0.35">
      <c r="A147" s="98"/>
      <c r="B147" s="247" t="s">
        <v>117</v>
      </c>
      <c r="C147" s="248">
        <v>43850</v>
      </c>
      <c r="D147" s="248">
        <v>43882</v>
      </c>
      <c r="E147" s="248">
        <v>43914</v>
      </c>
      <c r="F147" s="248">
        <v>43946</v>
      </c>
      <c r="G147" s="248">
        <v>43978</v>
      </c>
      <c r="H147" s="248">
        <v>44010</v>
      </c>
      <c r="I147" s="248">
        <v>44042</v>
      </c>
      <c r="J147" s="248">
        <v>44074</v>
      </c>
      <c r="K147" s="248">
        <v>44076</v>
      </c>
      <c r="L147" s="248">
        <v>44107</v>
      </c>
      <c r="M147" s="248">
        <v>44140</v>
      </c>
      <c r="N147" s="255" t="s">
        <v>126</v>
      </c>
      <c r="O147" s="249" t="s">
        <v>44</v>
      </c>
      <c r="P147" s="136"/>
      <c r="Q147" s="98"/>
      <c r="R147" s="247" t="s">
        <v>117</v>
      </c>
      <c r="S147" s="248">
        <v>43850</v>
      </c>
      <c r="T147" s="248">
        <v>43882</v>
      </c>
      <c r="U147" s="248">
        <v>43914</v>
      </c>
      <c r="V147" s="248">
        <v>43946</v>
      </c>
      <c r="W147" s="248">
        <v>43978</v>
      </c>
      <c r="X147" s="248">
        <v>44010</v>
      </c>
      <c r="Y147" s="248">
        <v>44042</v>
      </c>
      <c r="Z147" s="248">
        <v>44074</v>
      </c>
      <c r="AA147" s="248">
        <v>44076</v>
      </c>
      <c r="AB147" s="248">
        <v>44107</v>
      </c>
      <c r="AC147" s="248">
        <v>44140</v>
      </c>
      <c r="AD147" s="255" t="s">
        <v>126</v>
      </c>
      <c r="AE147" s="249" t="s">
        <v>44</v>
      </c>
      <c r="AF147" s="136"/>
      <c r="AG147" s="98"/>
      <c r="AH147" s="247" t="s">
        <v>117</v>
      </c>
      <c r="AI147" s="248">
        <v>43850</v>
      </c>
      <c r="AJ147" s="248">
        <v>43882</v>
      </c>
      <c r="AK147" s="248">
        <v>43914</v>
      </c>
      <c r="AL147" s="248">
        <v>43946</v>
      </c>
      <c r="AM147" s="248">
        <v>43978</v>
      </c>
      <c r="AN147" s="248">
        <v>44010</v>
      </c>
      <c r="AO147" s="248">
        <v>44042</v>
      </c>
      <c r="AP147" s="248">
        <v>44074</v>
      </c>
      <c r="AQ147" s="248">
        <v>44076</v>
      </c>
      <c r="AR147" s="248">
        <v>44107</v>
      </c>
      <c r="AS147" s="248">
        <v>44140</v>
      </c>
      <c r="AT147" s="255" t="s">
        <v>126</v>
      </c>
      <c r="AU147" s="249" t="s">
        <v>44</v>
      </c>
      <c r="AV147" s="136"/>
      <c r="AW147" s="98"/>
      <c r="AX147" s="247" t="s">
        <v>117</v>
      </c>
      <c r="AY147" s="248">
        <v>43850</v>
      </c>
      <c r="AZ147" s="248">
        <v>43882</v>
      </c>
      <c r="BA147" s="248">
        <v>43914</v>
      </c>
      <c r="BB147" s="248">
        <v>43946</v>
      </c>
      <c r="BC147" s="248">
        <v>43978</v>
      </c>
      <c r="BD147" s="248">
        <v>44010</v>
      </c>
      <c r="BE147" s="248">
        <v>44042</v>
      </c>
      <c r="BF147" s="248">
        <v>44074</v>
      </c>
      <c r="BG147" s="248">
        <v>44076</v>
      </c>
      <c r="BH147" s="248">
        <v>44107</v>
      </c>
      <c r="BI147" s="248">
        <v>44140</v>
      </c>
      <c r="BJ147" s="255" t="s">
        <v>126</v>
      </c>
      <c r="BK147" s="249" t="s">
        <v>44</v>
      </c>
      <c r="BL147" s="136"/>
      <c r="BM147" s="48">
        <v>44166</v>
      </c>
      <c r="BN147" s="48">
        <v>44197</v>
      </c>
      <c r="BO147" s="48">
        <v>44228</v>
      </c>
      <c r="BP147" s="48">
        <v>44256</v>
      </c>
      <c r="BQ147" s="48">
        <v>44287</v>
      </c>
      <c r="BR147" s="48">
        <v>44317</v>
      </c>
      <c r="BS147" s="48">
        <v>44348</v>
      </c>
      <c r="BU147" s="48">
        <v>44166</v>
      </c>
      <c r="BV147" s="48">
        <v>44197</v>
      </c>
      <c r="BW147" s="48">
        <v>44228</v>
      </c>
      <c r="BX147" s="48">
        <v>44256</v>
      </c>
      <c r="BY147" s="48">
        <v>44287</v>
      </c>
      <c r="BZ147" s="48">
        <v>44317</v>
      </c>
      <c r="CA147" s="48">
        <v>44348</v>
      </c>
      <c r="CC147" s="48">
        <v>44166</v>
      </c>
      <c r="CD147" s="48">
        <v>44197</v>
      </c>
      <c r="CE147" s="48">
        <v>44228</v>
      </c>
      <c r="CF147" s="48">
        <v>44256</v>
      </c>
      <c r="CG147" s="48">
        <v>44287</v>
      </c>
      <c r="CH147" s="48">
        <v>44317</v>
      </c>
      <c r="CI147" s="48">
        <v>44348</v>
      </c>
      <c r="CK147" s="48">
        <v>44166</v>
      </c>
      <c r="CL147" s="48">
        <v>44197</v>
      </c>
      <c r="CM147" s="48">
        <v>44228</v>
      </c>
      <c r="CN147" s="48">
        <v>44256</v>
      </c>
      <c r="CO147" s="48">
        <v>44287</v>
      </c>
      <c r="CP147" s="48">
        <v>44317</v>
      </c>
      <c r="CQ147" s="48">
        <v>44348</v>
      </c>
    </row>
    <row r="148" spans="1:95" ht="15" customHeight="1" x14ac:dyDescent="0.3">
      <c r="A148" s="597" t="s">
        <v>193</v>
      </c>
      <c r="B148" s="260" t="s">
        <v>172</v>
      </c>
      <c r="C148" s="3">
        <v>0</v>
      </c>
      <c r="D148" s="3">
        <v>0</v>
      </c>
      <c r="E148" s="3">
        <v>0</v>
      </c>
      <c r="F148" s="3">
        <v>0</v>
      </c>
      <c r="G148" s="3">
        <v>0</v>
      </c>
      <c r="H148" s="3">
        <v>0</v>
      </c>
      <c r="I148" s="3">
        <v>0</v>
      </c>
      <c r="J148" s="3">
        <v>0</v>
      </c>
      <c r="K148" s="3">
        <v>0</v>
      </c>
      <c r="L148" s="3">
        <v>0</v>
      </c>
      <c r="M148" s="3">
        <v>0</v>
      </c>
      <c r="N148" s="208">
        <f>SUM(BM148:BS148)</f>
        <v>0</v>
      </c>
      <c r="O148" s="93">
        <f t="shared" ref="O148:O161" si="710">SUM(C148:N148)</f>
        <v>0</v>
      </c>
      <c r="P148" s="136"/>
      <c r="Q148" s="597" t="s">
        <v>193</v>
      </c>
      <c r="R148" s="260" t="s">
        <v>172</v>
      </c>
      <c r="S148" s="3">
        <v>0</v>
      </c>
      <c r="T148" s="3">
        <v>0</v>
      </c>
      <c r="U148" s="3">
        <v>0</v>
      </c>
      <c r="V148" s="3">
        <v>0</v>
      </c>
      <c r="W148" s="3">
        <v>0</v>
      </c>
      <c r="X148" s="3">
        <v>0</v>
      </c>
      <c r="Y148" s="3">
        <v>0</v>
      </c>
      <c r="Z148" s="3">
        <v>0</v>
      </c>
      <c r="AA148" s="3">
        <v>0</v>
      </c>
      <c r="AB148" s="3">
        <v>0</v>
      </c>
      <c r="AC148" s="3">
        <v>0</v>
      </c>
      <c r="AD148" s="208">
        <f>SUM(BU148:CA148)</f>
        <v>0</v>
      </c>
      <c r="AE148" s="93">
        <f t="shared" ref="AE148:AE161" si="711">SUM(S148:AD148)</f>
        <v>0</v>
      </c>
      <c r="AF148" s="136"/>
      <c r="AG148" s="597" t="s">
        <v>193</v>
      </c>
      <c r="AH148" s="260" t="s">
        <v>172</v>
      </c>
      <c r="AI148" s="3">
        <v>0</v>
      </c>
      <c r="AJ148" s="3">
        <v>0</v>
      </c>
      <c r="AK148" s="3">
        <v>0</v>
      </c>
      <c r="AL148" s="3">
        <v>0</v>
      </c>
      <c r="AM148" s="3">
        <v>0</v>
      </c>
      <c r="AN148" s="3">
        <v>0</v>
      </c>
      <c r="AO148" s="3">
        <v>0</v>
      </c>
      <c r="AP148" s="3">
        <v>0</v>
      </c>
      <c r="AQ148" s="3">
        <v>0</v>
      </c>
      <c r="AR148" s="3">
        <v>0</v>
      </c>
      <c r="AS148" s="3">
        <v>0</v>
      </c>
      <c r="AT148" s="208">
        <f t="shared" ref="AT148:AT160" si="712">SUM(CC148:CI148)</f>
        <v>0</v>
      </c>
      <c r="AU148" s="93">
        <f t="shared" ref="AU148:AU161" si="713">SUM(AI148:AT148)</f>
        <v>0</v>
      </c>
      <c r="AV148" s="136"/>
      <c r="AW148" s="597" t="s">
        <v>193</v>
      </c>
      <c r="AX148" s="260" t="s">
        <v>172</v>
      </c>
      <c r="AY148" s="3">
        <v>0</v>
      </c>
      <c r="AZ148" s="3">
        <v>0</v>
      </c>
      <c r="BA148" s="3">
        <v>0</v>
      </c>
      <c r="BB148" s="3">
        <v>0</v>
      </c>
      <c r="BC148" s="3">
        <v>0</v>
      </c>
      <c r="BD148" s="3">
        <v>0</v>
      </c>
      <c r="BE148" s="3">
        <v>0</v>
      </c>
      <c r="BF148" s="3">
        <v>0</v>
      </c>
      <c r="BG148" s="3">
        <v>0</v>
      </c>
      <c r="BH148" s="3">
        <v>0</v>
      </c>
      <c r="BI148" s="3">
        <v>0</v>
      </c>
      <c r="BJ148" s="208">
        <f t="shared" ref="BJ148:BJ160" si="714">SUM(CK148:CQ148)</f>
        <v>0</v>
      </c>
      <c r="BK148" s="93">
        <f t="shared" ref="BK148:BK161" si="715">SUM(AY148:BJ148)</f>
        <v>0</v>
      </c>
      <c r="BL148" s="136"/>
      <c r="BM148">
        <v>0</v>
      </c>
      <c r="BN148">
        <v>0</v>
      </c>
      <c r="BO148">
        <v>0</v>
      </c>
      <c r="BP148">
        <v>0</v>
      </c>
      <c r="BQ148">
        <v>0</v>
      </c>
      <c r="BR148">
        <v>0</v>
      </c>
      <c r="BS148">
        <v>0</v>
      </c>
      <c r="BU148">
        <v>0</v>
      </c>
      <c r="BV148">
        <v>0</v>
      </c>
      <c r="BW148">
        <v>0</v>
      </c>
      <c r="BX148">
        <v>0</v>
      </c>
      <c r="BY148">
        <v>0</v>
      </c>
      <c r="BZ148">
        <v>0</v>
      </c>
      <c r="CA148">
        <v>0</v>
      </c>
      <c r="CC148">
        <v>0</v>
      </c>
      <c r="CD148">
        <v>0</v>
      </c>
      <c r="CE148">
        <v>0</v>
      </c>
      <c r="CF148">
        <v>0</v>
      </c>
      <c r="CG148">
        <v>0</v>
      </c>
      <c r="CH148">
        <v>0</v>
      </c>
      <c r="CI148">
        <v>0</v>
      </c>
      <c r="CK148">
        <v>0</v>
      </c>
      <c r="CL148">
        <v>0</v>
      </c>
      <c r="CM148">
        <v>0</v>
      </c>
      <c r="CN148">
        <v>0</v>
      </c>
      <c r="CO148">
        <v>0</v>
      </c>
      <c r="CP148">
        <v>0</v>
      </c>
      <c r="CQ148">
        <v>0</v>
      </c>
    </row>
    <row r="149" spans="1:95" x14ac:dyDescent="0.3">
      <c r="A149" s="598"/>
      <c r="B149" s="260" t="s">
        <v>173</v>
      </c>
      <c r="C149" s="3">
        <v>0</v>
      </c>
      <c r="D149" s="3">
        <v>0</v>
      </c>
      <c r="E149" s="3">
        <v>0</v>
      </c>
      <c r="F149" s="3">
        <v>0</v>
      </c>
      <c r="G149" s="3">
        <v>0</v>
      </c>
      <c r="H149" s="3">
        <v>0</v>
      </c>
      <c r="I149" s="3">
        <v>0</v>
      </c>
      <c r="J149" s="3">
        <v>0</v>
      </c>
      <c r="K149" s="3">
        <v>0</v>
      </c>
      <c r="L149" s="3">
        <v>0</v>
      </c>
      <c r="M149" s="3">
        <v>0</v>
      </c>
      <c r="N149" s="208">
        <f t="shared" ref="N149:N160" si="716">SUM(BM149:BS149)</f>
        <v>0</v>
      </c>
      <c r="O149" s="93">
        <f t="shared" si="710"/>
        <v>0</v>
      </c>
      <c r="P149" s="136"/>
      <c r="Q149" s="598"/>
      <c r="R149" s="260" t="s">
        <v>173</v>
      </c>
      <c r="S149" s="3">
        <v>0</v>
      </c>
      <c r="T149" s="3">
        <v>0</v>
      </c>
      <c r="U149" s="3">
        <v>0</v>
      </c>
      <c r="V149" s="3">
        <v>0</v>
      </c>
      <c r="W149" s="3">
        <v>0</v>
      </c>
      <c r="X149" s="3">
        <v>0</v>
      </c>
      <c r="Y149" s="3">
        <v>0</v>
      </c>
      <c r="Z149" s="3">
        <v>0</v>
      </c>
      <c r="AA149" s="3">
        <v>0</v>
      </c>
      <c r="AB149" s="3">
        <v>0</v>
      </c>
      <c r="AC149" s="3">
        <v>0</v>
      </c>
      <c r="AD149" s="208">
        <f t="shared" ref="AD149:AD160" si="717">SUM(BU149:CA149)</f>
        <v>0</v>
      </c>
      <c r="AE149" s="93">
        <f t="shared" si="711"/>
        <v>0</v>
      </c>
      <c r="AF149" s="136"/>
      <c r="AG149" s="598"/>
      <c r="AH149" s="260" t="s">
        <v>173</v>
      </c>
      <c r="AI149" s="3">
        <v>0</v>
      </c>
      <c r="AJ149" s="3">
        <v>0</v>
      </c>
      <c r="AK149" s="3">
        <v>0</v>
      </c>
      <c r="AL149" s="3">
        <v>0</v>
      </c>
      <c r="AM149" s="3">
        <v>0</v>
      </c>
      <c r="AN149" s="3">
        <v>0</v>
      </c>
      <c r="AO149" s="3">
        <v>0</v>
      </c>
      <c r="AP149" s="3">
        <v>0</v>
      </c>
      <c r="AQ149" s="3">
        <v>0</v>
      </c>
      <c r="AR149" s="3">
        <v>0</v>
      </c>
      <c r="AS149" s="3">
        <v>0</v>
      </c>
      <c r="AT149" s="208">
        <f t="shared" si="712"/>
        <v>0</v>
      </c>
      <c r="AU149" s="93">
        <f t="shared" si="713"/>
        <v>0</v>
      </c>
      <c r="AV149" s="136"/>
      <c r="AW149" s="598"/>
      <c r="AX149" s="260" t="s">
        <v>173</v>
      </c>
      <c r="AY149" s="3">
        <v>0</v>
      </c>
      <c r="AZ149" s="3">
        <v>0</v>
      </c>
      <c r="BA149" s="3">
        <v>0</v>
      </c>
      <c r="BB149" s="3">
        <v>0</v>
      </c>
      <c r="BC149" s="3">
        <v>0</v>
      </c>
      <c r="BD149" s="3">
        <v>0</v>
      </c>
      <c r="BE149" s="3">
        <v>0</v>
      </c>
      <c r="BF149" s="3">
        <v>0</v>
      </c>
      <c r="BG149" s="3">
        <v>0</v>
      </c>
      <c r="BH149" s="3">
        <v>0</v>
      </c>
      <c r="BI149" s="3">
        <v>0</v>
      </c>
      <c r="BJ149" s="208">
        <f t="shared" si="714"/>
        <v>0</v>
      </c>
      <c r="BK149" s="93">
        <f t="shared" si="715"/>
        <v>0</v>
      </c>
      <c r="BL149" s="136"/>
      <c r="BM149">
        <v>0</v>
      </c>
      <c r="BN149">
        <v>0</v>
      </c>
      <c r="BO149">
        <v>0</v>
      </c>
      <c r="BP149">
        <v>0</v>
      </c>
      <c r="BQ149">
        <v>0</v>
      </c>
      <c r="BR149">
        <v>0</v>
      </c>
      <c r="BS149">
        <v>0</v>
      </c>
      <c r="BU149">
        <v>0</v>
      </c>
      <c r="BV149">
        <v>0</v>
      </c>
      <c r="BW149">
        <v>0</v>
      </c>
      <c r="BX149">
        <v>0</v>
      </c>
      <c r="BY149">
        <v>0</v>
      </c>
      <c r="BZ149">
        <v>0</v>
      </c>
      <c r="CA149">
        <v>0</v>
      </c>
      <c r="CC149">
        <v>0</v>
      </c>
      <c r="CD149">
        <v>0</v>
      </c>
      <c r="CE149">
        <v>0</v>
      </c>
      <c r="CF149">
        <v>0</v>
      </c>
      <c r="CG149">
        <v>0</v>
      </c>
      <c r="CH149">
        <v>0</v>
      </c>
      <c r="CI149">
        <v>0</v>
      </c>
      <c r="CK149">
        <v>0</v>
      </c>
      <c r="CL149">
        <v>0</v>
      </c>
      <c r="CM149">
        <v>0</v>
      </c>
      <c r="CN149">
        <v>0</v>
      </c>
      <c r="CO149">
        <v>0</v>
      </c>
      <c r="CP149">
        <v>0</v>
      </c>
      <c r="CQ149">
        <v>0</v>
      </c>
    </row>
    <row r="150" spans="1:95" x14ac:dyDescent="0.3">
      <c r="A150" s="598"/>
      <c r="B150" s="260" t="s">
        <v>174</v>
      </c>
      <c r="C150" s="3">
        <v>0</v>
      </c>
      <c r="D150" s="3">
        <v>0</v>
      </c>
      <c r="E150" s="3">
        <v>0</v>
      </c>
      <c r="F150" s="3">
        <v>0</v>
      </c>
      <c r="G150" s="3">
        <v>0</v>
      </c>
      <c r="H150" s="3">
        <v>0</v>
      </c>
      <c r="I150" s="3">
        <v>0</v>
      </c>
      <c r="J150" s="3">
        <v>0</v>
      </c>
      <c r="K150" s="3">
        <v>0</v>
      </c>
      <c r="L150" s="3">
        <v>0</v>
      </c>
      <c r="M150" s="3">
        <v>0</v>
      </c>
      <c r="N150" s="208">
        <f t="shared" si="716"/>
        <v>0</v>
      </c>
      <c r="O150" s="93">
        <f t="shared" si="710"/>
        <v>0</v>
      </c>
      <c r="P150" s="136"/>
      <c r="Q150" s="598"/>
      <c r="R150" s="260" t="s">
        <v>174</v>
      </c>
      <c r="S150" s="3">
        <v>0</v>
      </c>
      <c r="T150" s="3">
        <v>0</v>
      </c>
      <c r="U150" s="3">
        <v>0</v>
      </c>
      <c r="V150" s="3">
        <v>0</v>
      </c>
      <c r="W150" s="3">
        <v>0</v>
      </c>
      <c r="X150" s="3">
        <v>0</v>
      </c>
      <c r="Y150" s="3">
        <v>0</v>
      </c>
      <c r="Z150" s="3">
        <v>0</v>
      </c>
      <c r="AA150" s="3">
        <v>0</v>
      </c>
      <c r="AB150" s="3">
        <v>0</v>
      </c>
      <c r="AC150" s="3">
        <v>0</v>
      </c>
      <c r="AD150" s="208">
        <f t="shared" si="717"/>
        <v>0</v>
      </c>
      <c r="AE150" s="93">
        <f t="shared" si="711"/>
        <v>0</v>
      </c>
      <c r="AF150" s="136"/>
      <c r="AG150" s="598"/>
      <c r="AH150" s="260" t="s">
        <v>174</v>
      </c>
      <c r="AI150" s="3">
        <v>0</v>
      </c>
      <c r="AJ150" s="3">
        <v>0</v>
      </c>
      <c r="AK150" s="3">
        <v>0</v>
      </c>
      <c r="AL150" s="3">
        <v>0</v>
      </c>
      <c r="AM150" s="3">
        <v>0</v>
      </c>
      <c r="AN150" s="3">
        <v>0</v>
      </c>
      <c r="AO150" s="3">
        <v>0</v>
      </c>
      <c r="AP150" s="3">
        <v>0</v>
      </c>
      <c r="AQ150" s="3">
        <v>0</v>
      </c>
      <c r="AR150" s="3">
        <v>0</v>
      </c>
      <c r="AS150" s="3">
        <v>0</v>
      </c>
      <c r="AT150" s="208">
        <f t="shared" si="712"/>
        <v>0</v>
      </c>
      <c r="AU150" s="93">
        <f t="shared" si="713"/>
        <v>0</v>
      </c>
      <c r="AV150" s="136"/>
      <c r="AW150" s="598"/>
      <c r="AX150" s="260" t="s">
        <v>174</v>
      </c>
      <c r="AY150" s="3">
        <v>0</v>
      </c>
      <c r="AZ150" s="3">
        <v>0</v>
      </c>
      <c r="BA150" s="3">
        <v>0</v>
      </c>
      <c r="BB150" s="3">
        <v>0</v>
      </c>
      <c r="BC150" s="3">
        <v>0</v>
      </c>
      <c r="BD150" s="3">
        <v>0</v>
      </c>
      <c r="BE150" s="3">
        <v>0</v>
      </c>
      <c r="BF150" s="3">
        <v>0</v>
      </c>
      <c r="BG150" s="3">
        <v>0</v>
      </c>
      <c r="BH150" s="3">
        <v>0</v>
      </c>
      <c r="BI150" s="3">
        <v>0</v>
      </c>
      <c r="BJ150" s="208">
        <f t="shared" si="714"/>
        <v>0</v>
      </c>
      <c r="BK150" s="93">
        <f t="shared" si="715"/>
        <v>0</v>
      </c>
      <c r="BL150" s="136"/>
      <c r="BM150">
        <v>0</v>
      </c>
      <c r="BN150">
        <v>0</v>
      </c>
      <c r="BO150">
        <v>0</v>
      </c>
      <c r="BP150">
        <v>0</v>
      </c>
      <c r="BQ150">
        <v>0</v>
      </c>
      <c r="BR150">
        <v>0</v>
      </c>
      <c r="BS150">
        <v>0</v>
      </c>
      <c r="BU150">
        <v>0</v>
      </c>
      <c r="BV150">
        <v>0</v>
      </c>
      <c r="BW150">
        <v>0</v>
      </c>
      <c r="BX150">
        <v>0</v>
      </c>
      <c r="BY150">
        <v>0</v>
      </c>
      <c r="BZ150">
        <v>0</v>
      </c>
      <c r="CA150">
        <v>0</v>
      </c>
      <c r="CC150">
        <v>0</v>
      </c>
      <c r="CD150">
        <v>0</v>
      </c>
      <c r="CE150">
        <v>0</v>
      </c>
      <c r="CF150">
        <v>0</v>
      </c>
      <c r="CG150">
        <v>0</v>
      </c>
      <c r="CH150">
        <v>0</v>
      </c>
      <c r="CI150">
        <v>0</v>
      </c>
      <c r="CK150">
        <v>0</v>
      </c>
      <c r="CL150">
        <v>0</v>
      </c>
      <c r="CM150">
        <v>0</v>
      </c>
      <c r="CN150">
        <v>0</v>
      </c>
      <c r="CO150">
        <v>0</v>
      </c>
      <c r="CP150">
        <v>0</v>
      </c>
      <c r="CQ150">
        <v>0</v>
      </c>
    </row>
    <row r="151" spans="1:95" x14ac:dyDescent="0.3">
      <c r="A151" s="598"/>
      <c r="B151" s="260" t="s">
        <v>175</v>
      </c>
      <c r="C151" s="3">
        <v>0</v>
      </c>
      <c r="D151" s="3">
        <v>0</v>
      </c>
      <c r="E151" s="3">
        <v>0</v>
      </c>
      <c r="F151" s="3">
        <v>0</v>
      </c>
      <c r="G151" s="3">
        <v>0</v>
      </c>
      <c r="H151" s="3">
        <v>0</v>
      </c>
      <c r="I151" s="3">
        <v>0</v>
      </c>
      <c r="J151" s="3">
        <v>0</v>
      </c>
      <c r="K151" s="3">
        <v>0</v>
      </c>
      <c r="L151" s="3">
        <v>0</v>
      </c>
      <c r="M151" s="3">
        <v>0</v>
      </c>
      <c r="N151" s="208">
        <f t="shared" si="716"/>
        <v>0</v>
      </c>
      <c r="O151" s="93">
        <f t="shared" si="710"/>
        <v>0</v>
      </c>
      <c r="P151" s="136"/>
      <c r="Q151" s="598"/>
      <c r="R151" s="260" t="s">
        <v>175</v>
      </c>
      <c r="S151" s="3">
        <v>0</v>
      </c>
      <c r="T151" s="3">
        <v>0</v>
      </c>
      <c r="U151" s="3">
        <v>0</v>
      </c>
      <c r="V151" s="3">
        <v>0</v>
      </c>
      <c r="W151" s="3">
        <v>0</v>
      </c>
      <c r="X151" s="3">
        <v>0</v>
      </c>
      <c r="Y151" s="3">
        <v>0</v>
      </c>
      <c r="Z151" s="3">
        <v>0</v>
      </c>
      <c r="AA151" s="3">
        <v>0</v>
      </c>
      <c r="AB151" s="3">
        <v>0</v>
      </c>
      <c r="AC151" s="3">
        <v>0</v>
      </c>
      <c r="AD151" s="208">
        <f t="shared" si="717"/>
        <v>0</v>
      </c>
      <c r="AE151" s="93">
        <f t="shared" si="711"/>
        <v>0</v>
      </c>
      <c r="AF151" s="136"/>
      <c r="AG151" s="598"/>
      <c r="AH151" s="260" t="s">
        <v>175</v>
      </c>
      <c r="AI151" s="3">
        <v>0</v>
      </c>
      <c r="AJ151" s="3">
        <v>0</v>
      </c>
      <c r="AK151" s="3">
        <v>0</v>
      </c>
      <c r="AL151" s="3">
        <v>0</v>
      </c>
      <c r="AM151" s="3">
        <v>0</v>
      </c>
      <c r="AN151" s="3">
        <v>0</v>
      </c>
      <c r="AO151" s="3">
        <v>0</v>
      </c>
      <c r="AP151" s="3">
        <v>0</v>
      </c>
      <c r="AQ151" s="3">
        <v>0</v>
      </c>
      <c r="AR151" s="3">
        <v>0</v>
      </c>
      <c r="AS151" s="3">
        <v>0</v>
      </c>
      <c r="AT151" s="208">
        <f t="shared" si="712"/>
        <v>0</v>
      </c>
      <c r="AU151" s="93">
        <f t="shared" si="713"/>
        <v>0</v>
      </c>
      <c r="AV151" s="136"/>
      <c r="AW151" s="598"/>
      <c r="AX151" s="260" t="s">
        <v>175</v>
      </c>
      <c r="AY151" s="3">
        <v>0</v>
      </c>
      <c r="AZ151" s="3">
        <v>0</v>
      </c>
      <c r="BA151" s="3">
        <v>0</v>
      </c>
      <c r="BB151" s="3">
        <v>0</v>
      </c>
      <c r="BC151" s="3">
        <v>0</v>
      </c>
      <c r="BD151" s="3">
        <v>0</v>
      </c>
      <c r="BE151" s="3">
        <v>0</v>
      </c>
      <c r="BF151" s="3">
        <v>0</v>
      </c>
      <c r="BG151" s="3">
        <v>0</v>
      </c>
      <c r="BH151" s="3">
        <v>0</v>
      </c>
      <c r="BI151" s="3">
        <v>0</v>
      </c>
      <c r="BJ151" s="208">
        <f t="shared" si="714"/>
        <v>0</v>
      </c>
      <c r="BK151" s="93">
        <f t="shared" si="715"/>
        <v>0</v>
      </c>
      <c r="BL151" s="136"/>
      <c r="BM151">
        <v>0</v>
      </c>
      <c r="BN151">
        <v>0</v>
      </c>
      <c r="BO151">
        <v>0</v>
      </c>
      <c r="BP151">
        <v>0</v>
      </c>
      <c r="BQ151">
        <v>0</v>
      </c>
      <c r="BR151">
        <v>0</v>
      </c>
      <c r="BS151">
        <v>0</v>
      </c>
      <c r="BU151">
        <v>0</v>
      </c>
      <c r="BV151">
        <v>0</v>
      </c>
      <c r="BW151">
        <v>0</v>
      </c>
      <c r="BX151">
        <v>0</v>
      </c>
      <c r="BY151">
        <v>0</v>
      </c>
      <c r="BZ151">
        <v>0</v>
      </c>
      <c r="CA151">
        <v>0</v>
      </c>
      <c r="CC151">
        <v>0</v>
      </c>
      <c r="CD151">
        <v>0</v>
      </c>
      <c r="CE151">
        <v>0</v>
      </c>
      <c r="CF151">
        <v>0</v>
      </c>
      <c r="CG151">
        <v>0</v>
      </c>
      <c r="CH151">
        <v>0</v>
      </c>
      <c r="CI151">
        <v>0</v>
      </c>
      <c r="CK151">
        <v>0</v>
      </c>
      <c r="CL151">
        <v>0</v>
      </c>
      <c r="CM151">
        <v>0</v>
      </c>
      <c r="CN151">
        <v>0</v>
      </c>
      <c r="CO151">
        <v>0</v>
      </c>
      <c r="CP151">
        <v>0</v>
      </c>
      <c r="CQ151">
        <v>0</v>
      </c>
    </row>
    <row r="152" spans="1:95" ht="15" customHeight="1" x14ac:dyDescent="0.3">
      <c r="A152" s="598"/>
      <c r="B152" s="260" t="s">
        <v>176</v>
      </c>
      <c r="C152" s="3">
        <v>0</v>
      </c>
      <c r="D152" s="3">
        <v>0</v>
      </c>
      <c r="E152" s="3">
        <v>0</v>
      </c>
      <c r="F152" s="3">
        <v>0</v>
      </c>
      <c r="G152" s="3">
        <v>0</v>
      </c>
      <c r="H152" s="3">
        <v>0</v>
      </c>
      <c r="I152" s="3">
        <v>0</v>
      </c>
      <c r="J152" s="3">
        <v>0</v>
      </c>
      <c r="K152" s="3">
        <v>0</v>
      </c>
      <c r="L152" s="3">
        <v>0</v>
      </c>
      <c r="M152" s="3">
        <v>0</v>
      </c>
      <c r="N152" s="208">
        <f t="shared" si="716"/>
        <v>0</v>
      </c>
      <c r="O152" s="93">
        <f t="shared" si="710"/>
        <v>0</v>
      </c>
      <c r="P152" s="136"/>
      <c r="Q152" s="598"/>
      <c r="R152" s="260" t="s">
        <v>176</v>
      </c>
      <c r="S152" s="3">
        <v>0</v>
      </c>
      <c r="T152" s="3">
        <v>0</v>
      </c>
      <c r="U152" s="3">
        <v>0</v>
      </c>
      <c r="V152" s="3">
        <v>0</v>
      </c>
      <c r="W152" s="3">
        <v>0</v>
      </c>
      <c r="X152" s="3">
        <v>0</v>
      </c>
      <c r="Y152" s="3">
        <v>0</v>
      </c>
      <c r="Z152" s="3">
        <v>0</v>
      </c>
      <c r="AA152" s="3">
        <v>0</v>
      </c>
      <c r="AB152" s="3">
        <v>0</v>
      </c>
      <c r="AC152" s="3">
        <v>0</v>
      </c>
      <c r="AD152" s="208">
        <f t="shared" si="717"/>
        <v>0</v>
      </c>
      <c r="AE152" s="93">
        <f t="shared" si="711"/>
        <v>0</v>
      </c>
      <c r="AF152" s="136"/>
      <c r="AG152" s="598"/>
      <c r="AH152" s="260" t="s">
        <v>176</v>
      </c>
      <c r="AI152" s="3">
        <v>0</v>
      </c>
      <c r="AJ152" s="3">
        <v>0</v>
      </c>
      <c r="AK152" s="3">
        <v>0</v>
      </c>
      <c r="AL152" s="3">
        <v>0</v>
      </c>
      <c r="AM152" s="3">
        <v>0</v>
      </c>
      <c r="AN152" s="3">
        <v>0</v>
      </c>
      <c r="AO152" s="3">
        <v>0</v>
      </c>
      <c r="AP152" s="3">
        <v>0</v>
      </c>
      <c r="AQ152" s="3">
        <v>0</v>
      </c>
      <c r="AR152" s="3">
        <v>0</v>
      </c>
      <c r="AS152" s="3">
        <v>0</v>
      </c>
      <c r="AT152" s="208">
        <f t="shared" si="712"/>
        <v>0</v>
      </c>
      <c r="AU152" s="93">
        <f t="shared" si="713"/>
        <v>0</v>
      </c>
      <c r="AV152" s="136"/>
      <c r="AW152" s="598"/>
      <c r="AX152" s="260" t="s">
        <v>176</v>
      </c>
      <c r="AY152" s="3">
        <v>0</v>
      </c>
      <c r="AZ152" s="3">
        <v>0</v>
      </c>
      <c r="BA152" s="3">
        <v>0</v>
      </c>
      <c r="BB152" s="3">
        <v>0</v>
      </c>
      <c r="BC152" s="3">
        <v>0</v>
      </c>
      <c r="BD152" s="3">
        <v>0</v>
      </c>
      <c r="BE152" s="3">
        <v>0</v>
      </c>
      <c r="BF152" s="3">
        <v>0</v>
      </c>
      <c r="BG152" s="3">
        <v>0</v>
      </c>
      <c r="BH152" s="3">
        <v>0</v>
      </c>
      <c r="BI152" s="3">
        <v>0</v>
      </c>
      <c r="BJ152" s="208">
        <f t="shared" si="714"/>
        <v>0</v>
      </c>
      <c r="BK152" s="93">
        <f t="shared" si="715"/>
        <v>0</v>
      </c>
      <c r="BL152" s="136"/>
      <c r="BM152">
        <v>0</v>
      </c>
      <c r="BN152">
        <v>0</v>
      </c>
      <c r="BO152">
        <v>0</v>
      </c>
      <c r="BP152">
        <v>0</v>
      </c>
      <c r="BQ152">
        <v>0</v>
      </c>
      <c r="BR152">
        <v>0</v>
      </c>
      <c r="BS152">
        <v>0</v>
      </c>
      <c r="BU152">
        <v>0</v>
      </c>
      <c r="BV152">
        <v>0</v>
      </c>
      <c r="BW152">
        <v>0</v>
      </c>
      <c r="BX152">
        <v>0</v>
      </c>
      <c r="BY152">
        <v>0</v>
      </c>
      <c r="BZ152">
        <v>0</v>
      </c>
      <c r="CA152">
        <v>0</v>
      </c>
      <c r="CC152">
        <v>0</v>
      </c>
      <c r="CD152">
        <v>0</v>
      </c>
      <c r="CE152">
        <v>0</v>
      </c>
      <c r="CF152">
        <v>0</v>
      </c>
      <c r="CG152">
        <v>0</v>
      </c>
      <c r="CH152">
        <v>0</v>
      </c>
      <c r="CI152">
        <v>0</v>
      </c>
      <c r="CK152">
        <v>0</v>
      </c>
      <c r="CL152">
        <v>0</v>
      </c>
      <c r="CM152">
        <v>0</v>
      </c>
      <c r="CN152">
        <v>0</v>
      </c>
      <c r="CO152">
        <v>0</v>
      </c>
      <c r="CP152">
        <v>0</v>
      </c>
      <c r="CQ152">
        <v>0</v>
      </c>
    </row>
    <row r="153" spans="1:95" x14ac:dyDescent="0.3">
      <c r="A153" s="598"/>
      <c r="B153" s="260" t="s">
        <v>177</v>
      </c>
      <c r="C153" s="3">
        <v>0</v>
      </c>
      <c r="D153" s="3">
        <v>0</v>
      </c>
      <c r="E153" s="3">
        <v>0</v>
      </c>
      <c r="F153" s="3">
        <v>0</v>
      </c>
      <c r="G153" s="3">
        <v>0</v>
      </c>
      <c r="H153" s="3">
        <v>0</v>
      </c>
      <c r="I153" s="3">
        <v>0</v>
      </c>
      <c r="J153" s="3">
        <v>0</v>
      </c>
      <c r="K153" s="3">
        <v>0</v>
      </c>
      <c r="L153" s="3">
        <v>0</v>
      </c>
      <c r="M153" s="3">
        <v>0</v>
      </c>
      <c r="N153" s="208">
        <f t="shared" si="716"/>
        <v>0</v>
      </c>
      <c r="O153" s="93">
        <f t="shared" si="710"/>
        <v>0</v>
      </c>
      <c r="P153" s="136"/>
      <c r="Q153" s="598"/>
      <c r="R153" s="260" t="s">
        <v>177</v>
      </c>
      <c r="S153" s="3">
        <v>0</v>
      </c>
      <c r="T153" s="3">
        <v>0</v>
      </c>
      <c r="U153" s="3">
        <v>0</v>
      </c>
      <c r="V153" s="3">
        <v>0</v>
      </c>
      <c r="W153" s="3">
        <v>0</v>
      </c>
      <c r="X153" s="3">
        <v>0</v>
      </c>
      <c r="Y153" s="3">
        <v>0</v>
      </c>
      <c r="Z153" s="3">
        <v>0</v>
      </c>
      <c r="AA153" s="3">
        <v>0</v>
      </c>
      <c r="AB153" s="3">
        <v>0</v>
      </c>
      <c r="AC153" s="3">
        <v>0</v>
      </c>
      <c r="AD153" s="208">
        <f t="shared" si="717"/>
        <v>0</v>
      </c>
      <c r="AE153" s="93">
        <f t="shared" si="711"/>
        <v>0</v>
      </c>
      <c r="AF153" s="136"/>
      <c r="AG153" s="598"/>
      <c r="AH153" s="260" t="s">
        <v>177</v>
      </c>
      <c r="AI153" s="3">
        <v>0</v>
      </c>
      <c r="AJ153" s="3">
        <v>0</v>
      </c>
      <c r="AK153" s="3">
        <v>0</v>
      </c>
      <c r="AL153" s="3">
        <v>0</v>
      </c>
      <c r="AM153" s="3">
        <v>0</v>
      </c>
      <c r="AN153" s="3">
        <v>0</v>
      </c>
      <c r="AO153" s="3">
        <v>0</v>
      </c>
      <c r="AP153" s="3">
        <v>0</v>
      </c>
      <c r="AQ153" s="3">
        <v>0</v>
      </c>
      <c r="AR153" s="3">
        <v>0</v>
      </c>
      <c r="AS153" s="3">
        <v>0</v>
      </c>
      <c r="AT153" s="208">
        <f t="shared" si="712"/>
        <v>0</v>
      </c>
      <c r="AU153" s="93">
        <f t="shared" si="713"/>
        <v>0</v>
      </c>
      <c r="AV153" s="136"/>
      <c r="AW153" s="598"/>
      <c r="AX153" s="260" t="s">
        <v>177</v>
      </c>
      <c r="AY153" s="3">
        <v>0</v>
      </c>
      <c r="AZ153" s="3">
        <v>0</v>
      </c>
      <c r="BA153" s="3">
        <v>0</v>
      </c>
      <c r="BB153" s="3">
        <v>0</v>
      </c>
      <c r="BC153" s="3">
        <v>0</v>
      </c>
      <c r="BD153" s="3">
        <v>0</v>
      </c>
      <c r="BE153" s="3">
        <v>0</v>
      </c>
      <c r="BF153" s="3">
        <v>0</v>
      </c>
      <c r="BG153" s="3">
        <v>0</v>
      </c>
      <c r="BH153" s="3">
        <v>0</v>
      </c>
      <c r="BI153" s="3">
        <v>0</v>
      </c>
      <c r="BJ153" s="208">
        <f t="shared" si="714"/>
        <v>0</v>
      </c>
      <c r="BK153" s="93">
        <f t="shared" si="715"/>
        <v>0</v>
      </c>
      <c r="BL153" s="136"/>
      <c r="BM153">
        <v>0</v>
      </c>
      <c r="BN153">
        <v>0</v>
      </c>
      <c r="BO153">
        <v>0</v>
      </c>
      <c r="BP153">
        <v>0</v>
      </c>
      <c r="BQ153">
        <v>0</v>
      </c>
      <c r="BR153">
        <v>0</v>
      </c>
      <c r="BS153">
        <v>0</v>
      </c>
      <c r="BU153">
        <v>0</v>
      </c>
      <c r="BV153">
        <v>0</v>
      </c>
      <c r="BW153">
        <v>0</v>
      </c>
      <c r="BX153">
        <v>0</v>
      </c>
      <c r="BY153">
        <v>0</v>
      </c>
      <c r="BZ153">
        <v>0</v>
      </c>
      <c r="CA153">
        <v>0</v>
      </c>
      <c r="CC153">
        <v>0</v>
      </c>
      <c r="CD153">
        <v>0</v>
      </c>
      <c r="CE153">
        <v>0</v>
      </c>
      <c r="CF153">
        <v>0</v>
      </c>
      <c r="CG153">
        <v>0</v>
      </c>
      <c r="CH153">
        <v>0</v>
      </c>
      <c r="CI153">
        <v>0</v>
      </c>
      <c r="CK153">
        <v>0</v>
      </c>
      <c r="CL153">
        <v>0</v>
      </c>
      <c r="CM153">
        <v>0</v>
      </c>
      <c r="CN153">
        <v>0</v>
      </c>
      <c r="CO153">
        <v>0</v>
      </c>
      <c r="CP153">
        <v>0</v>
      </c>
      <c r="CQ153">
        <v>0</v>
      </c>
    </row>
    <row r="154" spans="1:95" x14ac:dyDescent="0.3">
      <c r="A154" s="598"/>
      <c r="B154" s="260" t="s">
        <v>178</v>
      </c>
      <c r="C154" s="3">
        <v>0</v>
      </c>
      <c r="D154" s="3">
        <v>0</v>
      </c>
      <c r="E154" s="3">
        <v>0</v>
      </c>
      <c r="F154" s="3">
        <v>0</v>
      </c>
      <c r="G154" s="3">
        <v>0</v>
      </c>
      <c r="H154" s="3">
        <v>0</v>
      </c>
      <c r="I154" s="3">
        <v>0</v>
      </c>
      <c r="J154" s="3">
        <v>0</v>
      </c>
      <c r="K154" s="3">
        <v>0</v>
      </c>
      <c r="L154" s="3">
        <v>0</v>
      </c>
      <c r="M154" s="3">
        <v>0</v>
      </c>
      <c r="N154" s="208">
        <f t="shared" si="716"/>
        <v>0</v>
      </c>
      <c r="O154" s="93">
        <f t="shared" si="710"/>
        <v>0</v>
      </c>
      <c r="P154" s="136"/>
      <c r="Q154" s="598"/>
      <c r="R154" s="260" t="s">
        <v>178</v>
      </c>
      <c r="S154" s="3">
        <v>0</v>
      </c>
      <c r="T154" s="3">
        <v>0</v>
      </c>
      <c r="U154" s="3">
        <v>0</v>
      </c>
      <c r="V154" s="3">
        <v>0</v>
      </c>
      <c r="W154" s="3">
        <v>0</v>
      </c>
      <c r="X154" s="3">
        <v>0</v>
      </c>
      <c r="Y154" s="3">
        <v>0</v>
      </c>
      <c r="Z154" s="3">
        <v>0</v>
      </c>
      <c r="AA154" s="3">
        <v>0</v>
      </c>
      <c r="AB154" s="3">
        <v>0</v>
      </c>
      <c r="AC154" s="3">
        <v>0</v>
      </c>
      <c r="AD154" s="208">
        <f t="shared" si="717"/>
        <v>0</v>
      </c>
      <c r="AE154" s="93">
        <f t="shared" si="711"/>
        <v>0</v>
      </c>
      <c r="AF154" s="136"/>
      <c r="AG154" s="598"/>
      <c r="AH154" s="260" t="s">
        <v>178</v>
      </c>
      <c r="AI154" s="3">
        <v>0</v>
      </c>
      <c r="AJ154" s="3">
        <v>0</v>
      </c>
      <c r="AK154" s="3">
        <v>0</v>
      </c>
      <c r="AL154" s="3">
        <v>0</v>
      </c>
      <c r="AM154" s="3">
        <v>0</v>
      </c>
      <c r="AN154" s="3">
        <v>0</v>
      </c>
      <c r="AO154" s="3">
        <v>0</v>
      </c>
      <c r="AP154" s="3">
        <v>0</v>
      </c>
      <c r="AQ154" s="3">
        <v>0</v>
      </c>
      <c r="AR154" s="3">
        <v>0</v>
      </c>
      <c r="AS154" s="3">
        <v>0</v>
      </c>
      <c r="AT154" s="208">
        <f t="shared" si="712"/>
        <v>0</v>
      </c>
      <c r="AU154" s="93">
        <f t="shared" si="713"/>
        <v>0</v>
      </c>
      <c r="AV154" s="136"/>
      <c r="AW154" s="598"/>
      <c r="AX154" s="260" t="s">
        <v>178</v>
      </c>
      <c r="AY154" s="3">
        <v>0</v>
      </c>
      <c r="AZ154" s="3">
        <v>0</v>
      </c>
      <c r="BA154" s="3">
        <v>0</v>
      </c>
      <c r="BB154" s="3">
        <v>0</v>
      </c>
      <c r="BC154" s="3">
        <v>0</v>
      </c>
      <c r="BD154" s="3">
        <v>0</v>
      </c>
      <c r="BE154" s="3">
        <v>0</v>
      </c>
      <c r="BF154" s="3">
        <v>0</v>
      </c>
      <c r="BG154" s="3">
        <v>0</v>
      </c>
      <c r="BH154" s="3">
        <v>0</v>
      </c>
      <c r="BI154" s="3">
        <v>0</v>
      </c>
      <c r="BJ154" s="208">
        <f t="shared" si="714"/>
        <v>0</v>
      </c>
      <c r="BK154" s="93">
        <f t="shared" si="715"/>
        <v>0</v>
      </c>
      <c r="BL154" s="136"/>
      <c r="BM154">
        <v>0</v>
      </c>
      <c r="BN154">
        <v>0</v>
      </c>
      <c r="BO154">
        <v>0</v>
      </c>
      <c r="BP154">
        <v>0</v>
      </c>
      <c r="BQ154">
        <v>0</v>
      </c>
      <c r="BR154">
        <v>0</v>
      </c>
      <c r="BS154">
        <v>0</v>
      </c>
      <c r="BU154">
        <v>0</v>
      </c>
      <c r="BV154">
        <v>0</v>
      </c>
      <c r="BW154">
        <v>0</v>
      </c>
      <c r="BX154">
        <v>0</v>
      </c>
      <c r="BY154">
        <v>0</v>
      </c>
      <c r="BZ154">
        <v>0</v>
      </c>
      <c r="CA154">
        <v>0</v>
      </c>
      <c r="CC154">
        <v>0</v>
      </c>
      <c r="CD154">
        <v>0</v>
      </c>
      <c r="CE154">
        <v>0</v>
      </c>
      <c r="CF154">
        <v>0</v>
      </c>
      <c r="CG154">
        <v>0</v>
      </c>
      <c r="CH154">
        <v>0</v>
      </c>
      <c r="CI154">
        <v>0</v>
      </c>
      <c r="CK154">
        <v>0</v>
      </c>
      <c r="CL154">
        <v>0</v>
      </c>
      <c r="CM154">
        <v>0</v>
      </c>
      <c r="CN154">
        <v>0</v>
      </c>
      <c r="CO154">
        <v>0</v>
      </c>
      <c r="CP154">
        <v>0</v>
      </c>
      <c r="CQ154">
        <v>0</v>
      </c>
    </row>
    <row r="155" spans="1:95" x14ac:dyDescent="0.3">
      <c r="A155" s="598"/>
      <c r="B155" s="260" t="s">
        <v>179</v>
      </c>
      <c r="C155" s="3">
        <v>0</v>
      </c>
      <c r="D155" s="3">
        <v>0</v>
      </c>
      <c r="E155" s="3">
        <v>0</v>
      </c>
      <c r="F155" s="3">
        <v>0</v>
      </c>
      <c r="G155" s="3">
        <v>0</v>
      </c>
      <c r="H155" s="3">
        <v>0</v>
      </c>
      <c r="I155" s="3">
        <v>0</v>
      </c>
      <c r="J155" s="3">
        <v>0</v>
      </c>
      <c r="K155" s="3">
        <v>0</v>
      </c>
      <c r="L155" s="3">
        <v>0</v>
      </c>
      <c r="M155" s="3">
        <v>0</v>
      </c>
      <c r="N155" s="208">
        <f t="shared" si="716"/>
        <v>0</v>
      </c>
      <c r="O155" s="93">
        <f t="shared" si="710"/>
        <v>0</v>
      </c>
      <c r="P155" s="136"/>
      <c r="Q155" s="598"/>
      <c r="R155" s="260" t="s">
        <v>179</v>
      </c>
      <c r="S155" s="3">
        <v>0</v>
      </c>
      <c r="T155" s="3">
        <v>0</v>
      </c>
      <c r="U155" s="3">
        <v>0</v>
      </c>
      <c r="V155" s="3">
        <v>0</v>
      </c>
      <c r="W155" s="3">
        <v>0</v>
      </c>
      <c r="X155" s="3">
        <v>0</v>
      </c>
      <c r="Y155" s="3">
        <v>0</v>
      </c>
      <c r="Z155" s="3">
        <v>0</v>
      </c>
      <c r="AA155" s="3">
        <v>0</v>
      </c>
      <c r="AB155" s="3">
        <v>0</v>
      </c>
      <c r="AC155" s="3">
        <v>0</v>
      </c>
      <c r="AD155" s="208">
        <f t="shared" si="717"/>
        <v>0</v>
      </c>
      <c r="AE155" s="93">
        <f t="shared" si="711"/>
        <v>0</v>
      </c>
      <c r="AF155" s="136"/>
      <c r="AG155" s="598"/>
      <c r="AH155" s="260" t="s">
        <v>179</v>
      </c>
      <c r="AI155" s="3">
        <v>0</v>
      </c>
      <c r="AJ155" s="3">
        <v>0</v>
      </c>
      <c r="AK155" s="3">
        <v>0</v>
      </c>
      <c r="AL155" s="3">
        <v>0</v>
      </c>
      <c r="AM155" s="3">
        <v>0</v>
      </c>
      <c r="AN155" s="3">
        <v>0</v>
      </c>
      <c r="AO155" s="3">
        <v>0</v>
      </c>
      <c r="AP155" s="3">
        <v>0</v>
      </c>
      <c r="AQ155" s="3">
        <v>0</v>
      </c>
      <c r="AR155" s="3">
        <v>0</v>
      </c>
      <c r="AS155" s="3">
        <v>0</v>
      </c>
      <c r="AT155" s="208">
        <f t="shared" si="712"/>
        <v>0</v>
      </c>
      <c r="AU155" s="93">
        <f t="shared" si="713"/>
        <v>0</v>
      </c>
      <c r="AV155" s="136"/>
      <c r="AW155" s="598"/>
      <c r="AX155" s="260" t="s">
        <v>179</v>
      </c>
      <c r="AY155" s="3">
        <v>0</v>
      </c>
      <c r="AZ155" s="3">
        <v>0</v>
      </c>
      <c r="BA155" s="3">
        <v>0</v>
      </c>
      <c r="BB155" s="3">
        <v>0</v>
      </c>
      <c r="BC155" s="3">
        <v>0</v>
      </c>
      <c r="BD155" s="3">
        <v>0</v>
      </c>
      <c r="BE155" s="3">
        <v>0</v>
      </c>
      <c r="BF155" s="3">
        <v>0</v>
      </c>
      <c r="BG155" s="3">
        <v>0</v>
      </c>
      <c r="BH155" s="3">
        <v>0</v>
      </c>
      <c r="BI155" s="3">
        <v>0</v>
      </c>
      <c r="BJ155" s="208">
        <f t="shared" si="714"/>
        <v>0</v>
      </c>
      <c r="BK155" s="93">
        <f t="shared" si="715"/>
        <v>0</v>
      </c>
      <c r="BL155" s="136"/>
      <c r="BM155">
        <v>0</v>
      </c>
      <c r="BN155">
        <v>0</v>
      </c>
      <c r="BO155">
        <v>0</v>
      </c>
      <c r="BP155">
        <v>0</v>
      </c>
      <c r="BQ155">
        <v>0</v>
      </c>
      <c r="BR155">
        <v>0</v>
      </c>
      <c r="BS155">
        <v>0</v>
      </c>
      <c r="BU155">
        <v>0</v>
      </c>
      <c r="BV155">
        <v>0</v>
      </c>
      <c r="BW155">
        <v>0</v>
      </c>
      <c r="BX155">
        <v>0</v>
      </c>
      <c r="BY155">
        <v>0</v>
      </c>
      <c r="BZ155">
        <v>0</v>
      </c>
      <c r="CA155">
        <v>0</v>
      </c>
      <c r="CC155">
        <v>0</v>
      </c>
      <c r="CD155">
        <v>0</v>
      </c>
      <c r="CE155">
        <v>0</v>
      </c>
      <c r="CF155">
        <v>0</v>
      </c>
      <c r="CG155">
        <v>0</v>
      </c>
      <c r="CH155">
        <v>0</v>
      </c>
      <c r="CI155">
        <v>0</v>
      </c>
      <c r="CK155">
        <v>0</v>
      </c>
      <c r="CL155">
        <v>0</v>
      </c>
      <c r="CM155">
        <v>0</v>
      </c>
      <c r="CN155">
        <v>0</v>
      </c>
      <c r="CO155">
        <v>0</v>
      </c>
      <c r="CP155">
        <v>0</v>
      </c>
      <c r="CQ155">
        <v>0</v>
      </c>
    </row>
    <row r="156" spans="1:95" x14ac:dyDescent="0.3">
      <c r="A156" s="598"/>
      <c r="B156" s="260" t="s">
        <v>180</v>
      </c>
      <c r="C156" s="3">
        <v>0</v>
      </c>
      <c r="D156" s="3">
        <v>0</v>
      </c>
      <c r="E156" s="3">
        <v>0</v>
      </c>
      <c r="F156" s="3">
        <v>0</v>
      </c>
      <c r="G156" s="3">
        <v>0</v>
      </c>
      <c r="H156" s="3">
        <v>0</v>
      </c>
      <c r="I156" s="3">
        <v>0</v>
      </c>
      <c r="J156" s="3">
        <v>0</v>
      </c>
      <c r="K156" s="3">
        <v>0</v>
      </c>
      <c r="L156" s="3">
        <v>0</v>
      </c>
      <c r="M156" s="3">
        <v>0</v>
      </c>
      <c r="N156" s="208">
        <f t="shared" si="716"/>
        <v>0</v>
      </c>
      <c r="O156" s="93">
        <f t="shared" si="710"/>
        <v>0</v>
      </c>
      <c r="P156" s="136"/>
      <c r="Q156" s="598"/>
      <c r="R156" s="260" t="s">
        <v>180</v>
      </c>
      <c r="S156" s="3">
        <v>0</v>
      </c>
      <c r="T156" s="3">
        <v>0</v>
      </c>
      <c r="U156" s="3">
        <v>0</v>
      </c>
      <c r="V156" s="3">
        <v>0</v>
      </c>
      <c r="W156" s="3">
        <v>0</v>
      </c>
      <c r="X156" s="3">
        <v>0</v>
      </c>
      <c r="Y156" s="3">
        <v>0</v>
      </c>
      <c r="Z156" s="3">
        <v>0</v>
      </c>
      <c r="AA156" s="3">
        <v>0</v>
      </c>
      <c r="AB156" s="3">
        <v>0</v>
      </c>
      <c r="AC156" s="3">
        <v>0</v>
      </c>
      <c r="AD156" s="208">
        <f t="shared" si="717"/>
        <v>0</v>
      </c>
      <c r="AE156" s="93">
        <f t="shared" si="711"/>
        <v>0</v>
      </c>
      <c r="AF156" s="136"/>
      <c r="AG156" s="598"/>
      <c r="AH156" s="260" t="s">
        <v>180</v>
      </c>
      <c r="AI156" s="3">
        <v>0</v>
      </c>
      <c r="AJ156" s="3">
        <v>0</v>
      </c>
      <c r="AK156" s="3">
        <v>0</v>
      </c>
      <c r="AL156" s="3">
        <v>0</v>
      </c>
      <c r="AM156" s="3">
        <v>0</v>
      </c>
      <c r="AN156" s="3">
        <v>0</v>
      </c>
      <c r="AO156" s="3">
        <v>0</v>
      </c>
      <c r="AP156" s="3">
        <v>0</v>
      </c>
      <c r="AQ156" s="3">
        <v>0</v>
      </c>
      <c r="AR156" s="3">
        <v>0</v>
      </c>
      <c r="AS156" s="3">
        <v>0</v>
      </c>
      <c r="AT156" s="208">
        <f t="shared" si="712"/>
        <v>0</v>
      </c>
      <c r="AU156" s="93">
        <f t="shared" si="713"/>
        <v>0</v>
      </c>
      <c r="AV156" s="136"/>
      <c r="AW156" s="598"/>
      <c r="AX156" s="260" t="s">
        <v>180</v>
      </c>
      <c r="AY156" s="3">
        <v>0</v>
      </c>
      <c r="AZ156" s="3">
        <v>0</v>
      </c>
      <c r="BA156" s="3">
        <v>0</v>
      </c>
      <c r="BB156" s="3">
        <v>0</v>
      </c>
      <c r="BC156" s="3">
        <v>0</v>
      </c>
      <c r="BD156" s="3">
        <v>0</v>
      </c>
      <c r="BE156" s="3">
        <v>0</v>
      </c>
      <c r="BF156" s="3">
        <v>0</v>
      </c>
      <c r="BG156" s="3">
        <v>0</v>
      </c>
      <c r="BH156" s="3">
        <v>0</v>
      </c>
      <c r="BI156" s="3">
        <v>0</v>
      </c>
      <c r="BJ156" s="208">
        <f t="shared" si="714"/>
        <v>0</v>
      </c>
      <c r="BK156" s="93">
        <f t="shared" si="715"/>
        <v>0</v>
      </c>
      <c r="BL156" s="136"/>
      <c r="BM156">
        <v>0</v>
      </c>
      <c r="BN156">
        <v>0</v>
      </c>
      <c r="BO156">
        <v>0</v>
      </c>
      <c r="BP156">
        <v>0</v>
      </c>
      <c r="BQ156">
        <v>0</v>
      </c>
      <c r="BR156">
        <v>0</v>
      </c>
      <c r="BS156">
        <v>0</v>
      </c>
      <c r="BU156">
        <v>0</v>
      </c>
      <c r="BV156">
        <v>0</v>
      </c>
      <c r="BW156">
        <v>0</v>
      </c>
      <c r="BX156">
        <v>0</v>
      </c>
      <c r="BY156">
        <v>0</v>
      </c>
      <c r="BZ156">
        <v>0</v>
      </c>
      <c r="CA156">
        <v>0</v>
      </c>
      <c r="CC156">
        <v>0</v>
      </c>
      <c r="CD156">
        <v>0</v>
      </c>
      <c r="CE156">
        <v>0</v>
      </c>
      <c r="CF156">
        <v>0</v>
      </c>
      <c r="CG156">
        <v>0</v>
      </c>
      <c r="CH156">
        <v>0</v>
      </c>
      <c r="CI156">
        <v>0</v>
      </c>
      <c r="CK156">
        <v>0</v>
      </c>
      <c r="CL156">
        <v>0</v>
      </c>
      <c r="CM156">
        <v>0</v>
      </c>
      <c r="CN156">
        <v>0</v>
      </c>
      <c r="CO156">
        <v>0</v>
      </c>
      <c r="CP156">
        <v>0</v>
      </c>
      <c r="CQ156">
        <v>0</v>
      </c>
    </row>
    <row r="157" spans="1:95" x14ac:dyDescent="0.3">
      <c r="A157" s="598"/>
      <c r="B157" s="260" t="s">
        <v>181</v>
      </c>
      <c r="C157" s="3">
        <v>0</v>
      </c>
      <c r="D157" s="3">
        <v>0</v>
      </c>
      <c r="E157" s="3">
        <v>0</v>
      </c>
      <c r="F157" s="3">
        <v>0</v>
      </c>
      <c r="G157" s="3">
        <v>0</v>
      </c>
      <c r="H157" s="3">
        <v>0</v>
      </c>
      <c r="I157" s="3">
        <v>0</v>
      </c>
      <c r="J157" s="3">
        <v>0</v>
      </c>
      <c r="K157" s="3">
        <v>0</v>
      </c>
      <c r="L157" s="3">
        <v>0</v>
      </c>
      <c r="M157" s="3">
        <v>0</v>
      </c>
      <c r="N157" s="208">
        <f t="shared" si="716"/>
        <v>0</v>
      </c>
      <c r="O157" s="93">
        <f t="shared" si="710"/>
        <v>0</v>
      </c>
      <c r="P157" s="136"/>
      <c r="Q157" s="598"/>
      <c r="R157" s="260" t="s">
        <v>181</v>
      </c>
      <c r="S157" s="3">
        <v>0</v>
      </c>
      <c r="T157" s="3">
        <v>0</v>
      </c>
      <c r="U157" s="3">
        <v>0</v>
      </c>
      <c r="V157" s="3">
        <v>0</v>
      </c>
      <c r="W157" s="3">
        <v>0</v>
      </c>
      <c r="X157" s="3">
        <v>0</v>
      </c>
      <c r="Y157" s="3">
        <v>0</v>
      </c>
      <c r="Z157" s="3">
        <v>0</v>
      </c>
      <c r="AA157" s="3">
        <v>0</v>
      </c>
      <c r="AB157" s="3">
        <v>0</v>
      </c>
      <c r="AC157" s="3">
        <v>0</v>
      </c>
      <c r="AD157" s="208">
        <f t="shared" si="717"/>
        <v>0</v>
      </c>
      <c r="AE157" s="93">
        <f t="shared" si="711"/>
        <v>0</v>
      </c>
      <c r="AF157" s="136"/>
      <c r="AG157" s="598"/>
      <c r="AH157" s="260" t="s">
        <v>181</v>
      </c>
      <c r="AI157" s="3">
        <v>0</v>
      </c>
      <c r="AJ157" s="3">
        <v>0</v>
      </c>
      <c r="AK157" s="3">
        <v>0</v>
      </c>
      <c r="AL157" s="3">
        <v>0</v>
      </c>
      <c r="AM157" s="3">
        <v>0</v>
      </c>
      <c r="AN157" s="3">
        <v>0</v>
      </c>
      <c r="AO157" s="3">
        <v>0</v>
      </c>
      <c r="AP157" s="3">
        <v>0</v>
      </c>
      <c r="AQ157" s="3">
        <v>0</v>
      </c>
      <c r="AR157" s="3">
        <v>0</v>
      </c>
      <c r="AS157" s="3">
        <v>0</v>
      </c>
      <c r="AT157" s="208">
        <f t="shared" si="712"/>
        <v>0</v>
      </c>
      <c r="AU157" s="93">
        <f t="shared" si="713"/>
        <v>0</v>
      </c>
      <c r="AV157" s="136"/>
      <c r="AW157" s="598"/>
      <c r="AX157" s="260" t="s">
        <v>181</v>
      </c>
      <c r="AY157" s="3">
        <v>0</v>
      </c>
      <c r="AZ157" s="3">
        <v>0</v>
      </c>
      <c r="BA157" s="3">
        <v>0</v>
      </c>
      <c r="BB157" s="3">
        <v>0</v>
      </c>
      <c r="BC157" s="3">
        <v>0</v>
      </c>
      <c r="BD157" s="3">
        <v>0</v>
      </c>
      <c r="BE157" s="3">
        <v>0</v>
      </c>
      <c r="BF157" s="3">
        <v>0</v>
      </c>
      <c r="BG157" s="3">
        <v>0</v>
      </c>
      <c r="BH157" s="3">
        <v>0</v>
      </c>
      <c r="BI157" s="3">
        <v>0</v>
      </c>
      <c r="BJ157" s="208">
        <f t="shared" si="714"/>
        <v>0</v>
      </c>
      <c r="BK157" s="93">
        <f t="shared" si="715"/>
        <v>0</v>
      </c>
      <c r="BL157" s="136"/>
      <c r="BM157">
        <v>0</v>
      </c>
      <c r="BN157">
        <v>0</v>
      </c>
      <c r="BO157">
        <v>0</v>
      </c>
      <c r="BP157">
        <v>0</v>
      </c>
      <c r="BQ157">
        <v>0</v>
      </c>
      <c r="BR157">
        <v>0</v>
      </c>
      <c r="BS157">
        <v>0</v>
      </c>
      <c r="BU157">
        <v>0</v>
      </c>
      <c r="BV157">
        <v>0</v>
      </c>
      <c r="BW157">
        <v>0</v>
      </c>
      <c r="BX157">
        <v>0</v>
      </c>
      <c r="BY157">
        <v>0</v>
      </c>
      <c r="BZ157">
        <v>0</v>
      </c>
      <c r="CA157">
        <v>0</v>
      </c>
      <c r="CC157">
        <v>0</v>
      </c>
      <c r="CD157">
        <v>0</v>
      </c>
      <c r="CE157">
        <v>0</v>
      </c>
      <c r="CF157">
        <v>0</v>
      </c>
      <c r="CG157">
        <v>0</v>
      </c>
      <c r="CH157">
        <v>0</v>
      </c>
      <c r="CI157">
        <v>0</v>
      </c>
      <c r="CK157">
        <v>0</v>
      </c>
      <c r="CL157">
        <v>0</v>
      </c>
      <c r="CM157">
        <v>0</v>
      </c>
      <c r="CN157">
        <v>0</v>
      </c>
      <c r="CO157">
        <v>0</v>
      </c>
      <c r="CP157">
        <v>0</v>
      </c>
      <c r="CQ157">
        <v>0</v>
      </c>
    </row>
    <row r="158" spans="1:95" x14ac:dyDescent="0.3">
      <c r="A158" s="598"/>
      <c r="B158" s="260" t="s">
        <v>182</v>
      </c>
      <c r="C158" s="3">
        <v>0</v>
      </c>
      <c r="D158" s="3">
        <v>0</v>
      </c>
      <c r="E158" s="3">
        <v>0</v>
      </c>
      <c r="F158" s="3">
        <v>0</v>
      </c>
      <c r="G158" s="3">
        <v>0</v>
      </c>
      <c r="H158" s="3">
        <v>0</v>
      </c>
      <c r="I158" s="3">
        <v>0</v>
      </c>
      <c r="J158" s="3">
        <v>0</v>
      </c>
      <c r="K158" s="3">
        <v>0</v>
      </c>
      <c r="L158" s="3">
        <v>0</v>
      </c>
      <c r="M158" s="3">
        <v>0</v>
      </c>
      <c r="N158" s="208">
        <f t="shared" si="716"/>
        <v>0</v>
      </c>
      <c r="O158" s="93">
        <f t="shared" si="710"/>
        <v>0</v>
      </c>
      <c r="P158" s="136"/>
      <c r="Q158" s="598"/>
      <c r="R158" s="260" t="s">
        <v>182</v>
      </c>
      <c r="S158" s="3">
        <v>0</v>
      </c>
      <c r="T158" s="3">
        <v>0</v>
      </c>
      <c r="U158" s="3">
        <v>0</v>
      </c>
      <c r="V158" s="3">
        <v>0</v>
      </c>
      <c r="W158" s="3">
        <v>0</v>
      </c>
      <c r="X158" s="3">
        <v>0</v>
      </c>
      <c r="Y158" s="3">
        <v>0</v>
      </c>
      <c r="Z158" s="3">
        <v>0</v>
      </c>
      <c r="AA158" s="3">
        <v>0</v>
      </c>
      <c r="AB158" s="3">
        <v>0</v>
      </c>
      <c r="AC158" s="3">
        <v>0</v>
      </c>
      <c r="AD158" s="208">
        <f t="shared" si="717"/>
        <v>0</v>
      </c>
      <c r="AE158" s="93">
        <f t="shared" si="711"/>
        <v>0</v>
      </c>
      <c r="AF158" s="136"/>
      <c r="AG158" s="598"/>
      <c r="AH158" s="260" t="s">
        <v>182</v>
      </c>
      <c r="AI158" s="3">
        <v>0</v>
      </c>
      <c r="AJ158" s="3">
        <v>0</v>
      </c>
      <c r="AK158" s="3">
        <v>0</v>
      </c>
      <c r="AL158" s="3">
        <v>0</v>
      </c>
      <c r="AM158" s="3">
        <v>0</v>
      </c>
      <c r="AN158" s="3">
        <v>0</v>
      </c>
      <c r="AO158" s="3">
        <v>0</v>
      </c>
      <c r="AP158" s="3">
        <v>0</v>
      </c>
      <c r="AQ158" s="3">
        <v>0</v>
      </c>
      <c r="AR158" s="3">
        <v>0</v>
      </c>
      <c r="AS158" s="3">
        <v>0</v>
      </c>
      <c r="AT158" s="208">
        <f t="shared" si="712"/>
        <v>0</v>
      </c>
      <c r="AU158" s="93">
        <f t="shared" si="713"/>
        <v>0</v>
      </c>
      <c r="AV158" s="136"/>
      <c r="AW158" s="598"/>
      <c r="AX158" s="260" t="s">
        <v>182</v>
      </c>
      <c r="AY158" s="3">
        <v>0</v>
      </c>
      <c r="AZ158" s="3">
        <v>0</v>
      </c>
      <c r="BA158" s="3">
        <v>0</v>
      </c>
      <c r="BB158" s="3">
        <v>0</v>
      </c>
      <c r="BC158" s="3">
        <v>0</v>
      </c>
      <c r="BD158" s="3">
        <v>0</v>
      </c>
      <c r="BE158" s="3">
        <v>0</v>
      </c>
      <c r="BF158" s="3">
        <v>0</v>
      </c>
      <c r="BG158" s="3">
        <v>0</v>
      </c>
      <c r="BH158" s="3">
        <v>0</v>
      </c>
      <c r="BI158" s="3">
        <v>0</v>
      </c>
      <c r="BJ158" s="208">
        <f t="shared" si="714"/>
        <v>0</v>
      </c>
      <c r="BK158" s="93">
        <f t="shared" si="715"/>
        <v>0</v>
      </c>
      <c r="BL158" s="136"/>
      <c r="BM158">
        <v>0</v>
      </c>
      <c r="BN158">
        <v>0</v>
      </c>
      <c r="BO158">
        <v>0</v>
      </c>
      <c r="BP158">
        <v>0</v>
      </c>
      <c r="BQ158">
        <v>0</v>
      </c>
      <c r="BR158">
        <v>0</v>
      </c>
      <c r="BS158">
        <v>0</v>
      </c>
      <c r="BU158">
        <v>0</v>
      </c>
      <c r="BV158">
        <v>0</v>
      </c>
      <c r="BW158">
        <v>0</v>
      </c>
      <c r="BX158">
        <v>0</v>
      </c>
      <c r="BY158">
        <v>0</v>
      </c>
      <c r="BZ158">
        <v>0</v>
      </c>
      <c r="CA158">
        <v>0</v>
      </c>
      <c r="CC158">
        <v>0</v>
      </c>
      <c r="CD158">
        <v>0</v>
      </c>
      <c r="CE158">
        <v>0</v>
      </c>
      <c r="CF158">
        <v>0</v>
      </c>
      <c r="CG158">
        <v>0</v>
      </c>
      <c r="CH158">
        <v>0</v>
      </c>
      <c r="CI158">
        <v>0</v>
      </c>
      <c r="CK158">
        <v>0</v>
      </c>
      <c r="CL158">
        <v>0</v>
      </c>
      <c r="CM158">
        <v>0</v>
      </c>
      <c r="CN158">
        <v>0</v>
      </c>
      <c r="CO158">
        <v>0</v>
      </c>
      <c r="CP158">
        <v>0</v>
      </c>
      <c r="CQ158">
        <v>0</v>
      </c>
    </row>
    <row r="159" spans="1:95" x14ac:dyDescent="0.3">
      <c r="A159" s="598"/>
      <c r="B159" s="260" t="s">
        <v>183</v>
      </c>
      <c r="C159" s="3">
        <v>0</v>
      </c>
      <c r="D159" s="3">
        <v>0</v>
      </c>
      <c r="E159" s="3">
        <v>0</v>
      </c>
      <c r="F159" s="3">
        <v>0</v>
      </c>
      <c r="G159" s="3">
        <v>0</v>
      </c>
      <c r="H159" s="3">
        <v>0</v>
      </c>
      <c r="I159" s="3">
        <v>0</v>
      </c>
      <c r="J159" s="3">
        <v>0</v>
      </c>
      <c r="K159" s="3">
        <v>0</v>
      </c>
      <c r="L159" s="3">
        <v>0</v>
      </c>
      <c r="M159" s="3">
        <v>0</v>
      </c>
      <c r="N159" s="208">
        <f t="shared" si="716"/>
        <v>0</v>
      </c>
      <c r="O159" s="93">
        <f t="shared" si="710"/>
        <v>0</v>
      </c>
      <c r="P159" s="136"/>
      <c r="Q159" s="598"/>
      <c r="R159" s="260" t="s">
        <v>183</v>
      </c>
      <c r="S159" s="3">
        <v>0</v>
      </c>
      <c r="T159" s="3">
        <v>0</v>
      </c>
      <c r="U159" s="3">
        <v>0</v>
      </c>
      <c r="V159" s="3">
        <v>0</v>
      </c>
      <c r="W159" s="3">
        <v>0</v>
      </c>
      <c r="X159" s="3">
        <v>0</v>
      </c>
      <c r="Y159" s="3">
        <v>0</v>
      </c>
      <c r="Z159" s="3">
        <v>0</v>
      </c>
      <c r="AA159" s="3">
        <v>0</v>
      </c>
      <c r="AB159" s="3">
        <v>0</v>
      </c>
      <c r="AC159" s="3">
        <v>0</v>
      </c>
      <c r="AD159" s="208">
        <f t="shared" si="717"/>
        <v>0</v>
      </c>
      <c r="AE159" s="93">
        <f t="shared" si="711"/>
        <v>0</v>
      </c>
      <c r="AF159" s="136"/>
      <c r="AG159" s="598"/>
      <c r="AH159" s="260" t="s">
        <v>183</v>
      </c>
      <c r="AI159" s="3">
        <v>0</v>
      </c>
      <c r="AJ159" s="3">
        <v>0</v>
      </c>
      <c r="AK159" s="3">
        <v>0</v>
      </c>
      <c r="AL159" s="3">
        <v>0</v>
      </c>
      <c r="AM159" s="3">
        <v>0</v>
      </c>
      <c r="AN159" s="3">
        <v>0</v>
      </c>
      <c r="AO159" s="3">
        <v>0</v>
      </c>
      <c r="AP159" s="3">
        <v>0</v>
      </c>
      <c r="AQ159" s="3">
        <v>0</v>
      </c>
      <c r="AR159" s="3">
        <v>0</v>
      </c>
      <c r="AS159" s="3">
        <v>0</v>
      </c>
      <c r="AT159" s="208">
        <f t="shared" si="712"/>
        <v>0</v>
      </c>
      <c r="AU159" s="93">
        <f t="shared" si="713"/>
        <v>0</v>
      </c>
      <c r="AV159" s="136"/>
      <c r="AW159" s="598"/>
      <c r="AX159" s="260" t="s">
        <v>183</v>
      </c>
      <c r="AY159" s="3">
        <v>0</v>
      </c>
      <c r="AZ159" s="3">
        <v>0</v>
      </c>
      <c r="BA159" s="3">
        <v>0</v>
      </c>
      <c r="BB159" s="3">
        <v>0</v>
      </c>
      <c r="BC159" s="3">
        <v>0</v>
      </c>
      <c r="BD159" s="3">
        <v>0</v>
      </c>
      <c r="BE159" s="3">
        <v>0</v>
      </c>
      <c r="BF159" s="3">
        <v>0</v>
      </c>
      <c r="BG159" s="3">
        <v>0</v>
      </c>
      <c r="BH159" s="3">
        <v>0</v>
      </c>
      <c r="BI159" s="3">
        <v>0</v>
      </c>
      <c r="BJ159" s="208">
        <f t="shared" si="714"/>
        <v>0</v>
      </c>
      <c r="BK159" s="93">
        <f t="shared" si="715"/>
        <v>0</v>
      </c>
      <c r="BL159" s="136"/>
      <c r="BM159">
        <v>0</v>
      </c>
      <c r="BN159">
        <v>0</v>
      </c>
      <c r="BO159">
        <v>0</v>
      </c>
      <c r="BP159">
        <v>0</v>
      </c>
      <c r="BQ159">
        <v>0</v>
      </c>
      <c r="BR159">
        <v>0</v>
      </c>
      <c r="BS159">
        <v>0</v>
      </c>
      <c r="BU159">
        <v>0</v>
      </c>
      <c r="BV159">
        <v>0</v>
      </c>
      <c r="BW159">
        <v>0</v>
      </c>
      <c r="BX159">
        <v>0</v>
      </c>
      <c r="BY159">
        <v>0</v>
      </c>
      <c r="BZ159">
        <v>0</v>
      </c>
      <c r="CA159">
        <v>0</v>
      </c>
      <c r="CC159">
        <v>0</v>
      </c>
      <c r="CD159">
        <v>0</v>
      </c>
      <c r="CE159">
        <v>0</v>
      </c>
      <c r="CF159">
        <v>0</v>
      </c>
      <c r="CG159">
        <v>0</v>
      </c>
      <c r="CH159">
        <v>0</v>
      </c>
      <c r="CI159">
        <v>0</v>
      </c>
      <c r="CK159">
        <v>0</v>
      </c>
      <c r="CL159">
        <v>0</v>
      </c>
      <c r="CM159">
        <v>0</v>
      </c>
      <c r="CN159">
        <v>0</v>
      </c>
      <c r="CO159">
        <v>0</v>
      </c>
      <c r="CP159">
        <v>0</v>
      </c>
      <c r="CQ159">
        <v>0</v>
      </c>
    </row>
    <row r="160" spans="1:95" ht="15" thickBot="1" x14ac:dyDescent="0.35">
      <c r="A160" s="599"/>
      <c r="B160" s="260" t="s">
        <v>184</v>
      </c>
      <c r="C160" s="3">
        <v>0</v>
      </c>
      <c r="D160" s="3">
        <v>0</v>
      </c>
      <c r="E160" s="3">
        <v>0</v>
      </c>
      <c r="F160" s="3">
        <v>0</v>
      </c>
      <c r="G160" s="3">
        <v>0</v>
      </c>
      <c r="H160" s="3">
        <v>0</v>
      </c>
      <c r="I160" s="3">
        <v>0</v>
      </c>
      <c r="J160" s="3">
        <v>0</v>
      </c>
      <c r="K160" s="3">
        <v>0</v>
      </c>
      <c r="L160" s="3">
        <v>0</v>
      </c>
      <c r="M160" s="3">
        <v>0</v>
      </c>
      <c r="N160" s="208">
        <f t="shared" si="716"/>
        <v>0</v>
      </c>
      <c r="O160" s="93">
        <f t="shared" si="710"/>
        <v>0</v>
      </c>
      <c r="P160" s="136"/>
      <c r="Q160" s="599"/>
      <c r="R160" s="260" t="s">
        <v>184</v>
      </c>
      <c r="S160" s="3">
        <v>0</v>
      </c>
      <c r="T160" s="3">
        <v>0</v>
      </c>
      <c r="U160" s="3">
        <v>0</v>
      </c>
      <c r="V160" s="3">
        <v>0</v>
      </c>
      <c r="W160" s="3">
        <v>0</v>
      </c>
      <c r="X160" s="3">
        <v>0</v>
      </c>
      <c r="Y160" s="3">
        <v>0</v>
      </c>
      <c r="Z160" s="3">
        <v>0</v>
      </c>
      <c r="AA160" s="3">
        <v>0</v>
      </c>
      <c r="AB160" s="3">
        <v>0</v>
      </c>
      <c r="AC160" s="3">
        <v>0</v>
      </c>
      <c r="AD160" s="208">
        <f t="shared" si="717"/>
        <v>0</v>
      </c>
      <c r="AE160" s="93">
        <f t="shared" si="711"/>
        <v>0</v>
      </c>
      <c r="AF160" s="136"/>
      <c r="AG160" s="599"/>
      <c r="AH160" s="260" t="s">
        <v>184</v>
      </c>
      <c r="AI160" s="3">
        <v>0</v>
      </c>
      <c r="AJ160" s="3">
        <v>0</v>
      </c>
      <c r="AK160" s="3">
        <v>0</v>
      </c>
      <c r="AL160" s="3">
        <v>0</v>
      </c>
      <c r="AM160" s="3">
        <v>0</v>
      </c>
      <c r="AN160" s="3">
        <v>0</v>
      </c>
      <c r="AO160" s="3">
        <v>0</v>
      </c>
      <c r="AP160" s="3">
        <v>0</v>
      </c>
      <c r="AQ160" s="3">
        <v>0</v>
      </c>
      <c r="AR160" s="3">
        <v>0</v>
      </c>
      <c r="AS160" s="3">
        <v>0</v>
      </c>
      <c r="AT160" s="208">
        <f t="shared" si="712"/>
        <v>0</v>
      </c>
      <c r="AU160" s="93">
        <f t="shared" si="713"/>
        <v>0</v>
      </c>
      <c r="AV160" s="136"/>
      <c r="AW160" s="599"/>
      <c r="AX160" s="260" t="s">
        <v>184</v>
      </c>
      <c r="AY160" s="3">
        <v>0</v>
      </c>
      <c r="AZ160" s="3">
        <v>0</v>
      </c>
      <c r="BA160" s="3">
        <v>0</v>
      </c>
      <c r="BB160" s="3">
        <v>0</v>
      </c>
      <c r="BC160" s="3">
        <v>0</v>
      </c>
      <c r="BD160" s="3">
        <v>0</v>
      </c>
      <c r="BE160" s="3">
        <v>0</v>
      </c>
      <c r="BF160" s="3">
        <v>0</v>
      </c>
      <c r="BG160" s="3">
        <v>0</v>
      </c>
      <c r="BH160" s="3">
        <v>0</v>
      </c>
      <c r="BI160" s="3">
        <v>0</v>
      </c>
      <c r="BJ160" s="208">
        <f t="shared" si="714"/>
        <v>0</v>
      </c>
      <c r="BK160" s="93">
        <f t="shared" si="715"/>
        <v>0</v>
      </c>
      <c r="BL160" s="136"/>
      <c r="BM160">
        <v>0</v>
      </c>
      <c r="BN160">
        <v>0</v>
      </c>
      <c r="BO160">
        <v>0</v>
      </c>
      <c r="BP160">
        <v>0</v>
      </c>
      <c r="BQ160">
        <v>0</v>
      </c>
      <c r="BR160">
        <v>0</v>
      </c>
      <c r="BS160">
        <v>0</v>
      </c>
      <c r="BU160">
        <v>0</v>
      </c>
      <c r="BV160">
        <v>0</v>
      </c>
      <c r="BW160">
        <v>0</v>
      </c>
      <c r="BX160">
        <v>0</v>
      </c>
      <c r="BY160">
        <v>0</v>
      </c>
      <c r="BZ160">
        <v>0</v>
      </c>
      <c r="CA160">
        <v>0</v>
      </c>
      <c r="CC160">
        <v>0</v>
      </c>
      <c r="CD160">
        <v>0</v>
      </c>
      <c r="CE160">
        <v>0</v>
      </c>
      <c r="CF160">
        <v>0</v>
      </c>
      <c r="CG160">
        <v>0</v>
      </c>
      <c r="CH160">
        <v>0</v>
      </c>
      <c r="CI160">
        <v>0</v>
      </c>
      <c r="CK160">
        <v>0</v>
      </c>
      <c r="CL160">
        <v>0</v>
      </c>
      <c r="CM160">
        <v>0</v>
      </c>
      <c r="CN160">
        <v>0</v>
      </c>
      <c r="CO160">
        <v>0</v>
      </c>
      <c r="CP160">
        <v>0</v>
      </c>
      <c r="CQ160">
        <v>0</v>
      </c>
    </row>
    <row r="161" spans="1:95" ht="15" thickBot="1" x14ac:dyDescent="0.35">
      <c r="B161" s="261" t="s">
        <v>139</v>
      </c>
      <c r="C161" s="252">
        <f>SUM(C148:C160)</f>
        <v>0</v>
      </c>
      <c r="D161" s="252">
        <f t="shared" ref="D161" si="718">SUM(D148:D160)</f>
        <v>0</v>
      </c>
      <c r="E161" s="252">
        <f t="shared" ref="E161" si="719">SUM(E148:E160)</f>
        <v>0</v>
      </c>
      <c r="F161" s="252">
        <f t="shared" ref="F161" si="720">SUM(F148:F160)</f>
        <v>0</v>
      </c>
      <c r="G161" s="252">
        <f t="shared" ref="G161" si="721">SUM(G148:G160)</f>
        <v>0</v>
      </c>
      <c r="H161" s="252">
        <f t="shared" ref="H161" si="722">SUM(H148:H160)</f>
        <v>0</v>
      </c>
      <c r="I161" s="252">
        <f t="shared" ref="I161" si="723">SUM(I148:I160)</f>
        <v>0</v>
      </c>
      <c r="J161" s="252">
        <f t="shared" ref="J161" si="724">SUM(J148:J160)</f>
        <v>0</v>
      </c>
      <c r="K161" s="252">
        <f t="shared" ref="K161" si="725">SUM(K148:K160)</f>
        <v>0</v>
      </c>
      <c r="L161" s="252">
        <f t="shared" ref="L161" si="726">SUM(L148:L160)</f>
        <v>0</v>
      </c>
      <c r="M161" s="252">
        <f t="shared" ref="M161" si="727">SUM(M148:M160)</f>
        <v>0</v>
      </c>
      <c r="N161" s="263">
        <f t="shared" ref="N161" si="728">SUM(N148:N160)</f>
        <v>0</v>
      </c>
      <c r="O161" s="96">
        <f t="shared" si="710"/>
        <v>0</v>
      </c>
      <c r="P161" s="136"/>
      <c r="Q161" s="97"/>
      <c r="R161" s="261" t="s">
        <v>139</v>
      </c>
      <c r="S161" s="252">
        <f>SUM(S148:S160)</f>
        <v>0</v>
      </c>
      <c r="T161" s="252">
        <f t="shared" ref="T161" si="729">SUM(T148:T160)</f>
        <v>0</v>
      </c>
      <c r="U161" s="252">
        <f t="shared" ref="U161" si="730">SUM(U148:U160)</f>
        <v>0</v>
      </c>
      <c r="V161" s="252">
        <f t="shared" ref="V161" si="731">SUM(V148:V160)</f>
        <v>0</v>
      </c>
      <c r="W161" s="252">
        <f t="shared" ref="W161" si="732">SUM(W148:W160)</f>
        <v>0</v>
      </c>
      <c r="X161" s="252">
        <f t="shared" ref="X161" si="733">SUM(X148:X160)</f>
        <v>0</v>
      </c>
      <c r="Y161" s="252">
        <f t="shared" ref="Y161" si="734">SUM(Y148:Y160)</f>
        <v>0</v>
      </c>
      <c r="Z161" s="252">
        <f t="shared" ref="Z161" si="735">SUM(Z148:Z160)</f>
        <v>0</v>
      </c>
      <c r="AA161" s="252">
        <f t="shared" ref="AA161" si="736">SUM(AA148:AA160)</f>
        <v>0</v>
      </c>
      <c r="AB161" s="252">
        <f t="shared" ref="AB161" si="737">SUM(AB148:AB160)</f>
        <v>0</v>
      </c>
      <c r="AC161" s="252">
        <f t="shared" ref="AC161" si="738">SUM(AC148:AC160)</f>
        <v>0</v>
      </c>
      <c r="AD161" s="263">
        <f t="shared" ref="AD161" si="739">SUM(AD148:AD160)</f>
        <v>0</v>
      </c>
      <c r="AE161" s="96">
        <f t="shared" si="711"/>
        <v>0</v>
      </c>
      <c r="AF161" s="136"/>
      <c r="AG161" s="97"/>
      <c r="AH161" s="261" t="s">
        <v>139</v>
      </c>
      <c r="AI161" s="252">
        <f>SUM(AI148:AI160)</f>
        <v>0</v>
      </c>
      <c r="AJ161" s="252">
        <f t="shared" ref="AJ161" si="740">SUM(AJ148:AJ160)</f>
        <v>0</v>
      </c>
      <c r="AK161" s="252">
        <f t="shared" ref="AK161" si="741">SUM(AK148:AK160)</f>
        <v>0</v>
      </c>
      <c r="AL161" s="252">
        <f t="shared" ref="AL161" si="742">SUM(AL148:AL160)</f>
        <v>0</v>
      </c>
      <c r="AM161" s="252">
        <f t="shared" ref="AM161" si="743">SUM(AM148:AM160)</f>
        <v>0</v>
      </c>
      <c r="AN161" s="252">
        <f t="shared" ref="AN161" si="744">SUM(AN148:AN160)</f>
        <v>0</v>
      </c>
      <c r="AO161" s="252">
        <f t="shared" ref="AO161" si="745">SUM(AO148:AO160)</f>
        <v>0</v>
      </c>
      <c r="AP161" s="252">
        <f t="shared" ref="AP161" si="746">SUM(AP148:AP160)</f>
        <v>0</v>
      </c>
      <c r="AQ161" s="252">
        <f t="shared" ref="AQ161" si="747">SUM(AQ148:AQ160)</f>
        <v>0</v>
      </c>
      <c r="AR161" s="252">
        <f t="shared" ref="AR161" si="748">SUM(AR148:AR160)</f>
        <v>0</v>
      </c>
      <c r="AS161" s="252">
        <f t="shared" ref="AS161" si="749">SUM(AS148:AS160)</f>
        <v>0</v>
      </c>
      <c r="AT161" s="263">
        <f t="shared" ref="AT161" si="750">SUM(AT148:AT160)</f>
        <v>0</v>
      </c>
      <c r="AU161" s="96">
        <f t="shared" si="713"/>
        <v>0</v>
      </c>
      <c r="AV161" s="136"/>
      <c r="AW161" s="97"/>
      <c r="AX161" s="261" t="s">
        <v>139</v>
      </c>
      <c r="AY161" s="252">
        <f>SUM(AY148:AY160)</f>
        <v>0</v>
      </c>
      <c r="AZ161" s="252">
        <f t="shared" ref="AZ161" si="751">SUM(AZ148:AZ160)</f>
        <v>0</v>
      </c>
      <c r="BA161" s="252">
        <f t="shared" ref="BA161" si="752">SUM(BA148:BA160)</f>
        <v>0</v>
      </c>
      <c r="BB161" s="252">
        <f t="shared" ref="BB161" si="753">SUM(BB148:BB160)</f>
        <v>0</v>
      </c>
      <c r="BC161" s="252">
        <f t="shared" ref="BC161" si="754">SUM(BC148:BC160)</f>
        <v>0</v>
      </c>
      <c r="BD161" s="252">
        <f t="shared" ref="BD161" si="755">SUM(BD148:BD160)</f>
        <v>0</v>
      </c>
      <c r="BE161" s="252">
        <f t="shared" ref="BE161" si="756">SUM(BE148:BE160)</f>
        <v>0</v>
      </c>
      <c r="BF161" s="252">
        <f t="shared" ref="BF161" si="757">SUM(BF148:BF160)</f>
        <v>0</v>
      </c>
      <c r="BG161" s="252">
        <f t="shared" ref="BG161" si="758">SUM(BG148:BG160)</f>
        <v>0</v>
      </c>
      <c r="BH161" s="252">
        <f t="shared" ref="BH161" si="759">SUM(BH148:BH160)</f>
        <v>0</v>
      </c>
      <c r="BI161" s="252">
        <f t="shared" ref="BI161" si="760">SUM(BI148:BI160)</f>
        <v>0</v>
      </c>
      <c r="BJ161" s="263">
        <f t="shared" ref="BJ161" si="761">SUM(BJ148:BJ160)</f>
        <v>0</v>
      </c>
      <c r="BK161" s="96">
        <f t="shared" si="715"/>
        <v>0</v>
      </c>
      <c r="BL161" s="136"/>
      <c r="BM161">
        <f t="shared" ref="BM161" si="762">SUM(BM148:BM160)</f>
        <v>0</v>
      </c>
      <c r="BN161">
        <f t="shared" ref="BN161" si="763">SUM(BN148:BN160)</f>
        <v>0</v>
      </c>
      <c r="BO161">
        <f t="shared" ref="BO161" si="764">SUM(BO148:BO160)</f>
        <v>0</v>
      </c>
      <c r="BP161">
        <f t="shared" ref="BP161" si="765">SUM(BP148:BP160)</f>
        <v>0</v>
      </c>
      <c r="BQ161">
        <f t="shared" ref="BQ161" si="766">SUM(BQ148:BQ160)</f>
        <v>0</v>
      </c>
      <c r="BR161">
        <f t="shared" ref="BR161" si="767">SUM(BR148:BR160)</f>
        <v>0</v>
      </c>
      <c r="BS161">
        <f t="shared" ref="BS161" si="768">SUM(BS148:BS160)</f>
        <v>0</v>
      </c>
      <c r="BU161">
        <f t="shared" ref="BU161" si="769">SUM(BU148:BU160)</f>
        <v>0</v>
      </c>
      <c r="BV161">
        <f t="shared" ref="BV161" si="770">SUM(BV148:BV160)</f>
        <v>0</v>
      </c>
      <c r="BW161">
        <f t="shared" ref="BW161" si="771">SUM(BW148:BW160)</f>
        <v>0</v>
      </c>
      <c r="BX161">
        <f t="shared" ref="BX161" si="772">SUM(BX148:BX160)</f>
        <v>0</v>
      </c>
      <c r="BY161">
        <f t="shared" ref="BY161" si="773">SUM(BY148:BY160)</f>
        <v>0</v>
      </c>
      <c r="BZ161">
        <f t="shared" ref="BZ161" si="774">SUM(BZ148:BZ160)</f>
        <v>0</v>
      </c>
      <c r="CA161">
        <f t="shared" ref="CA161" si="775">SUM(CA148:CA160)</f>
        <v>0</v>
      </c>
      <c r="CC161">
        <f t="shared" ref="CC161" si="776">SUM(CC148:CC160)</f>
        <v>0</v>
      </c>
      <c r="CD161">
        <f t="shared" ref="CD161" si="777">SUM(CD148:CD160)</f>
        <v>0</v>
      </c>
      <c r="CE161">
        <f t="shared" ref="CE161" si="778">SUM(CE148:CE160)</f>
        <v>0</v>
      </c>
      <c r="CF161">
        <f t="shared" ref="CF161" si="779">SUM(CF148:CF160)</f>
        <v>0</v>
      </c>
      <c r="CG161">
        <f t="shared" ref="CG161" si="780">SUM(CG148:CG160)</f>
        <v>0</v>
      </c>
      <c r="CH161">
        <f t="shared" ref="CH161" si="781">SUM(CH148:CH160)</f>
        <v>0</v>
      </c>
      <c r="CI161">
        <f t="shared" ref="CI161" si="782">SUM(CI148:CI160)</f>
        <v>0</v>
      </c>
      <c r="CK161">
        <f t="shared" ref="CK161" si="783">SUM(CK148:CK160)</f>
        <v>0</v>
      </c>
      <c r="CL161">
        <f t="shared" ref="CL161" si="784">SUM(CL148:CL160)</f>
        <v>0</v>
      </c>
      <c r="CM161">
        <f t="shared" ref="CM161" si="785">SUM(CM148:CM160)</f>
        <v>0</v>
      </c>
      <c r="CN161">
        <f t="shared" ref="CN161" si="786">SUM(CN148:CN160)</f>
        <v>0</v>
      </c>
      <c r="CO161">
        <f t="shared" ref="CO161" si="787">SUM(CO148:CO160)</f>
        <v>0</v>
      </c>
      <c r="CP161">
        <f t="shared" ref="CP161" si="788">SUM(CP148:CP160)</f>
        <v>0</v>
      </c>
      <c r="CQ161">
        <f t="shared" ref="CQ161" si="789">SUM(CQ148:CQ160)</f>
        <v>0</v>
      </c>
    </row>
    <row r="162" spans="1:95" ht="15" thickBot="1" x14ac:dyDescent="0.35">
      <c r="A162"/>
      <c r="P162" s="136"/>
      <c r="AF162" s="136"/>
      <c r="AV162" s="136"/>
      <c r="BL162" s="136"/>
    </row>
    <row r="163" spans="1:95" ht="15" thickBot="1" x14ac:dyDescent="0.35">
      <c r="B163" s="247" t="s">
        <v>117</v>
      </c>
      <c r="C163" s="248">
        <v>43850</v>
      </c>
      <c r="D163" s="248">
        <v>43882</v>
      </c>
      <c r="E163" s="248">
        <v>43914</v>
      </c>
      <c r="F163" s="248">
        <v>43946</v>
      </c>
      <c r="G163" s="248">
        <v>43978</v>
      </c>
      <c r="H163" s="248">
        <v>44010</v>
      </c>
      <c r="I163" s="248">
        <v>44042</v>
      </c>
      <c r="J163" s="248">
        <v>44074</v>
      </c>
      <c r="K163" s="248">
        <v>44076</v>
      </c>
      <c r="L163" s="248">
        <v>44107</v>
      </c>
      <c r="M163" s="248">
        <v>44140</v>
      </c>
      <c r="N163" s="255" t="s">
        <v>126</v>
      </c>
      <c r="O163" s="249" t="s">
        <v>44</v>
      </c>
      <c r="P163" s="136"/>
      <c r="Q163" s="97"/>
      <c r="R163" s="247" t="s">
        <v>117</v>
      </c>
      <c r="S163" s="248">
        <v>43850</v>
      </c>
      <c r="T163" s="248">
        <v>43882</v>
      </c>
      <c r="U163" s="248">
        <v>43914</v>
      </c>
      <c r="V163" s="248">
        <v>43946</v>
      </c>
      <c r="W163" s="248">
        <v>43978</v>
      </c>
      <c r="X163" s="248">
        <v>44010</v>
      </c>
      <c r="Y163" s="248">
        <v>44042</v>
      </c>
      <c r="Z163" s="248">
        <v>44074</v>
      </c>
      <c r="AA163" s="248">
        <v>44076</v>
      </c>
      <c r="AB163" s="248">
        <v>44107</v>
      </c>
      <c r="AC163" s="248">
        <v>44140</v>
      </c>
      <c r="AD163" s="255" t="s">
        <v>126</v>
      </c>
      <c r="AE163" s="249" t="s">
        <v>44</v>
      </c>
      <c r="AF163" s="136"/>
      <c r="AG163" s="97"/>
      <c r="AH163" s="247" t="s">
        <v>117</v>
      </c>
      <c r="AI163" s="248">
        <v>43850</v>
      </c>
      <c r="AJ163" s="248">
        <v>43882</v>
      </c>
      <c r="AK163" s="248">
        <v>43914</v>
      </c>
      <c r="AL163" s="248">
        <v>43946</v>
      </c>
      <c r="AM163" s="248">
        <v>43978</v>
      </c>
      <c r="AN163" s="248">
        <v>44010</v>
      </c>
      <c r="AO163" s="248">
        <v>44042</v>
      </c>
      <c r="AP163" s="248">
        <v>44074</v>
      </c>
      <c r="AQ163" s="248">
        <v>44076</v>
      </c>
      <c r="AR163" s="248">
        <v>44107</v>
      </c>
      <c r="AS163" s="248">
        <v>44140</v>
      </c>
      <c r="AT163" s="255" t="s">
        <v>126</v>
      </c>
      <c r="AU163" s="249" t="s">
        <v>44</v>
      </c>
      <c r="AV163" s="136"/>
      <c r="AW163" s="97"/>
      <c r="AX163" s="247" t="s">
        <v>117</v>
      </c>
      <c r="AY163" s="248">
        <v>43850</v>
      </c>
      <c r="AZ163" s="248">
        <v>43882</v>
      </c>
      <c r="BA163" s="248">
        <v>43914</v>
      </c>
      <c r="BB163" s="248">
        <v>43946</v>
      </c>
      <c r="BC163" s="248">
        <v>43978</v>
      </c>
      <c r="BD163" s="248">
        <v>44010</v>
      </c>
      <c r="BE163" s="248">
        <v>44042</v>
      </c>
      <c r="BF163" s="248">
        <v>44074</v>
      </c>
      <c r="BG163" s="248">
        <v>44076</v>
      </c>
      <c r="BH163" s="248">
        <v>44107</v>
      </c>
      <c r="BI163" s="248">
        <v>44140</v>
      </c>
      <c r="BJ163" s="255" t="s">
        <v>126</v>
      </c>
      <c r="BK163" s="249" t="s">
        <v>44</v>
      </c>
      <c r="BL163" s="136"/>
      <c r="BM163" s="48">
        <v>44166</v>
      </c>
      <c r="BN163" s="48">
        <v>44197</v>
      </c>
      <c r="BO163" s="48">
        <v>44228</v>
      </c>
      <c r="BP163" s="48">
        <v>44256</v>
      </c>
      <c r="BQ163" s="48">
        <v>44287</v>
      </c>
      <c r="BR163" s="48">
        <v>44317</v>
      </c>
      <c r="BS163" s="48">
        <v>44348</v>
      </c>
      <c r="BU163" s="48">
        <v>44166</v>
      </c>
      <c r="BV163" s="48">
        <v>44197</v>
      </c>
      <c r="BW163" s="48">
        <v>44228</v>
      </c>
      <c r="BX163" s="48">
        <v>44256</v>
      </c>
      <c r="BY163" s="48">
        <v>44287</v>
      </c>
      <c r="BZ163" s="48">
        <v>44317</v>
      </c>
      <c r="CA163" s="48">
        <v>44348</v>
      </c>
      <c r="CC163" s="48">
        <v>44166</v>
      </c>
      <c r="CD163" s="48">
        <v>44197</v>
      </c>
      <c r="CE163" s="48">
        <v>44228</v>
      </c>
      <c r="CF163" s="48">
        <v>44256</v>
      </c>
      <c r="CG163" s="48">
        <v>44287</v>
      </c>
      <c r="CH163" s="48">
        <v>44317</v>
      </c>
      <c r="CI163" s="48">
        <v>44348</v>
      </c>
      <c r="CK163" s="48">
        <v>44166</v>
      </c>
      <c r="CL163" s="48">
        <v>44197</v>
      </c>
      <c r="CM163" s="48">
        <v>44228</v>
      </c>
      <c r="CN163" s="48">
        <v>44256</v>
      </c>
      <c r="CO163" s="48">
        <v>44287</v>
      </c>
      <c r="CP163" s="48">
        <v>44317</v>
      </c>
      <c r="CQ163" s="48">
        <v>44348</v>
      </c>
    </row>
    <row r="164" spans="1:95" ht="15" customHeight="1" x14ac:dyDescent="0.3">
      <c r="A164" s="609" t="s">
        <v>194</v>
      </c>
      <c r="B164" s="260" t="s">
        <v>172</v>
      </c>
      <c r="C164" s="3">
        <f t="shared" ref="C164" si="790">C20+C36+C52+C68+C84+C132+C148</f>
        <v>0</v>
      </c>
      <c r="D164" s="3">
        <f t="shared" ref="D164:N164" si="791">D20+D36+D52+D68+D84+D132+D148</f>
        <v>0</v>
      </c>
      <c r="E164" s="3">
        <f t="shared" si="791"/>
        <v>0</v>
      </c>
      <c r="F164" s="3">
        <f t="shared" si="791"/>
        <v>0</v>
      </c>
      <c r="G164" s="3">
        <f t="shared" si="791"/>
        <v>0</v>
      </c>
      <c r="H164" s="3">
        <f t="shared" si="791"/>
        <v>0</v>
      </c>
      <c r="I164" s="3">
        <f t="shared" si="791"/>
        <v>0</v>
      </c>
      <c r="J164" s="3">
        <f t="shared" si="791"/>
        <v>0</v>
      </c>
      <c r="K164" s="3">
        <f t="shared" si="791"/>
        <v>0</v>
      </c>
      <c r="L164" s="3">
        <f t="shared" si="791"/>
        <v>0</v>
      </c>
      <c r="M164" s="3">
        <f t="shared" si="791"/>
        <v>19413</v>
      </c>
      <c r="N164" s="208">
        <f t="shared" si="791"/>
        <v>0</v>
      </c>
      <c r="O164" s="93">
        <f t="shared" ref="O164:O177" si="792">SUM(C164:N164)</f>
        <v>19413</v>
      </c>
      <c r="P164" s="136"/>
      <c r="Q164" s="609" t="s">
        <v>194</v>
      </c>
      <c r="R164" s="260" t="s">
        <v>172</v>
      </c>
      <c r="S164" s="3">
        <f t="shared" ref="S164:AD164" si="793">S20+S36+S52+S68+S84+S132+S148</f>
        <v>0</v>
      </c>
      <c r="T164" s="3">
        <f t="shared" si="793"/>
        <v>65518</v>
      </c>
      <c r="U164" s="3">
        <f t="shared" si="793"/>
        <v>0</v>
      </c>
      <c r="V164" s="3">
        <f t="shared" si="793"/>
        <v>83401</v>
      </c>
      <c r="W164" s="3">
        <f t="shared" si="793"/>
        <v>0</v>
      </c>
      <c r="X164" s="3">
        <f t="shared" si="793"/>
        <v>0</v>
      </c>
      <c r="Y164" s="3">
        <f t="shared" si="793"/>
        <v>0</v>
      </c>
      <c r="Z164" s="3">
        <f t="shared" si="793"/>
        <v>0</v>
      </c>
      <c r="AA164" s="3">
        <f t="shared" si="793"/>
        <v>0</v>
      </c>
      <c r="AB164" s="3">
        <f t="shared" si="793"/>
        <v>0</v>
      </c>
      <c r="AC164" s="3">
        <f t="shared" si="793"/>
        <v>219393</v>
      </c>
      <c r="AD164" s="208">
        <f t="shared" si="793"/>
        <v>2379891</v>
      </c>
      <c r="AE164" s="93">
        <f t="shared" ref="AE164:AE177" si="794">SUM(S164:AD164)</f>
        <v>2748203</v>
      </c>
      <c r="AF164" s="136"/>
      <c r="AG164" s="609" t="s">
        <v>194</v>
      </c>
      <c r="AH164" s="260" t="s">
        <v>172</v>
      </c>
      <c r="AI164" s="3">
        <f t="shared" ref="AI164:AT164" si="795">AI20+AI36+AI52+AI68+AI84+AI132+AI148</f>
        <v>0</v>
      </c>
      <c r="AJ164" s="3">
        <f t="shared" si="795"/>
        <v>0</v>
      </c>
      <c r="AK164" s="3">
        <f t="shared" si="795"/>
        <v>0</v>
      </c>
      <c r="AL164" s="3">
        <f t="shared" si="795"/>
        <v>0</v>
      </c>
      <c r="AM164" s="3">
        <f t="shared" si="795"/>
        <v>0</v>
      </c>
      <c r="AN164" s="3">
        <f t="shared" si="795"/>
        <v>0</v>
      </c>
      <c r="AO164" s="3">
        <f t="shared" si="795"/>
        <v>0</v>
      </c>
      <c r="AP164" s="3">
        <f t="shared" si="795"/>
        <v>652470</v>
      </c>
      <c r="AQ164" s="3">
        <f t="shared" si="795"/>
        <v>0</v>
      </c>
      <c r="AR164" s="3">
        <f t="shared" si="795"/>
        <v>1743550</v>
      </c>
      <c r="AS164" s="3">
        <f t="shared" si="795"/>
        <v>0</v>
      </c>
      <c r="AT164" s="208">
        <f t="shared" si="795"/>
        <v>0</v>
      </c>
      <c r="AU164" s="93">
        <f t="shared" ref="AU164:AU177" si="796">SUM(AI164:AT164)</f>
        <v>2396020</v>
      </c>
      <c r="AV164" s="136"/>
      <c r="AW164" s="609" t="s">
        <v>194</v>
      </c>
      <c r="AX164" s="260" t="s">
        <v>172</v>
      </c>
      <c r="AY164" s="3">
        <f t="shared" ref="AY164:BJ164" si="797">AY20+AY36+AY52+AY68+AY84+AY132+AY148</f>
        <v>0</v>
      </c>
      <c r="AZ164" s="3">
        <f t="shared" si="797"/>
        <v>0</v>
      </c>
      <c r="BA164" s="3">
        <f t="shared" si="797"/>
        <v>0</v>
      </c>
      <c r="BB164" s="3">
        <f t="shared" si="797"/>
        <v>295370</v>
      </c>
      <c r="BC164" s="3">
        <f t="shared" si="797"/>
        <v>0</v>
      </c>
      <c r="BD164" s="3">
        <f t="shared" si="797"/>
        <v>0</v>
      </c>
      <c r="BE164" s="3">
        <f t="shared" si="797"/>
        <v>0</v>
      </c>
      <c r="BF164" s="3">
        <f t="shared" si="797"/>
        <v>0</v>
      </c>
      <c r="BG164" s="3">
        <f t="shared" si="797"/>
        <v>0</v>
      </c>
      <c r="BH164" s="3">
        <f t="shared" si="797"/>
        <v>0</v>
      </c>
      <c r="BI164" s="3">
        <f t="shared" si="797"/>
        <v>0</v>
      </c>
      <c r="BJ164" s="208">
        <f t="shared" si="797"/>
        <v>0</v>
      </c>
      <c r="BK164" s="93">
        <f t="shared" ref="BK164:BK177" si="798">SUM(AY164:BJ164)</f>
        <v>295370</v>
      </c>
      <c r="BL164" s="136"/>
      <c r="BM164">
        <f t="shared" ref="BM164:BS164" si="799">BM20+BM36+BM52+BM68+BM84+BM132+BM148</f>
        <v>0</v>
      </c>
      <c r="BN164">
        <f t="shared" si="799"/>
        <v>0</v>
      </c>
      <c r="BO164">
        <f t="shared" si="799"/>
        <v>0</v>
      </c>
      <c r="BP164">
        <f t="shared" si="799"/>
        <v>0</v>
      </c>
      <c r="BQ164">
        <f t="shared" si="799"/>
        <v>0</v>
      </c>
      <c r="BR164">
        <f t="shared" si="799"/>
        <v>0</v>
      </c>
      <c r="BS164">
        <f t="shared" si="799"/>
        <v>0</v>
      </c>
      <c r="BU164">
        <f t="shared" ref="BU164:CA164" si="800">BU20+BU36+BU52+BU68+BU84+BU132+BU148</f>
        <v>15920</v>
      </c>
      <c r="BV164">
        <f t="shared" si="800"/>
        <v>2363971</v>
      </c>
      <c r="BW164">
        <f t="shared" si="800"/>
        <v>0</v>
      </c>
      <c r="BX164">
        <f t="shared" si="800"/>
        <v>0</v>
      </c>
      <c r="BY164">
        <f t="shared" si="800"/>
        <v>0</v>
      </c>
      <c r="BZ164">
        <f t="shared" si="800"/>
        <v>0</v>
      </c>
      <c r="CA164">
        <f t="shared" si="800"/>
        <v>0</v>
      </c>
      <c r="CC164">
        <f t="shared" ref="CC164:CI164" si="801">CC20+CC36+CC52+CC68+CC84+CC132+CC148</f>
        <v>0</v>
      </c>
      <c r="CD164">
        <f t="shared" si="801"/>
        <v>0</v>
      </c>
      <c r="CE164">
        <f t="shared" si="801"/>
        <v>0</v>
      </c>
      <c r="CF164">
        <f t="shared" si="801"/>
        <v>0</v>
      </c>
      <c r="CG164">
        <f t="shared" si="801"/>
        <v>0</v>
      </c>
      <c r="CH164">
        <f t="shared" si="801"/>
        <v>0</v>
      </c>
      <c r="CI164">
        <f t="shared" si="801"/>
        <v>0</v>
      </c>
      <c r="CK164">
        <f t="shared" ref="CK164:CQ164" si="802">CK20+CK36+CK52+CK68+CK84+CK132+CK148</f>
        <v>0</v>
      </c>
      <c r="CL164">
        <f t="shared" si="802"/>
        <v>0</v>
      </c>
      <c r="CM164">
        <f t="shared" si="802"/>
        <v>0</v>
      </c>
      <c r="CN164">
        <f t="shared" si="802"/>
        <v>0</v>
      </c>
      <c r="CO164">
        <f t="shared" si="802"/>
        <v>0</v>
      </c>
      <c r="CP164">
        <f t="shared" si="802"/>
        <v>0</v>
      </c>
      <c r="CQ164">
        <f t="shared" si="802"/>
        <v>0</v>
      </c>
    </row>
    <row r="165" spans="1:95" x14ac:dyDescent="0.3">
      <c r="A165" s="610"/>
      <c r="B165" s="260" t="s">
        <v>173</v>
      </c>
      <c r="C165" s="3">
        <f t="shared" ref="C165:N165" si="803">C21+C37+C53+C69+C85+C133+C149</f>
        <v>0</v>
      </c>
      <c r="D165" s="3">
        <f t="shared" si="803"/>
        <v>0</v>
      </c>
      <c r="E165" s="3">
        <f t="shared" si="803"/>
        <v>0</v>
      </c>
      <c r="F165" s="3">
        <f t="shared" si="803"/>
        <v>0</v>
      </c>
      <c r="G165" s="3">
        <f t="shared" si="803"/>
        <v>0</v>
      </c>
      <c r="H165" s="3">
        <f t="shared" si="803"/>
        <v>0</v>
      </c>
      <c r="I165" s="3">
        <f t="shared" si="803"/>
        <v>0</v>
      </c>
      <c r="J165" s="3">
        <f t="shared" si="803"/>
        <v>0</v>
      </c>
      <c r="K165" s="3">
        <f t="shared" si="803"/>
        <v>0</v>
      </c>
      <c r="L165" s="3">
        <f t="shared" si="803"/>
        <v>0</v>
      </c>
      <c r="M165" s="3">
        <f t="shared" si="803"/>
        <v>0</v>
      </c>
      <c r="N165" s="208">
        <f t="shared" si="803"/>
        <v>0</v>
      </c>
      <c r="O165" s="93">
        <f t="shared" si="792"/>
        <v>0</v>
      </c>
      <c r="P165" s="136"/>
      <c r="Q165" s="610"/>
      <c r="R165" s="260" t="s">
        <v>173</v>
      </c>
      <c r="S165" s="3">
        <f t="shared" ref="S165:AD165" si="804">S21+S37+S53+S69+S85+S133+S149</f>
        <v>0</v>
      </c>
      <c r="T165" s="3">
        <f t="shared" si="804"/>
        <v>0</v>
      </c>
      <c r="U165" s="3">
        <f t="shared" si="804"/>
        <v>0</v>
      </c>
      <c r="V165" s="3">
        <f t="shared" si="804"/>
        <v>0</v>
      </c>
      <c r="W165" s="3">
        <f t="shared" si="804"/>
        <v>0</v>
      </c>
      <c r="X165" s="3">
        <f t="shared" si="804"/>
        <v>46587</v>
      </c>
      <c r="Y165" s="3">
        <f t="shared" si="804"/>
        <v>0</v>
      </c>
      <c r="Z165" s="3">
        <f t="shared" si="804"/>
        <v>0</v>
      </c>
      <c r="AA165" s="3">
        <f t="shared" si="804"/>
        <v>0</v>
      </c>
      <c r="AB165" s="3">
        <f t="shared" si="804"/>
        <v>16401</v>
      </c>
      <c r="AC165" s="3">
        <f t="shared" si="804"/>
        <v>0</v>
      </c>
      <c r="AD165" s="208">
        <f t="shared" si="804"/>
        <v>24278</v>
      </c>
      <c r="AE165" s="93">
        <f t="shared" si="794"/>
        <v>87266</v>
      </c>
      <c r="AF165" s="136"/>
      <c r="AG165" s="610"/>
      <c r="AH165" s="260" t="s">
        <v>173</v>
      </c>
      <c r="AI165" s="3">
        <f t="shared" ref="AI165:AT165" si="805">AI21+AI37+AI53+AI69+AI85+AI133+AI149</f>
        <v>0</v>
      </c>
      <c r="AJ165" s="3">
        <f t="shared" si="805"/>
        <v>0</v>
      </c>
      <c r="AK165" s="3">
        <f t="shared" si="805"/>
        <v>0</v>
      </c>
      <c r="AL165" s="3">
        <f t="shared" si="805"/>
        <v>0</v>
      </c>
      <c r="AM165" s="3">
        <f t="shared" si="805"/>
        <v>0</v>
      </c>
      <c r="AN165" s="3">
        <f t="shared" si="805"/>
        <v>0</v>
      </c>
      <c r="AO165" s="3">
        <f t="shared" si="805"/>
        <v>0</v>
      </c>
      <c r="AP165" s="3">
        <f t="shared" si="805"/>
        <v>0</v>
      </c>
      <c r="AQ165" s="3">
        <f t="shared" si="805"/>
        <v>10864</v>
      </c>
      <c r="AR165" s="3">
        <f t="shared" si="805"/>
        <v>0</v>
      </c>
      <c r="AS165" s="3">
        <f t="shared" si="805"/>
        <v>0</v>
      </c>
      <c r="AT165" s="208">
        <f t="shared" si="805"/>
        <v>0</v>
      </c>
      <c r="AU165" s="93">
        <f t="shared" si="796"/>
        <v>10864</v>
      </c>
      <c r="AV165" s="136"/>
      <c r="AW165" s="610"/>
      <c r="AX165" s="260" t="s">
        <v>173</v>
      </c>
      <c r="AY165" s="3">
        <f t="shared" ref="AY165:BJ165" si="806">AY21+AY37+AY53+AY69+AY85+AY133+AY149</f>
        <v>0</v>
      </c>
      <c r="AZ165" s="3">
        <f t="shared" si="806"/>
        <v>0</v>
      </c>
      <c r="BA165" s="3">
        <f t="shared" si="806"/>
        <v>0</v>
      </c>
      <c r="BB165" s="3">
        <f t="shared" si="806"/>
        <v>0</v>
      </c>
      <c r="BC165" s="3">
        <f t="shared" si="806"/>
        <v>0</v>
      </c>
      <c r="BD165" s="3">
        <f t="shared" si="806"/>
        <v>0</v>
      </c>
      <c r="BE165" s="3">
        <f t="shared" si="806"/>
        <v>0</v>
      </c>
      <c r="BF165" s="3">
        <f t="shared" si="806"/>
        <v>0</v>
      </c>
      <c r="BG165" s="3">
        <f t="shared" si="806"/>
        <v>0</v>
      </c>
      <c r="BH165" s="3">
        <f t="shared" si="806"/>
        <v>0</v>
      </c>
      <c r="BI165" s="3">
        <f t="shared" si="806"/>
        <v>0</v>
      </c>
      <c r="BJ165" s="208">
        <f t="shared" si="806"/>
        <v>0</v>
      </c>
      <c r="BK165" s="93">
        <f t="shared" si="798"/>
        <v>0</v>
      </c>
      <c r="BL165" s="136"/>
      <c r="BM165">
        <f t="shared" ref="BM165:BS165" si="807">BM21+BM37+BM53+BM69+BM85+BM133+BM149</f>
        <v>0</v>
      </c>
      <c r="BN165">
        <f t="shared" si="807"/>
        <v>0</v>
      </c>
      <c r="BO165">
        <f t="shared" si="807"/>
        <v>0</v>
      </c>
      <c r="BP165">
        <f t="shared" si="807"/>
        <v>0</v>
      </c>
      <c r="BQ165">
        <f t="shared" si="807"/>
        <v>0</v>
      </c>
      <c r="BR165">
        <f t="shared" si="807"/>
        <v>0</v>
      </c>
      <c r="BS165">
        <f t="shared" si="807"/>
        <v>0</v>
      </c>
      <c r="BU165">
        <f t="shared" ref="BU165:CA165" si="808">BU21+BU37+BU53+BU69+BU85+BU133+BU149</f>
        <v>24278</v>
      </c>
      <c r="BV165">
        <f t="shared" si="808"/>
        <v>0</v>
      </c>
      <c r="BW165">
        <f t="shared" si="808"/>
        <v>0</v>
      </c>
      <c r="BX165">
        <f t="shared" si="808"/>
        <v>0</v>
      </c>
      <c r="BY165">
        <f t="shared" si="808"/>
        <v>0</v>
      </c>
      <c r="BZ165">
        <f t="shared" si="808"/>
        <v>0</v>
      </c>
      <c r="CA165">
        <f t="shared" si="808"/>
        <v>0</v>
      </c>
      <c r="CC165">
        <f t="shared" ref="CC165:CI165" si="809">CC21+CC37+CC53+CC69+CC85+CC133+CC149</f>
        <v>0</v>
      </c>
      <c r="CD165">
        <f t="shared" si="809"/>
        <v>0</v>
      </c>
      <c r="CE165">
        <f t="shared" si="809"/>
        <v>0</v>
      </c>
      <c r="CF165">
        <f t="shared" si="809"/>
        <v>0</v>
      </c>
      <c r="CG165">
        <f t="shared" si="809"/>
        <v>0</v>
      </c>
      <c r="CH165">
        <f t="shared" si="809"/>
        <v>0</v>
      </c>
      <c r="CI165">
        <f t="shared" si="809"/>
        <v>0</v>
      </c>
      <c r="CK165">
        <f t="shared" ref="CK165:CQ165" si="810">CK21+CK37+CK53+CK69+CK85+CK133+CK149</f>
        <v>0</v>
      </c>
      <c r="CL165">
        <f t="shared" si="810"/>
        <v>0</v>
      </c>
      <c r="CM165">
        <f t="shared" si="810"/>
        <v>0</v>
      </c>
      <c r="CN165">
        <f t="shared" si="810"/>
        <v>0</v>
      </c>
      <c r="CO165">
        <f t="shared" si="810"/>
        <v>0</v>
      </c>
      <c r="CP165">
        <f t="shared" si="810"/>
        <v>0</v>
      </c>
      <c r="CQ165">
        <f t="shared" si="810"/>
        <v>0</v>
      </c>
    </row>
    <row r="166" spans="1:95" x14ac:dyDescent="0.3">
      <c r="A166" s="610"/>
      <c r="B166" s="260" t="s">
        <v>174</v>
      </c>
      <c r="C166" s="3">
        <f t="shared" ref="C166:N166" si="811">C22+C38+C54+C70+C86+C134+C150</f>
        <v>0</v>
      </c>
      <c r="D166" s="3">
        <f t="shared" si="811"/>
        <v>0</v>
      </c>
      <c r="E166" s="3">
        <f t="shared" si="811"/>
        <v>0</v>
      </c>
      <c r="F166" s="3">
        <f t="shared" si="811"/>
        <v>0</v>
      </c>
      <c r="G166" s="3">
        <f t="shared" si="811"/>
        <v>0</v>
      </c>
      <c r="H166" s="3">
        <f t="shared" si="811"/>
        <v>0</v>
      </c>
      <c r="I166" s="3">
        <f t="shared" si="811"/>
        <v>0</v>
      </c>
      <c r="J166" s="3">
        <f t="shared" si="811"/>
        <v>0</v>
      </c>
      <c r="K166" s="3">
        <f t="shared" si="811"/>
        <v>0</v>
      </c>
      <c r="L166" s="3">
        <f t="shared" si="811"/>
        <v>0</v>
      </c>
      <c r="M166" s="3">
        <f t="shared" si="811"/>
        <v>0</v>
      </c>
      <c r="N166" s="208">
        <f t="shared" si="811"/>
        <v>0</v>
      </c>
      <c r="O166" s="93">
        <f t="shared" si="792"/>
        <v>0</v>
      </c>
      <c r="P166" s="136"/>
      <c r="Q166" s="610"/>
      <c r="R166" s="260" t="s">
        <v>174</v>
      </c>
      <c r="S166" s="3">
        <f t="shared" ref="S166:AD166" si="812">S22+S38+S54+S70+S86+S134+S150</f>
        <v>0</v>
      </c>
      <c r="T166" s="3">
        <f t="shared" si="812"/>
        <v>0</v>
      </c>
      <c r="U166" s="3">
        <f t="shared" si="812"/>
        <v>0</v>
      </c>
      <c r="V166" s="3">
        <f t="shared" si="812"/>
        <v>0</v>
      </c>
      <c r="W166" s="3">
        <f t="shared" si="812"/>
        <v>0</v>
      </c>
      <c r="X166" s="3">
        <f t="shared" si="812"/>
        <v>0</v>
      </c>
      <c r="Y166" s="3">
        <f t="shared" si="812"/>
        <v>0</v>
      </c>
      <c r="Z166" s="3">
        <f t="shared" si="812"/>
        <v>4438</v>
      </c>
      <c r="AA166" s="3">
        <f t="shared" si="812"/>
        <v>0</v>
      </c>
      <c r="AB166" s="3">
        <f t="shared" si="812"/>
        <v>0</v>
      </c>
      <c r="AC166" s="3">
        <f t="shared" si="812"/>
        <v>0</v>
      </c>
      <c r="AD166" s="208">
        <f t="shared" si="812"/>
        <v>4438</v>
      </c>
      <c r="AE166" s="93">
        <f t="shared" si="794"/>
        <v>8876</v>
      </c>
      <c r="AF166" s="136"/>
      <c r="AG166" s="610"/>
      <c r="AH166" s="260" t="s">
        <v>174</v>
      </c>
      <c r="AI166" s="3">
        <f t="shared" ref="AI166:AT166" si="813">AI22+AI38+AI54+AI70+AI86+AI134+AI150</f>
        <v>0</v>
      </c>
      <c r="AJ166" s="3">
        <f t="shared" si="813"/>
        <v>0</v>
      </c>
      <c r="AK166" s="3">
        <f t="shared" si="813"/>
        <v>0</v>
      </c>
      <c r="AL166" s="3">
        <f t="shared" si="813"/>
        <v>0</v>
      </c>
      <c r="AM166" s="3">
        <f t="shared" si="813"/>
        <v>0</v>
      </c>
      <c r="AN166" s="3">
        <f t="shared" si="813"/>
        <v>0</v>
      </c>
      <c r="AO166" s="3">
        <f t="shared" si="813"/>
        <v>0</v>
      </c>
      <c r="AP166" s="3">
        <f t="shared" si="813"/>
        <v>0</v>
      </c>
      <c r="AQ166" s="3">
        <f t="shared" si="813"/>
        <v>0</v>
      </c>
      <c r="AR166" s="3">
        <f t="shared" si="813"/>
        <v>0</v>
      </c>
      <c r="AS166" s="3">
        <f t="shared" si="813"/>
        <v>0</v>
      </c>
      <c r="AT166" s="208">
        <f t="shared" si="813"/>
        <v>0</v>
      </c>
      <c r="AU166" s="93">
        <f t="shared" si="796"/>
        <v>0</v>
      </c>
      <c r="AV166" s="136"/>
      <c r="AW166" s="610"/>
      <c r="AX166" s="260" t="s">
        <v>174</v>
      </c>
      <c r="AY166" s="3">
        <f t="shared" ref="AY166:BJ166" si="814">AY22+AY38+AY54+AY70+AY86+AY134+AY150</f>
        <v>0</v>
      </c>
      <c r="AZ166" s="3">
        <f t="shared" si="814"/>
        <v>0</v>
      </c>
      <c r="BA166" s="3">
        <f t="shared" si="814"/>
        <v>0</v>
      </c>
      <c r="BB166" s="3">
        <f t="shared" si="814"/>
        <v>0</v>
      </c>
      <c r="BC166" s="3">
        <f t="shared" si="814"/>
        <v>0</v>
      </c>
      <c r="BD166" s="3">
        <f t="shared" si="814"/>
        <v>0</v>
      </c>
      <c r="BE166" s="3">
        <f t="shared" si="814"/>
        <v>0</v>
      </c>
      <c r="BF166" s="3">
        <f t="shared" si="814"/>
        <v>0</v>
      </c>
      <c r="BG166" s="3">
        <f t="shared" si="814"/>
        <v>0</v>
      </c>
      <c r="BH166" s="3">
        <f t="shared" si="814"/>
        <v>0</v>
      </c>
      <c r="BI166" s="3">
        <f t="shared" si="814"/>
        <v>0</v>
      </c>
      <c r="BJ166" s="208">
        <f t="shared" si="814"/>
        <v>0</v>
      </c>
      <c r="BK166" s="93">
        <f t="shared" si="798"/>
        <v>0</v>
      </c>
      <c r="BL166" s="136"/>
      <c r="BM166">
        <f t="shared" ref="BM166:BS166" si="815">BM22+BM38+BM54+BM70+BM86+BM134+BM150</f>
        <v>0</v>
      </c>
      <c r="BN166">
        <f t="shared" si="815"/>
        <v>0</v>
      </c>
      <c r="BO166">
        <f t="shared" si="815"/>
        <v>0</v>
      </c>
      <c r="BP166">
        <f t="shared" si="815"/>
        <v>0</v>
      </c>
      <c r="BQ166">
        <f t="shared" si="815"/>
        <v>0</v>
      </c>
      <c r="BR166">
        <f t="shared" si="815"/>
        <v>0</v>
      </c>
      <c r="BS166">
        <f t="shared" si="815"/>
        <v>0</v>
      </c>
      <c r="BU166">
        <f t="shared" ref="BU166:CA166" si="816">BU22+BU38+BU54+BU70+BU86+BU134+BU150</f>
        <v>0</v>
      </c>
      <c r="BV166">
        <f t="shared" si="816"/>
        <v>4438</v>
      </c>
      <c r="BW166">
        <f t="shared" si="816"/>
        <v>0</v>
      </c>
      <c r="BX166">
        <f t="shared" si="816"/>
        <v>0</v>
      </c>
      <c r="BY166">
        <f t="shared" si="816"/>
        <v>0</v>
      </c>
      <c r="BZ166">
        <f t="shared" si="816"/>
        <v>0</v>
      </c>
      <c r="CA166">
        <f t="shared" si="816"/>
        <v>0</v>
      </c>
      <c r="CC166">
        <f t="shared" ref="CC166:CI166" si="817">CC22+CC38+CC54+CC70+CC86+CC134+CC150</f>
        <v>0</v>
      </c>
      <c r="CD166">
        <f t="shared" si="817"/>
        <v>0</v>
      </c>
      <c r="CE166">
        <f t="shared" si="817"/>
        <v>0</v>
      </c>
      <c r="CF166">
        <f t="shared" si="817"/>
        <v>0</v>
      </c>
      <c r="CG166">
        <f t="shared" si="817"/>
        <v>0</v>
      </c>
      <c r="CH166">
        <f t="shared" si="817"/>
        <v>0</v>
      </c>
      <c r="CI166">
        <f t="shared" si="817"/>
        <v>0</v>
      </c>
      <c r="CK166">
        <f t="shared" ref="CK166:CQ166" si="818">CK22+CK38+CK54+CK70+CK86+CK134+CK150</f>
        <v>0</v>
      </c>
      <c r="CL166">
        <f t="shared" si="818"/>
        <v>0</v>
      </c>
      <c r="CM166">
        <f t="shared" si="818"/>
        <v>0</v>
      </c>
      <c r="CN166">
        <f t="shared" si="818"/>
        <v>0</v>
      </c>
      <c r="CO166">
        <f t="shared" si="818"/>
        <v>0</v>
      </c>
      <c r="CP166">
        <f t="shared" si="818"/>
        <v>0</v>
      </c>
      <c r="CQ166">
        <f t="shared" si="818"/>
        <v>0</v>
      </c>
    </row>
    <row r="167" spans="1:95" x14ac:dyDescent="0.3">
      <c r="A167" s="610"/>
      <c r="B167" s="260" t="s">
        <v>175</v>
      </c>
      <c r="C167" s="3">
        <f t="shared" ref="C167:N167" si="819">C23+C39+C55+C71+C87+C135+C151</f>
        <v>4106</v>
      </c>
      <c r="D167" s="3">
        <f t="shared" si="819"/>
        <v>2464</v>
      </c>
      <c r="E167" s="3">
        <f t="shared" si="819"/>
        <v>3442</v>
      </c>
      <c r="F167" s="3">
        <f t="shared" si="819"/>
        <v>17966</v>
      </c>
      <c r="G167" s="3">
        <f t="shared" si="819"/>
        <v>23445</v>
      </c>
      <c r="H167" s="3">
        <f t="shared" si="819"/>
        <v>5726</v>
      </c>
      <c r="I167" s="3">
        <f t="shared" si="819"/>
        <v>1638</v>
      </c>
      <c r="J167" s="3">
        <f t="shared" si="819"/>
        <v>4695</v>
      </c>
      <c r="K167" s="3">
        <f t="shared" si="819"/>
        <v>27833</v>
      </c>
      <c r="L167" s="3">
        <f t="shared" si="819"/>
        <v>34800</v>
      </c>
      <c r="M167" s="3">
        <f t="shared" si="819"/>
        <v>36955</v>
      </c>
      <c r="N167" s="208">
        <f t="shared" si="819"/>
        <v>245802</v>
      </c>
      <c r="O167" s="93">
        <f t="shared" si="792"/>
        <v>408872</v>
      </c>
      <c r="P167" s="136"/>
      <c r="Q167" s="610"/>
      <c r="R167" s="260" t="s">
        <v>175</v>
      </c>
      <c r="S167" s="3">
        <f t="shared" ref="S167:AD167" si="820">S23+S39+S55+S71+S87+S135+S151</f>
        <v>200028</v>
      </c>
      <c r="T167" s="3">
        <f t="shared" si="820"/>
        <v>0</v>
      </c>
      <c r="U167" s="3">
        <f t="shared" si="820"/>
        <v>37293</v>
      </c>
      <c r="V167" s="3">
        <f t="shared" si="820"/>
        <v>82826</v>
      </c>
      <c r="W167" s="3">
        <f t="shared" si="820"/>
        <v>84603</v>
      </c>
      <c r="X167" s="3">
        <f t="shared" si="820"/>
        <v>600185</v>
      </c>
      <c r="Y167" s="3">
        <f t="shared" si="820"/>
        <v>142571</v>
      </c>
      <c r="Z167" s="3">
        <f t="shared" si="820"/>
        <v>731641</v>
      </c>
      <c r="AA167" s="3">
        <f t="shared" si="820"/>
        <v>592931</v>
      </c>
      <c r="AB167" s="3">
        <f t="shared" si="820"/>
        <v>1741908</v>
      </c>
      <c r="AC167" s="3">
        <f t="shared" si="820"/>
        <v>1246306</v>
      </c>
      <c r="AD167" s="208">
        <f t="shared" si="820"/>
        <v>1933374</v>
      </c>
      <c r="AE167" s="93">
        <f t="shared" si="794"/>
        <v>7393666</v>
      </c>
      <c r="AF167" s="136"/>
      <c r="AG167" s="610"/>
      <c r="AH167" s="260" t="s">
        <v>175</v>
      </c>
      <c r="AI167" s="3">
        <f t="shared" ref="AI167:AT167" si="821">AI23+AI39+AI55+AI71+AI87+AI135+AI151</f>
        <v>755948</v>
      </c>
      <c r="AJ167" s="3">
        <f t="shared" si="821"/>
        <v>0</v>
      </c>
      <c r="AK167" s="3">
        <f t="shared" si="821"/>
        <v>0</v>
      </c>
      <c r="AL167" s="3">
        <f t="shared" si="821"/>
        <v>0</v>
      </c>
      <c r="AM167" s="3">
        <f t="shared" si="821"/>
        <v>69565</v>
      </c>
      <c r="AN167" s="3">
        <f t="shared" si="821"/>
        <v>0</v>
      </c>
      <c r="AO167" s="3">
        <f t="shared" si="821"/>
        <v>496893</v>
      </c>
      <c r="AP167" s="3">
        <f t="shared" si="821"/>
        <v>325842</v>
      </c>
      <c r="AQ167" s="3">
        <f t="shared" si="821"/>
        <v>798479</v>
      </c>
      <c r="AR167" s="3">
        <f t="shared" si="821"/>
        <v>266102</v>
      </c>
      <c r="AS167" s="3">
        <f t="shared" si="821"/>
        <v>35232</v>
      </c>
      <c r="AT167" s="208">
        <f t="shared" si="821"/>
        <v>317187</v>
      </c>
      <c r="AU167" s="93">
        <f t="shared" si="796"/>
        <v>3065248</v>
      </c>
      <c r="AV167" s="136"/>
      <c r="AW167" s="610"/>
      <c r="AX167" s="260" t="s">
        <v>175</v>
      </c>
      <c r="AY167" s="3">
        <f t="shared" ref="AY167:BJ167" si="822">AY23+AY39+AY55+AY71+AY87+AY135+AY151</f>
        <v>0</v>
      </c>
      <c r="AZ167" s="3">
        <f t="shared" si="822"/>
        <v>0</v>
      </c>
      <c r="BA167" s="3">
        <f t="shared" si="822"/>
        <v>0</v>
      </c>
      <c r="BB167" s="3">
        <f t="shared" si="822"/>
        <v>0</v>
      </c>
      <c r="BC167" s="3">
        <f t="shared" si="822"/>
        <v>0</v>
      </c>
      <c r="BD167" s="3">
        <f t="shared" si="822"/>
        <v>0</v>
      </c>
      <c r="BE167" s="3">
        <f t="shared" si="822"/>
        <v>0</v>
      </c>
      <c r="BF167" s="3">
        <f t="shared" si="822"/>
        <v>0</v>
      </c>
      <c r="BG167" s="3">
        <f t="shared" si="822"/>
        <v>0</v>
      </c>
      <c r="BH167" s="3">
        <f t="shared" si="822"/>
        <v>436593</v>
      </c>
      <c r="BI167" s="3">
        <f t="shared" si="822"/>
        <v>0</v>
      </c>
      <c r="BJ167" s="208">
        <f t="shared" si="822"/>
        <v>482081</v>
      </c>
      <c r="BK167" s="93">
        <f t="shared" si="798"/>
        <v>918674</v>
      </c>
      <c r="BL167" s="136"/>
      <c r="BM167">
        <f t="shared" ref="BM167:BS167" si="823">BM23+BM39+BM55+BM71+BM87+BM135+BM151</f>
        <v>307855</v>
      </c>
      <c r="BN167">
        <f t="shared" si="823"/>
        <v>-62053</v>
      </c>
      <c r="BO167">
        <f t="shared" si="823"/>
        <v>0</v>
      </c>
      <c r="BP167">
        <f t="shared" si="823"/>
        <v>0</v>
      </c>
      <c r="BQ167">
        <f t="shared" si="823"/>
        <v>0</v>
      </c>
      <c r="BR167">
        <f t="shared" si="823"/>
        <v>0</v>
      </c>
      <c r="BS167">
        <f t="shared" si="823"/>
        <v>0</v>
      </c>
      <c r="BU167">
        <f t="shared" ref="BU167:CA167" si="824">BU23+BU39+BU55+BU71+BU87+BU135+BU151</f>
        <v>357596</v>
      </c>
      <c r="BV167">
        <f t="shared" si="824"/>
        <v>1575778</v>
      </c>
      <c r="BW167">
        <f t="shared" si="824"/>
        <v>0</v>
      </c>
      <c r="BX167">
        <f t="shared" si="824"/>
        <v>0</v>
      </c>
      <c r="BY167">
        <f t="shared" si="824"/>
        <v>0</v>
      </c>
      <c r="BZ167">
        <f t="shared" si="824"/>
        <v>0</v>
      </c>
      <c r="CA167">
        <f t="shared" si="824"/>
        <v>0</v>
      </c>
      <c r="CC167">
        <f t="shared" ref="CC167:CI167" si="825">CC23+CC39+CC55+CC71+CC87+CC135+CC151</f>
        <v>0</v>
      </c>
      <c r="CD167">
        <f t="shared" si="825"/>
        <v>317187</v>
      </c>
      <c r="CE167">
        <f t="shared" si="825"/>
        <v>0</v>
      </c>
      <c r="CF167">
        <f t="shared" si="825"/>
        <v>0</v>
      </c>
      <c r="CG167">
        <f t="shared" si="825"/>
        <v>0</v>
      </c>
      <c r="CH167">
        <f t="shared" si="825"/>
        <v>0</v>
      </c>
      <c r="CI167">
        <f t="shared" si="825"/>
        <v>0</v>
      </c>
      <c r="CK167">
        <f t="shared" ref="CK167:CQ167" si="826">CK23+CK39+CK55+CK71+CK87+CK135+CK151</f>
        <v>471718</v>
      </c>
      <c r="CL167">
        <f t="shared" si="826"/>
        <v>10363</v>
      </c>
      <c r="CM167">
        <f t="shared" si="826"/>
        <v>0</v>
      </c>
      <c r="CN167">
        <f t="shared" si="826"/>
        <v>0</v>
      </c>
      <c r="CO167">
        <f t="shared" si="826"/>
        <v>0</v>
      </c>
      <c r="CP167">
        <f t="shared" si="826"/>
        <v>0</v>
      </c>
      <c r="CQ167">
        <f t="shared" si="826"/>
        <v>0</v>
      </c>
    </row>
    <row r="168" spans="1:95" x14ac:dyDescent="0.3">
      <c r="A168" s="610"/>
      <c r="B168" s="260" t="s">
        <v>176</v>
      </c>
      <c r="C168" s="3">
        <f t="shared" ref="C168:N168" si="827">C24+C40+C56+C72+C88+C136+C152</f>
        <v>0</v>
      </c>
      <c r="D168" s="3">
        <f t="shared" si="827"/>
        <v>2502.4</v>
      </c>
      <c r="E168" s="3">
        <f t="shared" si="827"/>
        <v>0</v>
      </c>
      <c r="F168" s="3">
        <f t="shared" si="827"/>
        <v>0</v>
      </c>
      <c r="G168" s="3">
        <f t="shared" si="827"/>
        <v>0</v>
      </c>
      <c r="H168" s="3">
        <f t="shared" si="827"/>
        <v>0</v>
      </c>
      <c r="I168" s="3">
        <f t="shared" si="827"/>
        <v>0</v>
      </c>
      <c r="J168" s="3">
        <f t="shared" si="827"/>
        <v>0</v>
      </c>
      <c r="K168" s="3">
        <f t="shared" si="827"/>
        <v>0</v>
      </c>
      <c r="L168" s="3">
        <f t="shared" si="827"/>
        <v>0</v>
      </c>
      <c r="M168" s="3">
        <f t="shared" si="827"/>
        <v>128365.89</v>
      </c>
      <c r="N168" s="208">
        <f t="shared" si="827"/>
        <v>202126</v>
      </c>
      <c r="O168" s="93">
        <f t="shared" si="792"/>
        <v>332994.28999999998</v>
      </c>
      <c r="P168" s="136"/>
      <c r="Q168" s="610"/>
      <c r="R168" s="260" t="s">
        <v>176</v>
      </c>
      <c r="S168" s="3">
        <f t="shared" ref="S168:AD168" si="828">S24+S40+S56+S72+S88+S136+S152</f>
        <v>0</v>
      </c>
      <c r="T168" s="3">
        <f t="shared" si="828"/>
        <v>0</v>
      </c>
      <c r="U168" s="3">
        <f t="shared" si="828"/>
        <v>0</v>
      </c>
      <c r="V168" s="3">
        <f t="shared" si="828"/>
        <v>0</v>
      </c>
      <c r="W168" s="3">
        <f t="shared" si="828"/>
        <v>0</v>
      </c>
      <c r="X168" s="3">
        <f t="shared" si="828"/>
        <v>0</v>
      </c>
      <c r="Y168" s="3">
        <f t="shared" si="828"/>
        <v>0</v>
      </c>
      <c r="Z168" s="3">
        <f t="shared" si="828"/>
        <v>0</v>
      </c>
      <c r="AA168" s="3">
        <f t="shared" si="828"/>
        <v>0</v>
      </c>
      <c r="AB168" s="3">
        <f t="shared" si="828"/>
        <v>148172</v>
      </c>
      <c r="AC168" s="3">
        <f t="shared" si="828"/>
        <v>380074</v>
      </c>
      <c r="AD168" s="208">
        <f t="shared" si="828"/>
        <v>249453</v>
      </c>
      <c r="AE168" s="93">
        <f t="shared" si="794"/>
        <v>777699</v>
      </c>
      <c r="AF168" s="136"/>
      <c r="AG168" s="610"/>
      <c r="AH168" s="260" t="s">
        <v>176</v>
      </c>
      <c r="AI168" s="3">
        <f t="shared" ref="AI168:AT168" si="829">AI24+AI40+AI56+AI72+AI88+AI136+AI152</f>
        <v>0</v>
      </c>
      <c r="AJ168" s="3">
        <f t="shared" si="829"/>
        <v>0</v>
      </c>
      <c r="AK168" s="3">
        <f t="shared" si="829"/>
        <v>0</v>
      </c>
      <c r="AL168" s="3">
        <f t="shared" si="829"/>
        <v>0</v>
      </c>
      <c r="AM168" s="3">
        <f t="shared" si="829"/>
        <v>0</v>
      </c>
      <c r="AN168" s="3">
        <f t="shared" si="829"/>
        <v>0</v>
      </c>
      <c r="AO168" s="3">
        <f t="shared" si="829"/>
        <v>0</v>
      </c>
      <c r="AP168" s="3">
        <f t="shared" si="829"/>
        <v>0</v>
      </c>
      <c r="AQ168" s="3">
        <f t="shared" si="829"/>
        <v>0</v>
      </c>
      <c r="AR168" s="3">
        <f t="shared" si="829"/>
        <v>0</v>
      </c>
      <c r="AS168" s="3">
        <f t="shared" si="829"/>
        <v>0</v>
      </c>
      <c r="AT168" s="208">
        <f t="shared" si="829"/>
        <v>0</v>
      </c>
      <c r="AU168" s="93">
        <f t="shared" si="796"/>
        <v>0</v>
      </c>
      <c r="AV168" s="136"/>
      <c r="AW168" s="610"/>
      <c r="AX168" s="260" t="s">
        <v>176</v>
      </c>
      <c r="AY168" s="3">
        <f t="shared" ref="AY168:BJ168" si="830">AY24+AY40+AY56+AY72+AY88+AY136+AY152</f>
        <v>0</v>
      </c>
      <c r="AZ168" s="3">
        <f t="shared" si="830"/>
        <v>0</v>
      </c>
      <c r="BA168" s="3">
        <f t="shared" si="830"/>
        <v>0</v>
      </c>
      <c r="BB168" s="3">
        <f t="shared" si="830"/>
        <v>0</v>
      </c>
      <c r="BC168" s="3">
        <f t="shared" si="830"/>
        <v>0</v>
      </c>
      <c r="BD168" s="3">
        <f t="shared" si="830"/>
        <v>0</v>
      </c>
      <c r="BE168" s="3">
        <f t="shared" si="830"/>
        <v>0</v>
      </c>
      <c r="BF168" s="3">
        <f t="shared" si="830"/>
        <v>0</v>
      </c>
      <c r="BG168" s="3">
        <f t="shared" si="830"/>
        <v>0</v>
      </c>
      <c r="BH168" s="3">
        <f t="shared" si="830"/>
        <v>0</v>
      </c>
      <c r="BI168" s="3">
        <f t="shared" si="830"/>
        <v>0</v>
      </c>
      <c r="BJ168" s="208">
        <f t="shared" si="830"/>
        <v>0</v>
      </c>
      <c r="BK168" s="93">
        <f t="shared" si="798"/>
        <v>0</v>
      </c>
      <c r="BL168" s="136"/>
      <c r="BM168">
        <f t="shared" ref="BM168:BS168" si="831">BM24+BM40+BM56+BM72+BM88+BM136+BM152</f>
        <v>108447</v>
      </c>
      <c r="BN168">
        <f t="shared" si="831"/>
        <v>93679</v>
      </c>
      <c r="BO168">
        <f t="shared" si="831"/>
        <v>0</v>
      </c>
      <c r="BP168">
        <f t="shared" si="831"/>
        <v>0</v>
      </c>
      <c r="BQ168">
        <f t="shared" si="831"/>
        <v>0</v>
      </c>
      <c r="BR168">
        <f t="shared" si="831"/>
        <v>0</v>
      </c>
      <c r="BS168">
        <f t="shared" si="831"/>
        <v>0</v>
      </c>
      <c r="BU168">
        <f t="shared" ref="BU168:CA168" si="832">BU24+BU40+BU56+BU72+BU88+BU136+BU152</f>
        <v>23670</v>
      </c>
      <c r="BV168">
        <f t="shared" si="832"/>
        <v>225783</v>
      </c>
      <c r="BW168">
        <f t="shared" si="832"/>
        <v>0</v>
      </c>
      <c r="BX168">
        <f t="shared" si="832"/>
        <v>0</v>
      </c>
      <c r="BY168">
        <f t="shared" si="832"/>
        <v>0</v>
      </c>
      <c r="BZ168">
        <f t="shared" si="832"/>
        <v>0</v>
      </c>
      <c r="CA168">
        <f t="shared" si="832"/>
        <v>0</v>
      </c>
      <c r="CC168">
        <f t="shared" ref="CC168:CI168" si="833">CC24+CC40+CC56+CC72+CC88+CC136+CC152</f>
        <v>0</v>
      </c>
      <c r="CD168">
        <f t="shared" si="833"/>
        <v>0</v>
      </c>
      <c r="CE168">
        <f t="shared" si="833"/>
        <v>0</v>
      </c>
      <c r="CF168">
        <f t="shared" si="833"/>
        <v>0</v>
      </c>
      <c r="CG168">
        <f t="shared" si="833"/>
        <v>0</v>
      </c>
      <c r="CH168">
        <f t="shared" si="833"/>
        <v>0</v>
      </c>
      <c r="CI168">
        <f t="shared" si="833"/>
        <v>0</v>
      </c>
      <c r="CK168">
        <f t="shared" ref="CK168:CQ168" si="834">CK24+CK40+CK56+CK72+CK88+CK136+CK152</f>
        <v>0</v>
      </c>
      <c r="CL168">
        <f t="shared" si="834"/>
        <v>0</v>
      </c>
      <c r="CM168">
        <f t="shared" si="834"/>
        <v>0</v>
      </c>
      <c r="CN168">
        <f t="shared" si="834"/>
        <v>0</v>
      </c>
      <c r="CO168">
        <f t="shared" si="834"/>
        <v>0</v>
      </c>
      <c r="CP168">
        <f t="shared" si="834"/>
        <v>0</v>
      </c>
      <c r="CQ168">
        <f t="shared" si="834"/>
        <v>0</v>
      </c>
    </row>
    <row r="169" spans="1:95" ht="15" customHeight="1" x14ac:dyDescent="0.3">
      <c r="A169" s="610"/>
      <c r="B169" s="260" t="s">
        <v>177</v>
      </c>
      <c r="C169" s="3">
        <f t="shared" ref="C169:N169" si="835">C25+C41+C57+C73+C89+C137+C153</f>
        <v>0</v>
      </c>
      <c r="D169" s="3">
        <f t="shared" si="835"/>
        <v>0</v>
      </c>
      <c r="E169" s="3">
        <f t="shared" si="835"/>
        <v>0</v>
      </c>
      <c r="F169" s="3">
        <f t="shared" si="835"/>
        <v>0</v>
      </c>
      <c r="G169" s="3">
        <f t="shared" si="835"/>
        <v>0</v>
      </c>
      <c r="H169" s="3">
        <f t="shared" si="835"/>
        <v>0</v>
      </c>
      <c r="I169" s="3">
        <f t="shared" si="835"/>
        <v>0</v>
      </c>
      <c r="J169" s="3">
        <f t="shared" si="835"/>
        <v>0</v>
      </c>
      <c r="K169" s="3">
        <f t="shared" si="835"/>
        <v>0</v>
      </c>
      <c r="L169" s="3">
        <f t="shared" si="835"/>
        <v>0</v>
      </c>
      <c r="M169" s="3">
        <f t="shared" si="835"/>
        <v>0</v>
      </c>
      <c r="N169" s="208">
        <f t="shared" si="835"/>
        <v>0</v>
      </c>
      <c r="O169" s="93">
        <f t="shared" si="792"/>
        <v>0</v>
      </c>
      <c r="P169" s="136"/>
      <c r="Q169" s="610"/>
      <c r="R169" s="260" t="s">
        <v>177</v>
      </c>
      <c r="S169" s="3">
        <f t="shared" ref="S169:AD169" si="836">S25+S41+S57+S73+S89+S137+S153</f>
        <v>0</v>
      </c>
      <c r="T169" s="3">
        <f t="shared" si="836"/>
        <v>0</v>
      </c>
      <c r="U169" s="3">
        <f t="shared" si="836"/>
        <v>0</v>
      </c>
      <c r="V169" s="3">
        <f t="shared" si="836"/>
        <v>0</v>
      </c>
      <c r="W169" s="3">
        <f t="shared" si="836"/>
        <v>0</v>
      </c>
      <c r="X169" s="3">
        <f t="shared" si="836"/>
        <v>0</v>
      </c>
      <c r="Y169" s="3">
        <f t="shared" si="836"/>
        <v>0</v>
      </c>
      <c r="Z169" s="3">
        <f t="shared" si="836"/>
        <v>0</v>
      </c>
      <c r="AA169" s="3">
        <f t="shared" si="836"/>
        <v>0</v>
      </c>
      <c r="AB169" s="3">
        <f t="shared" si="836"/>
        <v>0</v>
      </c>
      <c r="AC169" s="3">
        <f t="shared" si="836"/>
        <v>0</v>
      </c>
      <c r="AD169" s="208">
        <f t="shared" si="836"/>
        <v>0</v>
      </c>
      <c r="AE169" s="93">
        <f t="shared" si="794"/>
        <v>0</v>
      </c>
      <c r="AF169" s="136"/>
      <c r="AG169" s="610"/>
      <c r="AH169" s="260" t="s">
        <v>177</v>
      </c>
      <c r="AI169" s="3">
        <f t="shared" ref="AI169:AT169" si="837">AI25+AI41+AI57+AI73+AI89+AI137+AI153</f>
        <v>0</v>
      </c>
      <c r="AJ169" s="3">
        <f t="shared" si="837"/>
        <v>0</v>
      </c>
      <c r="AK169" s="3">
        <f t="shared" si="837"/>
        <v>0</v>
      </c>
      <c r="AL169" s="3">
        <f t="shared" si="837"/>
        <v>0</v>
      </c>
      <c r="AM169" s="3">
        <f t="shared" si="837"/>
        <v>0</v>
      </c>
      <c r="AN169" s="3">
        <f t="shared" si="837"/>
        <v>0</v>
      </c>
      <c r="AO169" s="3">
        <f t="shared" si="837"/>
        <v>0</v>
      </c>
      <c r="AP169" s="3">
        <f t="shared" si="837"/>
        <v>0</v>
      </c>
      <c r="AQ169" s="3">
        <f t="shared" si="837"/>
        <v>0</v>
      </c>
      <c r="AR169" s="3">
        <f t="shared" si="837"/>
        <v>0</v>
      </c>
      <c r="AS169" s="3">
        <f t="shared" si="837"/>
        <v>0</v>
      </c>
      <c r="AT169" s="208">
        <f t="shared" si="837"/>
        <v>44522</v>
      </c>
      <c r="AU169" s="93">
        <f t="shared" si="796"/>
        <v>44522</v>
      </c>
      <c r="AV169" s="136"/>
      <c r="AW169" s="610"/>
      <c r="AX169" s="260" t="s">
        <v>177</v>
      </c>
      <c r="AY169" s="3">
        <f t="shared" ref="AY169:BJ169" si="838">AY25+AY41+AY57+AY73+AY89+AY137+AY153</f>
        <v>0</v>
      </c>
      <c r="AZ169" s="3">
        <f t="shared" si="838"/>
        <v>0</v>
      </c>
      <c r="BA169" s="3">
        <f t="shared" si="838"/>
        <v>0</v>
      </c>
      <c r="BB169" s="3">
        <f t="shared" si="838"/>
        <v>0</v>
      </c>
      <c r="BC169" s="3">
        <f t="shared" si="838"/>
        <v>0</v>
      </c>
      <c r="BD169" s="3">
        <f t="shared" si="838"/>
        <v>0</v>
      </c>
      <c r="BE169" s="3">
        <f t="shared" si="838"/>
        <v>0</v>
      </c>
      <c r="BF169" s="3">
        <f t="shared" si="838"/>
        <v>0</v>
      </c>
      <c r="BG169" s="3">
        <f t="shared" si="838"/>
        <v>0</v>
      </c>
      <c r="BH169" s="3">
        <f t="shared" si="838"/>
        <v>0</v>
      </c>
      <c r="BI169" s="3">
        <f t="shared" si="838"/>
        <v>0</v>
      </c>
      <c r="BJ169" s="208">
        <f t="shared" si="838"/>
        <v>0</v>
      </c>
      <c r="BK169" s="93">
        <f t="shared" si="798"/>
        <v>0</v>
      </c>
      <c r="BL169" s="136"/>
      <c r="BM169">
        <f t="shared" ref="BM169:BS169" si="839">BM25+BM41+BM57+BM73+BM89+BM137+BM153</f>
        <v>0</v>
      </c>
      <c r="BN169">
        <f t="shared" si="839"/>
        <v>0</v>
      </c>
      <c r="BO169">
        <f t="shared" si="839"/>
        <v>0</v>
      </c>
      <c r="BP169">
        <f t="shared" si="839"/>
        <v>0</v>
      </c>
      <c r="BQ169">
        <f t="shared" si="839"/>
        <v>0</v>
      </c>
      <c r="BR169">
        <f t="shared" si="839"/>
        <v>0</v>
      </c>
      <c r="BS169">
        <f t="shared" si="839"/>
        <v>0</v>
      </c>
      <c r="BU169">
        <f t="shared" ref="BU169:CA169" si="840">BU25+BU41+BU57+BU73+BU89+BU137+BU153</f>
        <v>0</v>
      </c>
      <c r="BV169">
        <f t="shared" si="840"/>
        <v>0</v>
      </c>
      <c r="BW169">
        <f t="shared" si="840"/>
        <v>0</v>
      </c>
      <c r="BX169">
        <f t="shared" si="840"/>
        <v>0</v>
      </c>
      <c r="BY169">
        <f t="shared" si="840"/>
        <v>0</v>
      </c>
      <c r="BZ169">
        <f t="shared" si="840"/>
        <v>0</v>
      </c>
      <c r="CA169">
        <f t="shared" si="840"/>
        <v>0</v>
      </c>
      <c r="CC169">
        <f t="shared" ref="CC169:CI169" si="841">CC25+CC41+CC57+CC73+CC89+CC137+CC153</f>
        <v>0</v>
      </c>
      <c r="CD169">
        <f t="shared" si="841"/>
        <v>44522</v>
      </c>
      <c r="CE169">
        <f t="shared" si="841"/>
        <v>0</v>
      </c>
      <c r="CF169">
        <f t="shared" si="841"/>
        <v>0</v>
      </c>
      <c r="CG169">
        <f t="shared" si="841"/>
        <v>0</v>
      </c>
      <c r="CH169">
        <f t="shared" si="841"/>
        <v>0</v>
      </c>
      <c r="CI169">
        <f t="shared" si="841"/>
        <v>0</v>
      </c>
      <c r="CK169">
        <f t="shared" ref="CK169:CQ169" si="842">CK25+CK41+CK57+CK73+CK89+CK137+CK153</f>
        <v>0</v>
      </c>
      <c r="CL169">
        <f t="shared" si="842"/>
        <v>0</v>
      </c>
      <c r="CM169">
        <f t="shared" si="842"/>
        <v>0</v>
      </c>
      <c r="CN169">
        <f t="shared" si="842"/>
        <v>0</v>
      </c>
      <c r="CO169">
        <f t="shared" si="842"/>
        <v>0</v>
      </c>
      <c r="CP169">
        <f t="shared" si="842"/>
        <v>0</v>
      </c>
      <c r="CQ169">
        <f t="shared" si="842"/>
        <v>0</v>
      </c>
    </row>
    <row r="170" spans="1:95" x14ac:dyDescent="0.3">
      <c r="A170" s="610"/>
      <c r="B170" s="260" t="s">
        <v>178</v>
      </c>
      <c r="C170" s="3">
        <f t="shared" ref="C170:N170" si="843">C26+C42+C58+C74+C90+C138+C154</f>
        <v>0</v>
      </c>
      <c r="D170" s="3">
        <f t="shared" si="843"/>
        <v>0</v>
      </c>
      <c r="E170" s="3">
        <f t="shared" si="843"/>
        <v>4927</v>
      </c>
      <c r="F170" s="3">
        <f t="shared" si="843"/>
        <v>191521</v>
      </c>
      <c r="G170" s="3">
        <f t="shared" si="843"/>
        <v>3530</v>
      </c>
      <c r="H170" s="3">
        <f t="shared" si="843"/>
        <v>0</v>
      </c>
      <c r="I170" s="3">
        <f t="shared" si="843"/>
        <v>1027</v>
      </c>
      <c r="J170" s="3">
        <f t="shared" si="843"/>
        <v>0</v>
      </c>
      <c r="K170" s="3">
        <f t="shared" si="843"/>
        <v>9034</v>
      </c>
      <c r="L170" s="3">
        <f t="shared" si="843"/>
        <v>292624</v>
      </c>
      <c r="M170" s="3">
        <f t="shared" si="843"/>
        <v>518017</v>
      </c>
      <c r="N170" s="208">
        <f t="shared" si="843"/>
        <v>3655446</v>
      </c>
      <c r="O170" s="93">
        <f t="shared" si="792"/>
        <v>4676126</v>
      </c>
      <c r="P170" s="136"/>
      <c r="Q170" s="610"/>
      <c r="R170" s="260" t="s">
        <v>178</v>
      </c>
      <c r="S170" s="3">
        <f t="shared" ref="S170:AD170" si="844">S26+S42+S58+S74+S90+S138+S154</f>
        <v>0</v>
      </c>
      <c r="T170" s="3">
        <f t="shared" si="844"/>
        <v>41036</v>
      </c>
      <c r="U170" s="3">
        <f t="shared" si="844"/>
        <v>14566</v>
      </c>
      <c r="V170" s="3">
        <f t="shared" si="844"/>
        <v>249498</v>
      </c>
      <c r="W170" s="3">
        <f t="shared" si="844"/>
        <v>821855</v>
      </c>
      <c r="X170" s="3">
        <f t="shared" si="844"/>
        <v>582861</v>
      </c>
      <c r="Y170" s="3">
        <f t="shared" si="844"/>
        <v>240502.7</v>
      </c>
      <c r="Z170" s="3">
        <f t="shared" si="844"/>
        <v>638581</v>
      </c>
      <c r="AA170" s="3">
        <f t="shared" si="844"/>
        <v>1269099</v>
      </c>
      <c r="AB170" s="3">
        <f t="shared" si="844"/>
        <v>1581450</v>
      </c>
      <c r="AC170" s="3">
        <f t="shared" si="844"/>
        <v>1757645.57</v>
      </c>
      <c r="AD170" s="208">
        <f t="shared" si="844"/>
        <v>5962106</v>
      </c>
      <c r="AE170" s="93">
        <f t="shared" si="794"/>
        <v>13159200.27</v>
      </c>
      <c r="AF170" s="136"/>
      <c r="AG170" s="610"/>
      <c r="AH170" s="260" t="s">
        <v>178</v>
      </c>
      <c r="AI170" s="3">
        <f t="shared" ref="AI170:AT170" si="845">AI26+AI42+AI58+AI74+AI90+AI138+AI154</f>
        <v>809018</v>
      </c>
      <c r="AJ170" s="3">
        <f t="shared" si="845"/>
        <v>0</v>
      </c>
      <c r="AK170" s="3">
        <f t="shared" si="845"/>
        <v>0</v>
      </c>
      <c r="AL170" s="3">
        <f t="shared" si="845"/>
        <v>0</v>
      </c>
      <c r="AM170" s="3">
        <f t="shared" si="845"/>
        <v>0</v>
      </c>
      <c r="AN170" s="3">
        <f t="shared" si="845"/>
        <v>0</v>
      </c>
      <c r="AO170" s="3">
        <f t="shared" si="845"/>
        <v>737731</v>
      </c>
      <c r="AP170" s="3">
        <f t="shared" si="845"/>
        <v>0</v>
      </c>
      <c r="AQ170" s="3">
        <f t="shared" si="845"/>
        <v>335703</v>
      </c>
      <c r="AR170" s="3">
        <f t="shared" si="845"/>
        <v>8927</v>
      </c>
      <c r="AS170" s="3">
        <f t="shared" si="845"/>
        <v>84830</v>
      </c>
      <c r="AT170" s="208">
        <f t="shared" si="845"/>
        <v>3599916</v>
      </c>
      <c r="AU170" s="93">
        <f t="shared" si="796"/>
        <v>5576125</v>
      </c>
      <c r="AV170" s="136"/>
      <c r="AW170" s="610"/>
      <c r="AX170" s="260" t="s">
        <v>178</v>
      </c>
      <c r="AY170" s="3">
        <f t="shared" ref="AY170:BJ170" si="846">AY26+AY42+AY58+AY74+AY90+AY138+AY154</f>
        <v>0</v>
      </c>
      <c r="AZ170" s="3">
        <f t="shared" si="846"/>
        <v>0</v>
      </c>
      <c r="BA170" s="3">
        <f t="shared" si="846"/>
        <v>0</v>
      </c>
      <c r="BB170" s="3">
        <f t="shared" si="846"/>
        <v>0</v>
      </c>
      <c r="BC170" s="3">
        <f t="shared" si="846"/>
        <v>0</v>
      </c>
      <c r="BD170" s="3">
        <f t="shared" si="846"/>
        <v>0</v>
      </c>
      <c r="BE170" s="3">
        <f t="shared" si="846"/>
        <v>0</v>
      </c>
      <c r="BF170" s="3">
        <f t="shared" si="846"/>
        <v>621935</v>
      </c>
      <c r="BG170" s="3">
        <f t="shared" si="846"/>
        <v>0</v>
      </c>
      <c r="BH170" s="3">
        <f t="shared" si="846"/>
        <v>0</v>
      </c>
      <c r="BI170" s="3">
        <f t="shared" si="846"/>
        <v>0</v>
      </c>
      <c r="BJ170" s="208">
        <f t="shared" si="846"/>
        <v>64328</v>
      </c>
      <c r="BK170" s="93">
        <f t="shared" si="798"/>
        <v>686263</v>
      </c>
      <c r="BL170" s="136"/>
      <c r="BM170">
        <f t="shared" ref="BM170:BS170" si="847">BM26+BM42+BM58+BM74+BM90+BM138+BM154</f>
        <v>228301</v>
      </c>
      <c r="BN170">
        <f t="shared" si="847"/>
        <v>3427145</v>
      </c>
      <c r="BO170">
        <f t="shared" si="847"/>
        <v>0</v>
      </c>
      <c r="BP170">
        <f t="shared" si="847"/>
        <v>0</v>
      </c>
      <c r="BQ170">
        <f t="shared" si="847"/>
        <v>0</v>
      </c>
      <c r="BR170">
        <f t="shared" si="847"/>
        <v>0</v>
      </c>
      <c r="BS170">
        <f t="shared" si="847"/>
        <v>0</v>
      </c>
      <c r="BU170">
        <f t="shared" ref="BU170:CA170" si="848">BU26+BU42+BU58+BU74+BU90+BU138+BU154</f>
        <v>1508273</v>
      </c>
      <c r="BV170">
        <f t="shared" si="848"/>
        <v>4453833</v>
      </c>
      <c r="BW170">
        <f t="shared" si="848"/>
        <v>0</v>
      </c>
      <c r="BX170">
        <f t="shared" si="848"/>
        <v>0</v>
      </c>
      <c r="BY170">
        <f t="shared" si="848"/>
        <v>0</v>
      </c>
      <c r="BZ170">
        <f t="shared" si="848"/>
        <v>0</v>
      </c>
      <c r="CA170">
        <f t="shared" si="848"/>
        <v>0</v>
      </c>
      <c r="CC170">
        <f t="shared" ref="CC170:CI170" si="849">CC26+CC42+CC58+CC74+CC90+CC138+CC154</f>
        <v>151394</v>
      </c>
      <c r="CD170">
        <f t="shared" si="849"/>
        <v>3448522</v>
      </c>
      <c r="CE170">
        <f t="shared" si="849"/>
        <v>0</v>
      </c>
      <c r="CF170">
        <f t="shared" si="849"/>
        <v>0</v>
      </c>
      <c r="CG170">
        <f t="shared" si="849"/>
        <v>0</v>
      </c>
      <c r="CH170">
        <f t="shared" si="849"/>
        <v>0</v>
      </c>
      <c r="CI170">
        <f t="shared" si="849"/>
        <v>0</v>
      </c>
      <c r="CK170">
        <f t="shared" ref="CK170:CQ170" si="850">CK26+CK42+CK58+CK74+CK90+CK138+CK154</f>
        <v>64328</v>
      </c>
      <c r="CL170">
        <f t="shared" si="850"/>
        <v>0</v>
      </c>
      <c r="CM170">
        <f t="shared" si="850"/>
        <v>0</v>
      </c>
      <c r="CN170">
        <f t="shared" si="850"/>
        <v>0</v>
      </c>
      <c r="CO170">
        <f t="shared" si="850"/>
        <v>0</v>
      </c>
      <c r="CP170">
        <f t="shared" si="850"/>
        <v>0</v>
      </c>
      <c r="CQ170">
        <f t="shared" si="850"/>
        <v>0</v>
      </c>
    </row>
    <row r="171" spans="1:95" x14ac:dyDescent="0.3">
      <c r="A171" s="610"/>
      <c r="B171" s="260" t="s">
        <v>179</v>
      </c>
      <c r="C171" s="3">
        <f t="shared" ref="C171:N171" si="851">C27+C43+C59+C75+C91+C139+C155</f>
        <v>860189</v>
      </c>
      <c r="D171" s="3">
        <f t="shared" si="851"/>
        <v>1055641.63632</v>
      </c>
      <c r="E171" s="3">
        <f t="shared" si="851"/>
        <v>1060521</v>
      </c>
      <c r="F171" s="3">
        <f t="shared" si="851"/>
        <v>2912614</v>
      </c>
      <c r="G171" s="3">
        <f t="shared" si="851"/>
        <v>1868051</v>
      </c>
      <c r="H171" s="3">
        <f t="shared" si="851"/>
        <v>1646986</v>
      </c>
      <c r="I171" s="3">
        <f t="shared" si="851"/>
        <v>2367405.6800000002</v>
      </c>
      <c r="J171" s="3">
        <f t="shared" si="851"/>
        <v>1230014.24</v>
      </c>
      <c r="K171" s="3">
        <f t="shared" si="851"/>
        <v>1791020</v>
      </c>
      <c r="L171" s="3">
        <f t="shared" si="851"/>
        <v>1909159.5</v>
      </c>
      <c r="M171" s="3">
        <f t="shared" si="851"/>
        <v>2174387.67</v>
      </c>
      <c r="N171" s="208">
        <f t="shared" si="851"/>
        <v>9343403.9100000001</v>
      </c>
      <c r="O171" s="93">
        <f t="shared" si="792"/>
        <v>28219393.636319999</v>
      </c>
      <c r="P171" s="136"/>
      <c r="Q171" s="610"/>
      <c r="R171" s="260" t="s">
        <v>179</v>
      </c>
      <c r="S171" s="3">
        <f t="shared" ref="S171:AD171" si="852">S27+S43+S59+S75+S91+S139+S155</f>
        <v>1409720</v>
      </c>
      <c r="T171" s="3">
        <f t="shared" si="852"/>
        <v>2283629</v>
      </c>
      <c r="U171" s="3">
        <f t="shared" si="852"/>
        <v>2355097</v>
      </c>
      <c r="V171" s="3">
        <f t="shared" si="852"/>
        <v>2561295</v>
      </c>
      <c r="W171" s="3">
        <f t="shared" si="852"/>
        <v>3621148</v>
      </c>
      <c r="X171" s="3">
        <f t="shared" si="852"/>
        <v>4071273</v>
      </c>
      <c r="Y171" s="3">
        <f t="shared" si="852"/>
        <v>3897824</v>
      </c>
      <c r="Z171" s="3">
        <f t="shared" si="852"/>
        <v>5039193</v>
      </c>
      <c r="AA171" s="3">
        <f t="shared" si="852"/>
        <v>3299859</v>
      </c>
      <c r="AB171" s="3">
        <f t="shared" si="852"/>
        <v>4024159</v>
      </c>
      <c r="AC171" s="3">
        <f t="shared" si="852"/>
        <v>6285962</v>
      </c>
      <c r="AD171" s="208">
        <f t="shared" si="852"/>
        <v>18956080</v>
      </c>
      <c r="AE171" s="93">
        <f t="shared" si="794"/>
        <v>57805239</v>
      </c>
      <c r="AF171" s="136"/>
      <c r="AG171" s="610"/>
      <c r="AH171" s="260" t="s">
        <v>179</v>
      </c>
      <c r="AI171" s="3">
        <f t="shared" ref="AI171:AT171" si="853">AI27+AI43+AI59+AI75+AI91+AI139+AI155</f>
        <v>750081</v>
      </c>
      <c r="AJ171" s="3">
        <f t="shared" si="853"/>
        <v>104987</v>
      </c>
      <c r="AK171" s="3">
        <f t="shared" si="853"/>
        <v>112479</v>
      </c>
      <c r="AL171" s="3">
        <f t="shared" si="853"/>
        <v>936162</v>
      </c>
      <c r="AM171" s="3">
        <f t="shared" si="853"/>
        <v>458577</v>
      </c>
      <c r="AN171" s="3">
        <f t="shared" si="853"/>
        <v>786624</v>
      </c>
      <c r="AO171" s="3">
        <f t="shared" si="853"/>
        <v>552694</v>
      </c>
      <c r="AP171" s="3">
        <f t="shared" si="853"/>
        <v>820424</v>
      </c>
      <c r="AQ171" s="3">
        <f t="shared" si="853"/>
        <v>825966</v>
      </c>
      <c r="AR171" s="3">
        <f t="shared" si="853"/>
        <v>1223230</v>
      </c>
      <c r="AS171" s="3">
        <f t="shared" si="853"/>
        <v>1260597</v>
      </c>
      <c r="AT171" s="208">
        <f t="shared" si="853"/>
        <v>1360053</v>
      </c>
      <c r="AU171" s="93">
        <f t="shared" si="796"/>
        <v>9191874</v>
      </c>
      <c r="AV171" s="136"/>
      <c r="AW171" s="610"/>
      <c r="AX171" s="260" t="s">
        <v>179</v>
      </c>
      <c r="AY171" s="3">
        <f t="shared" ref="AY171:BJ171" si="854">AY27+AY43+AY59+AY75+AY91+AY139+AY155</f>
        <v>144648</v>
      </c>
      <c r="AZ171" s="3">
        <f t="shared" si="854"/>
        <v>0</v>
      </c>
      <c r="BA171" s="3">
        <f t="shared" si="854"/>
        <v>0</v>
      </c>
      <c r="BB171" s="3">
        <f t="shared" si="854"/>
        <v>723375</v>
      </c>
      <c r="BC171" s="3">
        <f t="shared" si="854"/>
        <v>83658</v>
      </c>
      <c r="BD171" s="3">
        <f t="shared" si="854"/>
        <v>0</v>
      </c>
      <c r="BE171" s="3">
        <f t="shared" si="854"/>
        <v>22149</v>
      </c>
      <c r="BF171" s="3">
        <f t="shared" si="854"/>
        <v>14294</v>
      </c>
      <c r="BG171" s="3">
        <f t="shared" si="854"/>
        <v>12533</v>
      </c>
      <c r="BH171" s="3">
        <f t="shared" si="854"/>
        <v>255882</v>
      </c>
      <c r="BI171" s="3">
        <f t="shared" si="854"/>
        <v>1135085</v>
      </c>
      <c r="BJ171" s="208">
        <f t="shared" si="854"/>
        <v>0</v>
      </c>
      <c r="BK171" s="93">
        <f t="shared" si="798"/>
        <v>2391624</v>
      </c>
      <c r="BL171" s="136"/>
      <c r="BM171">
        <f t="shared" ref="BM171:BS171" si="855">BM27+BM43+BM59+BM75+BM91+BM139+BM155</f>
        <v>2772827.91</v>
      </c>
      <c r="BN171">
        <f t="shared" si="855"/>
        <v>6570576</v>
      </c>
      <c r="BO171">
        <f t="shared" si="855"/>
        <v>0</v>
      </c>
      <c r="BP171">
        <f t="shared" si="855"/>
        <v>0</v>
      </c>
      <c r="BQ171">
        <f t="shared" si="855"/>
        <v>0</v>
      </c>
      <c r="BR171">
        <f t="shared" si="855"/>
        <v>0</v>
      </c>
      <c r="BS171">
        <f t="shared" si="855"/>
        <v>0</v>
      </c>
      <c r="BU171">
        <f t="shared" ref="BU171:CA171" si="856">BU27+BU43+BU59+BU75+BU91+BU139+BU155</f>
        <v>4957838</v>
      </c>
      <c r="BV171">
        <f t="shared" si="856"/>
        <v>13998242</v>
      </c>
      <c r="BW171">
        <f t="shared" si="856"/>
        <v>0</v>
      </c>
      <c r="BX171">
        <f t="shared" si="856"/>
        <v>0</v>
      </c>
      <c r="BY171">
        <f t="shared" si="856"/>
        <v>0</v>
      </c>
      <c r="BZ171">
        <f t="shared" si="856"/>
        <v>0</v>
      </c>
      <c r="CA171">
        <f t="shared" si="856"/>
        <v>0</v>
      </c>
      <c r="CC171">
        <f t="shared" ref="CC171:CI171" si="857">CC27+CC43+CC59+CC75+CC91+CC139+CC155</f>
        <v>140014</v>
      </c>
      <c r="CD171">
        <f t="shared" si="857"/>
        <v>1220039</v>
      </c>
      <c r="CE171">
        <f t="shared" si="857"/>
        <v>0</v>
      </c>
      <c r="CF171">
        <f t="shared" si="857"/>
        <v>0</v>
      </c>
      <c r="CG171">
        <f t="shared" si="857"/>
        <v>0</v>
      </c>
      <c r="CH171">
        <f t="shared" si="857"/>
        <v>0</v>
      </c>
      <c r="CI171">
        <f t="shared" si="857"/>
        <v>0</v>
      </c>
      <c r="CK171">
        <f t="shared" ref="CK171:CQ171" si="858">CK27+CK43+CK59+CK75+CK91+CK139+CK155</f>
        <v>0</v>
      </c>
      <c r="CL171">
        <f t="shared" si="858"/>
        <v>0</v>
      </c>
      <c r="CM171">
        <f t="shared" si="858"/>
        <v>0</v>
      </c>
      <c r="CN171">
        <f t="shared" si="858"/>
        <v>0</v>
      </c>
      <c r="CO171">
        <f t="shared" si="858"/>
        <v>0</v>
      </c>
      <c r="CP171">
        <f t="shared" si="858"/>
        <v>0</v>
      </c>
      <c r="CQ171">
        <f t="shared" si="858"/>
        <v>0</v>
      </c>
    </row>
    <row r="172" spans="1:95" x14ac:dyDescent="0.3">
      <c r="A172" s="610"/>
      <c r="B172" s="260" t="s">
        <v>180</v>
      </c>
      <c r="C172" s="3">
        <f t="shared" ref="C172:N172" si="859">C28+C44+C60+C76+C92+C140+C156</f>
        <v>0</v>
      </c>
      <c r="D172" s="3">
        <f t="shared" si="859"/>
        <v>0</v>
      </c>
      <c r="E172" s="3">
        <f t="shared" si="859"/>
        <v>0</v>
      </c>
      <c r="F172" s="3">
        <f t="shared" si="859"/>
        <v>0</v>
      </c>
      <c r="G172" s="3">
        <f t="shared" si="859"/>
        <v>0</v>
      </c>
      <c r="H172" s="3">
        <f t="shared" si="859"/>
        <v>0</v>
      </c>
      <c r="I172" s="3">
        <f t="shared" si="859"/>
        <v>69764.759999999995</v>
      </c>
      <c r="J172" s="3">
        <f t="shared" si="859"/>
        <v>0</v>
      </c>
      <c r="K172" s="3">
        <f t="shared" si="859"/>
        <v>0</v>
      </c>
      <c r="L172" s="3">
        <f t="shared" si="859"/>
        <v>0</v>
      </c>
      <c r="M172" s="3">
        <f t="shared" si="859"/>
        <v>62476.32</v>
      </c>
      <c r="N172" s="208">
        <f t="shared" si="859"/>
        <v>0</v>
      </c>
      <c r="O172" s="93">
        <f t="shared" si="792"/>
        <v>132241.07999999999</v>
      </c>
      <c r="P172" s="136"/>
      <c r="Q172" s="610"/>
      <c r="R172" s="260" t="s">
        <v>180</v>
      </c>
      <c r="S172" s="3">
        <f t="shared" ref="S172:AD172" si="860">S28+S44+S60+S76+S92+S140+S156</f>
        <v>0</v>
      </c>
      <c r="T172" s="3">
        <f t="shared" si="860"/>
        <v>0</v>
      </c>
      <c r="U172" s="3">
        <f t="shared" si="860"/>
        <v>0</v>
      </c>
      <c r="V172" s="3">
        <f t="shared" si="860"/>
        <v>0</v>
      </c>
      <c r="W172" s="3">
        <f t="shared" si="860"/>
        <v>0</v>
      </c>
      <c r="X172" s="3">
        <f t="shared" si="860"/>
        <v>33708</v>
      </c>
      <c r="Y172" s="3">
        <f t="shared" si="860"/>
        <v>113442</v>
      </c>
      <c r="Z172" s="3">
        <f t="shared" si="860"/>
        <v>0</v>
      </c>
      <c r="AA172" s="3">
        <f t="shared" si="860"/>
        <v>0</v>
      </c>
      <c r="AB172" s="3">
        <f t="shared" si="860"/>
        <v>51088</v>
      </c>
      <c r="AC172" s="3">
        <f t="shared" si="860"/>
        <v>107047</v>
      </c>
      <c r="AD172" s="208">
        <f t="shared" si="860"/>
        <v>5992</v>
      </c>
      <c r="AE172" s="93">
        <f t="shared" si="794"/>
        <v>311277</v>
      </c>
      <c r="AF172" s="136"/>
      <c r="AG172" s="610"/>
      <c r="AH172" s="260" t="s">
        <v>180</v>
      </c>
      <c r="AI172" s="3">
        <f t="shared" ref="AI172:AT172" si="861">AI28+AI44+AI60+AI76+AI92+AI140+AI156</f>
        <v>0</v>
      </c>
      <c r="AJ172" s="3">
        <f t="shared" si="861"/>
        <v>0</v>
      </c>
      <c r="AK172" s="3">
        <f t="shared" si="861"/>
        <v>0</v>
      </c>
      <c r="AL172" s="3">
        <f t="shared" si="861"/>
        <v>0</v>
      </c>
      <c r="AM172" s="3">
        <f t="shared" si="861"/>
        <v>0</v>
      </c>
      <c r="AN172" s="3">
        <f t="shared" si="861"/>
        <v>0</v>
      </c>
      <c r="AO172" s="3">
        <f t="shared" si="861"/>
        <v>0</v>
      </c>
      <c r="AP172" s="3">
        <f t="shared" si="861"/>
        <v>0</v>
      </c>
      <c r="AQ172" s="3">
        <f t="shared" si="861"/>
        <v>0</v>
      </c>
      <c r="AR172" s="3">
        <f t="shared" si="861"/>
        <v>74845</v>
      </c>
      <c r="AS172" s="3">
        <f t="shared" si="861"/>
        <v>0</v>
      </c>
      <c r="AT172" s="208">
        <f t="shared" si="861"/>
        <v>0</v>
      </c>
      <c r="AU172" s="93">
        <f t="shared" si="796"/>
        <v>74845</v>
      </c>
      <c r="AV172" s="136"/>
      <c r="AW172" s="610"/>
      <c r="AX172" s="260" t="s">
        <v>180</v>
      </c>
      <c r="AY172" s="3">
        <f t="shared" ref="AY172:BJ172" si="862">AY28+AY44+AY60+AY76+AY92+AY140+AY156</f>
        <v>0</v>
      </c>
      <c r="AZ172" s="3">
        <f t="shared" si="862"/>
        <v>0</v>
      </c>
      <c r="BA172" s="3">
        <f t="shared" si="862"/>
        <v>0</v>
      </c>
      <c r="BB172" s="3">
        <f t="shared" si="862"/>
        <v>0</v>
      </c>
      <c r="BC172" s="3">
        <f t="shared" si="862"/>
        <v>0</v>
      </c>
      <c r="BD172" s="3">
        <f t="shared" si="862"/>
        <v>0</v>
      </c>
      <c r="BE172" s="3">
        <f t="shared" si="862"/>
        <v>0</v>
      </c>
      <c r="BF172" s="3">
        <f t="shared" si="862"/>
        <v>0</v>
      </c>
      <c r="BG172" s="3">
        <f t="shared" si="862"/>
        <v>0</v>
      </c>
      <c r="BH172" s="3">
        <f t="shared" si="862"/>
        <v>0</v>
      </c>
      <c r="BI172" s="3">
        <f t="shared" si="862"/>
        <v>0</v>
      </c>
      <c r="BJ172" s="208">
        <f t="shared" si="862"/>
        <v>0</v>
      </c>
      <c r="BK172" s="93">
        <f t="shared" si="798"/>
        <v>0</v>
      </c>
      <c r="BL172" s="136"/>
      <c r="BM172">
        <f t="shared" ref="BM172:BS172" si="863">BM28+BM44+BM60+BM76+BM92+BM140+BM156</f>
        <v>0</v>
      </c>
      <c r="BN172">
        <f t="shared" si="863"/>
        <v>0</v>
      </c>
      <c r="BO172">
        <f t="shared" si="863"/>
        <v>0</v>
      </c>
      <c r="BP172">
        <f t="shared" si="863"/>
        <v>0</v>
      </c>
      <c r="BQ172">
        <f t="shared" si="863"/>
        <v>0</v>
      </c>
      <c r="BR172">
        <f t="shared" si="863"/>
        <v>0</v>
      </c>
      <c r="BS172">
        <f t="shared" si="863"/>
        <v>0</v>
      </c>
      <c r="BU172">
        <f t="shared" ref="BU172:CA172" si="864">BU28+BU44+BU60+BU76+BU92+BU140+BU156</f>
        <v>0</v>
      </c>
      <c r="BV172">
        <f t="shared" si="864"/>
        <v>5992</v>
      </c>
      <c r="BW172">
        <f t="shared" si="864"/>
        <v>0</v>
      </c>
      <c r="BX172">
        <f t="shared" si="864"/>
        <v>0</v>
      </c>
      <c r="BY172">
        <f t="shared" si="864"/>
        <v>0</v>
      </c>
      <c r="BZ172">
        <f t="shared" si="864"/>
        <v>0</v>
      </c>
      <c r="CA172">
        <f t="shared" si="864"/>
        <v>0</v>
      </c>
      <c r="CC172">
        <f t="shared" ref="CC172:CI172" si="865">CC28+CC44+CC60+CC76+CC92+CC140+CC156</f>
        <v>0</v>
      </c>
      <c r="CD172">
        <f t="shared" si="865"/>
        <v>0</v>
      </c>
      <c r="CE172">
        <f t="shared" si="865"/>
        <v>0</v>
      </c>
      <c r="CF172">
        <f t="shared" si="865"/>
        <v>0</v>
      </c>
      <c r="CG172">
        <f t="shared" si="865"/>
        <v>0</v>
      </c>
      <c r="CH172">
        <f t="shared" si="865"/>
        <v>0</v>
      </c>
      <c r="CI172">
        <f t="shared" si="865"/>
        <v>0</v>
      </c>
      <c r="CK172">
        <f t="shared" ref="CK172:CQ172" si="866">CK28+CK44+CK60+CK76+CK92+CK140+CK156</f>
        <v>0</v>
      </c>
      <c r="CL172">
        <f t="shared" si="866"/>
        <v>0</v>
      </c>
      <c r="CM172">
        <f t="shared" si="866"/>
        <v>0</v>
      </c>
      <c r="CN172">
        <f t="shared" si="866"/>
        <v>0</v>
      </c>
      <c r="CO172">
        <f t="shared" si="866"/>
        <v>0</v>
      </c>
      <c r="CP172">
        <f t="shared" si="866"/>
        <v>0</v>
      </c>
      <c r="CQ172">
        <f t="shared" si="866"/>
        <v>0</v>
      </c>
    </row>
    <row r="173" spans="1:95" x14ac:dyDescent="0.3">
      <c r="A173" s="610"/>
      <c r="B173" s="260" t="s">
        <v>181</v>
      </c>
      <c r="C173" s="3">
        <f t="shared" ref="C173:N173" si="867">C29+C45+C61+C77+C93+C141+C157</f>
        <v>0</v>
      </c>
      <c r="D173" s="3">
        <f t="shared" si="867"/>
        <v>0</v>
      </c>
      <c r="E173" s="3">
        <f t="shared" si="867"/>
        <v>0</v>
      </c>
      <c r="F173" s="3">
        <f t="shared" si="867"/>
        <v>0</v>
      </c>
      <c r="G173" s="3">
        <f t="shared" si="867"/>
        <v>0</v>
      </c>
      <c r="H173" s="3">
        <f t="shared" si="867"/>
        <v>0</v>
      </c>
      <c r="I173" s="3">
        <f t="shared" si="867"/>
        <v>0</v>
      </c>
      <c r="J173" s="3">
        <f t="shared" si="867"/>
        <v>0</v>
      </c>
      <c r="K173" s="3">
        <f t="shared" si="867"/>
        <v>0</v>
      </c>
      <c r="L173" s="3">
        <f t="shared" si="867"/>
        <v>0</v>
      </c>
      <c r="M173" s="3">
        <f t="shared" si="867"/>
        <v>0</v>
      </c>
      <c r="N173" s="208">
        <f t="shared" si="867"/>
        <v>0</v>
      </c>
      <c r="O173" s="93">
        <f t="shared" si="792"/>
        <v>0</v>
      </c>
      <c r="P173" s="136"/>
      <c r="Q173" s="610"/>
      <c r="R173" s="260" t="s">
        <v>181</v>
      </c>
      <c r="S173" s="3">
        <f t="shared" ref="S173:AD173" si="868">S29+S45+S61+S77+S93+S141+S157</f>
        <v>0</v>
      </c>
      <c r="T173" s="3">
        <f t="shared" si="868"/>
        <v>0</v>
      </c>
      <c r="U173" s="3">
        <f t="shared" si="868"/>
        <v>0</v>
      </c>
      <c r="V173" s="3">
        <f t="shared" si="868"/>
        <v>153646</v>
      </c>
      <c r="W173" s="3">
        <f t="shared" si="868"/>
        <v>38783</v>
      </c>
      <c r="X173" s="3">
        <f t="shared" si="868"/>
        <v>0</v>
      </c>
      <c r="Y173" s="3">
        <f t="shared" si="868"/>
        <v>0</v>
      </c>
      <c r="Z173" s="3">
        <f t="shared" si="868"/>
        <v>207423</v>
      </c>
      <c r="AA173" s="3">
        <f t="shared" si="868"/>
        <v>0</v>
      </c>
      <c r="AB173" s="3">
        <f t="shared" si="868"/>
        <v>315233</v>
      </c>
      <c r="AC173" s="3">
        <f t="shared" si="868"/>
        <v>57600</v>
      </c>
      <c r="AD173" s="208">
        <f t="shared" si="868"/>
        <v>195632</v>
      </c>
      <c r="AE173" s="93">
        <f t="shared" si="794"/>
        <v>968317</v>
      </c>
      <c r="AF173" s="136"/>
      <c r="AG173" s="610"/>
      <c r="AH173" s="260" t="s">
        <v>181</v>
      </c>
      <c r="AI173" s="3">
        <f t="shared" ref="AI173:AT173" si="869">AI29+AI45+AI61+AI77+AI93+AI141+AI157</f>
        <v>288266</v>
      </c>
      <c r="AJ173" s="3">
        <f t="shared" si="869"/>
        <v>0</v>
      </c>
      <c r="AK173" s="3">
        <f t="shared" si="869"/>
        <v>0</v>
      </c>
      <c r="AL173" s="3">
        <f t="shared" si="869"/>
        <v>0</v>
      </c>
      <c r="AM173" s="3">
        <f t="shared" si="869"/>
        <v>281395</v>
      </c>
      <c r="AN173" s="3">
        <f t="shared" si="869"/>
        <v>0</v>
      </c>
      <c r="AO173" s="3">
        <f t="shared" si="869"/>
        <v>0</v>
      </c>
      <c r="AP173" s="3">
        <f t="shared" si="869"/>
        <v>0</v>
      </c>
      <c r="AQ173" s="3">
        <f t="shared" si="869"/>
        <v>348728</v>
      </c>
      <c r="AR173" s="3">
        <f t="shared" si="869"/>
        <v>0</v>
      </c>
      <c r="AS173" s="3">
        <f t="shared" si="869"/>
        <v>0</v>
      </c>
      <c r="AT173" s="208">
        <f t="shared" si="869"/>
        <v>0</v>
      </c>
      <c r="AU173" s="93">
        <f t="shared" si="796"/>
        <v>918389</v>
      </c>
      <c r="AV173" s="136"/>
      <c r="AW173" s="610"/>
      <c r="AX173" s="260" t="s">
        <v>181</v>
      </c>
      <c r="AY173" s="3">
        <f t="shared" ref="AY173:BJ173" si="870">AY29+AY45+AY61+AY77+AY93+AY141+AY157</f>
        <v>0</v>
      </c>
      <c r="AZ173" s="3">
        <f t="shared" si="870"/>
        <v>0</v>
      </c>
      <c r="BA173" s="3">
        <f t="shared" si="870"/>
        <v>0</v>
      </c>
      <c r="BB173" s="3">
        <f t="shared" si="870"/>
        <v>0</v>
      </c>
      <c r="BC173" s="3">
        <f t="shared" si="870"/>
        <v>0</v>
      </c>
      <c r="BD173" s="3">
        <f t="shared" si="870"/>
        <v>0</v>
      </c>
      <c r="BE173" s="3">
        <f t="shared" si="870"/>
        <v>0</v>
      </c>
      <c r="BF173" s="3">
        <f t="shared" si="870"/>
        <v>0</v>
      </c>
      <c r="BG173" s="3">
        <f t="shared" si="870"/>
        <v>0</v>
      </c>
      <c r="BH173" s="3">
        <f t="shared" si="870"/>
        <v>0</v>
      </c>
      <c r="BI173" s="3">
        <f t="shared" si="870"/>
        <v>0</v>
      </c>
      <c r="BJ173" s="208">
        <f t="shared" si="870"/>
        <v>0</v>
      </c>
      <c r="BK173" s="93">
        <f t="shared" si="798"/>
        <v>0</v>
      </c>
      <c r="BL173" s="136"/>
      <c r="BM173">
        <f t="shared" ref="BM173:BS173" si="871">BM29+BM45+BM61+BM77+BM93+BM141+BM157</f>
        <v>0</v>
      </c>
      <c r="BN173">
        <f t="shared" si="871"/>
        <v>0</v>
      </c>
      <c r="BO173">
        <f t="shared" si="871"/>
        <v>0</v>
      </c>
      <c r="BP173">
        <f t="shared" si="871"/>
        <v>0</v>
      </c>
      <c r="BQ173">
        <f t="shared" si="871"/>
        <v>0</v>
      </c>
      <c r="BR173">
        <f t="shared" si="871"/>
        <v>0</v>
      </c>
      <c r="BS173">
        <f t="shared" si="871"/>
        <v>0</v>
      </c>
      <c r="BU173">
        <f t="shared" ref="BU173:CA173" si="872">BU29+BU45+BU61+BU77+BU93+BU141+BU157</f>
        <v>195632</v>
      </c>
      <c r="BV173">
        <f t="shared" si="872"/>
        <v>0</v>
      </c>
      <c r="BW173">
        <f t="shared" si="872"/>
        <v>0</v>
      </c>
      <c r="BX173">
        <f t="shared" si="872"/>
        <v>0</v>
      </c>
      <c r="BY173">
        <f t="shared" si="872"/>
        <v>0</v>
      </c>
      <c r="BZ173">
        <f t="shared" si="872"/>
        <v>0</v>
      </c>
      <c r="CA173">
        <f t="shared" si="872"/>
        <v>0</v>
      </c>
      <c r="CC173">
        <f t="shared" ref="CC173:CI173" si="873">CC29+CC45+CC61+CC77+CC93+CC141+CC157</f>
        <v>0</v>
      </c>
      <c r="CD173">
        <f t="shared" si="873"/>
        <v>0</v>
      </c>
      <c r="CE173">
        <f t="shared" si="873"/>
        <v>0</v>
      </c>
      <c r="CF173">
        <f t="shared" si="873"/>
        <v>0</v>
      </c>
      <c r="CG173">
        <f t="shared" si="873"/>
        <v>0</v>
      </c>
      <c r="CH173">
        <f t="shared" si="873"/>
        <v>0</v>
      </c>
      <c r="CI173">
        <f t="shared" si="873"/>
        <v>0</v>
      </c>
      <c r="CK173">
        <f t="shared" ref="CK173:CQ173" si="874">CK29+CK45+CK61+CK77+CK93+CK141+CK157</f>
        <v>0</v>
      </c>
      <c r="CL173">
        <f t="shared" si="874"/>
        <v>0</v>
      </c>
      <c r="CM173">
        <f t="shared" si="874"/>
        <v>0</v>
      </c>
      <c r="CN173">
        <f t="shared" si="874"/>
        <v>0</v>
      </c>
      <c r="CO173">
        <f t="shared" si="874"/>
        <v>0</v>
      </c>
      <c r="CP173">
        <f t="shared" si="874"/>
        <v>0</v>
      </c>
      <c r="CQ173">
        <f t="shared" si="874"/>
        <v>0</v>
      </c>
    </row>
    <row r="174" spans="1:95" x14ac:dyDescent="0.3">
      <c r="A174" s="610"/>
      <c r="B174" s="260" t="s">
        <v>182</v>
      </c>
      <c r="C174" s="3">
        <f t="shared" ref="C174:N174" si="875">C30+C46+C62+C78+C94+C142+C158</f>
        <v>0</v>
      </c>
      <c r="D174" s="3">
        <f t="shared" si="875"/>
        <v>0</v>
      </c>
      <c r="E174" s="3">
        <f t="shared" si="875"/>
        <v>0</v>
      </c>
      <c r="F174" s="3">
        <f t="shared" si="875"/>
        <v>0</v>
      </c>
      <c r="G174" s="3">
        <f t="shared" si="875"/>
        <v>0</v>
      </c>
      <c r="H174" s="3">
        <f t="shared" si="875"/>
        <v>0</v>
      </c>
      <c r="I174" s="3">
        <f t="shared" si="875"/>
        <v>0</v>
      </c>
      <c r="J174" s="3">
        <f t="shared" si="875"/>
        <v>0</v>
      </c>
      <c r="K174" s="3">
        <f t="shared" si="875"/>
        <v>0</v>
      </c>
      <c r="L174" s="3">
        <f t="shared" si="875"/>
        <v>0</v>
      </c>
      <c r="M174" s="3">
        <f t="shared" si="875"/>
        <v>0</v>
      </c>
      <c r="N174" s="208">
        <f t="shared" si="875"/>
        <v>0</v>
      </c>
      <c r="O174" s="93">
        <f t="shared" si="792"/>
        <v>0</v>
      </c>
      <c r="P174" s="136"/>
      <c r="Q174" s="610"/>
      <c r="R174" s="260" t="s">
        <v>182</v>
      </c>
      <c r="S174" s="3">
        <f t="shared" ref="S174:AD174" si="876">S30+S46+S62+S78+S94+S142+S158</f>
        <v>0</v>
      </c>
      <c r="T174" s="3">
        <f t="shared" si="876"/>
        <v>0</v>
      </c>
      <c r="U174" s="3">
        <f t="shared" si="876"/>
        <v>0</v>
      </c>
      <c r="V174" s="3">
        <f t="shared" si="876"/>
        <v>0</v>
      </c>
      <c r="W174" s="3">
        <f t="shared" si="876"/>
        <v>0</v>
      </c>
      <c r="X174" s="3">
        <f t="shared" si="876"/>
        <v>0</v>
      </c>
      <c r="Y174" s="3">
        <f t="shared" si="876"/>
        <v>0</v>
      </c>
      <c r="Z174" s="3">
        <f t="shared" si="876"/>
        <v>0</v>
      </c>
      <c r="AA174" s="3">
        <f t="shared" si="876"/>
        <v>0</v>
      </c>
      <c r="AB174" s="3">
        <f t="shared" si="876"/>
        <v>0</v>
      </c>
      <c r="AC174" s="3">
        <f t="shared" si="876"/>
        <v>0</v>
      </c>
      <c r="AD174" s="208">
        <f t="shared" si="876"/>
        <v>0</v>
      </c>
      <c r="AE174" s="93">
        <f t="shared" si="794"/>
        <v>0</v>
      </c>
      <c r="AF174" s="136"/>
      <c r="AG174" s="610"/>
      <c r="AH174" s="260" t="s">
        <v>182</v>
      </c>
      <c r="AI174" s="3">
        <f t="shared" ref="AI174:AT174" si="877">AI30+AI46+AI62+AI78+AI94+AI142+AI158</f>
        <v>0</v>
      </c>
      <c r="AJ174" s="3">
        <f t="shared" si="877"/>
        <v>0</v>
      </c>
      <c r="AK174" s="3">
        <f t="shared" si="877"/>
        <v>0</v>
      </c>
      <c r="AL174" s="3">
        <f t="shared" si="877"/>
        <v>0</v>
      </c>
      <c r="AM174" s="3">
        <f t="shared" si="877"/>
        <v>0</v>
      </c>
      <c r="AN174" s="3">
        <f t="shared" si="877"/>
        <v>0</v>
      </c>
      <c r="AO174" s="3">
        <f t="shared" si="877"/>
        <v>0</v>
      </c>
      <c r="AP174" s="3">
        <f t="shared" si="877"/>
        <v>0</v>
      </c>
      <c r="AQ174" s="3">
        <f t="shared" si="877"/>
        <v>171995</v>
      </c>
      <c r="AR174" s="3">
        <f t="shared" si="877"/>
        <v>0</v>
      </c>
      <c r="AS174" s="3">
        <f t="shared" si="877"/>
        <v>0</v>
      </c>
      <c r="AT174" s="208">
        <f t="shared" si="877"/>
        <v>2056121</v>
      </c>
      <c r="AU174" s="93">
        <f t="shared" si="796"/>
        <v>2228116</v>
      </c>
      <c r="AV174" s="136"/>
      <c r="AW174" s="610"/>
      <c r="AX174" s="260" t="s">
        <v>182</v>
      </c>
      <c r="AY174" s="3">
        <f t="shared" ref="AY174:BJ174" si="878">AY30+AY46+AY62+AY78+AY94+AY142+AY158</f>
        <v>0</v>
      </c>
      <c r="AZ174" s="3">
        <f t="shared" si="878"/>
        <v>0</v>
      </c>
      <c r="BA174" s="3">
        <f t="shared" si="878"/>
        <v>0</v>
      </c>
      <c r="BB174" s="3">
        <f t="shared" si="878"/>
        <v>0</v>
      </c>
      <c r="BC174" s="3">
        <f t="shared" si="878"/>
        <v>0</v>
      </c>
      <c r="BD174" s="3">
        <f t="shared" si="878"/>
        <v>0</v>
      </c>
      <c r="BE174" s="3">
        <f t="shared" si="878"/>
        <v>0</v>
      </c>
      <c r="BF174" s="3">
        <f t="shared" si="878"/>
        <v>0</v>
      </c>
      <c r="BG174" s="3">
        <f t="shared" si="878"/>
        <v>0</v>
      </c>
      <c r="BH174" s="3">
        <f t="shared" si="878"/>
        <v>0</v>
      </c>
      <c r="BI174" s="3">
        <f t="shared" si="878"/>
        <v>0</v>
      </c>
      <c r="BJ174" s="208">
        <f t="shared" si="878"/>
        <v>0</v>
      </c>
      <c r="BK174" s="93">
        <f t="shared" si="798"/>
        <v>0</v>
      </c>
      <c r="BL174" s="136"/>
      <c r="BM174">
        <f t="shared" ref="BM174:BS174" si="879">BM30+BM46+BM62+BM78+BM94+BM142+BM158</f>
        <v>0</v>
      </c>
      <c r="BN174">
        <f t="shared" si="879"/>
        <v>0</v>
      </c>
      <c r="BO174">
        <f t="shared" si="879"/>
        <v>0</v>
      </c>
      <c r="BP174">
        <f t="shared" si="879"/>
        <v>0</v>
      </c>
      <c r="BQ174">
        <f t="shared" si="879"/>
        <v>0</v>
      </c>
      <c r="BR174">
        <f t="shared" si="879"/>
        <v>0</v>
      </c>
      <c r="BS174">
        <f t="shared" si="879"/>
        <v>0</v>
      </c>
      <c r="BU174">
        <f t="shared" ref="BU174:CA174" si="880">BU30+BU46+BU62+BU78+BU94+BU142+BU158</f>
        <v>0</v>
      </c>
      <c r="BV174">
        <f t="shared" si="880"/>
        <v>0</v>
      </c>
      <c r="BW174">
        <f t="shared" si="880"/>
        <v>0</v>
      </c>
      <c r="BX174">
        <f t="shared" si="880"/>
        <v>0</v>
      </c>
      <c r="BY174">
        <f t="shared" si="880"/>
        <v>0</v>
      </c>
      <c r="BZ174">
        <f t="shared" si="880"/>
        <v>0</v>
      </c>
      <c r="CA174">
        <f t="shared" si="880"/>
        <v>0</v>
      </c>
      <c r="CC174">
        <f t="shared" ref="CC174:CI174" si="881">CC30+CC46+CC62+CC78+CC94+CC142+CC158</f>
        <v>0</v>
      </c>
      <c r="CD174">
        <f t="shared" si="881"/>
        <v>2056121</v>
      </c>
      <c r="CE174">
        <f t="shared" si="881"/>
        <v>0</v>
      </c>
      <c r="CF174">
        <f t="shared" si="881"/>
        <v>0</v>
      </c>
      <c r="CG174">
        <f t="shared" si="881"/>
        <v>0</v>
      </c>
      <c r="CH174">
        <f t="shared" si="881"/>
        <v>0</v>
      </c>
      <c r="CI174">
        <f t="shared" si="881"/>
        <v>0</v>
      </c>
      <c r="CK174">
        <f t="shared" ref="CK174:CQ174" si="882">CK30+CK46+CK62+CK78+CK94+CK142+CK158</f>
        <v>0</v>
      </c>
      <c r="CL174">
        <f t="shared" si="882"/>
        <v>0</v>
      </c>
      <c r="CM174">
        <f t="shared" si="882"/>
        <v>0</v>
      </c>
      <c r="CN174">
        <f t="shared" si="882"/>
        <v>0</v>
      </c>
      <c r="CO174">
        <f t="shared" si="882"/>
        <v>0</v>
      </c>
      <c r="CP174">
        <f t="shared" si="882"/>
        <v>0</v>
      </c>
      <c r="CQ174">
        <f t="shared" si="882"/>
        <v>0</v>
      </c>
    </row>
    <row r="175" spans="1:95" ht="15" customHeight="1" x14ac:dyDescent="0.3">
      <c r="A175" s="610"/>
      <c r="B175" s="260" t="s">
        <v>183</v>
      </c>
      <c r="C175" s="3">
        <f t="shared" ref="C175:N175" si="883">C31+C47+C63+C79+C95+C143+C159</f>
        <v>0</v>
      </c>
      <c r="D175" s="3">
        <f t="shared" si="883"/>
        <v>0</v>
      </c>
      <c r="E175" s="3">
        <f t="shared" si="883"/>
        <v>0</v>
      </c>
      <c r="F175" s="3">
        <f t="shared" si="883"/>
        <v>0</v>
      </c>
      <c r="G175" s="3">
        <f t="shared" si="883"/>
        <v>0</v>
      </c>
      <c r="H175" s="3">
        <f t="shared" si="883"/>
        <v>0</v>
      </c>
      <c r="I175" s="3">
        <f t="shared" si="883"/>
        <v>0</v>
      </c>
      <c r="J175" s="3">
        <f t="shared" si="883"/>
        <v>11556</v>
      </c>
      <c r="K175" s="3">
        <f t="shared" si="883"/>
        <v>2635</v>
      </c>
      <c r="L175" s="3">
        <f t="shared" si="883"/>
        <v>0</v>
      </c>
      <c r="M175" s="3">
        <f t="shared" si="883"/>
        <v>5778</v>
      </c>
      <c r="N175" s="208">
        <f t="shared" si="883"/>
        <v>380</v>
      </c>
      <c r="O175" s="93">
        <f t="shared" si="792"/>
        <v>20349</v>
      </c>
      <c r="P175" s="136"/>
      <c r="Q175" s="610"/>
      <c r="R175" s="260" t="s">
        <v>183</v>
      </c>
      <c r="S175" s="3">
        <f t="shared" ref="S175:AD175" si="884">S31+S47+S63+S79+S95+S143+S159</f>
        <v>81045</v>
      </c>
      <c r="T175" s="3">
        <f t="shared" si="884"/>
        <v>0</v>
      </c>
      <c r="U175" s="3">
        <f t="shared" si="884"/>
        <v>0</v>
      </c>
      <c r="V175" s="3">
        <f t="shared" si="884"/>
        <v>34062</v>
      </c>
      <c r="W175" s="3">
        <f t="shared" si="884"/>
        <v>1360199</v>
      </c>
      <c r="X175" s="3">
        <f t="shared" si="884"/>
        <v>65320</v>
      </c>
      <c r="Y175" s="3">
        <f t="shared" si="884"/>
        <v>0</v>
      </c>
      <c r="Z175" s="3">
        <f t="shared" si="884"/>
        <v>0</v>
      </c>
      <c r="AA175" s="3">
        <f t="shared" si="884"/>
        <v>0</v>
      </c>
      <c r="AB175" s="3">
        <f t="shared" si="884"/>
        <v>0</v>
      </c>
      <c r="AC175" s="3">
        <f t="shared" si="884"/>
        <v>316342</v>
      </c>
      <c r="AD175" s="208">
        <f t="shared" si="884"/>
        <v>568829</v>
      </c>
      <c r="AE175" s="93">
        <f t="shared" si="794"/>
        <v>2425797</v>
      </c>
      <c r="AF175" s="136"/>
      <c r="AG175" s="610"/>
      <c r="AH175" s="260" t="s">
        <v>183</v>
      </c>
      <c r="AI175" s="3">
        <f t="shared" ref="AI175:AT175" si="885">AI31+AI47+AI63+AI79+AI95+AI143+AI159</f>
        <v>0</v>
      </c>
      <c r="AJ175" s="3">
        <f t="shared" si="885"/>
        <v>0</v>
      </c>
      <c r="AK175" s="3">
        <f t="shared" si="885"/>
        <v>0</v>
      </c>
      <c r="AL175" s="3">
        <f t="shared" si="885"/>
        <v>0</v>
      </c>
      <c r="AM175" s="3">
        <f t="shared" si="885"/>
        <v>0</v>
      </c>
      <c r="AN175" s="3">
        <f t="shared" si="885"/>
        <v>0</v>
      </c>
      <c r="AO175" s="3">
        <f t="shared" si="885"/>
        <v>0</v>
      </c>
      <c r="AP175" s="3">
        <f t="shared" si="885"/>
        <v>0</v>
      </c>
      <c r="AQ175" s="3">
        <f t="shared" si="885"/>
        <v>0</v>
      </c>
      <c r="AR175" s="3">
        <f t="shared" si="885"/>
        <v>0</v>
      </c>
      <c r="AS175" s="3">
        <f t="shared" si="885"/>
        <v>0</v>
      </c>
      <c r="AT175" s="208">
        <f t="shared" si="885"/>
        <v>0</v>
      </c>
      <c r="AU175" s="93">
        <f t="shared" si="796"/>
        <v>0</v>
      </c>
      <c r="AV175" s="136"/>
      <c r="AW175" s="610"/>
      <c r="AX175" s="260" t="s">
        <v>183</v>
      </c>
      <c r="AY175" s="3">
        <f t="shared" ref="AY175:BJ175" si="886">AY31+AY47+AY63+AY79+AY95+AY143+AY159</f>
        <v>0</v>
      </c>
      <c r="AZ175" s="3">
        <f t="shared" si="886"/>
        <v>0</v>
      </c>
      <c r="BA175" s="3">
        <f t="shared" si="886"/>
        <v>0</v>
      </c>
      <c r="BB175" s="3">
        <f t="shared" si="886"/>
        <v>0</v>
      </c>
      <c r="BC175" s="3">
        <f t="shared" si="886"/>
        <v>0</v>
      </c>
      <c r="BD175" s="3">
        <f t="shared" si="886"/>
        <v>0</v>
      </c>
      <c r="BE175" s="3">
        <f t="shared" si="886"/>
        <v>0</v>
      </c>
      <c r="BF175" s="3">
        <f t="shared" si="886"/>
        <v>0</v>
      </c>
      <c r="BG175" s="3">
        <f t="shared" si="886"/>
        <v>0</v>
      </c>
      <c r="BH175" s="3">
        <f t="shared" si="886"/>
        <v>0</v>
      </c>
      <c r="BI175" s="3">
        <f t="shared" si="886"/>
        <v>0</v>
      </c>
      <c r="BJ175" s="208">
        <f t="shared" si="886"/>
        <v>0</v>
      </c>
      <c r="BK175" s="93">
        <f t="shared" si="798"/>
        <v>0</v>
      </c>
      <c r="BL175" s="136"/>
      <c r="BM175">
        <f t="shared" ref="BM175:BS175" si="887">BM31+BM47+BM63+BM79+BM95+BM143+BM159</f>
        <v>0</v>
      </c>
      <c r="BN175">
        <f t="shared" si="887"/>
        <v>380</v>
      </c>
      <c r="BO175">
        <f t="shared" si="887"/>
        <v>0</v>
      </c>
      <c r="BP175">
        <f t="shared" si="887"/>
        <v>0</v>
      </c>
      <c r="BQ175">
        <f t="shared" si="887"/>
        <v>0</v>
      </c>
      <c r="BR175">
        <f t="shared" si="887"/>
        <v>0</v>
      </c>
      <c r="BS175">
        <f t="shared" si="887"/>
        <v>0</v>
      </c>
      <c r="BU175">
        <f t="shared" ref="BU175:CA175" si="888">BU31+BU47+BU63+BU79+BU95+BU143+BU159</f>
        <v>568829</v>
      </c>
      <c r="BV175">
        <f t="shared" si="888"/>
        <v>0</v>
      </c>
      <c r="BW175">
        <f t="shared" si="888"/>
        <v>0</v>
      </c>
      <c r="BX175">
        <f t="shared" si="888"/>
        <v>0</v>
      </c>
      <c r="BY175">
        <f t="shared" si="888"/>
        <v>0</v>
      </c>
      <c r="BZ175">
        <f t="shared" si="888"/>
        <v>0</v>
      </c>
      <c r="CA175">
        <f t="shared" si="888"/>
        <v>0</v>
      </c>
      <c r="CC175">
        <f t="shared" ref="CC175:CI175" si="889">CC31+CC47+CC63+CC79+CC95+CC143+CC159</f>
        <v>0</v>
      </c>
      <c r="CD175">
        <f t="shared" si="889"/>
        <v>0</v>
      </c>
      <c r="CE175">
        <f t="shared" si="889"/>
        <v>0</v>
      </c>
      <c r="CF175">
        <f t="shared" si="889"/>
        <v>0</v>
      </c>
      <c r="CG175">
        <f t="shared" si="889"/>
        <v>0</v>
      </c>
      <c r="CH175">
        <f t="shared" si="889"/>
        <v>0</v>
      </c>
      <c r="CI175">
        <f t="shared" si="889"/>
        <v>0</v>
      </c>
      <c r="CK175">
        <f t="shared" ref="CK175:CQ175" si="890">CK31+CK47+CK63+CK79+CK95+CK143+CK159</f>
        <v>0</v>
      </c>
      <c r="CL175">
        <f t="shared" si="890"/>
        <v>0</v>
      </c>
      <c r="CM175">
        <f t="shared" si="890"/>
        <v>0</v>
      </c>
      <c r="CN175">
        <f t="shared" si="890"/>
        <v>0</v>
      </c>
      <c r="CO175">
        <f t="shared" si="890"/>
        <v>0</v>
      </c>
      <c r="CP175">
        <f t="shared" si="890"/>
        <v>0</v>
      </c>
      <c r="CQ175">
        <f t="shared" si="890"/>
        <v>0</v>
      </c>
    </row>
    <row r="176" spans="1:95" ht="15" thickBot="1" x14ac:dyDescent="0.35">
      <c r="A176" s="611"/>
      <c r="B176" s="260" t="s">
        <v>184</v>
      </c>
      <c r="C176" s="3">
        <f t="shared" ref="C176:N176" si="891">C32+C48+C64+C80+C96+C144+C160</f>
        <v>0</v>
      </c>
      <c r="D176" s="3">
        <f t="shared" si="891"/>
        <v>0</v>
      </c>
      <c r="E176" s="3">
        <f t="shared" si="891"/>
        <v>21156</v>
      </c>
      <c r="F176" s="3">
        <f t="shared" si="891"/>
        <v>0</v>
      </c>
      <c r="G176" s="3">
        <f t="shared" si="891"/>
        <v>0</v>
      </c>
      <c r="H176" s="3">
        <f t="shared" si="891"/>
        <v>0</v>
      </c>
      <c r="I176" s="3">
        <f t="shared" si="891"/>
        <v>0</v>
      </c>
      <c r="J176" s="3">
        <f t="shared" si="891"/>
        <v>0</v>
      </c>
      <c r="K176" s="3">
        <f t="shared" si="891"/>
        <v>21156</v>
      </c>
      <c r="L176" s="3">
        <f t="shared" si="891"/>
        <v>0</v>
      </c>
      <c r="M176" s="3">
        <f t="shared" si="891"/>
        <v>0</v>
      </c>
      <c r="N176" s="208">
        <f t="shared" si="891"/>
        <v>21156</v>
      </c>
      <c r="O176" s="93">
        <f t="shared" si="792"/>
        <v>63468</v>
      </c>
      <c r="P176" s="457" t="s">
        <v>195</v>
      </c>
      <c r="Q176" s="611"/>
      <c r="R176" s="260" t="s">
        <v>184</v>
      </c>
      <c r="S176" s="3">
        <f t="shared" ref="S176:AD176" si="892">S32+S48+S64+S80+S96+S144+S160</f>
        <v>0</v>
      </c>
      <c r="T176" s="3">
        <f t="shared" si="892"/>
        <v>0</v>
      </c>
      <c r="U176" s="3">
        <f t="shared" si="892"/>
        <v>0</v>
      </c>
      <c r="V176" s="3">
        <f t="shared" si="892"/>
        <v>0</v>
      </c>
      <c r="W176" s="3">
        <f t="shared" si="892"/>
        <v>0</v>
      </c>
      <c r="X176" s="3">
        <f t="shared" si="892"/>
        <v>0</v>
      </c>
      <c r="Y176" s="3">
        <f t="shared" si="892"/>
        <v>0</v>
      </c>
      <c r="Z176" s="3">
        <f t="shared" si="892"/>
        <v>0</v>
      </c>
      <c r="AA176" s="3">
        <f t="shared" si="892"/>
        <v>0</v>
      </c>
      <c r="AB176" s="3">
        <f t="shared" si="892"/>
        <v>0</v>
      </c>
      <c r="AC176" s="3">
        <f t="shared" si="892"/>
        <v>0</v>
      </c>
      <c r="AD176" s="208">
        <f t="shared" si="892"/>
        <v>264087</v>
      </c>
      <c r="AE176" s="93">
        <f t="shared" si="794"/>
        <v>264087</v>
      </c>
      <c r="AF176" s="457" t="s">
        <v>195</v>
      </c>
      <c r="AG176" s="611"/>
      <c r="AH176" s="260" t="s">
        <v>184</v>
      </c>
      <c r="AI176" s="3">
        <f t="shared" ref="AI176:AT176" si="893">AI32+AI48+AI64+AI80+AI96+AI144+AI160</f>
        <v>0</v>
      </c>
      <c r="AJ176" s="3">
        <f t="shared" si="893"/>
        <v>0</v>
      </c>
      <c r="AK176" s="3">
        <f t="shared" si="893"/>
        <v>0</v>
      </c>
      <c r="AL176" s="3">
        <f t="shared" si="893"/>
        <v>0</v>
      </c>
      <c r="AM176" s="3">
        <f t="shared" si="893"/>
        <v>0</v>
      </c>
      <c r="AN176" s="3">
        <f t="shared" si="893"/>
        <v>0</v>
      </c>
      <c r="AO176" s="3">
        <f t="shared" si="893"/>
        <v>0</v>
      </c>
      <c r="AP176" s="3">
        <f t="shared" si="893"/>
        <v>0</v>
      </c>
      <c r="AQ176" s="3">
        <f t="shared" si="893"/>
        <v>0</v>
      </c>
      <c r="AR176" s="3">
        <f t="shared" si="893"/>
        <v>0</v>
      </c>
      <c r="AS176" s="3">
        <f t="shared" si="893"/>
        <v>0</v>
      </c>
      <c r="AT176" s="208">
        <f t="shared" si="893"/>
        <v>0</v>
      </c>
      <c r="AU176" s="93">
        <f t="shared" si="796"/>
        <v>0</v>
      </c>
      <c r="AV176" s="457" t="s">
        <v>195</v>
      </c>
      <c r="AW176" s="611"/>
      <c r="AX176" s="260" t="s">
        <v>184</v>
      </c>
      <c r="AY176" s="3">
        <f t="shared" ref="AY176:BJ176" si="894">AY32+AY48+AY64+AY80+AY96+AY144+AY160</f>
        <v>0</v>
      </c>
      <c r="AZ176" s="3">
        <f t="shared" si="894"/>
        <v>0</v>
      </c>
      <c r="BA176" s="3">
        <f t="shared" si="894"/>
        <v>0</v>
      </c>
      <c r="BB176" s="3">
        <f t="shared" si="894"/>
        <v>0</v>
      </c>
      <c r="BC176" s="3">
        <f t="shared" si="894"/>
        <v>0</v>
      </c>
      <c r="BD176" s="3">
        <f t="shared" si="894"/>
        <v>0</v>
      </c>
      <c r="BE176" s="3">
        <f t="shared" si="894"/>
        <v>0</v>
      </c>
      <c r="BF176" s="3">
        <f t="shared" si="894"/>
        <v>0</v>
      </c>
      <c r="BG176" s="3">
        <f t="shared" si="894"/>
        <v>0</v>
      </c>
      <c r="BH176" s="3">
        <f t="shared" si="894"/>
        <v>0</v>
      </c>
      <c r="BI176" s="3">
        <f t="shared" si="894"/>
        <v>0</v>
      </c>
      <c r="BJ176" s="208">
        <f t="shared" si="894"/>
        <v>0</v>
      </c>
      <c r="BK176" s="93">
        <f t="shared" si="798"/>
        <v>0</v>
      </c>
      <c r="BL176" s="457" t="s">
        <v>195</v>
      </c>
      <c r="BM176">
        <f t="shared" ref="BM176:BS176" si="895">BM32+BM48+BM64+BM80+BM96+BM144+BM160</f>
        <v>0</v>
      </c>
      <c r="BN176">
        <f t="shared" si="895"/>
        <v>21156</v>
      </c>
      <c r="BO176">
        <f t="shared" si="895"/>
        <v>0</v>
      </c>
      <c r="BP176">
        <f t="shared" si="895"/>
        <v>0</v>
      </c>
      <c r="BQ176">
        <f t="shared" si="895"/>
        <v>0</v>
      </c>
      <c r="BR176">
        <f t="shared" si="895"/>
        <v>0</v>
      </c>
      <c r="BS176">
        <f t="shared" si="895"/>
        <v>0</v>
      </c>
      <c r="BU176">
        <f t="shared" ref="BU176:CA176" si="896">BU32+BU48+BU64+BU80+BU96+BU144+BU160</f>
        <v>264087</v>
      </c>
      <c r="BV176">
        <f t="shared" si="896"/>
        <v>0</v>
      </c>
      <c r="BW176">
        <f t="shared" si="896"/>
        <v>0</v>
      </c>
      <c r="BX176">
        <f t="shared" si="896"/>
        <v>0</v>
      </c>
      <c r="BY176">
        <f t="shared" si="896"/>
        <v>0</v>
      </c>
      <c r="BZ176">
        <f t="shared" si="896"/>
        <v>0</v>
      </c>
      <c r="CA176">
        <f t="shared" si="896"/>
        <v>0</v>
      </c>
      <c r="CC176">
        <f t="shared" ref="CC176:CI176" si="897">CC32+CC48+CC64+CC80+CC96+CC144+CC160</f>
        <v>0</v>
      </c>
      <c r="CD176">
        <f t="shared" si="897"/>
        <v>0</v>
      </c>
      <c r="CE176">
        <f t="shared" si="897"/>
        <v>0</v>
      </c>
      <c r="CF176">
        <f t="shared" si="897"/>
        <v>0</v>
      </c>
      <c r="CG176">
        <f t="shared" si="897"/>
        <v>0</v>
      </c>
      <c r="CH176">
        <f t="shared" si="897"/>
        <v>0</v>
      </c>
      <c r="CI176">
        <f t="shared" si="897"/>
        <v>0</v>
      </c>
      <c r="CK176">
        <f t="shared" ref="CK176:CQ176" si="898">CK32+CK48+CK64+CK80+CK96+CK144+CK160</f>
        <v>0</v>
      </c>
      <c r="CL176">
        <f t="shared" si="898"/>
        <v>0</v>
      </c>
      <c r="CM176">
        <f t="shared" si="898"/>
        <v>0</v>
      </c>
      <c r="CN176">
        <f t="shared" si="898"/>
        <v>0</v>
      </c>
      <c r="CO176">
        <f t="shared" si="898"/>
        <v>0</v>
      </c>
      <c r="CP176">
        <f t="shared" si="898"/>
        <v>0</v>
      </c>
      <c r="CQ176">
        <f t="shared" si="898"/>
        <v>0</v>
      </c>
    </row>
    <row r="177" spans="1:95" ht="15" thickBot="1" x14ac:dyDescent="0.35">
      <c r="B177" s="261" t="s">
        <v>139</v>
      </c>
      <c r="C177" s="252">
        <f>SUM(C164:C176)</f>
        <v>864295</v>
      </c>
      <c r="D177" s="252">
        <f t="shared" ref="D177" si="899">SUM(D164:D176)</f>
        <v>1060608.03632</v>
      </c>
      <c r="E177" s="252">
        <f t="shared" ref="E177" si="900">SUM(E164:E176)</f>
        <v>1090046</v>
      </c>
      <c r="F177" s="252">
        <f t="shared" ref="F177" si="901">SUM(F164:F176)</f>
        <v>3122101</v>
      </c>
      <c r="G177" s="252">
        <f t="shared" ref="G177" si="902">SUM(G164:G176)</f>
        <v>1895026</v>
      </c>
      <c r="H177" s="252">
        <f t="shared" ref="H177" si="903">SUM(H164:H176)</f>
        <v>1652712</v>
      </c>
      <c r="I177" s="252">
        <f t="shared" ref="I177" si="904">SUM(I164:I176)</f>
        <v>2439835.44</v>
      </c>
      <c r="J177" s="252">
        <f t="shared" ref="J177" si="905">SUM(J164:J176)</f>
        <v>1246265.24</v>
      </c>
      <c r="K177" s="252">
        <f t="shared" ref="K177" si="906">SUM(K164:K176)</f>
        <v>1851678</v>
      </c>
      <c r="L177" s="252">
        <f t="shared" ref="L177" si="907">SUM(L164:L176)</f>
        <v>2236583.5</v>
      </c>
      <c r="M177" s="252">
        <f t="shared" ref="M177" si="908">SUM(M164:M176)</f>
        <v>2945392.88</v>
      </c>
      <c r="N177" s="263">
        <f t="shared" ref="N177" si="909">SUM(N164:N176)</f>
        <v>13468313.91</v>
      </c>
      <c r="O177" s="96">
        <f t="shared" si="792"/>
        <v>33872857.00632</v>
      </c>
      <c r="P177" s="456">
        <f>SUM(C20:N32,C36:N48,C52:N64,C68:N80,C84:N96,C132:N144,C148:N160)</f>
        <v>33872857.00632</v>
      </c>
      <c r="Q177" s="97"/>
      <c r="R177" s="261" t="s">
        <v>139</v>
      </c>
      <c r="S177" s="252">
        <f>SUM(S164:S176)</f>
        <v>1690793</v>
      </c>
      <c r="T177" s="252">
        <f t="shared" ref="T177" si="910">SUM(T164:T176)</f>
        <v>2390183</v>
      </c>
      <c r="U177" s="252">
        <f t="shared" ref="U177" si="911">SUM(U164:U176)</f>
        <v>2406956</v>
      </c>
      <c r="V177" s="252">
        <f t="shared" ref="V177" si="912">SUM(V164:V176)</f>
        <v>3164728</v>
      </c>
      <c r="W177" s="252">
        <f t="shared" ref="W177" si="913">SUM(W164:W176)</f>
        <v>5926588</v>
      </c>
      <c r="X177" s="252">
        <f t="shared" ref="X177" si="914">SUM(X164:X176)</f>
        <v>5399934</v>
      </c>
      <c r="Y177" s="252">
        <f t="shared" ref="Y177" si="915">SUM(Y164:Y176)</f>
        <v>4394339.7</v>
      </c>
      <c r="Z177" s="252">
        <f t="shared" ref="Z177" si="916">SUM(Z164:Z176)</f>
        <v>6621276</v>
      </c>
      <c r="AA177" s="252">
        <f t="shared" ref="AA177" si="917">SUM(AA164:AA176)</f>
        <v>5161889</v>
      </c>
      <c r="AB177" s="252">
        <f t="shared" ref="AB177" si="918">SUM(AB164:AB176)</f>
        <v>7878411</v>
      </c>
      <c r="AC177" s="252">
        <f t="shared" ref="AC177" si="919">SUM(AC164:AC176)</f>
        <v>10370369.57</v>
      </c>
      <c r="AD177" s="263">
        <f t="shared" ref="AD177" si="920">SUM(AD164:AD176)</f>
        <v>30544160</v>
      </c>
      <c r="AE177" s="96">
        <f t="shared" si="794"/>
        <v>85949627.270000011</v>
      </c>
      <c r="AF177" s="456">
        <f>SUM(S20:AD32,S36:AD48,S52:AD64,S68:AD80,S84:AD96,S132:AD144,S148:AD160)</f>
        <v>85949627.269999996</v>
      </c>
      <c r="AG177" s="97"/>
      <c r="AH177" s="261" t="s">
        <v>139</v>
      </c>
      <c r="AI177" s="252">
        <f>SUM(AI164:AI176)</f>
        <v>2603313</v>
      </c>
      <c r="AJ177" s="252">
        <f t="shared" ref="AJ177" si="921">SUM(AJ164:AJ176)</f>
        <v>104987</v>
      </c>
      <c r="AK177" s="252">
        <f t="shared" ref="AK177" si="922">SUM(AK164:AK176)</f>
        <v>112479</v>
      </c>
      <c r="AL177" s="252">
        <f t="shared" ref="AL177" si="923">SUM(AL164:AL176)</f>
        <v>936162</v>
      </c>
      <c r="AM177" s="252">
        <f t="shared" ref="AM177" si="924">SUM(AM164:AM176)</f>
        <v>809537</v>
      </c>
      <c r="AN177" s="252">
        <f t="shared" ref="AN177" si="925">SUM(AN164:AN176)</f>
        <v>786624</v>
      </c>
      <c r="AO177" s="252">
        <f t="shared" ref="AO177" si="926">SUM(AO164:AO176)</f>
        <v>1787318</v>
      </c>
      <c r="AP177" s="252">
        <f t="shared" ref="AP177" si="927">SUM(AP164:AP176)</f>
        <v>1798736</v>
      </c>
      <c r="AQ177" s="252">
        <f t="shared" ref="AQ177" si="928">SUM(AQ164:AQ176)</f>
        <v>2491735</v>
      </c>
      <c r="AR177" s="252">
        <f t="shared" ref="AR177" si="929">SUM(AR164:AR176)</f>
        <v>3316654</v>
      </c>
      <c r="AS177" s="252">
        <f t="shared" ref="AS177" si="930">SUM(AS164:AS176)</f>
        <v>1380659</v>
      </c>
      <c r="AT177" s="263">
        <f t="shared" ref="AT177" si="931">SUM(AT164:AT176)</f>
        <v>7377799</v>
      </c>
      <c r="AU177" s="96">
        <f t="shared" si="796"/>
        <v>23506003</v>
      </c>
      <c r="AV177" s="456">
        <f>SUM(AI20:AT32,AI36:AT48,AI52:AT64,AI68:AT80,AI84:AT96,AI132:AT144,AI148:AT160)</f>
        <v>23506003</v>
      </c>
      <c r="AW177" s="97"/>
      <c r="AX177" s="261" t="s">
        <v>139</v>
      </c>
      <c r="AY177" s="252">
        <f>SUM(AY164:AY176)</f>
        <v>144648</v>
      </c>
      <c r="AZ177" s="252">
        <f t="shared" ref="AZ177" si="932">SUM(AZ164:AZ176)</f>
        <v>0</v>
      </c>
      <c r="BA177" s="252">
        <f t="shared" ref="BA177" si="933">SUM(BA164:BA176)</f>
        <v>0</v>
      </c>
      <c r="BB177" s="252">
        <f t="shared" ref="BB177" si="934">SUM(BB164:BB176)</f>
        <v>1018745</v>
      </c>
      <c r="BC177" s="252">
        <f t="shared" ref="BC177" si="935">SUM(BC164:BC176)</f>
        <v>83658</v>
      </c>
      <c r="BD177" s="252">
        <f t="shared" ref="BD177" si="936">SUM(BD164:BD176)</f>
        <v>0</v>
      </c>
      <c r="BE177" s="252">
        <f t="shared" ref="BE177" si="937">SUM(BE164:BE176)</f>
        <v>22149</v>
      </c>
      <c r="BF177" s="252">
        <f t="shared" ref="BF177" si="938">SUM(BF164:BF176)</f>
        <v>636229</v>
      </c>
      <c r="BG177" s="252">
        <f t="shared" ref="BG177" si="939">SUM(BG164:BG176)</f>
        <v>12533</v>
      </c>
      <c r="BH177" s="252">
        <f t="shared" ref="BH177" si="940">SUM(BH164:BH176)</f>
        <v>692475</v>
      </c>
      <c r="BI177" s="252">
        <f t="shared" ref="BI177" si="941">SUM(BI164:BI176)</f>
        <v>1135085</v>
      </c>
      <c r="BJ177" s="263">
        <f t="shared" ref="BJ177" si="942">SUM(BJ164:BJ176)</f>
        <v>546409</v>
      </c>
      <c r="BK177" s="96">
        <f t="shared" si="798"/>
        <v>4291931</v>
      </c>
      <c r="BL177" s="456">
        <f>SUM(AY20:BJ32,AY36:BJ48,AY52:BJ64,AY68:BJ80,AY84:BJ96,AY132:BJ144,AY148:BJ160)</f>
        <v>4291931</v>
      </c>
      <c r="BM177">
        <f t="shared" ref="BM177" si="943">SUM(BM164:BM176)</f>
        <v>3417430.91</v>
      </c>
      <c r="BN177">
        <f t="shared" ref="BN177" si="944">SUM(BN164:BN176)</f>
        <v>10050883</v>
      </c>
      <c r="BO177">
        <f t="shared" ref="BO177" si="945">SUM(BO164:BO176)</f>
        <v>0</v>
      </c>
      <c r="BP177">
        <f t="shared" ref="BP177" si="946">SUM(BP164:BP176)</f>
        <v>0</v>
      </c>
      <c r="BQ177">
        <f t="shared" ref="BQ177" si="947">SUM(BQ164:BQ176)</f>
        <v>0</v>
      </c>
      <c r="BR177">
        <f t="shared" ref="BR177" si="948">SUM(BR164:BR176)</f>
        <v>0</v>
      </c>
      <c r="BS177">
        <f t="shared" ref="BS177" si="949">SUM(BS164:BS176)</f>
        <v>0</v>
      </c>
      <c r="BU177">
        <f t="shared" ref="BU177" si="950">SUM(BU164:BU176)</f>
        <v>7916123</v>
      </c>
      <c r="BV177">
        <f t="shared" ref="BV177" si="951">SUM(BV164:BV176)</f>
        <v>22628037</v>
      </c>
      <c r="BW177">
        <f t="shared" ref="BW177" si="952">SUM(BW164:BW176)</f>
        <v>0</v>
      </c>
      <c r="BX177">
        <f t="shared" ref="BX177" si="953">SUM(BX164:BX176)</f>
        <v>0</v>
      </c>
      <c r="BY177">
        <f t="shared" ref="BY177" si="954">SUM(BY164:BY176)</f>
        <v>0</v>
      </c>
      <c r="BZ177">
        <f t="shared" ref="BZ177" si="955">SUM(BZ164:BZ176)</f>
        <v>0</v>
      </c>
      <c r="CA177">
        <f t="shared" ref="CA177" si="956">SUM(CA164:CA176)</f>
        <v>0</v>
      </c>
      <c r="CC177">
        <f t="shared" ref="CC177" si="957">SUM(CC164:CC176)</f>
        <v>291408</v>
      </c>
      <c r="CD177">
        <f t="shared" ref="CD177" si="958">SUM(CD164:CD176)</f>
        <v>7086391</v>
      </c>
      <c r="CE177">
        <f t="shared" ref="CE177" si="959">SUM(CE164:CE176)</f>
        <v>0</v>
      </c>
      <c r="CF177">
        <f t="shared" ref="CF177" si="960">SUM(CF164:CF176)</f>
        <v>0</v>
      </c>
      <c r="CG177">
        <f t="shared" ref="CG177" si="961">SUM(CG164:CG176)</f>
        <v>0</v>
      </c>
      <c r="CH177">
        <f t="shared" ref="CH177" si="962">SUM(CH164:CH176)</f>
        <v>0</v>
      </c>
      <c r="CI177">
        <f t="shared" ref="CI177" si="963">SUM(CI164:CI176)</f>
        <v>0</v>
      </c>
      <c r="CK177">
        <f t="shared" ref="CK177" si="964">SUM(CK164:CK176)</f>
        <v>536046</v>
      </c>
      <c r="CL177">
        <f t="shared" ref="CL177" si="965">SUM(CL164:CL176)</f>
        <v>10363</v>
      </c>
      <c r="CM177">
        <f t="shared" ref="CM177" si="966">SUM(CM164:CM176)</f>
        <v>0</v>
      </c>
      <c r="CN177">
        <f t="shared" ref="CN177" si="967">SUM(CN164:CN176)</f>
        <v>0</v>
      </c>
      <c r="CO177">
        <f t="shared" ref="CO177" si="968">SUM(CO164:CO176)</f>
        <v>0</v>
      </c>
      <c r="CP177">
        <f t="shared" ref="CP177" si="969">SUM(CP164:CP176)</f>
        <v>0</v>
      </c>
      <c r="CQ177">
        <f t="shared" ref="CQ177" si="970">SUM(CQ164:CQ176)</f>
        <v>0</v>
      </c>
    </row>
    <row r="178" spans="1:95" ht="15" thickBot="1" x14ac:dyDescent="0.35">
      <c r="P178" s="136"/>
      <c r="Q178" s="97"/>
      <c r="AF178" s="136"/>
      <c r="AG178" s="97"/>
      <c r="AV178" s="136"/>
      <c r="AW178" s="97"/>
      <c r="BL178" s="136"/>
    </row>
    <row r="179" spans="1:95" ht="15" thickBot="1" x14ac:dyDescent="0.35">
      <c r="B179" s="247" t="s">
        <v>117</v>
      </c>
      <c r="C179" s="248">
        <v>43850</v>
      </c>
      <c r="D179" s="248">
        <v>43882</v>
      </c>
      <c r="E179" s="248">
        <v>43914</v>
      </c>
      <c r="F179" s="248">
        <v>43946</v>
      </c>
      <c r="G179" s="248">
        <v>43978</v>
      </c>
      <c r="H179" s="248">
        <v>44010</v>
      </c>
      <c r="I179" s="248">
        <v>44042</v>
      </c>
      <c r="J179" s="248">
        <v>44074</v>
      </c>
      <c r="K179" s="248">
        <v>44076</v>
      </c>
      <c r="L179" s="248">
        <v>44107</v>
      </c>
      <c r="M179" s="248">
        <v>44140</v>
      </c>
      <c r="N179" s="255" t="s">
        <v>126</v>
      </c>
      <c r="O179" s="249" t="s">
        <v>44</v>
      </c>
      <c r="P179" s="136"/>
      <c r="Q179" s="97"/>
      <c r="R179" s="247" t="s">
        <v>117</v>
      </c>
      <c r="S179" s="248">
        <v>43850</v>
      </c>
      <c r="T179" s="248">
        <v>43882</v>
      </c>
      <c r="U179" s="248">
        <v>43914</v>
      </c>
      <c r="V179" s="248">
        <v>43946</v>
      </c>
      <c r="W179" s="248">
        <v>43978</v>
      </c>
      <c r="X179" s="248">
        <v>44010</v>
      </c>
      <c r="Y179" s="248">
        <v>44042</v>
      </c>
      <c r="Z179" s="248">
        <v>44074</v>
      </c>
      <c r="AA179" s="248">
        <v>44076</v>
      </c>
      <c r="AB179" s="248">
        <v>44107</v>
      </c>
      <c r="AC179" s="248">
        <v>44140</v>
      </c>
      <c r="AD179" s="255" t="s">
        <v>126</v>
      </c>
      <c r="AE179" s="249" t="s">
        <v>44</v>
      </c>
      <c r="AF179" s="136"/>
      <c r="AG179" s="97"/>
      <c r="AH179" s="247" t="s">
        <v>117</v>
      </c>
      <c r="AI179" s="248">
        <v>43850</v>
      </c>
      <c r="AJ179" s="248">
        <v>43882</v>
      </c>
      <c r="AK179" s="248">
        <v>43914</v>
      </c>
      <c r="AL179" s="248">
        <v>43946</v>
      </c>
      <c r="AM179" s="248">
        <v>43978</v>
      </c>
      <c r="AN179" s="248">
        <v>44010</v>
      </c>
      <c r="AO179" s="248">
        <v>44042</v>
      </c>
      <c r="AP179" s="248">
        <v>44074</v>
      </c>
      <c r="AQ179" s="248">
        <v>44076</v>
      </c>
      <c r="AR179" s="248">
        <v>44107</v>
      </c>
      <c r="AS179" s="248">
        <v>44140</v>
      </c>
      <c r="AT179" s="255" t="s">
        <v>126</v>
      </c>
      <c r="AU179" s="249" t="s">
        <v>44</v>
      </c>
      <c r="AV179" s="136"/>
      <c r="AW179" s="97"/>
      <c r="AX179" s="247" t="s">
        <v>117</v>
      </c>
      <c r="AY179" s="248">
        <v>43850</v>
      </c>
      <c r="AZ179" s="248">
        <v>43882</v>
      </c>
      <c r="BA179" s="248">
        <v>43914</v>
      </c>
      <c r="BB179" s="248">
        <v>43946</v>
      </c>
      <c r="BC179" s="248">
        <v>43978</v>
      </c>
      <c r="BD179" s="248">
        <v>44010</v>
      </c>
      <c r="BE179" s="248">
        <v>44042</v>
      </c>
      <c r="BF179" s="248">
        <v>44074</v>
      </c>
      <c r="BG179" s="248">
        <v>44076</v>
      </c>
      <c r="BH179" s="248">
        <v>44107</v>
      </c>
      <c r="BI179" s="248">
        <v>44140</v>
      </c>
      <c r="BJ179" s="255" t="s">
        <v>126</v>
      </c>
      <c r="BK179" s="249" t="s">
        <v>44</v>
      </c>
      <c r="BL179" s="136"/>
      <c r="BM179" s="48">
        <v>44166</v>
      </c>
      <c r="BN179" s="48">
        <v>44197</v>
      </c>
      <c r="BO179" s="48">
        <v>44228</v>
      </c>
      <c r="BP179" s="48">
        <v>44256</v>
      </c>
      <c r="BQ179" s="48">
        <v>44287</v>
      </c>
      <c r="BR179" s="48">
        <v>44317</v>
      </c>
      <c r="BS179" s="48">
        <v>44348</v>
      </c>
      <c r="BU179" s="48">
        <v>44166</v>
      </c>
      <c r="BV179" s="48">
        <v>44197</v>
      </c>
      <c r="BW179" s="48">
        <v>44228</v>
      </c>
      <c r="BX179" s="48">
        <v>44256</v>
      </c>
      <c r="BY179" s="48">
        <v>44287</v>
      </c>
      <c r="BZ179" s="48">
        <v>44317</v>
      </c>
      <c r="CA179" s="48">
        <v>44348</v>
      </c>
      <c r="CC179" s="48">
        <v>44166</v>
      </c>
      <c r="CD179" s="48">
        <v>44197</v>
      </c>
      <c r="CE179" s="48">
        <v>44228</v>
      </c>
      <c r="CF179" s="48">
        <v>44256</v>
      </c>
      <c r="CG179" s="48">
        <v>44287</v>
      </c>
      <c r="CH179" s="48">
        <v>44317</v>
      </c>
      <c r="CI179" s="48">
        <v>44348</v>
      </c>
      <c r="CK179" s="48">
        <v>44166</v>
      </c>
      <c r="CL179" s="48">
        <v>44197</v>
      </c>
      <c r="CM179" s="48">
        <v>44228</v>
      </c>
      <c r="CN179" s="48">
        <v>44256</v>
      </c>
      <c r="CO179" s="48">
        <v>44287</v>
      </c>
      <c r="CP179" s="48">
        <v>44317</v>
      </c>
      <c r="CQ179" s="48">
        <v>44348</v>
      </c>
    </row>
    <row r="180" spans="1:95" ht="15" customHeight="1" x14ac:dyDescent="0.3">
      <c r="A180" s="603" t="s">
        <v>196</v>
      </c>
      <c r="B180" s="260" t="s">
        <v>172</v>
      </c>
      <c r="C180" s="3">
        <f>C4+C116</f>
        <v>0</v>
      </c>
      <c r="D180" s="3">
        <f t="shared" ref="D180:N180" si="971">D4+D116</f>
        <v>0</v>
      </c>
      <c r="E180" s="3">
        <f t="shared" si="971"/>
        <v>0</v>
      </c>
      <c r="F180" s="3">
        <f t="shared" si="971"/>
        <v>0</v>
      </c>
      <c r="G180" s="3">
        <f t="shared" si="971"/>
        <v>0</v>
      </c>
      <c r="H180" s="3">
        <f t="shared" si="971"/>
        <v>0</v>
      </c>
      <c r="I180" s="3">
        <f t="shared" si="971"/>
        <v>0</v>
      </c>
      <c r="J180" s="3">
        <f t="shared" si="971"/>
        <v>0</v>
      </c>
      <c r="K180" s="3">
        <f t="shared" si="971"/>
        <v>0</v>
      </c>
      <c r="L180" s="3">
        <f t="shared" si="971"/>
        <v>0</v>
      </c>
      <c r="M180" s="3">
        <f t="shared" si="971"/>
        <v>0</v>
      </c>
      <c r="N180" s="208">
        <f t="shared" si="971"/>
        <v>0</v>
      </c>
      <c r="O180" s="93">
        <f t="shared" ref="O180:O193" si="972">SUM(C180:N180)</f>
        <v>0</v>
      </c>
      <c r="P180" s="136"/>
      <c r="Q180" s="603" t="s">
        <v>196</v>
      </c>
      <c r="R180" s="260" t="s">
        <v>172</v>
      </c>
      <c r="S180" s="3">
        <f>S4+S116</f>
        <v>0</v>
      </c>
      <c r="T180" s="3">
        <f t="shared" ref="T180:AD180" si="973">T4+T116</f>
        <v>0</v>
      </c>
      <c r="U180" s="3">
        <f t="shared" si="973"/>
        <v>0</v>
      </c>
      <c r="V180" s="3">
        <f t="shared" si="973"/>
        <v>0</v>
      </c>
      <c r="W180" s="3">
        <f t="shared" si="973"/>
        <v>0</v>
      </c>
      <c r="X180" s="3">
        <f t="shared" si="973"/>
        <v>0</v>
      </c>
      <c r="Y180" s="3">
        <f t="shared" si="973"/>
        <v>0</v>
      </c>
      <c r="Z180" s="3">
        <f t="shared" si="973"/>
        <v>0</v>
      </c>
      <c r="AA180" s="3">
        <f t="shared" si="973"/>
        <v>0</v>
      </c>
      <c r="AB180" s="3">
        <f t="shared" si="973"/>
        <v>0</v>
      </c>
      <c r="AC180" s="3">
        <f t="shared" si="973"/>
        <v>0</v>
      </c>
      <c r="AD180" s="208">
        <f t="shared" si="973"/>
        <v>0</v>
      </c>
      <c r="AE180" s="93">
        <f t="shared" ref="AE180:AE193" si="974">SUM(S180:AD180)</f>
        <v>0</v>
      </c>
      <c r="AF180" s="136"/>
      <c r="AG180" s="603" t="s">
        <v>196</v>
      </c>
      <c r="AH180" s="260" t="s">
        <v>172</v>
      </c>
      <c r="AI180" s="3">
        <f>AI4+AI116</f>
        <v>0</v>
      </c>
      <c r="AJ180" s="3">
        <f t="shared" ref="AJ180:AT180" si="975">AJ4+AJ116</f>
        <v>0</v>
      </c>
      <c r="AK180" s="3">
        <f t="shared" si="975"/>
        <v>0</v>
      </c>
      <c r="AL180" s="3">
        <f t="shared" si="975"/>
        <v>0</v>
      </c>
      <c r="AM180" s="3">
        <f t="shared" si="975"/>
        <v>0</v>
      </c>
      <c r="AN180" s="3">
        <f t="shared" si="975"/>
        <v>0</v>
      </c>
      <c r="AO180" s="3">
        <f t="shared" si="975"/>
        <v>0</v>
      </c>
      <c r="AP180" s="3">
        <f t="shared" si="975"/>
        <v>0</v>
      </c>
      <c r="AQ180" s="3">
        <f t="shared" si="975"/>
        <v>0</v>
      </c>
      <c r="AR180" s="3">
        <f t="shared" si="975"/>
        <v>0</v>
      </c>
      <c r="AS180" s="3">
        <f t="shared" si="975"/>
        <v>0</v>
      </c>
      <c r="AT180" s="208">
        <f t="shared" si="975"/>
        <v>0</v>
      </c>
      <c r="AU180" s="93">
        <f t="shared" ref="AU180:AU193" si="976">SUM(AI180:AT180)</f>
        <v>0</v>
      </c>
      <c r="AV180" s="136"/>
      <c r="AW180" s="603" t="s">
        <v>196</v>
      </c>
      <c r="AX180" s="260" t="s">
        <v>172</v>
      </c>
      <c r="AY180" s="3">
        <f>AY4+AY116</f>
        <v>0</v>
      </c>
      <c r="AZ180" s="3">
        <f t="shared" ref="AZ180:BJ180" si="977">AZ4+AZ116</f>
        <v>0</v>
      </c>
      <c r="BA180" s="3">
        <f t="shared" si="977"/>
        <v>0</v>
      </c>
      <c r="BB180" s="3">
        <f t="shared" si="977"/>
        <v>0</v>
      </c>
      <c r="BC180" s="3">
        <f t="shared" si="977"/>
        <v>0</v>
      </c>
      <c r="BD180" s="3">
        <f t="shared" si="977"/>
        <v>0</v>
      </c>
      <c r="BE180" s="3">
        <f t="shared" si="977"/>
        <v>0</v>
      </c>
      <c r="BF180" s="3">
        <f t="shared" si="977"/>
        <v>0</v>
      </c>
      <c r="BG180" s="3">
        <f t="shared" si="977"/>
        <v>0</v>
      </c>
      <c r="BH180" s="3">
        <f t="shared" si="977"/>
        <v>0</v>
      </c>
      <c r="BI180" s="3">
        <f t="shared" si="977"/>
        <v>0</v>
      </c>
      <c r="BJ180" s="208">
        <f t="shared" si="977"/>
        <v>0</v>
      </c>
      <c r="BK180" s="93">
        <f t="shared" ref="BK180:BK193" si="978">SUM(AY180:BJ180)</f>
        <v>0</v>
      </c>
      <c r="BL180" s="136"/>
      <c r="BM180">
        <f t="shared" ref="BM180" si="979">BM4+BM116</f>
        <v>0</v>
      </c>
      <c r="BN180">
        <f t="shared" ref="BN180:BS180" si="980">BN4+BN116</f>
        <v>0</v>
      </c>
      <c r="BO180">
        <f t="shared" si="980"/>
        <v>0</v>
      </c>
      <c r="BP180">
        <f t="shared" si="980"/>
        <v>0</v>
      </c>
      <c r="BQ180">
        <f t="shared" si="980"/>
        <v>0</v>
      </c>
      <c r="BR180">
        <f t="shared" si="980"/>
        <v>0</v>
      </c>
      <c r="BS180">
        <f t="shared" si="980"/>
        <v>0</v>
      </c>
      <c r="BU180">
        <f t="shared" ref="BU180:CA180" si="981">BU4+BU116</f>
        <v>0</v>
      </c>
      <c r="BV180">
        <f t="shared" si="981"/>
        <v>0</v>
      </c>
      <c r="BW180">
        <f t="shared" si="981"/>
        <v>0</v>
      </c>
      <c r="BX180">
        <f t="shared" si="981"/>
        <v>0</v>
      </c>
      <c r="BY180">
        <f t="shared" si="981"/>
        <v>0</v>
      </c>
      <c r="BZ180">
        <f t="shared" si="981"/>
        <v>0</v>
      </c>
      <c r="CA180">
        <f t="shared" si="981"/>
        <v>0</v>
      </c>
      <c r="CC180">
        <f t="shared" ref="CC180:CI180" si="982">CC4+CC116</f>
        <v>0</v>
      </c>
      <c r="CD180">
        <f t="shared" si="982"/>
        <v>0</v>
      </c>
      <c r="CE180">
        <f t="shared" si="982"/>
        <v>0</v>
      </c>
      <c r="CF180">
        <f t="shared" si="982"/>
        <v>0</v>
      </c>
      <c r="CG180">
        <f t="shared" si="982"/>
        <v>0</v>
      </c>
      <c r="CH180">
        <f t="shared" si="982"/>
        <v>0</v>
      </c>
      <c r="CI180">
        <f t="shared" si="982"/>
        <v>0</v>
      </c>
      <c r="CK180">
        <f t="shared" ref="CK180:CQ180" si="983">CK4+CK116</f>
        <v>0</v>
      </c>
      <c r="CL180">
        <f t="shared" si="983"/>
        <v>0</v>
      </c>
      <c r="CM180">
        <f t="shared" si="983"/>
        <v>0</v>
      </c>
      <c r="CN180">
        <f t="shared" si="983"/>
        <v>0</v>
      </c>
      <c r="CO180">
        <f t="shared" si="983"/>
        <v>0</v>
      </c>
      <c r="CP180">
        <f t="shared" si="983"/>
        <v>0</v>
      </c>
      <c r="CQ180">
        <f t="shared" si="983"/>
        <v>0</v>
      </c>
    </row>
    <row r="181" spans="1:95" x14ac:dyDescent="0.3">
      <c r="A181" s="604"/>
      <c r="B181" s="260" t="s">
        <v>173</v>
      </c>
      <c r="C181" s="3">
        <f t="shared" ref="C181:N181" si="984">C5+C117</f>
        <v>0</v>
      </c>
      <c r="D181" s="3">
        <f t="shared" si="984"/>
        <v>0</v>
      </c>
      <c r="E181" s="3">
        <f t="shared" si="984"/>
        <v>0</v>
      </c>
      <c r="F181" s="3">
        <f t="shared" si="984"/>
        <v>0</v>
      </c>
      <c r="G181" s="3">
        <f t="shared" si="984"/>
        <v>0</v>
      </c>
      <c r="H181" s="3">
        <f t="shared" si="984"/>
        <v>0</v>
      </c>
      <c r="I181" s="3">
        <f t="shared" si="984"/>
        <v>0</v>
      </c>
      <c r="J181" s="3">
        <f t="shared" si="984"/>
        <v>0</v>
      </c>
      <c r="K181" s="3">
        <f t="shared" si="984"/>
        <v>0</v>
      </c>
      <c r="L181" s="3">
        <f t="shared" si="984"/>
        <v>0</v>
      </c>
      <c r="M181" s="3">
        <f t="shared" si="984"/>
        <v>0</v>
      </c>
      <c r="N181" s="208">
        <f t="shared" si="984"/>
        <v>0</v>
      </c>
      <c r="O181" s="93">
        <f t="shared" si="972"/>
        <v>0</v>
      </c>
      <c r="P181" s="136"/>
      <c r="Q181" s="604"/>
      <c r="R181" s="260" t="s">
        <v>173</v>
      </c>
      <c r="S181" s="3">
        <f t="shared" ref="S181:AD181" si="985">S5+S117</f>
        <v>0</v>
      </c>
      <c r="T181" s="3">
        <f t="shared" si="985"/>
        <v>0</v>
      </c>
      <c r="U181" s="3">
        <f t="shared" si="985"/>
        <v>0</v>
      </c>
      <c r="V181" s="3">
        <f t="shared" si="985"/>
        <v>0</v>
      </c>
      <c r="W181" s="3">
        <f t="shared" si="985"/>
        <v>0</v>
      </c>
      <c r="X181" s="3">
        <f t="shared" si="985"/>
        <v>0</v>
      </c>
      <c r="Y181" s="3">
        <f t="shared" si="985"/>
        <v>0</v>
      </c>
      <c r="Z181" s="3">
        <f t="shared" si="985"/>
        <v>0</v>
      </c>
      <c r="AA181" s="3">
        <f t="shared" si="985"/>
        <v>0</v>
      </c>
      <c r="AB181" s="3">
        <f t="shared" si="985"/>
        <v>0</v>
      </c>
      <c r="AC181" s="3">
        <f t="shared" si="985"/>
        <v>0</v>
      </c>
      <c r="AD181" s="208">
        <f t="shared" si="985"/>
        <v>0</v>
      </c>
      <c r="AE181" s="93">
        <f t="shared" si="974"/>
        <v>0</v>
      </c>
      <c r="AF181" s="136"/>
      <c r="AG181" s="604"/>
      <c r="AH181" s="260" t="s">
        <v>173</v>
      </c>
      <c r="AI181" s="3">
        <f t="shared" ref="AI181:AT181" si="986">AI5+AI117</f>
        <v>0</v>
      </c>
      <c r="AJ181" s="3">
        <f t="shared" si="986"/>
        <v>0</v>
      </c>
      <c r="AK181" s="3">
        <f t="shared" si="986"/>
        <v>0</v>
      </c>
      <c r="AL181" s="3">
        <f t="shared" si="986"/>
        <v>0</v>
      </c>
      <c r="AM181" s="3">
        <f t="shared" si="986"/>
        <v>0</v>
      </c>
      <c r="AN181" s="3">
        <f t="shared" si="986"/>
        <v>0</v>
      </c>
      <c r="AO181" s="3">
        <f t="shared" si="986"/>
        <v>0</v>
      </c>
      <c r="AP181" s="3">
        <f t="shared" si="986"/>
        <v>0</v>
      </c>
      <c r="AQ181" s="3">
        <f t="shared" si="986"/>
        <v>0</v>
      </c>
      <c r="AR181" s="3">
        <f t="shared" si="986"/>
        <v>0</v>
      </c>
      <c r="AS181" s="3">
        <f t="shared" si="986"/>
        <v>0</v>
      </c>
      <c r="AT181" s="208">
        <f t="shared" si="986"/>
        <v>0</v>
      </c>
      <c r="AU181" s="93">
        <f t="shared" si="976"/>
        <v>0</v>
      </c>
      <c r="AV181" s="136"/>
      <c r="AW181" s="604"/>
      <c r="AX181" s="260" t="s">
        <v>173</v>
      </c>
      <c r="AY181" s="3">
        <f t="shared" ref="AY181:BJ181" si="987">AY5+AY117</f>
        <v>0</v>
      </c>
      <c r="AZ181" s="3">
        <f t="shared" si="987"/>
        <v>0</v>
      </c>
      <c r="BA181" s="3">
        <f t="shared" si="987"/>
        <v>0</v>
      </c>
      <c r="BB181" s="3">
        <f t="shared" si="987"/>
        <v>0</v>
      </c>
      <c r="BC181" s="3">
        <f t="shared" si="987"/>
        <v>0</v>
      </c>
      <c r="BD181" s="3">
        <f t="shared" si="987"/>
        <v>0</v>
      </c>
      <c r="BE181" s="3">
        <f t="shared" si="987"/>
        <v>0</v>
      </c>
      <c r="BF181" s="3">
        <f t="shared" si="987"/>
        <v>0</v>
      </c>
      <c r="BG181" s="3">
        <f t="shared" si="987"/>
        <v>0</v>
      </c>
      <c r="BH181" s="3">
        <f t="shared" si="987"/>
        <v>0</v>
      </c>
      <c r="BI181" s="3">
        <f t="shared" si="987"/>
        <v>0</v>
      </c>
      <c r="BJ181" s="208">
        <f t="shared" si="987"/>
        <v>0</v>
      </c>
      <c r="BK181" s="93">
        <f t="shared" si="978"/>
        <v>0</v>
      </c>
      <c r="BL181" s="136"/>
      <c r="BM181">
        <f t="shared" ref="BM181" si="988">BM5+BM117</f>
        <v>0</v>
      </c>
      <c r="BN181">
        <f t="shared" ref="BN181:BS181" si="989">BN5+BN117</f>
        <v>0</v>
      </c>
      <c r="BO181">
        <f t="shared" si="989"/>
        <v>0</v>
      </c>
      <c r="BP181">
        <f t="shared" si="989"/>
        <v>0</v>
      </c>
      <c r="BQ181">
        <f t="shared" si="989"/>
        <v>0</v>
      </c>
      <c r="BR181">
        <f t="shared" si="989"/>
        <v>0</v>
      </c>
      <c r="BS181">
        <f t="shared" si="989"/>
        <v>0</v>
      </c>
      <c r="BU181">
        <f t="shared" ref="BU181:CA181" si="990">BU5+BU117</f>
        <v>0</v>
      </c>
      <c r="BV181">
        <f t="shared" si="990"/>
        <v>0</v>
      </c>
      <c r="BW181">
        <f t="shared" si="990"/>
        <v>0</v>
      </c>
      <c r="BX181">
        <f t="shared" si="990"/>
        <v>0</v>
      </c>
      <c r="BY181">
        <f t="shared" si="990"/>
        <v>0</v>
      </c>
      <c r="BZ181">
        <f t="shared" si="990"/>
        <v>0</v>
      </c>
      <c r="CA181">
        <f t="shared" si="990"/>
        <v>0</v>
      </c>
      <c r="CC181">
        <f t="shared" ref="CC181:CI181" si="991">CC5+CC117</f>
        <v>0</v>
      </c>
      <c r="CD181">
        <f t="shared" si="991"/>
        <v>0</v>
      </c>
      <c r="CE181">
        <f t="shared" si="991"/>
        <v>0</v>
      </c>
      <c r="CF181">
        <f t="shared" si="991"/>
        <v>0</v>
      </c>
      <c r="CG181">
        <f t="shared" si="991"/>
        <v>0</v>
      </c>
      <c r="CH181">
        <f t="shared" si="991"/>
        <v>0</v>
      </c>
      <c r="CI181">
        <f t="shared" si="991"/>
        <v>0</v>
      </c>
      <c r="CK181">
        <f t="shared" ref="CK181:CQ181" si="992">CK5+CK117</f>
        <v>0</v>
      </c>
      <c r="CL181">
        <f t="shared" si="992"/>
        <v>0</v>
      </c>
      <c r="CM181">
        <f t="shared" si="992"/>
        <v>0</v>
      </c>
      <c r="CN181">
        <f t="shared" si="992"/>
        <v>0</v>
      </c>
      <c r="CO181">
        <f t="shared" si="992"/>
        <v>0</v>
      </c>
      <c r="CP181">
        <f t="shared" si="992"/>
        <v>0</v>
      </c>
      <c r="CQ181">
        <f t="shared" si="992"/>
        <v>0</v>
      </c>
    </row>
    <row r="182" spans="1:95" x14ac:dyDescent="0.3">
      <c r="A182" s="604"/>
      <c r="B182" s="260" t="s">
        <v>174</v>
      </c>
      <c r="C182" s="3">
        <f t="shared" ref="C182:N182" si="993">C6+C118</f>
        <v>0</v>
      </c>
      <c r="D182" s="3">
        <f t="shared" si="993"/>
        <v>0</v>
      </c>
      <c r="E182" s="3">
        <f t="shared" si="993"/>
        <v>0</v>
      </c>
      <c r="F182" s="3">
        <f t="shared" si="993"/>
        <v>0</v>
      </c>
      <c r="G182" s="3">
        <f t="shared" si="993"/>
        <v>0</v>
      </c>
      <c r="H182" s="3">
        <f t="shared" si="993"/>
        <v>0</v>
      </c>
      <c r="I182" s="3">
        <f t="shared" si="993"/>
        <v>0</v>
      </c>
      <c r="J182" s="3">
        <f t="shared" si="993"/>
        <v>0</v>
      </c>
      <c r="K182" s="3">
        <f t="shared" si="993"/>
        <v>0</v>
      </c>
      <c r="L182" s="3">
        <f t="shared" si="993"/>
        <v>0</v>
      </c>
      <c r="M182" s="3">
        <f t="shared" si="993"/>
        <v>0</v>
      </c>
      <c r="N182" s="208">
        <f t="shared" si="993"/>
        <v>0</v>
      </c>
      <c r="O182" s="93">
        <f t="shared" si="972"/>
        <v>0</v>
      </c>
      <c r="P182" s="136"/>
      <c r="Q182" s="604"/>
      <c r="R182" s="260" t="s">
        <v>174</v>
      </c>
      <c r="S182" s="3">
        <f t="shared" ref="S182:AD182" si="994">S6+S118</f>
        <v>0</v>
      </c>
      <c r="T182" s="3">
        <f t="shared" si="994"/>
        <v>0</v>
      </c>
      <c r="U182" s="3">
        <f t="shared" si="994"/>
        <v>0</v>
      </c>
      <c r="V182" s="3">
        <f t="shared" si="994"/>
        <v>0</v>
      </c>
      <c r="W182" s="3">
        <f t="shared" si="994"/>
        <v>0</v>
      </c>
      <c r="X182" s="3">
        <f t="shared" si="994"/>
        <v>0</v>
      </c>
      <c r="Y182" s="3">
        <f t="shared" si="994"/>
        <v>0</v>
      </c>
      <c r="Z182" s="3">
        <f t="shared" si="994"/>
        <v>0</v>
      </c>
      <c r="AA182" s="3">
        <f t="shared" si="994"/>
        <v>0</v>
      </c>
      <c r="AB182" s="3">
        <f t="shared" si="994"/>
        <v>0</v>
      </c>
      <c r="AC182" s="3">
        <f t="shared" si="994"/>
        <v>0</v>
      </c>
      <c r="AD182" s="208">
        <f t="shared" si="994"/>
        <v>0</v>
      </c>
      <c r="AE182" s="93">
        <f t="shared" si="974"/>
        <v>0</v>
      </c>
      <c r="AF182" s="136"/>
      <c r="AG182" s="604"/>
      <c r="AH182" s="260" t="s">
        <v>174</v>
      </c>
      <c r="AI182" s="3">
        <f t="shared" ref="AI182:AT182" si="995">AI6+AI118</f>
        <v>0</v>
      </c>
      <c r="AJ182" s="3">
        <f t="shared" si="995"/>
        <v>0</v>
      </c>
      <c r="AK182" s="3">
        <f t="shared" si="995"/>
        <v>0</v>
      </c>
      <c r="AL182" s="3">
        <f t="shared" si="995"/>
        <v>0</v>
      </c>
      <c r="AM182" s="3">
        <f t="shared" si="995"/>
        <v>0</v>
      </c>
      <c r="AN182" s="3">
        <f t="shared" si="995"/>
        <v>0</v>
      </c>
      <c r="AO182" s="3">
        <f t="shared" si="995"/>
        <v>0</v>
      </c>
      <c r="AP182" s="3">
        <f t="shared" si="995"/>
        <v>0</v>
      </c>
      <c r="AQ182" s="3">
        <f t="shared" si="995"/>
        <v>0</v>
      </c>
      <c r="AR182" s="3">
        <f t="shared" si="995"/>
        <v>0</v>
      </c>
      <c r="AS182" s="3">
        <f t="shared" si="995"/>
        <v>0</v>
      </c>
      <c r="AT182" s="208">
        <f t="shared" si="995"/>
        <v>0</v>
      </c>
      <c r="AU182" s="93">
        <f t="shared" si="976"/>
        <v>0</v>
      </c>
      <c r="AV182" s="136"/>
      <c r="AW182" s="604"/>
      <c r="AX182" s="260" t="s">
        <v>174</v>
      </c>
      <c r="AY182" s="3">
        <f t="shared" ref="AY182:BJ182" si="996">AY6+AY118</f>
        <v>0</v>
      </c>
      <c r="AZ182" s="3">
        <f t="shared" si="996"/>
        <v>0</v>
      </c>
      <c r="BA182" s="3">
        <f t="shared" si="996"/>
        <v>0</v>
      </c>
      <c r="BB182" s="3">
        <f t="shared" si="996"/>
        <v>0</v>
      </c>
      <c r="BC182" s="3">
        <f t="shared" si="996"/>
        <v>0</v>
      </c>
      <c r="BD182" s="3">
        <f t="shared" si="996"/>
        <v>0</v>
      </c>
      <c r="BE182" s="3">
        <f t="shared" si="996"/>
        <v>0</v>
      </c>
      <c r="BF182" s="3">
        <f t="shared" si="996"/>
        <v>0</v>
      </c>
      <c r="BG182" s="3">
        <f t="shared" si="996"/>
        <v>0</v>
      </c>
      <c r="BH182" s="3">
        <f t="shared" si="996"/>
        <v>0</v>
      </c>
      <c r="BI182" s="3">
        <f t="shared" si="996"/>
        <v>0</v>
      </c>
      <c r="BJ182" s="208">
        <f t="shared" si="996"/>
        <v>0</v>
      </c>
      <c r="BK182" s="93">
        <f t="shared" si="978"/>
        <v>0</v>
      </c>
      <c r="BL182" s="136"/>
      <c r="BM182">
        <f t="shared" ref="BM182" si="997">BM6+BM118</f>
        <v>0</v>
      </c>
      <c r="BN182">
        <f t="shared" ref="BN182:BS182" si="998">BN6+BN118</f>
        <v>0</v>
      </c>
      <c r="BO182">
        <f t="shared" si="998"/>
        <v>0</v>
      </c>
      <c r="BP182">
        <f t="shared" si="998"/>
        <v>0</v>
      </c>
      <c r="BQ182">
        <f t="shared" si="998"/>
        <v>0</v>
      </c>
      <c r="BR182">
        <f t="shared" si="998"/>
        <v>0</v>
      </c>
      <c r="BS182">
        <f t="shared" si="998"/>
        <v>0</v>
      </c>
      <c r="BU182">
        <f t="shared" ref="BU182:CA182" si="999">BU6+BU118</f>
        <v>0</v>
      </c>
      <c r="BV182">
        <f t="shared" si="999"/>
        <v>0</v>
      </c>
      <c r="BW182">
        <f t="shared" si="999"/>
        <v>0</v>
      </c>
      <c r="BX182">
        <f t="shared" si="999"/>
        <v>0</v>
      </c>
      <c r="BY182">
        <f t="shared" si="999"/>
        <v>0</v>
      </c>
      <c r="BZ182">
        <f t="shared" si="999"/>
        <v>0</v>
      </c>
      <c r="CA182">
        <f t="shared" si="999"/>
        <v>0</v>
      </c>
      <c r="CC182">
        <f t="shared" ref="CC182:CI182" si="1000">CC6+CC118</f>
        <v>0</v>
      </c>
      <c r="CD182">
        <f t="shared" si="1000"/>
        <v>0</v>
      </c>
      <c r="CE182">
        <f t="shared" si="1000"/>
        <v>0</v>
      </c>
      <c r="CF182">
        <f t="shared" si="1000"/>
        <v>0</v>
      </c>
      <c r="CG182">
        <f t="shared" si="1000"/>
        <v>0</v>
      </c>
      <c r="CH182">
        <f t="shared" si="1000"/>
        <v>0</v>
      </c>
      <c r="CI182">
        <f t="shared" si="1000"/>
        <v>0</v>
      </c>
      <c r="CK182">
        <f t="shared" ref="CK182:CQ182" si="1001">CK6+CK118</f>
        <v>0</v>
      </c>
      <c r="CL182">
        <f t="shared" si="1001"/>
        <v>0</v>
      </c>
      <c r="CM182">
        <f t="shared" si="1001"/>
        <v>0</v>
      </c>
      <c r="CN182">
        <f t="shared" si="1001"/>
        <v>0</v>
      </c>
      <c r="CO182">
        <f t="shared" si="1001"/>
        <v>0</v>
      </c>
      <c r="CP182">
        <f t="shared" si="1001"/>
        <v>0</v>
      </c>
      <c r="CQ182">
        <f t="shared" si="1001"/>
        <v>0</v>
      </c>
    </row>
    <row r="183" spans="1:95" x14ac:dyDescent="0.3">
      <c r="A183" s="604"/>
      <c r="B183" s="260" t="s">
        <v>175</v>
      </c>
      <c r="C183" s="3">
        <f t="shared" ref="C183:N183" si="1002">C7+C119</f>
        <v>0</v>
      </c>
      <c r="D183" s="3">
        <f t="shared" si="1002"/>
        <v>0</v>
      </c>
      <c r="E183" s="3">
        <f t="shared" si="1002"/>
        <v>0</v>
      </c>
      <c r="F183" s="3">
        <f t="shared" si="1002"/>
        <v>0</v>
      </c>
      <c r="G183" s="3">
        <f t="shared" si="1002"/>
        <v>0</v>
      </c>
      <c r="H183" s="3">
        <f t="shared" si="1002"/>
        <v>0</v>
      </c>
      <c r="I183" s="3">
        <f t="shared" si="1002"/>
        <v>0</v>
      </c>
      <c r="J183" s="3">
        <f t="shared" si="1002"/>
        <v>0</v>
      </c>
      <c r="K183" s="3">
        <f t="shared" si="1002"/>
        <v>0</v>
      </c>
      <c r="L183" s="3">
        <f t="shared" si="1002"/>
        <v>0</v>
      </c>
      <c r="M183" s="3">
        <f t="shared" si="1002"/>
        <v>0</v>
      </c>
      <c r="N183" s="208">
        <f t="shared" si="1002"/>
        <v>0</v>
      </c>
      <c r="O183" s="93">
        <f t="shared" si="972"/>
        <v>0</v>
      </c>
      <c r="P183" s="136"/>
      <c r="Q183" s="604"/>
      <c r="R183" s="260" t="s">
        <v>175</v>
      </c>
      <c r="S183" s="3">
        <f t="shared" ref="S183:AD183" si="1003">S7+S119</f>
        <v>0</v>
      </c>
      <c r="T183" s="3">
        <f t="shared" si="1003"/>
        <v>0</v>
      </c>
      <c r="U183" s="3">
        <f t="shared" si="1003"/>
        <v>0</v>
      </c>
      <c r="V183" s="3">
        <f t="shared" si="1003"/>
        <v>0</v>
      </c>
      <c r="W183" s="3">
        <f t="shared" si="1003"/>
        <v>0</v>
      </c>
      <c r="X183" s="3">
        <f t="shared" si="1003"/>
        <v>0</v>
      </c>
      <c r="Y183" s="3">
        <f t="shared" si="1003"/>
        <v>0</v>
      </c>
      <c r="Z183" s="3">
        <f t="shared" si="1003"/>
        <v>0</v>
      </c>
      <c r="AA183" s="3">
        <f t="shared" si="1003"/>
        <v>0</v>
      </c>
      <c r="AB183" s="3">
        <f t="shared" si="1003"/>
        <v>0</v>
      </c>
      <c r="AC183" s="3">
        <f t="shared" si="1003"/>
        <v>0</v>
      </c>
      <c r="AD183" s="208">
        <f t="shared" si="1003"/>
        <v>0</v>
      </c>
      <c r="AE183" s="93">
        <f t="shared" si="974"/>
        <v>0</v>
      </c>
      <c r="AF183" s="136"/>
      <c r="AG183" s="604"/>
      <c r="AH183" s="260" t="s">
        <v>175</v>
      </c>
      <c r="AI183" s="3">
        <f t="shared" ref="AI183:AT183" si="1004">AI7+AI119</f>
        <v>0</v>
      </c>
      <c r="AJ183" s="3">
        <f t="shared" si="1004"/>
        <v>0</v>
      </c>
      <c r="AK183" s="3">
        <f t="shared" si="1004"/>
        <v>0</v>
      </c>
      <c r="AL183" s="3">
        <f t="shared" si="1004"/>
        <v>0</v>
      </c>
      <c r="AM183" s="3">
        <f t="shared" si="1004"/>
        <v>0</v>
      </c>
      <c r="AN183" s="3">
        <f t="shared" si="1004"/>
        <v>0</v>
      </c>
      <c r="AO183" s="3">
        <f t="shared" si="1004"/>
        <v>0</v>
      </c>
      <c r="AP183" s="3">
        <f t="shared" si="1004"/>
        <v>0</v>
      </c>
      <c r="AQ183" s="3">
        <f t="shared" si="1004"/>
        <v>0</v>
      </c>
      <c r="AR183" s="3">
        <f t="shared" si="1004"/>
        <v>0</v>
      </c>
      <c r="AS183" s="3">
        <f t="shared" si="1004"/>
        <v>0</v>
      </c>
      <c r="AT183" s="208">
        <f t="shared" si="1004"/>
        <v>0</v>
      </c>
      <c r="AU183" s="93">
        <f t="shared" si="976"/>
        <v>0</v>
      </c>
      <c r="AV183" s="136"/>
      <c r="AW183" s="604"/>
      <c r="AX183" s="260" t="s">
        <v>175</v>
      </c>
      <c r="AY183" s="3">
        <f t="shared" ref="AY183:BJ183" si="1005">AY7+AY119</f>
        <v>0</v>
      </c>
      <c r="AZ183" s="3">
        <f t="shared" si="1005"/>
        <v>0</v>
      </c>
      <c r="BA183" s="3">
        <f t="shared" si="1005"/>
        <v>0</v>
      </c>
      <c r="BB183" s="3">
        <f t="shared" si="1005"/>
        <v>0</v>
      </c>
      <c r="BC183" s="3">
        <f t="shared" si="1005"/>
        <v>0</v>
      </c>
      <c r="BD183" s="3">
        <f t="shared" si="1005"/>
        <v>0</v>
      </c>
      <c r="BE183" s="3">
        <f t="shared" si="1005"/>
        <v>0</v>
      </c>
      <c r="BF183" s="3">
        <f t="shared" si="1005"/>
        <v>0</v>
      </c>
      <c r="BG183" s="3">
        <f t="shared" si="1005"/>
        <v>0</v>
      </c>
      <c r="BH183" s="3">
        <f t="shared" si="1005"/>
        <v>0</v>
      </c>
      <c r="BI183" s="3">
        <f t="shared" si="1005"/>
        <v>0</v>
      </c>
      <c r="BJ183" s="208">
        <f t="shared" si="1005"/>
        <v>0</v>
      </c>
      <c r="BK183" s="93">
        <f t="shared" si="978"/>
        <v>0</v>
      </c>
      <c r="BL183" s="136"/>
      <c r="BM183">
        <f t="shared" ref="BM183" si="1006">BM7+BM119</f>
        <v>0</v>
      </c>
      <c r="BN183">
        <f t="shared" ref="BN183:BS183" si="1007">BN7+BN119</f>
        <v>0</v>
      </c>
      <c r="BO183">
        <f t="shared" si="1007"/>
        <v>0</v>
      </c>
      <c r="BP183">
        <f t="shared" si="1007"/>
        <v>0</v>
      </c>
      <c r="BQ183">
        <f t="shared" si="1007"/>
        <v>0</v>
      </c>
      <c r="BR183">
        <f t="shared" si="1007"/>
        <v>0</v>
      </c>
      <c r="BS183">
        <f t="shared" si="1007"/>
        <v>0</v>
      </c>
      <c r="BU183">
        <f t="shared" ref="BU183:CA183" si="1008">BU7+BU119</f>
        <v>0</v>
      </c>
      <c r="BV183">
        <f t="shared" si="1008"/>
        <v>0</v>
      </c>
      <c r="BW183">
        <f t="shared" si="1008"/>
        <v>0</v>
      </c>
      <c r="BX183">
        <f t="shared" si="1008"/>
        <v>0</v>
      </c>
      <c r="BY183">
        <f t="shared" si="1008"/>
        <v>0</v>
      </c>
      <c r="BZ183">
        <f t="shared" si="1008"/>
        <v>0</v>
      </c>
      <c r="CA183">
        <f t="shared" si="1008"/>
        <v>0</v>
      </c>
      <c r="CC183">
        <f t="shared" ref="CC183:CI183" si="1009">CC7+CC119</f>
        <v>0</v>
      </c>
      <c r="CD183">
        <f t="shared" si="1009"/>
        <v>0</v>
      </c>
      <c r="CE183">
        <f t="shared" si="1009"/>
        <v>0</v>
      </c>
      <c r="CF183">
        <f t="shared" si="1009"/>
        <v>0</v>
      </c>
      <c r="CG183">
        <f t="shared" si="1009"/>
        <v>0</v>
      </c>
      <c r="CH183">
        <f t="shared" si="1009"/>
        <v>0</v>
      </c>
      <c r="CI183">
        <f t="shared" si="1009"/>
        <v>0</v>
      </c>
      <c r="CK183">
        <f t="shared" ref="CK183:CQ183" si="1010">CK7+CK119</f>
        <v>0</v>
      </c>
      <c r="CL183">
        <f t="shared" si="1010"/>
        <v>0</v>
      </c>
      <c r="CM183">
        <f t="shared" si="1010"/>
        <v>0</v>
      </c>
      <c r="CN183">
        <f t="shared" si="1010"/>
        <v>0</v>
      </c>
      <c r="CO183">
        <f t="shared" si="1010"/>
        <v>0</v>
      </c>
      <c r="CP183">
        <f t="shared" si="1010"/>
        <v>0</v>
      </c>
      <c r="CQ183">
        <f t="shared" si="1010"/>
        <v>0</v>
      </c>
    </row>
    <row r="184" spans="1:95" x14ac:dyDescent="0.3">
      <c r="A184" s="604"/>
      <c r="B184" s="260" t="s">
        <v>176</v>
      </c>
      <c r="C184" s="3">
        <f t="shared" ref="C184:N184" si="1011">C8+C120</f>
        <v>0</v>
      </c>
      <c r="D184" s="3">
        <f t="shared" si="1011"/>
        <v>0</v>
      </c>
      <c r="E184" s="3">
        <f t="shared" si="1011"/>
        <v>0</v>
      </c>
      <c r="F184" s="3">
        <f t="shared" si="1011"/>
        <v>18023.28</v>
      </c>
      <c r="G184" s="3">
        <f t="shared" si="1011"/>
        <v>0</v>
      </c>
      <c r="H184" s="3">
        <f t="shared" si="1011"/>
        <v>0</v>
      </c>
      <c r="I184" s="3">
        <f t="shared" si="1011"/>
        <v>0</v>
      </c>
      <c r="J184" s="3">
        <f t="shared" si="1011"/>
        <v>0</v>
      </c>
      <c r="K184" s="3">
        <f t="shared" si="1011"/>
        <v>0</v>
      </c>
      <c r="L184" s="3">
        <f t="shared" si="1011"/>
        <v>117698.04</v>
      </c>
      <c r="M184" s="3">
        <f t="shared" si="1011"/>
        <v>4201.68</v>
      </c>
      <c r="N184" s="208">
        <f t="shared" si="1011"/>
        <v>0</v>
      </c>
      <c r="O184" s="93">
        <f t="shared" si="972"/>
        <v>139923</v>
      </c>
      <c r="P184" s="136"/>
      <c r="Q184" s="604"/>
      <c r="R184" s="260" t="s">
        <v>176</v>
      </c>
      <c r="S184" s="3">
        <f t="shared" ref="S184:AD184" si="1012">S8+S120</f>
        <v>0</v>
      </c>
      <c r="T184" s="3">
        <f t="shared" si="1012"/>
        <v>0</v>
      </c>
      <c r="U184" s="3">
        <f t="shared" si="1012"/>
        <v>0</v>
      </c>
      <c r="V184" s="3">
        <f t="shared" si="1012"/>
        <v>0</v>
      </c>
      <c r="W184" s="3">
        <f t="shared" si="1012"/>
        <v>0</v>
      </c>
      <c r="X184" s="3">
        <f t="shared" si="1012"/>
        <v>0</v>
      </c>
      <c r="Y184" s="3">
        <f t="shared" si="1012"/>
        <v>0</v>
      </c>
      <c r="Z184" s="3">
        <f t="shared" si="1012"/>
        <v>0</v>
      </c>
      <c r="AA184" s="3">
        <f t="shared" si="1012"/>
        <v>0</v>
      </c>
      <c r="AB184" s="3">
        <f t="shared" si="1012"/>
        <v>0</v>
      </c>
      <c r="AC184" s="3">
        <f t="shared" si="1012"/>
        <v>0</v>
      </c>
      <c r="AD184" s="208">
        <f t="shared" si="1012"/>
        <v>0</v>
      </c>
      <c r="AE184" s="93">
        <f t="shared" si="974"/>
        <v>0</v>
      </c>
      <c r="AF184" s="136"/>
      <c r="AG184" s="604"/>
      <c r="AH184" s="260" t="s">
        <v>176</v>
      </c>
      <c r="AI184" s="3">
        <f t="shared" ref="AI184:AT184" si="1013">AI8+AI120</f>
        <v>0</v>
      </c>
      <c r="AJ184" s="3">
        <f t="shared" si="1013"/>
        <v>0</v>
      </c>
      <c r="AK184" s="3">
        <f t="shared" si="1013"/>
        <v>0</v>
      </c>
      <c r="AL184" s="3">
        <f t="shared" si="1013"/>
        <v>0</v>
      </c>
      <c r="AM184" s="3">
        <f t="shared" si="1013"/>
        <v>0</v>
      </c>
      <c r="AN184" s="3">
        <f t="shared" si="1013"/>
        <v>0</v>
      </c>
      <c r="AO184" s="3">
        <f t="shared" si="1013"/>
        <v>0</v>
      </c>
      <c r="AP184" s="3">
        <f t="shared" si="1013"/>
        <v>0</v>
      </c>
      <c r="AQ184" s="3">
        <f t="shared" si="1013"/>
        <v>0</v>
      </c>
      <c r="AR184" s="3">
        <f t="shared" si="1013"/>
        <v>0</v>
      </c>
      <c r="AS184" s="3">
        <f t="shared" si="1013"/>
        <v>0</v>
      </c>
      <c r="AT184" s="208">
        <f t="shared" si="1013"/>
        <v>0</v>
      </c>
      <c r="AU184" s="93">
        <f t="shared" si="976"/>
        <v>0</v>
      </c>
      <c r="AV184" s="136"/>
      <c r="AW184" s="604"/>
      <c r="AX184" s="260" t="s">
        <v>176</v>
      </c>
      <c r="AY184" s="3">
        <f t="shared" ref="AY184:BJ184" si="1014">AY8+AY120</f>
        <v>0</v>
      </c>
      <c r="AZ184" s="3">
        <f t="shared" si="1014"/>
        <v>0</v>
      </c>
      <c r="BA184" s="3">
        <f t="shared" si="1014"/>
        <v>0</v>
      </c>
      <c r="BB184" s="3">
        <f t="shared" si="1014"/>
        <v>0</v>
      </c>
      <c r="BC184" s="3">
        <f t="shared" si="1014"/>
        <v>0</v>
      </c>
      <c r="BD184" s="3">
        <f t="shared" si="1014"/>
        <v>0</v>
      </c>
      <c r="BE184" s="3">
        <f t="shared" si="1014"/>
        <v>0</v>
      </c>
      <c r="BF184" s="3">
        <f t="shared" si="1014"/>
        <v>0</v>
      </c>
      <c r="BG184" s="3">
        <f t="shared" si="1014"/>
        <v>0</v>
      </c>
      <c r="BH184" s="3">
        <f t="shared" si="1014"/>
        <v>0</v>
      </c>
      <c r="BI184" s="3">
        <f t="shared" si="1014"/>
        <v>0</v>
      </c>
      <c r="BJ184" s="208">
        <f t="shared" si="1014"/>
        <v>0</v>
      </c>
      <c r="BK184" s="93">
        <f t="shared" si="978"/>
        <v>0</v>
      </c>
      <c r="BL184" s="136"/>
      <c r="BM184">
        <f t="shared" ref="BM184" si="1015">BM8+BM120</f>
        <v>0</v>
      </c>
      <c r="BN184">
        <f t="shared" ref="BN184:BS184" si="1016">BN8+BN120</f>
        <v>0</v>
      </c>
      <c r="BO184">
        <f t="shared" si="1016"/>
        <v>0</v>
      </c>
      <c r="BP184">
        <f t="shared" si="1016"/>
        <v>0</v>
      </c>
      <c r="BQ184">
        <f t="shared" si="1016"/>
        <v>0</v>
      </c>
      <c r="BR184">
        <f t="shared" si="1016"/>
        <v>0</v>
      </c>
      <c r="BS184">
        <f t="shared" si="1016"/>
        <v>0</v>
      </c>
      <c r="BU184">
        <f t="shared" ref="BU184:CA184" si="1017">BU8+BU120</f>
        <v>0</v>
      </c>
      <c r="BV184">
        <f t="shared" si="1017"/>
        <v>0</v>
      </c>
      <c r="BW184">
        <f t="shared" si="1017"/>
        <v>0</v>
      </c>
      <c r="BX184">
        <f t="shared" si="1017"/>
        <v>0</v>
      </c>
      <c r="BY184">
        <f t="shared" si="1017"/>
        <v>0</v>
      </c>
      <c r="BZ184">
        <f t="shared" si="1017"/>
        <v>0</v>
      </c>
      <c r="CA184">
        <f t="shared" si="1017"/>
        <v>0</v>
      </c>
      <c r="CC184">
        <f t="shared" ref="CC184:CI184" si="1018">CC8+CC120</f>
        <v>0</v>
      </c>
      <c r="CD184">
        <f t="shared" si="1018"/>
        <v>0</v>
      </c>
      <c r="CE184">
        <f t="shared" si="1018"/>
        <v>0</v>
      </c>
      <c r="CF184">
        <f t="shared" si="1018"/>
        <v>0</v>
      </c>
      <c r="CG184">
        <f t="shared" si="1018"/>
        <v>0</v>
      </c>
      <c r="CH184">
        <f t="shared" si="1018"/>
        <v>0</v>
      </c>
      <c r="CI184">
        <f t="shared" si="1018"/>
        <v>0</v>
      </c>
      <c r="CK184">
        <f t="shared" ref="CK184:CQ184" si="1019">CK8+CK120</f>
        <v>0</v>
      </c>
      <c r="CL184">
        <f t="shared" si="1019"/>
        <v>0</v>
      </c>
      <c r="CM184">
        <f t="shared" si="1019"/>
        <v>0</v>
      </c>
      <c r="CN184">
        <f t="shared" si="1019"/>
        <v>0</v>
      </c>
      <c r="CO184">
        <f t="shared" si="1019"/>
        <v>0</v>
      </c>
      <c r="CP184">
        <f t="shared" si="1019"/>
        <v>0</v>
      </c>
      <c r="CQ184">
        <f t="shared" si="1019"/>
        <v>0</v>
      </c>
    </row>
    <row r="185" spans="1:95" x14ac:dyDescent="0.3">
      <c r="A185" s="604"/>
      <c r="B185" s="260" t="s">
        <v>177</v>
      </c>
      <c r="C185" s="3">
        <f t="shared" ref="C185:N185" si="1020">C9+C121</f>
        <v>0</v>
      </c>
      <c r="D185" s="3">
        <f t="shared" si="1020"/>
        <v>0</v>
      </c>
      <c r="E185" s="3">
        <f t="shared" si="1020"/>
        <v>0</v>
      </c>
      <c r="F185" s="3">
        <f t="shared" si="1020"/>
        <v>0</v>
      </c>
      <c r="G185" s="3">
        <f t="shared" si="1020"/>
        <v>0</v>
      </c>
      <c r="H185" s="3">
        <f t="shared" si="1020"/>
        <v>0</v>
      </c>
      <c r="I185" s="3">
        <f t="shared" si="1020"/>
        <v>0</v>
      </c>
      <c r="J185" s="3">
        <f t="shared" si="1020"/>
        <v>0</v>
      </c>
      <c r="K185" s="3">
        <f t="shared" si="1020"/>
        <v>0</v>
      </c>
      <c r="L185" s="3">
        <f t="shared" si="1020"/>
        <v>0</v>
      </c>
      <c r="M185" s="3">
        <f t="shared" si="1020"/>
        <v>0</v>
      </c>
      <c r="N185" s="208">
        <f t="shared" si="1020"/>
        <v>0</v>
      </c>
      <c r="O185" s="93">
        <f t="shared" si="972"/>
        <v>0</v>
      </c>
      <c r="P185" s="136"/>
      <c r="Q185" s="604"/>
      <c r="R185" s="260" t="s">
        <v>177</v>
      </c>
      <c r="S185" s="3">
        <f t="shared" ref="S185:AD185" si="1021">S9+S121</f>
        <v>0</v>
      </c>
      <c r="T185" s="3">
        <f t="shared" si="1021"/>
        <v>0</v>
      </c>
      <c r="U185" s="3">
        <f t="shared" si="1021"/>
        <v>0</v>
      </c>
      <c r="V185" s="3">
        <f t="shared" si="1021"/>
        <v>0</v>
      </c>
      <c r="W185" s="3">
        <f t="shared" si="1021"/>
        <v>0</v>
      </c>
      <c r="X185" s="3">
        <f t="shared" si="1021"/>
        <v>0</v>
      </c>
      <c r="Y185" s="3">
        <f t="shared" si="1021"/>
        <v>0</v>
      </c>
      <c r="Z185" s="3">
        <f t="shared" si="1021"/>
        <v>0</v>
      </c>
      <c r="AA185" s="3">
        <f t="shared" si="1021"/>
        <v>0</v>
      </c>
      <c r="AB185" s="3">
        <f t="shared" si="1021"/>
        <v>0</v>
      </c>
      <c r="AC185" s="3">
        <f t="shared" si="1021"/>
        <v>0</v>
      </c>
      <c r="AD185" s="208">
        <f t="shared" si="1021"/>
        <v>0</v>
      </c>
      <c r="AE185" s="93">
        <f t="shared" si="974"/>
        <v>0</v>
      </c>
      <c r="AF185" s="136"/>
      <c r="AG185" s="604"/>
      <c r="AH185" s="260" t="s">
        <v>177</v>
      </c>
      <c r="AI185" s="3">
        <f t="shared" ref="AI185:AT185" si="1022">AI9+AI121</f>
        <v>0</v>
      </c>
      <c r="AJ185" s="3">
        <f t="shared" si="1022"/>
        <v>0</v>
      </c>
      <c r="AK185" s="3">
        <f t="shared" si="1022"/>
        <v>0</v>
      </c>
      <c r="AL185" s="3">
        <f t="shared" si="1022"/>
        <v>0</v>
      </c>
      <c r="AM185" s="3">
        <f t="shared" si="1022"/>
        <v>0</v>
      </c>
      <c r="AN185" s="3">
        <f t="shared" si="1022"/>
        <v>0</v>
      </c>
      <c r="AO185" s="3">
        <f t="shared" si="1022"/>
        <v>0</v>
      </c>
      <c r="AP185" s="3">
        <f t="shared" si="1022"/>
        <v>0</v>
      </c>
      <c r="AQ185" s="3">
        <f t="shared" si="1022"/>
        <v>0</v>
      </c>
      <c r="AR185" s="3">
        <f t="shared" si="1022"/>
        <v>0</v>
      </c>
      <c r="AS185" s="3">
        <f t="shared" si="1022"/>
        <v>0</v>
      </c>
      <c r="AT185" s="208">
        <f t="shared" si="1022"/>
        <v>0</v>
      </c>
      <c r="AU185" s="93">
        <f t="shared" si="976"/>
        <v>0</v>
      </c>
      <c r="AV185" s="136"/>
      <c r="AW185" s="604"/>
      <c r="AX185" s="260" t="s">
        <v>177</v>
      </c>
      <c r="AY185" s="3">
        <f t="shared" ref="AY185:BJ185" si="1023">AY9+AY121</f>
        <v>0</v>
      </c>
      <c r="AZ185" s="3">
        <f t="shared" si="1023"/>
        <v>0</v>
      </c>
      <c r="BA185" s="3">
        <f t="shared" si="1023"/>
        <v>0</v>
      </c>
      <c r="BB185" s="3">
        <f t="shared" si="1023"/>
        <v>0</v>
      </c>
      <c r="BC185" s="3">
        <f t="shared" si="1023"/>
        <v>0</v>
      </c>
      <c r="BD185" s="3">
        <f t="shared" si="1023"/>
        <v>0</v>
      </c>
      <c r="BE185" s="3">
        <f t="shared" si="1023"/>
        <v>0</v>
      </c>
      <c r="BF185" s="3">
        <f t="shared" si="1023"/>
        <v>0</v>
      </c>
      <c r="BG185" s="3">
        <f t="shared" si="1023"/>
        <v>0</v>
      </c>
      <c r="BH185" s="3">
        <f t="shared" si="1023"/>
        <v>0</v>
      </c>
      <c r="BI185" s="3">
        <f t="shared" si="1023"/>
        <v>0</v>
      </c>
      <c r="BJ185" s="208">
        <f t="shared" si="1023"/>
        <v>0</v>
      </c>
      <c r="BK185" s="93">
        <f t="shared" si="978"/>
        <v>0</v>
      </c>
      <c r="BL185" s="136"/>
      <c r="BM185">
        <f t="shared" ref="BM185" si="1024">BM9+BM121</f>
        <v>0</v>
      </c>
      <c r="BN185">
        <f t="shared" ref="BN185:BS185" si="1025">BN9+BN121</f>
        <v>0</v>
      </c>
      <c r="BO185">
        <f t="shared" si="1025"/>
        <v>0</v>
      </c>
      <c r="BP185">
        <f t="shared" si="1025"/>
        <v>0</v>
      </c>
      <c r="BQ185">
        <f t="shared" si="1025"/>
        <v>0</v>
      </c>
      <c r="BR185">
        <f t="shared" si="1025"/>
        <v>0</v>
      </c>
      <c r="BS185">
        <f t="shared" si="1025"/>
        <v>0</v>
      </c>
      <c r="BU185">
        <f t="shared" ref="BU185:CA185" si="1026">BU9+BU121</f>
        <v>0</v>
      </c>
      <c r="BV185">
        <f t="shared" si="1026"/>
        <v>0</v>
      </c>
      <c r="BW185">
        <f t="shared" si="1026"/>
        <v>0</v>
      </c>
      <c r="BX185">
        <f t="shared" si="1026"/>
        <v>0</v>
      </c>
      <c r="BY185">
        <f t="shared" si="1026"/>
        <v>0</v>
      </c>
      <c r="BZ185">
        <f t="shared" si="1026"/>
        <v>0</v>
      </c>
      <c r="CA185">
        <f t="shared" si="1026"/>
        <v>0</v>
      </c>
      <c r="CC185">
        <f t="shared" ref="CC185:CI185" si="1027">CC9+CC121</f>
        <v>0</v>
      </c>
      <c r="CD185">
        <f t="shared" si="1027"/>
        <v>0</v>
      </c>
      <c r="CE185">
        <f t="shared" si="1027"/>
        <v>0</v>
      </c>
      <c r="CF185">
        <f t="shared" si="1027"/>
        <v>0</v>
      </c>
      <c r="CG185">
        <f t="shared" si="1027"/>
        <v>0</v>
      </c>
      <c r="CH185">
        <f t="shared" si="1027"/>
        <v>0</v>
      </c>
      <c r="CI185">
        <f t="shared" si="1027"/>
        <v>0</v>
      </c>
      <c r="CK185">
        <f t="shared" ref="CK185:CQ185" si="1028">CK9+CK121</f>
        <v>0</v>
      </c>
      <c r="CL185">
        <f t="shared" si="1028"/>
        <v>0</v>
      </c>
      <c r="CM185">
        <f t="shared" si="1028"/>
        <v>0</v>
      </c>
      <c r="CN185">
        <f t="shared" si="1028"/>
        <v>0</v>
      </c>
      <c r="CO185">
        <f t="shared" si="1028"/>
        <v>0</v>
      </c>
      <c r="CP185">
        <f t="shared" si="1028"/>
        <v>0</v>
      </c>
      <c r="CQ185">
        <f t="shared" si="1028"/>
        <v>0</v>
      </c>
    </row>
    <row r="186" spans="1:95" x14ac:dyDescent="0.3">
      <c r="A186" s="604"/>
      <c r="B186" s="260" t="s">
        <v>178</v>
      </c>
      <c r="C186" s="3">
        <f t="shared" ref="C186:N186" si="1029">C10+C122</f>
        <v>0</v>
      </c>
      <c r="D186" s="3">
        <f t="shared" si="1029"/>
        <v>0</v>
      </c>
      <c r="E186" s="3">
        <f t="shared" si="1029"/>
        <v>0</v>
      </c>
      <c r="F186" s="3">
        <f t="shared" si="1029"/>
        <v>0</v>
      </c>
      <c r="G186" s="3">
        <f t="shared" si="1029"/>
        <v>0</v>
      </c>
      <c r="H186" s="3">
        <f t="shared" si="1029"/>
        <v>0</v>
      </c>
      <c r="I186" s="3">
        <f t="shared" si="1029"/>
        <v>0</v>
      </c>
      <c r="J186" s="3">
        <f t="shared" si="1029"/>
        <v>0</v>
      </c>
      <c r="K186" s="3">
        <f t="shared" si="1029"/>
        <v>0</v>
      </c>
      <c r="L186" s="3">
        <f t="shared" si="1029"/>
        <v>0</v>
      </c>
      <c r="M186" s="3">
        <f t="shared" si="1029"/>
        <v>0</v>
      </c>
      <c r="N186" s="208">
        <f t="shared" si="1029"/>
        <v>0</v>
      </c>
      <c r="O186" s="93">
        <f t="shared" si="972"/>
        <v>0</v>
      </c>
      <c r="P186" s="136"/>
      <c r="Q186" s="604"/>
      <c r="R186" s="260" t="s">
        <v>178</v>
      </c>
      <c r="S186" s="3">
        <f t="shared" ref="S186:AD186" si="1030">S10+S122</f>
        <v>0</v>
      </c>
      <c r="T186" s="3">
        <f t="shared" si="1030"/>
        <v>0</v>
      </c>
      <c r="U186" s="3">
        <f t="shared" si="1030"/>
        <v>0</v>
      </c>
      <c r="V186" s="3">
        <f t="shared" si="1030"/>
        <v>0</v>
      </c>
      <c r="W186" s="3">
        <f t="shared" si="1030"/>
        <v>0</v>
      </c>
      <c r="X186" s="3">
        <f t="shared" si="1030"/>
        <v>0</v>
      </c>
      <c r="Y186" s="3">
        <f t="shared" si="1030"/>
        <v>0</v>
      </c>
      <c r="Z186" s="3">
        <f t="shared" si="1030"/>
        <v>0</v>
      </c>
      <c r="AA186" s="3">
        <f t="shared" si="1030"/>
        <v>0</v>
      </c>
      <c r="AB186" s="3">
        <f t="shared" si="1030"/>
        <v>0</v>
      </c>
      <c r="AC186" s="3">
        <f t="shared" si="1030"/>
        <v>0</v>
      </c>
      <c r="AD186" s="208">
        <f t="shared" si="1030"/>
        <v>0</v>
      </c>
      <c r="AE186" s="93">
        <f t="shared" si="974"/>
        <v>0</v>
      </c>
      <c r="AF186" s="136"/>
      <c r="AG186" s="604"/>
      <c r="AH186" s="260" t="s">
        <v>178</v>
      </c>
      <c r="AI186" s="3">
        <f t="shared" ref="AI186:AT186" si="1031">AI10+AI122</f>
        <v>0</v>
      </c>
      <c r="AJ186" s="3">
        <f t="shared" si="1031"/>
        <v>0</v>
      </c>
      <c r="AK186" s="3">
        <f t="shared" si="1031"/>
        <v>0</v>
      </c>
      <c r="AL186" s="3">
        <f t="shared" si="1031"/>
        <v>0</v>
      </c>
      <c r="AM186" s="3">
        <f t="shared" si="1031"/>
        <v>0</v>
      </c>
      <c r="AN186" s="3">
        <f t="shared" si="1031"/>
        <v>0</v>
      </c>
      <c r="AO186" s="3">
        <f t="shared" si="1031"/>
        <v>0</v>
      </c>
      <c r="AP186" s="3">
        <f t="shared" si="1031"/>
        <v>0</v>
      </c>
      <c r="AQ186" s="3">
        <f t="shared" si="1031"/>
        <v>0</v>
      </c>
      <c r="AR186" s="3">
        <f t="shared" si="1031"/>
        <v>0</v>
      </c>
      <c r="AS186" s="3">
        <f t="shared" si="1031"/>
        <v>0</v>
      </c>
      <c r="AT186" s="208">
        <f t="shared" si="1031"/>
        <v>0</v>
      </c>
      <c r="AU186" s="93">
        <f t="shared" si="976"/>
        <v>0</v>
      </c>
      <c r="AV186" s="136"/>
      <c r="AW186" s="604"/>
      <c r="AX186" s="260" t="s">
        <v>178</v>
      </c>
      <c r="AY186" s="3">
        <f t="shared" ref="AY186:BJ186" si="1032">AY10+AY122</f>
        <v>0</v>
      </c>
      <c r="AZ186" s="3">
        <f t="shared" si="1032"/>
        <v>0</v>
      </c>
      <c r="BA186" s="3">
        <f t="shared" si="1032"/>
        <v>0</v>
      </c>
      <c r="BB186" s="3">
        <f t="shared" si="1032"/>
        <v>0</v>
      </c>
      <c r="BC186" s="3">
        <f t="shared" si="1032"/>
        <v>0</v>
      </c>
      <c r="BD186" s="3">
        <f t="shared" si="1032"/>
        <v>0</v>
      </c>
      <c r="BE186" s="3">
        <f t="shared" si="1032"/>
        <v>0</v>
      </c>
      <c r="BF186" s="3">
        <f t="shared" si="1032"/>
        <v>0</v>
      </c>
      <c r="BG186" s="3">
        <f t="shared" si="1032"/>
        <v>0</v>
      </c>
      <c r="BH186" s="3">
        <f t="shared" si="1032"/>
        <v>0</v>
      </c>
      <c r="BI186" s="3">
        <f t="shared" si="1032"/>
        <v>0</v>
      </c>
      <c r="BJ186" s="208">
        <f t="shared" si="1032"/>
        <v>0</v>
      </c>
      <c r="BK186" s="93">
        <f t="shared" si="978"/>
        <v>0</v>
      </c>
      <c r="BL186" s="136"/>
      <c r="BM186">
        <f t="shared" ref="BM186" si="1033">BM10+BM122</f>
        <v>0</v>
      </c>
      <c r="BN186">
        <f t="shared" ref="BN186:BS186" si="1034">BN10+BN122</f>
        <v>0</v>
      </c>
      <c r="BO186">
        <f t="shared" si="1034"/>
        <v>0</v>
      </c>
      <c r="BP186">
        <f t="shared" si="1034"/>
        <v>0</v>
      </c>
      <c r="BQ186">
        <f t="shared" si="1034"/>
        <v>0</v>
      </c>
      <c r="BR186">
        <f t="shared" si="1034"/>
        <v>0</v>
      </c>
      <c r="BS186">
        <f t="shared" si="1034"/>
        <v>0</v>
      </c>
      <c r="BU186">
        <f t="shared" ref="BU186:CA186" si="1035">BU10+BU122</f>
        <v>0</v>
      </c>
      <c r="BV186">
        <f t="shared" si="1035"/>
        <v>0</v>
      </c>
      <c r="BW186">
        <f t="shared" si="1035"/>
        <v>0</v>
      </c>
      <c r="BX186">
        <f t="shared" si="1035"/>
        <v>0</v>
      </c>
      <c r="BY186">
        <f t="shared" si="1035"/>
        <v>0</v>
      </c>
      <c r="BZ186">
        <f t="shared" si="1035"/>
        <v>0</v>
      </c>
      <c r="CA186">
        <f t="shared" si="1035"/>
        <v>0</v>
      </c>
      <c r="CC186">
        <f t="shared" ref="CC186:CI186" si="1036">CC10+CC122</f>
        <v>0</v>
      </c>
      <c r="CD186">
        <f t="shared" si="1036"/>
        <v>0</v>
      </c>
      <c r="CE186">
        <f t="shared" si="1036"/>
        <v>0</v>
      </c>
      <c r="CF186">
        <f t="shared" si="1036"/>
        <v>0</v>
      </c>
      <c r="CG186">
        <f t="shared" si="1036"/>
        <v>0</v>
      </c>
      <c r="CH186">
        <f t="shared" si="1036"/>
        <v>0</v>
      </c>
      <c r="CI186">
        <f t="shared" si="1036"/>
        <v>0</v>
      </c>
      <c r="CK186">
        <f t="shared" ref="CK186:CQ186" si="1037">CK10+CK122</f>
        <v>0</v>
      </c>
      <c r="CL186">
        <f t="shared" si="1037"/>
        <v>0</v>
      </c>
      <c r="CM186">
        <f t="shared" si="1037"/>
        <v>0</v>
      </c>
      <c r="CN186">
        <f t="shared" si="1037"/>
        <v>0</v>
      </c>
      <c r="CO186">
        <f t="shared" si="1037"/>
        <v>0</v>
      </c>
      <c r="CP186">
        <f t="shared" si="1037"/>
        <v>0</v>
      </c>
      <c r="CQ186">
        <f t="shared" si="1037"/>
        <v>0</v>
      </c>
    </row>
    <row r="187" spans="1:95" x14ac:dyDescent="0.3">
      <c r="A187" s="604"/>
      <c r="B187" s="260" t="s">
        <v>179</v>
      </c>
      <c r="C187" s="3">
        <f t="shared" ref="C187:N187" si="1038">C11+C123</f>
        <v>0</v>
      </c>
      <c r="D187" s="3">
        <f t="shared" si="1038"/>
        <v>74726</v>
      </c>
      <c r="E187" s="3">
        <f t="shared" si="1038"/>
        <v>24625</v>
      </c>
      <c r="F187" s="3">
        <f t="shared" si="1038"/>
        <v>237590.87</v>
      </c>
      <c r="G187" s="3">
        <f t="shared" si="1038"/>
        <v>0</v>
      </c>
      <c r="H187" s="3">
        <f t="shared" si="1038"/>
        <v>0</v>
      </c>
      <c r="I187" s="3">
        <f t="shared" si="1038"/>
        <v>5975</v>
      </c>
      <c r="J187" s="3">
        <f t="shared" si="1038"/>
        <v>36504.259999999995</v>
      </c>
      <c r="K187" s="3">
        <f t="shared" si="1038"/>
        <v>0</v>
      </c>
      <c r="L187" s="3">
        <f t="shared" si="1038"/>
        <v>12326.34</v>
      </c>
      <c r="M187" s="3">
        <f t="shared" si="1038"/>
        <v>4453.7</v>
      </c>
      <c r="N187" s="208">
        <f t="shared" si="1038"/>
        <v>588.17999999999995</v>
      </c>
      <c r="O187" s="93">
        <f t="shared" si="972"/>
        <v>396789.35000000003</v>
      </c>
      <c r="P187" s="136"/>
      <c r="Q187" s="604"/>
      <c r="R187" s="260" t="s">
        <v>179</v>
      </c>
      <c r="S187" s="3">
        <f t="shared" ref="S187:AD187" si="1039">S11+S123</f>
        <v>0</v>
      </c>
      <c r="T187" s="3">
        <f t="shared" si="1039"/>
        <v>110106</v>
      </c>
      <c r="U187" s="3">
        <f t="shared" si="1039"/>
        <v>0</v>
      </c>
      <c r="V187" s="3">
        <f t="shared" si="1039"/>
        <v>204383</v>
      </c>
      <c r="W187" s="3">
        <f t="shared" si="1039"/>
        <v>0</v>
      </c>
      <c r="X187" s="3">
        <f t="shared" si="1039"/>
        <v>0</v>
      </c>
      <c r="Y187" s="3">
        <f t="shared" si="1039"/>
        <v>0</v>
      </c>
      <c r="Z187" s="3">
        <f t="shared" si="1039"/>
        <v>63643.7</v>
      </c>
      <c r="AA187" s="3">
        <f t="shared" si="1039"/>
        <v>-31821.85</v>
      </c>
      <c r="AB187" s="3">
        <f t="shared" si="1039"/>
        <v>0</v>
      </c>
      <c r="AC187" s="3">
        <f t="shared" si="1039"/>
        <v>0</v>
      </c>
      <c r="AD187" s="208">
        <f t="shared" si="1039"/>
        <v>0</v>
      </c>
      <c r="AE187" s="93">
        <f t="shared" si="974"/>
        <v>346310.85000000003</v>
      </c>
      <c r="AF187" s="136"/>
      <c r="AG187" s="604"/>
      <c r="AH187" s="260" t="s">
        <v>179</v>
      </c>
      <c r="AI187" s="3">
        <f t="shared" ref="AI187:AT187" si="1040">AI11+AI123</f>
        <v>0</v>
      </c>
      <c r="AJ187" s="3">
        <f t="shared" si="1040"/>
        <v>0</v>
      </c>
      <c r="AK187" s="3">
        <f t="shared" si="1040"/>
        <v>0</v>
      </c>
      <c r="AL187" s="3">
        <f t="shared" si="1040"/>
        <v>0</v>
      </c>
      <c r="AM187" s="3">
        <f t="shared" si="1040"/>
        <v>0</v>
      </c>
      <c r="AN187" s="3">
        <f t="shared" si="1040"/>
        <v>0</v>
      </c>
      <c r="AO187" s="3">
        <f t="shared" si="1040"/>
        <v>0</v>
      </c>
      <c r="AP187" s="3">
        <f t="shared" si="1040"/>
        <v>0</v>
      </c>
      <c r="AQ187" s="3">
        <f t="shared" si="1040"/>
        <v>0</v>
      </c>
      <c r="AR187" s="3">
        <f t="shared" si="1040"/>
        <v>0</v>
      </c>
      <c r="AS187" s="3">
        <f t="shared" si="1040"/>
        <v>89244</v>
      </c>
      <c r="AT187" s="208">
        <f t="shared" si="1040"/>
        <v>0</v>
      </c>
      <c r="AU187" s="93">
        <f t="shared" si="976"/>
        <v>89244</v>
      </c>
      <c r="AV187" s="136"/>
      <c r="AW187" s="604"/>
      <c r="AX187" s="260" t="s">
        <v>179</v>
      </c>
      <c r="AY187" s="3">
        <f t="shared" ref="AY187:BJ187" si="1041">AY11+AY123</f>
        <v>0</v>
      </c>
      <c r="AZ187" s="3">
        <f t="shared" si="1041"/>
        <v>0</v>
      </c>
      <c r="BA187" s="3">
        <f t="shared" si="1041"/>
        <v>0</v>
      </c>
      <c r="BB187" s="3">
        <f t="shared" si="1041"/>
        <v>0</v>
      </c>
      <c r="BC187" s="3">
        <f t="shared" si="1041"/>
        <v>0</v>
      </c>
      <c r="BD187" s="3">
        <f t="shared" si="1041"/>
        <v>0</v>
      </c>
      <c r="BE187" s="3">
        <f t="shared" si="1041"/>
        <v>0</v>
      </c>
      <c r="BF187" s="3">
        <f t="shared" si="1041"/>
        <v>0</v>
      </c>
      <c r="BG187" s="3">
        <f t="shared" si="1041"/>
        <v>0</v>
      </c>
      <c r="BH187" s="3">
        <f t="shared" si="1041"/>
        <v>0</v>
      </c>
      <c r="BI187" s="3">
        <f t="shared" si="1041"/>
        <v>0</v>
      </c>
      <c r="BJ187" s="208">
        <f t="shared" si="1041"/>
        <v>0</v>
      </c>
      <c r="BK187" s="93">
        <f t="shared" si="978"/>
        <v>0</v>
      </c>
      <c r="BL187" s="136"/>
      <c r="BM187">
        <f t="shared" ref="BM187" si="1042">BM11+BM123</f>
        <v>588.17999999999995</v>
      </c>
      <c r="BN187">
        <f t="shared" ref="BN187:BS187" si="1043">BN11+BN123</f>
        <v>0</v>
      </c>
      <c r="BO187">
        <f t="shared" si="1043"/>
        <v>0</v>
      </c>
      <c r="BP187">
        <f t="shared" si="1043"/>
        <v>0</v>
      </c>
      <c r="BQ187">
        <f t="shared" si="1043"/>
        <v>0</v>
      </c>
      <c r="BR187">
        <f t="shared" si="1043"/>
        <v>0</v>
      </c>
      <c r="BS187">
        <f t="shared" si="1043"/>
        <v>0</v>
      </c>
      <c r="BU187">
        <f t="shared" ref="BU187:CA187" si="1044">BU11+BU123</f>
        <v>0</v>
      </c>
      <c r="BV187">
        <f t="shared" si="1044"/>
        <v>0</v>
      </c>
      <c r="BW187">
        <f t="shared" si="1044"/>
        <v>0</v>
      </c>
      <c r="BX187">
        <f t="shared" si="1044"/>
        <v>0</v>
      </c>
      <c r="BY187">
        <f t="shared" si="1044"/>
        <v>0</v>
      </c>
      <c r="BZ187">
        <f t="shared" si="1044"/>
        <v>0</v>
      </c>
      <c r="CA187">
        <f t="shared" si="1044"/>
        <v>0</v>
      </c>
      <c r="CC187">
        <f t="shared" ref="CC187:CI187" si="1045">CC11+CC123</f>
        <v>0</v>
      </c>
      <c r="CD187">
        <f t="shared" si="1045"/>
        <v>0</v>
      </c>
      <c r="CE187">
        <f t="shared" si="1045"/>
        <v>0</v>
      </c>
      <c r="CF187">
        <f t="shared" si="1045"/>
        <v>0</v>
      </c>
      <c r="CG187">
        <f t="shared" si="1045"/>
        <v>0</v>
      </c>
      <c r="CH187">
        <f t="shared" si="1045"/>
        <v>0</v>
      </c>
      <c r="CI187">
        <f t="shared" si="1045"/>
        <v>0</v>
      </c>
      <c r="CK187">
        <f t="shared" ref="CK187:CQ187" si="1046">CK11+CK123</f>
        <v>0</v>
      </c>
      <c r="CL187">
        <f t="shared" si="1046"/>
        <v>0</v>
      </c>
      <c r="CM187">
        <f t="shared" si="1046"/>
        <v>0</v>
      </c>
      <c r="CN187">
        <f t="shared" si="1046"/>
        <v>0</v>
      </c>
      <c r="CO187">
        <f t="shared" si="1046"/>
        <v>0</v>
      </c>
      <c r="CP187">
        <f t="shared" si="1046"/>
        <v>0</v>
      </c>
      <c r="CQ187">
        <f t="shared" si="1046"/>
        <v>0</v>
      </c>
    </row>
    <row r="188" spans="1:95" x14ac:dyDescent="0.3">
      <c r="A188" s="604"/>
      <c r="B188" s="260" t="s">
        <v>180</v>
      </c>
      <c r="C188" s="3">
        <f t="shared" ref="C188:N188" si="1047">C12+C124</f>
        <v>0</v>
      </c>
      <c r="D188" s="3">
        <f t="shared" si="1047"/>
        <v>0</v>
      </c>
      <c r="E188" s="3">
        <f t="shared" si="1047"/>
        <v>0</v>
      </c>
      <c r="F188" s="3">
        <f t="shared" si="1047"/>
        <v>0</v>
      </c>
      <c r="G188" s="3">
        <f t="shared" si="1047"/>
        <v>0</v>
      </c>
      <c r="H188" s="3">
        <f t="shared" si="1047"/>
        <v>0</v>
      </c>
      <c r="I188" s="3">
        <f t="shared" si="1047"/>
        <v>0</v>
      </c>
      <c r="J188" s="3">
        <f t="shared" si="1047"/>
        <v>0</v>
      </c>
      <c r="K188" s="3">
        <f t="shared" si="1047"/>
        <v>0</v>
      </c>
      <c r="L188" s="3">
        <f t="shared" si="1047"/>
        <v>0</v>
      </c>
      <c r="M188" s="3">
        <f t="shared" si="1047"/>
        <v>0</v>
      </c>
      <c r="N188" s="208">
        <f t="shared" si="1047"/>
        <v>0</v>
      </c>
      <c r="O188" s="93">
        <f t="shared" si="972"/>
        <v>0</v>
      </c>
      <c r="P188" s="136"/>
      <c r="Q188" s="604"/>
      <c r="R188" s="260" t="s">
        <v>180</v>
      </c>
      <c r="S188" s="3">
        <f t="shared" ref="S188:AD188" si="1048">S12+S124</f>
        <v>0</v>
      </c>
      <c r="T188" s="3">
        <f t="shared" si="1048"/>
        <v>0</v>
      </c>
      <c r="U188" s="3">
        <f t="shared" si="1048"/>
        <v>0</v>
      </c>
      <c r="V188" s="3">
        <f t="shared" si="1048"/>
        <v>0</v>
      </c>
      <c r="W188" s="3">
        <f t="shared" si="1048"/>
        <v>0</v>
      </c>
      <c r="X188" s="3">
        <f t="shared" si="1048"/>
        <v>0</v>
      </c>
      <c r="Y188" s="3">
        <f t="shared" si="1048"/>
        <v>0</v>
      </c>
      <c r="Z188" s="3">
        <f t="shared" si="1048"/>
        <v>0</v>
      </c>
      <c r="AA188" s="3">
        <f t="shared" si="1048"/>
        <v>0</v>
      </c>
      <c r="AB188" s="3">
        <f t="shared" si="1048"/>
        <v>0</v>
      </c>
      <c r="AC188" s="3">
        <f t="shared" si="1048"/>
        <v>0</v>
      </c>
      <c r="AD188" s="208">
        <f t="shared" si="1048"/>
        <v>0</v>
      </c>
      <c r="AE188" s="93">
        <f t="shared" si="974"/>
        <v>0</v>
      </c>
      <c r="AF188" s="136"/>
      <c r="AG188" s="604"/>
      <c r="AH188" s="260" t="s">
        <v>180</v>
      </c>
      <c r="AI188" s="3">
        <f t="shared" ref="AI188:AT188" si="1049">AI12+AI124</f>
        <v>0</v>
      </c>
      <c r="AJ188" s="3">
        <f t="shared" si="1049"/>
        <v>0</v>
      </c>
      <c r="AK188" s="3">
        <f t="shared" si="1049"/>
        <v>0</v>
      </c>
      <c r="AL188" s="3">
        <f t="shared" si="1049"/>
        <v>0</v>
      </c>
      <c r="AM188" s="3">
        <f t="shared" si="1049"/>
        <v>0</v>
      </c>
      <c r="AN188" s="3">
        <f t="shared" si="1049"/>
        <v>0</v>
      </c>
      <c r="AO188" s="3">
        <f t="shared" si="1049"/>
        <v>0</v>
      </c>
      <c r="AP188" s="3">
        <f t="shared" si="1049"/>
        <v>0</v>
      </c>
      <c r="AQ188" s="3">
        <f t="shared" si="1049"/>
        <v>0</v>
      </c>
      <c r="AR188" s="3">
        <f t="shared" si="1049"/>
        <v>0</v>
      </c>
      <c r="AS188" s="3">
        <f t="shared" si="1049"/>
        <v>0</v>
      </c>
      <c r="AT188" s="208">
        <f t="shared" si="1049"/>
        <v>0</v>
      </c>
      <c r="AU188" s="93">
        <f t="shared" si="976"/>
        <v>0</v>
      </c>
      <c r="AV188" s="136"/>
      <c r="AW188" s="604"/>
      <c r="AX188" s="260" t="s">
        <v>180</v>
      </c>
      <c r="AY188" s="3">
        <f t="shared" ref="AY188:BJ188" si="1050">AY12+AY124</f>
        <v>0</v>
      </c>
      <c r="AZ188" s="3">
        <f t="shared" si="1050"/>
        <v>0</v>
      </c>
      <c r="BA188" s="3">
        <f t="shared" si="1050"/>
        <v>0</v>
      </c>
      <c r="BB188" s="3">
        <f t="shared" si="1050"/>
        <v>0</v>
      </c>
      <c r="BC188" s="3">
        <f t="shared" si="1050"/>
        <v>0</v>
      </c>
      <c r="BD188" s="3">
        <f t="shared" si="1050"/>
        <v>0</v>
      </c>
      <c r="BE188" s="3">
        <f t="shared" si="1050"/>
        <v>0</v>
      </c>
      <c r="BF188" s="3">
        <f t="shared" si="1050"/>
        <v>0</v>
      </c>
      <c r="BG188" s="3">
        <f t="shared" si="1050"/>
        <v>0</v>
      </c>
      <c r="BH188" s="3">
        <f t="shared" si="1050"/>
        <v>0</v>
      </c>
      <c r="BI188" s="3">
        <f t="shared" si="1050"/>
        <v>0</v>
      </c>
      <c r="BJ188" s="208">
        <f t="shared" si="1050"/>
        <v>0</v>
      </c>
      <c r="BK188" s="93">
        <f t="shared" si="978"/>
        <v>0</v>
      </c>
      <c r="BL188" s="136"/>
      <c r="BM188">
        <f t="shared" ref="BM188" si="1051">BM12+BM124</f>
        <v>0</v>
      </c>
      <c r="BN188">
        <f t="shared" ref="BN188:BS188" si="1052">BN12+BN124</f>
        <v>0</v>
      </c>
      <c r="BO188">
        <f t="shared" si="1052"/>
        <v>0</v>
      </c>
      <c r="BP188">
        <f t="shared" si="1052"/>
        <v>0</v>
      </c>
      <c r="BQ188">
        <f t="shared" si="1052"/>
        <v>0</v>
      </c>
      <c r="BR188">
        <f t="shared" si="1052"/>
        <v>0</v>
      </c>
      <c r="BS188">
        <f t="shared" si="1052"/>
        <v>0</v>
      </c>
      <c r="BU188">
        <f t="shared" ref="BU188:CA188" si="1053">BU12+BU124</f>
        <v>0</v>
      </c>
      <c r="BV188">
        <f t="shared" si="1053"/>
        <v>0</v>
      </c>
      <c r="BW188">
        <f t="shared" si="1053"/>
        <v>0</v>
      </c>
      <c r="BX188">
        <f t="shared" si="1053"/>
        <v>0</v>
      </c>
      <c r="BY188">
        <f t="shared" si="1053"/>
        <v>0</v>
      </c>
      <c r="BZ188">
        <f t="shared" si="1053"/>
        <v>0</v>
      </c>
      <c r="CA188">
        <f t="shared" si="1053"/>
        <v>0</v>
      </c>
      <c r="CC188">
        <f t="shared" ref="CC188:CI188" si="1054">CC12+CC124</f>
        <v>0</v>
      </c>
      <c r="CD188">
        <f t="shared" si="1054"/>
        <v>0</v>
      </c>
      <c r="CE188">
        <f t="shared" si="1054"/>
        <v>0</v>
      </c>
      <c r="CF188">
        <f t="shared" si="1054"/>
        <v>0</v>
      </c>
      <c r="CG188">
        <f t="shared" si="1054"/>
        <v>0</v>
      </c>
      <c r="CH188">
        <f t="shared" si="1054"/>
        <v>0</v>
      </c>
      <c r="CI188">
        <f t="shared" si="1054"/>
        <v>0</v>
      </c>
      <c r="CK188">
        <f t="shared" ref="CK188:CQ188" si="1055">CK12+CK124</f>
        <v>0</v>
      </c>
      <c r="CL188">
        <f t="shared" si="1055"/>
        <v>0</v>
      </c>
      <c r="CM188">
        <f t="shared" si="1055"/>
        <v>0</v>
      </c>
      <c r="CN188">
        <f t="shared" si="1055"/>
        <v>0</v>
      </c>
      <c r="CO188">
        <f t="shared" si="1055"/>
        <v>0</v>
      </c>
      <c r="CP188">
        <f t="shared" si="1055"/>
        <v>0</v>
      </c>
      <c r="CQ188">
        <f t="shared" si="1055"/>
        <v>0</v>
      </c>
    </row>
    <row r="189" spans="1:95" x14ac:dyDescent="0.3">
      <c r="A189" s="604"/>
      <c r="B189" s="260" t="s">
        <v>181</v>
      </c>
      <c r="C189" s="3">
        <f t="shared" ref="C189:N189" si="1056">C13+C125</f>
        <v>0</v>
      </c>
      <c r="D189" s="3">
        <f t="shared" si="1056"/>
        <v>0</v>
      </c>
      <c r="E189" s="3">
        <f t="shared" si="1056"/>
        <v>0</v>
      </c>
      <c r="F189" s="3">
        <f t="shared" si="1056"/>
        <v>0</v>
      </c>
      <c r="G189" s="3">
        <f t="shared" si="1056"/>
        <v>0</v>
      </c>
      <c r="H189" s="3">
        <f t="shared" si="1056"/>
        <v>0</v>
      </c>
      <c r="I189" s="3">
        <f t="shared" si="1056"/>
        <v>0</v>
      </c>
      <c r="J189" s="3">
        <f t="shared" si="1056"/>
        <v>0</v>
      </c>
      <c r="K189" s="3">
        <f t="shared" si="1056"/>
        <v>0</v>
      </c>
      <c r="L189" s="3">
        <f t="shared" si="1056"/>
        <v>0</v>
      </c>
      <c r="M189" s="3">
        <f t="shared" si="1056"/>
        <v>0</v>
      </c>
      <c r="N189" s="208">
        <f t="shared" si="1056"/>
        <v>0</v>
      </c>
      <c r="O189" s="93">
        <f t="shared" si="972"/>
        <v>0</v>
      </c>
      <c r="P189" s="136"/>
      <c r="Q189" s="604"/>
      <c r="R189" s="260" t="s">
        <v>181</v>
      </c>
      <c r="S189" s="3">
        <f t="shared" ref="S189:AD189" si="1057">S13+S125</f>
        <v>0</v>
      </c>
      <c r="T189" s="3">
        <f t="shared" si="1057"/>
        <v>0</v>
      </c>
      <c r="U189" s="3">
        <f t="shared" si="1057"/>
        <v>0</v>
      </c>
      <c r="V189" s="3">
        <f t="shared" si="1057"/>
        <v>0</v>
      </c>
      <c r="W189" s="3">
        <f t="shared" si="1057"/>
        <v>0</v>
      </c>
      <c r="X189" s="3">
        <f t="shared" si="1057"/>
        <v>0</v>
      </c>
      <c r="Y189" s="3">
        <f t="shared" si="1057"/>
        <v>0</v>
      </c>
      <c r="Z189" s="3">
        <f t="shared" si="1057"/>
        <v>0</v>
      </c>
      <c r="AA189" s="3">
        <f t="shared" si="1057"/>
        <v>0</v>
      </c>
      <c r="AB189" s="3">
        <f t="shared" si="1057"/>
        <v>0</v>
      </c>
      <c r="AC189" s="3">
        <f t="shared" si="1057"/>
        <v>0</v>
      </c>
      <c r="AD189" s="208">
        <f t="shared" si="1057"/>
        <v>0</v>
      </c>
      <c r="AE189" s="93">
        <f t="shared" si="974"/>
        <v>0</v>
      </c>
      <c r="AF189" s="136"/>
      <c r="AG189" s="604"/>
      <c r="AH189" s="260" t="s">
        <v>181</v>
      </c>
      <c r="AI189" s="3">
        <f t="shared" ref="AI189:AT189" si="1058">AI13+AI125</f>
        <v>0</v>
      </c>
      <c r="AJ189" s="3">
        <f t="shared" si="1058"/>
        <v>0</v>
      </c>
      <c r="AK189" s="3">
        <f t="shared" si="1058"/>
        <v>0</v>
      </c>
      <c r="AL189" s="3">
        <f t="shared" si="1058"/>
        <v>0</v>
      </c>
      <c r="AM189" s="3">
        <f t="shared" si="1058"/>
        <v>0</v>
      </c>
      <c r="AN189" s="3">
        <f t="shared" si="1058"/>
        <v>0</v>
      </c>
      <c r="AO189" s="3">
        <f t="shared" si="1058"/>
        <v>0</v>
      </c>
      <c r="AP189" s="3">
        <f t="shared" si="1058"/>
        <v>0</v>
      </c>
      <c r="AQ189" s="3">
        <f t="shared" si="1058"/>
        <v>0</v>
      </c>
      <c r="AR189" s="3">
        <f t="shared" si="1058"/>
        <v>0</v>
      </c>
      <c r="AS189" s="3">
        <f t="shared" si="1058"/>
        <v>0</v>
      </c>
      <c r="AT189" s="208">
        <f t="shared" si="1058"/>
        <v>0</v>
      </c>
      <c r="AU189" s="93">
        <f t="shared" si="976"/>
        <v>0</v>
      </c>
      <c r="AV189" s="136"/>
      <c r="AW189" s="604"/>
      <c r="AX189" s="260" t="s">
        <v>181</v>
      </c>
      <c r="AY189" s="3">
        <f t="shared" ref="AY189:BJ189" si="1059">AY13+AY125</f>
        <v>0</v>
      </c>
      <c r="AZ189" s="3">
        <f t="shared" si="1059"/>
        <v>0</v>
      </c>
      <c r="BA189" s="3">
        <f t="shared" si="1059"/>
        <v>0</v>
      </c>
      <c r="BB189" s="3">
        <f t="shared" si="1059"/>
        <v>0</v>
      </c>
      <c r="BC189" s="3">
        <f t="shared" si="1059"/>
        <v>0</v>
      </c>
      <c r="BD189" s="3">
        <f t="shared" si="1059"/>
        <v>0</v>
      </c>
      <c r="BE189" s="3">
        <f t="shared" si="1059"/>
        <v>0</v>
      </c>
      <c r="BF189" s="3">
        <f t="shared" si="1059"/>
        <v>0</v>
      </c>
      <c r="BG189" s="3">
        <f t="shared" si="1059"/>
        <v>0</v>
      </c>
      <c r="BH189" s="3">
        <f t="shared" si="1059"/>
        <v>0</v>
      </c>
      <c r="BI189" s="3">
        <f t="shared" si="1059"/>
        <v>0</v>
      </c>
      <c r="BJ189" s="208">
        <f t="shared" si="1059"/>
        <v>0</v>
      </c>
      <c r="BK189" s="93">
        <f t="shared" si="978"/>
        <v>0</v>
      </c>
      <c r="BL189" s="136"/>
      <c r="BM189">
        <f t="shared" ref="BM189" si="1060">BM13+BM125</f>
        <v>0</v>
      </c>
      <c r="BN189">
        <f t="shared" ref="BN189:BS189" si="1061">BN13+BN125</f>
        <v>0</v>
      </c>
      <c r="BO189">
        <f t="shared" si="1061"/>
        <v>0</v>
      </c>
      <c r="BP189">
        <f t="shared" si="1061"/>
        <v>0</v>
      </c>
      <c r="BQ189">
        <f t="shared" si="1061"/>
        <v>0</v>
      </c>
      <c r="BR189">
        <f t="shared" si="1061"/>
        <v>0</v>
      </c>
      <c r="BS189">
        <f t="shared" si="1061"/>
        <v>0</v>
      </c>
      <c r="BU189">
        <f t="shared" ref="BU189:CA189" si="1062">BU13+BU125</f>
        <v>0</v>
      </c>
      <c r="BV189">
        <f t="shared" si="1062"/>
        <v>0</v>
      </c>
      <c r="BW189">
        <f t="shared" si="1062"/>
        <v>0</v>
      </c>
      <c r="BX189">
        <f t="shared" si="1062"/>
        <v>0</v>
      </c>
      <c r="BY189">
        <f t="shared" si="1062"/>
        <v>0</v>
      </c>
      <c r="BZ189">
        <f t="shared" si="1062"/>
        <v>0</v>
      </c>
      <c r="CA189">
        <f t="shared" si="1062"/>
        <v>0</v>
      </c>
      <c r="CC189">
        <f t="shared" ref="CC189:CI189" si="1063">CC13+CC125</f>
        <v>0</v>
      </c>
      <c r="CD189">
        <f t="shared" si="1063"/>
        <v>0</v>
      </c>
      <c r="CE189">
        <f t="shared" si="1063"/>
        <v>0</v>
      </c>
      <c r="CF189">
        <f t="shared" si="1063"/>
        <v>0</v>
      </c>
      <c r="CG189">
        <f t="shared" si="1063"/>
        <v>0</v>
      </c>
      <c r="CH189">
        <f t="shared" si="1063"/>
        <v>0</v>
      </c>
      <c r="CI189">
        <f t="shared" si="1063"/>
        <v>0</v>
      </c>
      <c r="CK189">
        <f t="shared" ref="CK189:CQ189" si="1064">CK13+CK125</f>
        <v>0</v>
      </c>
      <c r="CL189">
        <f t="shared" si="1064"/>
        <v>0</v>
      </c>
      <c r="CM189">
        <f t="shared" si="1064"/>
        <v>0</v>
      </c>
      <c r="CN189">
        <f t="shared" si="1064"/>
        <v>0</v>
      </c>
      <c r="CO189">
        <f t="shared" si="1064"/>
        <v>0</v>
      </c>
      <c r="CP189">
        <f t="shared" si="1064"/>
        <v>0</v>
      </c>
      <c r="CQ189">
        <f t="shared" si="1064"/>
        <v>0</v>
      </c>
    </row>
    <row r="190" spans="1:95" x14ac:dyDescent="0.3">
      <c r="A190" s="604"/>
      <c r="B190" s="260" t="s">
        <v>182</v>
      </c>
      <c r="C190" s="3">
        <f t="shared" ref="C190:N190" si="1065">C14+C126</f>
        <v>0</v>
      </c>
      <c r="D190" s="3">
        <f t="shared" si="1065"/>
        <v>0</v>
      </c>
      <c r="E190" s="3">
        <f t="shared" si="1065"/>
        <v>0</v>
      </c>
      <c r="F190" s="3">
        <f t="shared" si="1065"/>
        <v>0</v>
      </c>
      <c r="G190" s="3">
        <f t="shared" si="1065"/>
        <v>0</v>
      </c>
      <c r="H190" s="3">
        <f t="shared" si="1065"/>
        <v>0</v>
      </c>
      <c r="I190" s="3">
        <f t="shared" si="1065"/>
        <v>0</v>
      </c>
      <c r="J190" s="3">
        <f t="shared" si="1065"/>
        <v>0</v>
      </c>
      <c r="K190" s="3">
        <f t="shared" si="1065"/>
        <v>0</v>
      </c>
      <c r="L190" s="3">
        <f t="shared" si="1065"/>
        <v>0</v>
      </c>
      <c r="M190" s="3">
        <f t="shared" si="1065"/>
        <v>0</v>
      </c>
      <c r="N190" s="208">
        <f t="shared" si="1065"/>
        <v>0</v>
      </c>
      <c r="O190" s="93">
        <f t="shared" si="972"/>
        <v>0</v>
      </c>
      <c r="P190" s="136"/>
      <c r="Q190" s="604"/>
      <c r="R190" s="260" t="s">
        <v>182</v>
      </c>
      <c r="S190" s="3">
        <f t="shared" ref="S190:AD190" si="1066">S14+S126</f>
        <v>0</v>
      </c>
      <c r="T190" s="3">
        <f t="shared" si="1066"/>
        <v>0</v>
      </c>
      <c r="U190" s="3">
        <f t="shared" si="1066"/>
        <v>0</v>
      </c>
      <c r="V190" s="3">
        <f t="shared" si="1066"/>
        <v>0</v>
      </c>
      <c r="W190" s="3">
        <f t="shared" si="1066"/>
        <v>0</v>
      </c>
      <c r="X190" s="3">
        <f t="shared" si="1066"/>
        <v>0</v>
      </c>
      <c r="Y190" s="3">
        <f t="shared" si="1066"/>
        <v>0</v>
      </c>
      <c r="Z190" s="3">
        <f t="shared" si="1066"/>
        <v>0</v>
      </c>
      <c r="AA190" s="3">
        <f t="shared" si="1066"/>
        <v>0</v>
      </c>
      <c r="AB190" s="3">
        <f t="shared" si="1066"/>
        <v>0</v>
      </c>
      <c r="AC190" s="3">
        <f t="shared" si="1066"/>
        <v>0</v>
      </c>
      <c r="AD190" s="208">
        <f t="shared" si="1066"/>
        <v>0</v>
      </c>
      <c r="AE190" s="93">
        <f t="shared" si="974"/>
        <v>0</v>
      </c>
      <c r="AF190" s="136"/>
      <c r="AG190" s="604"/>
      <c r="AH190" s="260" t="s">
        <v>182</v>
      </c>
      <c r="AI190" s="3">
        <f t="shared" ref="AI190:AT190" si="1067">AI14+AI126</f>
        <v>0</v>
      </c>
      <c r="AJ190" s="3">
        <f t="shared" si="1067"/>
        <v>0</v>
      </c>
      <c r="AK190" s="3">
        <f t="shared" si="1067"/>
        <v>0</v>
      </c>
      <c r="AL190" s="3">
        <f t="shared" si="1067"/>
        <v>0</v>
      </c>
      <c r="AM190" s="3">
        <f t="shared" si="1067"/>
        <v>0</v>
      </c>
      <c r="AN190" s="3">
        <f t="shared" si="1067"/>
        <v>0</v>
      </c>
      <c r="AO190" s="3">
        <f t="shared" si="1067"/>
        <v>0</v>
      </c>
      <c r="AP190" s="3">
        <f t="shared" si="1067"/>
        <v>0</v>
      </c>
      <c r="AQ190" s="3">
        <f t="shared" si="1067"/>
        <v>0</v>
      </c>
      <c r="AR190" s="3">
        <f t="shared" si="1067"/>
        <v>0</v>
      </c>
      <c r="AS190" s="3">
        <f t="shared" si="1067"/>
        <v>0</v>
      </c>
      <c r="AT190" s="208">
        <f t="shared" si="1067"/>
        <v>0</v>
      </c>
      <c r="AU190" s="93">
        <f t="shared" si="976"/>
        <v>0</v>
      </c>
      <c r="AV190" s="136"/>
      <c r="AW190" s="604"/>
      <c r="AX190" s="260" t="s">
        <v>182</v>
      </c>
      <c r="AY190" s="3">
        <f t="shared" ref="AY190:BJ190" si="1068">AY14+AY126</f>
        <v>0</v>
      </c>
      <c r="AZ190" s="3">
        <f t="shared" si="1068"/>
        <v>0</v>
      </c>
      <c r="BA190" s="3">
        <f t="shared" si="1068"/>
        <v>0</v>
      </c>
      <c r="BB190" s="3">
        <f t="shared" si="1068"/>
        <v>0</v>
      </c>
      <c r="BC190" s="3">
        <f t="shared" si="1068"/>
        <v>0</v>
      </c>
      <c r="BD190" s="3">
        <f t="shared" si="1068"/>
        <v>0</v>
      </c>
      <c r="BE190" s="3">
        <f t="shared" si="1068"/>
        <v>0</v>
      </c>
      <c r="BF190" s="3">
        <f t="shared" si="1068"/>
        <v>0</v>
      </c>
      <c r="BG190" s="3">
        <f t="shared" si="1068"/>
        <v>0</v>
      </c>
      <c r="BH190" s="3">
        <f t="shared" si="1068"/>
        <v>0</v>
      </c>
      <c r="BI190" s="3">
        <f t="shared" si="1068"/>
        <v>0</v>
      </c>
      <c r="BJ190" s="208">
        <f t="shared" si="1068"/>
        <v>0</v>
      </c>
      <c r="BK190" s="93">
        <f t="shared" si="978"/>
        <v>0</v>
      </c>
      <c r="BL190" s="136"/>
      <c r="BM190">
        <f t="shared" ref="BM190" si="1069">BM14+BM126</f>
        <v>0</v>
      </c>
      <c r="BN190">
        <f t="shared" ref="BN190:BS190" si="1070">BN14+BN126</f>
        <v>0</v>
      </c>
      <c r="BO190">
        <f t="shared" si="1070"/>
        <v>0</v>
      </c>
      <c r="BP190">
        <f t="shared" si="1070"/>
        <v>0</v>
      </c>
      <c r="BQ190">
        <f t="shared" si="1070"/>
        <v>0</v>
      </c>
      <c r="BR190">
        <f t="shared" si="1070"/>
        <v>0</v>
      </c>
      <c r="BS190">
        <f t="shared" si="1070"/>
        <v>0</v>
      </c>
      <c r="BU190">
        <f t="shared" ref="BU190:CA190" si="1071">BU14+BU126</f>
        <v>0</v>
      </c>
      <c r="BV190">
        <f t="shared" si="1071"/>
        <v>0</v>
      </c>
      <c r="BW190">
        <f t="shared" si="1071"/>
        <v>0</v>
      </c>
      <c r="BX190">
        <f t="shared" si="1071"/>
        <v>0</v>
      </c>
      <c r="BY190">
        <f t="shared" si="1071"/>
        <v>0</v>
      </c>
      <c r="BZ190">
        <f t="shared" si="1071"/>
        <v>0</v>
      </c>
      <c r="CA190">
        <f t="shared" si="1071"/>
        <v>0</v>
      </c>
      <c r="CC190">
        <f t="shared" ref="CC190:CI190" si="1072">CC14+CC126</f>
        <v>0</v>
      </c>
      <c r="CD190">
        <f t="shared" si="1072"/>
        <v>0</v>
      </c>
      <c r="CE190">
        <f t="shared" si="1072"/>
        <v>0</v>
      </c>
      <c r="CF190">
        <f t="shared" si="1072"/>
        <v>0</v>
      </c>
      <c r="CG190">
        <f t="shared" si="1072"/>
        <v>0</v>
      </c>
      <c r="CH190">
        <f t="shared" si="1072"/>
        <v>0</v>
      </c>
      <c r="CI190">
        <f t="shared" si="1072"/>
        <v>0</v>
      </c>
      <c r="CK190">
        <f t="shared" ref="CK190:CQ190" si="1073">CK14+CK126</f>
        <v>0</v>
      </c>
      <c r="CL190">
        <f t="shared" si="1073"/>
        <v>0</v>
      </c>
      <c r="CM190">
        <f t="shared" si="1073"/>
        <v>0</v>
      </c>
      <c r="CN190">
        <f t="shared" si="1073"/>
        <v>0</v>
      </c>
      <c r="CO190">
        <f t="shared" si="1073"/>
        <v>0</v>
      </c>
      <c r="CP190">
        <f t="shared" si="1073"/>
        <v>0</v>
      </c>
      <c r="CQ190">
        <f t="shared" si="1073"/>
        <v>0</v>
      </c>
    </row>
    <row r="191" spans="1:95" x14ac:dyDescent="0.3">
      <c r="A191" s="604"/>
      <c r="B191" s="260" t="s">
        <v>183</v>
      </c>
      <c r="C191" s="3">
        <f t="shared" ref="C191:N191" si="1074">C15+C127</f>
        <v>0</v>
      </c>
      <c r="D191" s="3">
        <f t="shared" si="1074"/>
        <v>0</v>
      </c>
      <c r="E191" s="3">
        <f t="shared" si="1074"/>
        <v>0</v>
      </c>
      <c r="F191" s="3">
        <f t="shared" si="1074"/>
        <v>0</v>
      </c>
      <c r="G191" s="3">
        <f t="shared" si="1074"/>
        <v>0</v>
      </c>
      <c r="H191" s="3">
        <f t="shared" si="1074"/>
        <v>0</v>
      </c>
      <c r="I191" s="3">
        <f t="shared" si="1074"/>
        <v>0</v>
      </c>
      <c r="J191" s="3">
        <f t="shared" si="1074"/>
        <v>0</v>
      </c>
      <c r="K191" s="3">
        <f t="shared" si="1074"/>
        <v>0</v>
      </c>
      <c r="L191" s="3">
        <f t="shared" si="1074"/>
        <v>0</v>
      </c>
      <c r="M191" s="3">
        <f t="shared" si="1074"/>
        <v>0</v>
      </c>
      <c r="N191" s="208">
        <f t="shared" si="1074"/>
        <v>0</v>
      </c>
      <c r="O191" s="93">
        <f t="shared" si="972"/>
        <v>0</v>
      </c>
      <c r="P191" s="136"/>
      <c r="Q191" s="604"/>
      <c r="R191" s="260" t="s">
        <v>183</v>
      </c>
      <c r="S191" s="3">
        <f t="shared" ref="S191:AD191" si="1075">S15+S127</f>
        <v>0</v>
      </c>
      <c r="T191" s="3">
        <f t="shared" si="1075"/>
        <v>0</v>
      </c>
      <c r="U191" s="3">
        <f t="shared" si="1075"/>
        <v>0</v>
      </c>
      <c r="V191" s="3">
        <f t="shared" si="1075"/>
        <v>0</v>
      </c>
      <c r="W191" s="3">
        <f t="shared" si="1075"/>
        <v>0</v>
      </c>
      <c r="X191" s="3">
        <f t="shared" si="1075"/>
        <v>0</v>
      </c>
      <c r="Y191" s="3">
        <f t="shared" si="1075"/>
        <v>0</v>
      </c>
      <c r="Z191" s="3">
        <f t="shared" si="1075"/>
        <v>0</v>
      </c>
      <c r="AA191" s="3">
        <f t="shared" si="1075"/>
        <v>0</v>
      </c>
      <c r="AB191" s="3">
        <f t="shared" si="1075"/>
        <v>0</v>
      </c>
      <c r="AC191" s="3">
        <f t="shared" si="1075"/>
        <v>0</v>
      </c>
      <c r="AD191" s="208">
        <f t="shared" si="1075"/>
        <v>0</v>
      </c>
      <c r="AE191" s="93">
        <f t="shared" si="974"/>
        <v>0</v>
      </c>
      <c r="AF191" s="136"/>
      <c r="AG191" s="604"/>
      <c r="AH191" s="260" t="s">
        <v>183</v>
      </c>
      <c r="AI191" s="3">
        <f t="shared" ref="AI191:AT191" si="1076">AI15+AI127</f>
        <v>0</v>
      </c>
      <c r="AJ191" s="3">
        <f t="shared" si="1076"/>
        <v>0</v>
      </c>
      <c r="AK191" s="3">
        <f t="shared" si="1076"/>
        <v>0</v>
      </c>
      <c r="AL191" s="3">
        <f t="shared" si="1076"/>
        <v>0</v>
      </c>
      <c r="AM191" s="3">
        <f t="shared" si="1076"/>
        <v>0</v>
      </c>
      <c r="AN191" s="3">
        <f t="shared" si="1076"/>
        <v>0</v>
      </c>
      <c r="AO191" s="3">
        <f t="shared" si="1076"/>
        <v>0</v>
      </c>
      <c r="AP191" s="3">
        <f t="shared" si="1076"/>
        <v>0</v>
      </c>
      <c r="AQ191" s="3">
        <f t="shared" si="1076"/>
        <v>0</v>
      </c>
      <c r="AR191" s="3">
        <f t="shared" si="1076"/>
        <v>0</v>
      </c>
      <c r="AS191" s="3">
        <f t="shared" si="1076"/>
        <v>0</v>
      </c>
      <c r="AT191" s="208">
        <f t="shared" si="1076"/>
        <v>0</v>
      </c>
      <c r="AU191" s="93">
        <f t="shared" si="976"/>
        <v>0</v>
      </c>
      <c r="AV191" s="136"/>
      <c r="AW191" s="604"/>
      <c r="AX191" s="260" t="s">
        <v>183</v>
      </c>
      <c r="AY191" s="3">
        <f t="shared" ref="AY191:BJ191" si="1077">AY15+AY127</f>
        <v>0</v>
      </c>
      <c r="AZ191" s="3">
        <f t="shared" si="1077"/>
        <v>0</v>
      </c>
      <c r="BA191" s="3">
        <f t="shared" si="1077"/>
        <v>0</v>
      </c>
      <c r="BB191" s="3">
        <f t="shared" si="1077"/>
        <v>0</v>
      </c>
      <c r="BC191" s="3">
        <f t="shared" si="1077"/>
        <v>0</v>
      </c>
      <c r="BD191" s="3">
        <f t="shared" si="1077"/>
        <v>0</v>
      </c>
      <c r="BE191" s="3">
        <f t="shared" si="1077"/>
        <v>0</v>
      </c>
      <c r="BF191" s="3">
        <f t="shared" si="1077"/>
        <v>0</v>
      </c>
      <c r="BG191" s="3">
        <f t="shared" si="1077"/>
        <v>0</v>
      </c>
      <c r="BH191" s="3">
        <f t="shared" si="1077"/>
        <v>0</v>
      </c>
      <c r="BI191" s="3">
        <f t="shared" si="1077"/>
        <v>0</v>
      </c>
      <c r="BJ191" s="208">
        <f t="shared" si="1077"/>
        <v>0</v>
      </c>
      <c r="BK191" s="93">
        <f t="shared" si="978"/>
        <v>0</v>
      </c>
      <c r="BL191" s="136"/>
      <c r="BM191">
        <f t="shared" ref="BM191" si="1078">BM15+BM127</f>
        <v>0</v>
      </c>
      <c r="BN191">
        <f t="shared" ref="BN191:BS191" si="1079">BN15+BN127</f>
        <v>0</v>
      </c>
      <c r="BO191">
        <f t="shared" si="1079"/>
        <v>0</v>
      </c>
      <c r="BP191">
        <f t="shared" si="1079"/>
        <v>0</v>
      </c>
      <c r="BQ191">
        <f t="shared" si="1079"/>
        <v>0</v>
      </c>
      <c r="BR191">
        <f t="shared" si="1079"/>
        <v>0</v>
      </c>
      <c r="BS191">
        <f t="shared" si="1079"/>
        <v>0</v>
      </c>
      <c r="BU191">
        <f t="shared" ref="BU191:CA191" si="1080">BU15+BU127</f>
        <v>0</v>
      </c>
      <c r="BV191">
        <f t="shared" si="1080"/>
        <v>0</v>
      </c>
      <c r="BW191">
        <f t="shared" si="1080"/>
        <v>0</v>
      </c>
      <c r="BX191">
        <f t="shared" si="1080"/>
        <v>0</v>
      </c>
      <c r="BY191">
        <f t="shared" si="1080"/>
        <v>0</v>
      </c>
      <c r="BZ191">
        <f t="shared" si="1080"/>
        <v>0</v>
      </c>
      <c r="CA191">
        <f t="shared" si="1080"/>
        <v>0</v>
      </c>
      <c r="CC191">
        <f t="shared" ref="CC191:CI191" si="1081">CC15+CC127</f>
        <v>0</v>
      </c>
      <c r="CD191">
        <f t="shared" si="1081"/>
        <v>0</v>
      </c>
      <c r="CE191">
        <f t="shared" si="1081"/>
        <v>0</v>
      </c>
      <c r="CF191">
        <f t="shared" si="1081"/>
        <v>0</v>
      </c>
      <c r="CG191">
        <f t="shared" si="1081"/>
        <v>0</v>
      </c>
      <c r="CH191">
        <f t="shared" si="1081"/>
        <v>0</v>
      </c>
      <c r="CI191">
        <f t="shared" si="1081"/>
        <v>0</v>
      </c>
      <c r="CK191">
        <f t="shared" ref="CK191:CQ191" si="1082">CK15+CK127</f>
        <v>0</v>
      </c>
      <c r="CL191">
        <f t="shared" si="1082"/>
        <v>0</v>
      </c>
      <c r="CM191">
        <f t="shared" si="1082"/>
        <v>0</v>
      </c>
      <c r="CN191">
        <f t="shared" si="1082"/>
        <v>0</v>
      </c>
      <c r="CO191">
        <f t="shared" si="1082"/>
        <v>0</v>
      </c>
      <c r="CP191">
        <f t="shared" si="1082"/>
        <v>0</v>
      </c>
      <c r="CQ191">
        <f t="shared" si="1082"/>
        <v>0</v>
      </c>
    </row>
    <row r="192" spans="1:95" ht="15" thickBot="1" x14ac:dyDescent="0.35">
      <c r="A192" s="605"/>
      <c r="B192" s="260" t="s">
        <v>184</v>
      </c>
      <c r="C192" s="3">
        <f t="shared" ref="C192:N192" si="1083">C16+C128</f>
        <v>0</v>
      </c>
      <c r="D192" s="3">
        <f t="shared" si="1083"/>
        <v>0</v>
      </c>
      <c r="E192" s="3">
        <f t="shared" si="1083"/>
        <v>0</v>
      </c>
      <c r="F192" s="3">
        <f t="shared" si="1083"/>
        <v>0</v>
      </c>
      <c r="G192" s="3">
        <f t="shared" si="1083"/>
        <v>0</v>
      </c>
      <c r="H192" s="3">
        <f t="shared" si="1083"/>
        <v>0</v>
      </c>
      <c r="I192" s="3">
        <f t="shared" si="1083"/>
        <v>0</v>
      </c>
      <c r="J192" s="3">
        <f t="shared" si="1083"/>
        <v>0</v>
      </c>
      <c r="K192" s="3">
        <f t="shared" si="1083"/>
        <v>0</v>
      </c>
      <c r="L192" s="3">
        <f t="shared" si="1083"/>
        <v>0</v>
      </c>
      <c r="M192" s="3">
        <f t="shared" si="1083"/>
        <v>0</v>
      </c>
      <c r="N192" s="208">
        <f t="shared" si="1083"/>
        <v>0</v>
      </c>
      <c r="O192" s="93">
        <f t="shared" si="972"/>
        <v>0</v>
      </c>
      <c r="P192" s="457" t="s">
        <v>195</v>
      </c>
      <c r="Q192" s="605"/>
      <c r="R192" s="260" t="s">
        <v>184</v>
      </c>
      <c r="S192" s="3">
        <f t="shared" ref="S192:AD192" si="1084">S16+S128</f>
        <v>0</v>
      </c>
      <c r="T192" s="3">
        <f t="shared" si="1084"/>
        <v>0</v>
      </c>
      <c r="U192" s="3">
        <f t="shared" si="1084"/>
        <v>0</v>
      </c>
      <c r="V192" s="3">
        <f t="shared" si="1084"/>
        <v>0</v>
      </c>
      <c r="W192" s="3">
        <f t="shared" si="1084"/>
        <v>0</v>
      </c>
      <c r="X192" s="3">
        <f t="shared" si="1084"/>
        <v>0</v>
      </c>
      <c r="Y192" s="3">
        <f t="shared" si="1084"/>
        <v>0</v>
      </c>
      <c r="Z192" s="3">
        <f t="shared" si="1084"/>
        <v>0</v>
      </c>
      <c r="AA192" s="3">
        <f t="shared" si="1084"/>
        <v>0</v>
      </c>
      <c r="AB192" s="3">
        <f t="shared" si="1084"/>
        <v>0</v>
      </c>
      <c r="AC192" s="3">
        <f t="shared" si="1084"/>
        <v>0</v>
      </c>
      <c r="AD192" s="208">
        <f t="shared" si="1084"/>
        <v>0</v>
      </c>
      <c r="AE192" s="93">
        <f t="shared" si="974"/>
        <v>0</v>
      </c>
      <c r="AF192" s="457" t="s">
        <v>195</v>
      </c>
      <c r="AG192" s="605"/>
      <c r="AH192" s="260" t="s">
        <v>184</v>
      </c>
      <c r="AI192" s="3">
        <f t="shared" ref="AI192:AT192" si="1085">AI16+AI128</f>
        <v>0</v>
      </c>
      <c r="AJ192" s="3">
        <f t="shared" si="1085"/>
        <v>0</v>
      </c>
      <c r="AK192" s="3">
        <f t="shared" si="1085"/>
        <v>0</v>
      </c>
      <c r="AL192" s="3">
        <f t="shared" si="1085"/>
        <v>0</v>
      </c>
      <c r="AM192" s="3">
        <f t="shared" si="1085"/>
        <v>0</v>
      </c>
      <c r="AN192" s="3">
        <f t="shared" si="1085"/>
        <v>0</v>
      </c>
      <c r="AO192" s="3">
        <f t="shared" si="1085"/>
        <v>0</v>
      </c>
      <c r="AP192" s="3">
        <f t="shared" si="1085"/>
        <v>0</v>
      </c>
      <c r="AQ192" s="3">
        <f t="shared" si="1085"/>
        <v>0</v>
      </c>
      <c r="AR192" s="3">
        <f t="shared" si="1085"/>
        <v>0</v>
      </c>
      <c r="AS192" s="3">
        <f t="shared" si="1085"/>
        <v>0</v>
      </c>
      <c r="AT192" s="208">
        <f t="shared" si="1085"/>
        <v>0</v>
      </c>
      <c r="AU192" s="93">
        <f t="shared" si="976"/>
        <v>0</v>
      </c>
      <c r="AV192" s="457" t="s">
        <v>195</v>
      </c>
      <c r="AW192" s="605"/>
      <c r="AX192" s="260" t="s">
        <v>184</v>
      </c>
      <c r="AY192" s="3">
        <f t="shared" ref="AY192:BJ192" si="1086">AY16+AY128</f>
        <v>0</v>
      </c>
      <c r="AZ192" s="3">
        <f t="shared" si="1086"/>
        <v>0</v>
      </c>
      <c r="BA192" s="3">
        <f t="shared" si="1086"/>
        <v>0</v>
      </c>
      <c r="BB192" s="3">
        <f t="shared" si="1086"/>
        <v>0</v>
      </c>
      <c r="BC192" s="3">
        <f t="shared" si="1086"/>
        <v>0</v>
      </c>
      <c r="BD192" s="3">
        <f t="shared" si="1086"/>
        <v>0</v>
      </c>
      <c r="BE192" s="3">
        <f t="shared" si="1086"/>
        <v>0</v>
      </c>
      <c r="BF192" s="3">
        <f t="shared" si="1086"/>
        <v>0</v>
      </c>
      <c r="BG192" s="3">
        <f t="shared" si="1086"/>
        <v>0</v>
      </c>
      <c r="BH192" s="3">
        <f t="shared" si="1086"/>
        <v>0</v>
      </c>
      <c r="BI192" s="3">
        <f t="shared" si="1086"/>
        <v>0</v>
      </c>
      <c r="BJ192" s="208">
        <f t="shared" si="1086"/>
        <v>0</v>
      </c>
      <c r="BK192" s="93">
        <f t="shared" si="978"/>
        <v>0</v>
      </c>
      <c r="BL192" s="457" t="s">
        <v>195</v>
      </c>
      <c r="BM192">
        <f t="shared" ref="BM192" si="1087">BM16+BM128</f>
        <v>0</v>
      </c>
      <c r="BN192">
        <f t="shared" ref="BN192:BS192" si="1088">BN16+BN128</f>
        <v>0</v>
      </c>
      <c r="BO192">
        <f t="shared" si="1088"/>
        <v>0</v>
      </c>
      <c r="BP192">
        <f t="shared" si="1088"/>
        <v>0</v>
      </c>
      <c r="BQ192">
        <f t="shared" si="1088"/>
        <v>0</v>
      </c>
      <c r="BR192">
        <f t="shared" si="1088"/>
        <v>0</v>
      </c>
      <c r="BS192">
        <f t="shared" si="1088"/>
        <v>0</v>
      </c>
      <c r="BU192">
        <f t="shared" ref="BU192:CA192" si="1089">BU16+BU128</f>
        <v>0</v>
      </c>
      <c r="BV192">
        <f t="shared" si="1089"/>
        <v>0</v>
      </c>
      <c r="BW192">
        <f t="shared" si="1089"/>
        <v>0</v>
      </c>
      <c r="BX192">
        <f t="shared" si="1089"/>
        <v>0</v>
      </c>
      <c r="BY192">
        <f t="shared" si="1089"/>
        <v>0</v>
      </c>
      <c r="BZ192">
        <f t="shared" si="1089"/>
        <v>0</v>
      </c>
      <c r="CA192">
        <f t="shared" si="1089"/>
        <v>0</v>
      </c>
      <c r="CC192">
        <f t="shared" ref="CC192:CI192" si="1090">CC16+CC128</f>
        <v>0</v>
      </c>
      <c r="CD192">
        <f t="shared" si="1090"/>
        <v>0</v>
      </c>
      <c r="CE192">
        <f t="shared" si="1090"/>
        <v>0</v>
      </c>
      <c r="CF192">
        <f t="shared" si="1090"/>
        <v>0</v>
      </c>
      <c r="CG192">
        <f t="shared" si="1090"/>
        <v>0</v>
      </c>
      <c r="CH192">
        <f t="shared" si="1090"/>
        <v>0</v>
      </c>
      <c r="CI192">
        <f t="shared" si="1090"/>
        <v>0</v>
      </c>
      <c r="CK192">
        <f t="shared" ref="CK192:CQ192" si="1091">CK16+CK128</f>
        <v>0</v>
      </c>
      <c r="CL192">
        <f t="shared" si="1091"/>
        <v>0</v>
      </c>
      <c r="CM192">
        <f t="shared" si="1091"/>
        <v>0</v>
      </c>
      <c r="CN192">
        <f t="shared" si="1091"/>
        <v>0</v>
      </c>
      <c r="CO192">
        <f t="shared" si="1091"/>
        <v>0</v>
      </c>
      <c r="CP192">
        <f t="shared" si="1091"/>
        <v>0</v>
      </c>
      <c r="CQ192">
        <f t="shared" si="1091"/>
        <v>0</v>
      </c>
    </row>
    <row r="193" spans="1:95" ht="15" thickBot="1" x14ac:dyDescent="0.35">
      <c r="B193" s="261" t="s">
        <v>139</v>
      </c>
      <c r="C193" s="252">
        <f>SUM(C180:C192)</f>
        <v>0</v>
      </c>
      <c r="D193" s="252">
        <f t="shared" ref="D193" si="1092">SUM(D180:D192)</f>
        <v>74726</v>
      </c>
      <c r="E193" s="252">
        <f t="shared" ref="E193" si="1093">SUM(E180:E192)</f>
        <v>24625</v>
      </c>
      <c r="F193" s="252">
        <f t="shared" ref="F193" si="1094">SUM(F180:F192)</f>
        <v>255614.15</v>
      </c>
      <c r="G193" s="252">
        <f t="shared" ref="G193" si="1095">SUM(G180:G192)</f>
        <v>0</v>
      </c>
      <c r="H193" s="252">
        <f t="shared" ref="H193" si="1096">SUM(H180:H192)</f>
        <v>0</v>
      </c>
      <c r="I193" s="252">
        <f t="shared" ref="I193" si="1097">SUM(I180:I192)</f>
        <v>5975</v>
      </c>
      <c r="J193" s="252">
        <f t="shared" ref="J193" si="1098">SUM(J180:J192)</f>
        <v>36504.259999999995</v>
      </c>
      <c r="K193" s="252">
        <f t="shared" ref="K193" si="1099">SUM(K180:K192)</f>
        <v>0</v>
      </c>
      <c r="L193" s="252">
        <f t="shared" ref="L193" si="1100">SUM(L180:L192)</f>
        <v>130024.37999999999</v>
      </c>
      <c r="M193" s="252">
        <f t="shared" ref="M193" si="1101">SUM(M180:M192)</f>
        <v>8655.380000000001</v>
      </c>
      <c r="N193" s="263">
        <f t="shared" ref="N193" si="1102">SUM(N180:N192)</f>
        <v>588.17999999999995</v>
      </c>
      <c r="O193" s="96">
        <f t="shared" si="972"/>
        <v>536712.35000000009</v>
      </c>
      <c r="P193" s="456">
        <f>SUM(C4:N16,C116:N128)</f>
        <v>536712.35</v>
      </c>
      <c r="Q193" s="97"/>
      <c r="R193" s="261" t="s">
        <v>139</v>
      </c>
      <c r="S193" s="252">
        <f>SUM(S180:S192)</f>
        <v>0</v>
      </c>
      <c r="T193" s="252">
        <f t="shared" ref="T193" si="1103">SUM(T180:T192)</f>
        <v>110106</v>
      </c>
      <c r="U193" s="252">
        <f t="shared" ref="U193" si="1104">SUM(U180:U192)</f>
        <v>0</v>
      </c>
      <c r="V193" s="252">
        <f t="shared" ref="V193" si="1105">SUM(V180:V192)</f>
        <v>204383</v>
      </c>
      <c r="W193" s="252">
        <f t="shared" ref="W193" si="1106">SUM(W180:W192)</f>
        <v>0</v>
      </c>
      <c r="X193" s="252">
        <f t="shared" ref="X193" si="1107">SUM(X180:X192)</f>
        <v>0</v>
      </c>
      <c r="Y193" s="252">
        <f t="shared" ref="Y193" si="1108">SUM(Y180:Y192)</f>
        <v>0</v>
      </c>
      <c r="Z193" s="252">
        <f t="shared" ref="Z193" si="1109">SUM(Z180:Z192)</f>
        <v>63643.7</v>
      </c>
      <c r="AA193" s="252">
        <f t="shared" ref="AA193" si="1110">SUM(AA180:AA192)</f>
        <v>-31821.85</v>
      </c>
      <c r="AB193" s="252">
        <f t="shared" ref="AB193" si="1111">SUM(AB180:AB192)</f>
        <v>0</v>
      </c>
      <c r="AC193" s="252">
        <f t="shared" ref="AC193" si="1112">SUM(AC180:AC192)</f>
        <v>0</v>
      </c>
      <c r="AD193" s="263">
        <f t="shared" ref="AD193" si="1113">SUM(AD180:AD192)</f>
        <v>0</v>
      </c>
      <c r="AE193" s="96">
        <f t="shared" si="974"/>
        <v>346310.85000000003</v>
      </c>
      <c r="AF193" s="456">
        <f>SUM(S4:AD16,S116:AD128)</f>
        <v>346310.85000000003</v>
      </c>
      <c r="AG193" s="97"/>
      <c r="AH193" s="261" t="s">
        <v>139</v>
      </c>
      <c r="AI193" s="252">
        <f>SUM(AI180:AI192)</f>
        <v>0</v>
      </c>
      <c r="AJ193" s="252">
        <f t="shared" ref="AJ193" si="1114">SUM(AJ180:AJ192)</f>
        <v>0</v>
      </c>
      <c r="AK193" s="252">
        <f t="shared" ref="AK193" si="1115">SUM(AK180:AK192)</f>
        <v>0</v>
      </c>
      <c r="AL193" s="252">
        <f t="shared" ref="AL193" si="1116">SUM(AL180:AL192)</f>
        <v>0</v>
      </c>
      <c r="AM193" s="252">
        <f t="shared" ref="AM193" si="1117">SUM(AM180:AM192)</f>
        <v>0</v>
      </c>
      <c r="AN193" s="252">
        <f t="shared" ref="AN193" si="1118">SUM(AN180:AN192)</f>
        <v>0</v>
      </c>
      <c r="AO193" s="252">
        <f t="shared" ref="AO193" si="1119">SUM(AO180:AO192)</f>
        <v>0</v>
      </c>
      <c r="AP193" s="252">
        <f t="shared" ref="AP193" si="1120">SUM(AP180:AP192)</f>
        <v>0</v>
      </c>
      <c r="AQ193" s="252">
        <f t="shared" ref="AQ193" si="1121">SUM(AQ180:AQ192)</f>
        <v>0</v>
      </c>
      <c r="AR193" s="252">
        <f t="shared" ref="AR193" si="1122">SUM(AR180:AR192)</f>
        <v>0</v>
      </c>
      <c r="AS193" s="252">
        <f t="shared" ref="AS193" si="1123">SUM(AS180:AS192)</f>
        <v>89244</v>
      </c>
      <c r="AT193" s="263">
        <f t="shared" ref="AT193" si="1124">SUM(AT180:AT192)</f>
        <v>0</v>
      </c>
      <c r="AU193" s="96">
        <f t="shared" si="976"/>
        <v>89244</v>
      </c>
      <c r="AV193" s="456">
        <f>SUM(AI4:AT16,AI116:AT128)</f>
        <v>89244</v>
      </c>
      <c r="AW193" s="97"/>
      <c r="AX193" s="261" t="s">
        <v>139</v>
      </c>
      <c r="AY193" s="252">
        <f>SUM(AY180:AY192)</f>
        <v>0</v>
      </c>
      <c r="AZ193" s="252">
        <f t="shared" ref="AZ193" si="1125">SUM(AZ180:AZ192)</f>
        <v>0</v>
      </c>
      <c r="BA193" s="252">
        <f t="shared" ref="BA193" si="1126">SUM(BA180:BA192)</f>
        <v>0</v>
      </c>
      <c r="BB193" s="252">
        <f t="shared" ref="BB193" si="1127">SUM(BB180:BB192)</f>
        <v>0</v>
      </c>
      <c r="BC193" s="252">
        <f t="shared" ref="BC193" si="1128">SUM(BC180:BC192)</f>
        <v>0</v>
      </c>
      <c r="BD193" s="252">
        <f t="shared" ref="BD193" si="1129">SUM(BD180:BD192)</f>
        <v>0</v>
      </c>
      <c r="BE193" s="252">
        <f t="shared" ref="BE193" si="1130">SUM(BE180:BE192)</f>
        <v>0</v>
      </c>
      <c r="BF193" s="252">
        <f t="shared" ref="BF193" si="1131">SUM(BF180:BF192)</f>
        <v>0</v>
      </c>
      <c r="BG193" s="252">
        <f t="shared" ref="BG193" si="1132">SUM(BG180:BG192)</f>
        <v>0</v>
      </c>
      <c r="BH193" s="252">
        <f t="shared" ref="BH193" si="1133">SUM(BH180:BH192)</f>
        <v>0</v>
      </c>
      <c r="BI193" s="252">
        <f t="shared" ref="BI193" si="1134">SUM(BI180:BI192)</f>
        <v>0</v>
      </c>
      <c r="BJ193" s="263">
        <f t="shared" ref="BJ193" si="1135">SUM(BJ180:BJ192)</f>
        <v>0</v>
      </c>
      <c r="BK193" s="96">
        <f t="shared" si="978"/>
        <v>0</v>
      </c>
      <c r="BL193" s="456">
        <f>SUM(AY4:BJ16,AY116:BJ128)</f>
        <v>0</v>
      </c>
      <c r="BM193">
        <f>SUM(BM180:BM192)</f>
        <v>588.17999999999995</v>
      </c>
      <c r="BN193">
        <f t="shared" ref="BN193:BS193" si="1136">SUM(BN180:BN192)</f>
        <v>0</v>
      </c>
      <c r="BO193">
        <f t="shared" si="1136"/>
        <v>0</v>
      </c>
      <c r="BP193">
        <f t="shared" si="1136"/>
        <v>0</v>
      </c>
      <c r="BQ193">
        <f t="shared" si="1136"/>
        <v>0</v>
      </c>
      <c r="BR193">
        <f t="shared" si="1136"/>
        <v>0</v>
      </c>
      <c r="BS193">
        <f t="shared" si="1136"/>
        <v>0</v>
      </c>
      <c r="BU193">
        <f>SUM(BU180:BU192)</f>
        <v>0</v>
      </c>
      <c r="BV193">
        <f t="shared" ref="BV193" si="1137">SUM(BV180:BV192)</f>
        <v>0</v>
      </c>
      <c r="BW193">
        <f t="shared" ref="BW193" si="1138">SUM(BW180:BW192)</f>
        <v>0</v>
      </c>
      <c r="BX193">
        <f t="shared" ref="BX193" si="1139">SUM(BX180:BX192)</f>
        <v>0</v>
      </c>
      <c r="BY193">
        <f t="shared" ref="BY193" si="1140">SUM(BY180:BY192)</f>
        <v>0</v>
      </c>
      <c r="BZ193">
        <f t="shared" ref="BZ193" si="1141">SUM(BZ180:BZ192)</f>
        <v>0</v>
      </c>
      <c r="CA193">
        <f t="shared" ref="CA193" si="1142">SUM(CA180:CA192)</f>
        <v>0</v>
      </c>
      <c r="CC193">
        <f>SUM(CC180:CC192)</f>
        <v>0</v>
      </c>
      <c r="CD193">
        <f t="shared" ref="CD193" si="1143">SUM(CD180:CD192)</f>
        <v>0</v>
      </c>
      <c r="CE193">
        <f t="shared" ref="CE193" si="1144">SUM(CE180:CE192)</f>
        <v>0</v>
      </c>
      <c r="CF193">
        <f t="shared" ref="CF193" si="1145">SUM(CF180:CF192)</f>
        <v>0</v>
      </c>
      <c r="CG193">
        <f t="shared" ref="CG193" si="1146">SUM(CG180:CG192)</f>
        <v>0</v>
      </c>
      <c r="CH193">
        <f t="shared" ref="CH193" si="1147">SUM(CH180:CH192)</f>
        <v>0</v>
      </c>
      <c r="CI193">
        <f t="shared" ref="CI193" si="1148">SUM(CI180:CI192)</f>
        <v>0</v>
      </c>
      <c r="CK193">
        <f>SUM(CK180:CK192)</f>
        <v>0</v>
      </c>
      <c r="CL193">
        <f t="shared" ref="CL193" si="1149">SUM(CL180:CL192)</f>
        <v>0</v>
      </c>
      <c r="CM193">
        <f t="shared" ref="CM193" si="1150">SUM(CM180:CM192)</f>
        <v>0</v>
      </c>
      <c r="CN193">
        <f t="shared" ref="CN193" si="1151">SUM(CN180:CN192)</f>
        <v>0</v>
      </c>
      <c r="CO193">
        <f t="shared" ref="CO193" si="1152">SUM(CO180:CO192)</f>
        <v>0</v>
      </c>
      <c r="CP193">
        <f t="shared" ref="CP193" si="1153">SUM(CP180:CP192)</f>
        <v>0</v>
      </c>
      <c r="CQ193">
        <f t="shared" ref="CQ193" si="1154">SUM(CQ180:CQ192)</f>
        <v>0</v>
      </c>
    </row>
    <row r="194" spans="1:95" ht="15" thickBot="1" x14ac:dyDescent="0.35">
      <c r="M194" s="593" t="s">
        <v>197</v>
      </c>
      <c r="N194" s="594"/>
      <c r="O194" s="154">
        <f>O177+O193+O113</f>
        <v>34410962.55023139</v>
      </c>
      <c r="P194" s="456">
        <f>P177+P193+P113</f>
        <v>34410962.55023139</v>
      </c>
      <c r="AC194" s="593" t="s">
        <v>198</v>
      </c>
      <c r="AD194" s="594"/>
      <c r="AE194" s="154">
        <f>AE177+AE193+AE113</f>
        <v>86488422.562745541</v>
      </c>
      <c r="AF194" s="456">
        <f>AF177+AF193+AF113</f>
        <v>86488422.562745526</v>
      </c>
      <c r="AS194" s="595" t="s">
        <v>199</v>
      </c>
      <c r="AT194" s="596"/>
      <c r="AU194" s="220">
        <f>AU177+AU193+AU113</f>
        <v>23756657.97532</v>
      </c>
      <c r="AV194" s="456">
        <f>AV177+AV193+AV113</f>
        <v>23756657.97532</v>
      </c>
      <c r="BI194" s="593" t="s">
        <v>200</v>
      </c>
      <c r="BJ194" s="594"/>
      <c r="BK194" s="154">
        <f>BK177+BK193+BK113</f>
        <v>4336917.1100000003</v>
      </c>
      <c r="BL194" s="456">
        <f>BL177+BL193+BL113</f>
        <v>4336917.1100000003</v>
      </c>
    </row>
    <row r="197" spans="1:95" s="373" customFormat="1" x14ac:dyDescent="0.3">
      <c r="A197" s="378"/>
      <c r="B197" s="373" t="s">
        <v>172</v>
      </c>
      <c r="C197" s="374">
        <f>C164+C180+C100</f>
        <v>0</v>
      </c>
      <c r="D197" s="374">
        <f t="shared" ref="D197:O197" si="1155">D164+D180+D100</f>
        <v>0</v>
      </c>
      <c r="E197" s="374">
        <f t="shared" si="1155"/>
        <v>0</v>
      </c>
      <c r="F197" s="374">
        <f t="shared" si="1155"/>
        <v>0</v>
      </c>
      <c r="G197" s="374">
        <f t="shared" si="1155"/>
        <v>0</v>
      </c>
      <c r="H197" s="374">
        <f t="shared" si="1155"/>
        <v>0</v>
      </c>
      <c r="I197" s="374">
        <f t="shared" si="1155"/>
        <v>0</v>
      </c>
      <c r="J197" s="374">
        <f t="shared" si="1155"/>
        <v>0</v>
      </c>
      <c r="K197" s="374">
        <f t="shared" si="1155"/>
        <v>0</v>
      </c>
      <c r="L197" s="374">
        <f t="shared" si="1155"/>
        <v>0</v>
      </c>
      <c r="M197" s="374">
        <f t="shared" si="1155"/>
        <v>19413</v>
      </c>
      <c r="N197" s="374">
        <f t="shared" si="1155"/>
        <v>0</v>
      </c>
      <c r="O197" s="374">
        <f t="shared" si="1155"/>
        <v>19413</v>
      </c>
      <c r="R197" s="373" t="s">
        <v>172</v>
      </c>
      <c r="S197" s="374">
        <f>S164+S180+S100</f>
        <v>0</v>
      </c>
      <c r="T197" s="374">
        <f t="shared" ref="T197:AE197" si="1156">T164+T180+T100</f>
        <v>65518</v>
      </c>
      <c r="U197" s="374">
        <f t="shared" si="1156"/>
        <v>0</v>
      </c>
      <c r="V197" s="374">
        <f t="shared" si="1156"/>
        <v>83401</v>
      </c>
      <c r="W197" s="374">
        <f t="shared" si="1156"/>
        <v>0</v>
      </c>
      <c r="X197" s="374">
        <f t="shared" si="1156"/>
        <v>0</v>
      </c>
      <c r="Y197" s="374">
        <f t="shared" si="1156"/>
        <v>0</v>
      </c>
      <c r="Z197" s="374">
        <f t="shared" si="1156"/>
        <v>0</v>
      </c>
      <c r="AA197" s="374">
        <f t="shared" si="1156"/>
        <v>0</v>
      </c>
      <c r="AB197" s="374">
        <f t="shared" si="1156"/>
        <v>0</v>
      </c>
      <c r="AC197" s="374">
        <f t="shared" si="1156"/>
        <v>219393</v>
      </c>
      <c r="AD197" s="374">
        <f t="shared" si="1156"/>
        <v>2379891</v>
      </c>
      <c r="AE197" s="374">
        <f t="shared" si="1156"/>
        <v>2748203</v>
      </c>
      <c r="AH197" s="373" t="s">
        <v>172</v>
      </c>
      <c r="AI197" s="374">
        <f>AI164+AI180+AI100</f>
        <v>0</v>
      </c>
      <c r="AJ197" s="374">
        <f t="shared" ref="AJ197:AU197" si="1157">AJ164+AJ180+AJ100</f>
        <v>0</v>
      </c>
      <c r="AK197" s="374">
        <f t="shared" si="1157"/>
        <v>0</v>
      </c>
      <c r="AL197" s="374">
        <f t="shared" si="1157"/>
        <v>0</v>
      </c>
      <c r="AM197" s="374">
        <f t="shared" si="1157"/>
        <v>0</v>
      </c>
      <c r="AN197" s="374">
        <f t="shared" si="1157"/>
        <v>0</v>
      </c>
      <c r="AO197" s="374">
        <f t="shared" si="1157"/>
        <v>0</v>
      </c>
      <c r="AP197" s="374">
        <f t="shared" si="1157"/>
        <v>652470</v>
      </c>
      <c r="AQ197" s="374">
        <f t="shared" si="1157"/>
        <v>0</v>
      </c>
      <c r="AR197" s="374">
        <f t="shared" si="1157"/>
        <v>1743550</v>
      </c>
      <c r="AS197" s="374">
        <f t="shared" si="1157"/>
        <v>0</v>
      </c>
      <c r="AT197" s="374">
        <f t="shared" si="1157"/>
        <v>0</v>
      </c>
      <c r="AU197" s="374">
        <f t="shared" si="1157"/>
        <v>2396020</v>
      </c>
      <c r="AX197" s="373" t="s">
        <v>172</v>
      </c>
      <c r="AY197" s="374">
        <f>AY164+AY180+AY100</f>
        <v>0</v>
      </c>
      <c r="AZ197" s="374">
        <f t="shared" ref="AZ197:BK197" si="1158">AZ164+AZ180+AZ100</f>
        <v>0</v>
      </c>
      <c r="BA197" s="374">
        <f t="shared" si="1158"/>
        <v>0</v>
      </c>
      <c r="BB197" s="374">
        <f t="shared" si="1158"/>
        <v>295370</v>
      </c>
      <c r="BC197" s="374">
        <f t="shared" si="1158"/>
        <v>0</v>
      </c>
      <c r="BD197" s="374">
        <f t="shared" si="1158"/>
        <v>0</v>
      </c>
      <c r="BE197" s="374">
        <f t="shared" si="1158"/>
        <v>0</v>
      </c>
      <c r="BF197" s="374">
        <f t="shared" si="1158"/>
        <v>0</v>
      </c>
      <c r="BG197" s="374">
        <f t="shared" si="1158"/>
        <v>0</v>
      </c>
      <c r="BH197" s="374">
        <f t="shared" si="1158"/>
        <v>0</v>
      </c>
      <c r="BI197" s="374">
        <f t="shared" si="1158"/>
        <v>0</v>
      </c>
      <c r="BJ197" s="374">
        <f t="shared" si="1158"/>
        <v>0</v>
      </c>
      <c r="BK197" s="374">
        <f t="shared" si="1158"/>
        <v>295370</v>
      </c>
    </row>
    <row r="198" spans="1:95" s="373" customFormat="1" x14ac:dyDescent="0.3">
      <c r="A198" s="378"/>
      <c r="B198" s="373" t="s">
        <v>173</v>
      </c>
      <c r="C198" s="374">
        <f t="shared" ref="C198:O209" si="1159">C165+C181+C101</f>
        <v>0</v>
      </c>
      <c r="D198" s="374">
        <f t="shared" si="1159"/>
        <v>0</v>
      </c>
      <c r="E198" s="374">
        <f t="shared" si="1159"/>
        <v>0</v>
      </c>
      <c r="F198" s="374">
        <f t="shared" si="1159"/>
        <v>0</v>
      </c>
      <c r="G198" s="374">
        <f t="shared" si="1159"/>
        <v>0</v>
      </c>
      <c r="H198" s="374">
        <f t="shared" si="1159"/>
        <v>0</v>
      </c>
      <c r="I198" s="374">
        <f t="shared" si="1159"/>
        <v>0</v>
      </c>
      <c r="J198" s="374">
        <f t="shared" si="1159"/>
        <v>0</v>
      </c>
      <c r="K198" s="374">
        <f t="shared" si="1159"/>
        <v>0</v>
      </c>
      <c r="L198" s="374">
        <f t="shared" si="1159"/>
        <v>0</v>
      </c>
      <c r="M198" s="374">
        <f t="shared" si="1159"/>
        <v>0</v>
      </c>
      <c r="N198" s="374">
        <f t="shared" si="1159"/>
        <v>0</v>
      </c>
      <c r="O198" s="374">
        <f t="shared" si="1159"/>
        <v>0</v>
      </c>
      <c r="R198" s="373" t="s">
        <v>173</v>
      </c>
      <c r="S198" s="374">
        <f t="shared" ref="S198:AE198" si="1160">S165+S181+S101</f>
        <v>0</v>
      </c>
      <c r="T198" s="374">
        <f t="shared" si="1160"/>
        <v>0</v>
      </c>
      <c r="U198" s="374">
        <f t="shared" si="1160"/>
        <v>0</v>
      </c>
      <c r="V198" s="374">
        <f t="shared" si="1160"/>
        <v>0</v>
      </c>
      <c r="W198" s="374">
        <f t="shared" si="1160"/>
        <v>0</v>
      </c>
      <c r="X198" s="374">
        <f t="shared" si="1160"/>
        <v>46587</v>
      </c>
      <c r="Y198" s="374">
        <f t="shared" si="1160"/>
        <v>0</v>
      </c>
      <c r="Z198" s="374">
        <f t="shared" si="1160"/>
        <v>0</v>
      </c>
      <c r="AA198" s="374">
        <f t="shared" si="1160"/>
        <v>0</v>
      </c>
      <c r="AB198" s="374">
        <f t="shared" si="1160"/>
        <v>16401</v>
      </c>
      <c r="AC198" s="374">
        <f t="shared" si="1160"/>
        <v>0</v>
      </c>
      <c r="AD198" s="374">
        <f t="shared" si="1160"/>
        <v>24278</v>
      </c>
      <c r="AE198" s="374">
        <f t="shared" si="1160"/>
        <v>87266</v>
      </c>
      <c r="AH198" s="373" t="s">
        <v>173</v>
      </c>
      <c r="AI198" s="374">
        <f t="shared" ref="AI198:AU198" si="1161">AI165+AI181+AI101</f>
        <v>0</v>
      </c>
      <c r="AJ198" s="374">
        <f t="shared" si="1161"/>
        <v>0</v>
      </c>
      <c r="AK198" s="374">
        <f t="shared" si="1161"/>
        <v>0</v>
      </c>
      <c r="AL198" s="374">
        <f t="shared" si="1161"/>
        <v>0</v>
      </c>
      <c r="AM198" s="374">
        <f t="shared" si="1161"/>
        <v>0</v>
      </c>
      <c r="AN198" s="374">
        <f t="shared" si="1161"/>
        <v>0</v>
      </c>
      <c r="AO198" s="374">
        <f t="shared" si="1161"/>
        <v>0</v>
      </c>
      <c r="AP198" s="374">
        <f t="shared" si="1161"/>
        <v>0</v>
      </c>
      <c r="AQ198" s="374">
        <f t="shared" si="1161"/>
        <v>10864</v>
      </c>
      <c r="AR198" s="374">
        <f t="shared" si="1161"/>
        <v>0</v>
      </c>
      <c r="AS198" s="374">
        <f t="shared" si="1161"/>
        <v>0</v>
      </c>
      <c r="AT198" s="374">
        <f t="shared" si="1161"/>
        <v>0</v>
      </c>
      <c r="AU198" s="374">
        <f t="shared" si="1161"/>
        <v>10864</v>
      </c>
      <c r="AX198" s="373" t="s">
        <v>173</v>
      </c>
      <c r="AY198" s="374">
        <f t="shared" ref="AY198:BK198" si="1162">AY165+AY181+AY101</f>
        <v>0</v>
      </c>
      <c r="AZ198" s="374">
        <f t="shared" si="1162"/>
        <v>0</v>
      </c>
      <c r="BA198" s="374">
        <f t="shared" si="1162"/>
        <v>0</v>
      </c>
      <c r="BB198" s="374">
        <f t="shared" si="1162"/>
        <v>0</v>
      </c>
      <c r="BC198" s="374">
        <f t="shared" si="1162"/>
        <v>0</v>
      </c>
      <c r="BD198" s="374">
        <f t="shared" si="1162"/>
        <v>0</v>
      </c>
      <c r="BE198" s="374">
        <f t="shared" si="1162"/>
        <v>0</v>
      </c>
      <c r="BF198" s="374">
        <f t="shared" si="1162"/>
        <v>0</v>
      </c>
      <c r="BG198" s="374">
        <f t="shared" si="1162"/>
        <v>0</v>
      </c>
      <c r="BH198" s="374">
        <f t="shared" si="1162"/>
        <v>0</v>
      </c>
      <c r="BI198" s="374">
        <f t="shared" si="1162"/>
        <v>0</v>
      </c>
      <c r="BJ198" s="374">
        <f t="shared" si="1162"/>
        <v>0</v>
      </c>
      <c r="BK198" s="374">
        <f t="shared" si="1162"/>
        <v>0</v>
      </c>
    </row>
    <row r="199" spans="1:95" s="373" customFormat="1" x14ac:dyDescent="0.3">
      <c r="A199" s="378"/>
      <c r="B199" s="373" t="s">
        <v>174</v>
      </c>
      <c r="C199" s="374">
        <f t="shared" si="1159"/>
        <v>0</v>
      </c>
      <c r="D199" s="374">
        <f t="shared" si="1159"/>
        <v>0</v>
      </c>
      <c r="E199" s="374">
        <f t="shared" si="1159"/>
        <v>0</v>
      </c>
      <c r="F199" s="374">
        <f t="shared" si="1159"/>
        <v>0</v>
      </c>
      <c r="G199" s="374">
        <f t="shared" si="1159"/>
        <v>0</v>
      </c>
      <c r="H199" s="374">
        <f t="shared" si="1159"/>
        <v>0</v>
      </c>
      <c r="I199" s="374">
        <f t="shared" si="1159"/>
        <v>0</v>
      </c>
      <c r="J199" s="374">
        <f t="shared" si="1159"/>
        <v>0</v>
      </c>
      <c r="K199" s="374">
        <f t="shared" si="1159"/>
        <v>0</v>
      </c>
      <c r="L199" s="374">
        <f t="shared" si="1159"/>
        <v>0</v>
      </c>
      <c r="M199" s="374">
        <f t="shared" si="1159"/>
        <v>0</v>
      </c>
      <c r="N199" s="374">
        <f t="shared" si="1159"/>
        <v>0</v>
      </c>
      <c r="O199" s="374">
        <f t="shared" si="1159"/>
        <v>0</v>
      </c>
      <c r="R199" s="373" t="s">
        <v>174</v>
      </c>
      <c r="S199" s="374">
        <f t="shared" ref="S199:AE199" si="1163">S166+S182+S102</f>
        <v>0</v>
      </c>
      <c r="T199" s="374">
        <f t="shared" si="1163"/>
        <v>0</v>
      </c>
      <c r="U199" s="374">
        <f t="shared" si="1163"/>
        <v>0</v>
      </c>
      <c r="V199" s="374">
        <f t="shared" si="1163"/>
        <v>0</v>
      </c>
      <c r="W199" s="374">
        <f t="shared" si="1163"/>
        <v>0</v>
      </c>
      <c r="X199" s="374">
        <f t="shared" si="1163"/>
        <v>0</v>
      </c>
      <c r="Y199" s="374">
        <f t="shared" si="1163"/>
        <v>0</v>
      </c>
      <c r="Z199" s="374">
        <f t="shared" si="1163"/>
        <v>4438</v>
      </c>
      <c r="AA199" s="374">
        <f t="shared" si="1163"/>
        <v>0</v>
      </c>
      <c r="AB199" s="374">
        <f t="shared" si="1163"/>
        <v>0</v>
      </c>
      <c r="AC199" s="374">
        <f t="shared" si="1163"/>
        <v>0</v>
      </c>
      <c r="AD199" s="374">
        <f t="shared" si="1163"/>
        <v>4438</v>
      </c>
      <c r="AE199" s="374">
        <f t="shared" si="1163"/>
        <v>8876</v>
      </c>
      <c r="AH199" s="373" t="s">
        <v>174</v>
      </c>
      <c r="AI199" s="374">
        <f t="shared" ref="AI199:AU199" si="1164">AI166+AI182+AI102</f>
        <v>0</v>
      </c>
      <c r="AJ199" s="374">
        <f t="shared" si="1164"/>
        <v>0</v>
      </c>
      <c r="AK199" s="374">
        <f t="shared" si="1164"/>
        <v>0</v>
      </c>
      <c r="AL199" s="374">
        <f t="shared" si="1164"/>
        <v>0</v>
      </c>
      <c r="AM199" s="374">
        <f t="shared" si="1164"/>
        <v>0</v>
      </c>
      <c r="AN199" s="374">
        <f t="shared" si="1164"/>
        <v>0</v>
      </c>
      <c r="AO199" s="374">
        <f t="shared" si="1164"/>
        <v>0</v>
      </c>
      <c r="AP199" s="374">
        <f t="shared" si="1164"/>
        <v>0</v>
      </c>
      <c r="AQ199" s="374">
        <f t="shared" si="1164"/>
        <v>0</v>
      </c>
      <c r="AR199" s="374">
        <f t="shared" si="1164"/>
        <v>0</v>
      </c>
      <c r="AS199" s="374">
        <f t="shared" si="1164"/>
        <v>0</v>
      </c>
      <c r="AT199" s="374">
        <f t="shared" si="1164"/>
        <v>0</v>
      </c>
      <c r="AU199" s="374">
        <f t="shared" si="1164"/>
        <v>0</v>
      </c>
      <c r="AX199" s="373" t="s">
        <v>174</v>
      </c>
      <c r="AY199" s="374">
        <f t="shared" ref="AY199:BK199" si="1165">AY166+AY182+AY102</f>
        <v>0</v>
      </c>
      <c r="AZ199" s="374">
        <f t="shared" si="1165"/>
        <v>0</v>
      </c>
      <c r="BA199" s="374">
        <f t="shared" si="1165"/>
        <v>0</v>
      </c>
      <c r="BB199" s="374">
        <f t="shared" si="1165"/>
        <v>0</v>
      </c>
      <c r="BC199" s="374">
        <f t="shared" si="1165"/>
        <v>0</v>
      </c>
      <c r="BD199" s="374">
        <f t="shared" si="1165"/>
        <v>0</v>
      </c>
      <c r="BE199" s="374">
        <f t="shared" si="1165"/>
        <v>0</v>
      </c>
      <c r="BF199" s="374">
        <f t="shared" si="1165"/>
        <v>0</v>
      </c>
      <c r="BG199" s="374">
        <f t="shared" si="1165"/>
        <v>0</v>
      </c>
      <c r="BH199" s="374">
        <f t="shared" si="1165"/>
        <v>0</v>
      </c>
      <c r="BI199" s="374">
        <f t="shared" si="1165"/>
        <v>0</v>
      </c>
      <c r="BJ199" s="374">
        <f t="shared" si="1165"/>
        <v>0</v>
      </c>
      <c r="BK199" s="374">
        <f t="shared" si="1165"/>
        <v>0</v>
      </c>
    </row>
    <row r="200" spans="1:95" s="373" customFormat="1" x14ac:dyDescent="0.3">
      <c r="A200" s="378"/>
      <c r="B200" s="373" t="s">
        <v>175</v>
      </c>
      <c r="C200" s="374">
        <f t="shared" si="1159"/>
        <v>4106</v>
      </c>
      <c r="D200" s="374">
        <f t="shared" si="1159"/>
        <v>2464</v>
      </c>
      <c r="E200" s="374">
        <f t="shared" si="1159"/>
        <v>3442</v>
      </c>
      <c r="F200" s="374">
        <f t="shared" si="1159"/>
        <v>17966</v>
      </c>
      <c r="G200" s="374">
        <f t="shared" si="1159"/>
        <v>23445</v>
      </c>
      <c r="H200" s="374">
        <f t="shared" si="1159"/>
        <v>5726</v>
      </c>
      <c r="I200" s="374">
        <f t="shared" si="1159"/>
        <v>1638</v>
      </c>
      <c r="J200" s="374">
        <f t="shared" si="1159"/>
        <v>4695</v>
      </c>
      <c r="K200" s="374">
        <f t="shared" si="1159"/>
        <v>27833</v>
      </c>
      <c r="L200" s="374">
        <f t="shared" si="1159"/>
        <v>34800</v>
      </c>
      <c r="M200" s="374">
        <f t="shared" si="1159"/>
        <v>36955</v>
      </c>
      <c r="N200" s="374">
        <f t="shared" si="1159"/>
        <v>245802</v>
      </c>
      <c r="O200" s="374">
        <f t="shared" si="1159"/>
        <v>408872</v>
      </c>
      <c r="R200" s="373" t="s">
        <v>175</v>
      </c>
      <c r="S200" s="374">
        <f t="shared" ref="S200:AE200" si="1166">S167+S183+S103</f>
        <v>200028</v>
      </c>
      <c r="T200" s="374">
        <f t="shared" si="1166"/>
        <v>0</v>
      </c>
      <c r="U200" s="374">
        <f t="shared" si="1166"/>
        <v>37293</v>
      </c>
      <c r="V200" s="374">
        <f t="shared" si="1166"/>
        <v>82826</v>
      </c>
      <c r="W200" s="374">
        <f t="shared" si="1166"/>
        <v>84603</v>
      </c>
      <c r="X200" s="374">
        <f t="shared" si="1166"/>
        <v>600185</v>
      </c>
      <c r="Y200" s="374">
        <f t="shared" si="1166"/>
        <v>142571</v>
      </c>
      <c r="Z200" s="374">
        <f t="shared" si="1166"/>
        <v>731641</v>
      </c>
      <c r="AA200" s="374">
        <f t="shared" si="1166"/>
        <v>592931</v>
      </c>
      <c r="AB200" s="374">
        <f t="shared" si="1166"/>
        <v>1741908</v>
      </c>
      <c r="AC200" s="374">
        <f t="shared" si="1166"/>
        <v>1246306</v>
      </c>
      <c r="AD200" s="374">
        <f t="shared" si="1166"/>
        <v>1933374</v>
      </c>
      <c r="AE200" s="374">
        <f t="shared" si="1166"/>
        <v>7393666</v>
      </c>
      <c r="AH200" s="373" t="s">
        <v>175</v>
      </c>
      <c r="AI200" s="374">
        <f t="shared" ref="AI200:AU200" si="1167">AI167+AI183+AI103</f>
        <v>755948</v>
      </c>
      <c r="AJ200" s="374">
        <f t="shared" si="1167"/>
        <v>0</v>
      </c>
      <c r="AK200" s="374">
        <f t="shared" si="1167"/>
        <v>0</v>
      </c>
      <c r="AL200" s="374">
        <f t="shared" si="1167"/>
        <v>0</v>
      </c>
      <c r="AM200" s="374">
        <f t="shared" si="1167"/>
        <v>69565</v>
      </c>
      <c r="AN200" s="374">
        <f t="shared" si="1167"/>
        <v>0</v>
      </c>
      <c r="AO200" s="374">
        <f t="shared" si="1167"/>
        <v>496893</v>
      </c>
      <c r="AP200" s="374">
        <f t="shared" si="1167"/>
        <v>325842</v>
      </c>
      <c r="AQ200" s="374">
        <f t="shared" si="1167"/>
        <v>798479</v>
      </c>
      <c r="AR200" s="374">
        <f t="shared" si="1167"/>
        <v>266102</v>
      </c>
      <c r="AS200" s="374">
        <f t="shared" si="1167"/>
        <v>35232</v>
      </c>
      <c r="AT200" s="374">
        <f t="shared" si="1167"/>
        <v>317187</v>
      </c>
      <c r="AU200" s="374">
        <f t="shared" si="1167"/>
        <v>3065248</v>
      </c>
      <c r="AX200" s="373" t="s">
        <v>175</v>
      </c>
      <c r="AY200" s="374">
        <f t="shared" ref="AY200:BK200" si="1168">AY167+AY183+AY103</f>
        <v>0</v>
      </c>
      <c r="AZ200" s="374">
        <f t="shared" si="1168"/>
        <v>0</v>
      </c>
      <c r="BA200" s="374">
        <f t="shared" si="1168"/>
        <v>0</v>
      </c>
      <c r="BB200" s="374">
        <f t="shared" si="1168"/>
        <v>0</v>
      </c>
      <c r="BC200" s="374">
        <f t="shared" si="1168"/>
        <v>0</v>
      </c>
      <c r="BD200" s="374">
        <f t="shared" si="1168"/>
        <v>0</v>
      </c>
      <c r="BE200" s="374">
        <f t="shared" si="1168"/>
        <v>0</v>
      </c>
      <c r="BF200" s="374">
        <f t="shared" si="1168"/>
        <v>0</v>
      </c>
      <c r="BG200" s="374">
        <f t="shared" si="1168"/>
        <v>0</v>
      </c>
      <c r="BH200" s="374">
        <f t="shared" si="1168"/>
        <v>436593</v>
      </c>
      <c r="BI200" s="374">
        <f t="shared" si="1168"/>
        <v>0</v>
      </c>
      <c r="BJ200" s="374">
        <f t="shared" si="1168"/>
        <v>482081</v>
      </c>
      <c r="BK200" s="374">
        <f t="shared" si="1168"/>
        <v>918674</v>
      </c>
    </row>
    <row r="201" spans="1:95" s="373" customFormat="1" x14ac:dyDescent="0.3">
      <c r="A201" s="378"/>
      <c r="B201" s="373" t="s">
        <v>176</v>
      </c>
      <c r="C201" s="374">
        <f t="shared" si="1159"/>
        <v>0</v>
      </c>
      <c r="D201" s="374">
        <f t="shared" si="1159"/>
        <v>2502.4</v>
      </c>
      <c r="E201" s="374">
        <f t="shared" si="1159"/>
        <v>0</v>
      </c>
      <c r="F201" s="374">
        <f t="shared" si="1159"/>
        <v>18023.28</v>
      </c>
      <c r="G201" s="374">
        <f t="shared" si="1159"/>
        <v>0</v>
      </c>
      <c r="H201" s="374">
        <f t="shared" si="1159"/>
        <v>0</v>
      </c>
      <c r="I201" s="374">
        <f t="shared" si="1159"/>
        <v>0</v>
      </c>
      <c r="J201" s="374">
        <f t="shared" si="1159"/>
        <v>0</v>
      </c>
      <c r="K201" s="374">
        <f t="shared" si="1159"/>
        <v>0</v>
      </c>
      <c r="L201" s="374">
        <f t="shared" si="1159"/>
        <v>117698.04</v>
      </c>
      <c r="M201" s="374">
        <f t="shared" si="1159"/>
        <v>132567.57</v>
      </c>
      <c r="N201" s="374">
        <f t="shared" si="1159"/>
        <v>202126</v>
      </c>
      <c r="O201" s="374">
        <f t="shared" si="1159"/>
        <v>472917.29</v>
      </c>
      <c r="R201" s="373" t="s">
        <v>176</v>
      </c>
      <c r="S201" s="374">
        <f t="shared" ref="S201:AE201" si="1169">S168+S184+S104</f>
        <v>0</v>
      </c>
      <c r="T201" s="374">
        <f t="shared" si="1169"/>
        <v>0</v>
      </c>
      <c r="U201" s="374">
        <f t="shared" si="1169"/>
        <v>0</v>
      </c>
      <c r="V201" s="374">
        <f t="shared" si="1169"/>
        <v>0</v>
      </c>
      <c r="W201" s="374">
        <f t="shared" si="1169"/>
        <v>0</v>
      </c>
      <c r="X201" s="374">
        <f t="shared" si="1169"/>
        <v>0</v>
      </c>
      <c r="Y201" s="374">
        <f t="shared" si="1169"/>
        <v>0</v>
      </c>
      <c r="Z201" s="374">
        <f t="shared" si="1169"/>
        <v>0</v>
      </c>
      <c r="AA201" s="374">
        <f t="shared" si="1169"/>
        <v>0</v>
      </c>
      <c r="AB201" s="374">
        <f t="shared" si="1169"/>
        <v>148172</v>
      </c>
      <c r="AC201" s="374">
        <f t="shared" si="1169"/>
        <v>380074</v>
      </c>
      <c r="AD201" s="374">
        <f t="shared" si="1169"/>
        <v>249453</v>
      </c>
      <c r="AE201" s="374">
        <f t="shared" si="1169"/>
        <v>777699</v>
      </c>
      <c r="AH201" s="373" t="s">
        <v>176</v>
      </c>
      <c r="AI201" s="374">
        <f t="shared" ref="AI201:AU201" si="1170">AI168+AI184+AI104</f>
        <v>0</v>
      </c>
      <c r="AJ201" s="374">
        <f t="shared" si="1170"/>
        <v>0</v>
      </c>
      <c r="AK201" s="374">
        <f t="shared" si="1170"/>
        <v>0</v>
      </c>
      <c r="AL201" s="374">
        <f t="shared" si="1170"/>
        <v>0</v>
      </c>
      <c r="AM201" s="374">
        <f t="shared" si="1170"/>
        <v>0</v>
      </c>
      <c r="AN201" s="374">
        <f t="shared" si="1170"/>
        <v>0</v>
      </c>
      <c r="AO201" s="374">
        <f t="shared" si="1170"/>
        <v>0</v>
      </c>
      <c r="AP201" s="374">
        <f t="shared" si="1170"/>
        <v>0</v>
      </c>
      <c r="AQ201" s="374">
        <f t="shared" si="1170"/>
        <v>0</v>
      </c>
      <c r="AR201" s="374">
        <f t="shared" si="1170"/>
        <v>0</v>
      </c>
      <c r="AS201" s="374">
        <f t="shared" si="1170"/>
        <v>0</v>
      </c>
      <c r="AT201" s="374">
        <f t="shared" si="1170"/>
        <v>0</v>
      </c>
      <c r="AU201" s="374">
        <f t="shared" si="1170"/>
        <v>0</v>
      </c>
      <c r="AX201" s="373" t="s">
        <v>176</v>
      </c>
      <c r="AY201" s="374">
        <f t="shared" ref="AY201:BK201" si="1171">AY168+AY184+AY104</f>
        <v>0</v>
      </c>
      <c r="AZ201" s="374">
        <f t="shared" si="1171"/>
        <v>0</v>
      </c>
      <c r="BA201" s="374">
        <f t="shared" si="1171"/>
        <v>0</v>
      </c>
      <c r="BB201" s="374">
        <f t="shared" si="1171"/>
        <v>0</v>
      </c>
      <c r="BC201" s="374">
        <f t="shared" si="1171"/>
        <v>0</v>
      </c>
      <c r="BD201" s="374">
        <f t="shared" si="1171"/>
        <v>0</v>
      </c>
      <c r="BE201" s="374">
        <f t="shared" si="1171"/>
        <v>0</v>
      </c>
      <c r="BF201" s="374">
        <f t="shared" si="1171"/>
        <v>0</v>
      </c>
      <c r="BG201" s="374">
        <f t="shared" si="1171"/>
        <v>0</v>
      </c>
      <c r="BH201" s="374">
        <f t="shared" si="1171"/>
        <v>0</v>
      </c>
      <c r="BI201" s="374">
        <f t="shared" si="1171"/>
        <v>0</v>
      </c>
      <c r="BJ201" s="374">
        <f t="shared" si="1171"/>
        <v>0</v>
      </c>
      <c r="BK201" s="374">
        <f t="shared" si="1171"/>
        <v>0</v>
      </c>
    </row>
    <row r="202" spans="1:95" s="373" customFormat="1" x14ac:dyDescent="0.3">
      <c r="A202" s="378"/>
      <c r="B202" s="373" t="s">
        <v>177</v>
      </c>
      <c r="C202" s="374">
        <f t="shared" si="1159"/>
        <v>0</v>
      </c>
      <c r="D202" s="374">
        <f t="shared" si="1159"/>
        <v>0</v>
      </c>
      <c r="E202" s="374">
        <f t="shared" si="1159"/>
        <v>0</v>
      </c>
      <c r="F202" s="374">
        <f t="shared" si="1159"/>
        <v>0</v>
      </c>
      <c r="G202" s="374">
        <f t="shared" si="1159"/>
        <v>0</v>
      </c>
      <c r="H202" s="374">
        <f t="shared" si="1159"/>
        <v>0</v>
      </c>
      <c r="I202" s="374">
        <f t="shared" si="1159"/>
        <v>0</v>
      </c>
      <c r="J202" s="374">
        <f t="shared" si="1159"/>
        <v>0</v>
      </c>
      <c r="K202" s="374">
        <f t="shared" si="1159"/>
        <v>0</v>
      </c>
      <c r="L202" s="374">
        <f t="shared" si="1159"/>
        <v>0</v>
      </c>
      <c r="M202" s="374">
        <f t="shared" si="1159"/>
        <v>0</v>
      </c>
      <c r="N202" s="374">
        <f t="shared" si="1159"/>
        <v>0</v>
      </c>
      <c r="O202" s="374">
        <f t="shared" si="1159"/>
        <v>0</v>
      </c>
      <c r="R202" s="373" t="s">
        <v>177</v>
      </c>
      <c r="S202" s="374">
        <f t="shared" ref="S202:AE202" si="1172">S169+S185+S105</f>
        <v>0</v>
      </c>
      <c r="T202" s="374">
        <f t="shared" si="1172"/>
        <v>0</v>
      </c>
      <c r="U202" s="374">
        <f t="shared" si="1172"/>
        <v>0</v>
      </c>
      <c r="V202" s="374">
        <f t="shared" si="1172"/>
        <v>0</v>
      </c>
      <c r="W202" s="374">
        <f t="shared" si="1172"/>
        <v>0</v>
      </c>
      <c r="X202" s="374">
        <f t="shared" si="1172"/>
        <v>0</v>
      </c>
      <c r="Y202" s="374">
        <f t="shared" si="1172"/>
        <v>0</v>
      </c>
      <c r="Z202" s="374">
        <f t="shared" si="1172"/>
        <v>0</v>
      </c>
      <c r="AA202" s="374">
        <f t="shared" si="1172"/>
        <v>0</v>
      </c>
      <c r="AB202" s="374">
        <f t="shared" si="1172"/>
        <v>0</v>
      </c>
      <c r="AC202" s="374">
        <f t="shared" si="1172"/>
        <v>0</v>
      </c>
      <c r="AD202" s="374">
        <f t="shared" si="1172"/>
        <v>0</v>
      </c>
      <c r="AE202" s="374">
        <f t="shared" si="1172"/>
        <v>0</v>
      </c>
      <c r="AH202" s="373" t="s">
        <v>177</v>
      </c>
      <c r="AI202" s="374">
        <f t="shared" ref="AI202:AU202" si="1173">AI169+AI185+AI105</f>
        <v>0</v>
      </c>
      <c r="AJ202" s="374">
        <f t="shared" si="1173"/>
        <v>0</v>
      </c>
      <c r="AK202" s="374">
        <f t="shared" si="1173"/>
        <v>0</v>
      </c>
      <c r="AL202" s="374">
        <f t="shared" si="1173"/>
        <v>0</v>
      </c>
      <c r="AM202" s="374">
        <f t="shared" si="1173"/>
        <v>0</v>
      </c>
      <c r="AN202" s="374">
        <f t="shared" si="1173"/>
        <v>0</v>
      </c>
      <c r="AO202" s="374">
        <f t="shared" si="1173"/>
        <v>0</v>
      </c>
      <c r="AP202" s="374">
        <f t="shared" si="1173"/>
        <v>0</v>
      </c>
      <c r="AQ202" s="374">
        <f t="shared" si="1173"/>
        <v>0</v>
      </c>
      <c r="AR202" s="374">
        <f t="shared" si="1173"/>
        <v>0</v>
      </c>
      <c r="AS202" s="374">
        <f t="shared" si="1173"/>
        <v>0</v>
      </c>
      <c r="AT202" s="374">
        <f t="shared" si="1173"/>
        <v>44522</v>
      </c>
      <c r="AU202" s="374">
        <f t="shared" si="1173"/>
        <v>44522</v>
      </c>
      <c r="AX202" s="373" t="s">
        <v>177</v>
      </c>
      <c r="AY202" s="374">
        <f t="shared" ref="AY202:BK202" si="1174">AY169+AY185+AY105</f>
        <v>0</v>
      </c>
      <c r="AZ202" s="374">
        <f t="shared" si="1174"/>
        <v>0</v>
      </c>
      <c r="BA202" s="374">
        <f t="shared" si="1174"/>
        <v>0</v>
      </c>
      <c r="BB202" s="374">
        <f t="shared" si="1174"/>
        <v>0</v>
      </c>
      <c r="BC202" s="374">
        <f t="shared" si="1174"/>
        <v>0</v>
      </c>
      <c r="BD202" s="374">
        <f t="shared" si="1174"/>
        <v>0</v>
      </c>
      <c r="BE202" s="374">
        <f t="shared" si="1174"/>
        <v>0</v>
      </c>
      <c r="BF202" s="374">
        <f t="shared" si="1174"/>
        <v>0</v>
      </c>
      <c r="BG202" s="374">
        <f t="shared" si="1174"/>
        <v>0</v>
      </c>
      <c r="BH202" s="374">
        <f t="shared" si="1174"/>
        <v>0</v>
      </c>
      <c r="BI202" s="374">
        <f t="shared" si="1174"/>
        <v>0</v>
      </c>
      <c r="BJ202" s="374">
        <f t="shared" si="1174"/>
        <v>0</v>
      </c>
      <c r="BK202" s="374">
        <f t="shared" si="1174"/>
        <v>0</v>
      </c>
    </row>
    <row r="203" spans="1:95" s="373" customFormat="1" x14ac:dyDescent="0.3">
      <c r="A203" s="378"/>
      <c r="B203" s="373" t="s">
        <v>178</v>
      </c>
      <c r="C203" s="374">
        <f t="shared" si="1159"/>
        <v>0</v>
      </c>
      <c r="D203" s="374">
        <f t="shared" si="1159"/>
        <v>0</v>
      </c>
      <c r="E203" s="374">
        <f t="shared" si="1159"/>
        <v>4927</v>
      </c>
      <c r="F203" s="374">
        <f t="shared" si="1159"/>
        <v>191521</v>
      </c>
      <c r="G203" s="374">
        <f t="shared" si="1159"/>
        <v>3530</v>
      </c>
      <c r="H203" s="374">
        <f t="shared" si="1159"/>
        <v>0</v>
      </c>
      <c r="I203" s="374">
        <f t="shared" si="1159"/>
        <v>1027</v>
      </c>
      <c r="J203" s="374">
        <f t="shared" si="1159"/>
        <v>0</v>
      </c>
      <c r="K203" s="374">
        <f t="shared" si="1159"/>
        <v>9034</v>
      </c>
      <c r="L203" s="374">
        <f t="shared" si="1159"/>
        <v>292624</v>
      </c>
      <c r="M203" s="374">
        <f t="shared" si="1159"/>
        <v>518017</v>
      </c>
      <c r="N203" s="374">
        <f t="shared" si="1159"/>
        <v>3655446</v>
      </c>
      <c r="O203" s="374">
        <f t="shared" si="1159"/>
        <v>4676126</v>
      </c>
      <c r="R203" s="373" t="s">
        <v>178</v>
      </c>
      <c r="S203" s="374">
        <f t="shared" ref="S203:AE203" si="1175">S170+S186+S106</f>
        <v>0</v>
      </c>
      <c r="T203" s="374">
        <f t="shared" si="1175"/>
        <v>41036</v>
      </c>
      <c r="U203" s="374">
        <f t="shared" si="1175"/>
        <v>14566</v>
      </c>
      <c r="V203" s="374">
        <f t="shared" si="1175"/>
        <v>249498</v>
      </c>
      <c r="W203" s="374">
        <f t="shared" si="1175"/>
        <v>821855</v>
      </c>
      <c r="X203" s="374">
        <f t="shared" si="1175"/>
        <v>582861</v>
      </c>
      <c r="Y203" s="374">
        <f t="shared" si="1175"/>
        <v>240502.7</v>
      </c>
      <c r="Z203" s="374">
        <f t="shared" si="1175"/>
        <v>638581</v>
      </c>
      <c r="AA203" s="374">
        <f t="shared" si="1175"/>
        <v>1269099</v>
      </c>
      <c r="AB203" s="374">
        <f t="shared" si="1175"/>
        <v>1581450</v>
      </c>
      <c r="AC203" s="374">
        <f t="shared" si="1175"/>
        <v>1757645.57</v>
      </c>
      <c r="AD203" s="374">
        <f t="shared" si="1175"/>
        <v>5962106</v>
      </c>
      <c r="AE203" s="374">
        <f t="shared" si="1175"/>
        <v>13159200.27</v>
      </c>
      <c r="AH203" s="373" t="s">
        <v>178</v>
      </c>
      <c r="AI203" s="374">
        <f t="shared" ref="AI203:AU203" si="1176">AI170+AI186+AI106</f>
        <v>809018</v>
      </c>
      <c r="AJ203" s="374">
        <f t="shared" si="1176"/>
        <v>0</v>
      </c>
      <c r="AK203" s="374">
        <f t="shared" si="1176"/>
        <v>0</v>
      </c>
      <c r="AL203" s="374">
        <f t="shared" si="1176"/>
        <v>0</v>
      </c>
      <c r="AM203" s="374">
        <f t="shared" si="1176"/>
        <v>0</v>
      </c>
      <c r="AN203" s="374">
        <f t="shared" si="1176"/>
        <v>0</v>
      </c>
      <c r="AO203" s="374">
        <f t="shared" si="1176"/>
        <v>737731</v>
      </c>
      <c r="AP203" s="374">
        <f t="shared" si="1176"/>
        <v>0</v>
      </c>
      <c r="AQ203" s="374">
        <f t="shared" si="1176"/>
        <v>335703</v>
      </c>
      <c r="AR203" s="374">
        <f t="shared" si="1176"/>
        <v>8927</v>
      </c>
      <c r="AS203" s="374">
        <f t="shared" si="1176"/>
        <v>84830</v>
      </c>
      <c r="AT203" s="374">
        <f t="shared" si="1176"/>
        <v>3599916</v>
      </c>
      <c r="AU203" s="374">
        <f t="shared" si="1176"/>
        <v>5576125</v>
      </c>
      <c r="AX203" s="373" t="s">
        <v>178</v>
      </c>
      <c r="AY203" s="374">
        <f t="shared" ref="AY203:BK203" si="1177">AY170+AY186+AY106</f>
        <v>0</v>
      </c>
      <c r="AZ203" s="374">
        <f t="shared" si="1177"/>
        <v>0</v>
      </c>
      <c r="BA203" s="374">
        <f t="shared" si="1177"/>
        <v>0</v>
      </c>
      <c r="BB203" s="374">
        <f t="shared" si="1177"/>
        <v>0</v>
      </c>
      <c r="BC203" s="374">
        <f t="shared" si="1177"/>
        <v>0</v>
      </c>
      <c r="BD203" s="374">
        <f t="shared" si="1177"/>
        <v>0</v>
      </c>
      <c r="BE203" s="374">
        <f t="shared" si="1177"/>
        <v>0</v>
      </c>
      <c r="BF203" s="374">
        <f t="shared" si="1177"/>
        <v>621935</v>
      </c>
      <c r="BG203" s="374">
        <f t="shared" si="1177"/>
        <v>0</v>
      </c>
      <c r="BH203" s="374">
        <f t="shared" si="1177"/>
        <v>0</v>
      </c>
      <c r="BI203" s="374">
        <f t="shared" si="1177"/>
        <v>0</v>
      </c>
      <c r="BJ203" s="374">
        <f t="shared" si="1177"/>
        <v>64328</v>
      </c>
      <c r="BK203" s="374">
        <f t="shared" si="1177"/>
        <v>686263</v>
      </c>
    </row>
    <row r="204" spans="1:95" s="373" customFormat="1" x14ac:dyDescent="0.3">
      <c r="A204" s="378"/>
      <c r="B204" s="373" t="s">
        <v>179</v>
      </c>
      <c r="C204" s="374">
        <f t="shared" si="1159"/>
        <v>860189</v>
      </c>
      <c r="D204" s="374">
        <f t="shared" si="1159"/>
        <v>1130367.63632</v>
      </c>
      <c r="E204" s="374">
        <f t="shared" si="1159"/>
        <v>1085146</v>
      </c>
      <c r="F204" s="374">
        <f t="shared" si="1159"/>
        <v>3150204.87</v>
      </c>
      <c r="G204" s="374">
        <f t="shared" si="1159"/>
        <v>1868051</v>
      </c>
      <c r="H204" s="374">
        <f t="shared" si="1159"/>
        <v>1646986</v>
      </c>
      <c r="I204" s="374">
        <f t="shared" si="1159"/>
        <v>2373380.6800000002</v>
      </c>
      <c r="J204" s="374">
        <f t="shared" si="1159"/>
        <v>1266518.5</v>
      </c>
      <c r="K204" s="374">
        <f t="shared" si="1159"/>
        <v>1791020</v>
      </c>
      <c r="L204" s="374">
        <f t="shared" si="1159"/>
        <v>1921485.84</v>
      </c>
      <c r="M204" s="374">
        <f t="shared" si="1159"/>
        <v>2178841.37</v>
      </c>
      <c r="N204" s="374">
        <f t="shared" si="1159"/>
        <v>9343992.0899999999</v>
      </c>
      <c r="O204" s="374">
        <f t="shared" si="1159"/>
        <v>28616182.98632</v>
      </c>
      <c r="R204" s="373" t="s">
        <v>179</v>
      </c>
      <c r="S204" s="374">
        <f t="shared" ref="S204:AE204" si="1178">S171+S187+S107</f>
        <v>1409720</v>
      </c>
      <c r="T204" s="374">
        <f t="shared" si="1178"/>
        <v>2393735</v>
      </c>
      <c r="U204" s="374">
        <f t="shared" si="1178"/>
        <v>2355097</v>
      </c>
      <c r="V204" s="374">
        <f t="shared" si="1178"/>
        <v>2765678</v>
      </c>
      <c r="W204" s="374">
        <f t="shared" si="1178"/>
        <v>3621148</v>
      </c>
      <c r="X204" s="374">
        <f t="shared" si="1178"/>
        <v>4071273</v>
      </c>
      <c r="Y204" s="374">
        <f t="shared" si="1178"/>
        <v>3897824</v>
      </c>
      <c r="Z204" s="374">
        <f t="shared" si="1178"/>
        <v>5102836.7</v>
      </c>
      <c r="AA204" s="374">
        <f t="shared" si="1178"/>
        <v>3268037.15</v>
      </c>
      <c r="AB204" s="374">
        <f t="shared" si="1178"/>
        <v>4024159</v>
      </c>
      <c r="AC204" s="374">
        <f t="shared" si="1178"/>
        <v>6285962</v>
      </c>
      <c r="AD204" s="374">
        <f t="shared" si="1178"/>
        <v>18956080</v>
      </c>
      <c r="AE204" s="374">
        <f t="shared" si="1178"/>
        <v>58151549.850000001</v>
      </c>
      <c r="AH204" s="373" t="s">
        <v>179</v>
      </c>
      <c r="AI204" s="374">
        <f t="shared" ref="AI204:AU204" si="1179">AI171+AI187+AI107</f>
        <v>750081</v>
      </c>
      <c r="AJ204" s="374">
        <f t="shared" si="1179"/>
        <v>104987</v>
      </c>
      <c r="AK204" s="374">
        <f t="shared" si="1179"/>
        <v>112479</v>
      </c>
      <c r="AL204" s="374">
        <f t="shared" si="1179"/>
        <v>936162</v>
      </c>
      <c r="AM204" s="374">
        <f t="shared" si="1179"/>
        <v>458577</v>
      </c>
      <c r="AN204" s="374">
        <f t="shared" si="1179"/>
        <v>786624</v>
      </c>
      <c r="AO204" s="374">
        <f t="shared" si="1179"/>
        <v>552694</v>
      </c>
      <c r="AP204" s="374">
        <f t="shared" si="1179"/>
        <v>820424</v>
      </c>
      <c r="AQ204" s="374">
        <f t="shared" si="1179"/>
        <v>825966</v>
      </c>
      <c r="AR204" s="374">
        <f t="shared" si="1179"/>
        <v>1223230</v>
      </c>
      <c r="AS204" s="374">
        <f t="shared" si="1179"/>
        <v>1349841</v>
      </c>
      <c r="AT204" s="374">
        <f t="shared" si="1179"/>
        <v>1360053</v>
      </c>
      <c r="AU204" s="374">
        <f t="shared" si="1179"/>
        <v>9281118</v>
      </c>
      <c r="AX204" s="373" t="s">
        <v>179</v>
      </c>
      <c r="AY204" s="374">
        <f t="shared" ref="AY204:BK204" si="1180">AY171+AY187+AY107</f>
        <v>144648</v>
      </c>
      <c r="AZ204" s="374">
        <f t="shared" si="1180"/>
        <v>0</v>
      </c>
      <c r="BA204" s="374">
        <f t="shared" si="1180"/>
        <v>0</v>
      </c>
      <c r="BB204" s="374">
        <f t="shared" si="1180"/>
        <v>723375</v>
      </c>
      <c r="BC204" s="374">
        <f t="shared" si="1180"/>
        <v>83658</v>
      </c>
      <c r="BD204" s="374">
        <f t="shared" si="1180"/>
        <v>0</v>
      </c>
      <c r="BE204" s="374">
        <f t="shared" si="1180"/>
        <v>22149</v>
      </c>
      <c r="BF204" s="374">
        <f t="shared" si="1180"/>
        <v>14294</v>
      </c>
      <c r="BG204" s="374">
        <f t="shared" si="1180"/>
        <v>12533</v>
      </c>
      <c r="BH204" s="374">
        <f t="shared" si="1180"/>
        <v>255882</v>
      </c>
      <c r="BI204" s="374">
        <f t="shared" si="1180"/>
        <v>1135085</v>
      </c>
      <c r="BJ204" s="374">
        <f t="shared" si="1180"/>
        <v>0</v>
      </c>
      <c r="BK204" s="374">
        <f t="shared" si="1180"/>
        <v>2391624</v>
      </c>
    </row>
    <row r="205" spans="1:95" s="373" customFormat="1" x14ac:dyDescent="0.3">
      <c r="A205" s="378"/>
      <c r="B205" s="373" t="s">
        <v>180</v>
      </c>
      <c r="C205" s="374">
        <f t="shared" si="1159"/>
        <v>0</v>
      </c>
      <c r="D205" s="374">
        <f t="shared" si="1159"/>
        <v>0</v>
      </c>
      <c r="E205" s="374">
        <f t="shared" si="1159"/>
        <v>0</v>
      </c>
      <c r="F205" s="374">
        <f t="shared" si="1159"/>
        <v>0</v>
      </c>
      <c r="G205" s="374">
        <f t="shared" si="1159"/>
        <v>0</v>
      </c>
      <c r="H205" s="374">
        <f t="shared" si="1159"/>
        <v>0</v>
      </c>
      <c r="I205" s="374">
        <f t="shared" si="1159"/>
        <v>69764.759999999995</v>
      </c>
      <c r="J205" s="374">
        <f t="shared" si="1159"/>
        <v>0</v>
      </c>
      <c r="K205" s="374">
        <f t="shared" si="1159"/>
        <v>0</v>
      </c>
      <c r="L205" s="374">
        <f t="shared" si="1159"/>
        <v>0</v>
      </c>
      <c r="M205" s="374">
        <f t="shared" si="1159"/>
        <v>62476.32</v>
      </c>
      <c r="N205" s="374">
        <f t="shared" si="1159"/>
        <v>1393.1939113859185</v>
      </c>
      <c r="O205" s="374">
        <f t="shared" si="1159"/>
        <v>133634.27391138591</v>
      </c>
      <c r="R205" s="373" t="s">
        <v>180</v>
      </c>
      <c r="S205" s="374">
        <f t="shared" ref="S205:AE205" si="1181">S172+S188+S108</f>
        <v>0</v>
      </c>
      <c r="T205" s="374">
        <f t="shared" si="1181"/>
        <v>0</v>
      </c>
      <c r="U205" s="374">
        <f t="shared" si="1181"/>
        <v>0</v>
      </c>
      <c r="V205" s="374">
        <f t="shared" si="1181"/>
        <v>0</v>
      </c>
      <c r="W205" s="374">
        <f t="shared" si="1181"/>
        <v>0</v>
      </c>
      <c r="X205" s="374">
        <f t="shared" si="1181"/>
        <v>33708</v>
      </c>
      <c r="Y205" s="374">
        <f t="shared" si="1181"/>
        <v>113442</v>
      </c>
      <c r="Z205" s="374">
        <f t="shared" si="1181"/>
        <v>0</v>
      </c>
      <c r="AA205" s="374">
        <f t="shared" si="1181"/>
        <v>0</v>
      </c>
      <c r="AB205" s="374">
        <f t="shared" si="1181"/>
        <v>179636.71104999995</v>
      </c>
      <c r="AC205" s="374">
        <f t="shared" si="1181"/>
        <v>107529.92049999999</v>
      </c>
      <c r="AD205" s="374">
        <f t="shared" si="1181"/>
        <v>69444.81119554404</v>
      </c>
      <c r="AE205" s="374">
        <f t="shared" si="1181"/>
        <v>503761.44274554402</v>
      </c>
      <c r="AH205" s="373" t="s">
        <v>180</v>
      </c>
      <c r="AI205" s="374">
        <f t="shared" ref="AI205:AU205" si="1182">AI172+AI188+AI108</f>
        <v>0</v>
      </c>
      <c r="AJ205" s="374">
        <f t="shared" si="1182"/>
        <v>0</v>
      </c>
      <c r="AK205" s="374">
        <f t="shared" si="1182"/>
        <v>0</v>
      </c>
      <c r="AL205" s="374">
        <f t="shared" si="1182"/>
        <v>0</v>
      </c>
      <c r="AM205" s="374">
        <f t="shared" si="1182"/>
        <v>0</v>
      </c>
      <c r="AN205" s="374">
        <f t="shared" si="1182"/>
        <v>0</v>
      </c>
      <c r="AO205" s="374">
        <f t="shared" si="1182"/>
        <v>0</v>
      </c>
      <c r="AP205" s="374">
        <f t="shared" si="1182"/>
        <v>0</v>
      </c>
      <c r="AQ205" s="374">
        <f t="shared" si="1182"/>
        <v>0</v>
      </c>
      <c r="AR205" s="374">
        <f t="shared" si="1182"/>
        <v>128998.89980000004</v>
      </c>
      <c r="AS205" s="374">
        <f t="shared" si="1182"/>
        <v>0</v>
      </c>
      <c r="AT205" s="374">
        <f t="shared" si="1182"/>
        <v>107257.07551999995</v>
      </c>
      <c r="AU205" s="374">
        <f t="shared" si="1182"/>
        <v>236255.97532</v>
      </c>
      <c r="AX205" s="373" t="s">
        <v>180</v>
      </c>
      <c r="AY205" s="374">
        <f t="shared" ref="AY205:BK205" si="1183">AY172+AY188+AY108</f>
        <v>0</v>
      </c>
      <c r="AZ205" s="374">
        <f t="shared" si="1183"/>
        <v>0</v>
      </c>
      <c r="BA205" s="374">
        <f t="shared" si="1183"/>
        <v>0</v>
      </c>
      <c r="BB205" s="374">
        <f t="shared" si="1183"/>
        <v>0</v>
      </c>
      <c r="BC205" s="374">
        <f t="shared" si="1183"/>
        <v>0</v>
      </c>
      <c r="BD205" s="374">
        <f t="shared" si="1183"/>
        <v>0</v>
      </c>
      <c r="BE205" s="374">
        <f t="shared" si="1183"/>
        <v>0</v>
      </c>
      <c r="BF205" s="374">
        <f t="shared" si="1183"/>
        <v>0</v>
      </c>
      <c r="BG205" s="374">
        <f t="shared" si="1183"/>
        <v>0</v>
      </c>
      <c r="BH205" s="374">
        <f t="shared" si="1183"/>
        <v>35041.199999999968</v>
      </c>
      <c r="BI205" s="374">
        <f t="shared" si="1183"/>
        <v>0</v>
      </c>
      <c r="BJ205" s="374">
        <f t="shared" si="1183"/>
        <v>9944.9100000000326</v>
      </c>
      <c r="BK205" s="374">
        <f t="shared" si="1183"/>
        <v>44986.11</v>
      </c>
    </row>
    <row r="206" spans="1:95" s="373" customFormat="1" x14ac:dyDescent="0.3">
      <c r="A206" s="378"/>
      <c r="B206" s="373" t="s">
        <v>181</v>
      </c>
      <c r="C206" s="374">
        <f t="shared" si="1159"/>
        <v>0</v>
      </c>
      <c r="D206" s="374">
        <f t="shared" si="1159"/>
        <v>0</v>
      </c>
      <c r="E206" s="374">
        <f t="shared" si="1159"/>
        <v>0</v>
      </c>
      <c r="F206" s="374">
        <f t="shared" si="1159"/>
        <v>0</v>
      </c>
      <c r="G206" s="374">
        <f t="shared" si="1159"/>
        <v>0</v>
      </c>
      <c r="H206" s="374">
        <f t="shared" si="1159"/>
        <v>0</v>
      </c>
      <c r="I206" s="374">
        <f t="shared" si="1159"/>
        <v>0</v>
      </c>
      <c r="J206" s="374">
        <f t="shared" si="1159"/>
        <v>0</v>
      </c>
      <c r="K206" s="374">
        <f t="shared" si="1159"/>
        <v>0</v>
      </c>
      <c r="L206" s="374">
        <f t="shared" si="1159"/>
        <v>0</v>
      </c>
      <c r="M206" s="374">
        <f t="shared" si="1159"/>
        <v>0</v>
      </c>
      <c r="N206" s="374">
        <f t="shared" si="1159"/>
        <v>0</v>
      </c>
      <c r="O206" s="374">
        <f t="shared" si="1159"/>
        <v>0</v>
      </c>
      <c r="R206" s="373" t="s">
        <v>181</v>
      </c>
      <c r="S206" s="374">
        <f t="shared" ref="S206:AE206" si="1184">S173+S189+S109</f>
        <v>0</v>
      </c>
      <c r="T206" s="374">
        <f t="shared" si="1184"/>
        <v>0</v>
      </c>
      <c r="U206" s="374">
        <f t="shared" si="1184"/>
        <v>0</v>
      </c>
      <c r="V206" s="374">
        <f t="shared" si="1184"/>
        <v>153646</v>
      </c>
      <c r="W206" s="374">
        <f t="shared" si="1184"/>
        <v>38783</v>
      </c>
      <c r="X206" s="374">
        <f t="shared" si="1184"/>
        <v>0</v>
      </c>
      <c r="Y206" s="374">
        <f t="shared" si="1184"/>
        <v>0</v>
      </c>
      <c r="Z206" s="374">
        <f t="shared" si="1184"/>
        <v>207423</v>
      </c>
      <c r="AA206" s="374">
        <f t="shared" si="1184"/>
        <v>0</v>
      </c>
      <c r="AB206" s="374">
        <f t="shared" si="1184"/>
        <v>315233</v>
      </c>
      <c r="AC206" s="374">
        <f t="shared" si="1184"/>
        <v>57600</v>
      </c>
      <c r="AD206" s="374">
        <f t="shared" si="1184"/>
        <v>195632</v>
      </c>
      <c r="AE206" s="374">
        <f t="shared" si="1184"/>
        <v>968317</v>
      </c>
      <c r="AH206" s="373" t="s">
        <v>181</v>
      </c>
      <c r="AI206" s="374">
        <f t="shared" ref="AI206:AU206" si="1185">AI173+AI189+AI109</f>
        <v>288266</v>
      </c>
      <c r="AJ206" s="374">
        <f t="shared" si="1185"/>
        <v>0</v>
      </c>
      <c r="AK206" s="374">
        <f t="shared" si="1185"/>
        <v>0</v>
      </c>
      <c r="AL206" s="374">
        <f t="shared" si="1185"/>
        <v>0</v>
      </c>
      <c r="AM206" s="374">
        <f t="shared" si="1185"/>
        <v>281395</v>
      </c>
      <c r="AN206" s="374">
        <f t="shared" si="1185"/>
        <v>0</v>
      </c>
      <c r="AO206" s="374">
        <f t="shared" si="1185"/>
        <v>0</v>
      </c>
      <c r="AP206" s="374">
        <f t="shared" si="1185"/>
        <v>0</v>
      </c>
      <c r="AQ206" s="374">
        <f t="shared" si="1185"/>
        <v>348728</v>
      </c>
      <c r="AR206" s="374">
        <f t="shared" si="1185"/>
        <v>0</v>
      </c>
      <c r="AS206" s="374">
        <f t="shared" si="1185"/>
        <v>0</v>
      </c>
      <c r="AT206" s="374">
        <f t="shared" si="1185"/>
        <v>0</v>
      </c>
      <c r="AU206" s="374">
        <f t="shared" si="1185"/>
        <v>918389</v>
      </c>
      <c r="AX206" s="373" t="s">
        <v>181</v>
      </c>
      <c r="AY206" s="374">
        <f t="shared" ref="AY206:BK206" si="1186">AY173+AY189+AY109</f>
        <v>0</v>
      </c>
      <c r="AZ206" s="374">
        <f t="shared" si="1186"/>
        <v>0</v>
      </c>
      <c r="BA206" s="374">
        <f t="shared" si="1186"/>
        <v>0</v>
      </c>
      <c r="BB206" s="374">
        <f t="shared" si="1186"/>
        <v>0</v>
      </c>
      <c r="BC206" s="374">
        <f t="shared" si="1186"/>
        <v>0</v>
      </c>
      <c r="BD206" s="374">
        <f t="shared" si="1186"/>
        <v>0</v>
      </c>
      <c r="BE206" s="374">
        <f t="shared" si="1186"/>
        <v>0</v>
      </c>
      <c r="BF206" s="374">
        <f t="shared" si="1186"/>
        <v>0</v>
      </c>
      <c r="BG206" s="374">
        <f t="shared" si="1186"/>
        <v>0</v>
      </c>
      <c r="BH206" s="374">
        <f t="shared" si="1186"/>
        <v>0</v>
      </c>
      <c r="BI206" s="374">
        <f t="shared" si="1186"/>
        <v>0</v>
      </c>
      <c r="BJ206" s="374">
        <f t="shared" si="1186"/>
        <v>0</v>
      </c>
      <c r="BK206" s="374">
        <f t="shared" si="1186"/>
        <v>0</v>
      </c>
    </row>
    <row r="207" spans="1:95" s="373" customFormat="1" x14ac:dyDescent="0.3">
      <c r="A207" s="378"/>
      <c r="B207" s="373" t="s">
        <v>182</v>
      </c>
      <c r="C207" s="374">
        <f t="shared" si="1159"/>
        <v>0</v>
      </c>
      <c r="D207" s="374">
        <f t="shared" si="1159"/>
        <v>0</v>
      </c>
      <c r="E207" s="374">
        <f t="shared" si="1159"/>
        <v>0</v>
      </c>
      <c r="F207" s="374">
        <f t="shared" si="1159"/>
        <v>0</v>
      </c>
      <c r="G207" s="374">
        <f t="shared" si="1159"/>
        <v>0</v>
      </c>
      <c r="H207" s="374">
        <f t="shared" si="1159"/>
        <v>0</v>
      </c>
      <c r="I207" s="374">
        <f t="shared" si="1159"/>
        <v>0</v>
      </c>
      <c r="J207" s="374">
        <f t="shared" si="1159"/>
        <v>0</v>
      </c>
      <c r="K207" s="374">
        <f t="shared" si="1159"/>
        <v>0</v>
      </c>
      <c r="L207" s="374">
        <f t="shared" si="1159"/>
        <v>0</v>
      </c>
      <c r="M207" s="374">
        <f t="shared" si="1159"/>
        <v>0</v>
      </c>
      <c r="N207" s="374">
        <f t="shared" si="1159"/>
        <v>0</v>
      </c>
      <c r="O207" s="374">
        <f t="shared" si="1159"/>
        <v>0</v>
      </c>
      <c r="R207" s="373" t="s">
        <v>182</v>
      </c>
      <c r="S207" s="374">
        <f t="shared" ref="S207:AE207" si="1187">S174+S190+S110</f>
        <v>0</v>
      </c>
      <c r="T207" s="374">
        <f t="shared" si="1187"/>
        <v>0</v>
      </c>
      <c r="U207" s="374">
        <f t="shared" si="1187"/>
        <v>0</v>
      </c>
      <c r="V207" s="374">
        <f t="shared" si="1187"/>
        <v>0</v>
      </c>
      <c r="W207" s="374">
        <f t="shared" si="1187"/>
        <v>0</v>
      </c>
      <c r="X207" s="374">
        <f t="shared" si="1187"/>
        <v>0</v>
      </c>
      <c r="Y207" s="374">
        <f t="shared" si="1187"/>
        <v>0</v>
      </c>
      <c r="Z207" s="374">
        <f t="shared" si="1187"/>
        <v>0</v>
      </c>
      <c r="AA207" s="374">
        <f t="shared" si="1187"/>
        <v>0</v>
      </c>
      <c r="AB207" s="374">
        <f t="shared" si="1187"/>
        <v>0</v>
      </c>
      <c r="AC207" s="374">
        <f t="shared" si="1187"/>
        <v>0</v>
      </c>
      <c r="AD207" s="374">
        <f t="shared" si="1187"/>
        <v>0</v>
      </c>
      <c r="AE207" s="374">
        <f t="shared" si="1187"/>
        <v>0</v>
      </c>
      <c r="AH207" s="373" t="s">
        <v>182</v>
      </c>
      <c r="AI207" s="374">
        <f t="shared" ref="AI207:AU207" si="1188">AI174+AI190+AI110</f>
        <v>0</v>
      </c>
      <c r="AJ207" s="374">
        <f t="shared" si="1188"/>
        <v>0</v>
      </c>
      <c r="AK207" s="374">
        <f t="shared" si="1188"/>
        <v>0</v>
      </c>
      <c r="AL207" s="374">
        <f t="shared" si="1188"/>
        <v>0</v>
      </c>
      <c r="AM207" s="374">
        <f t="shared" si="1188"/>
        <v>0</v>
      </c>
      <c r="AN207" s="374">
        <f t="shared" si="1188"/>
        <v>0</v>
      </c>
      <c r="AO207" s="374">
        <f t="shared" si="1188"/>
        <v>0</v>
      </c>
      <c r="AP207" s="374">
        <f t="shared" si="1188"/>
        <v>0</v>
      </c>
      <c r="AQ207" s="374">
        <f t="shared" si="1188"/>
        <v>171995</v>
      </c>
      <c r="AR207" s="374">
        <f t="shared" si="1188"/>
        <v>0</v>
      </c>
      <c r="AS207" s="374">
        <f t="shared" si="1188"/>
        <v>0</v>
      </c>
      <c r="AT207" s="374">
        <f t="shared" si="1188"/>
        <v>2056121</v>
      </c>
      <c r="AU207" s="374">
        <f t="shared" si="1188"/>
        <v>2228116</v>
      </c>
      <c r="AX207" s="373" t="s">
        <v>182</v>
      </c>
      <c r="AY207" s="374">
        <f t="shared" ref="AY207:BK207" si="1189">AY174+AY190+AY110</f>
        <v>0</v>
      </c>
      <c r="AZ207" s="374">
        <f t="shared" si="1189"/>
        <v>0</v>
      </c>
      <c r="BA207" s="374">
        <f t="shared" si="1189"/>
        <v>0</v>
      </c>
      <c r="BB207" s="374">
        <f t="shared" si="1189"/>
        <v>0</v>
      </c>
      <c r="BC207" s="374">
        <f t="shared" si="1189"/>
        <v>0</v>
      </c>
      <c r="BD207" s="374">
        <f t="shared" si="1189"/>
        <v>0</v>
      </c>
      <c r="BE207" s="374">
        <f t="shared" si="1189"/>
        <v>0</v>
      </c>
      <c r="BF207" s="374">
        <f t="shared" si="1189"/>
        <v>0</v>
      </c>
      <c r="BG207" s="374">
        <f t="shared" si="1189"/>
        <v>0</v>
      </c>
      <c r="BH207" s="374">
        <f t="shared" si="1189"/>
        <v>0</v>
      </c>
      <c r="BI207" s="374">
        <f t="shared" si="1189"/>
        <v>0</v>
      </c>
      <c r="BJ207" s="374">
        <f t="shared" si="1189"/>
        <v>0</v>
      </c>
      <c r="BK207" s="374">
        <f t="shared" si="1189"/>
        <v>0</v>
      </c>
    </row>
    <row r="208" spans="1:95" s="373" customFormat="1" x14ac:dyDescent="0.3">
      <c r="A208" s="378"/>
      <c r="B208" s="373" t="s">
        <v>183</v>
      </c>
      <c r="C208" s="374">
        <f t="shared" si="1159"/>
        <v>0</v>
      </c>
      <c r="D208" s="374">
        <f t="shared" si="1159"/>
        <v>0</v>
      </c>
      <c r="E208" s="374">
        <f t="shared" si="1159"/>
        <v>0</v>
      </c>
      <c r="F208" s="374">
        <f t="shared" si="1159"/>
        <v>0</v>
      </c>
      <c r="G208" s="374">
        <f t="shared" si="1159"/>
        <v>0</v>
      </c>
      <c r="H208" s="374">
        <f t="shared" si="1159"/>
        <v>0</v>
      </c>
      <c r="I208" s="374">
        <f t="shared" si="1159"/>
        <v>0</v>
      </c>
      <c r="J208" s="374">
        <f t="shared" si="1159"/>
        <v>11556</v>
      </c>
      <c r="K208" s="374">
        <f t="shared" si="1159"/>
        <v>2635</v>
      </c>
      <c r="L208" s="374">
        <f t="shared" si="1159"/>
        <v>0</v>
      </c>
      <c r="M208" s="374">
        <f t="shared" si="1159"/>
        <v>5778</v>
      </c>
      <c r="N208" s="374">
        <f t="shared" si="1159"/>
        <v>380</v>
      </c>
      <c r="O208" s="374">
        <f t="shared" si="1159"/>
        <v>20349</v>
      </c>
      <c r="R208" s="373" t="s">
        <v>183</v>
      </c>
      <c r="S208" s="374">
        <f t="shared" ref="S208:AE208" si="1190">S175+S191+S111</f>
        <v>81045</v>
      </c>
      <c r="T208" s="374">
        <f t="shared" si="1190"/>
        <v>0</v>
      </c>
      <c r="U208" s="374">
        <f t="shared" si="1190"/>
        <v>0</v>
      </c>
      <c r="V208" s="374">
        <f t="shared" si="1190"/>
        <v>34062</v>
      </c>
      <c r="W208" s="374">
        <f t="shared" si="1190"/>
        <v>1360199</v>
      </c>
      <c r="X208" s="374">
        <f t="shared" si="1190"/>
        <v>65320</v>
      </c>
      <c r="Y208" s="374">
        <f t="shared" si="1190"/>
        <v>0</v>
      </c>
      <c r="Z208" s="374">
        <f t="shared" si="1190"/>
        <v>0</v>
      </c>
      <c r="AA208" s="374">
        <f t="shared" si="1190"/>
        <v>0</v>
      </c>
      <c r="AB208" s="374">
        <f t="shared" si="1190"/>
        <v>0</v>
      </c>
      <c r="AC208" s="374">
        <f t="shared" si="1190"/>
        <v>316342</v>
      </c>
      <c r="AD208" s="374">
        <f t="shared" si="1190"/>
        <v>568829</v>
      </c>
      <c r="AE208" s="374">
        <f t="shared" si="1190"/>
        <v>2425797</v>
      </c>
      <c r="AH208" s="373" t="s">
        <v>183</v>
      </c>
      <c r="AI208" s="374">
        <f t="shared" ref="AI208:AU208" si="1191">AI175+AI191+AI111</f>
        <v>0</v>
      </c>
      <c r="AJ208" s="374">
        <f t="shared" si="1191"/>
        <v>0</v>
      </c>
      <c r="AK208" s="374">
        <f t="shared" si="1191"/>
        <v>0</v>
      </c>
      <c r="AL208" s="374">
        <f t="shared" si="1191"/>
        <v>0</v>
      </c>
      <c r="AM208" s="374">
        <f t="shared" si="1191"/>
        <v>0</v>
      </c>
      <c r="AN208" s="374">
        <f t="shared" si="1191"/>
        <v>0</v>
      </c>
      <c r="AO208" s="374">
        <f t="shared" si="1191"/>
        <v>0</v>
      </c>
      <c r="AP208" s="374">
        <f t="shared" si="1191"/>
        <v>0</v>
      </c>
      <c r="AQ208" s="374">
        <f t="shared" si="1191"/>
        <v>0</v>
      </c>
      <c r="AR208" s="374">
        <f t="shared" si="1191"/>
        <v>0</v>
      </c>
      <c r="AS208" s="374">
        <f t="shared" si="1191"/>
        <v>0</v>
      </c>
      <c r="AT208" s="374">
        <f t="shared" si="1191"/>
        <v>0</v>
      </c>
      <c r="AU208" s="374">
        <f t="shared" si="1191"/>
        <v>0</v>
      </c>
      <c r="AX208" s="373" t="s">
        <v>183</v>
      </c>
      <c r="AY208" s="374">
        <f t="shared" ref="AY208:BK208" si="1192">AY175+AY191+AY111</f>
        <v>0</v>
      </c>
      <c r="AZ208" s="374">
        <f t="shared" si="1192"/>
        <v>0</v>
      </c>
      <c r="BA208" s="374">
        <f t="shared" si="1192"/>
        <v>0</v>
      </c>
      <c r="BB208" s="374">
        <f t="shared" si="1192"/>
        <v>0</v>
      </c>
      <c r="BC208" s="374">
        <f t="shared" si="1192"/>
        <v>0</v>
      </c>
      <c r="BD208" s="374">
        <f t="shared" si="1192"/>
        <v>0</v>
      </c>
      <c r="BE208" s="374">
        <f t="shared" si="1192"/>
        <v>0</v>
      </c>
      <c r="BF208" s="374">
        <f t="shared" si="1192"/>
        <v>0</v>
      </c>
      <c r="BG208" s="374">
        <f t="shared" si="1192"/>
        <v>0</v>
      </c>
      <c r="BH208" s="374">
        <f t="shared" si="1192"/>
        <v>0</v>
      </c>
      <c r="BI208" s="374">
        <f t="shared" si="1192"/>
        <v>0</v>
      </c>
      <c r="BJ208" s="374">
        <f t="shared" si="1192"/>
        <v>0</v>
      </c>
      <c r="BK208" s="374">
        <f t="shared" si="1192"/>
        <v>0</v>
      </c>
    </row>
    <row r="209" spans="1:63" s="373" customFormat="1" x14ac:dyDescent="0.3">
      <c r="A209" s="378"/>
      <c r="B209" s="373" t="s">
        <v>184</v>
      </c>
      <c r="C209" s="374">
        <f t="shared" si="1159"/>
        <v>0</v>
      </c>
      <c r="D209" s="374">
        <f t="shared" si="1159"/>
        <v>0</v>
      </c>
      <c r="E209" s="374">
        <f t="shared" si="1159"/>
        <v>21156</v>
      </c>
      <c r="F209" s="374">
        <f t="shared" si="1159"/>
        <v>0</v>
      </c>
      <c r="G209" s="374">
        <f t="shared" si="1159"/>
        <v>0</v>
      </c>
      <c r="H209" s="374">
        <f t="shared" si="1159"/>
        <v>0</v>
      </c>
      <c r="I209" s="374">
        <f t="shared" si="1159"/>
        <v>0</v>
      </c>
      <c r="J209" s="374">
        <f t="shared" si="1159"/>
        <v>0</v>
      </c>
      <c r="K209" s="374">
        <f t="shared" si="1159"/>
        <v>21156</v>
      </c>
      <c r="L209" s="374">
        <f t="shared" si="1159"/>
        <v>0</v>
      </c>
      <c r="M209" s="374">
        <f t="shared" si="1159"/>
        <v>0</v>
      </c>
      <c r="N209" s="374">
        <f t="shared" si="1159"/>
        <v>21156</v>
      </c>
      <c r="O209" s="374">
        <f t="shared" si="1159"/>
        <v>63468</v>
      </c>
      <c r="R209" s="373" t="s">
        <v>184</v>
      </c>
      <c r="S209" s="374">
        <f t="shared" ref="S209:AE209" si="1193">S176+S192+S112</f>
        <v>0</v>
      </c>
      <c r="T209" s="374">
        <f t="shared" si="1193"/>
        <v>0</v>
      </c>
      <c r="U209" s="374">
        <f t="shared" si="1193"/>
        <v>0</v>
      </c>
      <c r="V209" s="374">
        <f t="shared" si="1193"/>
        <v>0</v>
      </c>
      <c r="W209" s="374">
        <f t="shared" si="1193"/>
        <v>0</v>
      </c>
      <c r="X209" s="374">
        <f t="shared" si="1193"/>
        <v>0</v>
      </c>
      <c r="Y209" s="374">
        <f t="shared" si="1193"/>
        <v>0</v>
      </c>
      <c r="Z209" s="374">
        <f t="shared" si="1193"/>
        <v>0</v>
      </c>
      <c r="AA209" s="374">
        <f t="shared" si="1193"/>
        <v>0</v>
      </c>
      <c r="AB209" s="374">
        <f t="shared" si="1193"/>
        <v>0</v>
      </c>
      <c r="AC209" s="374">
        <f t="shared" si="1193"/>
        <v>0</v>
      </c>
      <c r="AD209" s="374">
        <f t="shared" si="1193"/>
        <v>264087</v>
      </c>
      <c r="AE209" s="374">
        <f t="shared" si="1193"/>
        <v>264087</v>
      </c>
      <c r="AH209" s="373" t="s">
        <v>184</v>
      </c>
      <c r="AI209" s="374">
        <f t="shared" ref="AI209:AU209" si="1194">AI176+AI192+AI112</f>
        <v>0</v>
      </c>
      <c r="AJ209" s="374">
        <f t="shared" si="1194"/>
        <v>0</v>
      </c>
      <c r="AK209" s="374">
        <f t="shared" si="1194"/>
        <v>0</v>
      </c>
      <c r="AL209" s="374">
        <f t="shared" si="1194"/>
        <v>0</v>
      </c>
      <c r="AM209" s="374">
        <f t="shared" si="1194"/>
        <v>0</v>
      </c>
      <c r="AN209" s="374">
        <f t="shared" si="1194"/>
        <v>0</v>
      </c>
      <c r="AO209" s="374">
        <f t="shared" si="1194"/>
        <v>0</v>
      </c>
      <c r="AP209" s="374">
        <f t="shared" si="1194"/>
        <v>0</v>
      </c>
      <c r="AQ209" s="374">
        <f t="shared" si="1194"/>
        <v>0</v>
      </c>
      <c r="AR209" s="374">
        <f t="shared" si="1194"/>
        <v>0</v>
      </c>
      <c r="AS209" s="374">
        <f t="shared" si="1194"/>
        <v>0</v>
      </c>
      <c r="AT209" s="374">
        <f t="shared" si="1194"/>
        <v>0</v>
      </c>
      <c r="AU209" s="374">
        <f t="shared" si="1194"/>
        <v>0</v>
      </c>
      <c r="AX209" s="373" t="s">
        <v>184</v>
      </c>
      <c r="AY209" s="374">
        <f t="shared" ref="AY209:BK209" si="1195">AY176+AY192+AY112</f>
        <v>0</v>
      </c>
      <c r="AZ209" s="374">
        <f t="shared" si="1195"/>
        <v>0</v>
      </c>
      <c r="BA209" s="374">
        <f t="shared" si="1195"/>
        <v>0</v>
      </c>
      <c r="BB209" s="374">
        <f t="shared" si="1195"/>
        <v>0</v>
      </c>
      <c r="BC209" s="374">
        <f t="shared" si="1195"/>
        <v>0</v>
      </c>
      <c r="BD209" s="374">
        <f t="shared" si="1195"/>
        <v>0</v>
      </c>
      <c r="BE209" s="374">
        <f t="shared" si="1195"/>
        <v>0</v>
      </c>
      <c r="BF209" s="374">
        <f t="shared" si="1195"/>
        <v>0</v>
      </c>
      <c r="BG209" s="374">
        <f t="shared" si="1195"/>
        <v>0</v>
      </c>
      <c r="BH209" s="374">
        <f t="shared" si="1195"/>
        <v>0</v>
      </c>
      <c r="BI209" s="374">
        <f t="shared" si="1195"/>
        <v>0</v>
      </c>
      <c r="BJ209" s="374">
        <f t="shared" si="1195"/>
        <v>0</v>
      </c>
      <c r="BK209" s="374">
        <f t="shared" si="1195"/>
        <v>0</v>
      </c>
    </row>
    <row r="210" spans="1:63" s="373" customFormat="1" x14ac:dyDescent="0.3">
      <c r="A210" s="378"/>
      <c r="B210" s="373" t="s">
        <v>139</v>
      </c>
      <c r="C210" s="374">
        <f t="shared" ref="C210:O210" si="1196">C177+C193+C113</f>
        <v>864295</v>
      </c>
      <c r="D210" s="374">
        <f t="shared" si="1196"/>
        <v>1135334.03632</v>
      </c>
      <c r="E210" s="374">
        <f t="shared" si="1196"/>
        <v>1114671</v>
      </c>
      <c r="F210" s="374">
        <f t="shared" si="1196"/>
        <v>3377715.15</v>
      </c>
      <c r="G210" s="374">
        <f t="shared" si="1196"/>
        <v>1895026</v>
      </c>
      <c r="H210" s="374">
        <f t="shared" si="1196"/>
        <v>1652712</v>
      </c>
      <c r="I210" s="374">
        <f t="shared" si="1196"/>
        <v>2445810.44</v>
      </c>
      <c r="J210" s="374">
        <f t="shared" si="1196"/>
        <v>1282769.5</v>
      </c>
      <c r="K210" s="374">
        <f t="shared" si="1196"/>
        <v>1851678</v>
      </c>
      <c r="L210" s="374">
        <f t="shared" si="1196"/>
        <v>2366607.88</v>
      </c>
      <c r="M210" s="374">
        <f t="shared" si="1196"/>
        <v>2954048.26</v>
      </c>
      <c r="N210" s="374">
        <f t="shared" si="1196"/>
        <v>13470295.283911387</v>
      </c>
      <c r="O210" s="374">
        <f t="shared" si="1196"/>
        <v>34410962.55023139</v>
      </c>
      <c r="R210" s="373" t="s">
        <v>139</v>
      </c>
      <c r="S210" s="374">
        <f t="shared" ref="S210:AE210" si="1197">S177+S193+S113</f>
        <v>1690793</v>
      </c>
      <c r="T210" s="374">
        <f t="shared" si="1197"/>
        <v>2500289</v>
      </c>
      <c r="U210" s="374">
        <f t="shared" si="1197"/>
        <v>2406956</v>
      </c>
      <c r="V210" s="374">
        <f t="shared" si="1197"/>
        <v>3369111</v>
      </c>
      <c r="W210" s="374">
        <f t="shared" si="1197"/>
        <v>5926588</v>
      </c>
      <c r="X210" s="374">
        <f t="shared" si="1197"/>
        <v>5399934</v>
      </c>
      <c r="Y210" s="374">
        <f t="shared" si="1197"/>
        <v>4394339.7</v>
      </c>
      <c r="Z210" s="374">
        <f t="shared" si="1197"/>
        <v>6684919.7000000002</v>
      </c>
      <c r="AA210" s="374">
        <f t="shared" si="1197"/>
        <v>5130067.1500000004</v>
      </c>
      <c r="AB210" s="374">
        <f t="shared" si="1197"/>
        <v>8006959.71105</v>
      </c>
      <c r="AC210" s="374">
        <f t="shared" si="1197"/>
        <v>10370852.490499999</v>
      </c>
      <c r="AD210" s="374">
        <f t="shared" si="1197"/>
        <v>30607612.811195545</v>
      </c>
      <c r="AE210" s="374">
        <f t="shared" si="1197"/>
        <v>86488422.562745541</v>
      </c>
      <c r="AH210" s="373" t="s">
        <v>139</v>
      </c>
      <c r="AI210" s="374">
        <f t="shared" ref="AI210:AU210" si="1198">AI177+AI193+AI113</f>
        <v>2603313</v>
      </c>
      <c r="AJ210" s="374">
        <f t="shared" si="1198"/>
        <v>104987</v>
      </c>
      <c r="AK210" s="374">
        <f t="shared" si="1198"/>
        <v>112479</v>
      </c>
      <c r="AL210" s="374">
        <f t="shared" si="1198"/>
        <v>936162</v>
      </c>
      <c r="AM210" s="374">
        <f t="shared" si="1198"/>
        <v>809537</v>
      </c>
      <c r="AN210" s="374">
        <f t="shared" si="1198"/>
        <v>786624</v>
      </c>
      <c r="AO210" s="374">
        <f t="shared" si="1198"/>
        <v>1787318</v>
      </c>
      <c r="AP210" s="374">
        <f t="shared" si="1198"/>
        <v>1798736</v>
      </c>
      <c r="AQ210" s="374">
        <f t="shared" si="1198"/>
        <v>2491735</v>
      </c>
      <c r="AR210" s="374">
        <f t="shared" si="1198"/>
        <v>3370807.8998000002</v>
      </c>
      <c r="AS210" s="374">
        <f t="shared" si="1198"/>
        <v>1469903</v>
      </c>
      <c r="AT210" s="374">
        <f t="shared" si="1198"/>
        <v>7485056.0755199995</v>
      </c>
      <c r="AU210" s="374">
        <f t="shared" si="1198"/>
        <v>23756657.97532</v>
      </c>
      <c r="AX210" s="373" t="s">
        <v>139</v>
      </c>
      <c r="AY210" s="374">
        <f t="shared" ref="AY210:BK210" si="1199">AY177+AY193+AY113</f>
        <v>144648</v>
      </c>
      <c r="AZ210" s="374">
        <f t="shared" si="1199"/>
        <v>0</v>
      </c>
      <c r="BA210" s="374">
        <f t="shared" si="1199"/>
        <v>0</v>
      </c>
      <c r="BB210" s="374">
        <f t="shared" si="1199"/>
        <v>1018745</v>
      </c>
      <c r="BC210" s="374">
        <f t="shared" si="1199"/>
        <v>83658</v>
      </c>
      <c r="BD210" s="374">
        <f t="shared" si="1199"/>
        <v>0</v>
      </c>
      <c r="BE210" s="374">
        <f t="shared" si="1199"/>
        <v>22149</v>
      </c>
      <c r="BF210" s="374">
        <f t="shared" si="1199"/>
        <v>636229</v>
      </c>
      <c r="BG210" s="374">
        <f t="shared" si="1199"/>
        <v>12533</v>
      </c>
      <c r="BH210" s="374">
        <f t="shared" si="1199"/>
        <v>727516.2</v>
      </c>
      <c r="BI210" s="374">
        <f t="shared" si="1199"/>
        <v>1135085</v>
      </c>
      <c r="BJ210" s="374">
        <f t="shared" si="1199"/>
        <v>556353.91</v>
      </c>
      <c r="BK210" s="374">
        <f t="shared" si="1199"/>
        <v>4336917.1100000003</v>
      </c>
    </row>
    <row r="213" spans="1:63" x14ac:dyDescent="0.3">
      <c r="B213" s="373" t="s">
        <v>201</v>
      </c>
      <c r="C213" s="402">
        <f>C17+C33+C49+C65+C81+C97+C161</f>
        <v>864295</v>
      </c>
      <c r="D213" s="403">
        <f t="shared" ref="D213:O213" si="1200">D17+D33+D49+D65+D81+D97+D161</f>
        <v>1116687</v>
      </c>
      <c r="E213" s="403">
        <f t="shared" si="1200"/>
        <v>1114671</v>
      </c>
      <c r="F213" s="403">
        <f t="shared" si="1200"/>
        <v>3182783</v>
      </c>
      <c r="G213" s="403">
        <f t="shared" si="1200"/>
        <v>1895026</v>
      </c>
      <c r="H213" s="403">
        <f t="shared" si="1200"/>
        <v>1652712</v>
      </c>
      <c r="I213" s="403">
        <f t="shared" si="1200"/>
        <v>2305181</v>
      </c>
      <c r="J213" s="403">
        <f t="shared" si="1200"/>
        <v>1257603</v>
      </c>
      <c r="K213" s="403">
        <f t="shared" si="1200"/>
        <v>1851678</v>
      </c>
      <c r="L213" s="403">
        <f t="shared" si="1200"/>
        <v>2203504</v>
      </c>
      <c r="M213" s="403">
        <f t="shared" si="1200"/>
        <v>2719353</v>
      </c>
      <c r="N213" s="403">
        <f t="shared" si="1200"/>
        <v>13442826</v>
      </c>
      <c r="O213" s="403">
        <f t="shared" si="1200"/>
        <v>33606319</v>
      </c>
      <c r="R213" s="373" t="s">
        <v>201</v>
      </c>
      <c r="S213" s="402">
        <f>S17+S33+S49+S65+S81+S97+S161</f>
        <v>1690793</v>
      </c>
      <c r="T213" s="403">
        <f t="shared" ref="T213:AE213" si="1201">T17+T33+T49+T65+T81+T97+T161</f>
        <v>2500289</v>
      </c>
      <c r="U213" s="403">
        <f t="shared" si="1201"/>
        <v>2406956</v>
      </c>
      <c r="V213" s="403">
        <f t="shared" si="1201"/>
        <v>3369111</v>
      </c>
      <c r="W213" s="403">
        <f t="shared" si="1201"/>
        <v>5926588</v>
      </c>
      <c r="X213" s="403">
        <f t="shared" si="1201"/>
        <v>5399934</v>
      </c>
      <c r="Y213" s="403">
        <f t="shared" si="1201"/>
        <v>4247727</v>
      </c>
      <c r="Z213" s="403">
        <f t="shared" si="1201"/>
        <v>6621276</v>
      </c>
      <c r="AA213" s="403">
        <f t="shared" si="1201"/>
        <v>5161889</v>
      </c>
      <c r="AB213" s="403">
        <f t="shared" si="1201"/>
        <v>7878411</v>
      </c>
      <c r="AC213" s="403">
        <f t="shared" si="1201"/>
        <v>10291234</v>
      </c>
      <c r="AD213" s="403">
        <f t="shared" si="1201"/>
        <v>30544160</v>
      </c>
      <c r="AE213" s="403">
        <f t="shared" si="1201"/>
        <v>86038368</v>
      </c>
      <c r="AH213" s="373" t="s">
        <v>201</v>
      </c>
      <c r="AI213" s="402">
        <f>AI17+AI33+AI49+AI65+AI81+AI97+AI161</f>
        <v>2603313</v>
      </c>
      <c r="AJ213" s="403">
        <f t="shared" ref="AJ213:AU213" si="1202">AJ17+AJ33+AJ49+AJ65+AJ81+AJ97+AJ161</f>
        <v>104987</v>
      </c>
      <c r="AK213" s="403">
        <f t="shared" si="1202"/>
        <v>112479</v>
      </c>
      <c r="AL213" s="403">
        <f t="shared" si="1202"/>
        <v>936162</v>
      </c>
      <c r="AM213" s="403">
        <f t="shared" si="1202"/>
        <v>809537</v>
      </c>
      <c r="AN213" s="403">
        <f t="shared" si="1202"/>
        <v>786624</v>
      </c>
      <c r="AO213" s="403">
        <f t="shared" si="1202"/>
        <v>1787318</v>
      </c>
      <c r="AP213" s="403">
        <f t="shared" si="1202"/>
        <v>1798736</v>
      </c>
      <c r="AQ213" s="403">
        <f t="shared" si="1202"/>
        <v>2491735</v>
      </c>
      <c r="AR213" s="403">
        <f t="shared" si="1202"/>
        <v>3316654</v>
      </c>
      <c r="AS213" s="403">
        <f t="shared" si="1202"/>
        <v>1469903</v>
      </c>
      <c r="AT213" s="403">
        <f t="shared" si="1202"/>
        <v>7377799</v>
      </c>
      <c r="AU213" s="403">
        <f t="shared" si="1202"/>
        <v>23595247</v>
      </c>
      <c r="AX213" s="373" t="s">
        <v>201</v>
      </c>
      <c r="AY213" s="402">
        <f>AY17+AY33+AY49+AY65+AY81+AY97+AY161</f>
        <v>144648</v>
      </c>
      <c r="AZ213" s="403">
        <f t="shared" ref="AZ213:BK213" si="1203">AZ17+AZ33+AZ49+AZ65+AZ81+AZ97+AZ161</f>
        <v>0</v>
      </c>
      <c r="BA213" s="403">
        <f t="shared" si="1203"/>
        <v>0</v>
      </c>
      <c r="BB213" s="403">
        <f t="shared" si="1203"/>
        <v>1018745</v>
      </c>
      <c r="BC213" s="403">
        <f t="shared" si="1203"/>
        <v>83658</v>
      </c>
      <c r="BD213" s="403">
        <f t="shared" si="1203"/>
        <v>0</v>
      </c>
      <c r="BE213" s="403">
        <f t="shared" si="1203"/>
        <v>22149</v>
      </c>
      <c r="BF213" s="403">
        <f t="shared" si="1203"/>
        <v>636229</v>
      </c>
      <c r="BG213" s="403">
        <f t="shared" si="1203"/>
        <v>12533</v>
      </c>
      <c r="BH213" s="403">
        <f t="shared" si="1203"/>
        <v>692475</v>
      </c>
      <c r="BI213" s="403">
        <f t="shared" si="1203"/>
        <v>1135085</v>
      </c>
      <c r="BJ213" s="403">
        <f t="shared" si="1203"/>
        <v>546409</v>
      </c>
      <c r="BK213" s="403">
        <f t="shared" si="1203"/>
        <v>4291931</v>
      </c>
    </row>
    <row r="214" spans="1:63" x14ac:dyDescent="0.3">
      <c r="B214" s="373" t="s">
        <v>202</v>
      </c>
      <c r="C214" s="402">
        <f>C113</f>
        <v>0</v>
      </c>
      <c r="D214" s="403">
        <f t="shared" ref="D214:O214" si="1204">D113</f>
        <v>0</v>
      </c>
      <c r="E214" s="403">
        <f t="shared" si="1204"/>
        <v>0</v>
      </c>
      <c r="F214" s="403">
        <f t="shared" si="1204"/>
        <v>0</v>
      </c>
      <c r="G214" s="403">
        <f t="shared" si="1204"/>
        <v>0</v>
      </c>
      <c r="H214" s="403">
        <f t="shared" si="1204"/>
        <v>0</v>
      </c>
      <c r="I214" s="403">
        <f t="shared" si="1204"/>
        <v>0</v>
      </c>
      <c r="J214" s="403">
        <f t="shared" si="1204"/>
        <v>0</v>
      </c>
      <c r="K214" s="403">
        <f t="shared" si="1204"/>
        <v>0</v>
      </c>
      <c r="L214" s="403">
        <f t="shared" si="1204"/>
        <v>0</v>
      </c>
      <c r="M214" s="403">
        <f t="shared" si="1204"/>
        <v>0</v>
      </c>
      <c r="N214" s="403">
        <f t="shared" si="1204"/>
        <v>1393.1939113859185</v>
      </c>
      <c r="O214" s="403">
        <f t="shared" si="1204"/>
        <v>1393.1939113859185</v>
      </c>
      <c r="R214" s="373" t="s">
        <v>202</v>
      </c>
      <c r="S214" s="402">
        <f>S113</f>
        <v>0</v>
      </c>
      <c r="T214" s="403">
        <f t="shared" ref="T214:AE214" si="1205">T113</f>
        <v>0</v>
      </c>
      <c r="U214" s="403">
        <f t="shared" si="1205"/>
        <v>0</v>
      </c>
      <c r="V214" s="403">
        <f t="shared" si="1205"/>
        <v>0</v>
      </c>
      <c r="W214" s="403">
        <f t="shared" si="1205"/>
        <v>0</v>
      </c>
      <c r="X214" s="403">
        <f t="shared" si="1205"/>
        <v>0</v>
      </c>
      <c r="Y214" s="403">
        <f t="shared" si="1205"/>
        <v>0</v>
      </c>
      <c r="Z214" s="403">
        <f t="shared" si="1205"/>
        <v>0</v>
      </c>
      <c r="AA214" s="403">
        <f t="shared" si="1205"/>
        <v>0</v>
      </c>
      <c r="AB214" s="403">
        <f t="shared" si="1205"/>
        <v>128548.71104999995</v>
      </c>
      <c r="AC214" s="403">
        <f t="shared" si="1205"/>
        <v>482.9204999999929</v>
      </c>
      <c r="AD214" s="403">
        <f t="shared" si="1205"/>
        <v>63452.81119554404</v>
      </c>
      <c r="AE214" s="403">
        <f t="shared" si="1205"/>
        <v>192484.44274554399</v>
      </c>
      <c r="AH214" s="373" t="s">
        <v>202</v>
      </c>
      <c r="AI214" s="402">
        <f>AI113</f>
        <v>0</v>
      </c>
      <c r="AJ214" s="403">
        <f t="shared" ref="AJ214:AU214" si="1206">AJ113</f>
        <v>0</v>
      </c>
      <c r="AK214" s="403">
        <f t="shared" si="1206"/>
        <v>0</v>
      </c>
      <c r="AL214" s="403">
        <f t="shared" si="1206"/>
        <v>0</v>
      </c>
      <c r="AM214" s="403">
        <f t="shared" si="1206"/>
        <v>0</v>
      </c>
      <c r="AN214" s="403">
        <f t="shared" si="1206"/>
        <v>0</v>
      </c>
      <c r="AO214" s="403">
        <f t="shared" si="1206"/>
        <v>0</v>
      </c>
      <c r="AP214" s="403">
        <f t="shared" si="1206"/>
        <v>0</v>
      </c>
      <c r="AQ214" s="403">
        <f t="shared" si="1206"/>
        <v>0</v>
      </c>
      <c r="AR214" s="403">
        <f t="shared" si="1206"/>
        <v>54153.899800000043</v>
      </c>
      <c r="AS214" s="403">
        <f t="shared" si="1206"/>
        <v>0</v>
      </c>
      <c r="AT214" s="403">
        <f t="shared" si="1206"/>
        <v>107257.07551999995</v>
      </c>
      <c r="AU214" s="403">
        <f t="shared" si="1206"/>
        <v>161410.97532</v>
      </c>
      <c r="AX214" s="373" t="s">
        <v>202</v>
      </c>
      <c r="AY214" s="402">
        <f>AY113</f>
        <v>0</v>
      </c>
      <c r="AZ214" s="403">
        <f t="shared" ref="AZ214:BK214" si="1207">AZ113</f>
        <v>0</v>
      </c>
      <c r="BA214" s="403">
        <f t="shared" si="1207"/>
        <v>0</v>
      </c>
      <c r="BB214" s="403">
        <f t="shared" si="1207"/>
        <v>0</v>
      </c>
      <c r="BC214" s="403">
        <f t="shared" si="1207"/>
        <v>0</v>
      </c>
      <c r="BD214" s="403">
        <f t="shared" si="1207"/>
        <v>0</v>
      </c>
      <c r="BE214" s="403">
        <f t="shared" si="1207"/>
        <v>0</v>
      </c>
      <c r="BF214" s="403">
        <f t="shared" si="1207"/>
        <v>0</v>
      </c>
      <c r="BG214" s="403">
        <f t="shared" si="1207"/>
        <v>0</v>
      </c>
      <c r="BH214" s="403">
        <f t="shared" si="1207"/>
        <v>35041.199999999968</v>
      </c>
      <c r="BI214" s="403">
        <f t="shared" si="1207"/>
        <v>0</v>
      </c>
      <c r="BJ214" s="403">
        <f t="shared" si="1207"/>
        <v>9944.9100000000326</v>
      </c>
      <c r="BK214" s="403">
        <f t="shared" si="1207"/>
        <v>44986.11</v>
      </c>
    </row>
    <row r="215" spans="1:63" x14ac:dyDescent="0.3">
      <c r="B215" s="373" t="s">
        <v>203</v>
      </c>
      <c r="C215" s="402">
        <f>C129+C145</f>
        <v>0</v>
      </c>
      <c r="D215" s="403">
        <f t="shared" ref="D215:O215" si="1208">D129+D145</f>
        <v>18647.036319999999</v>
      </c>
      <c r="E215" s="403">
        <f t="shared" si="1208"/>
        <v>0</v>
      </c>
      <c r="F215" s="403">
        <f t="shared" si="1208"/>
        <v>194932.15</v>
      </c>
      <c r="G215" s="403">
        <f t="shared" si="1208"/>
        <v>0</v>
      </c>
      <c r="H215" s="403">
        <f t="shared" si="1208"/>
        <v>0</v>
      </c>
      <c r="I215" s="403">
        <f t="shared" si="1208"/>
        <v>140629.44</v>
      </c>
      <c r="J215" s="403">
        <f t="shared" si="1208"/>
        <v>25166.5</v>
      </c>
      <c r="K215" s="403">
        <f t="shared" si="1208"/>
        <v>0</v>
      </c>
      <c r="L215" s="403">
        <f t="shared" si="1208"/>
        <v>163103.88</v>
      </c>
      <c r="M215" s="403">
        <f t="shared" si="1208"/>
        <v>234695.26</v>
      </c>
      <c r="N215" s="403">
        <f t="shared" si="1208"/>
        <v>26076.09</v>
      </c>
      <c r="O215" s="403">
        <f t="shared" si="1208"/>
        <v>803250.35632000002</v>
      </c>
      <c r="R215" s="373" t="s">
        <v>203</v>
      </c>
      <c r="S215" s="402">
        <f>S129+S145</f>
        <v>0</v>
      </c>
      <c r="T215" s="403">
        <f t="shared" ref="T215:AE215" si="1209">T129+T145</f>
        <v>0</v>
      </c>
      <c r="U215" s="403">
        <f t="shared" si="1209"/>
        <v>0</v>
      </c>
      <c r="V215" s="403">
        <f t="shared" si="1209"/>
        <v>0</v>
      </c>
      <c r="W215" s="403">
        <f t="shared" si="1209"/>
        <v>0</v>
      </c>
      <c r="X215" s="403">
        <f t="shared" si="1209"/>
        <v>0</v>
      </c>
      <c r="Y215" s="403">
        <f t="shared" si="1209"/>
        <v>146612.70000000001</v>
      </c>
      <c r="Z215" s="403">
        <f t="shared" si="1209"/>
        <v>63643.7</v>
      </c>
      <c r="AA215" s="403">
        <f t="shared" si="1209"/>
        <v>-31821.85</v>
      </c>
      <c r="AB215" s="403">
        <f t="shared" si="1209"/>
        <v>0</v>
      </c>
      <c r="AC215" s="403">
        <f t="shared" si="1209"/>
        <v>79135.570000000007</v>
      </c>
      <c r="AD215" s="403">
        <f t="shared" si="1209"/>
        <v>0</v>
      </c>
      <c r="AE215" s="403">
        <f t="shared" si="1209"/>
        <v>257570.12000000002</v>
      </c>
      <c r="AH215" s="373" t="s">
        <v>203</v>
      </c>
      <c r="AI215" s="402">
        <f>AI129+AI145</f>
        <v>0</v>
      </c>
      <c r="AJ215" s="403">
        <f t="shared" ref="AJ215:AU215" si="1210">AJ129+AJ145</f>
        <v>0</v>
      </c>
      <c r="AK215" s="403">
        <f t="shared" si="1210"/>
        <v>0</v>
      </c>
      <c r="AL215" s="403">
        <f t="shared" si="1210"/>
        <v>0</v>
      </c>
      <c r="AM215" s="403">
        <f t="shared" si="1210"/>
        <v>0</v>
      </c>
      <c r="AN215" s="403">
        <f t="shared" si="1210"/>
        <v>0</v>
      </c>
      <c r="AO215" s="403">
        <f t="shared" si="1210"/>
        <v>0</v>
      </c>
      <c r="AP215" s="403">
        <f t="shared" si="1210"/>
        <v>0</v>
      </c>
      <c r="AQ215" s="403">
        <f t="shared" si="1210"/>
        <v>0</v>
      </c>
      <c r="AR215" s="403">
        <f t="shared" si="1210"/>
        <v>0</v>
      </c>
      <c r="AS215" s="403">
        <f t="shared" si="1210"/>
        <v>0</v>
      </c>
      <c r="AT215" s="403">
        <f t="shared" si="1210"/>
        <v>0</v>
      </c>
      <c r="AU215" s="403">
        <f t="shared" si="1210"/>
        <v>0</v>
      </c>
      <c r="AX215" s="373" t="s">
        <v>203</v>
      </c>
      <c r="AY215" s="402">
        <f>AY129+AY145</f>
        <v>0</v>
      </c>
      <c r="AZ215" s="403">
        <f t="shared" ref="AZ215:BK215" si="1211">AZ129+AZ145</f>
        <v>0</v>
      </c>
      <c r="BA215" s="403">
        <f t="shared" si="1211"/>
        <v>0</v>
      </c>
      <c r="BB215" s="403">
        <f t="shared" si="1211"/>
        <v>0</v>
      </c>
      <c r="BC215" s="403">
        <f t="shared" si="1211"/>
        <v>0</v>
      </c>
      <c r="BD215" s="403">
        <f t="shared" si="1211"/>
        <v>0</v>
      </c>
      <c r="BE215" s="403">
        <f t="shared" si="1211"/>
        <v>0</v>
      </c>
      <c r="BF215" s="403">
        <f t="shared" si="1211"/>
        <v>0</v>
      </c>
      <c r="BG215" s="403">
        <f t="shared" si="1211"/>
        <v>0</v>
      </c>
      <c r="BH215" s="403">
        <f t="shared" si="1211"/>
        <v>0</v>
      </c>
      <c r="BI215" s="403">
        <f t="shared" si="1211"/>
        <v>0</v>
      </c>
      <c r="BJ215" s="403">
        <f t="shared" si="1211"/>
        <v>0</v>
      </c>
      <c r="BK215" s="403">
        <f t="shared" si="1211"/>
        <v>0</v>
      </c>
    </row>
  </sheetData>
  <mergeCells count="60">
    <mergeCell ref="CK1:CQ1"/>
    <mergeCell ref="CC1:CI1"/>
    <mergeCell ref="BU1:CA1"/>
    <mergeCell ref="BM1:BS1"/>
    <mergeCell ref="AI1:AT1"/>
    <mergeCell ref="AY1:BJ1"/>
    <mergeCell ref="A4:A16"/>
    <mergeCell ref="A20:A32"/>
    <mergeCell ref="A36:A48"/>
    <mergeCell ref="A52:A64"/>
    <mergeCell ref="A68:A80"/>
    <mergeCell ref="AW52:AW64"/>
    <mergeCell ref="Q52:Q64"/>
    <mergeCell ref="AG52:AG64"/>
    <mergeCell ref="A116:A128"/>
    <mergeCell ref="A132:A144"/>
    <mergeCell ref="Q132:Q144"/>
    <mergeCell ref="A84:A96"/>
    <mergeCell ref="A100:A112"/>
    <mergeCell ref="AW100:AW112"/>
    <mergeCell ref="AW116:AW128"/>
    <mergeCell ref="Q68:Q80"/>
    <mergeCell ref="Q84:Q96"/>
    <mergeCell ref="Q100:Q112"/>
    <mergeCell ref="Q116:Q128"/>
    <mergeCell ref="AW84:AW96"/>
    <mergeCell ref="AG68:AG80"/>
    <mergeCell ref="C1:N1"/>
    <mergeCell ref="S1:AD1"/>
    <mergeCell ref="AW4:AW16"/>
    <mergeCell ref="AW20:AW32"/>
    <mergeCell ref="AW36:AW48"/>
    <mergeCell ref="AG4:AG16"/>
    <mergeCell ref="AG20:AG32"/>
    <mergeCell ref="AG36:AG48"/>
    <mergeCell ref="Q4:Q16"/>
    <mergeCell ref="Q20:Q32"/>
    <mergeCell ref="Q36:Q48"/>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D2F2"/>
  </sheetPr>
  <dimension ref="A1:X219"/>
  <sheetViews>
    <sheetView zoomScale="90" zoomScaleNormal="90" workbookViewId="0">
      <pane xSplit="1" topLeftCell="B1" activePane="topRight" state="frozen"/>
      <selection activeCell="M144" sqref="M144"/>
      <selection pane="topRight" activeCell="G226" sqref="G226"/>
    </sheetView>
  </sheetViews>
  <sheetFormatPr defaultRowHeight="14.4" x14ac:dyDescent="0.3"/>
  <cols>
    <col min="1" max="1" width="7.77734375" customWidth="1"/>
    <col min="2" max="2" width="17.77734375" bestFit="1" customWidth="1"/>
    <col min="3" max="3" width="14.21875" bestFit="1" customWidth="1"/>
    <col min="4" max="4" width="11.77734375" bestFit="1" customWidth="1"/>
    <col min="5" max="5" width="12.77734375" bestFit="1" customWidth="1"/>
    <col min="6" max="8" width="11.77734375" bestFit="1" customWidth="1"/>
    <col min="9" max="9" width="12.77734375" bestFit="1" customWidth="1"/>
    <col min="10" max="12" width="11.77734375" bestFit="1" customWidth="1"/>
    <col min="13" max="13" width="12.77734375" bestFit="1" customWidth="1"/>
    <col min="14" max="14" width="11.77734375" bestFit="1" customWidth="1"/>
    <col min="15" max="15" width="14.44140625" style="1" bestFit="1" customWidth="1"/>
    <col min="16" max="16" width="13.44140625" customWidth="1"/>
    <col min="17" max="17" width="14.5546875" customWidth="1"/>
    <col min="18" max="18" width="13.44140625" customWidth="1"/>
  </cols>
  <sheetData>
    <row r="1" spans="1:24" ht="30" x14ac:dyDescent="0.7">
      <c r="A1" s="113"/>
      <c r="B1" s="113"/>
      <c r="C1" s="590" t="s">
        <v>204</v>
      </c>
      <c r="D1" s="591"/>
      <c r="E1" s="591"/>
      <c r="F1" s="591"/>
      <c r="G1" s="591"/>
      <c r="H1" s="591"/>
      <c r="I1" s="591"/>
      <c r="J1" s="591"/>
      <c r="K1" s="591"/>
      <c r="L1" s="591"/>
      <c r="M1" s="591"/>
      <c r="N1" s="592"/>
      <c r="O1" s="114"/>
    </row>
    <row r="2" spans="1:24" ht="5.25" customHeight="1" thickBot="1" x14ac:dyDescent="0.75">
      <c r="A2" s="113"/>
      <c r="B2" s="113"/>
      <c r="C2" s="115"/>
      <c r="D2" s="116"/>
      <c r="E2" s="116"/>
      <c r="F2" s="116"/>
      <c r="G2" s="116"/>
      <c r="H2" s="116"/>
      <c r="I2" s="116"/>
      <c r="J2" s="116"/>
      <c r="K2" s="116"/>
      <c r="L2" s="116"/>
      <c r="M2" s="116"/>
      <c r="N2" s="117"/>
      <c r="O2" s="114"/>
    </row>
    <row r="3" spans="1:24" ht="15" thickBot="1" x14ac:dyDescent="0.35">
      <c r="B3" s="247" t="s">
        <v>117</v>
      </c>
      <c r="C3" s="248">
        <v>43850</v>
      </c>
      <c r="D3" s="248">
        <v>43882</v>
      </c>
      <c r="E3" s="248">
        <v>43914</v>
      </c>
      <c r="F3" s="248">
        <v>43946</v>
      </c>
      <c r="G3" s="248">
        <v>43978</v>
      </c>
      <c r="H3" s="248">
        <v>44010</v>
      </c>
      <c r="I3" s="248">
        <v>44042</v>
      </c>
      <c r="J3" s="248">
        <v>44074</v>
      </c>
      <c r="K3" s="248">
        <v>44076</v>
      </c>
      <c r="L3" s="248">
        <v>44107</v>
      </c>
      <c r="M3" s="248">
        <v>44140</v>
      </c>
      <c r="N3" s="248" t="s">
        <v>126</v>
      </c>
      <c r="O3" s="249" t="s">
        <v>44</v>
      </c>
      <c r="Q3" s="48">
        <v>44166</v>
      </c>
      <c r="R3" s="48">
        <v>44197</v>
      </c>
      <c r="S3" s="48">
        <v>44228</v>
      </c>
      <c r="T3" s="48">
        <v>44256</v>
      </c>
      <c r="U3" s="48">
        <v>44287</v>
      </c>
      <c r="V3" s="48">
        <v>44317</v>
      </c>
      <c r="W3" s="48">
        <v>44348</v>
      </c>
      <c r="X3" s="229" t="s">
        <v>105</v>
      </c>
    </row>
    <row r="4" spans="1:24" ht="15" customHeight="1" x14ac:dyDescent="0.3">
      <c r="A4" s="603" t="s">
        <v>171</v>
      </c>
      <c r="B4" s="11" t="s">
        <v>172</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93">
        <f t="shared" ref="O4:O17" si="0">SUM(C4:N4)</f>
        <v>0</v>
      </c>
      <c r="Q4" s="238">
        <f>'BIZ kWh ENTRY'!BM4+'BIZ kWh ENTRY'!BU4+'BIZ kWh ENTRY'!CC4+'BIZ kWh ENTRY'!CK4</f>
        <v>0</v>
      </c>
      <c r="R4" s="238">
        <f>'BIZ kWh ENTRY'!BN4+'BIZ kWh ENTRY'!BV4+'BIZ kWh ENTRY'!CD4+'BIZ kWh ENTRY'!CL4</f>
        <v>0</v>
      </c>
      <c r="S4" s="238">
        <f>'BIZ kWh ENTRY'!BO4+'BIZ kWh ENTRY'!BW4+'BIZ kWh ENTRY'!CE4+'BIZ kWh ENTRY'!CM4</f>
        <v>0</v>
      </c>
      <c r="T4" s="238">
        <f>'BIZ kWh ENTRY'!BP4+'BIZ kWh ENTRY'!BX4+'BIZ kWh ENTRY'!CF4+'BIZ kWh ENTRY'!CN4</f>
        <v>0</v>
      </c>
      <c r="U4" s="238">
        <f>'BIZ kWh ENTRY'!BQ4+'BIZ kWh ENTRY'!BY4+'BIZ kWh ENTRY'!CG4+'BIZ kWh ENTRY'!CO4</f>
        <v>0</v>
      </c>
      <c r="V4" s="238">
        <f>'BIZ kWh ENTRY'!BR4+'BIZ kWh ENTRY'!BZ4+'BIZ kWh ENTRY'!CH4+'BIZ kWh ENTRY'!CP4</f>
        <v>0</v>
      </c>
      <c r="W4" s="238">
        <f>'BIZ kWh ENTRY'!BS4+'BIZ kWh ENTRY'!CA4+'BIZ kWh ENTRY'!CI4+'BIZ kWh ENTRY'!CQ4</f>
        <v>0</v>
      </c>
      <c r="X4" s="454">
        <f>SUM(Q4:W4)-N4</f>
        <v>0</v>
      </c>
    </row>
    <row r="5" spans="1:24" x14ac:dyDescent="0.3">
      <c r="A5" s="604"/>
      <c r="B5" s="13" t="s">
        <v>173</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93">
        <f t="shared" si="0"/>
        <v>0</v>
      </c>
      <c r="Q5" s="238">
        <f>'BIZ kWh ENTRY'!BM5+'BIZ kWh ENTRY'!BU5+'BIZ kWh ENTRY'!CC5+'BIZ kWh ENTRY'!CK5</f>
        <v>0</v>
      </c>
      <c r="R5" s="238">
        <f>'BIZ kWh ENTRY'!BN5+'BIZ kWh ENTRY'!BV5+'BIZ kWh ENTRY'!CD5+'BIZ kWh ENTRY'!CL5</f>
        <v>0</v>
      </c>
      <c r="S5" s="238">
        <f>'BIZ kWh ENTRY'!BO5+'BIZ kWh ENTRY'!BW5+'BIZ kWh ENTRY'!CE5+'BIZ kWh ENTRY'!CM5</f>
        <v>0</v>
      </c>
      <c r="T5" s="238">
        <f>'BIZ kWh ENTRY'!BP5+'BIZ kWh ENTRY'!BX5+'BIZ kWh ENTRY'!CF5+'BIZ kWh ENTRY'!CN5</f>
        <v>0</v>
      </c>
      <c r="U5" s="238">
        <f>'BIZ kWh ENTRY'!BQ5+'BIZ kWh ENTRY'!BY5+'BIZ kWh ENTRY'!CG5+'BIZ kWh ENTRY'!CO5</f>
        <v>0</v>
      </c>
      <c r="V5" s="238">
        <f>'BIZ kWh ENTRY'!BR5+'BIZ kWh ENTRY'!BZ5+'BIZ kWh ENTRY'!CH5+'BIZ kWh ENTRY'!CP5</f>
        <v>0</v>
      </c>
      <c r="W5" s="238">
        <f>'BIZ kWh ENTRY'!BS5+'BIZ kWh ENTRY'!CA5+'BIZ kWh ENTRY'!CI5+'BIZ kWh ENTRY'!CQ5</f>
        <v>0</v>
      </c>
      <c r="X5" s="454">
        <f t="shared" ref="X5:X17" si="1">SUM(Q5:W5)-N5</f>
        <v>0</v>
      </c>
    </row>
    <row r="6" spans="1:24" x14ac:dyDescent="0.3">
      <c r="A6" s="604"/>
      <c r="B6" s="11" t="s">
        <v>174</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93">
        <f t="shared" si="0"/>
        <v>0</v>
      </c>
      <c r="Q6" s="238">
        <f>'BIZ kWh ENTRY'!BM6+'BIZ kWh ENTRY'!BU6+'BIZ kWh ENTRY'!CC6+'BIZ kWh ENTRY'!CK6</f>
        <v>0</v>
      </c>
      <c r="R6" s="238">
        <f>'BIZ kWh ENTRY'!BN6+'BIZ kWh ENTRY'!BV6+'BIZ kWh ENTRY'!CD6+'BIZ kWh ENTRY'!CL6</f>
        <v>0</v>
      </c>
      <c r="S6" s="238">
        <f>'BIZ kWh ENTRY'!BO6+'BIZ kWh ENTRY'!BW6+'BIZ kWh ENTRY'!CE6+'BIZ kWh ENTRY'!CM6</f>
        <v>0</v>
      </c>
      <c r="T6" s="238">
        <f>'BIZ kWh ENTRY'!BP6+'BIZ kWh ENTRY'!BX6+'BIZ kWh ENTRY'!CF6+'BIZ kWh ENTRY'!CN6</f>
        <v>0</v>
      </c>
      <c r="U6" s="238">
        <f>'BIZ kWh ENTRY'!BQ6+'BIZ kWh ENTRY'!BY6+'BIZ kWh ENTRY'!CG6+'BIZ kWh ENTRY'!CO6</f>
        <v>0</v>
      </c>
      <c r="V6" s="238">
        <f>'BIZ kWh ENTRY'!BR6+'BIZ kWh ENTRY'!BZ6+'BIZ kWh ENTRY'!CH6+'BIZ kWh ENTRY'!CP6</f>
        <v>0</v>
      </c>
      <c r="W6" s="238">
        <f>'BIZ kWh ENTRY'!BS6+'BIZ kWh ENTRY'!CA6+'BIZ kWh ENTRY'!CI6+'BIZ kWh ENTRY'!CQ6</f>
        <v>0</v>
      </c>
      <c r="X6" s="454">
        <f t="shared" si="1"/>
        <v>0</v>
      </c>
    </row>
    <row r="7" spans="1:24" x14ac:dyDescent="0.3">
      <c r="A7" s="604"/>
      <c r="B7" s="11" t="s">
        <v>175</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93">
        <f t="shared" si="0"/>
        <v>0</v>
      </c>
      <c r="Q7" s="238">
        <f>'BIZ kWh ENTRY'!BM7+'BIZ kWh ENTRY'!BU7+'BIZ kWh ENTRY'!CC7+'BIZ kWh ENTRY'!CK7</f>
        <v>0</v>
      </c>
      <c r="R7" s="238">
        <f>'BIZ kWh ENTRY'!BN7+'BIZ kWh ENTRY'!BV7+'BIZ kWh ENTRY'!CD7+'BIZ kWh ENTRY'!CL7</f>
        <v>0</v>
      </c>
      <c r="S7" s="238">
        <f>'BIZ kWh ENTRY'!BO7+'BIZ kWh ENTRY'!BW7+'BIZ kWh ENTRY'!CE7+'BIZ kWh ENTRY'!CM7</f>
        <v>0</v>
      </c>
      <c r="T7" s="238">
        <f>'BIZ kWh ENTRY'!BP7+'BIZ kWh ENTRY'!BX7+'BIZ kWh ENTRY'!CF7+'BIZ kWh ENTRY'!CN7</f>
        <v>0</v>
      </c>
      <c r="U7" s="238">
        <f>'BIZ kWh ENTRY'!BQ7+'BIZ kWh ENTRY'!BY7+'BIZ kWh ENTRY'!CG7+'BIZ kWh ENTRY'!CO7</f>
        <v>0</v>
      </c>
      <c r="V7" s="238">
        <f>'BIZ kWh ENTRY'!BR7+'BIZ kWh ENTRY'!BZ7+'BIZ kWh ENTRY'!CH7+'BIZ kWh ENTRY'!CP7</f>
        <v>0</v>
      </c>
      <c r="W7" s="238">
        <f>'BIZ kWh ENTRY'!BS7+'BIZ kWh ENTRY'!CA7+'BIZ kWh ENTRY'!CI7+'BIZ kWh ENTRY'!CQ7</f>
        <v>0</v>
      </c>
      <c r="X7" s="454">
        <f t="shared" si="1"/>
        <v>0</v>
      </c>
    </row>
    <row r="8" spans="1:24" x14ac:dyDescent="0.3">
      <c r="A8" s="604"/>
      <c r="B8" s="13" t="s">
        <v>176</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93">
        <f t="shared" si="0"/>
        <v>0</v>
      </c>
      <c r="Q8" s="238">
        <f>'BIZ kWh ENTRY'!BM8+'BIZ kWh ENTRY'!BU8+'BIZ kWh ENTRY'!CC8+'BIZ kWh ENTRY'!CK8</f>
        <v>0</v>
      </c>
      <c r="R8" s="238">
        <f>'BIZ kWh ENTRY'!BN8+'BIZ kWh ENTRY'!BV8+'BIZ kWh ENTRY'!CD8+'BIZ kWh ENTRY'!CL8</f>
        <v>0</v>
      </c>
      <c r="S8" s="238">
        <f>'BIZ kWh ENTRY'!BO8+'BIZ kWh ENTRY'!BW8+'BIZ kWh ENTRY'!CE8+'BIZ kWh ENTRY'!CM8</f>
        <v>0</v>
      </c>
      <c r="T8" s="238">
        <f>'BIZ kWh ENTRY'!BP8+'BIZ kWh ENTRY'!BX8+'BIZ kWh ENTRY'!CF8+'BIZ kWh ENTRY'!CN8</f>
        <v>0</v>
      </c>
      <c r="U8" s="238">
        <f>'BIZ kWh ENTRY'!BQ8+'BIZ kWh ENTRY'!BY8+'BIZ kWh ENTRY'!CG8+'BIZ kWh ENTRY'!CO8</f>
        <v>0</v>
      </c>
      <c r="V8" s="238">
        <f>'BIZ kWh ENTRY'!BR8+'BIZ kWh ENTRY'!BZ8+'BIZ kWh ENTRY'!CH8+'BIZ kWh ENTRY'!CP8</f>
        <v>0</v>
      </c>
      <c r="W8" s="238">
        <f>'BIZ kWh ENTRY'!BS8+'BIZ kWh ENTRY'!CA8+'BIZ kWh ENTRY'!CI8+'BIZ kWh ENTRY'!CQ8</f>
        <v>0</v>
      </c>
      <c r="X8" s="454">
        <f t="shared" si="1"/>
        <v>0</v>
      </c>
    </row>
    <row r="9" spans="1:24" x14ac:dyDescent="0.3">
      <c r="A9" s="604"/>
      <c r="B9" s="11" t="s">
        <v>177</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93">
        <f t="shared" si="0"/>
        <v>0</v>
      </c>
      <c r="Q9" s="238">
        <f>'BIZ kWh ENTRY'!BM9+'BIZ kWh ENTRY'!BU9+'BIZ kWh ENTRY'!CC9+'BIZ kWh ENTRY'!CK9</f>
        <v>0</v>
      </c>
      <c r="R9" s="238">
        <f>'BIZ kWh ENTRY'!BN9+'BIZ kWh ENTRY'!BV9+'BIZ kWh ENTRY'!CD9+'BIZ kWh ENTRY'!CL9</f>
        <v>0</v>
      </c>
      <c r="S9" s="238">
        <f>'BIZ kWh ENTRY'!BO9+'BIZ kWh ENTRY'!BW9+'BIZ kWh ENTRY'!CE9+'BIZ kWh ENTRY'!CM9</f>
        <v>0</v>
      </c>
      <c r="T9" s="238">
        <f>'BIZ kWh ENTRY'!BP9+'BIZ kWh ENTRY'!BX9+'BIZ kWh ENTRY'!CF9+'BIZ kWh ENTRY'!CN9</f>
        <v>0</v>
      </c>
      <c r="U9" s="238">
        <f>'BIZ kWh ENTRY'!BQ9+'BIZ kWh ENTRY'!BY9+'BIZ kWh ENTRY'!CG9+'BIZ kWh ENTRY'!CO9</f>
        <v>0</v>
      </c>
      <c r="V9" s="238">
        <f>'BIZ kWh ENTRY'!BR9+'BIZ kWh ENTRY'!BZ9+'BIZ kWh ENTRY'!CH9+'BIZ kWh ENTRY'!CP9</f>
        <v>0</v>
      </c>
      <c r="W9" s="238">
        <f>'BIZ kWh ENTRY'!BS9+'BIZ kWh ENTRY'!CA9+'BIZ kWh ENTRY'!CI9+'BIZ kWh ENTRY'!CQ9</f>
        <v>0</v>
      </c>
      <c r="X9" s="454">
        <f t="shared" si="1"/>
        <v>0</v>
      </c>
    </row>
    <row r="10" spans="1:24" x14ac:dyDescent="0.3">
      <c r="A10" s="604"/>
      <c r="B10" s="11" t="s">
        <v>178</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93">
        <f t="shared" si="0"/>
        <v>0</v>
      </c>
      <c r="Q10" s="238">
        <f>'BIZ kWh ENTRY'!BM10+'BIZ kWh ENTRY'!BU10+'BIZ kWh ENTRY'!CC10+'BIZ kWh ENTRY'!CK10</f>
        <v>0</v>
      </c>
      <c r="R10" s="238">
        <f>'BIZ kWh ENTRY'!BN10+'BIZ kWh ENTRY'!BV10+'BIZ kWh ENTRY'!CD10+'BIZ kWh ENTRY'!CL10</f>
        <v>0</v>
      </c>
      <c r="S10" s="238">
        <f>'BIZ kWh ENTRY'!BO10+'BIZ kWh ENTRY'!BW10+'BIZ kWh ENTRY'!CE10+'BIZ kWh ENTRY'!CM10</f>
        <v>0</v>
      </c>
      <c r="T10" s="238">
        <f>'BIZ kWh ENTRY'!BP10+'BIZ kWh ENTRY'!BX10+'BIZ kWh ENTRY'!CF10+'BIZ kWh ENTRY'!CN10</f>
        <v>0</v>
      </c>
      <c r="U10" s="238">
        <f>'BIZ kWh ENTRY'!BQ10+'BIZ kWh ENTRY'!BY10+'BIZ kWh ENTRY'!CG10+'BIZ kWh ENTRY'!CO10</f>
        <v>0</v>
      </c>
      <c r="V10" s="238">
        <f>'BIZ kWh ENTRY'!BR10+'BIZ kWh ENTRY'!BZ10+'BIZ kWh ENTRY'!CH10+'BIZ kWh ENTRY'!CP10</f>
        <v>0</v>
      </c>
      <c r="W10" s="238">
        <f>'BIZ kWh ENTRY'!BS10+'BIZ kWh ENTRY'!CA10+'BIZ kWh ENTRY'!CI10+'BIZ kWh ENTRY'!CQ10</f>
        <v>0</v>
      </c>
      <c r="X10" s="454">
        <f t="shared" si="1"/>
        <v>0</v>
      </c>
    </row>
    <row r="11" spans="1:24" x14ac:dyDescent="0.3">
      <c r="A11" s="604"/>
      <c r="B11" s="11" t="s">
        <v>179</v>
      </c>
      <c r="C11" s="3">
        <f>SUM('BIZ kWh ENTRY'!C11,'BIZ kWh ENTRY'!S11,'BIZ kWh ENTRY'!AI11,'BIZ kWh ENTRY'!AY11)</f>
        <v>0</v>
      </c>
      <c r="D11" s="3">
        <f>SUM('BIZ kWh ENTRY'!D11,'BIZ kWh ENTRY'!T11,'BIZ kWh ENTRY'!AJ11,'BIZ kWh ENTRY'!AZ11)</f>
        <v>184832</v>
      </c>
      <c r="E11" s="3">
        <f>SUM('BIZ kWh ENTRY'!E11,'BIZ kWh ENTRY'!U11,'BIZ kWh ENTRY'!AK11,'BIZ kWh ENTRY'!BA11)</f>
        <v>24625</v>
      </c>
      <c r="F11" s="3">
        <f>SUM('BIZ kWh ENTRY'!F11,'BIZ kWh ENTRY'!V11,'BIZ kWh ENTRY'!AL11,'BIZ kWh ENTRY'!BB11)</f>
        <v>265065</v>
      </c>
      <c r="G11" s="3">
        <f>SUM('BIZ kWh ENTRY'!G11,'BIZ kWh ENTRY'!W11,'BIZ kWh ENTRY'!AM11,'BIZ kWh ENTRY'!BC11)</f>
        <v>0</v>
      </c>
      <c r="H11" s="3">
        <f>SUM('BIZ kWh ENTRY'!H11,'BIZ kWh ENTRY'!X11,'BIZ kWh ENTRY'!AN11,'BIZ kWh ENTRY'!BD11)</f>
        <v>0</v>
      </c>
      <c r="I11" s="3">
        <f>SUM('BIZ kWh ENTRY'!I11,'BIZ kWh ENTRY'!Y11,'BIZ kWh ENTRY'!AO11,'BIZ kWh ENTRY'!BE11)</f>
        <v>5975</v>
      </c>
      <c r="J11" s="3">
        <f>SUM('BIZ kWh ENTRY'!J11,'BIZ kWh ENTRY'!Z11,'BIZ kWh ENTRY'!AP11,'BIZ kWh ENTRY'!BF11)</f>
        <v>12049</v>
      </c>
      <c r="K11" s="3">
        <f>SUM('BIZ kWh ENTRY'!K11,'BIZ kWh ENTRY'!AA11,'BIZ kWh ENTRY'!AQ11,'BIZ kWh ENTRY'!BG11)</f>
        <v>0</v>
      </c>
      <c r="L11" s="3">
        <f>SUM('BIZ kWh ENTRY'!L11,'BIZ kWh ENTRY'!AB11,'BIZ kWh ENTRY'!AR11,'BIZ kWh ENTRY'!BH11)</f>
        <v>0</v>
      </c>
      <c r="M11" s="3">
        <f>SUM('BIZ kWh ENTRY'!M11,'BIZ kWh ENTRY'!AC11,'BIZ kWh ENTRY'!AS11,'BIZ kWh ENTRY'!BI11)</f>
        <v>92123</v>
      </c>
      <c r="N11" s="3">
        <f>SUM('BIZ kWh ENTRY'!N11,'BIZ kWh ENTRY'!AD11,'BIZ kWh ENTRY'!AT11,'BIZ kWh ENTRY'!BJ11)</f>
        <v>0</v>
      </c>
      <c r="O11" s="93">
        <f t="shared" si="0"/>
        <v>584669</v>
      </c>
      <c r="Q11" s="238">
        <f>'BIZ kWh ENTRY'!BM11+'BIZ kWh ENTRY'!BU11+'BIZ kWh ENTRY'!CC11+'BIZ kWh ENTRY'!CK11</f>
        <v>0</v>
      </c>
      <c r="R11" s="238">
        <f>'BIZ kWh ENTRY'!BN11+'BIZ kWh ENTRY'!BV11+'BIZ kWh ENTRY'!CD11+'BIZ kWh ENTRY'!CL11</f>
        <v>0</v>
      </c>
      <c r="S11" s="238">
        <f>'BIZ kWh ENTRY'!BO11+'BIZ kWh ENTRY'!BW11+'BIZ kWh ENTRY'!CE11+'BIZ kWh ENTRY'!CM11</f>
        <v>0</v>
      </c>
      <c r="T11" s="238">
        <f>'BIZ kWh ENTRY'!BP11+'BIZ kWh ENTRY'!BX11+'BIZ kWh ENTRY'!CF11+'BIZ kWh ENTRY'!CN11</f>
        <v>0</v>
      </c>
      <c r="U11" s="238">
        <f>'BIZ kWh ENTRY'!BQ11+'BIZ kWh ENTRY'!BY11+'BIZ kWh ENTRY'!CG11+'BIZ kWh ENTRY'!CO11</f>
        <v>0</v>
      </c>
      <c r="V11" s="238">
        <f>'BIZ kWh ENTRY'!BR11+'BIZ kWh ENTRY'!BZ11+'BIZ kWh ENTRY'!CH11+'BIZ kWh ENTRY'!CP11</f>
        <v>0</v>
      </c>
      <c r="W11" s="238">
        <f>'BIZ kWh ENTRY'!BS11+'BIZ kWh ENTRY'!CA11+'BIZ kWh ENTRY'!CI11+'BIZ kWh ENTRY'!CQ11</f>
        <v>0</v>
      </c>
      <c r="X11" s="454">
        <f t="shared" si="1"/>
        <v>0</v>
      </c>
    </row>
    <row r="12" spans="1:24" x14ac:dyDescent="0.3">
      <c r="A12" s="604"/>
      <c r="B12" s="11" t="s">
        <v>180</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93">
        <f t="shared" si="0"/>
        <v>0</v>
      </c>
      <c r="Q12" s="238">
        <f>'BIZ kWh ENTRY'!BM12+'BIZ kWh ENTRY'!BU12+'BIZ kWh ENTRY'!CC12+'BIZ kWh ENTRY'!CK12</f>
        <v>0</v>
      </c>
      <c r="R12" s="238">
        <f>'BIZ kWh ENTRY'!BN12+'BIZ kWh ENTRY'!BV12+'BIZ kWh ENTRY'!CD12+'BIZ kWh ENTRY'!CL12</f>
        <v>0</v>
      </c>
      <c r="S12" s="238">
        <f>'BIZ kWh ENTRY'!BO12+'BIZ kWh ENTRY'!BW12+'BIZ kWh ENTRY'!CE12+'BIZ kWh ENTRY'!CM12</f>
        <v>0</v>
      </c>
      <c r="T12" s="238">
        <f>'BIZ kWh ENTRY'!BP12+'BIZ kWh ENTRY'!BX12+'BIZ kWh ENTRY'!CF12+'BIZ kWh ENTRY'!CN12</f>
        <v>0</v>
      </c>
      <c r="U12" s="238">
        <f>'BIZ kWh ENTRY'!BQ12+'BIZ kWh ENTRY'!BY12+'BIZ kWh ENTRY'!CG12+'BIZ kWh ENTRY'!CO12</f>
        <v>0</v>
      </c>
      <c r="V12" s="238">
        <f>'BIZ kWh ENTRY'!BR12+'BIZ kWh ENTRY'!BZ12+'BIZ kWh ENTRY'!CH12+'BIZ kWh ENTRY'!CP12</f>
        <v>0</v>
      </c>
      <c r="W12" s="238">
        <f>'BIZ kWh ENTRY'!BS12+'BIZ kWh ENTRY'!CA12+'BIZ kWh ENTRY'!CI12+'BIZ kWh ENTRY'!CQ12</f>
        <v>0</v>
      </c>
      <c r="X12" s="454">
        <f t="shared" si="1"/>
        <v>0</v>
      </c>
    </row>
    <row r="13" spans="1:24" x14ac:dyDescent="0.3">
      <c r="A13" s="604"/>
      <c r="B13" s="11" t="s">
        <v>181</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93">
        <f t="shared" si="0"/>
        <v>0</v>
      </c>
      <c r="Q13" s="238">
        <f>'BIZ kWh ENTRY'!BM13+'BIZ kWh ENTRY'!BU13+'BIZ kWh ENTRY'!CC13+'BIZ kWh ENTRY'!CK13</f>
        <v>0</v>
      </c>
      <c r="R13" s="238">
        <f>'BIZ kWh ENTRY'!BN13+'BIZ kWh ENTRY'!BV13+'BIZ kWh ENTRY'!CD13+'BIZ kWh ENTRY'!CL13</f>
        <v>0</v>
      </c>
      <c r="S13" s="238">
        <f>'BIZ kWh ENTRY'!BO13+'BIZ kWh ENTRY'!BW13+'BIZ kWh ENTRY'!CE13+'BIZ kWh ENTRY'!CM13</f>
        <v>0</v>
      </c>
      <c r="T13" s="238">
        <f>'BIZ kWh ENTRY'!BP13+'BIZ kWh ENTRY'!BX13+'BIZ kWh ENTRY'!CF13+'BIZ kWh ENTRY'!CN13</f>
        <v>0</v>
      </c>
      <c r="U13" s="238">
        <f>'BIZ kWh ENTRY'!BQ13+'BIZ kWh ENTRY'!BY13+'BIZ kWh ENTRY'!CG13+'BIZ kWh ENTRY'!CO13</f>
        <v>0</v>
      </c>
      <c r="V13" s="238">
        <f>'BIZ kWh ENTRY'!BR13+'BIZ kWh ENTRY'!BZ13+'BIZ kWh ENTRY'!CH13+'BIZ kWh ENTRY'!CP13</f>
        <v>0</v>
      </c>
      <c r="W13" s="238">
        <f>'BIZ kWh ENTRY'!BS13+'BIZ kWh ENTRY'!CA13+'BIZ kWh ENTRY'!CI13+'BIZ kWh ENTRY'!CQ13</f>
        <v>0</v>
      </c>
      <c r="X13" s="454">
        <f t="shared" si="1"/>
        <v>0</v>
      </c>
    </row>
    <row r="14" spans="1:24" x14ac:dyDescent="0.3">
      <c r="A14" s="604"/>
      <c r="B14" s="11" t="s">
        <v>182</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93">
        <f t="shared" si="0"/>
        <v>0</v>
      </c>
      <c r="Q14" s="238">
        <f>'BIZ kWh ENTRY'!BM14+'BIZ kWh ENTRY'!BU14+'BIZ kWh ENTRY'!CC14+'BIZ kWh ENTRY'!CK14</f>
        <v>0</v>
      </c>
      <c r="R14" s="238">
        <f>'BIZ kWh ENTRY'!BN14+'BIZ kWh ENTRY'!BV14+'BIZ kWh ENTRY'!CD14+'BIZ kWh ENTRY'!CL14</f>
        <v>0</v>
      </c>
      <c r="S14" s="238">
        <f>'BIZ kWh ENTRY'!BO14+'BIZ kWh ENTRY'!BW14+'BIZ kWh ENTRY'!CE14+'BIZ kWh ENTRY'!CM14</f>
        <v>0</v>
      </c>
      <c r="T14" s="238">
        <f>'BIZ kWh ENTRY'!BP14+'BIZ kWh ENTRY'!BX14+'BIZ kWh ENTRY'!CF14+'BIZ kWh ENTRY'!CN14</f>
        <v>0</v>
      </c>
      <c r="U14" s="238">
        <f>'BIZ kWh ENTRY'!BQ14+'BIZ kWh ENTRY'!BY14+'BIZ kWh ENTRY'!CG14+'BIZ kWh ENTRY'!CO14</f>
        <v>0</v>
      </c>
      <c r="V14" s="238">
        <f>'BIZ kWh ENTRY'!BR14+'BIZ kWh ENTRY'!BZ14+'BIZ kWh ENTRY'!CH14+'BIZ kWh ENTRY'!CP14</f>
        <v>0</v>
      </c>
      <c r="W14" s="238">
        <f>'BIZ kWh ENTRY'!BS14+'BIZ kWh ENTRY'!CA14+'BIZ kWh ENTRY'!CI14+'BIZ kWh ENTRY'!CQ14</f>
        <v>0</v>
      </c>
      <c r="X14" s="454">
        <f t="shared" si="1"/>
        <v>0</v>
      </c>
    </row>
    <row r="15" spans="1:24" x14ac:dyDescent="0.3">
      <c r="A15" s="604"/>
      <c r="B15" s="11" t="s">
        <v>183</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93">
        <f t="shared" si="0"/>
        <v>0</v>
      </c>
      <c r="Q15" s="238">
        <f>'BIZ kWh ENTRY'!BM15+'BIZ kWh ENTRY'!BU15+'BIZ kWh ENTRY'!CC15+'BIZ kWh ENTRY'!CK15</f>
        <v>0</v>
      </c>
      <c r="R15" s="238">
        <f>'BIZ kWh ENTRY'!BN15+'BIZ kWh ENTRY'!BV15+'BIZ kWh ENTRY'!CD15+'BIZ kWh ENTRY'!CL15</f>
        <v>0</v>
      </c>
      <c r="S15" s="238">
        <f>'BIZ kWh ENTRY'!BO15+'BIZ kWh ENTRY'!BW15+'BIZ kWh ENTRY'!CE15+'BIZ kWh ENTRY'!CM15</f>
        <v>0</v>
      </c>
      <c r="T15" s="238">
        <f>'BIZ kWh ENTRY'!BP15+'BIZ kWh ENTRY'!BX15+'BIZ kWh ENTRY'!CF15+'BIZ kWh ENTRY'!CN15</f>
        <v>0</v>
      </c>
      <c r="U15" s="238">
        <f>'BIZ kWh ENTRY'!BQ15+'BIZ kWh ENTRY'!BY15+'BIZ kWh ENTRY'!CG15+'BIZ kWh ENTRY'!CO15</f>
        <v>0</v>
      </c>
      <c r="V15" s="238">
        <f>'BIZ kWh ENTRY'!BR15+'BIZ kWh ENTRY'!BZ15+'BIZ kWh ENTRY'!CH15+'BIZ kWh ENTRY'!CP15</f>
        <v>0</v>
      </c>
      <c r="W15" s="238">
        <f>'BIZ kWh ENTRY'!BS15+'BIZ kWh ENTRY'!CA15+'BIZ kWh ENTRY'!CI15+'BIZ kWh ENTRY'!CQ15</f>
        <v>0</v>
      </c>
      <c r="X15" s="454">
        <f t="shared" si="1"/>
        <v>0</v>
      </c>
    </row>
    <row r="16" spans="1:24" ht="15" thickBot="1" x14ac:dyDescent="0.35">
      <c r="A16" s="605"/>
      <c r="B16" s="11" t="s">
        <v>184</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93">
        <f t="shared" si="0"/>
        <v>0</v>
      </c>
      <c r="Q16" s="238">
        <f>'BIZ kWh ENTRY'!BM16+'BIZ kWh ENTRY'!BU16+'BIZ kWh ENTRY'!CC16+'BIZ kWh ENTRY'!CK16</f>
        <v>0</v>
      </c>
      <c r="R16" s="238">
        <f>'BIZ kWh ENTRY'!BN16+'BIZ kWh ENTRY'!BV16+'BIZ kWh ENTRY'!CD16+'BIZ kWh ENTRY'!CL16</f>
        <v>0</v>
      </c>
      <c r="S16" s="238">
        <f>'BIZ kWh ENTRY'!BO16+'BIZ kWh ENTRY'!BW16+'BIZ kWh ENTRY'!CE16+'BIZ kWh ENTRY'!CM16</f>
        <v>0</v>
      </c>
      <c r="T16" s="238">
        <f>'BIZ kWh ENTRY'!BP16+'BIZ kWh ENTRY'!BX16+'BIZ kWh ENTRY'!CF16+'BIZ kWh ENTRY'!CN16</f>
        <v>0</v>
      </c>
      <c r="U16" s="238">
        <f>'BIZ kWh ENTRY'!BQ16+'BIZ kWh ENTRY'!BY16+'BIZ kWh ENTRY'!CG16+'BIZ kWh ENTRY'!CO16</f>
        <v>0</v>
      </c>
      <c r="V16" s="238">
        <f>'BIZ kWh ENTRY'!BR16+'BIZ kWh ENTRY'!BZ16+'BIZ kWh ENTRY'!CH16+'BIZ kWh ENTRY'!CP16</f>
        <v>0</v>
      </c>
      <c r="W16" s="238">
        <f>'BIZ kWh ENTRY'!BS16+'BIZ kWh ENTRY'!CA16+'BIZ kWh ENTRY'!CI16+'BIZ kWh ENTRY'!CQ16</f>
        <v>0</v>
      </c>
      <c r="X16" s="454">
        <f t="shared" si="1"/>
        <v>0</v>
      </c>
    </row>
    <row r="17" spans="1:24" ht="15" thickBot="1" x14ac:dyDescent="0.35">
      <c r="A17" s="97"/>
      <c r="B17" s="251" t="s">
        <v>139</v>
      </c>
      <c r="C17" s="252">
        <f t="shared" ref="C17:N17" si="2">SUM(C4:C16)</f>
        <v>0</v>
      </c>
      <c r="D17" s="252">
        <f t="shared" si="2"/>
        <v>184832</v>
      </c>
      <c r="E17" s="252">
        <f t="shared" si="2"/>
        <v>24625</v>
      </c>
      <c r="F17" s="252">
        <f t="shared" si="2"/>
        <v>265065</v>
      </c>
      <c r="G17" s="252">
        <f t="shared" si="2"/>
        <v>0</v>
      </c>
      <c r="H17" s="252">
        <f t="shared" si="2"/>
        <v>0</v>
      </c>
      <c r="I17" s="252">
        <f t="shared" si="2"/>
        <v>5975</v>
      </c>
      <c r="J17" s="252">
        <f t="shared" si="2"/>
        <v>12049</v>
      </c>
      <c r="K17" s="252">
        <f t="shared" si="2"/>
        <v>0</v>
      </c>
      <c r="L17" s="252">
        <f t="shared" si="2"/>
        <v>0</v>
      </c>
      <c r="M17" s="252">
        <f t="shared" si="2"/>
        <v>92123</v>
      </c>
      <c r="N17" s="252">
        <f t="shared" si="2"/>
        <v>0</v>
      </c>
      <c r="O17" s="96">
        <f t="shared" si="0"/>
        <v>584669</v>
      </c>
      <c r="Q17" s="238">
        <f>'BIZ kWh ENTRY'!BM17+'BIZ kWh ENTRY'!BU17+'BIZ kWh ENTRY'!CC17+'BIZ kWh ENTRY'!CK17</f>
        <v>0</v>
      </c>
      <c r="R17" s="238">
        <f>'BIZ kWh ENTRY'!BN17+'BIZ kWh ENTRY'!BV17+'BIZ kWh ENTRY'!CD17+'BIZ kWh ENTRY'!CL17</f>
        <v>0</v>
      </c>
      <c r="S17" s="238">
        <f>'BIZ kWh ENTRY'!BO17+'BIZ kWh ENTRY'!BW17+'BIZ kWh ENTRY'!CE17+'BIZ kWh ENTRY'!CM17</f>
        <v>0</v>
      </c>
      <c r="T17" s="238">
        <f>'BIZ kWh ENTRY'!BP17+'BIZ kWh ENTRY'!BX17+'BIZ kWh ENTRY'!CF17+'BIZ kWh ENTRY'!CN17</f>
        <v>0</v>
      </c>
      <c r="U17" s="238">
        <f>'BIZ kWh ENTRY'!BQ17+'BIZ kWh ENTRY'!BY17+'BIZ kWh ENTRY'!CG17+'BIZ kWh ENTRY'!CO17</f>
        <v>0</v>
      </c>
      <c r="V17" s="238">
        <f>'BIZ kWh ENTRY'!BR17+'BIZ kWh ENTRY'!BZ17+'BIZ kWh ENTRY'!CH17+'BIZ kWh ENTRY'!CP17</f>
        <v>0</v>
      </c>
      <c r="W17" s="238">
        <f>'BIZ kWh ENTRY'!BS17+'BIZ kWh ENTRY'!CA17+'BIZ kWh ENTRY'!CI17+'BIZ kWh ENTRY'!CQ17</f>
        <v>0</v>
      </c>
      <c r="X17" s="454">
        <f t="shared" si="1"/>
        <v>0</v>
      </c>
    </row>
    <row r="18" spans="1:24" ht="21.6" thickBot="1" x14ac:dyDescent="0.45">
      <c r="A18" s="99"/>
    </row>
    <row r="19" spans="1:24" ht="21.6" thickBot="1" x14ac:dyDescent="0.45">
      <c r="A19" s="99"/>
      <c r="B19" s="247" t="s">
        <v>117</v>
      </c>
      <c r="C19" s="248">
        <v>43850</v>
      </c>
      <c r="D19" s="248">
        <v>43882</v>
      </c>
      <c r="E19" s="248">
        <v>43914</v>
      </c>
      <c r="F19" s="248">
        <v>43946</v>
      </c>
      <c r="G19" s="248">
        <v>43978</v>
      </c>
      <c r="H19" s="248">
        <v>44010</v>
      </c>
      <c r="I19" s="248">
        <v>44042</v>
      </c>
      <c r="J19" s="248">
        <v>44074</v>
      </c>
      <c r="K19" s="248">
        <v>44076</v>
      </c>
      <c r="L19" s="248">
        <v>44107</v>
      </c>
      <c r="M19" s="248">
        <v>44140</v>
      </c>
      <c r="N19" s="248" t="s">
        <v>126</v>
      </c>
      <c r="O19" s="249" t="s">
        <v>44</v>
      </c>
      <c r="Q19" s="48">
        <v>44166</v>
      </c>
      <c r="R19" s="48">
        <v>44197</v>
      </c>
      <c r="S19" s="48">
        <v>44228</v>
      </c>
      <c r="T19" s="48">
        <v>44256</v>
      </c>
      <c r="U19" s="48">
        <v>44287</v>
      </c>
      <c r="V19" s="48">
        <v>44317</v>
      </c>
      <c r="W19" s="48">
        <v>44348</v>
      </c>
      <c r="X19" s="229" t="s">
        <v>105</v>
      </c>
    </row>
    <row r="20" spans="1:24" ht="15" customHeight="1" x14ac:dyDescent="0.3">
      <c r="A20" s="597" t="s">
        <v>185</v>
      </c>
      <c r="B20" s="11" t="s">
        <v>172</v>
      </c>
      <c r="C20" s="3">
        <f>SUM('BIZ kWh ENTRY'!C20,'BIZ kWh ENTRY'!S20,'BIZ kWh ENTRY'!AI20,'BIZ kWh ENTRY'!AY20)</f>
        <v>0</v>
      </c>
      <c r="D20" s="3">
        <f>SUM('BIZ kWh ENTRY'!D20,'BIZ kWh ENTRY'!T20,'BIZ kWh ENTRY'!AJ20,'BIZ kWh ENTRY'!AZ20)</f>
        <v>65518</v>
      </c>
      <c r="E20" s="3">
        <f>SUM('BIZ kWh ENTRY'!E20,'BIZ kWh ENTRY'!U20,'BIZ kWh ENTRY'!AK20,'BIZ kWh ENTRY'!BA20)</f>
        <v>0</v>
      </c>
      <c r="F20" s="3">
        <f>SUM('BIZ kWh ENTRY'!F20,'BIZ kWh ENTRY'!V20,'BIZ kWh ENTRY'!AL20,'BIZ kWh ENTRY'!BB20)</f>
        <v>295370</v>
      </c>
      <c r="G20" s="3">
        <f>SUM('BIZ kWh ENTRY'!G20,'BIZ kWh ENTRY'!W20,'BIZ kWh ENTRY'!AM20,'BIZ kWh ENTRY'!BC20)</f>
        <v>0</v>
      </c>
      <c r="H20" s="3">
        <f>SUM('BIZ kWh ENTRY'!H20,'BIZ kWh ENTRY'!X20,'BIZ kWh ENTRY'!AN20,'BIZ kWh ENTRY'!BD20)</f>
        <v>0</v>
      </c>
      <c r="I20" s="3">
        <f>SUM('BIZ kWh ENTRY'!I20,'BIZ kWh ENTRY'!Y20,'BIZ kWh ENTRY'!AO20,'BIZ kWh ENTRY'!BE20)</f>
        <v>0</v>
      </c>
      <c r="J20" s="3">
        <f>SUM('BIZ kWh ENTRY'!J20,'BIZ kWh ENTRY'!Z20,'BIZ kWh ENTRY'!AP20,'BIZ kWh ENTRY'!BF20)</f>
        <v>652470</v>
      </c>
      <c r="K20" s="3">
        <f>SUM('BIZ kWh ENTRY'!K20,'BIZ kWh ENTRY'!AA20,'BIZ kWh ENTRY'!AQ20,'BIZ kWh ENTRY'!BG20)</f>
        <v>0</v>
      </c>
      <c r="L20" s="3">
        <f>SUM('BIZ kWh ENTRY'!L20,'BIZ kWh ENTRY'!AB20,'BIZ kWh ENTRY'!AR20,'BIZ kWh ENTRY'!BH20)</f>
        <v>1743550</v>
      </c>
      <c r="M20" s="3">
        <f>SUM('BIZ kWh ENTRY'!M20,'BIZ kWh ENTRY'!AC20,'BIZ kWh ENTRY'!AS20,'BIZ kWh ENTRY'!BI20)</f>
        <v>238806</v>
      </c>
      <c r="N20" s="3">
        <f>SUM('BIZ kWh ENTRY'!N20,'BIZ kWh ENTRY'!AD20,'BIZ kWh ENTRY'!AT20,'BIZ kWh ENTRY'!BJ20)</f>
        <v>651632</v>
      </c>
      <c r="O20" s="93">
        <f t="shared" ref="O20:O33" si="3">SUM(C20:N20)</f>
        <v>3647346</v>
      </c>
      <c r="Q20" s="238">
        <f>'BIZ kWh ENTRY'!BM20+'BIZ kWh ENTRY'!BU20+'BIZ kWh ENTRY'!CC20+'BIZ kWh ENTRY'!CK20</f>
        <v>15920</v>
      </c>
      <c r="R20" s="238">
        <f>'BIZ kWh ENTRY'!BN20+'BIZ kWh ENTRY'!BV20+'BIZ kWh ENTRY'!CD20+'BIZ kWh ENTRY'!CL20</f>
        <v>635712</v>
      </c>
      <c r="S20" s="238">
        <f>'BIZ kWh ENTRY'!BO20+'BIZ kWh ENTRY'!BW20+'BIZ kWh ENTRY'!CE20+'BIZ kWh ENTRY'!CM20</f>
        <v>0</v>
      </c>
      <c r="T20" s="238">
        <f>'BIZ kWh ENTRY'!BP20+'BIZ kWh ENTRY'!BX20+'BIZ kWh ENTRY'!CF20+'BIZ kWh ENTRY'!CN20</f>
        <v>0</v>
      </c>
      <c r="U20" s="238">
        <f>'BIZ kWh ENTRY'!BQ20+'BIZ kWh ENTRY'!BY20+'BIZ kWh ENTRY'!CG20+'BIZ kWh ENTRY'!CO20</f>
        <v>0</v>
      </c>
      <c r="V20" s="238">
        <f>'BIZ kWh ENTRY'!BR20+'BIZ kWh ENTRY'!BZ20+'BIZ kWh ENTRY'!CH20+'BIZ kWh ENTRY'!CP20</f>
        <v>0</v>
      </c>
      <c r="W20" s="238">
        <f>'BIZ kWh ENTRY'!BS20+'BIZ kWh ENTRY'!CA20+'BIZ kWh ENTRY'!CI20+'BIZ kWh ENTRY'!CQ20</f>
        <v>0</v>
      </c>
      <c r="X20" s="454">
        <f>SUM(Q20:W20)-N20</f>
        <v>0</v>
      </c>
    </row>
    <row r="21" spans="1:24" x14ac:dyDescent="0.3">
      <c r="A21" s="598"/>
      <c r="B21" s="13" t="s">
        <v>173</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46587</v>
      </c>
      <c r="I21" s="3">
        <f>SUM('BIZ kWh ENTRY'!I21,'BIZ kWh ENTRY'!Y21,'BIZ kWh ENTRY'!AO21,'BIZ kWh ENTRY'!BE21)</f>
        <v>0</v>
      </c>
      <c r="J21" s="3">
        <f>SUM('BIZ kWh ENTRY'!J21,'BIZ kWh ENTRY'!Z21,'BIZ kWh ENTRY'!AP21,'BIZ kWh ENTRY'!BF21)</f>
        <v>0</v>
      </c>
      <c r="K21" s="3">
        <f>SUM('BIZ kWh ENTRY'!K21,'BIZ kWh ENTRY'!AA21,'BIZ kWh ENTRY'!AQ21,'BIZ kWh ENTRY'!BG21)</f>
        <v>10864</v>
      </c>
      <c r="L21" s="3">
        <f>SUM('BIZ kWh ENTRY'!L21,'BIZ kWh ENTRY'!AB21,'BIZ kWh ENTRY'!AR21,'BIZ kWh ENTRY'!BH21)</f>
        <v>16401</v>
      </c>
      <c r="M21" s="3">
        <f>SUM('BIZ kWh ENTRY'!M21,'BIZ kWh ENTRY'!AC21,'BIZ kWh ENTRY'!AS21,'BIZ kWh ENTRY'!BI21)</f>
        <v>0</v>
      </c>
      <c r="N21" s="3">
        <f>SUM('BIZ kWh ENTRY'!N21,'BIZ kWh ENTRY'!AD21,'BIZ kWh ENTRY'!AT21,'BIZ kWh ENTRY'!BJ21)</f>
        <v>24278</v>
      </c>
      <c r="O21" s="93">
        <f t="shared" si="3"/>
        <v>98130</v>
      </c>
      <c r="Q21" s="238">
        <f>'BIZ kWh ENTRY'!BM21+'BIZ kWh ENTRY'!BU21+'BIZ kWh ENTRY'!CC21+'BIZ kWh ENTRY'!CK21</f>
        <v>24278</v>
      </c>
      <c r="R21" s="238">
        <f>'BIZ kWh ENTRY'!BN21+'BIZ kWh ENTRY'!BV21+'BIZ kWh ENTRY'!CD21+'BIZ kWh ENTRY'!CL21</f>
        <v>0</v>
      </c>
      <c r="S21" s="238">
        <f>'BIZ kWh ENTRY'!BO21+'BIZ kWh ENTRY'!BW21+'BIZ kWh ENTRY'!CE21+'BIZ kWh ENTRY'!CM21</f>
        <v>0</v>
      </c>
      <c r="T21" s="238">
        <f>'BIZ kWh ENTRY'!BP21+'BIZ kWh ENTRY'!BX21+'BIZ kWh ENTRY'!CF21+'BIZ kWh ENTRY'!CN21</f>
        <v>0</v>
      </c>
      <c r="U21" s="238">
        <f>'BIZ kWh ENTRY'!BQ21+'BIZ kWh ENTRY'!BY21+'BIZ kWh ENTRY'!CG21+'BIZ kWh ENTRY'!CO21</f>
        <v>0</v>
      </c>
      <c r="V21" s="238">
        <f>'BIZ kWh ENTRY'!BR21+'BIZ kWh ENTRY'!BZ21+'BIZ kWh ENTRY'!CH21+'BIZ kWh ENTRY'!CP21</f>
        <v>0</v>
      </c>
      <c r="W21" s="238">
        <f>'BIZ kWh ENTRY'!BS21+'BIZ kWh ENTRY'!CA21+'BIZ kWh ENTRY'!CI21+'BIZ kWh ENTRY'!CQ21</f>
        <v>0</v>
      </c>
      <c r="X21" s="454">
        <f t="shared" ref="X21:X33" si="4">SUM(Q21:W21)-N21</f>
        <v>0</v>
      </c>
    </row>
    <row r="22" spans="1:24" x14ac:dyDescent="0.3">
      <c r="A22" s="598"/>
      <c r="B22" s="11" t="s">
        <v>174</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93">
        <f t="shared" si="3"/>
        <v>0</v>
      </c>
      <c r="Q22" s="238">
        <f>'BIZ kWh ENTRY'!BM22+'BIZ kWh ENTRY'!BU22+'BIZ kWh ENTRY'!CC22+'BIZ kWh ENTRY'!CK22</f>
        <v>0</v>
      </c>
      <c r="R22" s="238">
        <f>'BIZ kWh ENTRY'!BN22+'BIZ kWh ENTRY'!BV22+'BIZ kWh ENTRY'!CD22+'BIZ kWh ENTRY'!CL22</f>
        <v>0</v>
      </c>
      <c r="S22" s="238">
        <f>'BIZ kWh ENTRY'!BO22+'BIZ kWh ENTRY'!BW22+'BIZ kWh ENTRY'!CE22+'BIZ kWh ENTRY'!CM22</f>
        <v>0</v>
      </c>
      <c r="T22" s="238">
        <f>'BIZ kWh ENTRY'!BP22+'BIZ kWh ENTRY'!BX22+'BIZ kWh ENTRY'!CF22+'BIZ kWh ENTRY'!CN22</f>
        <v>0</v>
      </c>
      <c r="U22" s="238">
        <f>'BIZ kWh ENTRY'!BQ22+'BIZ kWh ENTRY'!BY22+'BIZ kWh ENTRY'!CG22+'BIZ kWh ENTRY'!CO22</f>
        <v>0</v>
      </c>
      <c r="V22" s="238">
        <f>'BIZ kWh ENTRY'!BR22+'BIZ kWh ENTRY'!BZ22+'BIZ kWh ENTRY'!CH22+'BIZ kWh ENTRY'!CP22</f>
        <v>0</v>
      </c>
      <c r="W22" s="238">
        <f>'BIZ kWh ENTRY'!BS22+'BIZ kWh ENTRY'!CA22+'BIZ kWh ENTRY'!CI22+'BIZ kWh ENTRY'!CQ22</f>
        <v>0</v>
      </c>
      <c r="X22" s="454">
        <f t="shared" si="4"/>
        <v>0</v>
      </c>
    </row>
    <row r="23" spans="1:24" x14ac:dyDescent="0.3">
      <c r="A23" s="598"/>
      <c r="B23" s="11" t="s">
        <v>175</v>
      </c>
      <c r="C23" s="3">
        <f>SUM('BIZ kWh ENTRY'!C23,'BIZ kWh ENTRY'!S23,'BIZ kWh ENTRY'!AI23,'BIZ kWh ENTRY'!AY23)</f>
        <v>942102</v>
      </c>
      <c r="D23" s="3">
        <f>SUM('BIZ kWh ENTRY'!D23,'BIZ kWh ENTRY'!T23,'BIZ kWh ENTRY'!AJ23,'BIZ kWh ENTRY'!AZ23)</f>
        <v>0</v>
      </c>
      <c r="E23" s="3">
        <f>SUM('BIZ kWh ENTRY'!E23,'BIZ kWh ENTRY'!U23,'BIZ kWh ENTRY'!AK23,'BIZ kWh ENTRY'!BA23)</f>
        <v>6085</v>
      </c>
      <c r="F23" s="3">
        <f>SUM('BIZ kWh ENTRY'!F23,'BIZ kWh ENTRY'!V23,'BIZ kWh ENTRY'!AL23,'BIZ kWh ENTRY'!BB23)</f>
        <v>35756</v>
      </c>
      <c r="G23" s="3">
        <f>SUM('BIZ kWh ENTRY'!G23,'BIZ kWh ENTRY'!W23,'BIZ kWh ENTRY'!AM23,'BIZ kWh ENTRY'!BC23)</f>
        <v>124905</v>
      </c>
      <c r="H23" s="3">
        <f>SUM('BIZ kWh ENTRY'!H23,'BIZ kWh ENTRY'!X23,'BIZ kWh ENTRY'!AN23,'BIZ kWh ENTRY'!BD23)</f>
        <v>598988</v>
      </c>
      <c r="I23" s="3">
        <f>SUM('BIZ kWh ENTRY'!I23,'BIZ kWh ENTRY'!Y23,'BIZ kWh ENTRY'!AO23,'BIZ kWh ENTRY'!BE23)</f>
        <v>375765</v>
      </c>
      <c r="J23" s="3">
        <f>SUM('BIZ kWh ENTRY'!J23,'BIZ kWh ENTRY'!Z23,'BIZ kWh ENTRY'!AP23,'BIZ kWh ENTRY'!BF23)</f>
        <v>984390</v>
      </c>
      <c r="K23" s="3">
        <f>SUM('BIZ kWh ENTRY'!K23,'BIZ kWh ENTRY'!AA23,'BIZ kWh ENTRY'!AQ23,'BIZ kWh ENTRY'!BG23)</f>
        <v>1177366</v>
      </c>
      <c r="L23" s="3">
        <f>SUM('BIZ kWh ENTRY'!L23,'BIZ kWh ENTRY'!AB23,'BIZ kWh ENTRY'!AR23,'BIZ kWh ENTRY'!BH23)</f>
        <v>1803232</v>
      </c>
      <c r="M23" s="3">
        <f>SUM('BIZ kWh ENTRY'!M23,'BIZ kWh ENTRY'!AC23,'BIZ kWh ENTRY'!AS23,'BIZ kWh ENTRY'!BI23)</f>
        <v>840077</v>
      </c>
      <c r="N23" s="3">
        <f>SUM('BIZ kWh ENTRY'!N23,'BIZ kWh ENTRY'!AD23,'BIZ kWh ENTRY'!AT23,'BIZ kWh ENTRY'!BJ23)</f>
        <v>1254106</v>
      </c>
      <c r="O23" s="93">
        <f t="shared" si="3"/>
        <v>8142772</v>
      </c>
      <c r="Q23" s="238">
        <f>'BIZ kWh ENTRY'!BM23+'BIZ kWh ENTRY'!BU23+'BIZ kWh ENTRY'!CC23+'BIZ kWh ENTRY'!CK23</f>
        <v>835468</v>
      </c>
      <c r="R23" s="238">
        <f>'BIZ kWh ENTRY'!BN23+'BIZ kWh ENTRY'!BV23+'BIZ kWh ENTRY'!CD23+'BIZ kWh ENTRY'!CL23</f>
        <v>418638</v>
      </c>
      <c r="S23" s="238">
        <f>'BIZ kWh ENTRY'!BO23+'BIZ kWh ENTRY'!BW23+'BIZ kWh ENTRY'!CE23+'BIZ kWh ENTRY'!CM23</f>
        <v>0</v>
      </c>
      <c r="T23" s="238">
        <f>'BIZ kWh ENTRY'!BP23+'BIZ kWh ENTRY'!BX23+'BIZ kWh ENTRY'!CF23+'BIZ kWh ENTRY'!CN23</f>
        <v>0</v>
      </c>
      <c r="U23" s="238">
        <f>'BIZ kWh ENTRY'!BQ23+'BIZ kWh ENTRY'!BY23+'BIZ kWh ENTRY'!CG23+'BIZ kWh ENTRY'!CO23</f>
        <v>0</v>
      </c>
      <c r="V23" s="238">
        <f>'BIZ kWh ENTRY'!BR23+'BIZ kWh ENTRY'!BZ23+'BIZ kWh ENTRY'!CH23+'BIZ kWh ENTRY'!CP23</f>
        <v>0</v>
      </c>
      <c r="W23" s="238">
        <f>'BIZ kWh ENTRY'!BS23+'BIZ kWh ENTRY'!CA23+'BIZ kWh ENTRY'!CI23+'BIZ kWh ENTRY'!CQ23</f>
        <v>0</v>
      </c>
      <c r="X23" s="454">
        <f t="shared" si="4"/>
        <v>0</v>
      </c>
    </row>
    <row r="24" spans="1:24" x14ac:dyDescent="0.3">
      <c r="A24" s="598"/>
      <c r="B24" s="13" t="s">
        <v>176</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552375</v>
      </c>
      <c r="N24" s="3">
        <f>SUM('BIZ kWh ENTRY'!N24,'BIZ kWh ENTRY'!AD24,'BIZ kWh ENTRY'!AT24,'BIZ kWh ENTRY'!BJ24)</f>
        <v>412352</v>
      </c>
      <c r="O24" s="93">
        <f t="shared" si="3"/>
        <v>964727</v>
      </c>
      <c r="Q24" s="238">
        <f>'BIZ kWh ENTRY'!BM24+'BIZ kWh ENTRY'!BU24+'BIZ kWh ENTRY'!CC24+'BIZ kWh ENTRY'!CK24</f>
        <v>123124</v>
      </c>
      <c r="R24" s="238">
        <f>'BIZ kWh ENTRY'!BN24+'BIZ kWh ENTRY'!BV24+'BIZ kWh ENTRY'!CD24+'BIZ kWh ENTRY'!CL24</f>
        <v>289228</v>
      </c>
      <c r="S24" s="238">
        <f>'BIZ kWh ENTRY'!BO24+'BIZ kWh ENTRY'!BW24+'BIZ kWh ENTRY'!CE24+'BIZ kWh ENTRY'!CM24</f>
        <v>0</v>
      </c>
      <c r="T24" s="238">
        <f>'BIZ kWh ENTRY'!BP24+'BIZ kWh ENTRY'!BX24+'BIZ kWh ENTRY'!CF24+'BIZ kWh ENTRY'!CN24</f>
        <v>0</v>
      </c>
      <c r="U24" s="238">
        <f>'BIZ kWh ENTRY'!BQ24+'BIZ kWh ENTRY'!BY24+'BIZ kWh ENTRY'!CG24+'BIZ kWh ENTRY'!CO24</f>
        <v>0</v>
      </c>
      <c r="V24" s="238">
        <f>'BIZ kWh ENTRY'!BR24+'BIZ kWh ENTRY'!BZ24+'BIZ kWh ENTRY'!CH24+'BIZ kWh ENTRY'!CP24</f>
        <v>0</v>
      </c>
      <c r="W24" s="238">
        <f>'BIZ kWh ENTRY'!BS24+'BIZ kWh ENTRY'!CA24+'BIZ kWh ENTRY'!CI24+'BIZ kWh ENTRY'!CQ24</f>
        <v>0</v>
      </c>
      <c r="X24" s="454">
        <f t="shared" si="4"/>
        <v>0</v>
      </c>
    </row>
    <row r="25" spans="1:24" x14ac:dyDescent="0.3">
      <c r="A25" s="598"/>
      <c r="B25" s="11" t="s">
        <v>177</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44522</v>
      </c>
      <c r="O25" s="93">
        <f t="shared" si="3"/>
        <v>44522</v>
      </c>
      <c r="Q25" s="238">
        <f>'BIZ kWh ENTRY'!BM25+'BIZ kWh ENTRY'!BU25+'BIZ kWh ENTRY'!CC25+'BIZ kWh ENTRY'!CK25</f>
        <v>0</v>
      </c>
      <c r="R25" s="238">
        <f>'BIZ kWh ENTRY'!BN25+'BIZ kWh ENTRY'!BV25+'BIZ kWh ENTRY'!CD25+'BIZ kWh ENTRY'!CL25</f>
        <v>44522</v>
      </c>
      <c r="S25" s="238">
        <f>'BIZ kWh ENTRY'!BO25+'BIZ kWh ENTRY'!BW25+'BIZ kWh ENTRY'!CE25+'BIZ kWh ENTRY'!CM25</f>
        <v>0</v>
      </c>
      <c r="T25" s="238">
        <f>'BIZ kWh ENTRY'!BP25+'BIZ kWh ENTRY'!BX25+'BIZ kWh ENTRY'!CF25+'BIZ kWh ENTRY'!CN25</f>
        <v>0</v>
      </c>
      <c r="U25" s="238">
        <f>'BIZ kWh ENTRY'!BQ25+'BIZ kWh ENTRY'!BY25+'BIZ kWh ENTRY'!CG25+'BIZ kWh ENTRY'!CO25</f>
        <v>0</v>
      </c>
      <c r="V25" s="238">
        <f>'BIZ kWh ENTRY'!BR25+'BIZ kWh ENTRY'!BZ25+'BIZ kWh ENTRY'!CH25+'BIZ kWh ENTRY'!CP25</f>
        <v>0</v>
      </c>
      <c r="W25" s="238">
        <f>'BIZ kWh ENTRY'!BS25+'BIZ kWh ENTRY'!CA25+'BIZ kWh ENTRY'!CI25+'BIZ kWh ENTRY'!CQ25</f>
        <v>0</v>
      </c>
      <c r="X25" s="454">
        <f t="shared" si="4"/>
        <v>0</v>
      </c>
    </row>
    <row r="26" spans="1:24" x14ac:dyDescent="0.3">
      <c r="A26" s="598"/>
      <c r="B26" s="11" t="s">
        <v>178</v>
      </c>
      <c r="C26" s="3">
        <f>SUM('BIZ kWh ENTRY'!C26,'BIZ kWh ENTRY'!S26,'BIZ kWh ENTRY'!AI26,'BIZ kWh ENTRY'!AY26)</f>
        <v>809018</v>
      </c>
      <c r="D26" s="3">
        <f>SUM('BIZ kWh ENTRY'!D26,'BIZ kWh ENTRY'!T26,'BIZ kWh ENTRY'!AJ26,'BIZ kWh ENTRY'!AZ26)</f>
        <v>22242</v>
      </c>
      <c r="E26" s="3">
        <f>SUM('BIZ kWh ENTRY'!E26,'BIZ kWh ENTRY'!U26,'BIZ kWh ENTRY'!AK26,'BIZ kWh ENTRY'!BA26)</f>
        <v>4927</v>
      </c>
      <c r="F26" s="3">
        <f>SUM('BIZ kWh ENTRY'!F26,'BIZ kWh ENTRY'!V26,'BIZ kWh ENTRY'!AL26,'BIZ kWh ENTRY'!BB26)</f>
        <v>393121</v>
      </c>
      <c r="G26" s="3">
        <f>SUM('BIZ kWh ENTRY'!G26,'BIZ kWh ENTRY'!W26,'BIZ kWh ENTRY'!AM26,'BIZ kWh ENTRY'!BC26)</f>
        <v>487591</v>
      </c>
      <c r="H26" s="3">
        <f>SUM('BIZ kWh ENTRY'!H26,'BIZ kWh ENTRY'!X26,'BIZ kWh ENTRY'!AN26,'BIZ kWh ENTRY'!BD26)</f>
        <v>582861</v>
      </c>
      <c r="I26" s="3">
        <f>SUM('BIZ kWh ENTRY'!I26,'BIZ kWh ENTRY'!Y26,'BIZ kWh ENTRY'!AO26,'BIZ kWh ENTRY'!BE26)</f>
        <v>447276</v>
      </c>
      <c r="J26" s="3">
        <f>SUM('BIZ kWh ENTRY'!J26,'BIZ kWh ENTRY'!Z26,'BIZ kWh ENTRY'!AP26,'BIZ kWh ENTRY'!BF26)</f>
        <v>1035287</v>
      </c>
      <c r="K26" s="3">
        <f>SUM('BIZ kWh ENTRY'!K26,'BIZ kWh ENTRY'!AA26,'BIZ kWh ENTRY'!AQ26,'BIZ kWh ENTRY'!BG26)</f>
        <v>1468451</v>
      </c>
      <c r="L26" s="3">
        <f>SUM('BIZ kWh ENTRY'!L26,'BIZ kWh ENTRY'!AB26,'BIZ kWh ENTRY'!AR26,'BIZ kWh ENTRY'!BH26)</f>
        <v>1579118</v>
      </c>
      <c r="M26" s="3">
        <f>SUM('BIZ kWh ENTRY'!M26,'BIZ kWh ENTRY'!AC26,'BIZ kWh ENTRY'!AS26,'BIZ kWh ENTRY'!BI26)</f>
        <v>1237348</v>
      </c>
      <c r="N26" s="3">
        <f>SUM('BIZ kWh ENTRY'!N26,'BIZ kWh ENTRY'!AD26,'BIZ kWh ENTRY'!AT26,'BIZ kWh ENTRY'!BJ26)</f>
        <v>5972713</v>
      </c>
      <c r="O26" s="93">
        <f t="shared" si="3"/>
        <v>14039953</v>
      </c>
      <c r="Q26" s="238">
        <f>'BIZ kWh ENTRY'!BM26+'BIZ kWh ENTRY'!BU26+'BIZ kWh ENTRY'!CC26+'BIZ kWh ENTRY'!CK26</f>
        <v>1488535</v>
      </c>
      <c r="R26" s="238">
        <f>'BIZ kWh ENTRY'!BN26+'BIZ kWh ENTRY'!BV26+'BIZ kWh ENTRY'!CD26+'BIZ kWh ENTRY'!CL26</f>
        <v>4484178</v>
      </c>
      <c r="S26" s="238">
        <f>'BIZ kWh ENTRY'!BO26+'BIZ kWh ENTRY'!BW26+'BIZ kWh ENTRY'!CE26+'BIZ kWh ENTRY'!CM26</f>
        <v>0</v>
      </c>
      <c r="T26" s="238">
        <f>'BIZ kWh ENTRY'!BP26+'BIZ kWh ENTRY'!BX26+'BIZ kWh ENTRY'!CF26+'BIZ kWh ENTRY'!CN26</f>
        <v>0</v>
      </c>
      <c r="U26" s="238">
        <f>'BIZ kWh ENTRY'!BQ26+'BIZ kWh ENTRY'!BY26+'BIZ kWh ENTRY'!CG26+'BIZ kWh ENTRY'!CO26</f>
        <v>0</v>
      </c>
      <c r="V26" s="238">
        <f>'BIZ kWh ENTRY'!BR26+'BIZ kWh ENTRY'!BZ26+'BIZ kWh ENTRY'!CH26+'BIZ kWh ENTRY'!CP26</f>
        <v>0</v>
      </c>
      <c r="W26" s="238">
        <f>'BIZ kWh ENTRY'!BS26+'BIZ kWh ENTRY'!CA26+'BIZ kWh ENTRY'!CI26+'BIZ kWh ENTRY'!CQ26</f>
        <v>0</v>
      </c>
      <c r="X26" s="454">
        <f t="shared" si="4"/>
        <v>0</v>
      </c>
    </row>
    <row r="27" spans="1:24" x14ac:dyDescent="0.3">
      <c r="A27" s="598"/>
      <c r="B27" s="11" t="s">
        <v>179</v>
      </c>
      <c r="C27" s="3">
        <f>SUM('BIZ kWh ENTRY'!C27,'BIZ kWh ENTRY'!S27,'BIZ kWh ENTRY'!AI27,'BIZ kWh ENTRY'!AY27)</f>
        <v>130496</v>
      </c>
      <c r="D27" s="3">
        <f>SUM('BIZ kWh ENTRY'!D27,'BIZ kWh ENTRY'!T27,'BIZ kWh ENTRY'!AJ27,'BIZ kWh ENTRY'!AZ27)</f>
        <v>86395</v>
      </c>
      <c r="E27" s="3">
        <f>SUM('BIZ kWh ENTRY'!E27,'BIZ kWh ENTRY'!U27,'BIZ kWh ENTRY'!AK27,'BIZ kWh ENTRY'!BA27)</f>
        <v>55769</v>
      </c>
      <c r="F27" s="3">
        <f>SUM('BIZ kWh ENTRY'!F27,'BIZ kWh ENTRY'!V27,'BIZ kWh ENTRY'!AL27,'BIZ kWh ENTRY'!BB27)</f>
        <v>181121</v>
      </c>
      <c r="G27" s="3">
        <f>SUM('BIZ kWh ENTRY'!G27,'BIZ kWh ENTRY'!W27,'BIZ kWh ENTRY'!AM27,'BIZ kWh ENTRY'!BC27)</f>
        <v>35564</v>
      </c>
      <c r="H27" s="3">
        <f>SUM('BIZ kWh ENTRY'!H27,'BIZ kWh ENTRY'!X27,'BIZ kWh ENTRY'!AN27,'BIZ kWh ENTRY'!BD27)</f>
        <v>138406</v>
      </c>
      <c r="I27" s="3">
        <f>SUM('BIZ kWh ENTRY'!I27,'BIZ kWh ENTRY'!Y27,'BIZ kWh ENTRY'!AO27,'BIZ kWh ENTRY'!BE27)</f>
        <v>44922</v>
      </c>
      <c r="J27" s="3">
        <f>SUM('BIZ kWh ENTRY'!J27,'BIZ kWh ENTRY'!Z27,'BIZ kWh ENTRY'!AP27,'BIZ kWh ENTRY'!BF27)</f>
        <v>54395</v>
      </c>
      <c r="K27" s="3">
        <f>SUM('BIZ kWh ENTRY'!K27,'BIZ kWh ENTRY'!AA27,'BIZ kWh ENTRY'!AQ27,'BIZ kWh ENTRY'!BG27)</f>
        <v>44983</v>
      </c>
      <c r="L27" s="3">
        <f>SUM('BIZ kWh ENTRY'!L27,'BIZ kWh ENTRY'!AB27,'BIZ kWh ENTRY'!AR27,'BIZ kWh ENTRY'!BH27)</f>
        <v>64260</v>
      </c>
      <c r="M27" s="3">
        <f>SUM('BIZ kWh ENTRY'!M27,'BIZ kWh ENTRY'!AC27,'BIZ kWh ENTRY'!AS27,'BIZ kWh ENTRY'!BI27)</f>
        <v>162786</v>
      </c>
      <c r="N27" s="3">
        <f>SUM('BIZ kWh ENTRY'!N27,'BIZ kWh ENTRY'!AD27,'BIZ kWh ENTRY'!AT27,'BIZ kWh ENTRY'!BJ27)</f>
        <v>1429309</v>
      </c>
      <c r="O27" s="93">
        <f t="shared" si="3"/>
        <v>2428406</v>
      </c>
      <c r="Q27" s="238">
        <f>'BIZ kWh ENTRY'!BM27+'BIZ kWh ENTRY'!BU27+'BIZ kWh ENTRY'!CC27+'BIZ kWh ENTRY'!CK27</f>
        <v>66526</v>
      </c>
      <c r="R27" s="238">
        <f>'BIZ kWh ENTRY'!BN27+'BIZ kWh ENTRY'!BV27+'BIZ kWh ENTRY'!CD27+'BIZ kWh ENTRY'!CL27</f>
        <v>1362783</v>
      </c>
      <c r="S27" s="238">
        <f>'BIZ kWh ENTRY'!BO27+'BIZ kWh ENTRY'!BW27+'BIZ kWh ENTRY'!CE27+'BIZ kWh ENTRY'!CM27</f>
        <v>0</v>
      </c>
      <c r="T27" s="238">
        <f>'BIZ kWh ENTRY'!BP27+'BIZ kWh ENTRY'!BX27+'BIZ kWh ENTRY'!CF27+'BIZ kWh ENTRY'!CN27</f>
        <v>0</v>
      </c>
      <c r="U27" s="238">
        <f>'BIZ kWh ENTRY'!BQ27+'BIZ kWh ENTRY'!BY27+'BIZ kWh ENTRY'!CG27+'BIZ kWh ENTRY'!CO27</f>
        <v>0</v>
      </c>
      <c r="V27" s="238">
        <f>'BIZ kWh ENTRY'!BR27+'BIZ kWh ENTRY'!BZ27+'BIZ kWh ENTRY'!CH27+'BIZ kWh ENTRY'!CP27</f>
        <v>0</v>
      </c>
      <c r="W27" s="238">
        <f>'BIZ kWh ENTRY'!BS27+'BIZ kWh ENTRY'!CA27+'BIZ kWh ENTRY'!CI27+'BIZ kWh ENTRY'!CQ27</f>
        <v>0</v>
      </c>
      <c r="X27" s="454">
        <f t="shared" si="4"/>
        <v>0</v>
      </c>
    </row>
    <row r="28" spans="1:24" x14ac:dyDescent="0.3">
      <c r="A28" s="598"/>
      <c r="B28" s="11" t="s">
        <v>180</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33708</v>
      </c>
      <c r="I28" s="3">
        <f>SUM('BIZ kWh ENTRY'!I28,'BIZ kWh ENTRY'!Y28,'BIZ kWh ENTRY'!AO28,'BIZ kWh ENTRY'!BE28)</f>
        <v>113442</v>
      </c>
      <c r="J28" s="3">
        <f>SUM('BIZ kWh ENTRY'!J28,'BIZ kWh ENTRY'!Z28,'BIZ kWh ENTRY'!AP28,'BIZ kWh ENTRY'!BF28)</f>
        <v>0</v>
      </c>
      <c r="K28" s="3">
        <f>SUM('BIZ kWh ENTRY'!K28,'BIZ kWh ENTRY'!AA28,'BIZ kWh ENTRY'!AQ28,'BIZ kWh ENTRY'!BG28)</f>
        <v>0</v>
      </c>
      <c r="L28" s="3">
        <f>SUM('BIZ kWh ENTRY'!L28,'BIZ kWh ENTRY'!AB28,'BIZ kWh ENTRY'!AR28,'BIZ kWh ENTRY'!BH28)</f>
        <v>125933</v>
      </c>
      <c r="M28" s="3">
        <f>SUM('BIZ kWh ENTRY'!M28,'BIZ kWh ENTRY'!AC28,'BIZ kWh ENTRY'!AS28,'BIZ kWh ENTRY'!BI28)</f>
        <v>107047</v>
      </c>
      <c r="N28" s="3">
        <f>SUM('BIZ kWh ENTRY'!N28,'BIZ kWh ENTRY'!AD28,'BIZ kWh ENTRY'!AT28,'BIZ kWh ENTRY'!BJ28)</f>
        <v>5992</v>
      </c>
      <c r="O28" s="93">
        <f t="shared" si="3"/>
        <v>386122</v>
      </c>
      <c r="Q28" s="238">
        <f>'BIZ kWh ENTRY'!BM28+'BIZ kWh ENTRY'!BU28+'BIZ kWh ENTRY'!CC28+'BIZ kWh ENTRY'!CK28</f>
        <v>0</v>
      </c>
      <c r="R28" s="238">
        <f>'BIZ kWh ENTRY'!BN28+'BIZ kWh ENTRY'!BV28+'BIZ kWh ENTRY'!CD28+'BIZ kWh ENTRY'!CL28</f>
        <v>5992</v>
      </c>
      <c r="S28" s="238">
        <f>'BIZ kWh ENTRY'!BO28+'BIZ kWh ENTRY'!BW28+'BIZ kWh ENTRY'!CE28+'BIZ kWh ENTRY'!CM28</f>
        <v>0</v>
      </c>
      <c r="T28" s="238">
        <f>'BIZ kWh ENTRY'!BP28+'BIZ kWh ENTRY'!BX28+'BIZ kWh ENTRY'!CF28+'BIZ kWh ENTRY'!CN28</f>
        <v>0</v>
      </c>
      <c r="U28" s="238">
        <f>'BIZ kWh ENTRY'!BQ28+'BIZ kWh ENTRY'!BY28+'BIZ kWh ENTRY'!CG28+'BIZ kWh ENTRY'!CO28</f>
        <v>0</v>
      </c>
      <c r="V28" s="238">
        <f>'BIZ kWh ENTRY'!BR28+'BIZ kWh ENTRY'!BZ28+'BIZ kWh ENTRY'!CH28+'BIZ kWh ENTRY'!CP28</f>
        <v>0</v>
      </c>
      <c r="W28" s="238">
        <f>'BIZ kWh ENTRY'!BS28+'BIZ kWh ENTRY'!CA28+'BIZ kWh ENTRY'!CI28+'BIZ kWh ENTRY'!CQ28</f>
        <v>0</v>
      </c>
      <c r="X28" s="454">
        <f t="shared" si="4"/>
        <v>0</v>
      </c>
    </row>
    <row r="29" spans="1:24" x14ac:dyDescent="0.3">
      <c r="A29" s="598"/>
      <c r="B29" s="11" t="s">
        <v>181</v>
      </c>
      <c r="C29" s="3">
        <f>SUM('BIZ kWh ENTRY'!C29,'BIZ kWh ENTRY'!S29,'BIZ kWh ENTRY'!AI29,'BIZ kWh ENTRY'!AY29)</f>
        <v>288266</v>
      </c>
      <c r="D29" s="3">
        <f>SUM('BIZ kWh ENTRY'!D29,'BIZ kWh ENTRY'!T29,'BIZ kWh ENTRY'!AJ29,'BIZ kWh ENTRY'!AZ29)</f>
        <v>0</v>
      </c>
      <c r="E29" s="3">
        <f>SUM('BIZ kWh ENTRY'!E29,'BIZ kWh ENTRY'!U29,'BIZ kWh ENTRY'!AK29,'BIZ kWh ENTRY'!BA29)</f>
        <v>0</v>
      </c>
      <c r="F29" s="3">
        <f>SUM('BIZ kWh ENTRY'!F29,'BIZ kWh ENTRY'!V29,'BIZ kWh ENTRY'!AL29,'BIZ kWh ENTRY'!BB29)</f>
        <v>139550</v>
      </c>
      <c r="G29" s="3">
        <f>SUM('BIZ kWh ENTRY'!G29,'BIZ kWh ENTRY'!W29,'BIZ kWh ENTRY'!AM29,'BIZ kWh ENTRY'!BC29)</f>
        <v>320178</v>
      </c>
      <c r="H29" s="3">
        <f>SUM('BIZ kWh ENTRY'!H29,'BIZ kWh ENTRY'!X29,'BIZ kWh ENTRY'!AN29,'BIZ kWh ENTRY'!BD29)</f>
        <v>0</v>
      </c>
      <c r="I29" s="3">
        <f>SUM('BIZ kWh ENTRY'!I29,'BIZ kWh ENTRY'!Y29,'BIZ kWh ENTRY'!AO29,'BIZ kWh ENTRY'!BE29)</f>
        <v>0</v>
      </c>
      <c r="J29" s="3">
        <f>SUM('BIZ kWh ENTRY'!J29,'BIZ kWh ENTRY'!Z29,'BIZ kWh ENTRY'!AP29,'BIZ kWh ENTRY'!BF29)</f>
        <v>207423</v>
      </c>
      <c r="K29" s="3">
        <f>SUM('BIZ kWh ENTRY'!K29,'BIZ kWh ENTRY'!AA29,'BIZ kWh ENTRY'!AQ29,'BIZ kWh ENTRY'!BG29)</f>
        <v>348728</v>
      </c>
      <c r="L29" s="3">
        <f>SUM('BIZ kWh ENTRY'!L29,'BIZ kWh ENTRY'!AB29,'BIZ kWh ENTRY'!AR29,'BIZ kWh ENTRY'!BH29)</f>
        <v>186828</v>
      </c>
      <c r="M29" s="3">
        <f>SUM('BIZ kWh ENTRY'!M29,'BIZ kWh ENTRY'!AC29,'BIZ kWh ENTRY'!AS29,'BIZ kWh ENTRY'!BI29)</f>
        <v>57600</v>
      </c>
      <c r="N29" s="3">
        <f>SUM('BIZ kWh ENTRY'!N29,'BIZ kWh ENTRY'!AD29,'BIZ kWh ENTRY'!AT29,'BIZ kWh ENTRY'!BJ29)</f>
        <v>195632</v>
      </c>
      <c r="O29" s="93">
        <f t="shared" si="3"/>
        <v>1744205</v>
      </c>
      <c r="Q29" s="238">
        <f>'BIZ kWh ENTRY'!BM29+'BIZ kWh ENTRY'!BU29+'BIZ kWh ENTRY'!CC29+'BIZ kWh ENTRY'!CK29</f>
        <v>195632</v>
      </c>
      <c r="R29" s="238">
        <f>'BIZ kWh ENTRY'!BN29+'BIZ kWh ENTRY'!BV29+'BIZ kWh ENTRY'!CD29+'BIZ kWh ENTRY'!CL29</f>
        <v>0</v>
      </c>
      <c r="S29" s="238">
        <f>'BIZ kWh ENTRY'!BO29+'BIZ kWh ENTRY'!BW29+'BIZ kWh ENTRY'!CE29+'BIZ kWh ENTRY'!CM29</f>
        <v>0</v>
      </c>
      <c r="T29" s="238">
        <f>'BIZ kWh ENTRY'!BP29+'BIZ kWh ENTRY'!BX29+'BIZ kWh ENTRY'!CF29+'BIZ kWh ENTRY'!CN29</f>
        <v>0</v>
      </c>
      <c r="U29" s="238">
        <f>'BIZ kWh ENTRY'!BQ29+'BIZ kWh ENTRY'!BY29+'BIZ kWh ENTRY'!CG29+'BIZ kWh ENTRY'!CO29</f>
        <v>0</v>
      </c>
      <c r="V29" s="238">
        <f>'BIZ kWh ENTRY'!BR29+'BIZ kWh ENTRY'!BZ29+'BIZ kWh ENTRY'!CH29+'BIZ kWh ENTRY'!CP29</f>
        <v>0</v>
      </c>
      <c r="W29" s="238">
        <f>'BIZ kWh ENTRY'!BS29+'BIZ kWh ENTRY'!CA29+'BIZ kWh ENTRY'!CI29+'BIZ kWh ENTRY'!CQ29</f>
        <v>0</v>
      </c>
      <c r="X29" s="454">
        <f t="shared" si="4"/>
        <v>0</v>
      </c>
    </row>
    <row r="30" spans="1:24" x14ac:dyDescent="0.3">
      <c r="A30" s="598"/>
      <c r="B30" s="11" t="s">
        <v>182</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171995</v>
      </c>
      <c r="L30" s="3">
        <f>SUM('BIZ kWh ENTRY'!L30,'BIZ kWh ENTRY'!AB30,'BIZ kWh ENTRY'!AR30,'BIZ kWh ENTRY'!BH30)</f>
        <v>0</v>
      </c>
      <c r="M30" s="3">
        <f>SUM('BIZ kWh ENTRY'!M30,'BIZ kWh ENTRY'!AC30,'BIZ kWh ENTRY'!AS30,'BIZ kWh ENTRY'!BI30)</f>
        <v>0</v>
      </c>
      <c r="N30" s="3">
        <f>SUM('BIZ kWh ENTRY'!N30,'BIZ kWh ENTRY'!AD30,'BIZ kWh ENTRY'!AT30,'BIZ kWh ENTRY'!BJ30)</f>
        <v>2056121</v>
      </c>
      <c r="O30" s="93">
        <f t="shared" si="3"/>
        <v>2228116</v>
      </c>
      <c r="Q30" s="238">
        <f>'BIZ kWh ENTRY'!BM30+'BIZ kWh ENTRY'!BU30+'BIZ kWh ENTRY'!CC30+'BIZ kWh ENTRY'!CK30</f>
        <v>0</v>
      </c>
      <c r="R30" s="238">
        <f>'BIZ kWh ENTRY'!BN30+'BIZ kWh ENTRY'!BV30+'BIZ kWh ENTRY'!CD30+'BIZ kWh ENTRY'!CL30</f>
        <v>2056121</v>
      </c>
      <c r="S30" s="238">
        <f>'BIZ kWh ENTRY'!BO30+'BIZ kWh ENTRY'!BW30+'BIZ kWh ENTRY'!CE30+'BIZ kWh ENTRY'!CM30</f>
        <v>0</v>
      </c>
      <c r="T30" s="238">
        <f>'BIZ kWh ENTRY'!BP30+'BIZ kWh ENTRY'!BX30+'BIZ kWh ENTRY'!CF30+'BIZ kWh ENTRY'!CN30</f>
        <v>0</v>
      </c>
      <c r="U30" s="238">
        <f>'BIZ kWh ENTRY'!BQ30+'BIZ kWh ENTRY'!BY30+'BIZ kWh ENTRY'!CG30+'BIZ kWh ENTRY'!CO30</f>
        <v>0</v>
      </c>
      <c r="V30" s="238">
        <f>'BIZ kWh ENTRY'!BR30+'BIZ kWh ENTRY'!BZ30+'BIZ kWh ENTRY'!CH30+'BIZ kWh ENTRY'!CP30</f>
        <v>0</v>
      </c>
      <c r="W30" s="238">
        <f>'BIZ kWh ENTRY'!BS30+'BIZ kWh ENTRY'!CA30+'BIZ kWh ENTRY'!CI30+'BIZ kWh ENTRY'!CQ30</f>
        <v>0</v>
      </c>
      <c r="X30" s="454">
        <f t="shared" si="4"/>
        <v>0</v>
      </c>
    </row>
    <row r="31" spans="1:24" x14ac:dyDescent="0.3">
      <c r="A31" s="598"/>
      <c r="B31" s="11" t="s">
        <v>183</v>
      </c>
      <c r="C31" s="3">
        <f>SUM('BIZ kWh ENTRY'!C31,'BIZ kWh ENTRY'!S31,'BIZ kWh ENTRY'!AI31,'BIZ kWh ENTRY'!AY31)</f>
        <v>40136</v>
      </c>
      <c r="D31" s="3">
        <f>SUM('BIZ kWh ENTRY'!D31,'BIZ kWh ENTRY'!T31,'BIZ kWh ENTRY'!AJ31,'BIZ kWh ENTRY'!AZ31)</f>
        <v>0</v>
      </c>
      <c r="E31" s="3">
        <f>SUM('BIZ kWh ENTRY'!E31,'BIZ kWh ENTRY'!U31,'BIZ kWh ENTRY'!AK31,'BIZ kWh ENTRY'!BA31)</f>
        <v>0</v>
      </c>
      <c r="F31" s="3">
        <f>SUM('BIZ kWh ENTRY'!F31,'BIZ kWh ENTRY'!V31,'BIZ kWh ENTRY'!AL31,'BIZ kWh ENTRY'!BB31)</f>
        <v>34062</v>
      </c>
      <c r="G31" s="3">
        <f>SUM('BIZ kWh ENTRY'!G31,'BIZ kWh ENTRY'!W31,'BIZ kWh ENTRY'!AM31,'BIZ kWh ENTRY'!BC31)</f>
        <v>16330</v>
      </c>
      <c r="H31" s="3">
        <f>SUM('BIZ kWh ENTRY'!H31,'BIZ kWh ENTRY'!X31,'BIZ kWh ENTRY'!AN31,'BIZ kWh ENTRY'!BD31)</f>
        <v>65320</v>
      </c>
      <c r="I31" s="3">
        <f>SUM('BIZ kWh ENTRY'!I31,'BIZ kWh ENTRY'!Y31,'BIZ kWh ENTRY'!AO31,'BIZ kWh ENTRY'!BE31)</f>
        <v>0</v>
      </c>
      <c r="J31" s="3">
        <f>SUM('BIZ kWh ENTRY'!J31,'BIZ kWh ENTRY'!Z31,'BIZ kWh ENTRY'!AP31,'BIZ kWh ENTRY'!BF31)</f>
        <v>11556</v>
      </c>
      <c r="K31" s="3">
        <f>SUM('BIZ kWh ENTRY'!K31,'BIZ kWh ENTRY'!AA31,'BIZ kWh ENTRY'!AQ31,'BIZ kWh ENTRY'!BG31)</f>
        <v>2635</v>
      </c>
      <c r="L31" s="3">
        <f>SUM('BIZ kWh ENTRY'!L31,'BIZ kWh ENTRY'!AB31,'BIZ kWh ENTRY'!AR31,'BIZ kWh ENTRY'!BH31)</f>
        <v>0</v>
      </c>
      <c r="M31" s="3">
        <f>SUM('BIZ kWh ENTRY'!M31,'BIZ kWh ENTRY'!AC31,'BIZ kWh ENTRY'!AS31,'BIZ kWh ENTRY'!BI31)</f>
        <v>322120</v>
      </c>
      <c r="N31" s="3">
        <f>SUM('BIZ kWh ENTRY'!N31,'BIZ kWh ENTRY'!AD31,'BIZ kWh ENTRY'!AT31,'BIZ kWh ENTRY'!BJ31)</f>
        <v>568829</v>
      </c>
      <c r="O31" s="93">
        <f t="shared" si="3"/>
        <v>1060988</v>
      </c>
      <c r="Q31" s="238">
        <f>'BIZ kWh ENTRY'!BM31+'BIZ kWh ENTRY'!BU31+'BIZ kWh ENTRY'!CC31+'BIZ kWh ENTRY'!CK31</f>
        <v>568829</v>
      </c>
      <c r="R31" s="238">
        <f>'BIZ kWh ENTRY'!BN31+'BIZ kWh ENTRY'!BV31+'BIZ kWh ENTRY'!CD31+'BIZ kWh ENTRY'!CL31</f>
        <v>0</v>
      </c>
      <c r="S31" s="238">
        <f>'BIZ kWh ENTRY'!BO31+'BIZ kWh ENTRY'!BW31+'BIZ kWh ENTRY'!CE31+'BIZ kWh ENTRY'!CM31</f>
        <v>0</v>
      </c>
      <c r="T31" s="238">
        <f>'BIZ kWh ENTRY'!BP31+'BIZ kWh ENTRY'!BX31+'BIZ kWh ENTRY'!CF31+'BIZ kWh ENTRY'!CN31</f>
        <v>0</v>
      </c>
      <c r="U31" s="238">
        <f>'BIZ kWh ENTRY'!BQ31+'BIZ kWh ENTRY'!BY31+'BIZ kWh ENTRY'!CG31+'BIZ kWh ENTRY'!CO31</f>
        <v>0</v>
      </c>
      <c r="V31" s="238">
        <f>'BIZ kWh ENTRY'!BR31+'BIZ kWh ENTRY'!BZ31+'BIZ kWh ENTRY'!CH31+'BIZ kWh ENTRY'!CP31</f>
        <v>0</v>
      </c>
      <c r="W31" s="238">
        <f>'BIZ kWh ENTRY'!BS31+'BIZ kWh ENTRY'!CA31+'BIZ kWh ENTRY'!CI31+'BIZ kWh ENTRY'!CQ31</f>
        <v>0</v>
      </c>
      <c r="X31" s="454">
        <f t="shared" si="4"/>
        <v>0</v>
      </c>
    </row>
    <row r="32" spans="1:24" ht="15" thickBot="1" x14ac:dyDescent="0.35">
      <c r="A32" s="599"/>
      <c r="B32" s="11" t="s">
        <v>184</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264087</v>
      </c>
      <c r="O32" s="93">
        <f t="shared" si="3"/>
        <v>264087</v>
      </c>
      <c r="Q32" s="238">
        <f>'BIZ kWh ENTRY'!BM32+'BIZ kWh ENTRY'!BU32+'BIZ kWh ENTRY'!CC32+'BIZ kWh ENTRY'!CK32</f>
        <v>264087</v>
      </c>
      <c r="R32" s="238">
        <f>'BIZ kWh ENTRY'!BN32+'BIZ kWh ENTRY'!BV32+'BIZ kWh ENTRY'!CD32+'BIZ kWh ENTRY'!CL32</f>
        <v>0</v>
      </c>
      <c r="S32" s="238">
        <f>'BIZ kWh ENTRY'!BO32+'BIZ kWh ENTRY'!BW32+'BIZ kWh ENTRY'!CE32+'BIZ kWh ENTRY'!CM32</f>
        <v>0</v>
      </c>
      <c r="T32" s="238">
        <f>'BIZ kWh ENTRY'!BP32+'BIZ kWh ENTRY'!BX32+'BIZ kWh ENTRY'!CF32+'BIZ kWh ENTRY'!CN32</f>
        <v>0</v>
      </c>
      <c r="U32" s="238">
        <f>'BIZ kWh ENTRY'!BQ32+'BIZ kWh ENTRY'!BY32+'BIZ kWh ENTRY'!CG32+'BIZ kWh ENTRY'!CO32</f>
        <v>0</v>
      </c>
      <c r="V32" s="238">
        <f>'BIZ kWh ENTRY'!BR32+'BIZ kWh ENTRY'!BZ32+'BIZ kWh ENTRY'!CH32+'BIZ kWh ENTRY'!CP32</f>
        <v>0</v>
      </c>
      <c r="W32" s="238">
        <f>'BIZ kWh ENTRY'!BS32+'BIZ kWh ENTRY'!CA32+'BIZ kWh ENTRY'!CI32+'BIZ kWh ENTRY'!CQ32</f>
        <v>0</v>
      </c>
      <c r="X32" s="454">
        <f t="shared" si="4"/>
        <v>0</v>
      </c>
    </row>
    <row r="33" spans="1:24" ht="15" thickBot="1" x14ac:dyDescent="0.35">
      <c r="A33" s="97"/>
      <c r="B33" s="251" t="s">
        <v>139</v>
      </c>
      <c r="C33" s="252">
        <f t="shared" ref="C33:N33" si="5">SUM(C20:C32)</f>
        <v>2210018</v>
      </c>
      <c r="D33" s="252">
        <f t="shared" si="5"/>
        <v>174155</v>
      </c>
      <c r="E33" s="252">
        <f t="shared" si="5"/>
        <v>66781</v>
      </c>
      <c r="F33" s="252">
        <f t="shared" si="5"/>
        <v>1078980</v>
      </c>
      <c r="G33" s="252">
        <f t="shared" si="5"/>
        <v>984568</v>
      </c>
      <c r="H33" s="252">
        <f t="shared" si="5"/>
        <v>1465870</v>
      </c>
      <c r="I33" s="252">
        <f t="shared" si="5"/>
        <v>981405</v>
      </c>
      <c r="J33" s="252">
        <f t="shared" si="5"/>
        <v>2945521</v>
      </c>
      <c r="K33" s="252">
        <f t="shared" si="5"/>
        <v>3225022</v>
      </c>
      <c r="L33" s="252">
        <f t="shared" si="5"/>
        <v>5519322</v>
      </c>
      <c r="M33" s="252">
        <f t="shared" si="5"/>
        <v>3518159</v>
      </c>
      <c r="N33" s="252">
        <f t="shared" si="5"/>
        <v>12879573</v>
      </c>
      <c r="O33" s="96">
        <f t="shared" si="3"/>
        <v>35049374</v>
      </c>
      <c r="Q33" s="238">
        <f>'BIZ kWh ENTRY'!BM33+'BIZ kWh ENTRY'!BU33+'BIZ kWh ENTRY'!CC33+'BIZ kWh ENTRY'!CK33</f>
        <v>3582399</v>
      </c>
      <c r="R33" s="238">
        <f>'BIZ kWh ENTRY'!BN33+'BIZ kWh ENTRY'!BV33+'BIZ kWh ENTRY'!CD33+'BIZ kWh ENTRY'!CL33</f>
        <v>9297174</v>
      </c>
      <c r="S33" s="238">
        <f>'BIZ kWh ENTRY'!BO33+'BIZ kWh ENTRY'!BW33+'BIZ kWh ENTRY'!CE33+'BIZ kWh ENTRY'!CM33</f>
        <v>0</v>
      </c>
      <c r="T33" s="238">
        <f>'BIZ kWh ENTRY'!BP33+'BIZ kWh ENTRY'!BX33+'BIZ kWh ENTRY'!CF33+'BIZ kWh ENTRY'!CN33</f>
        <v>0</v>
      </c>
      <c r="U33" s="238">
        <f>'BIZ kWh ENTRY'!BQ33+'BIZ kWh ENTRY'!BY33+'BIZ kWh ENTRY'!CG33+'BIZ kWh ENTRY'!CO33</f>
        <v>0</v>
      </c>
      <c r="V33" s="238">
        <f>'BIZ kWh ENTRY'!BR33+'BIZ kWh ENTRY'!BZ33+'BIZ kWh ENTRY'!CH33+'BIZ kWh ENTRY'!CP33</f>
        <v>0</v>
      </c>
      <c r="W33" s="238">
        <f>'BIZ kWh ENTRY'!BS33+'BIZ kWh ENTRY'!CA33+'BIZ kWh ENTRY'!CI33+'BIZ kWh ENTRY'!CQ33</f>
        <v>0</v>
      </c>
      <c r="X33" s="454">
        <f t="shared" si="4"/>
        <v>0</v>
      </c>
    </row>
    <row r="34" spans="1:24" ht="21.6" thickBot="1" x14ac:dyDescent="0.45">
      <c r="A34" s="99"/>
    </row>
    <row r="35" spans="1:24" ht="21.6" thickBot="1" x14ac:dyDescent="0.45">
      <c r="A35" s="99"/>
      <c r="B35" s="247" t="s">
        <v>117</v>
      </c>
      <c r="C35" s="248">
        <v>43850</v>
      </c>
      <c r="D35" s="248">
        <v>43882</v>
      </c>
      <c r="E35" s="248">
        <v>43914</v>
      </c>
      <c r="F35" s="248">
        <v>43946</v>
      </c>
      <c r="G35" s="248">
        <v>43978</v>
      </c>
      <c r="H35" s="248">
        <v>44010</v>
      </c>
      <c r="I35" s="248">
        <v>44042</v>
      </c>
      <c r="J35" s="248">
        <v>44074</v>
      </c>
      <c r="K35" s="248">
        <v>44076</v>
      </c>
      <c r="L35" s="248">
        <v>44107</v>
      </c>
      <c r="M35" s="248">
        <v>44140</v>
      </c>
      <c r="N35" s="248" t="s">
        <v>126</v>
      </c>
      <c r="O35" s="249" t="s">
        <v>44</v>
      </c>
      <c r="Q35" s="48">
        <v>44166</v>
      </c>
      <c r="R35" s="48">
        <v>44197</v>
      </c>
      <c r="S35" s="48">
        <v>44228</v>
      </c>
      <c r="T35" s="48">
        <v>44256</v>
      </c>
      <c r="U35" s="48">
        <v>44287</v>
      </c>
      <c r="V35" s="48">
        <v>44317</v>
      </c>
      <c r="W35" s="48">
        <v>44348</v>
      </c>
      <c r="X35" s="229" t="s">
        <v>105</v>
      </c>
    </row>
    <row r="36" spans="1:24" ht="15" customHeight="1" x14ac:dyDescent="0.3">
      <c r="A36" s="597" t="s">
        <v>186</v>
      </c>
      <c r="B36" s="11" t="s">
        <v>172</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0</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43065</v>
      </c>
      <c r="O36" s="93">
        <f t="shared" ref="O36:O49" si="6">SUM(C36:N36)</f>
        <v>43065</v>
      </c>
      <c r="Q36" s="238">
        <f>'BIZ kWh ENTRY'!BM36+'BIZ kWh ENTRY'!BU36+'BIZ kWh ENTRY'!CC36+'BIZ kWh ENTRY'!CK36</f>
        <v>0</v>
      </c>
      <c r="R36" s="238">
        <f>'BIZ kWh ENTRY'!BN36+'BIZ kWh ENTRY'!BV36+'BIZ kWh ENTRY'!CD36+'BIZ kWh ENTRY'!CL36</f>
        <v>43065</v>
      </c>
      <c r="S36" s="238">
        <f>'BIZ kWh ENTRY'!BO36+'BIZ kWh ENTRY'!BW36+'BIZ kWh ENTRY'!CE36+'BIZ kWh ENTRY'!CM36</f>
        <v>0</v>
      </c>
      <c r="T36" s="238">
        <f>'BIZ kWh ENTRY'!BP36+'BIZ kWh ENTRY'!BX36+'BIZ kWh ENTRY'!CF36+'BIZ kWh ENTRY'!CN36</f>
        <v>0</v>
      </c>
      <c r="U36" s="238">
        <f>'BIZ kWh ENTRY'!BQ36+'BIZ kWh ENTRY'!BY36+'BIZ kWh ENTRY'!CG36+'BIZ kWh ENTRY'!CO36</f>
        <v>0</v>
      </c>
      <c r="V36" s="238">
        <f>'BIZ kWh ENTRY'!BR36+'BIZ kWh ENTRY'!BZ36+'BIZ kWh ENTRY'!CH36+'BIZ kWh ENTRY'!CP36</f>
        <v>0</v>
      </c>
      <c r="W36" s="238">
        <f>'BIZ kWh ENTRY'!BS36+'BIZ kWh ENTRY'!CA36+'BIZ kWh ENTRY'!CI36+'BIZ kWh ENTRY'!CQ36</f>
        <v>0</v>
      </c>
      <c r="X36" s="454">
        <f>SUM(Q36:W36)-N36</f>
        <v>0</v>
      </c>
    </row>
    <row r="37" spans="1:24" x14ac:dyDescent="0.3">
      <c r="A37" s="598"/>
      <c r="B37" s="13" t="s">
        <v>173</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0</v>
      </c>
      <c r="O37" s="93">
        <f t="shared" si="6"/>
        <v>0</v>
      </c>
      <c r="Q37" s="238">
        <f>'BIZ kWh ENTRY'!BM37+'BIZ kWh ENTRY'!BU37+'BIZ kWh ENTRY'!CC37+'BIZ kWh ENTRY'!CK37</f>
        <v>0</v>
      </c>
      <c r="R37" s="238">
        <f>'BIZ kWh ENTRY'!BN37+'BIZ kWh ENTRY'!BV37+'BIZ kWh ENTRY'!CD37+'BIZ kWh ENTRY'!CL37</f>
        <v>0</v>
      </c>
      <c r="S37" s="238">
        <f>'BIZ kWh ENTRY'!BO37+'BIZ kWh ENTRY'!BW37+'BIZ kWh ENTRY'!CE37+'BIZ kWh ENTRY'!CM37</f>
        <v>0</v>
      </c>
      <c r="T37" s="238">
        <f>'BIZ kWh ENTRY'!BP37+'BIZ kWh ENTRY'!BX37+'BIZ kWh ENTRY'!CF37+'BIZ kWh ENTRY'!CN37</f>
        <v>0</v>
      </c>
      <c r="U37" s="238">
        <f>'BIZ kWh ENTRY'!BQ37+'BIZ kWh ENTRY'!BY37+'BIZ kWh ENTRY'!CG37+'BIZ kWh ENTRY'!CO37</f>
        <v>0</v>
      </c>
      <c r="V37" s="238">
        <f>'BIZ kWh ENTRY'!BR37+'BIZ kWh ENTRY'!BZ37+'BIZ kWh ENTRY'!CH37+'BIZ kWh ENTRY'!CP37</f>
        <v>0</v>
      </c>
      <c r="W37" s="238">
        <f>'BIZ kWh ENTRY'!BS37+'BIZ kWh ENTRY'!CA37+'BIZ kWh ENTRY'!CI37+'BIZ kWh ENTRY'!CQ37</f>
        <v>0</v>
      </c>
      <c r="X37" s="454">
        <f t="shared" ref="X37:X49" si="7">SUM(Q37:W37)-N37</f>
        <v>0</v>
      </c>
    </row>
    <row r="38" spans="1:24" x14ac:dyDescent="0.3">
      <c r="A38" s="598"/>
      <c r="B38" s="11" t="s">
        <v>174</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93">
        <f t="shared" si="6"/>
        <v>0</v>
      </c>
      <c r="Q38" s="238">
        <f>'BIZ kWh ENTRY'!BM38+'BIZ kWh ENTRY'!BU38+'BIZ kWh ENTRY'!CC38+'BIZ kWh ENTRY'!CK38</f>
        <v>0</v>
      </c>
      <c r="R38" s="238">
        <f>'BIZ kWh ENTRY'!BN38+'BIZ kWh ENTRY'!BV38+'BIZ kWh ENTRY'!CD38+'BIZ kWh ENTRY'!CL38</f>
        <v>0</v>
      </c>
      <c r="S38" s="238">
        <f>'BIZ kWh ENTRY'!BO38+'BIZ kWh ENTRY'!BW38+'BIZ kWh ENTRY'!CE38+'BIZ kWh ENTRY'!CM38</f>
        <v>0</v>
      </c>
      <c r="T38" s="238">
        <f>'BIZ kWh ENTRY'!BP38+'BIZ kWh ENTRY'!BX38+'BIZ kWh ENTRY'!CF38+'BIZ kWh ENTRY'!CN38</f>
        <v>0</v>
      </c>
      <c r="U38" s="238">
        <f>'BIZ kWh ENTRY'!BQ38+'BIZ kWh ENTRY'!BY38+'BIZ kWh ENTRY'!CG38+'BIZ kWh ENTRY'!CO38</f>
        <v>0</v>
      </c>
      <c r="V38" s="238">
        <f>'BIZ kWh ENTRY'!BR38+'BIZ kWh ENTRY'!BZ38+'BIZ kWh ENTRY'!CH38+'BIZ kWh ENTRY'!CP38</f>
        <v>0</v>
      </c>
      <c r="W38" s="238">
        <f>'BIZ kWh ENTRY'!BS38+'BIZ kWh ENTRY'!CA38+'BIZ kWh ENTRY'!CI38+'BIZ kWh ENTRY'!CQ38</f>
        <v>0</v>
      </c>
      <c r="X38" s="454">
        <f t="shared" si="7"/>
        <v>0</v>
      </c>
    </row>
    <row r="39" spans="1:24" x14ac:dyDescent="0.3">
      <c r="A39" s="598"/>
      <c r="B39" s="11" t="s">
        <v>175</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47585</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12217</v>
      </c>
      <c r="M39" s="3">
        <f>SUM('BIZ kWh ENTRY'!M39,'BIZ kWh ENTRY'!AC39,'BIZ kWh ENTRY'!AS39,'BIZ kWh ENTRY'!BI39)</f>
        <v>0</v>
      </c>
      <c r="N39" s="3">
        <f>SUM('BIZ kWh ENTRY'!N39,'BIZ kWh ENTRY'!AD39,'BIZ kWh ENTRY'!AT39,'BIZ kWh ENTRY'!BJ39)</f>
        <v>729819</v>
      </c>
      <c r="O39" s="93">
        <f t="shared" si="6"/>
        <v>789621</v>
      </c>
      <c r="Q39" s="238">
        <f>'BIZ kWh ENTRY'!BM39+'BIZ kWh ENTRY'!BU39+'BIZ kWh ENTRY'!CC39+'BIZ kWh ENTRY'!CK39</f>
        <v>148694</v>
      </c>
      <c r="R39" s="238">
        <f>'BIZ kWh ENTRY'!BN39+'BIZ kWh ENTRY'!BV39+'BIZ kWh ENTRY'!CD39+'BIZ kWh ENTRY'!CL39</f>
        <v>581125</v>
      </c>
      <c r="S39" s="238">
        <f>'BIZ kWh ENTRY'!BO39+'BIZ kWh ENTRY'!BW39+'BIZ kWh ENTRY'!CE39+'BIZ kWh ENTRY'!CM39</f>
        <v>0</v>
      </c>
      <c r="T39" s="238">
        <f>'BIZ kWh ENTRY'!BP39+'BIZ kWh ENTRY'!BX39+'BIZ kWh ENTRY'!CF39+'BIZ kWh ENTRY'!CN39</f>
        <v>0</v>
      </c>
      <c r="U39" s="238">
        <f>'BIZ kWh ENTRY'!BQ39+'BIZ kWh ENTRY'!BY39+'BIZ kWh ENTRY'!CG39+'BIZ kWh ENTRY'!CO39</f>
        <v>0</v>
      </c>
      <c r="V39" s="238">
        <f>'BIZ kWh ENTRY'!BR39+'BIZ kWh ENTRY'!BZ39+'BIZ kWh ENTRY'!CH39+'BIZ kWh ENTRY'!CP39</f>
        <v>0</v>
      </c>
      <c r="W39" s="238">
        <f>'BIZ kWh ENTRY'!BS39+'BIZ kWh ENTRY'!CA39+'BIZ kWh ENTRY'!CI39+'BIZ kWh ENTRY'!CQ39</f>
        <v>0</v>
      </c>
      <c r="X39" s="454">
        <f t="shared" si="7"/>
        <v>0</v>
      </c>
    </row>
    <row r="40" spans="1:24" x14ac:dyDescent="0.3">
      <c r="A40" s="598"/>
      <c r="B40" s="13" t="s">
        <v>176</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93">
        <f t="shared" si="6"/>
        <v>0</v>
      </c>
      <c r="Q40" s="238">
        <f>'BIZ kWh ENTRY'!BM40+'BIZ kWh ENTRY'!BU40+'BIZ kWh ENTRY'!CC40+'BIZ kWh ENTRY'!CK40</f>
        <v>0</v>
      </c>
      <c r="R40" s="238">
        <f>'BIZ kWh ENTRY'!BN40+'BIZ kWh ENTRY'!BV40+'BIZ kWh ENTRY'!CD40+'BIZ kWh ENTRY'!CL40</f>
        <v>0</v>
      </c>
      <c r="S40" s="238">
        <f>'BIZ kWh ENTRY'!BO40+'BIZ kWh ENTRY'!BW40+'BIZ kWh ENTRY'!CE40+'BIZ kWh ENTRY'!CM40</f>
        <v>0</v>
      </c>
      <c r="T40" s="238">
        <f>'BIZ kWh ENTRY'!BP40+'BIZ kWh ENTRY'!BX40+'BIZ kWh ENTRY'!CF40+'BIZ kWh ENTRY'!CN40</f>
        <v>0</v>
      </c>
      <c r="U40" s="238">
        <f>'BIZ kWh ENTRY'!BQ40+'BIZ kWh ENTRY'!BY40+'BIZ kWh ENTRY'!CG40+'BIZ kWh ENTRY'!CO40</f>
        <v>0</v>
      </c>
      <c r="V40" s="238">
        <f>'BIZ kWh ENTRY'!BR40+'BIZ kWh ENTRY'!BZ40+'BIZ kWh ENTRY'!CH40+'BIZ kWh ENTRY'!CP40</f>
        <v>0</v>
      </c>
      <c r="W40" s="238">
        <f>'BIZ kWh ENTRY'!BS40+'BIZ kWh ENTRY'!CA40+'BIZ kWh ENTRY'!CI40+'BIZ kWh ENTRY'!CQ40</f>
        <v>0</v>
      </c>
      <c r="X40" s="454">
        <f t="shared" si="7"/>
        <v>0</v>
      </c>
    </row>
    <row r="41" spans="1:24" x14ac:dyDescent="0.3">
      <c r="A41" s="598"/>
      <c r="B41" s="11" t="s">
        <v>177</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93">
        <f t="shared" si="6"/>
        <v>0</v>
      </c>
      <c r="Q41" s="238">
        <f>'BIZ kWh ENTRY'!BM41+'BIZ kWh ENTRY'!BU41+'BIZ kWh ENTRY'!CC41+'BIZ kWh ENTRY'!CK41</f>
        <v>0</v>
      </c>
      <c r="R41" s="238">
        <f>'BIZ kWh ENTRY'!BN41+'BIZ kWh ENTRY'!BV41+'BIZ kWh ENTRY'!CD41+'BIZ kWh ENTRY'!CL41</f>
        <v>0</v>
      </c>
      <c r="S41" s="238">
        <f>'BIZ kWh ENTRY'!BO41+'BIZ kWh ENTRY'!BW41+'BIZ kWh ENTRY'!CE41+'BIZ kWh ENTRY'!CM41</f>
        <v>0</v>
      </c>
      <c r="T41" s="238">
        <f>'BIZ kWh ENTRY'!BP41+'BIZ kWh ENTRY'!BX41+'BIZ kWh ENTRY'!CF41+'BIZ kWh ENTRY'!CN41</f>
        <v>0</v>
      </c>
      <c r="U41" s="238">
        <f>'BIZ kWh ENTRY'!BQ41+'BIZ kWh ENTRY'!BY41+'BIZ kWh ENTRY'!CG41+'BIZ kWh ENTRY'!CO41</f>
        <v>0</v>
      </c>
      <c r="V41" s="238">
        <f>'BIZ kWh ENTRY'!BR41+'BIZ kWh ENTRY'!BZ41+'BIZ kWh ENTRY'!CH41+'BIZ kWh ENTRY'!CP41</f>
        <v>0</v>
      </c>
      <c r="W41" s="238">
        <f>'BIZ kWh ENTRY'!BS41+'BIZ kWh ENTRY'!CA41+'BIZ kWh ENTRY'!CI41+'BIZ kWh ENTRY'!CQ41</f>
        <v>0</v>
      </c>
      <c r="X41" s="454">
        <f t="shared" si="7"/>
        <v>0</v>
      </c>
    </row>
    <row r="42" spans="1:24" x14ac:dyDescent="0.3">
      <c r="A42" s="598"/>
      <c r="B42" s="11" t="s">
        <v>178</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40380</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50973</v>
      </c>
      <c r="K42" s="3">
        <f>SUM('BIZ kWh ENTRY'!K42,'BIZ kWh ENTRY'!AA42,'BIZ kWh ENTRY'!AQ42,'BIZ kWh ENTRY'!BG42)</f>
        <v>0</v>
      </c>
      <c r="L42" s="3">
        <f>SUM('BIZ kWh ENTRY'!L42,'BIZ kWh ENTRY'!AB42,'BIZ kWh ENTRY'!AR42,'BIZ kWh ENTRY'!BH42)</f>
        <v>0</v>
      </c>
      <c r="M42" s="3">
        <f>SUM('BIZ kWh ENTRY'!M42,'BIZ kWh ENTRY'!AC42,'BIZ kWh ENTRY'!AS42,'BIZ kWh ENTRY'!BI42)</f>
        <v>90712</v>
      </c>
      <c r="N42" s="3">
        <f>SUM('BIZ kWh ENTRY'!N42,'BIZ kWh ENTRY'!AD42,'BIZ kWh ENTRY'!AT42,'BIZ kWh ENTRY'!BJ42)</f>
        <v>3738609</v>
      </c>
      <c r="O42" s="93">
        <f t="shared" si="6"/>
        <v>3920674</v>
      </c>
      <c r="Q42" s="238">
        <f>'BIZ kWh ENTRY'!BM42+'BIZ kWh ENTRY'!BU42+'BIZ kWh ENTRY'!CC42+'BIZ kWh ENTRY'!CK42</f>
        <v>33523</v>
      </c>
      <c r="R42" s="238">
        <f>'BIZ kWh ENTRY'!BN42+'BIZ kWh ENTRY'!BV42+'BIZ kWh ENTRY'!CD42+'BIZ kWh ENTRY'!CL42</f>
        <v>3705086</v>
      </c>
      <c r="S42" s="238">
        <f>'BIZ kWh ENTRY'!BO42+'BIZ kWh ENTRY'!BW42+'BIZ kWh ENTRY'!CE42+'BIZ kWh ENTRY'!CM42</f>
        <v>0</v>
      </c>
      <c r="T42" s="238">
        <f>'BIZ kWh ENTRY'!BP42+'BIZ kWh ENTRY'!BX42+'BIZ kWh ENTRY'!CF42+'BIZ kWh ENTRY'!CN42</f>
        <v>0</v>
      </c>
      <c r="U42" s="238">
        <f>'BIZ kWh ENTRY'!BQ42+'BIZ kWh ENTRY'!BY42+'BIZ kWh ENTRY'!CG42+'BIZ kWh ENTRY'!CO42</f>
        <v>0</v>
      </c>
      <c r="V42" s="238">
        <f>'BIZ kWh ENTRY'!BR42+'BIZ kWh ENTRY'!BZ42+'BIZ kWh ENTRY'!CH42+'BIZ kWh ENTRY'!CP42</f>
        <v>0</v>
      </c>
      <c r="W42" s="238">
        <f>'BIZ kWh ENTRY'!BS42+'BIZ kWh ENTRY'!CA42+'BIZ kWh ENTRY'!CI42+'BIZ kWh ENTRY'!CQ42</f>
        <v>0</v>
      </c>
      <c r="X42" s="454">
        <f t="shared" si="7"/>
        <v>0</v>
      </c>
    </row>
    <row r="43" spans="1:24" x14ac:dyDescent="0.3">
      <c r="A43" s="598"/>
      <c r="B43" s="11" t="s">
        <v>179</v>
      </c>
      <c r="C43" s="3">
        <f>SUM('BIZ kWh ENTRY'!C43,'BIZ kWh ENTRY'!S43,'BIZ kWh ENTRY'!AI43,'BIZ kWh ENTRY'!AY43)</f>
        <v>0</v>
      </c>
      <c r="D43" s="3">
        <f>SUM('BIZ kWh ENTRY'!D43,'BIZ kWh ENTRY'!T43,'BIZ kWh ENTRY'!AJ43,'BIZ kWh ENTRY'!AZ43)</f>
        <v>11501</v>
      </c>
      <c r="E43" s="3">
        <f>SUM('BIZ kWh ENTRY'!E43,'BIZ kWh ENTRY'!U43,'BIZ kWh ENTRY'!AK43,'BIZ kWh ENTRY'!BA43)</f>
        <v>0</v>
      </c>
      <c r="F43" s="3">
        <f>SUM('BIZ kWh ENTRY'!F43,'BIZ kWh ENTRY'!V43,'BIZ kWh ENTRY'!AL43,'BIZ kWh ENTRY'!BB43)</f>
        <v>73355</v>
      </c>
      <c r="G43" s="3">
        <f>SUM('BIZ kWh ENTRY'!G43,'BIZ kWh ENTRY'!W43,'BIZ kWh ENTRY'!AM43,'BIZ kWh ENTRY'!BC43)</f>
        <v>143866</v>
      </c>
      <c r="H43" s="3">
        <f>SUM('BIZ kWh ENTRY'!H43,'BIZ kWh ENTRY'!X43,'BIZ kWh ENTRY'!AN43,'BIZ kWh ENTRY'!BD43)</f>
        <v>3806</v>
      </c>
      <c r="I43" s="3">
        <f>SUM('BIZ kWh ENTRY'!I43,'BIZ kWh ENTRY'!Y43,'BIZ kWh ENTRY'!AO43,'BIZ kWh ENTRY'!BE43)</f>
        <v>0</v>
      </c>
      <c r="J43" s="3">
        <f>SUM('BIZ kWh ENTRY'!J43,'BIZ kWh ENTRY'!Z43,'BIZ kWh ENTRY'!AP43,'BIZ kWh ENTRY'!BF43)</f>
        <v>150418</v>
      </c>
      <c r="K43" s="3">
        <f>SUM('BIZ kWh ENTRY'!K43,'BIZ kWh ENTRY'!AA43,'BIZ kWh ENTRY'!AQ43,'BIZ kWh ENTRY'!BG43)</f>
        <v>182675</v>
      </c>
      <c r="L43" s="3">
        <f>SUM('BIZ kWh ENTRY'!L43,'BIZ kWh ENTRY'!AB43,'BIZ kWh ENTRY'!AR43,'BIZ kWh ENTRY'!BH43)</f>
        <v>241432</v>
      </c>
      <c r="M43" s="3">
        <f>SUM('BIZ kWh ENTRY'!M43,'BIZ kWh ENTRY'!AC43,'BIZ kWh ENTRY'!AS43,'BIZ kWh ENTRY'!BI43)</f>
        <v>122595</v>
      </c>
      <c r="N43" s="3">
        <f>SUM('BIZ kWh ENTRY'!N43,'BIZ kWh ENTRY'!AD43,'BIZ kWh ENTRY'!AT43,'BIZ kWh ENTRY'!BJ43)</f>
        <v>8078707</v>
      </c>
      <c r="O43" s="93">
        <f t="shared" si="6"/>
        <v>9008355</v>
      </c>
      <c r="Q43" s="238">
        <f>'BIZ kWh ENTRY'!BM43+'BIZ kWh ENTRY'!BU43+'BIZ kWh ENTRY'!CC43+'BIZ kWh ENTRY'!CK43</f>
        <v>981920</v>
      </c>
      <c r="R43" s="238">
        <f>'BIZ kWh ENTRY'!BN43+'BIZ kWh ENTRY'!BV43+'BIZ kWh ENTRY'!CD43+'BIZ kWh ENTRY'!CL43</f>
        <v>7096787</v>
      </c>
      <c r="S43" s="238">
        <f>'BIZ kWh ENTRY'!BO43+'BIZ kWh ENTRY'!BW43+'BIZ kWh ENTRY'!CE43+'BIZ kWh ENTRY'!CM43</f>
        <v>0</v>
      </c>
      <c r="T43" s="238">
        <f>'BIZ kWh ENTRY'!BP43+'BIZ kWh ENTRY'!BX43+'BIZ kWh ENTRY'!CF43+'BIZ kWh ENTRY'!CN43</f>
        <v>0</v>
      </c>
      <c r="U43" s="238">
        <f>'BIZ kWh ENTRY'!BQ43+'BIZ kWh ENTRY'!BY43+'BIZ kWh ENTRY'!CG43+'BIZ kWh ENTRY'!CO43</f>
        <v>0</v>
      </c>
      <c r="V43" s="238">
        <f>'BIZ kWh ENTRY'!BR43+'BIZ kWh ENTRY'!BZ43+'BIZ kWh ENTRY'!CH43+'BIZ kWh ENTRY'!CP43</f>
        <v>0</v>
      </c>
      <c r="W43" s="238">
        <f>'BIZ kWh ENTRY'!BS43+'BIZ kWh ENTRY'!CA43+'BIZ kWh ENTRY'!CI43+'BIZ kWh ENTRY'!CQ43</f>
        <v>0</v>
      </c>
      <c r="X43" s="454">
        <f t="shared" si="7"/>
        <v>0</v>
      </c>
    </row>
    <row r="44" spans="1:24" x14ac:dyDescent="0.3">
      <c r="A44" s="598"/>
      <c r="B44" s="11" t="s">
        <v>180</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93">
        <f t="shared" si="6"/>
        <v>0</v>
      </c>
      <c r="Q44" s="238">
        <f>'BIZ kWh ENTRY'!BM44+'BIZ kWh ENTRY'!BU44+'BIZ kWh ENTRY'!CC44+'BIZ kWh ENTRY'!CK44</f>
        <v>0</v>
      </c>
      <c r="R44" s="238">
        <f>'BIZ kWh ENTRY'!BN44+'BIZ kWh ENTRY'!BV44+'BIZ kWh ENTRY'!CD44+'BIZ kWh ENTRY'!CL44</f>
        <v>0</v>
      </c>
      <c r="S44" s="238">
        <f>'BIZ kWh ENTRY'!BO44+'BIZ kWh ENTRY'!BW44+'BIZ kWh ENTRY'!CE44+'BIZ kWh ENTRY'!CM44</f>
        <v>0</v>
      </c>
      <c r="T44" s="238">
        <f>'BIZ kWh ENTRY'!BP44+'BIZ kWh ENTRY'!BX44+'BIZ kWh ENTRY'!CF44+'BIZ kWh ENTRY'!CN44</f>
        <v>0</v>
      </c>
      <c r="U44" s="238">
        <f>'BIZ kWh ENTRY'!BQ44+'BIZ kWh ENTRY'!BY44+'BIZ kWh ENTRY'!CG44+'BIZ kWh ENTRY'!CO44</f>
        <v>0</v>
      </c>
      <c r="V44" s="238">
        <f>'BIZ kWh ENTRY'!BR44+'BIZ kWh ENTRY'!BZ44+'BIZ kWh ENTRY'!CH44+'BIZ kWh ENTRY'!CP44</f>
        <v>0</v>
      </c>
      <c r="W44" s="238">
        <f>'BIZ kWh ENTRY'!BS44+'BIZ kWh ENTRY'!CA44+'BIZ kWh ENTRY'!CI44+'BIZ kWh ENTRY'!CQ44</f>
        <v>0</v>
      </c>
      <c r="X44" s="454">
        <f t="shared" si="7"/>
        <v>0</v>
      </c>
    </row>
    <row r="45" spans="1:24" x14ac:dyDescent="0.3">
      <c r="A45" s="598"/>
      <c r="B45" s="11" t="s">
        <v>181</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93">
        <f t="shared" si="6"/>
        <v>0</v>
      </c>
      <c r="Q45" s="238">
        <f>'BIZ kWh ENTRY'!BM45+'BIZ kWh ENTRY'!BU45+'BIZ kWh ENTRY'!CC45+'BIZ kWh ENTRY'!CK45</f>
        <v>0</v>
      </c>
      <c r="R45" s="238">
        <f>'BIZ kWh ENTRY'!BN45+'BIZ kWh ENTRY'!BV45+'BIZ kWh ENTRY'!CD45+'BIZ kWh ENTRY'!CL45</f>
        <v>0</v>
      </c>
      <c r="S45" s="238">
        <f>'BIZ kWh ENTRY'!BO45+'BIZ kWh ENTRY'!BW45+'BIZ kWh ENTRY'!CE45+'BIZ kWh ENTRY'!CM45</f>
        <v>0</v>
      </c>
      <c r="T45" s="238">
        <f>'BIZ kWh ENTRY'!BP45+'BIZ kWh ENTRY'!BX45+'BIZ kWh ENTRY'!CF45+'BIZ kWh ENTRY'!CN45</f>
        <v>0</v>
      </c>
      <c r="U45" s="238">
        <f>'BIZ kWh ENTRY'!BQ45+'BIZ kWh ENTRY'!BY45+'BIZ kWh ENTRY'!CG45+'BIZ kWh ENTRY'!CO45</f>
        <v>0</v>
      </c>
      <c r="V45" s="238">
        <f>'BIZ kWh ENTRY'!BR45+'BIZ kWh ENTRY'!BZ45+'BIZ kWh ENTRY'!CH45+'BIZ kWh ENTRY'!CP45</f>
        <v>0</v>
      </c>
      <c r="W45" s="238">
        <f>'BIZ kWh ENTRY'!BS45+'BIZ kWh ENTRY'!CA45+'BIZ kWh ENTRY'!CI45+'BIZ kWh ENTRY'!CQ45</f>
        <v>0</v>
      </c>
      <c r="X45" s="454">
        <f t="shared" si="7"/>
        <v>0</v>
      </c>
    </row>
    <row r="46" spans="1:24" x14ac:dyDescent="0.3">
      <c r="A46" s="598"/>
      <c r="B46" s="11" t="s">
        <v>182</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93">
        <f t="shared" si="6"/>
        <v>0</v>
      </c>
      <c r="Q46" s="238">
        <f>'BIZ kWh ENTRY'!BM46+'BIZ kWh ENTRY'!BU46+'BIZ kWh ENTRY'!CC46+'BIZ kWh ENTRY'!CK46</f>
        <v>0</v>
      </c>
      <c r="R46" s="238">
        <f>'BIZ kWh ENTRY'!BN46+'BIZ kWh ENTRY'!BV46+'BIZ kWh ENTRY'!CD46+'BIZ kWh ENTRY'!CL46</f>
        <v>0</v>
      </c>
      <c r="S46" s="238">
        <f>'BIZ kWh ENTRY'!BO46+'BIZ kWh ENTRY'!BW46+'BIZ kWh ENTRY'!CE46+'BIZ kWh ENTRY'!CM46</f>
        <v>0</v>
      </c>
      <c r="T46" s="238">
        <f>'BIZ kWh ENTRY'!BP46+'BIZ kWh ENTRY'!BX46+'BIZ kWh ENTRY'!CF46+'BIZ kWh ENTRY'!CN46</f>
        <v>0</v>
      </c>
      <c r="U46" s="238">
        <f>'BIZ kWh ENTRY'!BQ46+'BIZ kWh ENTRY'!BY46+'BIZ kWh ENTRY'!CG46+'BIZ kWh ENTRY'!CO46</f>
        <v>0</v>
      </c>
      <c r="V46" s="238">
        <f>'BIZ kWh ENTRY'!BR46+'BIZ kWh ENTRY'!BZ46+'BIZ kWh ENTRY'!CH46+'BIZ kWh ENTRY'!CP46</f>
        <v>0</v>
      </c>
      <c r="W46" s="238">
        <f>'BIZ kWh ENTRY'!BS46+'BIZ kWh ENTRY'!CA46+'BIZ kWh ENTRY'!CI46+'BIZ kWh ENTRY'!CQ46</f>
        <v>0</v>
      </c>
      <c r="X46" s="454">
        <f t="shared" si="7"/>
        <v>0</v>
      </c>
    </row>
    <row r="47" spans="1:24" x14ac:dyDescent="0.3">
      <c r="A47" s="598"/>
      <c r="B47" s="11" t="s">
        <v>183</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1343869</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93">
        <f t="shared" si="6"/>
        <v>1343869</v>
      </c>
      <c r="Q47" s="238">
        <f>'BIZ kWh ENTRY'!BM47+'BIZ kWh ENTRY'!BU47+'BIZ kWh ENTRY'!CC47+'BIZ kWh ENTRY'!CK47</f>
        <v>0</v>
      </c>
      <c r="R47" s="238">
        <f>'BIZ kWh ENTRY'!BN47+'BIZ kWh ENTRY'!BV47+'BIZ kWh ENTRY'!CD47+'BIZ kWh ENTRY'!CL47</f>
        <v>0</v>
      </c>
      <c r="S47" s="238">
        <f>'BIZ kWh ENTRY'!BO47+'BIZ kWh ENTRY'!BW47+'BIZ kWh ENTRY'!CE47+'BIZ kWh ENTRY'!CM47</f>
        <v>0</v>
      </c>
      <c r="T47" s="238">
        <f>'BIZ kWh ENTRY'!BP47+'BIZ kWh ENTRY'!BX47+'BIZ kWh ENTRY'!CF47+'BIZ kWh ENTRY'!CN47</f>
        <v>0</v>
      </c>
      <c r="U47" s="238">
        <f>'BIZ kWh ENTRY'!BQ47+'BIZ kWh ENTRY'!BY47+'BIZ kWh ENTRY'!CG47+'BIZ kWh ENTRY'!CO47</f>
        <v>0</v>
      </c>
      <c r="V47" s="238">
        <f>'BIZ kWh ENTRY'!BR47+'BIZ kWh ENTRY'!BZ47+'BIZ kWh ENTRY'!CH47+'BIZ kWh ENTRY'!CP47</f>
        <v>0</v>
      </c>
      <c r="W47" s="238">
        <f>'BIZ kWh ENTRY'!BS47+'BIZ kWh ENTRY'!CA47+'BIZ kWh ENTRY'!CI47+'BIZ kWh ENTRY'!CQ47</f>
        <v>0</v>
      </c>
      <c r="X47" s="454">
        <f t="shared" si="7"/>
        <v>0</v>
      </c>
    </row>
    <row r="48" spans="1:24" ht="15" thickBot="1" x14ac:dyDescent="0.35">
      <c r="A48" s="599"/>
      <c r="B48" s="11" t="s">
        <v>184</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93">
        <f t="shared" si="6"/>
        <v>0</v>
      </c>
      <c r="Q48" s="238">
        <f>'BIZ kWh ENTRY'!BM48+'BIZ kWh ENTRY'!BU48+'BIZ kWh ENTRY'!CC48+'BIZ kWh ENTRY'!CK48</f>
        <v>0</v>
      </c>
      <c r="R48" s="238">
        <f>'BIZ kWh ENTRY'!BN48+'BIZ kWh ENTRY'!BV48+'BIZ kWh ENTRY'!CD48+'BIZ kWh ENTRY'!CL48</f>
        <v>0</v>
      </c>
      <c r="S48" s="238">
        <f>'BIZ kWh ENTRY'!BO48+'BIZ kWh ENTRY'!BW48+'BIZ kWh ENTRY'!CE48+'BIZ kWh ENTRY'!CM48</f>
        <v>0</v>
      </c>
      <c r="T48" s="238">
        <f>'BIZ kWh ENTRY'!BP48+'BIZ kWh ENTRY'!BX48+'BIZ kWh ENTRY'!CF48+'BIZ kWh ENTRY'!CN48</f>
        <v>0</v>
      </c>
      <c r="U48" s="238">
        <f>'BIZ kWh ENTRY'!BQ48+'BIZ kWh ENTRY'!BY48+'BIZ kWh ENTRY'!CG48+'BIZ kWh ENTRY'!CO48</f>
        <v>0</v>
      </c>
      <c r="V48" s="238">
        <f>'BIZ kWh ENTRY'!BR48+'BIZ kWh ENTRY'!BZ48+'BIZ kWh ENTRY'!CH48+'BIZ kWh ENTRY'!CP48</f>
        <v>0</v>
      </c>
      <c r="W48" s="238">
        <f>'BIZ kWh ENTRY'!BS48+'BIZ kWh ENTRY'!CA48+'BIZ kWh ENTRY'!CI48+'BIZ kWh ENTRY'!CQ48</f>
        <v>0</v>
      </c>
      <c r="X48" s="454">
        <f t="shared" si="7"/>
        <v>0</v>
      </c>
    </row>
    <row r="49" spans="1:24" ht="15" thickBot="1" x14ac:dyDescent="0.35">
      <c r="A49" s="97"/>
      <c r="B49" s="251" t="s">
        <v>139</v>
      </c>
      <c r="C49" s="252">
        <f t="shared" ref="C49:N49" si="8">SUM(C36:C48)</f>
        <v>0</v>
      </c>
      <c r="D49" s="252">
        <f t="shared" si="8"/>
        <v>11501</v>
      </c>
      <c r="E49" s="252">
        <f t="shared" si="8"/>
        <v>0</v>
      </c>
      <c r="F49" s="252">
        <f t="shared" si="8"/>
        <v>161320</v>
      </c>
      <c r="G49" s="252">
        <f t="shared" si="8"/>
        <v>1487735</v>
      </c>
      <c r="H49" s="252">
        <f t="shared" si="8"/>
        <v>3806</v>
      </c>
      <c r="I49" s="252">
        <f t="shared" si="8"/>
        <v>0</v>
      </c>
      <c r="J49" s="252">
        <f t="shared" si="8"/>
        <v>201391</v>
      </c>
      <c r="K49" s="252">
        <f t="shared" si="8"/>
        <v>182675</v>
      </c>
      <c r="L49" s="252">
        <f t="shared" si="8"/>
        <v>253649</v>
      </c>
      <c r="M49" s="252">
        <f t="shared" si="8"/>
        <v>213307</v>
      </c>
      <c r="N49" s="252">
        <f t="shared" si="8"/>
        <v>12590200</v>
      </c>
      <c r="O49" s="96">
        <f t="shared" si="6"/>
        <v>15105584</v>
      </c>
      <c r="Q49" s="238">
        <f>'BIZ kWh ENTRY'!BM49+'BIZ kWh ENTRY'!BU49+'BIZ kWh ENTRY'!CC49+'BIZ kWh ENTRY'!CK49</f>
        <v>1164137</v>
      </c>
      <c r="R49" s="238">
        <f>'BIZ kWh ENTRY'!BN49+'BIZ kWh ENTRY'!BV49+'BIZ kWh ENTRY'!CD49+'BIZ kWh ENTRY'!CL49</f>
        <v>11426063</v>
      </c>
      <c r="S49" s="238">
        <f>'BIZ kWh ENTRY'!BO49+'BIZ kWh ENTRY'!BW49+'BIZ kWh ENTRY'!CE49+'BIZ kWh ENTRY'!CM49</f>
        <v>0</v>
      </c>
      <c r="T49" s="238">
        <f>'BIZ kWh ENTRY'!BP49+'BIZ kWh ENTRY'!BX49+'BIZ kWh ENTRY'!CF49+'BIZ kWh ENTRY'!CN49</f>
        <v>0</v>
      </c>
      <c r="U49" s="238">
        <f>'BIZ kWh ENTRY'!BQ49+'BIZ kWh ENTRY'!BY49+'BIZ kWh ENTRY'!CG49+'BIZ kWh ENTRY'!CO49</f>
        <v>0</v>
      </c>
      <c r="V49" s="238">
        <f>'BIZ kWh ENTRY'!BR49+'BIZ kWh ENTRY'!BZ49+'BIZ kWh ENTRY'!CH49+'BIZ kWh ENTRY'!CP49</f>
        <v>0</v>
      </c>
      <c r="W49" s="238">
        <f>'BIZ kWh ENTRY'!BS49+'BIZ kWh ENTRY'!CA49+'BIZ kWh ENTRY'!CI49+'BIZ kWh ENTRY'!CQ49</f>
        <v>0</v>
      </c>
      <c r="X49" s="454">
        <f t="shared" si="7"/>
        <v>0</v>
      </c>
    </row>
    <row r="50" spans="1:24" ht="21.6" thickBot="1" x14ac:dyDescent="0.45">
      <c r="A50" s="99"/>
    </row>
    <row r="51" spans="1:24" ht="21.6" thickBot="1" x14ac:dyDescent="0.45">
      <c r="A51" s="99"/>
      <c r="B51" s="247" t="s">
        <v>117</v>
      </c>
      <c r="C51" s="248">
        <v>43850</v>
      </c>
      <c r="D51" s="248">
        <v>43882</v>
      </c>
      <c r="E51" s="248">
        <v>43914</v>
      </c>
      <c r="F51" s="248">
        <v>43946</v>
      </c>
      <c r="G51" s="248">
        <v>43978</v>
      </c>
      <c r="H51" s="248">
        <v>44010</v>
      </c>
      <c r="I51" s="248">
        <v>44042</v>
      </c>
      <c r="J51" s="248">
        <v>44074</v>
      </c>
      <c r="K51" s="248">
        <v>44076</v>
      </c>
      <c r="L51" s="248">
        <v>44107</v>
      </c>
      <c r="M51" s="248">
        <v>44140</v>
      </c>
      <c r="N51" s="248" t="s">
        <v>126</v>
      </c>
      <c r="O51" s="249" t="s">
        <v>44</v>
      </c>
      <c r="Q51" s="48">
        <v>44166</v>
      </c>
      <c r="R51" s="48">
        <v>44197</v>
      </c>
      <c r="S51" s="48">
        <v>44228</v>
      </c>
      <c r="T51" s="48">
        <v>44256</v>
      </c>
      <c r="U51" s="48">
        <v>44287</v>
      </c>
      <c r="V51" s="48">
        <v>44317</v>
      </c>
      <c r="W51" s="48">
        <v>44348</v>
      </c>
      <c r="X51" s="229" t="s">
        <v>105</v>
      </c>
    </row>
    <row r="52" spans="1:24" ht="15" customHeight="1" x14ac:dyDescent="0.3">
      <c r="A52" s="597" t="s">
        <v>187</v>
      </c>
      <c r="B52" s="11" t="s">
        <v>172</v>
      </c>
      <c r="C52" s="3">
        <f>SUM('BIZ kWh ENTRY'!C52,'BIZ kWh ENTRY'!S52,'BIZ kWh ENTRY'!AI52,'BIZ kWh ENTRY'!AY52)</f>
        <v>0</v>
      </c>
      <c r="D52" s="3">
        <f>SUM('BIZ kWh ENTRY'!D52,'BIZ kWh ENTRY'!T52,'BIZ kWh ENTRY'!AJ52,'BIZ kWh ENTRY'!AZ52)</f>
        <v>0</v>
      </c>
      <c r="E52" s="3">
        <f>SUM('BIZ kWh ENTRY'!E52,'BIZ kWh ENTRY'!U52,'BIZ kWh ENTRY'!AK52,'BIZ kWh ENTRY'!BA52)</f>
        <v>0</v>
      </c>
      <c r="F52" s="3">
        <f>SUM('BIZ kWh ENTRY'!F52,'BIZ kWh ENTRY'!V52,'BIZ kWh ENTRY'!AL52,'BIZ kWh ENTRY'!BB52)</f>
        <v>83401</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0</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1685194</v>
      </c>
      <c r="O52" s="93">
        <f t="shared" ref="O52:O65" si="9">SUM(C52:N52)</f>
        <v>1768595</v>
      </c>
      <c r="Q52" s="238">
        <f>'BIZ kWh ENTRY'!BM52+'BIZ kWh ENTRY'!BU52+'BIZ kWh ENTRY'!CC52+'BIZ kWh ENTRY'!CK52</f>
        <v>0</v>
      </c>
      <c r="R52" s="238">
        <f>'BIZ kWh ENTRY'!BN52+'BIZ kWh ENTRY'!BV52+'BIZ kWh ENTRY'!CD52+'BIZ kWh ENTRY'!CL52</f>
        <v>1685194</v>
      </c>
      <c r="S52" s="238">
        <f>'BIZ kWh ENTRY'!BO52+'BIZ kWh ENTRY'!BW52+'BIZ kWh ENTRY'!CE52+'BIZ kWh ENTRY'!CM52</f>
        <v>0</v>
      </c>
      <c r="T52" s="238">
        <f>'BIZ kWh ENTRY'!BP52+'BIZ kWh ENTRY'!BX52+'BIZ kWh ENTRY'!CF52+'BIZ kWh ENTRY'!CN52</f>
        <v>0</v>
      </c>
      <c r="U52" s="238">
        <f>'BIZ kWh ENTRY'!BQ52+'BIZ kWh ENTRY'!BY52+'BIZ kWh ENTRY'!CG52+'BIZ kWh ENTRY'!CO52</f>
        <v>0</v>
      </c>
      <c r="V52" s="238">
        <f>'BIZ kWh ENTRY'!BR52+'BIZ kWh ENTRY'!BZ52+'BIZ kWh ENTRY'!CH52+'BIZ kWh ENTRY'!CP52</f>
        <v>0</v>
      </c>
      <c r="W52" s="238">
        <f>'BIZ kWh ENTRY'!BS52+'BIZ kWh ENTRY'!CA52+'BIZ kWh ENTRY'!CI52+'BIZ kWh ENTRY'!CQ52</f>
        <v>0</v>
      </c>
      <c r="X52" s="454">
        <f>SUM(Q52:W52)-N52</f>
        <v>0</v>
      </c>
    </row>
    <row r="53" spans="1:24" x14ac:dyDescent="0.3">
      <c r="A53" s="598"/>
      <c r="B53" s="13" t="s">
        <v>173</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93">
        <f t="shared" si="9"/>
        <v>0</v>
      </c>
      <c r="Q53" s="238">
        <f>'BIZ kWh ENTRY'!BM53+'BIZ kWh ENTRY'!BU53+'BIZ kWh ENTRY'!CC53+'BIZ kWh ENTRY'!CK53</f>
        <v>0</v>
      </c>
      <c r="R53" s="238">
        <f>'BIZ kWh ENTRY'!BN53+'BIZ kWh ENTRY'!BV53+'BIZ kWh ENTRY'!CD53+'BIZ kWh ENTRY'!CL53</f>
        <v>0</v>
      </c>
      <c r="S53" s="238">
        <f>'BIZ kWh ENTRY'!BO53+'BIZ kWh ENTRY'!BW53+'BIZ kWh ENTRY'!CE53+'BIZ kWh ENTRY'!CM53</f>
        <v>0</v>
      </c>
      <c r="T53" s="238">
        <f>'BIZ kWh ENTRY'!BP53+'BIZ kWh ENTRY'!BX53+'BIZ kWh ENTRY'!CF53+'BIZ kWh ENTRY'!CN53</f>
        <v>0</v>
      </c>
      <c r="U53" s="238">
        <f>'BIZ kWh ENTRY'!BQ53+'BIZ kWh ENTRY'!BY53+'BIZ kWh ENTRY'!CG53+'BIZ kWh ENTRY'!CO53</f>
        <v>0</v>
      </c>
      <c r="V53" s="238">
        <f>'BIZ kWh ENTRY'!BR53+'BIZ kWh ENTRY'!BZ53+'BIZ kWh ENTRY'!CH53+'BIZ kWh ENTRY'!CP53</f>
        <v>0</v>
      </c>
      <c r="W53" s="238">
        <f>'BIZ kWh ENTRY'!BS53+'BIZ kWh ENTRY'!CA53+'BIZ kWh ENTRY'!CI53+'BIZ kWh ENTRY'!CQ53</f>
        <v>0</v>
      </c>
      <c r="X53" s="454">
        <f t="shared" ref="X53:X65" si="10">SUM(Q53:W53)-N53</f>
        <v>0</v>
      </c>
    </row>
    <row r="54" spans="1:24" x14ac:dyDescent="0.3">
      <c r="A54" s="598"/>
      <c r="B54" s="11" t="s">
        <v>174</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93">
        <f t="shared" si="9"/>
        <v>0</v>
      </c>
      <c r="Q54" s="238">
        <f>'BIZ kWh ENTRY'!BM54+'BIZ kWh ENTRY'!BU54+'BIZ kWh ENTRY'!CC54+'BIZ kWh ENTRY'!CK54</f>
        <v>0</v>
      </c>
      <c r="R54" s="238">
        <f>'BIZ kWh ENTRY'!BN54+'BIZ kWh ENTRY'!BV54+'BIZ kWh ENTRY'!CD54+'BIZ kWh ENTRY'!CL54</f>
        <v>0</v>
      </c>
      <c r="S54" s="238">
        <f>'BIZ kWh ENTRY'!BO54+'BIZ kWh ENTRY'!BW54+'BIZ kWh ENTRY'!CE54+'BIZ kWh ENTRY'!CM54</f>
        <v>0</v>
      </c>
      <c r="T54" s="238">
        <f>'BIZ kWh ENTRY'!BP54+'BIZ kWh ENTRY'!BX54+'BIZ kWh ENTRY'!CF54+'BIZ kWh ENTRY'!CN54</f>
        <v>0</v>
      </c>
      <c r="U54" s="238">
        <f>'BIZ kWh ENTRY'!BQ54+'BIZ kWh ENTRY'!BY54+'BIZ kWh ENTRY'!CG54+'BIZ kWh ENTRY'!CO54</f>
        <v>0</v>
      </c>
      <c r="V54" s="238">
        <f>'BIZ kWh ENTRY'!BR54+'BIZ kWh ENTRY'!BZ54+'BIZ kWh ENTRY'!CH54+'BIZ kWh ENTRY'!CP54</f>
        <v>0</v>
      </c>
      <c r="W54" s="238">
        <f>'BIZ kWh ENTRY'!BS54+'BIZ kWh ENTRY'!CA54+'BIZ kWh ENTRY'!CI54+'BIZ kWh ENTRY'!CQ54</f>
        <v>0</v>
      </c>
      <c r="X54" s="454">
        <f t="shared" si="10"/>
        <v>0</v>
      </c>
    </row>
    <row r="55" spans="1:24" x14ac:dyDescent="0.3">
      <c r="A55" s="598"/>
      <c r="B55" s="11" t="s">
        <v>175</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163423</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65065</v>
      </c>
      <c r="O55" s="93">
        <f t="shared" si="9"/>
        <v>228488</v>
      </c>
      <c r="Q55" s="238">
        <f>'BIZ kWh ENTRY'!BM55+'BIZ kWh ENTRY'!BU55+'BIZ kWh ENTRY'!CC55+'BIZ kWh ENTRY'!CK55</f>
        <v>0</v>
      </c>
      <c r="R55" s="238">
        <f>'BIZ kWh ENTRY'!BN55+'BIZ kWh ENTRY'!BV55+'BIZ kWh ENTRY'!CD55+'BIZ kWh ENTRY'!CL55</f>
        <v>65065</v>
      </c>
      <c r="S55" s="238">
        <f>'BIZ kWh ENTRY'!BO55+'BIZ kWh ENTRY'!BW55+'BIZ kWh ENTRY'!CE55+'BIZ kWh ENTRY'!CM55</f>
        <v>0</v>
      </c>
      <c r="T55" s="238">
        <f>'BIZ kWh ENTRY'!BP55+'BIZ kWh ENTRY'!BX55+'BIZ kWh ENTRY'!CF55+'BIZ kWh ENTRY'!CN55</f>
        <v>0</v>
      </c>
      <c r="U55" s="238">
        <f>'BIZ kWh ENTRY'!BQ55+'BIZ kWh ENTRY'!BY55+'BIZ kWh ENTRY'!CG55+'BIZ kWh ENTRY'!CO55</f>
        <v>0</v>
      </c>
      <c r="V55" s="238">
        <f>'BIZ kWh ENTRY'!BR55+'BIZ kWh ENTRY'!BZ55+'BIZ kWh ENTRY'!CH55+'BIZ kWh ENTRY'!CP55</f>
        <v>0</v>
      </c>
      <c r="W55" s="238">
        <f>'BIZ kWh ENTRY'!BS55+'BIZ kWh ENTRY'!CA55+'BIZ kWh ENTRY'!CI55+'BIZ kWh ENTRY'!CQ55</f>
        <v>0</v>
      </c>
      <c r="X55" s="454">
        <f t="shared" si="10"/>
        <v>0</v>
      </c>
    </row>
    <row r="56" spans="1:24" x14ac:dyDescent="0.3">
      <c r="A56" s="598"/>
      <c r="B56" s="13" t="s">
        <v>176</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93">
        <f t="shared" si="9"/>
        <v>0</v>
      </c>
      <c r="Q56" s="238">
        <f>'BIZ kWh ENTRY'!BM56+'BIZ kWh ENTRY'!BU56+'BIZ kWh ENTRY'!CC56+'BIZ kWh ENTRY'!CK56</f>
        <v>0</v>
      </c>
      <c r="R56" s="238">
        <f>'BIZ kWh ENTRY'!BN56+'BIZ kWh ENTRY'!BV56+'BIZ kWh ENTRY'!CD56+'BIZ kWh ENTRY'!CL56</f>
        <v>0</v>
      </c>
      <c r="S56" s="238">
        <f>'BIZ kWh ENTRY'!BO56+'BIZ kWh ENTRY'!BW56+'BIZ kWh ENTRY'!CE56+'BIZ kWh ENTRY'!CM56</f>
        <v>0</v>
      </c>
      <c r="T56" s="238">
        <f>'BIZ kWh ENTRY'!BP56+'BIZ kWh ENTRY'!BX56+'BIZ kWh ENTRY'!CF56+'BIZ kWh ENTRY'!CN56</f>
        <v>0</v>
      </c>
      <c r="U56" s="238">
        <f>'BIZ kWh ENTRY'!BQ56+'BIZ kWh ENTRY'!BY56+'BIZ kWh ENTRY'!CG56+'BIZ kWh ENTRY'!CO56</f>
        <v>0</v>
      </c>
      <c r="V56" s="238">
        <f>'BIZ kWh ENTRY'!BR56+'BIZ kWh ENTRY'!BZ56+'BIZ kWh ENTRY'!CH56+'BIZ kWh ENTRY'!CP56</f>
        <v>0</v>
      </c>
      <c r="W56" s="238">
        <f>'BIZ kWh ENTRY'!BS56+'BIZ kWh ENTRY'!CA56+'BIZ kWh ENTRY'!CI56+'BIZ kWh ENTRY'!CQ56</f>
        <v>0</v>
      </c>
      <c r="X56" s="454">
        <f t="shared" si="10"/>
        <v>0</v>
      </c>
    </row>
    <row r="57" spans="1:24" x14ac:dyDescent="0.3">
      <c r="A57" s="598"/>
      <c r="B57" s="11" t="s">
        <v>177</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93">
        <f t="shared" si="9"/>
        <v>0</v>
      </c>
      <c r="Q57" s="238">
        <f>'BIZ kWh ENTRY'!BM57+'BIZ kWh ENTRY'!BU57+'BIZ kWh ENTRY'!CC57+'BIZ kWh ENTRY'!CK57</f>
        <v>0</v>
      </c>
      <c r="R57" s="238">
        <f>'BIZ kWh ENTRY'!BN57+'BIZ kWh ENTRY'!BV57+'BIZ kWh ENTRY'!CD57+'BIZ kWh ENTRY'!CL57</f>
        <v>0</v>
      </c>
      <c r="S57" s="238">
        <f>'BIZ kWh ENTRY'!BO57+'BIZ kWh ENTRY'!BW57+'BIZ kWh ENTRY'!CE57+'BIZ kWh ENTRY'!CM57</f>
        <v>0</v>
      </c>
      <c r="T57" s="238">
        <f>'BIZ kWh ENTRY'!BP57+'BIZ kWh ENTRY'!BX57+'BIZ kWh ENTRY'!CF57+'BIZ kWh ENTRY'!CN57</f>
        <v>0</v>
      </c>
      <c r="U57" s="238">
        <f>'BIZ kWh ENTRY'!BQ57+'BIZ kWh ENTRY'!BY57+'BIZ kWh ENTRY'!CG57+'BIZ kWh ENTRY'!CO57</f>
        <v>0</v>
      </c>
      <c r="V57" s="238">
        <f>'BIZ kWh ENTRY'!BR57+'BIZ kWh ENTRY'!BZ57+'BIZ kWh ENTRY'!CH57+'BIZ kWh ENTRY'!CP57</f>
        <v>0</v>
      </c>
      <c r="W57" s="238">
        <f>'BIZ kWh ENTRY'!BS57+'BIZ kWh ENTRY'!CA57+'BIZ kWh ENTRY'!CI57+'BIZ kWh ENTRY'!CQ57</f>
        <v>0</v>
      </c>
      <c r="X57" s="454">
        <f t="shared" si="10"/>
        <v>0</v>
      </c>
    </row>
    <row r="58" spans="1:24" x14ac:dyDescent="0.3">
      <c r="A58" s="598"/>
      <c r="B58" s="11" t="s">
        <v>178</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334975</v>
      </c>
      <c r="H58" s="3">
        <f>SUM('BIZ kWh ENTRY'!H58,'BIZ kWh ENTRY'!X58,'BIZ kWh ENTRY'!AN58,'BIZ kWh ENTRY'!BD58)</f>
        <v>0</v>
      </c>
      <c r="I58" s="3">
        <f>SUM('BIZ kWh ENTRY'!I58,'BIZ kWh ENTRY'!Y58,'BIZ kWh ENTRY'!AO58,'BIZ kWh ENTRY'!BE58)</f>
        <v>309530</v>
      </c>
      <c r="J58" s="3">
        <f>SUM('BIZ kWh ENTRY'!J58,'BIZ kWh ENTRY'!Z58,'BIZ kWh ENTRY'!AP58,'BIZ kWh ENTRY'!BF58)</f>
        <v>174256</v>
      </c>
      <c r="K58" s="3">
        <f>SUM('BIZ kWh ENTRY'!K58,'BIZ kWh ENTRY'!AA58,'BIZ kWh ENTRY'!AQ58,'BIZ kWh ENTRY'!BG58)</f>
        <v>0</v>
      </c>
      <c r="L58" s="3">
        <f>SUM('BIZ kWh ENTRY'!L58,'BIZ kWh ENTRY'!AB58,'BIZ kWh ENTRY'!AR58,'BIZ kWh ENTRY'!BH58)</f>
        <v>0</v>
      </c>
      <c r="M58" s="3">
        <f>SUM('BIZ kWh ENTRY'!M58,'BIZ kWh ENTRY'!AC58,'BIZ kWh ENTRY'!AS58,'BIZ kWh ENTRY'!BI58)</f>
        <v>519941</v>
      </c>
      <c r="N58" s="3">
        <f>SUM('BIZ kWh ENTRY'!N58,'BIZ kWh ENTRY'!AD58,'BIZ kWh ENTRY'!AT58,'BIZ kWh ENTRY'!BJ58)</f>
        <v>2762962</v>
      </c>
      <c r="O58" s="93">
        <f t="shared" si="9"/>
        <v>4101664</v>
      </c>
      <c r="Q58" s="238">
        <f>'BIZ kWh ENTRY'!BM58+'BIZ kWh ENTRY'!BU58+'BIZ kWh ENTRY'!CC58+'BIZ kWh ENTRY'!CK58</f>
        <v>274615</v>
      </c>
      <c r="R58" s="238">
        <f>'BIZ kWh ENTRY'!BN58+'BIZ kWh ENTRY'!BV58+'BIZ kWh ENTRY'!CD58+'BIZ kWh ENTRY'!CL58</f>
        <v>2488347</v>
      </c>
      <c r="S58" s="238">
        <f>'BIZ kWh ENTRY'!BO58+'BIZ kWh ENTRY'!BW58+'BIZ kWh ENTRY'!CE58+'BIZ kWh ENTRY'!CM58</f>
        <v>0</v>
      </c>
      <c r="T58" s="238">
        <f>'BIZ kWh ENTRY'!BP58+'BIZ kWh ENTRY'!BX58+'BIZ kWh ENTRY'!CF58+'BIZ kWh ENTRY'!CN58</f>
        <v>0</v>
      </c>
      <c r="U58" s="238">
        <f>'BIZ kWh ENTRY'!BQ58+'BIZ kWh ENTRY'!BY58+'BIZ kWh ENTRY'!CG58+'BIZ kWh ENTRY'!CO58</f>
        <v>0</v>
      </c>
      <c r="V58" s="238">
        <f>'BIZ kWh ENTRY'!BR58+'BIZ kWh ENTRY'!BZ58+'BIZ kWh ENTRY'!CH58+'BIZ kWh ENTRY'!CP58</f>
        <v>0</v>
      </c>
      <c r="W58" s="238">
        <f>'BIZ kWh ENTRY'!BS58+'BIZ kWh ENTRY'!CA58+'BIZ kWh ENTRY'!CI58+'BIZ kWh ENTRY'!CQ58</f>
        <v>0</v>
      </c>
      <c r="X58" s="454">
        <f t="shared" si="10"/>
        <v>0</v>
      </c>
    </row>
    <row r="59" spans="1:24" x14ac:dyDescent="0.3">
      <c r="A59" s="598"/>
      <c r="B59" s="11" t="s">
        <v>179</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93">
        <f t="shared" si="9"/>
        <v>0</v>
      </c>
      <c r="Q59" s="238">
        <f>'BIZ kWh ENTRY'!BM59+'BIZ kWh ENTRY'!BU59+'BIZ kWh ENTRY'!CC59+'BIZ kWh ENTRY'!CK59</f>
        <v>0</v>
      </c>
      <c r="R59" s="238">
        <f>'BIZ kWh ENTRY'!BN59+'BIZ kWh ENTRY'!BV59+'BIZ kWh ENTRY'!CD59+'BIZ kWh ENTRY'!CL59</f>
        <v>0</v>
      </c>
      <c r="S59" s="238">
        <f>'BIZ kWh ENTRY'!BO59+'BIZ kWh ENTRY'!BW59+'BIZ kWh ENTRY'!CE59+'BIZ kWh ENTRY'!CM59</f>
        <v>0</v>
      </c>
      <c r="T59" s="238">
        <f>'BIZ kWh ENTRY'!BP59+'BIZ kWh ENTRY'!BX59+'BIZ kWh ENTRY'!CF59+'BIZ kWh ENTRY'!CN59</f>
        <v>0</v>
      </c>
      <c r="U59" s="238">
        <f>'BIZ kWh ENTRY'!BQ59+'BIZ kWh ENTRY'!BY59+'BIZ kWh ENTRY'!CG59+'BIZ kWh ENTRY'!CO59</f>
        <v>0</v>
      </c>
      <c r="V59" s="238">
        <f>'BIZ kWh ENTRY'!BR59+'BIZ kWh ENTRY'!BZ59+'BIZ kWh ENTRY'!CH59+'BIZ kWh ENTRY'!CP59</f>
        <v>0</v>
      </c>
      <c r="W59" s="238">
        <f>'BIZ kWh ENTRY'!BS59+'BIZ kWh ENTRY'!CA59+'BIZ kWh ENTRY'!CI59+'BIZ kWh ENTRY'!CQ59</f>
        <v>0</v>
      </c>
      <c r="X59" s="454">
        <f t="shared" si="10"/>
        <v>0</v>
      </c>
    </row>
    <row r="60" spans="1:24" x14ac:dyDescent="0.3">
      <c r="A60" s="598"/>
      <c r="B60" s="11" t="s">
        <v>180</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93">
        <f t="shared" si="9"/>
        <v>0</v>
      </c>
      <c r="Q60" s="238">
        <f>'BIZ kWh ENTRY'!BM60+'BIZ kWh ENTRY'!BU60+'BIZ kWh ENTRY'!CC60+'BIZ kWh ENTRY'!CK60</f>
        <v>0</v>
      </c>
      <c r="R60" s="238">
        <f>'BIZ kWh ENTRY'!BN60+'BIZ kWh ENTRY'!BV60+'BIZ kWh ENTRY'!CD60+'BIZ kWh ENTRY'!CL60</f>
        <v>0</v>
      </c>
      <c r="S60" s="238">
        <f>'BIZ kWh ENTRY'!BO60+'BIZ kWh ENTRY'!BW60+'BIZ kWh ENTRY'!CE60+'BIZ kWh ENTRY'!CM60</f>
        <v>0</v>
      </c>
      <c r="T60" s="238">
        <f>'BIZ kWh ENTRY'!BP60+'BIZ kWh ENTRY'!BX60+'BIZ kWh ENTRY'!CF60+'BIZ kWh ENTRY'!CN60</f>
        <v>0</v>
      </c>
      <c r="U60" s="238">
        <f>'BIZ kWh ENTRY'!BQ60+'BIZ kWh ENTRY'!BY60+'BIZ kWh ENTRY'!CG60+'BIZ kWh ENTRY'!CO60</f>
        <v>0</v>
      </c>
      <c r="V60" s="238">
        <f>'BIZ kWh ENTRY'!BR60+'BIZ kWh ENTRY'!BZ60+'BIZ kWh ENTRY'!CH60+'BIZ kWh ENTRY'!CP60</f>
        <v>0</v>
      </c>
      <c r="W60" s="238">
        <f>'BIZ kWh ENTRY'!BS60+'BIZ kWh ENTRY'!CA60+'BIZ kWh ENTRY'!CI60+'BIZ kWh ENTRY'!CQ60</f>
        <v>0</v>
      </c>
      <c r="X60" s="454">
        <f t="shared" si="10"/>
        <v>0</v>
      </c>
    </row>
    <row r="61" spans="1:24" x14ac:dyDescent="0.3">
      <c r="A61" s="598"/>
      <c r="B61" s="11" t="s">
        <v>181</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93">
        <f t="shared" si="9"/>
        <v>0</v>
      </c>
      <c r="Q61" s="238">
        <f>'BIZ kWh ENTRY'!BM61+'BIZ kWh ENTRY'!BU61+'BIZ kWh ENTRY'!CC61+'BIZ kWh ENTRY'!CK61</f>
        <v>0</v>
      </c>
      <c r="R61" s="238">
        <f>'BIZ kWh ENTRY'!BN61+'BIZ kWh ENTRY'!BV61+'BIZ kWh ENTRY'!CD61+'BIZ kWh ENTRY'!CL61</f>
        <v>0</v>
      </c>
      <c r="S61" s="238">
        <f>'BIZ kWh ENTRY'!BO61+'BIZ kWh ENTRY'!BW61+'BIZ kWh ENTRY'!CE61+'BIZ kWh ENTRY'!CM61</f>
        <v>0</v>
      </c>
      <c r="T61" s="238">
        <f>'BIZ kWh ENTRY'!BP61+'BIZ kWh ENTRY'!BX61+'BIZ kWh ENTRY'!CF61+'BIZ kWh ENTRY'!CN61</f>
        <v>0</v>
      </c>
      <c r="U61" s="238">
        <f>'BIZ kWh ENTRY'!BQ61+'BIZ kWh ENTRY'!BY61+'BIZ kWh ENTRY'!CG61+'BIZ kWh ENTRY'!CO61</f>
        <v>0</v>
      </c>
      <c r="V61" s="238">
        <f>'BIZ kWh ENTRY'!BR61+'BIZ kWh ENTRY'!BZ61+'BIZ kWh ENTRY'!CH61+'BIZ kWh ENTRY'!CP61</f>
        <v>0</v>
      </c>
      <c r="W61" s="238">
        <f>'BIZ kWh ENTRY'!BS61+'BIZ kWh ENTRY'!CA61+'BIZ kWh ENTRY'!CI61+'BIZ kWh ENTRY'!CQ61</f>
        <v>0</v>
      </c>
      <c r="X61" s="454">
        <f t="shared" si="10"/>
        <v>0</v>
      </c>
    </row>
    <row r="62" spans="1:24" x14ac:dyDescent="0.3">
      <c r="A62" s="598"/>
      <c r="B62" s="11" t="s">
        <v>182</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93">
        <f t="shared" si="9"/>
        <v>0</v>
      </c>
      <c r="Q62" s="238">
        <f>'BIZ kWh ENTRY'!BM62+'BIZ kWh ENTRY'!BU62+'BIZ kWh ENTRY'!CC62+'BIZ kWh ENTRY'!CK62</f>
        <v>0</v>
      </c>
      <c r="R62" s="238">
        <f>'BIZ kWh ENTRY'!BN62+'BIZ kWh ENTRY'!BV62+'BIZ kWh ENTRY'!CD62+'BIZ kWh ENTRY'!CL62</f>
        <v>0</v>
      </c>
      <c r="S62" s="238">
        <f>'BIZ kWh ENTRY'!BO62+'BIZ kWh ENTRY'!BW62+'BIZ kWh ENTRY'!CE62+'BIZ kWh ENTRY'!CM62</f>
        <v>0</v>
      </c>
      <c r="T62" s="238">
        <f>'BIZ kWh ENTRY'!BP62+'BIZ kWh ENTRY'!BX62+'BIZ kWh ENTRY'!CF62+'BIZ kWh ENTRY'!CN62</f>
        <v>0</v>
      </c>
      <c r="U62" s="238">
        <f>'BIZ kWh ENTRY'!BQ62+'BIZ kWh ENTRY'!BY62+'BIZ kWh ENTRY'!CG62+'BIZ kWh ENTRY'!CO62</f>
        <v>0</v>
      </c>
      <c r="V62" s="238">
        <f>'BIZ kWh ENTRY'!BR62+'BIZ kWh ENTRY'!BZ62+'BIZ kWh ENTRY'!CH62+'BIZ kWh ENTRY'!CP62</f>
        <v>0</v>
      </c>
      <c r="W62" s="238">
        <f>'BIZ kWh ENTRY'!BS62+'BIZ kWh ENTRY'!CA62+'BIZ kWh ENTRY'!CI62+'BIZ kWh ENTRY'!CQ62</f>
        <v>0</v>
      </c>
      <c r="X62" s="454">
        <f t="shared" si="10"/>
        <v>0</v>
      </c>
    </row>
    <row r="63" spans="1:24" x14ac:dyDescent="0.3">
      <c r="A63" s="598"/>
      <c r="B63" s="11" t="s">
        <v>183</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93">
        <f t="shared" si="9"/>
        <v>0</v>
      </c>
      <c r="Q63" s="238">
        <f>'BIZ kWh ENTRY'!BM63+'BIZ kWh ENTRY'!BU63+'BIZ kWh ENTRY'!CC63+'BIZ kWh ENTRY'!CK63</f>
        <v>0</v>
      </c>
      <c r="R63" s="238">
        <f>'BIZ kWh ENTRY'!BN63+'BIZ kWh ENTRY'!BV63+'BIZ kWh ENTRY'!CD63+'BIZ kWh ENTRY'!CL63</f>
        <v>0</v>
      </c>
      <c r="S63" s="238">
        <f>'BIZ kWh ENTRY'!BO63+'BIZ kWh ENTRY'!BW63+'BIZ kWh ENTRY'!CE63+'BIZ kWh ENTRY'!CM63</f>
        <v>0</v>
      </c>
      <c r="T63" s="238">
        <f>'BIZ kWh ENTRY'!BP63+'BIZ kWh ENTRY'!BX63+'BIZ kWh ENTRY'!CF63+'BIZ kWh ENTRY'!CN63</f>
        <v>0</v>
      </c>
      <c r="U63" s="238">
        <f>'BIZ kWh ENTRY'!BQ63+'BIZ kWh ENTRY'!BY63+'BIZ kWh ENTRY'!CG63+'BIZ kWh ENTRY'!CO63</f>
        <v>0</v>
      </c>
      <c r="V63" s="238">
        <f>'BIZ kWh ENTRY'!BR63+'BIZ kWh ENTRY'!BZ63+'BIZ kWh ENTRY'!CH63+'BIZ kWh ENTRY'!CP63</f>
        <v>0</v>
      </c>
      <c r="W63" s="238">
        <f>'BIZ kWh ENTRY'!BS63+'BIZ kWh ENTRY'!CA63+'BIZ kWh ENTRY'!CI63+'BIZ kWh ENTRY'!CQ63</f>
        <v>0</v>
      </c>
      <c r="X63" s="454">
        <f t="shared" si="10"/>
        <v>0</v>
      </c>
    </row>
    <row r="64" spans="1:24" ht="15" thickBot="1" x14ac:dyDescent="0.35">
      <c r="A64" s="599"/>
      <c r="B64" s="11" t="s">
        <v>184</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93">
        <f t="shared" si="9"/>
        <v>0</v>
      </c>
      <c r="Q64" s="238">
        <f>'BIZ kWh ENTRY'!BM64+'BIZ kWh ENTRY'!BU64+'BIZ kWh ENTRY'!CC64+'BIZ kWh ENTRY'!CK64</f>
        <v>0</v>
      </c>
      <c r="R64" s="238">
        <f>'BIZ kWh ENTRY'!BN64+'BIZ kWh ENTRY'!BV64+'BIZ kWh ENTRY'!CD64+'BIZ kWh ENTRY'!CL64</f>
        <v>0</v>
      </c>
      <c r="S64" s="238">
        <f>'BIZ kWh ENTRY'!BO64+'BIZ kWh ENTRY'!BW64+'BIZ kWh ENTRY'!CE64+'BIZ kWh ENTRY'!CM64</f>
        <v>0</v>
      </c>
      <c r="T64" s="238">
        <f>'BIZ kWh ENTRY'!BP64+'BIZ kWh ENTRY'!BX64+'BIZ kWh ENTRY'!CF64+'BIZ kWh ENTRY'!CN64</f>
        <v>0</v>
      </c>
      <c r="U64" s="238">
        <f>'BIZ kWh ENTRY'!BQ64+'BIZ kWh ENTRY'!BY64+'BIZ kWh ENTRY'!CG64+'BIZ kWh ENTRY'!CO64</f>
        <v>0</v>
      </c>
      <c r="V64" s="238">
        <f>'BIZ kWh ENTRY'!BR64+'BIZ kWh ENTRY'!BZ64+'BIZ kWh ENTRY'!CH64+'BIZ kWh ENTRY'!CP64</f>
        <v>0</v>
      </c>
      <c r="W64" s="238">
        <f>'BIZ kWh ENTRY'!BS64+'BIZ kWh ENTRY'!CA64+'BIZ kWh ENTRY'!CI64+'BIZ kWh ENTRY'!CQ64</f>
        <v>0</v>
      </c>
      <c r="X64" s="454">
        <f t="shared" si="10"/>
        <v>0</v>
      </c>
    </row>
    <row r="65" spans="1:24" ht="15" thickBot="1" x14ac:dyDescent="0.35">
      <c r="A65" s="97"/>
      <c r="B65" s="251" t="s">
        <v>139</v>
      </c>
      <c r="C65" s="252">
        <f t="shared" ref="C65:N65" si="11">SUM(C52:C64)</f>
        <v>0</v>
      </c>
      <c r="D65" s="252">
        <f t="shared" si="11"/>
        <v>0</v>
      </c>
      <c r="E65" s="252">
        <f t="shared" si="11"/>
        <v>0</v>
      </c>
      <c r="F65" s="252">
        <f t="shared" si="11"/>
        <v>83401</v>
      </c>
      <c r="G65" s="252">
        <f t="shared" si="11"/>
        <v>334975</v>
      </c>
      <c r="H65" s="252">
        <f t="shared" si="11"/>
        <v>0</v>
      </c>
      <c r="I65" s="252">
        <f t="shared" si="11"/>
        <v>472953</v>
      </c>
      <c r="J65" s="252">
        <f t="shared" si="11"/>
        <v>174256</v>
      </c>
      <c r="K65" s="252">
        <f t="shared" si="11"/>
        <v>0</v>
      </c>
      <c r="L65" s="252">
        <f t="shared" si="11"/>
        <v>0</v>
      </c>
      <c r="M65" s="252">
        <f t="shared" si="11"/>
        <v>519941</v>
      </c>
      <c r="N65" s="252">
        <f t="shared" si="11"/>
        <v>4513221</v>
      </c>
      <c r="O65" s="96">
        <f t="shared" si="9"/>
        <v>6098747</v>
      </c>
      <c r="Q65" s="238">
        <f>'BIZ kWh ENTRY'!BM65+'BIZ kWh ENTRY'!BU65+'BIZ kWh ENTRY'!CC65+'BIZ kWh ENTRY'!CK65</f>
        <v>274615</v>
      </c>
      <c r="R65" s="238">
        <f>'BIZ kWh ENTRY'!BN65+'BIZ kWh ENTRY'!BV65+'BIZ kWh ENTRY'!CD65+'BIZ kWh ENTRY'!CL65</f>
        <v>4238606</v>
      </c>
      <c r="S65" s="238">
        <f>'BIZ kWh ENTRY'!BO65+'BIZ kWh ENTRY'!BW65+'BIZ kWh ENTRY'!CE65+'BIZ kWh ENTRY'!CM65</f>
        <v>0</v>
      </c>
      <c r="T65" s="238">
        <f>'BIZ kWh ENTRY'!BP65+'BIZ kWh ENTRY'!BX65+'BIZ kWh ENTRY'!CF65+'BIZ kWh ENTRY'!CN65</f>
        <v>0</v>
      </c>
      <c r="U65" s="238">
        <f>'BIZ kWh ENTRY'!BQ65+'BIZ kWh ENTRY'!BY65+'BIZ kWh ENTRY'!CG65+'BIZ kWh ENTRY'!CO65</f>
        <v>0</v>
      </c>
      <c r="V65" s="238">
        <f>'BIZ kWh ENTRY'!BR65+'BIZ kWh ENTRY'!BZ65+'BIZ kWh ENTRY'!CH65+'BIZ kWh ENTRY'!CP65</f>
        <v>0</v>
      </c>
      <c r="W65" s="238">
        <f>'BIZ kWh ENTRY'!BS65+'BIZ kWh ENTRY'!CA65+'BIZ kWh ENTRY'!CI65+'BIZ kWh ENTRY'!CQ65</f>
        <v>0</v>
      </c>
      <c r="X65" s="454">
        <f t="shared" si="10"/>
        <v>0</v>
      </c>
    </row>
    <row r="66" spans="1:24" ht="21.6" thickBot="1" x14ac:dyDescent="0.45">
      <c r="A66" s="99"/>
    </row>
    <row r="67" spans="1:24" ht="21.6" thickBot="1" x14ac:dyDescent="0.45">
      <c r="A67" s="99"/>
      <c r="B67" s="247" t="s">
        <v>117</v>
      </c>
      <c r="C67" s="248">
        <v>43850</v>
      </c>
      <c r="D67" s="248">
        <v>43882</v>
      </c>
      <c r="E67" s="248">
        <v>43914</v>
      </c>
      <c r="F67" s="248">
        <v>43946</v>
      </c>
      <c r="G67" s="248">
        <v>43978</v>
      </c>
      <c r="H67" s="248">
        <v>44010</v>
      </c>
      <c r="I67" s="248">
        <v>44042</v>
      </c>
      <c r="J67" s="248">
        <v>44074</v>
      </c>
      <c r="K67" s="248">
        <v>44076</v>
      </c>
      <c r="L67" s="248">
        <v>44107</v>
      </c>
      <c r="M67" s="248">
        <v>44140</v>
      </c>
      <c r="N67" s="248" t="s">
        <v>126</v>
      </c>
      <c r="O67" s="249" t="s">
        <v>44</v>
      </c>
      <c r="Q67" s="48">
        <v>44166</v>
      </c>
      <c r="R67" s="48">
        <v>44197</v>
      </c>
      <c r="S67" s="48">
        <v>44228</v>
      </c>
      <c r="T67" s="48">
        <v>44256</v>
      </c>
      <c r="U67" s="48">
        <v>44287</v>
      </c>
      <c r="V67" s="48">
        <v>44317</v>
      </c>
      <c r="W67" s="48">
        <v>44348</v>
      </c>
      <c r="X67" s="229" t="s">
        <v>105</v>
      </c>
    </row>
    <row r="68" spans="1:24" ht="15" customHeight="1" x14ac:dyDescent="0.3">
      <c r="A68" s="606" t="s">
        <v>188</v>
      </c>
      <c r="B68" s="11" t="s">
        <v>172</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93">
        <f t="shared" ref="O68:O81" si="12">SUM(C68:N68)</f>
        <v>0</v>
      </c>
      <c r="Q68" s="238">
        <f>'BIZ kWh ENTRY'!BM68+'BIZ kWh ENTRY'!BU68+'BIZ kWh ENTRY'!CC68+'BIZ kWh ENTRY'!CK68</f>
        <v>0</v>
      </c>
      <c r="R68" s="238">
        <f>'BIZ kWh ENTRY'!BN68+'BIZ kWh ENTRY'!BV68+'BIZ kWh ENTRY'!CD68+'BIZ kWh ENTRY'!CL68</f>
        <v>0</v>
      </c>
      <c r="S68" s="238">
        <f>'BIZ kWh ENTRY'!BO68+'BIZ kWh ENTRY'!BW68+'BIZ kWh ENTRY'!CE68+'BIZ kWh ENTRY'!CM68</f>
        <v>0</v>
      </c>
      <c r="T68" s="238">
        <f>'BIZ kWh ENTRY'!BP68+'BIZ kWh ENTRY'!BX68+'BIZ kWh ENTRY'!CF68+'BIZ kWh ENTRY'!CN68</f>
        <v>0</v>
      </c>
      <c r="U68" s="238">
        <f>'BIZ kWh ENTRY'!BQ68+'BIZ kWh ENTRY'!BY68+'BIZ kWh ENTRY'!CG68+'BIZ kWh ENTRY'!CO68</f>
        <v>0</v>
      </c>
      <c r="V68" s="238">
        <f>'BIZ kWh ENTRY'!BR68+'BIZ kWh ENTRY'!BZ68+'BIZ kWh ENTRY'!CH68+'BIZ kWh ENTRY'!CP68</f>
        <v>0</v>
      </c>
      <c r="W68" s="238">
        <f>'BIZ kWh ENTRY'!BS68+'BIZ kWh ENTRY'!CA68+'BIZ kWh ENTRY'!CI68+'BIZ kWh ENTRY'!CQ68</f>
        <v>0</v>
      </c>
      <c r="X68" s="454">
        <f>SUM(Q68:W68)-N68</f>
        <v>0</v>
      </c>
    </row>
    <row r="69" spans="1:24" x14ac:dyDescent="0.3">
      <c r="A69" s="607"/>
      <c r="B69" s="13" t="s">
        <v>173</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93">
        <f t="shared" si="12"/>
        <v>0</v>
      </c>
      <c r="Q69" s="238">
        <f>'BIZ kWh ENTRY'!BM69+'BIZ kWh ENTRY'!BU69+'BIZ kWh ENTRY'!CC69+'BIZ kWh ENTRY'!CK69</f>
        <v>0</v>
      </c>
      <c r="R69" s="238">
        <f>'BIZ kWh ENTRY'!BN69+'BIZ kWh ENTRY'!BV69+'BIZ kWh ENTRY'!CD69+'BIZ kWh ENTRY'!CL69</f>
        <v>0</v>
      </c>
      <c r="S69" s="238">
        <f>'BIZ kWh ENTRY'!BO69+'BIZ kWh ENTRY'!BW69+'BIZ kWh ENTRY'!CE69+'BIZ kWh ENTRY'!CM69</f>
        <v>0</v>
      </c>
      <c r="T69" s="238">
        <f>'BIZ kWh ENTRY'!BP69+'BIZ kWh ENTRY'!BX69+'BIZ kWh ENTRY'!CF69+'BIZ kWh ENTRY'!CN69</f>
        <v>0</v>
      </c>
      <c r="U69" s="238">
        <f>'BIZ kWh ENTRY'!BQ69+'BIZ kWh ENTRY'!BY69+'BIZ kWh ENTRY'!CG69+'BIZ kWh ENTRY'!CO69</f>
        <v>0</v>
      </c>
      <c r="V69" s="238">
        <f>'BIZ kWh ENTRY'!BR69+'BIZ kWh ENTRY'!BZ69+'BIZ kWh ENTRY'!CH69+'BIZ kWh ENTRY'!CP69</f>
        <v>0</v>
      </c>
      <c r="W69" s="238">
        <f>'BIZ kWh ENTRY'!BS69+'BIZ kWh ENTRY'!CA69+'BIZ kWh ENTRY'!CI69+'BIZ kWh ENTRY'!CQ69</f>
        <v>0</v>
      </c>
      <c r="X69" s="454">
        <f t="shared" ref="X69:X81" si="13">SUM(Q69:W69)-N69</f>
        <v>0</v>
      </c>
    </row>
    <row r="70" spans="1:24" x14ac:dyDescent="0.3">
      <c r="A70" s="607"/>
      <c r="B70" s="11" t="s">
        <v>174</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93">
        <f t="shared" si="12"/>
        <v>0</v>
      </c>
      <c r="Q70" s="238">
        <f>'BIZ kWh ENTRY'!BM70+'BIZ kWh ENTRY'!BU70+'BIZ kWh ENTRY'!CC70+'BIZ kWh ENTRY'!CK70</f>
        <v>0</v>
      </c>
      <c r="R70" s="238">
        <f>'BIZ kWh ENTRY'!BN70+'BIZ kWh ENTRY'!BV70+'BIZ kWh ENTRY'!CD70+'BIZ kWh ENTRY'!CL70</f>
        <v>0</v>
      </c>
      <c r="S70" s="238">
        <f>'BIZ kWh ENTRY'!BO70+'BIZ kWh ENTRY'!BW70+'BIZ kWh ENTRY'!CE70+'BIZ kWh ENTRY'!CM70</f>
        <v>0</v>
      </c>
      <c r="T70" s="238">
        <f>'BIZ kWh ENTRY'!BP70+'BIZ kWh ENTRY'!BX70+'BIZ kWh ENTRY'!CF70+'BIZ kWh ENTRY'!CN70</f>
        <v>0</v>
      </c>
      <c r="U70" s="238">
        <f>'BIZ kWh ENTRY'!BQ70+'BIZ kWh ENTRY'!BY70+'BIZ kWh ENTRY'!CG70+'BIZ kWh ENTRY'!CO70</f>
        <v>0</v>
      </c>
      <c r="V70" s="238">
        <f>'BIZ kWh ENTRY'!BR70+'BIZ kWh ENTRY'!BZ70+'BIZ kWh ENTRY'!CH70+'BIZ kWh ENTRY'!CP70</f>
        <v>0</v>
      </c>
      <c r="W70" s="238">
        <f>'BIZ kWh ENTRY'!BS70+'BIZ kWh ENTRY'!CA70+'BIZ kWh ENTRY'!CI70+'BIZ kWh ENTRY'!CQ70</f>
        <v>0</v>
      </c>
      <c r="X70" s="454">
        <f t="shared" si="13"/>
        <v>0</v>
      </c>
    </row>
    <row r="71" spans="1:24" x14ac:dyDescent="0.3">
      <c r="A71" s="607"/>
      <c r="B71" s="11" t="s">
        <v>175</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93">
        <f t="shared" si="12"/>
        <v>0</v>
      </c>
      <c r="Q71" s="238">
        <f>'BIZ kWh ENTRY'!BM71+'BIZ kWh ENTRY'!BU71+'BIZ kWh ENTRY'!CC71+'BIZ kWh ENTRY'!CK71</f>
        <v>0</v>
      </c>
      <c r="R71" s="238">
        <f>'BIZ kWh ENTRY'!BN71+'BIZ kWh ENTRY'!BV71+'BIZ kWh ENTRY'!CD71+'BIZ kWh ENTRY'!CL71</f>
        <v>0</v>
      </c>
      <c r="S71" s="238">
        <f>'BIZ kWh ENTRY'!BO71+'BIZ kWh ENTRY'!BW71+'BIZ kWh ENTRY'!CE71+'BIZ kWh ENTRY'!CM71</f>
        <v>0</v>
      </c>
      <c r="T71" s="238">
        <f>'BIZ kWh ENTRY'!BP71+'BIZ kWh ENTRY'!BX71+'BIZ kWh ENTRY'!CF71+'BIZ kWh ENTRY'!CN71</f>
        <v>0</v>
      </c>
      <c r="U71" s="238">
        <f>'BIZ kWh ENTRY'!BQ71+'BIZ kWh ENTRY'!BY71+'BIZ kWh ENTRY'!CG71+'BIZ kWh ENTRY'!CO71</f>
        <v>0</v>
      </c>
      <c r="V71" s="238">
        <f>'BIZ kWh ENTRY'!BR71+'BIZ kWh ENTRY'!BZ71+'BIZ kWh ENTRY'!CH71+'BIZ kWh ENTRY'!CP71</f>
        <v>0</v>
      </c>
      <c r="W71" s="238">
        <f>'BIZ kWh ENTRY'!BS71+'BIZ kWh ENTRY'!CA71+'BIZ kWh ENTRY'!CI71+'BIZ kWh ENTRY'!CQ71</f>
        <v>0</v>
      </c>
      <c r="X71" s="454">
        <f t="shared" si="13"/>
        <v>0</v>
      </c>
    </row>
    <row r="72" spans="1:24" x14ac:dyDescent="0.3">
      <c r="A72" s="607"/>
      <c r="B72" s="13" t="s">
        <v>176</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93">
        <f t="shared" si="12"/>
        <v>0</v>
      </c>
      <c r="Q72" s="238">
        <f>'BIZ kWh ENTRY'!BM72+'BIZ kWh ENTRY'!BU72+'BIZ kWh ENTRY'!CC72+'BIZ kWh ENTRY'!CK72</f>
        <v>0</v>
      </c>
      <c r="R72" s="238">
        <f>'BIZ kWh ENTRY'!BN72+'BIZ kWh ENTRY'!BV72+'BIZ kWh ENTRY'!CD72+'BIZ kWh ENTRY'!CL72</f>
        <v>0</v>
      </c>
      <c r="S72" s="238">
        <f>'BIZ kWh ENTRY'!BO72+'BIZ kWh ENTRY'!BW72+'BIZ kWh ENTRY'!CE72+'BIZ kWh ENTRY'!CM72</f>
        <v>0</v>
      </c>
      <c r="T72" s="238">
        <f>'BIZ kWh ENTRY'!BP72+'BIZ kWh ENTRY'!BX72+'BIZ kWh ENTRY'!CF72+'BIZ kWh ENTRY'!CN72</f>
        <v>0</v>
      </c>
      <c r="U72" s="238">
        <f>'BIZ kWh ENTRY'!BQ72+'BIZ kWh ENTRY'!BY72+'BIZ kWh ENTRY'!CG72+'BIZ kWh ENTRY'!CO72</f>
        <v>0</v>
      </c>
      <c r="V72" s="238">
        <f>'BIZ kWh ENTRY'!BR72+'BIZ kWh ENTRY'!BZ72+'BIZ kWh ENTRY'!CH72+'BIZ kWh ENTRY'!CP72</f>
        <v>0</v>
      </c>
      <c r="W72" s="238">
        <f>'BIZ kWh ENTRY'!BS72+'BIZ kWh ENTRY'!CA72+'BIZ kWh ENTRY'!CI72+'BIZ kWh ENTRY'!CQ72</f>
        <v>0</v>
      </c>
      <c r="X72" s="454">
        <f t="shared" si="13"/>
        <v>0</v>
      </c>
    </row>
    <row r="73" spans="1:24" x14ac:dyDescent="0.3">
      <c r="A73" s="607"/>
      <c r="B73" s="11" t="s">
        <v>177</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93">
        <f t="shared" si="12"/>
        <v>0</v>
      </c>
      <c r="Q73" s="238">
        <f>'BIZ kWh ENTRY'!BM73+'BIZ kWh ENTRY'!BU73+'BIZ kWh ENTRY'!CC73+'BIZ kWh ENTRY'!CK73</f>
        <v>0</v>
      </c>
      <c r="R73" s="238">
        <f>'BIZ kWh ENTRY'!BN73+'BIZ kWh ENTRY'!BV73+'BIZ kWh ENTRY'!CD73+'BIZ kWh ENTRY'!CL73</f>
        <v>0</v>
      </c>
      <c r="S73" s="238">
        <f>'BIZ kWh ENTRY'!BO73+'BIZ kWh ENTRY'!BW73+'BIZ kWh ENTRY'!CE73+'BIZ kWh ENTRY'!CM73</f>
        <v>0</v>
      </c>
      <c r="T73" s="238">
        <f>'BIZ kWh ENTRY'!BP73+'BIZ kWh ENTRY'!BX73+'BIZ kWh ENTRY'!CF73+'BIZ kWh ENTRY'!CN73</f>
        <v>0</v>
      </c>
      <c r="U73" s="238">
        <f>'BIZ kWh ENTRY'!BQ73+'BIZ kWh ENTRY'!BY73+'BIZ kWh ENTRY'!CG73+'BIZ kWh ENTRY'!CO73</f>
        <v>0</v>
      </c>
      <c r="V73" s="238">
        <f>'BIZ kWh ENTRY'!BR73+'BIZ kWh ENTRY'!BZ73+'BIZ kWh ENTRY'!CH73+'BIZ kWh ENTRY'!CP73</f>
        <v>0</v>
      </c>
      <c r="W73" s="238">
        <f>'BIZ kWh ENTRY'!BS73+'BIZ kWh ENTRY'!CA73+'BIZ kWh ENTRY'!CI73+'BIZ kWh ENTRY'!CQ73</f>
        <v>0</v>
      </c>
      <c r="X73" s="454">
        <f t="shared" si="13"/>
        <v>0</v>
      </c>
    </row>
    <row r="74" spans="1:24" x14ac:dyDescent="0.3">
      <c r="A74" s="607"/>
      <c r="B74" s="11" t="s">
        <v>178</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1027</v>
      </c>
      <c r="J74" s="3">
        <f>SUM('BIZ kWh ENTRY'!J74,'BIZ kWh ENTRY'!Z74,'BIZ kWh ENTRY'!AP74,'BIZ kWh ENTRY'!BF74)</f>
        <v>0</v>
      </c>
      <c r="K74" s="3">
        <f>SUM('BIZ kWh ENTRY'!K74,'BIZ kWh ENTRY'!AA74,'BIZ kWh ENTRY'!AQ74,'BIZ kWh ENTRY'!BG74)</f>
        <v>9034</v>
      </c>
      <c r="L74" s="3">
        <f>SUM('BIZ kWh ENTRY'!L74,'BIZ kWh ENTRY'!AB74,'BIZ kWh ENTRY'!AR74,'BIZ kWh ENTRY'!BH74)</f>
        <v>0</v>
      </c>
      <c r="M74" s="3">
        <f>SUM('BIZ kWh ENTRY'!M74,'BIZ kWh ENTRY'!AC74,'BIZ kWh ENTRY'!AS74,'BIZ kWh ENTRY'!BI74)</f>
        <v>0</v>
      </c>
      <c r="N74" s="3">
        <f>SUM('BIZ kWh ENTRY'!N74,'BIZ kWh ENTRY'!AD74,'BIZ kWh ENTRY'!AT74,'BIZ kWh ENTRY'!BJ74)</f>
        <v>0</v>
      </c>
      <c r="O74" s="93">
        <f t="shared" si="12"/>
        <v>10061</v>
      </c>
      <c r="Q74" s="238">
        <f>'BIZ kWh ENTRY'!BM74+'BIZ kWh ENTRY'!BU74+'BIZ kWh ENTRY'!CC74+'BIZ kWh ENTRY'!CK74</f>
        <v>0</v>
      </c>
      <c r="R74" s="238">
        <f>'BIZ kWh ENTRY'!BN74+'BIZ kWh ENTRY'!BV74+'BIZ kWh ENTRY'!CD74+'BIZ kWh ENTRY'!CL74</f>
        <v>0</v>
      </c>
      <c r="S74" s="238">
        <f>'BIZ kWh ENTRY'!BO74+'BIZ kWh ENTRY'!BW74+'BIZ kWh ENTRY'!CE74+'BIZ kWh ENTRY'!CM74</f>
        <v>0</v>
      </c>
      <c r="T74" s="238">
        <f>'BIZ kWh ENTRY'!BP74+'BIZ kWh ENTRY'!BX74+'BIZ kWh ENTRY'!CF74+'BIZ kWh ENTRY'!CN74</f>
        <v>0</v>
      </c>
      <c r="U74" s="238">
        <f>'BIZ kWh ENTRY'!BQ74+'BIZ kWh ENTRY'!BY74+'BIZ kWh ENTRY'!CG74+'BIZ kWh ENTRY'!CO74</f>
        <v>0</v>
      </c>
      <c r="V74" s="238">
        <f>'BIZ kWh ENTRY'!BR74+'BIZ kWh ENTRY'!BZ74+'BIZ kWh ENTRY'!CH74+'BIZ kWh ENTRY'!CP74</f>
        <v>0</v>
      </c>
      <c r="W74" s="238">
        <f>'BIZ kWh ENTRY'!BS74+'BIZ kWh ENTRY'!CA74+'BIZ kWh ENTRY'!CI74+'BIZ kWh ENTRY'!CQ74</f>
        <v>0</v>
      </c>
      <c r="X74" s="454">
        <f t="shared" si="13"/>
        <v>0</v>
      </c>
    </row>
    <row r="75" spans="1:24" x14ac:dyDescent="0.3">
      <c r="A75" s="607"/>
      <c r="B75" s="11" t="s">
        <v>179</v>
      </c>
      <c r="C75" s="3">
        <f>SUM('BIZ kWh ENTRY'!C75,'BIZ kWh ENTRY'!S75,'BIZ kWh ENTRY'!AI75,'BIZ kWh ENTRY'!AY75)</f>
        <v>113817</v>
      </c>
      <c r="D75" s="3">
        <f>SUM('BIZ kWh ENTRY'!D75,'BIZ kWh ENTRY'!T75,'BIZ kWh ENTRY'!AJ75,'BIZ kWh ENTRY'!AZ75)</f>
        <v>223500</v>
      </c>
      <c r="E75" s="3">
        <f>SUM('BIZ kWh ENTRY'!E75,'BIZ kWh ENTRY'!U75,'BIZ kWh ENTRY'!AK75,'BIZ kWh ENTRY'!BA75)</f>
        <v>388964</v>
      </c>
      <c r="F75" s="3">
        <f>SUM('BIZ kWh ENTRY'!F75,'BIZ kWh ENTRY'!V75,'BIZ kWh ENTRY'!AL75,'BIZ kWh ENTRY'!BB75)</f>
        <v>834284</v>
      </c>
      <c r="G75" s="3">
        <f>SUM('BIZ kWh ENTRY'!G75,'BIZ kWh ENTRY'!W75,'BIZ kWh ENTRY'!AM75,'BIZ kWh ENTRY'!BC75)</f>
        <v>645695</v>
      </c>
      <c r="H75" s="3">
        <f>SUM('BIZ kWh ENTRY'!H75,'BIZ kWh ENTRY'!X75,'BIZ kWh ENTRY'!AN75,'BIZ kWh ENTRY'!BD75)</f>
        <v>214140</v>
      </c>
      <c r="I75" s="3">
        <f>SUM('BIZ kWh ENTRY'!I75,'BIZ kWh ENTRY'!Y75,'BIZ kWh ENTRY'!AO75,'BIZ kWh ENTRY'!BE75)</f>
        <v>433978</v>
      </c>
      <c r="J75" s="3">
        <f>SUM('BIZ kWh ENTRY'!J75,'BIZ kWh ENTRY'!Z75,'BIZ kWh ENTRY'!AP75,'BIZ kWh ENTRY'!BF75)</f>
        <v>358051</v>
      </c>
      <c r="K75" s="3">
        <f>SUM('BIZ kWh ENTRY'!K75,'BIZ kWh ENTRY'!AA75,'BIZ kWh ENTRY'!AQ75,'BIZ kWh ENTRY'!BG75)</f>
        <v>481553</v>
      </c>
      <c r="L75" s="3">
        <f>SUM('BIZ kWh ENTRY'!L75,'BIZ kWh ENTRY'!AB75,'BIZ kWh ENTRY'!AR75,'BIZ kWh ENTRY'!BH75)</f>
        <v>494555</v>
      </c>
      <c r="M75" s="3">
        <f>SUM('BIZ kWh ENTRY'!M75,'BIZ kWh ENTRY'!AC75,'BIZ kWh ENTRY'!AS75,'BIZ kWh ENTRY'!BI75)</f>
        <v>319105</v>
      </c>
      <c r="N75" s="3">
        <f>SUM('BIZ kWh ENTRY'!N75,'BIZ kWh ENTRY'!AD75,'BIZ kWh ENTRY'!AT75,'BIZ kWh ENTRY'!BJ75)</f>
        <v>1046988</v>
      </c>
      <c r="O75" s="93">
        <f t="shared" si="12"/>
        <v>5554630</v>
      </c>
      <c r="Q75" s="238">
        <f>'BIZ kWh ENTRY'!BM75+'BIZ kWh ENTRY'!BU75+'BIZ kWh ENTRY'!CC75+'BIZ kWh ENTRY'!CK75</f>
        <v>687553</v>
      </c>
      <c r="R75" s="238">
        <f>'BIZ kWh ENTRY'!BN75+'BIZ kWh ENTRY'!BV75+'BIZ kWh ENTRY'!CD75+'BIZ kWh ENTRY'!CL75</f>
        <v>359435</v>
      </c>
      <c r="S75" s="238">
        <f>'BIZ kWh ENTRY'!BO75+'BIZ kWh ENTRY'!BW75+'BIZ kWh ENTRY'!CE75+'BIZ kWh ENTRY'!CM75</f>
        <v>0</v>
      </c>
      <c r="T75" s="238">
        <f>'BIZ kWh ENTRY'!BP75+'BIZ kWh ENTRY'!BX75+'BIZ kWh ENTRY'!CF75+'BIZ kWh ENTRY'!CN75</f>
        <v>0</v>
      </c>
      <c r="U75" s="238">
        <f>'BIZ kWh ENTRY'!BQ75+'BIZ kWh ENTRY'!BY75+'BIZ kWh ENTRY'!CG75+'BIZ kWh ENTRY'!CO75</f>
        <v>0</v>
      </c>
      <c r="V75" s="238">
        <f>'BIZ kWh ENTRY'!BR75+'BIZ kWh ENTRY'!BZ75+'BIZ kWh ENTRY'!CH75+'BIZ kWh ENTRY'!CP75</f>
        <v>0</v>
      </c>
      <c r="W75" s="238">
        <f>'BIZ kWh ENTRY'!BS75+'BIZ kWh ENTRY'!CA75+'BIZ kWh ENTRY'!CI75+'BIZ kWh ENTRY'!CQ75</f>
        <v>0</v>
      </c>
      <c r="X75" s="454">
        <f t="shared" si="13"/>
        <v>0</v>
      </c>
    </row>
    <row r="76" spans="1:24" x14ac:dyDescent="0.3">
      <c r="A76" s="607"/>
      <c r="B76" s="11" t="s">
        <v>180</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93">
        <f t="shared" si="12"/>
        <v>0</v>
      </c>
      <c r="Q76" s="238">
        <f>'BIZ kWh ENTRY'!BM76+'BIZ kWh ENTRY'!BU76+'BIZ kWh ENTRY'!CC76+'BIZ kWh ENTRY'!CK76</f>
        <v>0</v>
      </c>
      <c r="R76" s="238">
        <f>'BIZ kWh ENTRY'!BN76+'BIZ kWh ENTRY'!BV76+'BIZ kWh ENTRY'!CD76+'BIZ kWh ENTRY'!CL76</f>
        <v>0</v>
      </c>
      <c r="S76" s="238">
        <f>'BIZ kWh ENTRY'!BO76+'BIZ kWh ENTRY'!BW76+'BIZ kWh ENTRY'!CE76+'BIZ kWh ENTRY'!CM76</f>
        <v>0</v>
      </c>
      <c r="T76" s="238">
        <f>'BIZ kWh ENTRY'!BP76+'BIZ kWh ENTRY'!BX76+'BIZ kWh ENTRY'!CF76+'BIZ kWh ENTRY'!CN76</f>
        <v>0</v>
      </c>
      <c r="U76" s="238">
        <f>'BIZ kWh ENTRY'!BQ76+'BIZ kWh ENTRY'!BY76+'BIZ kWh ENTRY'!CG76+'BIZ kWh ENTRY'!CO76</f>
        <v>0</v>
      </c>
      <c r="V76" s="238">
        <f>'BIZ kWh ENTRY'!BR76+'BIZ kWh ENTRY'!BZ76+'BIZ kWh ENTRY'!CH76+'BIZ kWh ENTRY'!CP76</f>
        <v>0</v>
      </c>
      <c r="W76" s="238">
        <f>'BIZ kWh ENTRY'!BS76+'BIZ kWh ENTRY'!CA76+'BIZ kWh ENTRY'!CI76+'BIZ kWh ENTRY'!CQ76</f>
        <v>0</v>
      </c>
      <c r="X76" s="454">
        <f t="shared" si="13"/>
        <v>0</v>
      </c>
    </row>
    <row r="77" spans="1:24" x14ac:dyDescent="0.3">
      <c r="A77" s="607"/>
      <c r="B77" s="11" t="s">
        <v>181</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93">
        <f t="shared" si="12"/>
        <v>0</v>
      </c>
      <c r="Q77" s="238">
        <f>'BIZ kWh ENTRY'!BM77+'BIZ kWh ENTRY'!BU77+'BIZ kWh ENTRY'!CC77+'BIZ kWh ENTRY'!CK77</f>
        <v>0</v>
      </c>
      <c r="R77" s="238">
        <f>'BIZ kWh ENTRY'!BN77+'BIZ kWh ENTRY'!BV77+'BIZ kWh ENTRY'!CD77+'BIZ kWh ENTRY'!CL77</f>
        <v>0</v>
      </c>
      <c r="S77" s="238">
        <f>'BIZ kWh ENTRY'!BO77+'BIZ kWh ENTRY'!BW77+'BIZ kWh ENTRY'!CE77+'BIZ kWh ENTRY'!CM77</f>
        <v>0</v>
      </c>
      <c r="T77" s="238">
        <f>'BIZ kWh ENTRY'!BP77+'BIZ kWh ENTRY'!BX77+'BIZ kWh ENTRY'!CF77+'BIZ kWh ENTRY'!CN77</f>
        <v>0</v>
      </c>
      <c r="U77" s="238">
        <f>'BIZ kWh ENTRY'!BQ77+'BIZ kWh ENTRY'!BY77+'BIZ kWh ENTRY'!CG77+'BIZ kWh ENTRY'!CO77</f>
        <v>0</v>
      </c>
      <c r="V77" s="238">
        <f>'BIZ kWh ENTRY'!BR77+'BIZ kWh ENTRY'!BZ77+'BIZ kWh ENTRY'!CH77+'BIZ kWh ENTRY'!CP77</f>
        <v>0</v>
      </c>
      <c r="W77" s="238">
        <f>'BIZ kWh ENTRY'!BS77+'BIZ kWh ENTRY'!CA77+'BIZ kWh ENTRY'!CI77+'BIZ kWh ENTRY'!CQ77</f>
        <v>0</v>
      </c>
      <c r="X77" s="454">
        <f t="shared" si="13"/>
        <v>0</v>
      </c>
    </row>
    <row r="78" spans="1:24" x14ac:dyDescent="0.3">
      <c r="A78" s="607"/>
      <c r="B78" s="11" t="s">
        <v>182</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93">
        <f t="shared" si="12"/>
        <v>0</v>
      </c>
      <c r="Q78" s="238">
        <f>'BIZ kWh ENTRY'!BM78+'BIZ kWh ENTRY'!BU78+'BIZ kWh ENTRY'!CC78+'BIZ kWh ENTRY'!CK78</f>
        <v>0</v>
      </c>
      <c r="R78" s="238">
        <f>'BIZ kWh ENTRY'!BN78+'BIZ kWh ENTRY'!BV78+'BIZ kWh ENTRY'!CD78+'BIZ kWh ENTRY'!CL78</f>
        <v>0</v>
      </c>
      <c r="S78" s="238">
        <f>'BIZ kWh ENTRY'!BO78+'BIZ kWh ENTRY'!BW78+'BIZ kWh ENTRY'!CE78+'BIZ kWh ENTRY'!CM78</f>
        <v>0</v>
      </c>
      <c r="T78" s="238">
        <f>'BIZ kWh ENTRY'!BP78+'BIZ kWh ENTRY'!BX78+'BIZ kWh ENTRY'!CF78+'BIZ kWh ENTRY'!CN78</f>
        <v>0</v>
      </c>
      <c r="U78" s="238">
        <f>'BIZ kWh ENTRY'!BQ78+'BIZ kWh ENTRY'!BY78+'BIZ kWh ENTRY'!CG78+'BIZ kWh ENTRY'!CO78</f>
        <v>0</v>
      </c>
      <c r="V78" s="238">
        <f>'BIZ kWh ENTRY'!BR78+'BIZ kWh ENTRY'!BZ78+'BIZ kWh ENTRY'!CH78+'BIZ kWh ENTRY'!CP78</f>
        <v>0</v>
      </c>
      <c r="W78" s="238">
        <f>'BIZ kWh ENTRY'!BS78+'BIZ kWh ENTRY'!CA78+'BIZ kWh ENTRY'!CI78+'BIZ kWh ENTRY'!CQ78</f>
        <v>0</v>
      </c>
      <c r="X78" s="454">
        <f t="shared" si="13"/>
        <v>0</v>
      </c>
    </row>
    <row r="79" spans="1:24" x14ac:dyDescent="0.3">
      <c r="A79" s="607"/>
      <c r="B79" s="11" t="s">
        <v>183</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93">
        <f t="shared" si="12"/>
        <v>0</v>
      </c>
      <c r="Q79" s="238">
        <f>'BIZ kWh ENTRY'!BM79+'BIZ kWh ENTRY'!BU79+'BIZ kWh ENTRY'!CC79+'BIZ kWh ENTRY'!CK79</f>
        <v>0</v>
      </c>
      <c r="R79" s="238">
        <f>'BIZ kWh ENTRY'!BN79+'BIZ kWh ENTRY'!BV79+'BIZ kWh ENTRY'!CD79+'BIZ kWh ENTRY'!CL79</f>
        <v>0</v>
      </c>
      <c r="S79" s="238">
        <f>'BIZ kWh ENTRY'!BO79+'BIZ kWh ENTRY'!BW79+'BIZ kWh ENTRY'!CE79+'BIZ kWh ENTRY'!CM79</f>
        <v>0</v>
      </c>
      <c r="T79" s="238">
        <f>'BIZ kWh ENTRY'!BP79+'BIZ kWh ENTRY'!BX79+'BIZ kWh ENTRY'!CF79+'BIZ kWh ENTRY'!CN79</f>
        <v>0</v>
      </c>
      <c r="U79" s="238">
        <f>'BIZ kWh ENTRY'!BQ79+'BIZ kWh ENTRY'!BY79+'BIZ kWh ENTRY'!CG79+'BIZ kWh ENTRY'!CO79</f>
        <v>0</v>
      </c>
      <c r="V79" s="238">
        <f>'BIZ kWh ENTRY'!BR79+'BIZ kWh ENTRY'!BZ79+'BIZ kWh ENTRY'!CH79+'BIZ kWh ENTRY'!CP79</f>
        <v>0</v>
      </c>
      <c r="W79" s="238">
        <f>'BIZ kWh ENTRY'!BS79+'BIZ kWh ENTRY'!CA79+'BIZ kWh ENTRY'!CI79+'BIZ kWh ENTRY'!CQ79</f>
        <v>0</v>
      </c>
      <c r="X79" s="454">
        <f t="shared" si="13"/>
        <v>0</v>
      </c>
    </row>
    <row r="80" spans="1:24" ht="15" thickBot="1" x14ac:dyDescent="0.35">
      <c r="A80" s="608"/>
      <c r="B80" s="11" t="s">
        <v>184</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93">
        <f t="shared" si="12"/>
        <v>0</v>
      </c>
      <c r="Q80" s="238">
        <f>'BIZ kWh ENTRY'!BM80+'BIZ kWh ENTRY'!BU80+'BIZ kWh ENTRY'!CC80+'BIZ kWh ENTRY'!CK80</f>
        <v>0</v>
      </c>
      <c r="R80" s="238">
        <f>'BIZ kWh ENTRY'!BN80+'BIZ kWh ENTRY'!BV80+'BIZ kWh ENTRY'!CD80+'BIZ kWh ENTRY'!CL80</f>
        <v>0</v>
      </c>
      <c r="S80" s="238">
        <f>'BIZ kWh ENTRY'!BO80+'BIZ kWh ENTRY'!BW80+'BIZ kWh ENTRY'!CE80+'BIZ kWh ENTRY'!CM80</f>
        <v>0</v>
      </c>
      <c r="T80" s="238">
        <f>'BIZ kWh ENTRY'!BP80+'BIZ kWh ENTRY'!BX80+'BIZ kWh ENTRY'!CF80+'BIZ kWh ENTRY'!CN80</f>
        <v>0</v>
      </c>
      <c r="U80" s="238">
        <f>'BIZ kWh ENTRY'!BQ80+'BIZ kWh ENTRY'!BY80+'BIZ kWh ENTRY'!CG80+'BIZ kWh ENTRY'!CO80</f>
        <v>0</v>
      </c>
      <c r="V80" s="238">
        <f>'BIZ kWh ENTRY'!BR80+'BIZ kWh ENTRY'!BZ80+'BIZ kWh ENTRY'!CH80+'BIZ kWh ENTRY'!CP80</f>
        <v>0</v>
      </c>
      <c r="W80" s="238">
        <f>'BIZ kWh ENTRY'!BS80+'BIZ kWh ENTRY'!CA80+'BIZ kWh ENTRY'!CI80+'BIZ kWh ENTRY'!CQ80</f>
        <v>0</v>
      </c>
      <c r="X80" s="454">
        <f t="shared" si="13"/>
        <v>0</v>
      </c>
    </row>
    <row r="81" spans="1:24" ht="15" thickBot="1" x14ac:dyDescent="0.35">
      <c r="A81" s="97"/>
      <c r="B81" s="251" t="s">
        <v>139</v>
      </c>
      <c r="C81" s="252">
        <f t="shared" ref="C81:N81" si="14">SUM(C68:C80)</f>
        <v>113817</v>
      </c>
      <c r="D81" s="252">
        <f t="shared" si="14"/>
        <v>223500</v>
      </c>
      <c r="E81" s="252">
        <f t="shared" si="14"/>
        <v>388964</v>
      </c>
      <c r="F81" s="252">
        <f t="shared" si="14"/>
        <v>834284</v>
      </c>
      <c r="G81" s="252">
        <f t="shared" si="14"/>
        <v>645695</v>
      </c>
      <c r="H81" s="252">
        <f t="shared" si="14"/>
        <v>214140</v>
      </c>
      <c r="I81" s="252">
        <f t="shared" si="14"/>
        <v>435005</v>
      </c>
      <c r="J81" s="252">
        <f t="shared" si="14"/>
        <v>358051</v>
      </c>
      <c r="K81" s="252">
        <f t="shared" si="14"/>
        <v>490587</v>
      </c>
      <c r="L81" s="252">
        <f t="shared" si="14"/>
        <v>494555</v>
      </c>
      <c r="M81" s="252">
        <f t="shared" si="14"/>
        <v>319105</v>
      </c>
      <c r="N81" s="252">
        <f t="shared" si="14"/>
        <v>1046988</v>
      </c>
      <c r="O81" s="96">
        <f t="shared" si="12"/>
        <v>5564691</v>
      </c>
      <c r="Q81" s="238">
        <f>'BIZ kWh ENTRY'!BM81+'BIZ kWh ENTRY'!BU81+'BIZ kWh ENTRY'!CC81+'BIZ kWh ENTRY'!CK81</f>
        <v>687553</v>
      </c>
      <c r="R81" s="238">
        <f>'BIZ kWh ENTRY'!BN81+'BIZ kWh ENTRY'!BV81+'BIZ kWh ENTRY'!CD81+'BIZ kWh ENTRY'!CL81</f>
        <v>359435</v>
      </c>
      <c r="S81" s="238">
        <f>'BIZ kWh ENTRY'!BO81+'BIZ kWh ENTRY'!BW81+'BIZ kWh ENTRY'!CE81+'BIZ kWh ENTRY'!CM81</f>
        <v>0</v>
      </c>
      <c r="T81" s="238">
        <f>'BIZ kWh ENTRY'!BP81+'BIZ kWh ENTRY'!BX81+'BIZ kWh ENTRY'!CF81+'BIZ kWh ENTRY'!CN81</f>
        <v>0</v>
      </c>
      <c r="U81" s="238">
        <f>'BIZ kWh ENTRY'!BQ81+'BIZ kWh ENTRY'!BY81+'BIZ kWh ENTRY'!CG81+'BIZ kWh ENTRY'!CO81</f>
        <v>0</v>
      </c>
      <c r="V81" s="238">
        <f>'BIZ kWh ENTRY'!BR81+'BIZ kWh ENTRY'!BZ81+'BIZ kWh ENTRY'!CH81+'BIZ kWh ENTRY'!CP81</f>
        <v>0</v>
      </c>
      <c r="W81" s="238">
        <f>'BIZ kWh ENTRY'!BS81+'BIZ kWh ENTRY'!CA81+'BIZ kWh ENTRY'!CI81+'BIZ kWh ENTRY'!CQ81</f>
        <v>0</v>
      </c>
      <c r="X81" s="454">
        <f t="shared" si="13"/>
        <v>0</v>
      </c>
    </row>
    <row r="82" spans="1:24" ht="21.6" thickBot="1" x14ac:dyDescent="0.45">
      <c r="A82" s="99"/>
    </row>
    <row r="83" spans="1:24" ht="21.6" thickBot="1" x14ac:dyDescent="0.45">
      <c r="A83" s="99"/>
      <c r="B83" s="247" t="s">
        <v>117</v>
      </c>
      <c r="C83" s="248">
        <v>43850</v>
      </c>
      <c r="D83" s="248">
        <v>43882</v>
      </c>
      <c r="E83" s="248">
        <v>43914</v>
      </c>
      <c r="F83" s="248">
        <v>43946</v>
      </c>
      <c r="G83" s="248">
        <v>43978</v>
      </c>
      <c r="H83" s="248">
        <v>44010</v>
      </c>
      <c r="I83" s="248">
        <v>44042</v>
      </c>
      <c r="J83" s="248">
        <v>44074</v>
      </c>
      <c r="K83" s="248">
        <v>44076</v>
      </c>
      <c r="L83" s="248">
        <v>44107</v>
      </c>
      <c r="M83" s="248">
        <v>44140</v>
      </c>
      <c r="N83" s="248" t="s">
        <v>126</v>
      </c>
      <c r="O83" s="249" t="s">
        <v>44</v>
      </c>
      <c r="Q83" s="48">
        <v>44166</v>
      </c>
      <c r="R83" s="48">
        <v>44197</v>
      </c>
      <c r="S83" s="48">
        <v>44228</v>
      </c>
      <c r="T83" s="48">
        <v>44256</v>
      </c>
      <c r="U83" s="48">
        <v>44287</v>
      </c>
      <c r="V83" s="48">
        <v>44317</v>
      </c>
      <c r="W83" s="48">
        <v>44348</v>
      </c>
      <c r="X83" s="229" t="s">
        <v>105</v>
      </c>
    </row>
    <row r="84" spans="1:24" ht="15" customHeight="1" x14ac:dyDescent="0.3">
      <c r="A84" s="597" t="s">
        <v>189</v>
      </c>
      <c r="B84" s="11" t="s">
        <v>172</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0</v>
      </c>
      <c r="M84" s="3">
        <f>SUM('BIZ kWh ENTRY'!M84,'BIZ kWh ENTRY'!AC84,'BIZ kWh ENTRY'!AS84,'BIZ kWh ENTRY'!BI84)</f>
        <v>0</v>
      </c>
      <c r="N84" s="3">
        <f>SUM('BIZ kWh ENTRY'!N84,'BIZ kWh ENTRY'!AD84,'BIZ kWh ENTRY'!AT84,'BIZ kWh ENTRY'!BJ84)</f>
        <v>0</v>
      </c>
      <c r="O84" s="93">
        <f t="shared" ref="O84:O97" si="15">SUM(C84:N84)</f>
        <v>0</v>
      </c>
      <c r="Q84" s="238">
        <f>'BIZ kWh ENTRY'!BM84+'BIZ kWh ENTRY'!BU84+'BIZ kWh ENTRY'!CC84+'BIZ kWh ENTRY'!CK84</f>
        <v>0</v>
      </c>
      <c r="R84" s="238">
        <f>'BIZ kWh ENTRY'!BN84+'BIZ kWh ENTRY'!BV84+'BIZ kWh ENTRY'!CD84+'BIZ kWh ENTRY'!CL84</f>
        <v>0</v>
      </c>
      <c r="S84" s="238">
        <f>'BIZ kWh ENTRY'!BO84+'BIZ kWh ENTRY'!BW84+'BIZ kWh ENTRY'!CE84+'BIZ kWh ENTRY'!CM84</f>
        <v>0</v>
      </c>
      <c r="T84" s="238">
        <f>'BIZ kWh ENTRY'!BP84+'BIZ kWh ENTRY'!BX84+'BIZ kWh ENTRY'!CF84+'BIZ kWh ENTRY'!CN84</f>
        <v>0</v>
      </c>
      <c r="U84" s="238">
        <f>'BIZ kWh ENTRY'!BQ84+'BIZ kWh ENTRY'!BY84+'BIZ kWh ENTRY'!CG84+'BIZ kWh ENTRY'!CO84</f>
        <v>0</v>
      </c>
      <c r="V84" s="238">
        <f>'BIZ kWh ENTRY'!BR84+'BIZ kWh ENTRY'!BZ84+'BIZ kWh ENTRY'!CH84+'BIZ kWh ENTRY'!CP84</f>
        <v>0</v>
      </c>
      <c r="W84" s="238">
        <f>'BIZ kWh ENTRY'!BS84+'BIZ kWh ENTRY'!CA84+'BIZ kWh ENTRY'!CI84+'BIZ kWh ENTRY'!CQ84</f>
        <v>0</v>
      </c>
      <c r="X84" s="454">
        <f>SUM(Q84:W84)-N84</f>
        <v>0</v>
      </c>
    </row>
    <row r="85" spans="1:24" x14ac:dyDescent="0.3">
      <c r="A85" s="598"/>
      <c r="B85" s="13" t="s">
        <v>173</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93">
        <f t="shared" si="15"/>
        <v>0</v>
      </c>
      <c r="Q85" s="238">
        <f>'BIZ kWh ENTRY'!BM85+'BIZ kWh ENTRY'!BU85+'BIZ kWh ENTRY'!CC85+'BIZ kWh ENTRY'!CK85</f>
        <v>0</v>
      </c>
      <c r="R85" s="238">
        <f>'BIZ kWh ENTRY'!BN85+'BIZ kWh ENTRY'!BV85+'BIZ kWh ENTRY'!CD85+'BIZ kWh ENTRY'!CL85</f>
        <v>0</v>
      </c>
      <c r="S85" s="238">
        <f>'BIZ kWh ENTRY'!BO85+'BIZ kWh ENTRY'!BW85+'BIZ kWh ENTRY'!CE85+'BIZ kWh ENTRY'!CM85</f>
        <v>0</v>
      </c>
      <c r="T85" s="238">
        <f>'BIZ kWh ENTRY'!BP85+'BIZ kWh ENTRY'!BX85+'BIZ kWh ENTRY'!CF85+'BIZ kWh ENTRY'!CN85</f>
        <v>0</v>
      </c>
      <c r="U85" s="238">
        <f>'BIZ kWh ENTRY'!BQ85+'BIZ kWh ENTRY'!BY85+'BIZ kWh ENTRY'!CG85+'BIZ kWh ENTRY'!CO85</f>
        <v>0</v>
      </c>
      <c r="V85" s="238">
        <f>'BIZ kWh ENTRY'!BR85+'BIZ kWh ENTRY'!BZ85+'BIZ kWh ENTRY'!CH85+'BIZ kWh ENTRY'!CP85</f>
        <v>0</v>
      </c>
      <c r="W85" s="238">
        <f>'BIZ kWh ENTRY'!BS85+'BIZ kWh ENTRY'!CA85+'BIZ kWh ENTRY'!CI85+'BIZ kWh ENTRY'!CQ85</f>
        <v>0</v>
      </c>
      <c r="X85" s="454">
        <f t="shared" ref="X85:X97" si="16">SUM(Q85:W85)-N85</f>
        <v>0</v>
      </c>
    </row>
    <row r="86" spans="1:24" x14ac:dyDescent="0.3">
      <c r="A86" s="598"/>
      <c r="B86" s="11" t="s">
        <v>174</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4438</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4438</v>
      </c>
      <c r="O86" s="93">
        <f t="shared" si="15"/>
        <v>8876</v>
      </c>
      <c r="Q86" s="238">
        <f>'BIZ kWh ENTRY'!BM86+'BIZ kWh ENTRY'!BU86+'BIZ kWh ENTRY'!CC86+'BIZ kWh ENTRY'!CK86</f>
        <v>0</v>
      </c>
      <c r="R86" s="238">
        <f>'BIZ kWh ENTRY'!BN86+'BIZ kWh ENTRY'!BV86+'BIZ kWh ENTRY'!CD86+'BIZ kWh ENTRY'!CL86</f>
        <v>4438</v>
      </c>
      <c r="S86" s="238">
        <f>'BIZ kWh ENTRY'!BO86+'BIZ kWh ENTRY'!BW86+'BIZ kWh ENTRY'!CE86+'BIZ kWh ENTRY'!CM86</f>
        <v>0</v>
      </c>
      <c r="T86" s="238">
        <f>'BIZ kWh ENTRY'!BP86+'BIZ kWh ENTRY'!BX86+'BIZ kWh ENTRY'!CF86+'BIZ kWh ENTRY'!CN86</f>
        <v>0</v>
      </c>
      <c r="U86" s="238">
        <f>'BIZ kWh ENTRY'!BQ86+'BIZ kWh ENTRY'!BY86+'BIZ kWh ENTRY'!CG86+'BIZ kWh ENTRY'!CO86</f>
        <v>0</v>
      </c>
      <c r="V86" s="238">
        <f>'BIZ kWh ENTRY'!BR86+'BIZ kWh ENTRY'!BZ86+'BIZ kWh ENTRY'!CH86+'BIZ kWh ENTRY'!CP86</f>
        <v>0</v>
      </c>
      <c r="W86" s="238">
        <f>'BIZ kWh ENTRY'!BS86+'BIZ kWh ENTRY'!CA86+'BIZ kWh ENTRY'!CI86+'BIZ kWh ENTRY'!CQ86</f>
        <v>0</v>
      </c>
      <c r="X86" s="454">
        <f t="shared" si="16"/>
        <v>0</v>
      </c>
    </row>
    <row r="87" spans="1:24" x14ac:dyDescent="0.3">
      <c r="A87" s="598"/>
      <c r="B87" s="11" t="s">
        <v>175</v>
      </c>
      <c r="C87" s="3">
        <f>SUM('BIZ kWh ENTRY'!C87,'BIZ kWh ENTRY'!S87,'BIZ kWh ENTRY'!AI87,'BIZ kWh ENTRY'!AY87)</f>
        <v>17980</v>
      </c>
      <c r="D87" s="3">
        <f>SUM('BIZ kWh ENTRY'!D87,'BIZ kWh ENTRY'!T87,'BIZ kWh ENTRY'!AJ87,'BIZ kWh ENTRY'!AZ87)</f>
        <v>2464</v>
      </c>
      <c r="E87" s="3">
        <f>SUM('BIZ kWh ENTRY'!E87,'BIZ kWh ENTRY'!U87,'BIZ kWh ENTRY'!AK87,'BIZ kWh ENTRY'!BA87)</f>
        <v>34650</v>
      </c>
      <c r="F87" s="3">
        <f>SUM('BIZ kWh ENTRY'!F87,'BIZ kWh ENTRY'!V87,'BIZ kWh ENTRY'!AL87,'BIZ kWh ENTRY'!BB87)</f>
        <v>17451</v>
      </c>
      <c r="G87" s="3">
        <f>SUM('BIZ kWh ENTRY'!G87,'BIZ kWh ENTRY'!W87,'BIZ kWh ENTRY'!AM87,'BIZ kWh ENTRY'!BC87)</f>
        <v>52708</v>
      </c>
      <c r="H87" s="3">
        <f>SUM('BIZ kWh ENTRY'!H87,'BIZ kWh ENTRY'!X87,'BIZ kWh ENTRY'!AN87,'BIZ kWh ENTRY'!BD87)</f>
        <v>6923</v>
      </c>
      <c r="I87" s="3">
        <f>SUM('BIZ kWh ENTRY'!I87,'BIZ kWh ENTRY'!Y87,'BIZ kWh ENTRY'!AO87,'BIZ kWh ENTRY'!BE87)</f>
        <v>101914</v>
      </c>
      <c r="J87" s="3">
        <f>SUM('BIZ kWh ENTRY'!J87,'BIZ kWh ENTRY'!Z87,'BIZ kWh ENTRY'!AP87,'BIZ kWh ENTRY'!BF87)</f>
        <v>77788</v>
      </c>
      <c r="K87" s="3">
        <f>SUM('BIZ kWh ENTRY'!K87,'BIZ kWh ENTRY'!AA87,'BIZ kWh ENTRY'!AQ87,'BIZ kWh ENTRY'!BG87)</f>
        <v>241877</v>
      </c>
      <c r="L87" s="3">
        <f>SUM('BIZ kWh ENTRY'!L87,'BIZ kWh ENTRY'!AB87,'BIZ kWh ENTRY'!AR87,'BIZ kWh ENTRY'!BH87)</f>
        <v>663954</v>
      </c>
      <c r="M87" s="3">
        <f>SUM('BIZ kWh ENTRY'!M87,'BIZ kWh ENTRY'!AC87,'BIZ kWh ENTRY'!AS87,'BIZ kWh ENTRY'!BI87)</f>
        <v>478416</v>
      </c>
      <c r="N87" s="3">
        <f>SUM('BIZ kWh ENTRY'!N87,'BIZ kWh ENTRY'!AD87,'BIZ kWh ENTRY'!AT87,'BIZ kWh ENTRY'!BJ87)</f>
        <v>929454</v>
      </c>
      <c r="O87" s="93">
        <f t="shared" si="15"/>
        <v>2625579</v>
      </c>
      <c r="Q87" s="238">
        <f>'BIZ kWh ENTRY'!BM87+'BIZ kWh ENTRY'!BU87+'BIZ kWh ENTRY'!CC87+'BIZ kWh ENTRY'!CK87</f>
        <v>153007</v>
      </c>
      <c r="R87" s="238">
        <f>'BIZ kWh ENTRY'!BN87+'BIZ kWh ENTRY'!BV87+'BIZ kWh ENTRY'!CD87+'BIZ kWh ENTRY'!CL87</f>
        <v>776447</v>
      </c>
      <c r="S87" s="238">
        <f>'BIZ kWh ENTRY'!BO87+'BIZ kWh ENTRY'!BW87+'BIZ kWh ENTRY'!CE87+'BIZ kWh ENTRY'!CM87</f>
        <v>0</v>
      </c>
      <c r="T87" s="238">
        <f>'BIZ kWh ENTRY'!BP87+'BIZ kWh ENTRY'!BX87+'BIZ kWh ENTRY'!CF87+'BIZ kWh ENTRY'!CN87</f>
        <v>0</v>
      </c>
      <c r="U87" s="238">
        <f>'BIZ kWh ENTRY'!BQ87+'BIZ kWh ENTRY'!BY87+'BIZ kWh ENTRY'!CG87+'BIZ kWh ENTRY'!CO87</f>
        <v>0</v>
      </c>
      <c r="V87" s="238">
        <f>'BIZ kWh ENTRY'!BR87+'BIZ kWh ENTRY'!BZ87+'BIZ kWh ENTRY'!CH87+'BIZ kWh ENTRY'!CP87</f>
        <v>0</v>
      </c>
      <c r="W87" s="238">
        <f>'BIZ kWh ENTRY'!BS87+'BIZ kWh ENTRY'!CA87+'BIZ kWh ENTRY'!CI87+'BIZ kWh ENTRY'!CQ87</f>
        <v>0</v>
      </c>
      <c r="X87" s="454">
        <f t="shared" si="16"/>
        <v>0</v>
      </c>
    </row>
    <row r="88" spans="1:24" x14ac:dyDescent="0.3">
      <c r="A88" s="598"/>
      <c r="B88" s="13" t="s">
        <v>176</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148172</v>
      </c>
      <c r="M88" s="3">
        <f>SUM('BIZ kWh ENTRY'!M88,'BIZ kWh ENTRY'!AC88,'BIZ kWh ENTRY'!AS88,'BIZ kWh ENTRY'!BI88)</f>
        <v>-148172</v>
      </c>
      <c r="N88" s="3">
        <f>SUM('BIZ kWh ENTRY'!N88,'BIZ kWh ENTRY'!AD88,'BIZ kWh ENTRY'!AT88,'BIZ kWh ENTRY'!BJ88)</f>
        <v>39227</v>
      </c>
      <c r="O88" s="93">
        <f t="shared" si="15"/>
        <v>39227</v>
      </c>
      <c r="Q88" s="238">
        <f>'BIZ kWh ENTRY'!BM88+'BIZ kWh ENTRY'!BU88+'BIZ kWh ENTRY'!CC88+'BIZ kWh ENTRY'!CK88</f>
        <v>8993</v>
      </c>
      <c r="R88" s="238">
        <f>'BIZ kWh ENTRY'!BN88+'BIZ kWh ENTRY'!BV88+'BIZ kWh ENTRY'!CD88+'BIZ kWh ENTRY'!CL88</f>
        <v>30234</v>
      </c>
      <c r="S88" s="238">
        <f>'BIZ kWh ENTRY'!BO88+'BIZ kWh ENTRY'!BW88+'BIZ kWh ENTRY'!CE88+'BIZ kWh ENTRY'!CM88</f>
        <v>0</v>
      </c>
      <c r="T88" s="238">
        <f>'BIZ kWh ENTRY'!BP88+'BIZ kWh ENTRY'!BX88+'BIZ kWh ENTRY'!CF88+'BIZ kWh ENTRY'!CN88</f>
        <v>0</v>
      </c>
      <c r="U88" s="238">
        <f>'BIZ kWh ENTRY'!BQ88+'BIZ kWh ENTRY'!BY88+'BIZ kWh ENTRY'!CG88+'BIZ kWh ENTRY'!CO88</f>
        <v>0</v>
      </c>
      <c r="V88" s="238">
        <f>'BIZ kWh ENTRY'!BR88+'BIZ kWh ENTRY'!BZ88+'BIZ kWh ENTRY'!CH88+'BIZ kWh ENTRY'!CP88</f>
        <v>0</v>
      </c>
      <c r="W88" s="238">
        <f>'BIZ kWh ENTRY'!BS88+'BIZ kWh ENTRY'!CA88+'BIZ kWh ENTRY'!CI88+'BIZ kWh ENTRY'!CQ88</f>
        <v>0</v>
      </c>
      <c r="X88" s="454">
        <f t="shared" si="16"/>
        <v>0</v>
      </c>
    </row>
    <row r="89" spans="1:24" x14ac:dyDescent="0.3">
      <c r="A89" s="598"/>
      <c r="B89" s="11" t="s">
        <v>177</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93">
        <f t="shared" si="15"/>
        <v>0</v>
      </c>
      <c r="Q89" s="238">
        <f>'BIZ kWh ENTRY'!BM89+'BIZ kWh ENTRY'!BU89+'BIZ kWh ENTRY'!CC89+'BIZ kWh ENTRY'!CK89</f>
        <v>0</v>
      </c>
      <c r="R89" s="238">
        <f>'BIZ kWh ENTRY'!BN89+'BIZ kWh ENTRY'!BV89+'BIZ kWh ENTRY'!CD89+'BIZ kWh ENTRY'!CL89</f>
        <v>0</v>
      </c>
      <c r="S89" s="238">
        <f>'BIZ kWh ENTRY'!BO89+'BIZ kWh ENTRY'!BW89+'BIZ kWh ENTRY'!CE89+'BIZ kWh ENTRY'!CM89</f>
        <v>0</v>
      </c>
      <c r="T89" s="238">
        <f>'BIZ kWh ENTRY'!BP89+'BIZ kWh ENTRY'!BX89+'BIZ kWh ENTRY'!CF89+'BIZ kWh ENTRY'!CN89</f>
        <v>0</v>
      </c>
      <c r="U89" s="238">
        <f>'BIZ kWh ENTRY'!BQ89+'BIZ kWh ENTRY'!BY89+'BIZ kWh ENTRY'!CG89+'BIZ kWh ENTRY'!CO89</f>
        <v>0</v>
      </c>
      <c r="V89" s="238">
        <f>'BIZ kWh ENTRY'!BR89+'BIZ kWh ENTRY'!BZ89+'BIZ kWh ENTRY'!CH89+'BIZ kWh ENTRY'!CP89</f>
        <v>0</v>
      </c>
      <c r="W89" s="238">
        <f>'BIZ kWh ENTRY'!BS89+'BIZ kWh ENTRY'!CA89+'BIZ kWh ENTRY'!CI89+'BIZ kWh ENTRY'!CQ89</f>
        <v>0</v>
      </c>
      <c r="X89" s="454">
        <f t="shared" si="16"/>
        <v>0</v>
      </c>
    </row>
    <row r="90" spans="1:24" x14ac:dyDescent="0.3">
      <c r="A90" s="598"/>
      <c r="B90" s="11" t="s">
        <v>178</v>
      </c>
      <c r="C90" s="3">
        <f>SUM('BIZ kWh ENTRY'!C90,'BIZ kWh ENTRY'!S90,'BIZ kWh ENTRY'!AI90,'BIZ kWh ENTRY'!AY90)</f>
        <v>0</v>
      </c>
      <c r="D90" s="3">
        <f>SUM('BIZ kWh ENTRY'!D90,'BIZ kWh ENTRY'!T90,'BIZ kWh ENTRY'!AJ90,'BIZ kWh ENTRY'!AZ90)</f>
        <v>18794</v>
      </c>
      <c r="E90" s="3">
        <f>SUM('BIZ kWh ENTRY'!E90,'BIZ kWh ENTRY'!U90,'BIZ kWh ENTRY'!AK90,'BIZ kWh ENTRY'!BA90)</f>
        <v>14566</v>
      </c>
      <c r="F90" s="3">
        <f>SUM('BIZ kWh ENTRY'!F90,'BIZ kWh ENTRY'!V90,'BIZ kWh ENTRY'!AL90,'BIZ kWh ENTRY'!BB90)</f>
        <v>7518</v>
      </c>
      <c r="G90" s="3">
        <f>SUM('BIZ kWh ENTRY'!G90,'BIZ kWh ENTRY'!W90,'BIZ kWh ENTRY'!AM90,'BIZ kWh ENTRY'!BC90)</f>
        <v>2819</v>
      </c>
      <c r="H90" s="3">
        <f>SUM('BIZ kWh ENTRY'!H90,'BIZ kWh ENTRY'!X90,'BIZ kWh ENTRY'!AN90,'BIZ kWh ENTRY'!BD90)</f>
        <v>0</v>
      </c>
      <c r="I90" s="3">
        <f>SUM('BIZ kWh ENTRY'!I90,'BIZ kWh ENTRY'!Y90,'BIZ kWh ENTRY'!AO90,'BIZ kWh ENTRY'!BE90)</f>
        <v>74815</v>
      </c>
      <c r="J90" s="3">
        <f>SUM('BIZ kWh ENTRY'!J90,'BIZ kWh ENTRY'!Z90,'BIZ kWh ENTRY'!AP90,'BIZ kWh ENTRY'!BF90)</f>
        <v>0</v>
      </c>
      <c r="K90" s="3">
        <f>SUM('BIZ kWh ENTRY'!K90,'BIZ kWh ENTRY'!AA90,'BIZ kWh ENTRY'!AQ90,'BIZ kWh ENTRY'!BG90)</f>
        <v>136351</v>
      </c>
      <c r="L90" s="3">
        <f>SUM('BIZ kWh ENTRY'!L90,'BIZ kWh ENTRY'!AB90,'BIZ kWh ENTRY'!AR90,'BIZ kWh ENTRY'!BH90)</f>
        <v>303883</v>
      </c>
      <c r="M90" s="3">
        <f>SUM('BIZ kWh ENTRY'!M90,'BIZ kWh ENTRY'!AC90,'BIZ kWh ENTRY'!AS90,'BIZ kWh ENTRY'!BI90)</f>
        <v>433356</v>
      </c>
      <c r="N90" s="3">
        <f>SUM('BIZ kWh ENTRY'!N90,'BIZ kWh ENTRY'!AD90,'BIZ kWh ENTRY'!AT90,'BIZ kWh ENTRY'!BJ90)</f>
        <v>807512</v>
      </c>
      <c r="O90" s="93">
        <f t="shared" si="15"/>
        <v>1799614</v>
      </c>
      <c r="Q90" s="238">
        <f>'BIZ kWh ENTRY'!BM90+'BIZ kWh ENTRY'!BU90+'BIZ kWh ENTRY'!CC90+'BIZ kWh ENTRY'!CK90</f>
        <v>155623</v>
      </c>
      <c r="R90" s="238">
        <f>'BIZ kWh ENTRY'!BN90+'BIZ kWh ENTRY'!BV90+'BIZ kWh ENTRY'!CD90+'BIZ kWh ENTRY'!CL90</f>
        <v>651889</v>
      </c>
      <c r="S90" s="238">
        <f>'BIZ kWh ENTRY'!BO90+'BIZ kWh ENTRY'!BW90+'BIZ kWh ENTRY'!CE90+'BIZ kWh ENTRY'!CM90</f>
        <v>0</v>
      </c>
      <c r="T90" s="238">
        <f>'BIZ kWh ENTRY'!BP90+'BIZ kWh ENTRY'!BX90+'BIZ kWh ENTRY'!CF90+'BIZ kWh ENTRY'!CN90</f>
        <v>0</v>
      </c>
      <c r="U90" s="238">
        <f>'BIZ kWh ENTRY'!BQ90+'BIZ kWh ENTRY'!BY90+'BIZ kWh ENTRY'!CG90+'BIZ kWh ENTRY'!CO90</f>
        <v>0</v>
      </c>
      <c r="V90" s="238">
        <f>'BIZ kWh ENTRY'!BR90+'BIZ kWh ENTRY'!BZ90+'BIZ kWh ENTRY'!CH90+'BIZ kWh ENTRY'!CP90</f>
        <v>0</v>
      </c>
      <c r="W90" s="238">
        <f>'BIZ kWh ENTRY'!BS90+'BIZ kWh ENTRY'!CA90+'BIZ kWh ENTRY'!CI90+'BIZ kWh ENTRY'!CQ90</f>
        <v>0</v>
      </c>
      <c r="X90" s="454">
        <f t="shared" si="16"/>
        <v>0</v>
      </c>
    </row>
    <row r="91" spans="1:24" x14ac:dyDescent="0.3">
      <c r="A91" s="598"/>
      <c r="B91" s="11" t="s">
        <v>179</v>
      </c>
      <c r="C91" s="3">
        <f>SUM('BIZ kWh ENTRY'!C91,'BIZ kWh ENTRY'!S91,'BIZ kWh ENTRY'!AI91,'BIZ kWh ENTRY'!AY91)</f>
        <v>2920325</v>
      </c>
      <c r="D91" s="3">
        <f>SUM('BIZ kWh ENTRY'!D91,'BIZ kWh ENTRY'!T91,'BIZ kWh ENTRY'!AJ91,'BIZ kWh ENTRY'!AZ91)</f>
        <v>3106717</v>
      </c>
      <c r="E91" s="3">
        <f>SUM('BIZ kWh ENTRY'!E91,'BIZ kWh ENTRY'!U91,'BIZ kWh ENTRY'!AK91,'BIZ kWh ENTRY'!BA91)</f>
        <v>3083364</v>
      </c>
      <c r="F91" s="3">
        <f>SUM('BIZ kWh ENTRY'!F91,'BIZ kWh ENTRY'!V91,'BIZ kWh ENTRY'!AL91,'BIZ kWh ENTRY'!BB91)</f>
        <v>6044686</v>
      </c>
      <c r="G91" s="3">
        <f>SUM('BIZ kWh ENTRY'!G91,'BIZ kWh ENTRY'!W91,'BIZ kWh ENTRY'!AM91,'BIZ kWh ENTRY'!BC91)</f>
        <v>5206309</v>
      </c>
      <c r="H91" s="3">
        <f>SUM('BIZ kWh ENTRY'!H91,'BIZ kWh ENTRY'!X91,'BIZ kWh ENTRY'!AN91,'BIZ kWh ENTRY'!BD91)</f>
        <v>6148531</v>
      </c>
      <c r="I91" s="3">
        <f>SUM('BIZ kWh ENTRY'!I91,'BIZ kWh ENTRY'!Y91,'BIZ kWh ENTRY'!AO91,'BIZ kWh ENTRY'!BE91)</f>
        <v>6226903</v>
      </c>
      <c r="J91" s="3">
        <f>SUM('BIZ kWh ENTRY'!J91,'BIZ kWh ENTRY'!Z91,'BIZ kWh ENTRY'!AP91,'BIZ kWh ENTRY'!BF91)</f>
        <v>6540350</v>
      </c>
      <c r="K91" s="3">
        <f>SUM('BIZ kWh ENTRY'!K91,'BIZ kWh ENTRY'!AA91,'BIZ kWh ENTRY'!AQ91,'BIZ kWh ENTRY'!BG91)</f>
        <v>5220167</v>
      </c>
      <c r="L91" s="3">
        <f>SUM('BIZ kWh ENTRY'!L91,'BIZ kWh ENTRY'!AB91,'BIZ kWh ENTRY'!AR91,'BIZ kWh ENTRY'!BH91)</f>
        <v>6579104</v>
      </c>
      <c r="M91" s="3">
        <f>SUM('BIZ kWh ENTRY'!M91,'BIZ kWh ENTRY'!AC91,'BIZ kWh ENTRY'!AS91,'BIZ kWh ENTRY'!BI91)</f>
        <v>10189340</v>
      </c>
      <c r="N91" s="3">
        <f>SUM('BIZ kWh ENTRY'!N91,'BIZ kWh ENTRY'!AD91,'BIZ kWh ENTRY'!AT91,'BIZ kWh ENTRY'!BJ91)</f>
        <v>19079045</v>
      </c>
      <c r="O91" s="93">
        <f t="shared" si="15"/>
        <v>80344841</v>
      </c>
      <c r="Q91" s="238">
        <f>'BIZ kWh ENTRY'!BM91+'BIZ kWh ENTRY'!BU91+'BIZ kWh ENTRY'!CC91+'BIZ kWh ENTRY'!CK91</f>
        <v>6109193</v>
      </c>
      <c r="R91" s="238">
        <f>'BIZ kWh ENTRY'!BN91+'BIZ kWh ENTRY'!BV91+'BIZ kWh ENTRY'!CD91+'BIZ kWh ENTRY'!CL91</f>
        <v>12969852</v>
      </c>
      <c r="S91" s="238">
        <f>'BIZ kWh ENTRY'!BO91+'BIZ kWh ENTRY'!BW91+'BIZ kWh ENTRY'!CE91+'BIZ kWh ENTRY'!CM91</f>
        <v>0</v>
      </c>
      <c r="T91" s="238">
        <f>'BIZ kWh ENTRY'!BP91+'BIZ kWh ENTRY'!BX91+'BIZ kWh ENTRY'!CF91+'BIZ kWh ENTRY'!CN91</f>
        <v>0</v>
      </c>
      <c r="U91" s="238">
        <f>'BIZ kWh ENTRY'!BQ91+'BIZ kWh ENTRY'!BY91+'BIZ kWh ENTRY'!CG91+'BIZ kWh ENTRY'!CO91</f>
        <v>0</v>
      </c>
      <c r="V91" s="238">
        <f>'BIZ kWh ENTRY'!BR91+'BIZ kWh ENTRY'!BZ91+'BIZ kWh ENTRY'!CH91+'BIZ kWh ENTRY'!CP91</f>
        <v>0</v>
      </c>
      <c r="W91" s="238">
        <f>'BIZ kWh ENTRY'!BS91+'BIZ kWh ENTRY'!CA91+'BIZ kWh ENTRY'!CI91+'BIZ kWh ENTRY'!CQ91</f>
        <v>0</v>
      </c>
      <c r="X91" s="454">
        <f t="shared" si="16"/>
        <v>0</v>
      </c>
    </row>
    <row r="92" spans="1:24" x14ac:dyDescent="0.3">
      <c r="A92" s="598"/>
      <c r="B92" s="11" t="s">
        <v>180</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63405</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93">
        <f t="shared" si="15"/>
        <v>63405</v>
      </c>
      <c r="Q92" s="238">
        <f>'BIZ kWh ENTRY'!BM92+'BIZ kWh ENTRY'!BU92+'BIZ kWh ENTRY'!CC92+'BIZ kWh ENTRY'!CK92</f>
        <v>0</v>
      </c>
      <c r="R92" s="238">
        <f>'BIZ kWh ENTRY'!BN92+'BIZ kWh ENTRY'!BV92+'BIZ kWh ENTRY'!CD92+'BIZ kWh ENTRY'!CL92</f>
        <v>0</v>
      </c>
      <c r="S92" s="238">
        <f>'BIZ kWh ENTRY'!BO92+'BIZ kWh ENTRY'!BW92+'BIZ kWh ENTRY'!CE92+'BIZ kWh ENTRY'!CM92</f>
        <v>0</v>
      </c>
      <c r="T92" s="238">
        <f>'BIZ kWh ENTRY'!BP92+'BIZ kWh ENTRY'!BX92+'BIZ kWh ENTRY'!CF92+'BIZ kWh ENTRY'!CN92</f>
        <v>0</v>
      </c>
      <c r="U92" s="238">
        <f>'BIZ kWh ENTRY'!BQ92+'BIZ kWh ENTRY'!BY92+'BIZ kWh ENTRY'!CG92+'BIZ kWh ENTRY'!CO92</f>
        <v>0</v>
      </c>
      <c r="V92" s="238">
        <f>'BIZ kWh ENTRY'!BR92+'BIZ kWh ENTRY'!BZ92+'BIZ kWh ENTRY'!CH92+'BIZ kWh ENTRY'!CP92</f>
        <v>0</v>
      </c>
      <c r="W92" s="238">
        <f>'BIZ kWh ENTRY'!BS92+'BIZ kWh ENTRY'!CA92+'BIZ kWh ENTRY'!CI92+'BIZ kWh ENTRY'!CQ92</f>
        <v>0</v>
      </c>
      <c r="X92" s="454">
        <f t="shared" si="16"/>
        <v>0</v>
      </c>
    </row>
    <row r="93" spans="1:24" x14ac:dyDescent="0.3">
      <c r="A93" s="598"/>
      <c r="B93" s="11" t="s">
        <v>181</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14096</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128405</v>
      </c>
      <c r="M93" s="3">
        <f>SUM('BIZ kWh ENTRY'!M93,'BIZ kWh ENTRY'!AC93,'BIZ kWh ENTRY'!AS93,'BIZ kWh ENTRY'!BI93)</f>
        <v>0</v>
      </c>
      <c r="N93" s="3">
        <f>SUM('BIZ kWh ENTRY'!N93,'BIZ kWh ENTRY'!AD93,'BIZ kWh ENTRY'!AT93,'BIZ kWh ENTRY'!BJ93)</f>
        <v>0</v>
      </c>
      <c r="O93" s="93">
        <f t="shared" si="15"/>
        <v>142501</v>
      </c>
      <c r="Q93" s="238">
        <f>'BIZ kWh ENTRY'!BM93+'BIZ kWh ENTRY'!BU93+'BIZ kWh ENTRY'!CC93+'BIZ kWh ENTRY'!CK93</f>
        <v>0</v>
      </c>
      <c r="R93" s="238">
        <f>'BIZ kWh ENTRY'!BN93+'BIZ kWh ENTRY'!BV93+'BIZ kWh ENTRY'!CD93+'BIZ kWh ENTRY'!CL93</f>
        <v>0</v>
      </c>
      <c r="S93" s="238">
        <f>'BIZ kWh ENTRY'!BO93+'BIZ kWh ENTRY'!BW93+'BIZ kWh ENTRY'!CE93+'BIZ kWh ENTRY'!CM93</f>
        <v>0</v>
      </c>
      <c r="T93" s="238">
        <f>'BIZ kWh ENTRY'!BP93+'BIZ kWh ENTRY'!BX93+'BIZ kWh ENTRY'!CF93+'BIZ kWh ENTRY'!CN93</f>
        <v>0</v>
      </c>
      <c r="U93" s="238">
        <f>'BIZ kWh ENTRY'!BQ93+'BIZ kWh ENTRY'!BY93+'BIZ kWh ENTRY'!CG93+'BIZ kWh ENTRY'!CO93</f>
        <v>0</v>
      </c>
      <c r="V93" s="238">
        <f>'BIZ kWh ENTRY'!BR93+'BIZ kWh ENTRY'!BZ93+'BIZ kWh ENTRY'!CH93+'BIZ kWh ENTRY'!CP93</f>
        <v>0</v>
      </c>
      <c r="W93" s="238">
        <f>'BIZ kWh ENTRY'!BS93+'BIZ kWh ENTRY'!CA93+'BIZ kWh ENTRY'!CI93+'BIZ kWh ENTRY'!CQ93</f>
        <v>0</v>
      </c>
      <c r="X93" s="454">
        <f t="shared" si="16"/>
        <v>0</v>
      </c>
    </row>
    <row r="94" spans="1:24" x14ac:dyDescent="0.3">
      <c r="A94" s="598"/>
      <c r="B94" s="11" t="s">
        <v>182</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93">
        <f t="shared" si="15"/>
        <v>0</v>
      </c>
      <c r="Q94" s="238">
        <f>'BIZ kWh ENTRY'!BM94+'BIZ kWh ENTRY'!BU94+'BIZ kWh ENTRY'!CC94+'BIZ kWh ENTRY'!CK94</f>
        <v>0</v>
      </c>
      <c r="R94" s="238">
        <f>'BIZ kWh ENTRY'!BN94+'BIZ kWh ENTRY'!BV94+'BIZ kWh ENTRY'!CD94+'BIZ kWh ENTRY'!CL94</f>
        <v>0</v>
      </c>
      <c r="S94" s="238">
        <f>'BIZ kWh ENTRY'!BO94+'BIZ kWh ENTRY'!BW94+'BIZ kWh ENTRY'!CE94+'BIZ kWh ENTRY'!CM94</f>
        <v>0</v>
      </c>
      <c r="T94" s="238">
        <f>'BIZ kWh ENTRY'!BP94+'BIZ kWh ENTRY'!BX94+'BIZ kWh ENTRY'!CF94+'BIZ kWh ENTRY'!CN94</f>
        <v>0</v>
      </c>
      <c r="U94" s="238">
        <f>'BIZ kWh ENTRY'!BQ94+'BIZ kWh ENTRY'!BY94+'BIZ kWh ENTRY'!CG94+'BIZ kWh ENTRY'!CO94</f>
        <v>0</v>
      </c>
      <c r="V94" s="238">
        <f>'BIZ kWh ENTRY'!BR94+'BIZ kWh ENTRY'!BZ94+'BIZ kWh ENTRY'!CH94+'BIZ kWh ENTRY'!CP94</f>
        <v>0</v>
      </c>
      <c r="W94" s="238">
        <f>'BIZ kWh ENTRY'!BS94+'BIZ kWh ENTRY'!CA94+'BIZ kWh ENTRY'!CI94+'BIZ kWh ENTRY'!CQ94</f>
        <v>0</v>
      </c>
      <c r="X94" s="454">
        <f t="shared" si="16"/>
        <v>0</v>
      </c>
    </row>
    <row r="95" spans="1:24" x14ac:dyDescent="0.3">
      <c r="A95" s="598"/>
      <c r="B95" s="11" t="s">
        <v>183</v>
      </c>
      <c r="C95" s="3">
        <f>SUM('BIZ kWh ENTRY'!C95,'BIZ kWh ENTRY'!S95,'BIZ kWh ENTRY'!AI95,'BIZ kWh ENTRY'!AY95)</f>
        <v>40909</v>
      </c>
      <c r="D95" s="3">
        <f>SUM('BIZ kWh ENTRY'!D95,'BIZ kWh ENTRY'!T95,'BIZ kWh ENTRY'!AJ95,'BIZ kWh ENTRY'!AZ95)</f>
        <v>0</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0</v>
      </c>
      <c r="I95" s="3">
        <f>SUM('BIZ kWh ENTRY'!I95,'BIZ kWh ENTRY'!Y95,'BIZ kWh ENTRY'!AO95,'BIZ kWh ENTRY'!BE95)</f>
        <v>0</v>
      </c>
      <c r="J95" s="3">
        <f>SUM('BIZ kWh ENTRY'!J95,'BIZ kWh ENTRY'!Z95,'BIZ kWh ENTRY'!AP95,'BIZ kWh ENTRY'!BF95)</f>
        <v>0</v>
      </c>
      <c r="K95" s="3">
        <f>SUM('BIZ kWh ENTRY'!K95,'BIZ kWh ENTRY'!AA95,'BIZ kWh ENTRY'!AQ95,'BIZ kWh ENTRY'!BG95)</f>
        <v>0</v>
      </c>
      <c r="L95" s="3">
        <f>SUM('BIZ kWh ENTRY'!L95,'BIZ kWh ENTRY'!AB95,'BIZ kWh ENTRY'!AR95,'BIZ kWh ENTRY'!BH95)</f>
        <v>0</v>
      </c>
      <c r="M95" s="3">
        <f>SUM('BIZ kWh ENTRY'!M95,'BIZ kWh ENTRY'!AC95,'BIZ kWh ENTRY'!AS95,'BIZ kWh ENTRY'!BI95)</f>
        <v>0</v>
      </c>
      <c r="N95" s="3">
        <f>SUM('BIZ kWh ENTRY'!N95,'BIZ kWh ENTRY'!AD95,'BIZ kWh ENTRY'!AT95,'BIZ kWh ENTRY'!BJ95)</f>
        <v>380</v>
      </c>
      <c r="O95" s="93">
        <f t="shared" si="15"/>
        <v>41289</v>
      </c>
      <c r="Q95" s="238">
        <f>'BIZ kWh ENTRY'!BM95+'BIZ kWh ENTRY'!BU95+'BIZ kWh ENTRY'!CC95+'BIZ kWh ENTRY'!CK95</f>
        <v>0</v>
      </c>
      <c r="R95" s="238">
        <f>'BIZ kWh ENTRY'!BN95+'BIZ kWh ENTRY'!BV95+'BIZ kWh ENTRY'!CD95+'BIZ kWh ENTRY'!CL95</f>
        <v>380</v>
      </c>
      <c r="S95" s="238">
        <f>'BIZ kWh ENTRY'!BO95+'BIZ kWh ENTRY'!BW95+'BIZ kWh ENTRY'!CE95+'BIZ kWh ENTRY'!CM95</f>
        <v>0</v>
      </c>
      <c r="T95" s="238">
        <f>'BIZ kWh ENTRY'!BP95+'BIZ kWh ENTRY'!BX95+'BIZ kWh ENTRY'!CF95+'BIZ kWh ENTRY'!CN95</f>
        <v>0</v>
      </c>
      <c r="U95" s="238">
        <f>'BIZ kWh ENTRY'!BQ95+'BIZ kWh ENTRY'!BY95+'BIZ kWh ENTRY'!CG95+'BIZ kWh ENTRY'!CO95</f>
        <v>0</v>
      </c>
      <c r="V95" s="238">
        <f>'BIZ kWh ENTRY'!BR95+'BIZ kWh ENTRY'!BZ95+'BIZ kWh ENTRY'!CH95+'BIZ kWh ENTRY'!CP95</f>
        <v>0</v>
      </c>
      <c r="W95" s="238">
        <f>'BIZ kWh ENTRY'!BS95+'BIZ kWh ENTRY'!CA95+'BIZ kWh ENTRY'!CI95+'BIZ kWh ENTRY'!CQ95</f>
        <v>0</v>
      </c>
      <c r="X95" s="454">
        <f t="shared" si="16"/>
        <v>0</v>
      </c>
    </row>
    <row r="96" spans="1:24" ht="15" thickBot="1" x14ac:dyDescent="0.35">
      <c r="A96" s="599"/>
      <c r="B96" s="11" t="s">
        <v>184</v>
      </c>
      <c r="C96" s="3">
        <f>SUM('BIZ kWh ENTRY'!C96,'BIZ kWh ENTRY'!S96,'BIZ kWh ENTRY'!AI96,'BIZ kWh ENTRY'!AY96)</f>
        <v>0</v>
      </c>
      <c r="D96" s="3">
        <f>SUM('BIZ kWh ENTRY'!D96,'BIZ kWh ENTRY'!T96,'BIZ kWh ENTRY'!AJ96,'BIZ kWh ENTRY'!AZ96)</f>
        <v>0</v>
      </c>
      <c r="E96" s="3">
        <f>SUM('BIZ kWh ENTRY'!E96,'BIZ kWh ENTRY'!U96,'BIZ kWh ENTRY'!AK96,'BIZ kWh ENTRY'!BA96)</f>
        <v>21156</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21156</v>
      </c>
      <c r="L96" s="3">
        <f>SUM('BIZ kWh ENTRY'!L96,'BIZ kWh ENTRY'!AB96,'BIZ kWh ENTRY'!AR96,'BIZ kWh ENTRY'!BH96)</f>
        <v>0</v>
      </c>
      <c r="M96" s="3">
        <f>SUM('BIZ kWh ENTRY'!M96,'BIZ kWh ENTRY'!AC96,'BIZ kWh ENTRY'!AS96,'BIZ kWh ENTRY'!BI96)</f>
        <v>0</v>
      </c>
      <c r="N96" s="3">
        <f>SUM('BIZ kWh ENTRY'!N96,'BIZ kWh ENTRY'!AD96,'BIZ kWh ENTRY'!AT96,'BIZ kWh ENTRY'!BJ96)</f>
        <v>21156</v>
      </c>
      <c r="O96" s="93">
        <f t="shared" si="15"/>
        <v>63468</v>
      </c>
      <c r="Q96" s="238">
        <f>'BIZ kWh ENTRY'!BM96+'BIZ kWh ENTRY'!BU96+'BIZ kWh ENTRY'!CC96+'BIZ kWh ENTRY'!CK96</f>
        <v>0</v>
      </c>
      <c r="R96" s="238">
        <f>'BIZ kWh ENTRY'!BN96+'BIZ kWh ENTRY'!BV96+'BIZ kWh ENTRY'!CD96+'BIZ kWh ENTRY'!CL96</f>
        <v>21156</v>
      </c>
      <c r="S96" s="238">
        <f>'BIZ kWh ENTRY'!BO96+'BIZ kWh ENTRY'!BW96+'BIZ kWh ENTRY'!CE96+'BIZ kWh ENTRY'!CM96</f>
        <v>0</v>
      </c>
      <c r="T96" s="238">
        <f>'BIZ kWh ENTRY'!BP96+'BIZ kWh ENTRY'!BX96+'BIZ kWh ENTRY'!CF96+'BIZ kWh ENTRY'!CN96</f>
        <v>0</v>
      </c>
      <c r="U96" s="238">
        <f>'BIZ kWh ENTRY'!BQ96+'BIZ kWh ENTRY'!BY96+'BIZ kWh ENTRY'!CG96+'BIZ kWh ENTRY'!CO96</f>
        <v>0</v>
      </c>
      <c r="V96" s="238">
        <f>'BIZ kWh ENTRY'!BR96+'BIZ kWh ENTRY'!BZ96+'BIZ kWh ENTRY'!CH96+'BIZ kWh ENTRY'!CP96</f>
        <v>0</v>
      </c>
      <c r="W96" s="238">
        <f>'BIZ kWh ENTRY'!BS96+'BIZ kWh ENTRY'!CA96+'BIZ kWh ENTRY'!CI96+'BIZ kWh ENTRY'!CQ96</f>
        <v>0</v>
      </c>
      <c r="X96" s="454">
        <f t="shared" si="16"/>
        <v>0</v>
      </c>
    </row>
    <row r="97" spans="1:24" ht="15" thickBot="1" x14ac:dyDescent="0.35">
      <c r="A97" s="97"/>
      <c r="B97" s="251" t="s">
        <v>139</v>
      </c>
      <c r="C97" s="252">
        <f t="shared" ref="C97:N97" si="17">SUM(C84:C96)</f>
        <v>2979214</v>
      </c>
      <c r="D97" s="252">
        <f t="shared" si="17"/>
        <v>3127975</v>
      </c>
      <c r="E97" s="252">
        <f t="shared" si="17"/>
        <v>3153736</v>
      </c>
      <c r="F97" s="252">
        <f t="shared" si="17"/>
        <v>6083751</v>
      </c>
      <c r="G97" s="252">
        <f t="shared" si="17"/>
        <v>5261836</v>
      </c>
      <c r="H97" s="252">
        <f t="shared" si="17"/>
        <v>6155454</v>
      </c>
      <c r="I97" s="252">
        <f t="shared" si="17"/>
        <v>6467037</v>
      </c>
      <c r="J97" s="252">
        <f t="shared" si="17"/>
        <v>6622576</v>
      </c>
      <c r="K97" s="252">
        <f t="shared" si="17"/>
        <v>5619551</v>
      </c>
      <c r="L97" s="252">
        <f t="shared" si="17"/>
        <v>7823518</v>
      </c>
      <c r="M97" s="252">
        <f t="shared" si="17"/>
        <v>10952940</v>
      </c>
      <c r="N97" s="252">
        <f t="shared" si="17"/>
        <v>20881212</v>
      </c>
      <c r="O97" s="96">
        <f t="shared" si="15"/>
        <v>85128800</v>
      </c>
      <c r="Q97" s="238">
        <f>'BIZ kWh ENTRY'!BM97+'BIZ kWh ENTRY'!BU97+'BIZ kWh ENTRY'!CC97+'BIZ kWh ENTRY'!CK97</f>
        <v>6426816</v>
      </c>
      <c r="R97" s="238">
        <f>'BIZ kWh ENTRY'!BN97+'BIZ kWh ENTRY'!BV97+'BIZ kWh ENTRY'!CD97+'BIZ kWh ENTRY'!CL97</f>
        <v>14454396</v>
      </c>
      <c r="S97" s="238">
        <f>'BIZ kWh ENTRY'!BO97+'BIZ kWh ENTRY'!BW97+'BIZ kWh ENTRY'!CE97+'BIZ kWh ENTRY'!CM97</f>
        <v>0</v>
      </c>
      <c r="T97" s="238">
        <f>'BIZ kWh ENTRY'!BP97+'BIZ kWh ENTRY'!BX97+'BIZ kWh ENTRY'!CF97+'BIZ kWh ENTRY'!CN97</f>
        <v>0</v>
      </c>
      <c r="U97" s="238">
        <f>'BIZ kWh ENTRY'!BQ97+'BIZ kWh ENTRY'!BY97+'BIZ kWh ENTRY'!CG97+'BIZ kWh ENTRY'!CO97</f>
        <v>0</v>
      </c>
      <c r="V97" s="238">
        <f>'BIZ kWh ENTRY'!BR97+'BIZ kWh ENTRY'!BZ97+'BIZ kWh ENTRY'!CH97+'BIZ kWh ENTRY'!CP97</f>
        <v>0</v>
      </c>
      <c r="W97" s="238">
        <f>'BIZ kWh ENTRY'!BS97+'BIZ kWh ENTRY'!CA97+'BIZ kWh ENTRY'!CI97+'BIZ kWh ENTRY'!CQ97</f>
        <v>0</v>
      </c>
      <c r="X97" s="454">
        <f t="shared" si="16"/>
        <v>0</v>
      </c>
    </row>
    <row r="98" spans="1:24" ht="21.6" thickBot="1" x14ac:dyDescent="0.45">
      <c r="A98" s="99"/>
    </row>
    <row r="99" spans="1:24" ht="21.6" thickBot="1" x14ac:dyDescent="0.45">
      <c r="A99" s="99"/>
      <c r="B99" s="247" t="s">
        <v>117</v>
      </c>
      <c r="C99" s="248">
        <v>43850</v>
      </c>
      <c r="D99" s="248">
        <v>43882</v>
      </c>
      <c r="E99" s="248">
        <v>43914</v>
      </c>
      <c r="F99" s="248">
        <v>43946</v>
      </c>
      <c r="G99" s="248">
        <v>43978</v>
      </c>
      <c r="H99" s="248">
        <v>44010</v>
      </c>
      <c r="I99" s="248">
        <v>44042</v>
      </c>
      <c r="J99" s="248">
        <v>44074</v>
      </c>
      <c r="K99" s="248">
        <v>44076</v>
      </c>
      <c r="L99" s="248">
        <v>44107</v>
      </c>
      <c r="M99" s="248">
        <v>44140</v>
      </c>
      <c r="N99" s="248" t="s">
        <v>126</v>
      </c>
      <c r="O99" s="249" t="s">
        <v>44</v>
      </c>
      <c r="Q99" s="48">
        <v>44166</v>
      </c>
      <c r="R99" s="48">
        <v>44197</v>
      </c>
      <c r="S99" s="48">
        <v>44228</v>
      </c>
      <c r="T99" s="48">
        <v>44256</v>
      </c>
      <c r="U99" s="48">
        <v>44287</v>
      </c>
      <c r="V99" s="48">
        <v>44317</v>
      </c>
      <c r="W99" s="48">
        <v>44348</v>
      </c>
      <c r="X99" s="229" t="s">
        <v>105</v>
      </c>
    </row>
    <row r="100" spans="1:24" ht="15" customHeight="1" x14ac:dyDescent="0.3">
      <c r="A100" s="600" t="s">
        <v>190</v>
      </c>
      <c r="B100" s="11" t="s">
        <v>172</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93">
        <f t="shared" ref="O100:O113" si="18">SUM(C100:N100)</f>
        <v>0</v>
      </c>
      <c r="Q100" s="238">
        <f>'BIZ kWh ENTRY'!BM100+'BIZ kWh ENTRY'!BU100+'BIZ kWh ENTRY'!CC100+'BIZ kWh ENTRY'!CK100</f>
        <v>0</v>
      </c>
      <c r="R100" s="238">
        <f>'BIZ kWh ENTRY'!BN100+'BIZ kWh ENTRY'!BV100+'BIZ kWh ENTRY'!CD100+'BIZ kWh ENTRY'!CL100</f>
        <v>0</v>
      </c>
      <c r="S100" s="238">
        <f>'BIZ kWh ENTRY'!BO100+'BIZ kWh ENTRY'!BW100+'BIZ kWh ENTRY'!CE100+'BIZ kWh ENTRY'!CM100</f>
        <v>0</v>
      </c>
      <c r="T100" s="238">
        <f>'BIZ kWh ENTRY'!BP100+'BIZ kWh ENTRY'!BX100+'BIZ kWh ENTRY'!CF100+'BIZ kWh ENTRY'!CN100</f>
        <v>0</v>
      </c>
      <c r="U100" s="238">
        <f>'BIZ kWh ENTRY'!BQ100+'BIZ kWh ENTRY'!BY100+'BIZ kWh ENTRY'!CG100+'BIZ kWh ENTRY'!CO100</f>
        <v>0</v>
      </c>
      <c r="V100" s="238">
        <f>'BIZ kWh ENTRY'!BR100+'BIZ kWh ENTRY'!BZ100+'BIZ kWh ENTRY'!CH100+'BIZ kWh ENTRY'!CP100</f>
        <v>0</v>
      </c>
      <c r="W100" s="238">
        <f>'BIZ kWh ENTRY'!BS100+'BIZ kWh ENTRY'!CA100+'BIZ kWh ENTRY'!CI100+'BIZ kWh ENTRY'!CQ100</f>
        <v>0</v>
      </c>
      <c r="X100" s="454">
        <f>SUM(Q100:W100)-N100</f>
        <v>0</v>
      </c>
    </row>
    <row r="101" spans="1:24" x14ac:dyDescent="0.3">
      <c r="A101" s="601"/>
      <c r="B101" s="13" t="s">
        <v>173</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93">
        <f t="shared" si="18"/>
        <v>0</v>
      </c>
      <c r="Q101" s="238">
        <f>'BIZ kWh ENTRY'!BM101+'BIZ kWh ENTRY'!BU101+'BIZ kWh ENTRY'!CC101+'BIZ kWh ENTRY'!CK101</f>
        <v>0</v>
      </c>
      <c r="R101" s="238">
        <f>'BIZ kWh ENTRY'!BN101+'BIZ kWh ENTRY'!BV101+'BIZ kWh ENTRY'!CD101+'BIZ kWh ENTRY'!CL101</f>
        <v>0</v>
      </c>
      <c r="S101" s="238">
        <f>'BIZ kWh ENTRY'!BO101+'BIZ kWh ENTRY'!BW101+'BIZ kWh ENTRY'!CE101+'BIZ kWh ENTRY'!CM101</f>
        <v>0</v>
      </c>
      <c r="T101" s="238">
        <f>'BIZ kWh ENTRY'!BP101+'BIZ kWh ENTRY'!BX101+'BIZ kWh ENTRY'!CF101+'BIZ kWh ENTRY'!CN101</f>
        <v>0</v>
      </c>
      <c r="U101" s="238">
        <f>'BIZ kWh ENTRY'!BQ101+'BIZ kWh ENTRY'!BY101+'BIZ kWh ENTRY'!CG101+'BIZ kWh ENTRY'!CO101</f>
        <v>0</v>
      </c>
      <c r="V101" s="238">
        <f>'BIZ kWh ENTRY'!BR101+'BIZ kWh ENTRY'!BZ101+'BIZ kWh ENTRY'!CH101+'BIZ kWh ENTRY'!CP101</f>
        <v>0</v>
      </c>
      <c r="W101" s="238">
        <f>'BIZ kWh ENTRY'!BS101+'BIZ kWh ENTRY'!CA101+'BIZ kWh ENTRY'!CI101+'BIZ kWh ENTRY'!CQ101</f>
        <v>0</v>
      </c>
      <c r="X101" s="454">
        <f t="shared" ref="X101:X113" si="19">SUM(Q101:W101)-N101</f>
        <v>0</v>
      </c>
    </row>
    <row r="102" spans="1:24" x14ac:dyDescent="0.3">
      <c r="A102" s="601"/>
      <c r="B102" s="11" t="s">
        <v>174</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93">
        <f t="shared" si="18"/>
        <v>0</v>
      </c>
      <c r="Q102" s="238">
        <f>'BIZ kWh ENTRY'!BM102+'BIZ kWh ENTRY'!BU102+'BIZ kWh ENTRY'!CC102+'BIZ kWh ENTRY'!CK102</f>
        <v>0</v>
      </c>
      <c r="R102" s="238">
        <f>'BIZ kWh ENTRY'!BN102+'BIZ kWh ENTRY'!BV102+'BIZ kWh ENTRY'!CD102+'BIZ kWh ENTRY'!CL102</f>
        <v>0</v>
      </c>
      <c r="S102" s="238">
        <f>'BIZ kWh ENTRY'!BO102+'BIZ kWh ENTRY'!BW102+'BIZ kWh ENTRY'!CE102+'BIZ kWh ENTRY'!CM102</f>
        <v>0</v>
      </c>
      <c r="T102" s="238">
        <f>'BIZ kWh ENTRY'!BP102+'BIZ kWh ENTRY'!BX102+'BIZ kWh ENTRY'!CF102+'BIZ kWh ENTRY'!CN102</f>
        <v>0</v>
      </c>
      <c r="U102" s="238">
        <f>'BIZ kWh ENTRY'!BQ102+'BIZ kWh ENTRY'!BY102+'BIZ kWh ENTRY'!CG102+'BIZ kWh ENTRY'!CO102</f>
        <v>0</v>
      </c>
      <c r="V102" s="238">
        <f>'BIZ kWh ENTRY'!BR102+'BIZ kWh ENTRY'!BZ102+'BIZ kWh ENTRY'!CH102+'BIZ kWh ENTRY'!CP102</f>
        <v>0</v>
      </c>
      <c r="W102" s="238">
        <f>'BIZ kWh ENTRY'!BS102+'BIZ kWh ENTRY'!CA102+'BIZ kWh ENTRY'!CI102+'BIZ kWh ENTRY'!CQ102</f>
        <v>0</v>
      </c>
      <c r="X102" s="454">
        <f t="shared" si="19"/>
        <v>0</v>
      </c>
    </row>
    <row r="103" spans="1:24" x14ac:dyDescent="0.3">
      <c r="A103" s="601"/>
      <c r="B103" s="11" t="s">
        <v>175</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93">
        <f t="shared" si="18"/>
        <v>0</v>
      </c>
      <c r="Q103" s="238">
        <f>'BIZ kWh ENTRY'!BM103+'BIZ kWh ENTRY'!BU103+'BIZ kWh ENTRY'!CC103+'BIZ kWh ENTRY'!CK103</f>
        <v>0</v>
      </c>
      <c r="R103" s="238">
        <f>'BIZ kWh ENTRY'!BN103+'BIZ kWh ENTRY'!BV103+'BIZ kWh ENTRY'!CD103+'BIZ kWh ENTRY'!CL103</f>
        <v>0</v>
      </c>
      <c r="S103" s="238">
        <f>'BIZ kWh ENTRY'!BO103+'BIZ kWh ENTRY'!BW103+'BIZ kWh ENTRY'!CE103+'BIZ kWh ENTRY'!CM103</f>
        <v>0</v>
      </c>
      <c r="T103" s="238">
        <f>'BIZ kWh ENTRY'!BP103+'BIZ kWh ENTRY'!BX103+'BIZ kWh ENTRY'!CF103+'BIZ kWh ENTRY'!CN103</f>
        <v>0</v>
      </c>
      <c r="U103" s="238">
        <f>'BIZ kWh ENTRY'!BQ103+'BIZ kWh ENTRY'!BY103+'BIZ kWh ENTRY'!CG103+'BIZ kWh ENTRY'!CO103</f>
        <v>0</v>
      </c>
      <c r="V103" s="238">
        <f>'BIZ kWh ENTRY'!BR103+'BIZ kWh ENTRY'!BZ103+'BIZ kWh ENTRY'!CH103+'BIZ kWh ENTRY'!CP103</f>
        <v>0</v>
      </c>
      <c r="W103" s="238">
        <f>'BIZ kWh ENTRY'!BS103+'BIZ kWh ENTRY'!CA103+'BIZ kWh ENTRY'!CI103+'BIZ kWh ENTRY'!CQ103</f>
        <v>0</v>
      </c>
      <c r="X103" s="454">
        <f t="shared" si="19"/>
        <v>0</v>
      </c>
    </row>
    <row r="104" spans="1:24" x14ac:dyDescent="0.3">
      <c r="A104" s="601"/>
      <c r="B104" s="13" t="s">
        <v>176</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93">
        <f t="shared" si="18"/>
        <v>0</v>
      </c>
      <c r="Q104" s="238">
        <f>'BIZ kWh ENTRY'!BM104+'BIZ kWh ENTRY'!BU104+'BIZ kWh ENTRY'!CC104+'BIZ kWh ENTRY'!CK104</f>
        <v>0</v>
      </c>
      <c r="R104" s="238">
        <f>'BIZ kWh ENTRY'!BN104+'BIZ kWh ENTRY'!BV104+'BIZ kWh ENTRY'!CD104+'BIZ kWh ENTRY'!CL104</f>
        <v>0</v>
      </c>
      <c r="S104" s="238">
        <f>'BIZ kWh ENTRY'!BO104+'BIZ kWh ENTRY'!BW104+'BIZ kWh ENTRY'!CE104+'BIZ kWh ENTRY'!CM104</f>
        <v>0</v>
      </c>
      <c r="T104" s="238">
        <f>'BIZ kWh ENTRY'!BP104+'BIZ kWh ENTRY'!BX104+'BIZ kWh ENTRY'!CF104+'BIZ kWh ENTRY'!CN104</f>
        <v>0</v>
      </c>
      <c r="U104" s="238">
        <f>'BIZ kWh ENTRY'!BQ104+'BIZ kWh ENTRY'!BY104+'BIZ kWh ENTRY'!CG104+'BIZ kWh ENTRY'!CO104</f>
        <v>0</v>
      </c>
      <c r="V104" s="238">
        <f>'BIZ kWh ENTRY'!BR104+'BIZ kWh ENTRY'!BZ104+'BIZ kWh ENTRY'!CH104+'BIZ kWh ENTRY'!CP104</f>
        <v>0</v>
      </c>
      <c r="W104" s="238">
        <f>'BIZ kWh ENTRY'!BS104+'BIZ kWh ENTRY'!CA104+'BIZ kWh ENTRY'!CI104+'BIZ kWh ENTRY'!CQ104</f>
        <v>0</v>
      </c>
      <c r="X104" s="454">
        <f t="shared" si="19"/>
        <v>0</v>
      </c>
    </row>
    <row r="105" spans="1:24" x14ac:dyDescent="0.3">
      <c r="A105" s="601"/>
      <c r="B105" s="11" t="s">
        <v>177</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93">
        <f t="shared" si="18"/>
        <v>0</v>
      </c>
      <c r="Q105" s="238">
        <f>'BIZ kWh ENTRY'!BM105+'BIZ kWh ENTRY'!BU105+'BIZ kWh ENTRY'!CC105+'BIZ kWh ENTRY'!CK105</f>
        <v>0</v>
      </c>
      <c r="R105" s="238">
        <f>'BIZ kWh ENTRY'!BN105+'BIZ kWh ENTRY'!BV105+'BIZ kWh ENTRY'!CD105+'BIZ kWh ENTRY'!CL105</f>
        <v>0</v>
      </c>
      <c r="S105" s="238">
        <f>'BIZ kWh ENTRY'!BO105+'BIZ kWh ENTRY'!BW105+'BIZ kWh ENTRY'!CE105+'BIZ kWh ENTRY'!CM105</f>
        <v>0</v>
      </c>
      <c r="T105" s="238">
        <f>'BIZ kWh ENTRY'!BP105+'BIZ kWh ENTRY'!BX105+'BIZ kWh ENTRY'!CF105+'BIZ kWh ENTRY'!CN105</f>
        <v>0</v>
      </c>
      <c r="U105" s="238">
        <f>'BIZ kWh ENTRY'!BQ105+'BIZ kWh ENTRY'!BY105+'BIZ kWh ENTRY'!CG105+'BIZ kWh ENTRY'!CO105</f>
        <v>0</v>
      </c>
      <c r="V105" s="238">
        <f>'BIZ kWh ENTRY'!BR105+'BIZ kWh ENTRY'!BZ105+'BIZ kWh ENTRY'!CH105+'BIZ kWh ENTRY'!CP105</f>
        <v>0</v>
      </c>
      <c r="W105" s="238">
        <f>'BIZ kWh ENTRY'!BS105+'BIZ kWh ENTRY'!CA105+'BIZ kWh ENTRY'!CI105+'BIZ kWh ENTRY'!CQ105</f>
        <v>0</v>
      </c>
      <c r="X105" s="454">
        <f t="shared" si="19"/>
        <v>0</v>
      </c>
    </row>
    <row r="106" spans="1:24" x14ac:dyDescent="0.3">
      <c r="A106" s="601"/>
      <c r="B106" s="11" t="s">
        <v>178</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93">
        <f t="shared" si="18"/>
        <v>0</v>
      </c>
      <c r="Q106" s="238">
        <f>'BIZ kWh ENTRY'!BM106+'BIZ kWh ENTRY'!BU106+'BIZ kWh ENTRY'!CC106+'BIZ kWh ENTRY'!CK106</f>
        <v>0</v>
      </c>
      <c r="R106" s="238">
        <f>'BIZ kWh ENTRY'!BN106+'BIZ kWh ENTRY'!BV106+'BIZ kWh ENTRY'!CD106+'BIZ kWh ENTRY'!CL106</f>
        <v>0</v>
      </c>
      <c r="S106" s="238">
        <f>'BIZ kWh ENTRY'!BO106+'BIZ kWh ENTRY'!BW106+'BIZ kWh ENTRY'!CE106+'BIZ kWh ENTRY'!CM106</f>
        <v>0</v>
      </c>
      <c r="T106" s="238">
        <f>'BIZ kWh ENTRY'!BP106+'BIZ kWh ENTRY'!BX106+'BIZ kWh ENTRY'!CF106+'BIZ kWh ENTRY'!CN106</f>
        <v>0</v>
      </c>
      <c r="U106" s="238">
        <f>'BIZ kWh ENTRY'!BQ106+'BIZ kWh ENTRY'!BY106+'BIZ kWh ENTRY'!CG106+'BIZ kWh ENTRY'!CO106</f>
        <v>0</v>
      </c>
      <c r="V106" s="238">
        <f>'BIZ kWh ENTRY'!BR106+'BIZ kWh ENTRY'!BZ106+'BIZ kWh ENTRY'!CH106+'BIZ kWh ENTRY'!CP106</f>
        <v>0</v>
      </c>
      <c r="W106" s="238">
        <f>'BIZ kWh ENTRY'!BS106+'BIZ kWh ENTRY'!CA106+'BIZ kWh ENTRY'!CI106+'BIZ kWh ENTRY'!CQ106</f>
        <v>0</v>
      </c>
      <c r="X106" s="454">
        <f t="shared" si="19"/>
        <v>0</v>
      </c>
    </row>
    <row r="107" spans="1:24" x14ac:dyDescent="0.3">
      <c r="A107" s="601"/>
      <c r="B107" s="11" t="s">
        <v>179</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93">
        <f t="shared" si="18"/>
        <v>0</v>
      </c>
      <c r="Q107" s="238">
        <f>'BIZ kWh ENTRY'!BM107+'BIZ kWh ENTRY'!BU107+'BIZ kWh ENTRY'!CC107+'BIZ kWh ENTRY'!CK107</f>
        <v>0</v>
      </c>
      <c r="R107" s="238">
        <f>'BIZ kWh ENTRY'!BN107+'BIZ kWh ENTRY'!BV107+'BIZ kWh ENTRY'!CD107+'BIZ kWh ENTRY'!CL107</f>
        <v>0</v>
      </c>
      <c r="S107" s="238">
        <f>'BIZ kWh ENTRY'!BO107+'BIZ kWh ENTRY'!BW107+'BIZ kWh ENTRY'!CE107+'BIZ kWh ENTRY'!CM107</f>
        <v>0</v>
      </c>
      <c r="T107" s="238">
        <f>'BIZ kWh ENTRY'!BP107+'BIZ kWh ENTRY'!BX107+'BIZ kWh ENTRY'!CF107+'BIZ kWh ENTRY'!CN107</f>
        <v>0</v>
      </c>
      <c r="U107" s="238">
        <f>'BIZ kWh ENTRY'!BQ107+'BIZ kWh ENTRY'!BY107+'BIZ kWh ENTRY'!CG107+'BIZ kWh ENTRY'!CO107</f>
        <v>0</v>
      </c>
      <c r="V107" s="238">
        <f>'BIZ kWh ENTRY'!BR107+'BIZ kWh ENTRY'!BZ107+'BIZ kWh ENTRY'!CH107+'BIZ kWh ENTRY'!CP107</f>
        <v>0</v>
      </c>
      <c r="W107" s="238">
        <f>'BIZ kWh ENTRY'!BS107+'BIZ kWh ENTRY'!CA107+'BIZ kWh ENTRY'!CI107+'BIZ kWh ENTRY'!CQ107</f>
        <v>0</v>
      </c>
      <c r="X107" s="454">
        <f t="shared" si="19"/>
        <v>0</v>
      </c>
    </row>
    <row r="108" spans="1:24" x14ac:dyDescent="0.3">
      <c r="A108" s="601"/>
      <c r="B108" s="11" t="s">
        <v>180</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0</v>
      </c>
      <c r="K108" s="3">
        <f>SUM('BIZ kWh ENTRY'!K108,'BIZ kWh ENTRY'!AA108,'BIZ kWh ENTRY'!AQ108,'BIZ kWh ENTRY'!BG108)</f>
        <v>0</v>
      </c>
      <c r="L108" s="3">
        <f>SUM('BIZ kWh ENTRY'!L108,'BIZ kWh ENTRY'!AB108,'BIZ kWh ENTRY'!AR108,'BIZ kWh ENTRY'!BH108)</f>
        <v>217743.81084999995</v>
      </c>
      <c r="M108" s="3">
        <f>SUM('BIZ kWh ENTRY'!M108,'BIZ kWh ENTRY'!AC108,'BIZ kWh ENTRY'!AS108,'BIZ kWh ENTRY'!BI108)</f>
        <v>482.9204999999929</v>
      </c>
      <c r="N108" s="3">
        <f>SUM('BIZ kWh ENTRY'!N108,'BIZ kWh ENTRY'!AD108,'BIZ kWh ENTRY'!AT108,'BIZ kWh ENTRY'!BJ108)</f>
        <v>182047.99062692994</v>
      </c>
      <c r="O108" s="93">
        <f t="shared" si="18"/>
        <v>400274.72197692993</v>
      </c>
      <c r="Q108" s="238">
        <f>'BIZ kWh ENTRY'!BM108+'BIZ kWh ENTRY'!BU108+'BIZ kWh ENTRY'!CC108+'BIZ kWh ENTRY'!CK108</f>
        <v>0</v>
      </c>
      <c r="R108" s="238">
        <f>'BIZ kWh ENTRY'!BN108+'BIZ kWh ENTRY'!BV108+'BIZ kWh ENTRY'!CD108+'BIZ kWh ENTRY'!CL108</f>
        <v>182047.99062692994</v>
      </c>
      <c r="S108" s="238">
        <f>'BIZ kWh ENTRY'!BO108+'BIZ kWh ENTRY'!BW108+'BIZ kWh ENTRY'!CE108+'BIZ kWh ENTRY'!CM108</f>
        <v>0</v>
      </c>
      <c r="T108" s="238">
        <f>'BIZ kWh ENTRY'!BP108+'BIZ kWh ENTRY'!BX108+'BIZ kWh ENTRY'!CF108+'BIZ kWh ENTRY'!CN108</f>
        <v>0</v>
      </c>
      <c r="U108" s="238">
        <f>'BIZ kWh ENTRY'!BQ108+'BIZ kWh ENTRY'!BY108+'BIZ kWh ENTRY'!CG108+'BIZ kWh ENTRY'!CO108</f>
        <v>0</v>
      </c>
      <c r="V108" s="238">
        <f>'BIZ kWh ENTRY'!BR108+'BIZ kWh ENTRY'!BZ108+'BIZ kWh ENTRY'!CH108+'BIZ kWh ENTRY'!CP108</f>
        <v>0</v>
      </c>
      <c r="W108" s="238">
        <f>'BIZ kWh ENTRY'!BS108+'BIZ kWh ENTRY'!CA108+'BIZ kWh ENTRY'!CI108+'BIZ kWh ENTRY'!CQ108</f>
        <v>0</v>
      </c>
      <c r="X108" s="454">
        <f t="shared" si="19"/>
        <v>0</v>
      </c>
    </row>
    <row r="109" spans="1:24" x14ac:dyDescent="0.3">
      <c r="A109" s="601"/>
      <c r="B109" s="11" t="s">
        <v>181</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93">
        <f t="shared" si="18"/>
        <v>0</v>
      </c>
      <c r="Q109" s="238">
        <f>'BIZ kWh ENTRY'!BM109+'BIZ kWh ENTRY'!BU109+'BIZ kWh ENTRY'!CC109+'BIZ kWh ENTRY'!CK109</f>
        <v>0</v>
      </c>
      <c r="R109" s="238">
        <f>'BIZ kWh ENTRY'!BN109+'BIZ kWh ENTRY'!BV109+'BIZ kWh ENTRY'!CD109+'BIZ kWh ENTRY'!CL109</f>
        <v>0</v>
      </c>
      <c r="S109" s="238">
        <f>'BIZ kWh ENTRY'!BO109+'BIZ kWh ENTRY'!BW109+'BIZ kWh ENTRY'!CE109+'BIZ kWh ENTRY'!CM109</f>
        <v>0</v>
      </c>
      <c r="T109" s="238">
        <f>'BIZ kWh ENTRY'!BP109+'BIZ kWh ENTRY'!BX109+'BIZ kWh ENTRY'!CF109+'BIZ kWh ENTRY'!CN109</f>
        <v>0</v>
      </c>
      <c r="U109" s="238">
        <f>'BIZ kWh ENTRY'!BQ109+'BIZ kWh ENTRY'!BY109+'BIZ kWh ENTRY'!CG109+'BIZ kWh ENTRY'!CO109</f>
        <v>0</v>
      </c>
      <c r="V109" s="238">
        <f>'BIZ kWh ENTRY'!BR109+'BIZ kWh ENTRY'!BZ109+'BIZ kWh ENTRY'!CH109+'BIZ kWh ENTRY'!CP109</f>
        <v>0</v>
      </c>
      <c r="W109" s="238">
        <f>'BIZ kWh ENTRY'!BS109+'BIZ kWh ENTRY'!CA109+'BIZ kWh ENTRY'!CI109+'BIZ kWh ENTRY'!CQ109</f>
        <v>0</v>
      </c>
      <c r="X109" s="454">
        <f t="shared" si="19"/>
        <v>0</v>
      </c>
    </row>
    <row r="110" spans="1:24" x14ac:dyDescent="0.3">
      <c r="A110" s="601"/>
      <c r="B110" s="11" t="s">
        <v>182</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93">
        <f t="shared" si="18"/>
        <v>0</v>
      </c>
      <c r="Q110" s="238">
        <f>'BIZ kWh ENTRY'!BM110+'BIZ kWh ENTRY'!BU110+'BIZ kWh ENTRY'!CC110+'BIZ kWh ENTRY'!CK110</f>
        <v>0</v>
      </c>
      <c r="R110" s="238">
        <f>'BIZ kWh ENTRY'!BN110+'BIZ kWh ENTRY'!BV110+'BIZ kWh ENTRY'!CD110+'BIZ kWh ENTRY'!CL110</f>
        <v>0</v>
      </c>
      <c r="S110" s="238">
        <f>'BIZ kWh ENTRY'!BO110+'BIZ kWh ENTRY'!BW110+'BIZ kWh ENTRY'!CE110+'BIZ kWh ENTRY'!CM110</f>
        <v>0</v>
      </c>
      <c r="T110" s="238">
        <f>'BIZ kWh ENTRY'!BP110+'BIZ kWh ENTRY'!BX110+'BIZ kWh ENTRY'!CF110+'BIZ kWh ENTRY'!CN110</f>
        <v>0</v>
      </c>
      <c r="U110" s="238">
        <f>'BIZ kWh ENTRY'!BQ110+'BIZ kWh ENTRY'!BY110+'BIZ kWh ENTRY'!CG110+'BIZ kWh ENTRY'!CO110</f>
        <v>0</v>
      </c>
      <c r="V110" s="238">
        <f>'BIZ kWh ENTRY'!BR110+'BIZ kWh ENTRY'!BZ110+'BIZ kWh ENTRY'!CH110+'BIZ kWh ENTRY'!CP110</f>
        <v>0</v>
      </c>
      <c r="W110" s="238">
        <f>'BIZ kWh ENTRY'!BS110+'BIZ kWh ENTRY'!CA110+'BIZ kWh ENTRY'!CI110+'BIZ kWh ENTRY'!CQ110</f>
        <v>0</v>
      </c>
      <c r="X110" s="454">
        <f t="shared" si="19"/>
        <v>0</v>
      </c>
    </row>
    <row r="111" spans="1:24" x14ac:dyDescent="0.3">
      <c r="A111" s="601"/>
      <c r="B111" s="11" t="s">
        <v>183</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93">
        <f t="shared" si="18"/>
        <v>0</v>
      </c>
      <c r="Q111" s="238">
        <f>'BIZ kWh ENTRY'!BM111+'BIZ kWh ENTRY'!BU111+'BIZ kWh ENTRY'!CC111+'BIZ kWh ENTRY'!CK111</f>
        <v>0</v>
      </c>
      <c r="R111" s="238">
        <f>'BIZ kWh ENTRY'!BN111+'BIZ kWh ENTRY'!BV111+'BIZ kWh ENTRY'!CD111+'BIZ kWh ENTRY'!CL111</f>
        <v>0</v>
      </c>
      <c r="S111" s="238">
        <f>'BIZ kWh ENTRY'!BO111+'BIZ kWh ENTRY'!BW111+'BIZ kWh ENTRY'!CE111+'BIZ kWh ENTRY'!CM111</f>
        <v>0</v>
      </c>
      <c r="T111" s="238">
        <f>'BIZ kWh ENTRY'!BP111+'BIZ kWh ENTRY'!BX111+'BIZ kWh ENTRY'!CF111+'BIZ kWh ENTRY'!CN111</f>
        <v>0</v>
      </c>
      <c r="U111" s="238">
        <f>'BIZ kWh ENTRY'!BQ111+'BIZ kWh ENTRY'!BY111+'BIZ kWh ENTRY'!CG111+'BIZ kWh ENTRY'!CO111</f>
        <v>0</v>
      </c>
      <c r="V111" s="238">
        <f>'BIZ kWh ENTRY'!BR111+'BIZ kWh ENTRY'!BZ111+'BIZ kWh ENTRY'!CH111+'BIZ kWh ENTRY'!CP111</f>
        <v>0</v>
      </c>
      <c r="W111" s="238">
        <f>'BIZ kWh ENTRY'!BS111+'BIZ kWh ENTRY'!CA111+'BIZ kWh ENTRY'!CI111+'BIZ kWh ENTRY'!CQ111</f>
        <v>0</v>
      </c>
      <c r="X111" s="454">
        <f t="shared" si="19"/>
        <v>0</v>
      </c>
    </row>
    <row r="112" spans="1:24" ht="15" thickBot="1" x14ac:dyDescent="0.35">
      <c r="A112" s="602"/>
      <c r="B112" s="11" t="s">
        <v>184</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93">
        <f t="shared" si="18"/>
        <v>0</v>
      </c>
      <c r="Q112" s="238">
        <f>'BIZ kWh ENTRY'!BM112+'BIZ kWh ENTRY'!BU112+'BIZ kWh ENTRY'!CC112+'BIZ kWh ENTRY'!CK112</f>
        <v>0</v>
      </c>
      <c r="R112" s="238">
        <f>'BIZ kWh ENTRY'!BN112+'BIZ kWh ENTRY'!BV112+'BIZ kWh ENTRY'!CD112+'BIZ kWh ENTRY'!CL112</f>
        <v>0</v>
      </c>
      <c r="S112" s="238">
        <f>'BIZ kWh ENTRY'!BO112+'BIZ kWh ENTRY'!BW112+'BIZ kWh ENTRY'!CE112+'BIZ kWh ENTRY'!CM112</f>
        <v>0</v>
      </c>
      <c r="T112" s="238">
        <f>'BIZ kWh ENTRY'!BP112+'BIZ kWh ENTRY'!BX112+'BIZ kWh ENTRY'!CF112+'BIZ kWh ENTRY'!CN112</f>
        <v>0</v>
      </c>
      <c r="U112" s="238">
        <f>'BIZ kWh ENTRY'!BQ112+'BIZ kWh ENTRY'!BY112+'BIZ kWh ENTRY'!CG112+'BIZ kWh ENTRY'!CO112</f>
        <v>0</v>
      </c>
      <c r="V112" s="238">
        <f>'BIZ kWh ENTRY'!BR112+'BIZ kWh ENTRY'!BZ112+'BIZ kWh ENTRY'!CH112+'BIZ kWh ENTRY'!CP112</f>
        <v>0</v>
      </c>
      <c r="W112" s="238">
        <f>'BIZ kWh ENTRY'!BS112+'BIZ kWh ENTRY'!CA112+'BIZ kWh ENTRY'!CI112+'BIZ kWh ENTRY'!CQ112</f>
        <v>0</v>
      </c>
      <c r="X112" s="454">
        <f t="shared" si="19"/>
        <v>0</v>
      </c>
    </row>
    <row r="113" spans="1:24" ht="15" thickBot="1" x14ac:dyDescent="0.35">
      <c r="A113" s="97"/>
      <c r="B113" s="251" t="s">
        <v>139</v>
      </c>
      <c r="C113" s="252">
        <f t="shared" ref="C113:N113" si="20">SUM(C100:C112)</f>
        <v>0</v>
      </c>
      <c r="D113" s="252">
        <f t="shared" si="20"/>
        <v>0</v>
      </c>
      <c r="E113" s="252">
        <f t="shared" si="20"/>
        <v>0</v>
      </c>
      <c r="F113" s="252">
        <f t="shared" si="20"/>
        <v>0</v>
      </c>
      <c r="G113" s="252">
        <f t="shared" si="20"/>
        <v>0</v>
      </c>
      <c r="H113" s="252">
        <f t="shared" si="20"/>
        <v>0</v>
      </c>
      <c r="I113" s="252">
        <f t="shared" si="20"/>
        <v>0</v>
      </c>
      <c r="J113" s="252">
        <f t="shared" si="20"/>
        <v>0</v>
      </c>
      <c r="K113" s="252">
        <f t="shared" si="20"/>
        <v>0</v>
      </c>
      <c r="L113" s="252">
        <f t="shared" si="20"/>
        <v>217743.81084999995</v>
      </c>
      <c r="M113" s="252">
        <f t="shared" si="20"/>
        <v>482.9204999999929</v>
      </c>
      <c r="N113" s="252">
        <f t="shared" si="20"/>
        <v>182047.99062692994</v>
      </c>
      <c r="O113" s="96">
        <f t="shared" si="18"/>
        <v>400274.72197692993</v>
      </c>
      <c r="P113" s="455">
        <f>SUM(C100:N112)</f>
        <v>400274.72197692993</v>
      </c>
      <c r="Q113" s="238">
        <f>'BIZ kWh ENTRY'!BM113+'BIZ kWh ENTRY'!BU113+'BIZ kWh ENTRY'!CC113+'BIZ kWh ENTRY'!CK113</f>
        <v>0</v>
      </c>
      <c r="R113" s="238">
        <f>'BIZ kWh ENTRY'!BN113+'BIZ kWh ENTRY'!BV113+'BIZ kWh ENTRY'!CD113+'BIZ kWh ENTRY'!CL113</f>
        <v>182047.99062692994</v>
      </c>
      <c r="S113" s="238">
        <f>'BIZ kWh ENTRY'!BO113+'BIZ kWh ENTRY'!BW113+'BIZ kWh ENTRY'!CE113+'BIZ kWh ENTRY'!CM113</f>
        <v>0</v>
      </c>
      <c r="T113" s="238">
        <f>'BIZ kWh ENTRY'!BP113+'BIZ kWh ENTRY'!BX113+'BIZ kWh ENTRY'!CF113+'BIZ kWh ENTRY'!CN113</f>
        <v>0</v>
      </c>
      <c r="U113" s="238">
        <f>'BIZ kWh ENTRY'!BQ113+'BIZ kWh ENTRY'!BY113+'BIZ kWh ENTRY'!CG113+'BIZ kWh ENTRY'!CO113</f>
        <v>0</v>
      </c>
      <c r="V113" s="238">
        <f>'BIZ kWh ENTRY'!BR113+'BIZ kWh ENTRY'!BZ113+'BIZ kWh ENTRY'!CH113+'BIZ kWh ENTRY'!CP113</f>
        <v>0</v>
      </c>
      <c r="W113" s="238">
        <f>'BIZ kWh ENTRY'!BS113+'BIZ kWh ENTRY'!CA113+'BIZ kWh ENTRY'!CI113+'BIZ kWh ENTRY'!CQ113</f>
        <v>0</v>
      </c>
      <c r="X113" s="454">
        <f t="shared" si="19"/>
        <v>0</v>
      </c>
    </row>
    <row r="114" spans="1:24" ht="21.6" thickBot="1" x14ac:dyDescent="0.35">
      <c r="A114" s="98"/>
    </row>
    <row r="115" spans="1:24" ht="21.6" thickBot="1" x14ac:dyDescent="0.35">
      <c r="A115" s="98"/>
      <c r="B115" s="247" t="s">
        <v>117</v>
      </c>
      <c r="C115" s="248">
        <v>43850</v>
      </c>
      <c r="D115" s="248">
        <v>43882</v>
      </c>
      <c r="E115" s="248">
        <v>43914</v>
      </c>
      <c r="F115" s="248">
        <v>43946</v>
      </c>
      <c r="G115" s="248">
        <v>43978</v>
      </c>
      <c r="H115" s="248">
        <v>44010</v>
      </c>
      <c r="I115" s="248">
        <v>44042</v>
      </c>
      <c r="J115" s="248">
        <v>44074</v>
      </c>
      <c r="K115" s="248">
        <v>44076</v>
      </c>
      <c r="L115" s="248">
        <v>44107</v>
      </c>
      <c r="M115" s="248">
        <v>44140</v>
      </c>
      <c r="N115" s="248" t="s">
        <v>126</v>
      </c>
      <c r="O115" s="249" t="s">
        <v>44</v>
      </c>
      <c r="Q115" s="48">
        <v>44166</v>
      </c>
      <c r="R115" s="48">
        <v>44197</v>
      </c>
      <c r="S115" s="48">
        <v>44228</v>
      </c>
      <c r="T115" s="48">
        <v>44256</v>
      </c>
      <c r="U115" s="48">
        <v>44287</v>
      </c>
      <c r="V115" s="48">
        <v>44317</v>
      </c>
      <c r="W115" s="48">
        <v>44348</v>
      </c>
      <c r="X115" s="229" t="s">
        <v>105</v>
      </c>
    </row>
    <row r="116" spans="1:24" ht="15" customHeight="1" x14ac:dyDescent="0.3">
      <c r="A116" s="603" t="s">
        <v>191</v>
      </c>
      <c r="B116" s="11" t="s">
        <v>172</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93">
        <f t="shared" ref="O116:O129" si="21">SUM(C116:N116)</f>
        <v>0</v>
      </c>
      <c r="Q116" s="238">
        <f>'BIZ kWh ENTRY'!BM116+'BIZ kWh ENTRY'!BU116+'BIZ kWh ENTRY'!CC116+'BIZ kWh ENTRY'!CK116</f>
        <v>0</v>
      </c>
      <c r="R116" s="238">
        <f>'BIZ kWh ENTRY'!BN116+'BIZ kWh ENTRY'!BV116+'BIZ kWh ENTRY'!CD116+'BIZ kWh ENTRY'!CL116</f>
        <v>0</v>
      </c>
      <c r="S116" s="238">
        <f>'BIZ kWh ENTRY'!BO116+'BIZ kWh ENTRY'!BW116+'BIZ kWh ENTRY'!CE116+'BIZ kWh ENTRY'!CM116</f>
        <v>0</v>
      </c>
      <c r="T116" s="238">
        <f>'BIZ kWh ENTRY'!BP116+'BIZ kWh ENTRY'!BX116+'BIZ kWh ENTRY'!CF116+'BIZ kWh ENTRY'!CN116</f>
        <v>0</v>
      </c>
      <c r="U116" s="238">
        <f>'BIZ kWh ENTRY'!BQ116+'BIZ kWh ENTRY'!BY116+'BIZ kWh ENTRY'!CG116+'BIZ kWh ENTRY'!CO116</f>
        <v>0</v>
      </c>
      <c r="V116" s="238">
        <f>'BIZ kWh ENTRY'!BR116+'BIZ kWh ENTRY'!BZ116+'BIZ kWh ENTRY'!CH116+'BIZ kWh ENTRY'!CP116</f>
        <v>0</v>
      </c>
      <c r="W116" s="238">
        <f>'BIZ kWh ENTRY'!BS116+'BIZ kWh ENTRY'!CA116+'BIZ kWh ENTRY'!CI116+'BIZ kWh ENTRY'!CQ116</f>
        <v>0</v>
      </c>
      <c r="X116" s="454">
        <f>SUM(Q116:W116)-N116</f>
        <v>0</v>
      </c>
    </row>
    <row r="117" spans="1:24" x14ac:dyDescent="0.3">
      <c r="A117" s="604"/>
      <c r="B117" s="13" t="s">
        <v>173</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93">
        <f t="shared" si="21"/>
        <v>0</v>
      </c>
      <c r="Q117" s="238">
        <f>'BIZ kWh ENTRY'!BM117+'BIZ kWh ENTRY'!BU117+'BIZ kWh ENTRY'!CC117+'BIZ kWh ENTRY'!CK117</f>
        <v>0</v>
      </c>
      <c r="R117" s="238">
        <f>'BIZ kWh ENTRY'!BN117+'BIZ kWh ENTRY'!BV117+'BIZ kWh ENTRY'!CD117+'BIZ kWh ENTRY'!CL117</f>
        <v>0</v>
      </c>
      <c r="S117" s="238">
        <f>'BIZ kWh ENTRY'!BO117+'BIZ kWh ENTRY'!BW117+'BIZ kWh ENTRY'!CE117+'BIZ kWh ENTRY'!CM117</f>
        <v>0</v>
      </c>
      <c r="T117" s="238">
        <f>'BIZ kWh ENTRY'!BP117+'BIZ kWh ENTRY'!BX117+'BIZ kWh ENTRY'!CF117+'BIZ kWh ENTRY'!CN117</f>
        <v>0</v>
      </c>
      <c r="U117" s="238">
        <f>'BIZ kWh ENTRY'!BQ117+'BIZ kWh ENTRY'!BY117+'BIZ kWh ENTRY'!CG117+'BIZ kWh ENTRY'!CO117</f>
        <v>0</v>
      </c>
      <c r="V117" s="238">
        <f>'BIZ kWh ENTRY'!BR117+'BIZ kWh ENTRY'!BZ117+'BIZ kWh ENTRY'!CH117+'BIZ kWh ENTRY'!CP117</f>
        <v>0</v>
      </c>
      <c r="W117" s="238">
        <f>'BIZ kWh ENTRY'!BS117+'BIZ kWh ENTRY'!CA117+'BIZ kWh ENTRY'!CI117+'BIZ kWh ENTRY'!CQ117</f>
        <v>0</v>
      </c>
      <c r="X117" s="454">
        <f t="shared" ref="X117:X129" si="22">SUM(Q117:W117)-N117</f>
        <v>0</v>
      </c>
    </row>
    <row r="118" spans="1:24" x14ac:dyDescent="0.3">
      <c r="A118" s="604"/>
      <c r="B118" s="11" t="s">
        <v>174</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93">
        <f t="shared" si="21"/>
        <v>0</v>
      </c>
      <c r="Q118" s="238">
        <f>'BIZ kWh ENTRY'!BM118+'BIZ kWh ENTRY'!BU118+'BIZ kWh ENTRY'!CC118+'BIZ kWh ENTRY'!CK118</f>
        <v>0</v>
      </c>
      <c r="R118" s="238">
        <f>'BIZ kWh ENTRY'!BN118+'BIZ kWh ENTRY'!BV118+'BIZ kWh ENTRY'!CD118+'BIZ kWh ENTRY'!CL118</f>
        <v>0</v>
      </c>
      <c r="S118" s="238">
        <f>'BIZ kWh ENTRY'!BO118+'BIZ kWh ENTRY'!BW118+'BIZ kWh ENTRY'!CE118+'BIZ kWh ENTRY'!CM118</f>
        <v>0</v>
      </c>
      <c r="T118" s="238">
        <f>'BIZ kWh ENTRY'!BP118+'BIZ kWh ENTRY'!BX118+'BIZ kWh ENTRY'!CF118+'BIZ kWh ENTRY'!CN118</f>
        <v>0</v>
      </c>
      <c r="U118" s="238">
        <f>'BIZ kWh ENTRY'!BQ118+'BIZ kWh ENTRY'!BY118+'BIZ kWh ENTRY'!CG118+'BIZ kWh ENTRY'!CO118</f>
        <v>0</v>
      </c>
      <c r="V118" s="238">
        <f>'BIZ kWh ENTRY'!BR118+'BIZ kWh ENTRY'!BZ118+'BIZ kWh ENTRY'!CH118+'BIZ kWh ENTRY'!CP118</f>
        <v>0</v>
      </c>
      <c r="W118" s="238">
        <f>'BIZ kWh ENTRY'!BS118+'BIZ kWh ENTRY'!CA118+'BIZ kWh ENTRY'!CI118+'BIZ kWh ENTRY'!CQ118</f>
        <v>0</v>
      </c>
      <c r="X118" s="454">
        <f t="shared" si="22"/>
        <v>0</v>
      </c>
    </row>
    <row r="119" spans="1:24" x14ac:dyDescent="0.3">
      <c r="A119" s="604"/>
      <c r="B119" s="11" t="s">
        <v>175</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93">
        <f t="shared" si="21"/>
        <v>0</v>
      </c>
      <c r="Q119" s="238">
        <f>'BIZ kWh ENTRY'!BM119+'BIZ kWh ENTRY'!BU119+'BIZ kWh ENTRY'!CC119+'BIZ kWh ENTRY'!CK119</f>
        <v>0</v>
      </c>
      <c r="R119" s="238">
        <f>'BIZ kWh ENTRY'!BN119+'BIZ kWh ENTRY'!BV119+'BIZ kWh ENTRY'!CD119+'BIZ kWh ENTRY'!CL119</f>
        <v>0</v>
      </c>
      <c r="S119" s="238">
        <f>'BIZ kWh ENTRY'!BO119+'BIZ kWh ENTRY'!BW119+'BIZ kWh ENTRY'!CE119+'BIZ kWh ENTRY'!CM119</f>
        <v>0</v>
      </c>
      <c r="T119" s="238">
        <f>'BIZ kWh ENTRY'!BP119+'BIZ kWh ENTRY'!BX119+'BIZ kWh ENTRY'!CF119+'BIZ kWh ENTRY'!CN119</f>
        <v>0</v>
      </c>
      <c r="U119" s="238">
        <f>'BIZ kWh ENTRY'!BQ119+'BIZ kWh ENTRY'!BY119+'BIZ kWh ENTRY'!CG119+'BIZ kWh ENTRY'!CO119</f>
        <v>0</v>
      </c>
      <c r="V119" s="238">
        <f>'BIZ kWh ENTRY'!BR119+'BIZ kWh ENTRY'!BZ119+'BIZ kWh ENTRY'!CH119+'BIZ kWh ENTRY'!CP119</f>
        <v>0</v>
      </c>
      <c r="W119" s="238">
        <f>'BIZ kWh ENTRY'!BS119+'BIZ kWh ENTRY'!CA119+'BIZ kWh ENTRY'!CI119+'BIZ kWh ENTRY'!CQ119</f>
        <v>0</v>
      </c>
      <c r="X119" s="454">
        <f t="shared" si="22"/>
        <v>0</v>
      </c>
    </row>
    <row r="120" spans="1:24" x14ac:dyDescent="0.3">
      <c r="A120" s="604"/>
      <c r="B120" s="13" t="s">
        <v>176</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18023.28</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117698.04</v>
      </c>
      <c r="M120" s="3">
        <f>SUM('BIZ kWh ENTRY'!M120,'BIZ kWh ENTRY'!AC120,'BIZ kWh ENTRY'!AS120,'BIZ kWh ENTRY'!BI120)</f>
        <v>4201.68</v>
      </c>
      <c r="N120" s="3">
        <f>SUM('BIZ kWh ENTRY'!N120,'BIZ kWh ENTRY'!AD120,'BIZ kWh ENTRY'!AT120,'BIZ kWh ENTRY'!BJ120)</f>
        <v>0</v>
      </c>
      <c r="O120" s="93">
        <f t="shared" si="21"/>
        <v>139923</v>
      </c>
      <c r="Q120" s="238">
        <f>'BIZ kWh ENTRY'!BM120+'BIZ kWh ENTRY'!BU120+'BIZ kWh ENTRY'!CC120+'BIZ kWh ENTRY'!CK120</f>
        <v>0</v>
      </c>
      <c r="R120" s="238">
        <f>'BIZ kWh ENTRY'!BN120+'BIZ kWh ENTRY'!BV120+'BIZ kWh ENTRY'!CD120+'BIZ kWh ENTRY'!CL120</f>
        <v>0</v>
      </c>
      <c r="S120" s="238">
        <f>'BIZ kWh ENTRY'!BO120+'BIZ kWh ENTRY'!BW120+'BIZ kWh ENTRY'!CE120+'BIZ kWh ENTRY'!CM120</f>
        <v>0</v>
      </c>
      <c r="T120" s="238">
        <f>'BIZ kWh ENTRY'!BP120+'BIZ kWh ENTRY'!BX120+'BIZ kWh ENTRY'!CF120+'BIZ kWh ENTRY'!CN120</f>
        <v>0</v>
      </c>
      <c r="U120" s="238">
        <f>'BIZ kWh ENTRY'!BQ120+'BIZ kWh ENTRY'!BY120+'BIZ kWh ENTRY'!CG120+'BIZ kWh ENTRY'!CO120</f>
        <v>0</v>
      </c>
      <c r="V120" s="238">
        <f>'BIZ kWh ENTRY'!BR120+'BIZ kWh ENTRY'!BZ120+'BIZ kWh ENTRY'!CH120+'BIZ kWh ENTRY'!CP120</f>
        <v>0</v>
      </c>
      <c r="W120" s="238">
        <f>'BIZ kWh ENTRY'!BS120+'BIZ kWh ENTRY'!CA120+'BIZ kWh ENTRY'!CI120+'BIZ kWh ENTRY'!CQ120</f>
        <v>0</v>
      </c>
      <c r="X120" s="454">
        <f t="shared" si="22"/>
        <v>0</v>
      </c>
    </row>
    <row r="121" spans="1:24" x14ac:dyDescent="0.3">
      <c r="A121" s="604"/>
      <c r="B121" s="11" t="s">
        <v>177</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93">
        <f t="shared" si="21"/>
        <v>0</v>
      </c>
      <c r="Q121" s="238">
        <f>'BIZ kWh ENTRY'!BM121+'BIZ kWh ENTRY'!BU121+'BIZ kWh ENTRY'!CC121+'BIZ kWh ENTRY'!CK121</f>
        <v>0</v>
      </c>
      <c r="R121" s="238">
        <f>'BIZ kWh ENTRY'!BN121+'BIZ kWh ENTRY'!BV121+'BIZ kWh ENTRY'!CD121+'BIZ kWh ENTRY'!CL121</f>
        <v>0</v>
      </c>
      <c r="S121" s="238">
        <f>'BIZ kWh ENTRY'!BO121+'BIZ kWh ENTRY'!BW121+'BIZ kWh ENTRY'!CE121+'BIZ kWh ENTRY'!CM121</f>
        <v>0</v>
      </c>
      <c r="T121" s="238">
        <f>'BIZ kWh ENTRY'!BP121+'BIZ kWh ENTRY'!BX121+'BIZ kWh ENTRY'!CF121+'BIZ kWh ENTRY'!CN121</f>
        <v>0</v>
      </c>
      <c r="U121" s="238">
        <f>'BIZ kWh ENTRY'!BQ121+'BIZ kWh ENTRY'!BY121+'BIZ kWh ENTRY'!CG121+'BIZ kWh ENTRY'!CO121</f>
        <v>0</v>
      </c>
      <c r="V121" s="238">
        <f>'BIZ kWh ENTRY'!BR121+'BIZ kWh ENTRY'!BZ121+'BIZ kWh ENTRY'!CH121+'BIZ kWh ENTRY'!CP121</f>
        <v>0</v>
      </c>
      <c r="W121" s="238">
        <f>'BIZ kWh ENTRY'!BS121+'BIZ kWh ENTRY'!CA121+'BIZ kWh ENTRY'!CI121+'BIZ kWh ENTRY'!CQ121</f>
        <v>0</v>
      </c>
      <c r="X121" s="454">
        <f t="shared" si="22"/>
        <v>0</v>
      </c>
    </row>
    <row r="122" spans="1:24" x14ac:dyDescent="0.3">
      <c r="A122" s="604"/>
      <c r="B122" s="11" t="s">
        <v>178</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93">
        <f t="shared" si="21"/>
        <v>0</v>
      </c>
      <c r="Q122" s="238">
        <f>'BIZ kWh ENTRY'!BM122+'BIZ kWh ENTRY'!BU122+'BIZ kWh ENTRY'!CC122+'BIZ kWh ENTRY'!CK122</f>
        <v>0</v>
      </c>
      <c r="R122" s="238">
        <f>'BIZ kWh ENTRY'!BN122+'BIZ kWh ENTRY'!BV122+'BIZ kWh ENTRY'!CD122+'BIZ kWh ENTRY'!CL122</f>
        <v>0</v>
      </c>
      <c r="S122" s="238">
        <f>'BIZ kWh ENTRY'!BO122+'BIZ kWh ENTRY'!BW122+'BIZ kWh ENTRY'!CE122+'BIZ kWh ENTRY'!CM122</f>
        <v>0</v>
      </c>
      <c r="T122" s="238">
        <f>'BIZ kWh ENTRY'!BP122+'BIZ kWh ENTRY'!BX122+'BIZ kWh ENTRY'!CF122+'BIZ kWh ENTRY'!CN122</f>
        <v>0</v>
      </c>
      <c r="U122" s="238">
        <f>'BIZ kWh ENTRY'!BQ122+'BIZ kWh ENTRY'!BY122+'BIZ kWh ENTRY'!CG122+'BIZ kWh ENTRY'!CO122</f>
        <v>0</v>
      </c>
      <c r="V122" s="238">
        <f>'BIZ kWh ENTRY'!BR122+'BIZ kWh ENTRY'!BZ122+'BIZ kWh ENTRY'!CH122+'BIZ kWh ENTRY'!CP122</f>
        <v>0</v>
      </c>
      <c r="W122" s="238">
        <f>'BIZ kWh ENTRY'!BS122+'BIZ kWh ENTRY'!CA122+'BIZ kWh ENTRY'!CI122+'BIZ kWh ENTRY'!CQ122</f>
        <v>0</v>
      </c>
      <c r="X122" s="454">
        <f t="shared" si="22"/>
        <v>0</v>
      </c>
    </row>
    <row r="123" spans="1:24" x14ac:dyDescent="0.3">
      <c r="A123" s="604"/>
      <c r="B123" s="11" t="s">
        <v>179</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176908.87</v>
      </c>
      <c r="G123" s="3">
        <f>SUM('BIZ kWh ENTRY'!G123,'BIZ kWh ENTRY'!W123,'BIZ kWh ENTRY'!AM123,'BIZ kWh ENTRY'!BC123)</f>
        <v>0</v>
      </c>
      <c r="H123" s="3">
        <f>SUM('BIZ kWh ENTRY'!H123,'BIZ kWh ENTRY'!X123,'BIZ kWh ENTRY'!AN123,'BIZ kWh ENTRY'!BD123)</f>
        <v>0</v>
      </c>
      <c r="I123" s="3">
        <f>SUM('BIZ kWh ENTRY'!I123,'BIZ kWh ENTRY'!Y123,'BIZ kWh ENTRY'!AO123,'BIZ kWh ENTRY'!BE123)</f>
        <v>0</v>
      </c>
      <c r="J123" s="3">
        <f>SUM('BIZ kWh ENTRY'!J123,'BIZ kWh ENTRY'!Z123,'BIZ kWh ENTRY'!AP123,'BIZ kWh ENTRY'!BF123)</f>
        <v>88098.959999999992</v>
      </c>
      <c r="K123" s="3">
        <f>SUM('BIZ kWh ENTRY'!K123,'BIZ kWh ENTRY'!AA123,'BIZ kWh ENTRY'!AQ123,'BIZ kWh ENTRY'!BG123)</f>
        <v>-31821.85</v>
      </c>
      <c r="L123" s="3">
        <f>SUM('BIZ kWh ENTRY'!L123,'BIZ kWh ENTRY'!AB123,'BIZ kWh ENTRY'!AR123,'BIZ kWh ENTRY'!BH123)</f>
        <v>12326.34</v>
      </c>
      <c r="M123" s="3">
        <f>SUM('BIZ kWh ENTRY'!M123,'BIZ kWh ENTRY'!AC123,'BIZ kWh ENTRY'!AS123,'BIZ kWh ENTRY'!BI123)</f>
        <v>1574.7</v>
      </c>
      <c r="N123" s="3">
        <f>SUM('BIZ kWh ENTRY'!N123,'BIZ kWh ENTRY'!AD123,'BIZ kWh ENTRY'!AT123,'BIZ kWh ENTRY'!BJ123)</f>
        <v>588.17999999999995</v>
      </c>
      <c r="O123" s="93">
        <f t="shared" si="21"/>
        <v>247675.19999999995</v>
      </c>
      <c r="Q123" s="238">
        <f>'BIZ kWh ENTRY'!BM123+'BIZ kWh ENTRY'!BU123+'BIZ kWh ENTRY'!CC123+'BIZ kWh ENTRY'!CK123</f>
        <v>588.17999999999995</v>
      </c>
      <c r="R123" s="238">
        <f>'BIZ kWh ENTRY'!BN123+'BIZ kWh ENTRY'!BV123+'BIZ kWh ENTRY'!CD123+'BIZ kWh ENTRY'!CL123</f>
        <v>0</v>
      </c>
      <c r="S123" s="238">
        <f>'BIZ kWh ENTRY'!BO123+'BIZ kWh ENTRY'!BW123+'BIZ kWh ENTRY'!CE123+'BIZ kWh ENTRY'!CM123</f>
        <v>0</v>
      </c>
      <c r="T123" s="238">
        <f>'BIZ kWh ENTRY'!BP123+'BIZ kWh ENTRY'!BX123+'BIZ kWh ENTRY'!CF123+'BIZ kWh ENTRY'!CN123</f>
        <v>0</v>
      </c>
      <c r="U123" s="238">
        <f>'BIZ kWh ENTRY'!BQ123+'BIZ kWh ENTRY'!BY123+'BIZ kWh ENTRY'!CG123+'BIZ kWh ENTRY'!CO123</f>
        <v>0</v>
      </c>
      <c r="V123" s="238">
        <f>'BIZ kWh ENTRY'!BR123+'BIZ kWh ENTRY'!BZ123+'BIZ kWh ENTRY'!CH123+'BIZ kWh ENTRY'!CP123</f>
        <v>0</v>
      </c>
      <c r="W123" s="238">
        <f>'BIZ kWh ENTRY'!BS123+'BIZ kWh ENTRY'!CA123+'BIZ kWh ENTRY'!CI123+'BIZ kWh ENTRY'!CQ123</f>
        <v>0</v>
      </c>
      <c r="X123" s="454">
        <f t="shared" si="22"/>
        <v>0</v>
      </c>
    </row>
    <row r="124" spans="1:24" x14ac:dyDescent="0.3">
      <c r="A124" s="604"/>
      <c r="B124" s="11" t="s">
        <v>180</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93">
        <f t="shared" si="21"/>
        <v>0</v>
      </c>
      <c r="Q124" s="238">
        <f>'BIZ kWh ENTRY'!BM124+'BIZ kWh ENTRY'!BU124+'BIZ kWh ENTRY'!CC124+'BIZ kWh ENTRY'!CK124</f>
        <v>0</v>
      </c>
      <c r="R124" s="238">
        <f>'BIZ kWh ENTRY'!BN124+'BIZ kWh ENTRY'!BV124+'BIZ kWh ENTRY'!CD124+'BIZ kWh ENTRY'!CL124</f>
        <v>0</v>
      </c>
      <c r="S124" s="238">
        <f>'BIZ kWh ENTRY'!BO124+'BIZ kWh ENTRY'!BW124+'BIZ kWh ENTRY'!CE124+'BIZ kWh ENTRY'!CM124</f>
        <v>0</v>
      </c>
      <c r="T124" s="238">
        <f>'BIZ kWh ENTRY'!BP124+'BIZ kWh ENTRY'!BX124+'BIZ kWh ENTRY'!CF124+'BIZ kWh ENTRY'!CN124</f>
        <v>0</v>
      </c>
      <c r="U124" s="238">
        <f>'BIZ kWh ENTRY'!BQ124+'BIZ kWh ENTRY'!BY124+'BIZ kWh ENTRY'!CG124+'BIZ kWh ENTRY'!CO124</f>
        <v>0</v>
      </c>
      <c r="V124" s="238">
        <f>'BIZ kWh ENTRY'!BR124+'BIZ kWh ENTRY'!BZ124+'BIZ kWh ENTRY'!CH124+'BIZ kWh ENTRY'!CP124</f>
        <v>0</v>
      </c>
      <c r="W124" s="238">
        <f>'BIZ kWh ENTRY'!BS124+'BIZ kWh ENTRY'!CA124+'BIZ kWh ENTRY'!CI124+'BIZ kWh ENTRY'!CQ124</f>
        <v>0</v>
      </c>
      <c r="X124" s="454">
        <f t="shared" si="22"/>
        <v>0</v>
      </c>
    </row>
    <row r="125" spans="1:24" x14ac:dyDescent="0.3">
      <c r="A125" s="604"/>
      <c r="B125" s="11" t="s">
        <v>181</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93">
        <f t="shared" si="21"/>
        <v>0</v>
      </c>
      <c r="Q125" s="238">
        <f>'BIZ kWh ENTRY'!BM125+'BIZ kWh ENTRY'!BU125+'BIZ kWh ENTRY'!CC125+'BIZ kWh ENTRY'!CK125</f>
        <v>0</v>
      </c>
      <c r="R125" s="238">
        <f>'BIZ kWh ENTRY'!BN125+'BIZ kWh ENTRY'!BV125+'BIZ kWh ENTRY'!CD125+'BIZ kWh ENTRY'!CL125</f>
        <v>0</v>
      </c>
      <c r="S125" s="238">
        <f>'BIZ kWh ENTRY'!BO125+'BIZ kWh ENTRY'!BW125+'BIZ kWh ENTRY'!CE125+'BIZ kWh ENTRY'!CM125</f>
        <v>0</v>
      </c>
      <c r="T125" s="238">
        <f>'BIZ kWh ENTRY'!BP125+'BIZ kWh ENTRY'!BX125+'BIZ kWh ENTRY'!CF125+'BIZ kWh ENTRY'!CN125</f>
        <v>0</v>
      </c>
      <c r="U125" s="238">
        <f>'BIZ kWh ENTRY'!BQ125+'BIZ kWh ENTRY'!BY125+'BIZ kWh ENTRY'!CG125+'BIZ kWh ENTRY'!CO125</f>
        <v>0</v>
      </c>
      <c r="V125" s="238">
        <f>'BIZ kWh ENTRY'!BR125+'BIZ kWh ENTRY'!BZ125+'BIZ kWh ENTRY'!CH125+'BIZ kWh ENTRY'!CP125</f>
        <v>0</v>
      </c>
      <c r="W125" s="238">
        <f>'BIZ kWh ENTRY'!BS125+'BIZ kWh ENTRY'!CA125+'BIZ kWh ENTRY'!CI125+'BIZ kWh ENTRY'!CQ125</f>
        <v>0</v>
      </c>
      <c r="X125" s="454">
        <f t="shared" si="22"/>
        <v>0</v>
      </c>
    </row>
    <row r="126" spans="1:24" x14ac:dyDescent="0.3">
      <c r="A126" s="604"/>
      <c r="B126" s="11" t="s">
        <v>182</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93">
        <f t="shared" si="21"/>
        <v>0</v>
      </c>
      <c r="Q126" s="238">
        <f>'BIZ kWh ENTRY'!BM126+'BIZ kWh ENTRY'!BU126+'BIZ kWh ENTRY'!CC126+'BIZ kWh ENTRY'!CK126</f>
        <v>0</v>
      </c>
      <c r="R126" s="238">
        <f>'BIZ kWh ENTRY'!BN126+'BIZ kWh ENTRY'!BV126+'BIZ kWh ENTRY'!CD126+'BIZ kWh ENTRY'!CL126</f>
        <v>0</v>
      </c>
      <c r="S126" s="238">
        <f>'BIZ kWh ENTRY'!BO126+'BIZ kWh ENTRY'!BW126+'BIZ kWh ENTRY'!CE126+'BIZ kWh ENTRY'!CM126</f>
        <v>0</v>
      </c>
      <c r="T126" s="238">
        <f>'BIZ kWh ENTRY'!BP126+'BIZ kWh ENTRY'!BX126+'BIZ kWh ENTRY'!CF126+'BIZ kWh ENTRY'!CN126</f>
        <v>0</v>
      </c>
      <c r="U126" s="238">
        <f>'BIZ kWh ENTRY'!BQ126+'BIZ kWh ENTRY'!BY126+'BIZ kWh ENTRY'!CG126+'BIZ kWh ENTRY'!CO126</f>
        <v>0</v>
      </c>
      <c r="V126" s="238">
        <f>'BIZ kWh ENTRY'!BR126+'BIZ kWh ENTRY'!BZ126+'BIZ kWh ENTRY'!CH126+'BIZ kWh ENTRY'!CP126</f>
        <v>0</v>
      </c>
      <c r="W126" s="238">
        <f>'BIZ kWh ENTRY'!BS126+'BIZ kWh ENTRY'!CA126+'BIZ kWh ENTRY'!CI126+'BIZ kWh ENTRY'!CQ126</f>
        <v>0</v>
      </c>
      <c r="X126" s="454">
        <f t="shared" si="22"/>
        <v>0</v>
      </c>
    </row>
    <row r="127" spans="1:24" x14ac:dyDescent="0.3">
      <c r="A127" s="604"/>
      <c r="B127" s="11" t="s">
        <v>183</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93">
        <f t="shared" si="21"/>
        <v>0</v>
      </c>
      <c r="Q127" s="238">
        <f>'BIZ kWh ENTRY'!BM127+'BIZ kWh ENTRY'!BU127+'BIZ kWh ENTRY'!CC127+'BIZ kWh ENTRY'!CK127</f>
        <v>0</v>
      </c>
      <c r="R127" s="238">
        <f>'BIZ kWh ENTRY'!BN127+'BIZ kWh ENTRY'!BV127+'BIZ kWh ENTRY'!CD127+'BIZ kWh ENTRY'!CL127</f>
        <v>0</v>
      </c>
      <c r="S127" s="238">
        <f>'BIZ kWh ENTRY'!BO127+'BIZ kWh ENTRY'!BW127+'BIZ kWh ENTRY'!CE127+'BIZ kWh ENTRY'!CM127</f>
        <v>0</v>
      </c>
      <c r="T127" s="238">
        <f>'BIZ kWh ENTRY'!BP127+'BIZ kWh ENTRY'!BX127+'BIZ kWh ENTRY'!CF127+'BIZ kWh ENTRY'!CN127</f>
        <v>0</v>
      </c>
      <c r="U127" s="238">
        <f>'BIZ kWh ENTRY'!BQ127+'BIZ kWh ENTRY'!BY127+'BIZ kWh ENTRY'!CG127+'BIZ kWh ENTRY'!CO127</f>
        <v>0</v>
      </c>
      <c r="V127" s="238">
        <f>'BIZ kWh ENTRY'!BR127+'BIZ kWh ENTRY'!BZ127+'BIZ kWh ENTRY'!CH127+'BIZ kWh ENTRY'!CP127</f>
        <v>0</v>
      </c>
      <c r="W127" s="238">
        <f>'BIZ kWh ENTRY'!BS127+'BIZ kWh ENTRY'!CA127+'BIZ kWh ENTRY'!CI127+'BIZ kWh ENTRY'!CQ127</f>
        <v>0</v>
      </c>
      <c r="X127" s="454">
        <f t="shared" si="22"/>
        <v>0</v>
      </c>
    </row>
    <row r="128" spans="1:24" ht="15" thickBot="1" x14ac:dyDescent="0.35">
      <c r="A128" s="605"/>
      <c r="B128" s="11" t="s">
        <v>184</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93">
        <f t="shared" si="21"/>
        <v>0</v>
      </c>
      <c r="Q128" s="238">
        <f>'BIZ kWh ENTRY'!BM128+'BIZ kWh ENTRY'!BU128+'BIZ kWh ENTRY'!CC128+'BIZ kWh ENTRY'!CK128</f>
        <v>0</v>
      </c>
      <c r="R128" s="238">
        <f>'BIZ kWh ENTRY'!BN128+'BIZ kWh ENTRY'!BV128+'BIZ kWh ENTRY'!CD128+'BIZ kWh ENTRY'!CL128</f>
        <v>0</v>
      </c>
      <c r="S128" s="238">
        <f>'BIZ kWh ENTRY'!BO128+'BIZ kWh ENTRY'!BW128+'BIZ kWh ENTRY'!CE128+'BIZ kWh ENTRY'!CM128</f>
        <v>0</v>
      </c>
      <c r="T128" s="238">
        <f>'BIZ kWh ENTRY'!BP128+'BIZ kWh ENTRY'!BX128+'BIZ kWh ENTRY'!CF128+'BIZ kWh ENTRY'!CN128</f>
        <v>0</v>
      </c>
      <c r="U128" s="238">
        <f>'BIZ kWh ENTRY'!BQ128+'BIZ kWh ENTRY'!BY128+'BIZ kWh ENTRY'!CG128+'BIZ kWh ENTRY'!CO128</f>
        <v>0</v>
      </c>
      <c r="V128" s="238">
        <f>'BIZ kWh ENTRY'!BR128+'BIZ kWh ENTRY'!BZ128+'BIZ kWh ENTRY'!CH128+'BIZ kWh ENTRY'!CP128</f>
        <v>0</v>
      </c>
      <c r="W128" s="238">
        <f>'BIZ kWh ENTRY'!BS128+'BIZ kWh ENTRY'!CA128+'BIZ kWh ENTRY'!CI128+'BIZ kWh ENTRY'!CQ128</f>
        <v>0</v>
      </c>
      <c r="X128" s="454">
        <f t="shared" si="22"/>
        <v>0</v>
      </c>
    </row>
    <row r="129" spans="1:24" ht="15" thickBot="1" x14ac:dyDescent="0.35">
      <c r="A129" s="97"/>
      <c r="B129" s="251" t="s">
        <v>139</v>
      </c>
      <c r="C129" s="252">
        <f t="shared" ref="C129:N129" si="23">SUM(C116:C128)</f>
        <v>0</v>
      </c>
      <c r="D129" s="252">
        <f t="shared" si="23"/>
        <v>0</v>
      </c>
      <c r="E129" s="252">
        <f t="shared" si="23"/>
        <v>0</v>
      </c>
      <c r="F129" s="252">
        <f t="shared" si="23"/>
        <v>194932.15</v>
      </c>
      <c r="G129" s="252">
        <f t="shared" si="23"/>
        <v>0</v>
      </c>
      <c r="H129" s="252">
        <f t="shared" si="23"/>
        <v>0</v>
      </c>
      <c r="I129" s="252">
        <f t="shared" si="23"/>
        <v>0</v>
      </c>
      <c r="J129" s="252">
        <f t="shared" si="23"/>
        <v>88098.959999999992</v>
      </c>
      <c r="K129" s="252">
        <f t="shared" si="23"/>
        <v>-31821.85</v>
      </c>
      <c r="L129" s="252">
        <f t="shared" si="23"/>
        <v>130024.37999999999</v>
      </c>
      <c r="M129" s="252">
        <f t="shared" si="23"/>
        <v>5776.38</v>
      </c>
      <c r="N129" s="252">
        <f t="shared" si="23"/>
        <v>588.17999999999995</v>
      </c>
      <c r="O129" s="96">
        <f t="shared" si="21"/>
        <v>387598.19999999995</v>
      </c>
      <c r="Q129" s="238">
        <f>'BIZ kWh ENTRY'!BM129+'BIZ kWh ENTRY'!BU129+'BIZ kWh ENTRY'!CC129+'BIZ kWh ENTRY'!CK129</f>
        <v>588.17999999999995</v>
      </c>
      <c r="R129" s="238">
        <f>'BIZ kWh ENTRY'!BN129+'BIZ kWh ENTRY'!BV129+'BIZ kWh ENTRY'!CD129+'BIZ kWh ENTRY'!CL129</f>
        <v>0</v>
      </c>
      <c r="S129" s="238">
        <f>'BIZ kWh ENTRY'!BO129+'BIZ kWh ENTRY'!BW129+'BIZ kWh ENTRY'!CE129+'BIZ kWh ENTRY'!CM129</f>
        <v>0</v>
      </c>
      <c r="T129" s="238">
        <f>'BIZ kWh ENTRY'!BP129+'BIZ kWh ENTRY'!BX129+'BIZ kWh ENTRY'!CF129+'BIZ kWh ENTRY'!CN129</f>
        <v>0</v>
      </c>
      <c r="U129" s="238">
        <f>'BIZ kWh ENTRY'!BQ129+'BIZ kWh ENTRY'!BY129+'BIZ kWh ENTRY'!CG129+'BIZ kWh ENTRY'!CO129</f>
        <v>0</v>
      </c>
      <c r="V129" s="238">
        <f>'BIZ kWh ENTRY'!BR129+'BIZ kWh ENTRY'!BZ129+'BIZ kWh ENTRY'!CH129+'BIZ kWh ENTRY'!CP129</f>
        <v>0</v>
      </c>
      <c r="W129" s="238">
        <f>'BIZ kWh ENTRY'!BS129+'BIZ kWh ENTRY'!CA129+'BIZ kWh ENTRY'!CI129+'BIZ kWh ENTRY'!CQ129</f>
        <v>0</v>
      </c>
      <c r="X129" s="454">
        <f t="shared" si="22"/>
        <v>0</v>
      </c>
    </row>
    <row r="130" spans="1:24" ht="21.6" thickBot="1" x14ac:dyDescent="0.35">
      <c r="A130" s="98"/>
    </row>
    <row r="131" spans="1:24" ht="21.6" thickBot="1" x14ac:dyDescent="0.35">
      <c r="A131" s="98"/>
      <c r="B131" s="247" t="s">
        <v>117</v>
      </c>
      <c r="C131" s="248">
        <v>43850</v>
      </c>
      <c r="D131" s="248">
        <v>43882</v>
      </c>
      <c r="E131" s="248">
        <v>43914</v>
      </c>
      <c r="F131" s="248">
        <v>43946</v>
      </c>
      <c r="G131" s="248">
        <v>43978</v>
      </c>
      <c r="H131" s="248">
        <v>44010</v>
      </c>
      <c r="I131" s="248">
        <v>44042</v>
      </c>
      <c r="J131" s="248">
        <v>44074</v>
      </c>
      <c r="K131" s="248">
        <v>44076</v>
      </c>
      <c r="L131" s="248">
        <v>44107</v>
      </c>
      <c r="M131" s="248">
        <v>44140</v>
      </c>
      <c r="N131" s="248" t="s">
        <v>126</v>
      </c>
      <c r="O131" s="249" t="s">
        <v>44</v>
      </c>
      <c r="Q131" s="48">
        <v>44166</v>
      </c>
      <c r="R131" s="48">
        <v>44197</v>
      </c>
      <c r="S131" s="48">
        <v>44228</v>
      </c>
      <c r="T131" s="48">
        <v>44256</v>
      </c>
      <c r="U131" s="48">
        <v>44287</v>
      </c>
      <c r="V131" s="48">
        <v>44317</v>
      </c>
      <c r="W131" s="48">
        <v>44348</v>
      </c>
      <c r="X131" s="229" t="s">
        <v>105</v>
      </c>
    </row>
    <row r="132" spans="1:24" ht="15" customHeight="1" x14ac:dyDescent="0.3">
      <c r="A132" s="597" t="s">
        <v>192</v>
      </c>
      <c r="B132" s="11" t="s">
        <v>172</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93">
        <f t="shared" ref="O132:O145" si="24">SUM(C132:N132)</f>
        <v>0</v>
      </c>
      <c r="Q132" s="238">
        <f>'BIZ kWh ENTRY'!BM132+'BIZ kWh ENTRY'!BU132+'BIZ kWh ENTRY'!CC132+'BIZ kWh ENTRY'!CK132</f>
        <v>0</v>
      </c>
      <c r="R132" s="238">
        <f>'BIZ kWh ENTRY'!BN132+'BIZ kWh ENTRY'!BV132+'BIZ kWh ENTRY'!CD132+'BIZ kWh ENTRY'!CL132</f>
        <v>0</v>
      </c>
      <c r="S132" s="238">
        <f>'BIZ kWh ENTRY'!BO132+'BIZ kWh ENTRY'!BW132+'BIZ kWh ENTRY'!CE132+'BIZ kWh ENTRY'!CM132</f>
        <v>0</v>
      </c>
      <c r="T132" s="238">
        <f>'BIZ kWh ENTRY'!BP132+'BIZ kWh ENTRY'!BX132+'BIZ kWh ENTRY'!CF132+'BIZ kWh ENTRY'!CN132</f>
        <v>0</v>
      </c>
      <c r="U132" s="238">
        <f>'BIZ kWh ENTRY'!BQ132+'BIZ kWh ENTRY'!BY132+'BIZ kWh ENTRY'!CG132+'BIZ kWh ENTRY'!CO132</f>
        <v>0</v>
      </c>
      <c r="V132" s="238">
        <f>'BIZ kWh ENTRY'!BR132+'BIZ kWh ENTRY'!BZ132+'BIZ kWh ENTRY'!CH132+'BIZ kWh ENTRY'!CP132</f>
        <v>0</v>
      </c>
      <c r="W132" s="238">
        <f>'BIZ kWh ENTRY'!BS132+'BIZ kWh ENTRY'!CA132+'BIZ kWh ENTRY'!CI132+'BIZ kWh ENTRY'!CQ132</f>
        <v>0</v>
      </c>
      <c r="X132" s="454">
        <f>SUM(Q132:W132)-N132</f>
        <v>0</v>
      </c>
    </row>
    <row r="133" spans="1:24" x14ac:dyDescent="0.3">
      <c r="A133" s="598"/>
      <c r="B133" s="13" t="s">
        <v>173</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93">
        <f t="shared" si="24"/>
        <v>0</v>
      </c>
      <c r="Q133" s="238">
        <f>'BIZ kWh ENTRY'!BM133+'BIZ kWh ENTRY'!BU133+'BIZ kWh ENTRY'!CC133+'BIZ kWh ENTRY'!CK133</f>
        <v>0</v>
      </c>
      <c r="R133" s="238">
        <f>'BIZ kWh ENTRY'!BN133+'BIZ kWh ENTRY'!BV133+'BIZ kWh ENTRY'!CD133+'BIZ kWh ENTRY'!CL133</f>
        <v>0</v>
      </c>
      <c r="S133" s="238">
        <f>'BIZ kWh ENTRY'!BO133+'BIZ kWh ENTRY'!BW133+'BIZ kWh ENTRY'!CE133+'BIZ kWh ENTRY'!CM133</f>
        <v>0</v>
      </c>
      <c r="T133" s="238">
        <f>'BIZ kWh ENTRY'!BP133+'BIZ kWh ENTRY'!BX133+'BIZ kWh ENTRY'!CF133+'BIZ kWh ENTRY'!CN133</f>
        <v>0</v>
      </c>
      <c r="U133" s="238">
        <f>'BIZ kWh ENTRY'!BQ133+'BIZ kWh ENTRY'!BY133+'BIZ kWh ENTRY'!CG133+'BIZ kWh ENTRY'!CO133</f>
        <v>0</v>
      </c>
      <c r="V133" s="238">
        <f>'BIZ kWh ENTRY'!BR133+'BIZ kWh ENTRY'!BZ133+'BIZ kWh ENTRY'!CH133+'BIZ kWh ENTRY'!CP133</f>
        <v>0</v>
      </c>
      <c r="W133" s="238">
        <f>'BIZ kWh ENTRY'!BS133+'BIZ kWh ENTRY'!CA133+'BIZ kWh ENTRY'!CI133+'BIZ kWh ENTRY'!CQ133</f>
        <v>0</v>
      </c>
      <c r="X133" s="454">
        <f t="shared" ref="X133:X145" si="25">SUM(Q133:W133)-N133</f>
        <v>0</v>
      </c>
    </row>
    <row r="134" spans="1:24" x14ac:dyDescent="0.3">
      <c r="A134" s="598"/>
      <c r="B134" s="11" t="s">
        <v>174</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93">
        <f t="shared" si="24"/>
        <v>0</v>
      </c>
      <c r="Q134" s="238">
        <f>'BIZ kWh ENTRY'!BM134+'BIZ kWh ENTRY'!BU134+'BIZ kWh ENTRY'!CC134+'BIZ kWh ENTRY'!CK134</f>
        <v>0</v>
      </c>
      <c r="R134" s="238">
        <f>'BIZ kWh ENTRY'!BN134+'BIZ kWh ENTRY'!BV134+'BIZ kWh ENTRY'!CD134+'BIZ kWh ENTRY'!CL134</f>
        <v>0</v>
      </c>
      <c r="S134" s="238">
        <f>'BIZ kWh ENTRY'!BO134+'BIZ kWh ENTRY'!BW134+'BIZ kWh ENTRY'!CE134+'BIZ kWh ENTRY'!CM134</f>
        <v>0</v>
      </c>
      <c r="T134" s="238">
        <f>'BIZ kWh ENTRY'!BP134+'BIZ kWh ENTRY'!BX134+'BIZ kWh ENTRY'!CF134+'BIZ kWh ENTRY'!CN134</f>
        <v>0</v>
      </c>
      <c r="U134" s="238">
        <f>'BIZ kWh ENTRY'!BQ134+'BIZ kWh ENTRY'!BY134+'BIZ kWh ENTRY'!CG134+'BIZ kWh ENTRY'!CO134</f>
        <v>0</v>
      </c>
      <c r="V134" s="238">
        <f>'BIZ kWh ENTRY'!BR134+'BIZ kWh ENTRY'!BZ134+'BIZ kWh ENTRY'!CH134+'BIZ kWh ENTRY'!CP134</f>
        <v>0</v>
      </c>
      <c r="W134" s="238">
        <f>'BIZ kWh ENTRY'!BS134+'BIZ kWh ENTRY'!CA134+'BIZ kWh ENTRY'!CI134+'BIZ kWh ENTRY'!CQ134</f>
        <v>0</v>
      </c>
      <c r="X134" s="454">
        <f t="shared" si="25"/>
        <v>0</v>
      </c>
    </row>
    <row r="135" spans="1:24" x14ac:dyDescent="0.3">
      <c r="A135" s="598"/>
      <c r="B135" s="11" t="s">
        <v>175</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0</v>
      </c>
      <c r="O135" s="93">
        <f t="shared" si="24"/>
        <v>0</v>
      </c>
      <c r="Q135" s="238">
        <f>'BIZ kWh ENTRY'!BM135+'BIZ kWh ENTRY'!BU135+'BIZ kWh ENTRY'!CC135+'BIZ kWh ENTRY'!CK135</f>
        <v>0</v>
      </c>
      <c r="R135" s="238">
        <f>'BIZ kWh ENTRY'!BN135+'BIZ kWh ENTRY'!BV135+'BIZ kWh ENTRY'!CD135+'BIZ kWh ENTRY'!CL135</f>
        <v>0</v>
      </c>
      <c r="S135" s="238">
        <f>'BIZ kWh ENTRY'!BO135+'BIZ kWh ENTRY'!BW135+'BIZ kWh ENTRY'!CE135+'BIZ kWh ENTRY'!CM135</f>
        <v>0</v>
      </c>
      <c r="T135" s="238">
        <f>'BIZ kWh ENTRY'!BP135+'BIZ kWh ENTRY'!BX135+'BIZ kWh ENTRY'!CF135+'BIZ kWh ENTRY'!CN135</f>
        <v>0</v>
      </c>
      <c r="U135" s="238">
        <f>'BIZ kWh ENTRY'!BQ135+'BIZ kWh ENTRY'!BY135+'BIZ kWh ENTRY'!CG135+'BIZ kWh ENTRY'!CO135</f>
        <v>0</v>
      </c>
      <c r="V135" s="238">
        <f>'BIZ kWh ENTRY'!BR135+'BIZ kWh ENTRY'!BZ135+'BIZ kWh ENTRY'!CH135+'BIZ kWh ENTRY'!CP135</f>
        <v>0</v>
      </c>
      <c r="W135" s="238">
        <f>'BIZ kWh ENTRY'!BS135+'BIZ kWh ENTRY'!CA135+'BIZ kWh ENTRY'!CI135+'BIZ kWh ENTRY'!CQ135</f>
        <v>0</v>
      </c>
      <c r="X135" s="454">
        <f t="shared" si="25"/>
        <v>0</v>
      </c>
    </row>
    <row r="136" spans="1:24" x14ac:dyDescent="0.3">
      <c r="A136" s="598"/>
      <c r="B136" s="13" t="s">
        <v>176</v>
      </c>
      <c r="C136" s="3">
        <f>SUM('BIZ kWh ENTRY'!C136,'BIZ kWh ENTRY'!S136,'BIZ kWh ENTRY'!AI136,'BIZ kWh ENTRY'!AY136)</f>
        <v>0</v>
      </c>
      <c r="D136" s="3">
        <f>SUM('BIZ kWh ENTRY'!D136,'BIZ kWh ENTRY'!T136,'BIZ kWh ENTRY'!AJ136,'BIZ kWh ENTRY'!AZ136)</f>
        <v>2502.4</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104236.89</v>
      </c>
      <c r="N136" s="3">
        <f>SUM('BIZ kWh ENTRY'!N136,'BIZ kWh ENTRY'!AD136,'BIZ kWh ENTRY'!AT136,'BIZ kWh ENTRY'!BJ136)</f>
        <v>0</v>
      </c>
      <c r="O136" s="93">
        <f t="shared" si="24"/>
        <v>106739.29</v>
      </c>
      <c r="Q136" s="238">
        <f>'BIZ kWh ENTRY'!BM136+'BIZ kWh ENTRY'!BU136+'BIZ kWh ENTRY'!CC136+'BIZ kWh ENTRY'!CK136</f>
        <v>0</v>
      </c>
      <c r="R136" s="238">
        <f>'BIZ kWh ENTRY'!BN136+'BIZ kWh ENTRY'!BV136+'BIZ kWh ENTRY'!CD136+'BIZ kWh ENTRY'!CL136</f>
        <v>0</v>
      </c>
      <c r="S136" s="238">
        <f>'BIZ kWh ENTRY'!BO136+'BIZ kWh ENTRY'!BW136+'BIZ kWh ENTRY'!CE136+'BIZ kWh ENTRY'!CM136</f>
        <v>0</v>
      </c>
      <c r="T136" s="238">
        <f>'BIZ kWh ENTRY'!BP136+'BIZ kWh ENTRY'!BX136+'BIZ kWh ENTRY'!CF136+'BIZ kWh ENTRY'!CN136</f>
        <v>0</v>
      </c>
      <c r="U136" s="238">
        <f>'BIZ kWh ENTRY'!BQ136+'BIZ kWh ENTRY'!BY136+'BIZ kWh ENTRY'!CG136+'BIZ kWh ENTRY'!CO136</f>
        <v>0</v>
      </c>
      <c r="V136" s="238">
        <f>'BIZ kWh ENTRY'!BR136+'BIZ kWh ENTRY'!BZ136+'BIZ kWh ENTRY'!CH136+'BIZ kWh ENTRY'!CP136</f>
        <v>0</v>
      </c>
      <c r="W136" s="238">
        <f>'BIZ kWh ENTRY'!BS136+'BIZ kWh ENTRY'!CA136+'BIZ kWh ENTRY'!CI136+'BIZ kWh ENTRY'!CQ136</f>
        <v>0</v>
      </c>
      <c r="X136" s="454">
        <f t="shared" si="25"/>
        <v>0</v>
      </c>
    </row>
    <row r="137" spans="1:24" x14ac:dyDescent="0.3">
      <c r="A137" s="598"/>
      <c r="B137" s="11" t="s">
        <v>177</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0</v>
      </c>
      <c r="O137" s="93">
        <f t="shared" si="24"/>
        <v>0</v>
      </c>
      <c r="Q137" s="238">
        <f>'BIZ kWh ENTRY'!BM137+'BIZ kWh ENTRY'!BU137+'BIZ kWh ENTRY'!CC137+'BIZ kWh ENTRY'!CK137</f>
        <v>0</v>
      </c>
      <c r="R137" s="238">
        <f>'BIZ kWh ENTRY'!BN137+'BIZ kWh ENTRY'!BV137+'BIZ kWh ENTRY'!CD137+'BIZ kWh ENTRY'!CL137</f>
        <v>0</v>
      </c>
      <c r="S137" s="238">
        <f>'BIZ kWh ENTRY'!BO137+'BIZ kWh ENTRY'!BW137+'BIZ kWh ENTRY'!CE137+'BIZ kWh ENTRY'!CM137</f>
        <v>0</v>
      </c>
      <c r="T137" s="238">
        <f>'BIZ kWh ENTRY'!BP137+'BIZ kWh ENTRY'!BX137+'BIZ kWh ENTRY'!CF137+'BIZ kWh ENTRY'!CN137</f>
        <v>0</v>
      </c>
      <c r="U137" s="238">
        <f>'BIZ kWh ENTRY'!BQ137+'BIZ kWh ENTRY'!BY137+'BIZ kWh ENTRY'!CG137+'BIZ kWh ENTRY'!CO137</f>
        <v>0</v>
      </c>
      <c r="V137" s="238">
        <f>'BIZ kWh ENTRY'!BR137+'BIZ kWh ENTRY'!BZ137+'BIZ kWh ENTRY'!CH137+'BIZ kWh ENTRY'!CP137</f>
        <v>0</v>
      </c>
      <c r="W137" s="238">
        <f>'BIZ kWh ENTRY'!BS137+'BIZ kWh ENTRY'!CA137+'BIZ kWh ENTRY'!CI137+'BIZ kWh ENTRY'!CQ137</f>
        <v>0</v>
      </c>
      <c r="X137" s="454">
        <f t="shared" si="25"/>
        <v>0</v>
      </c>
    </row>
    <row r="138" spans="1:24" x14ac:dyDescent="0.3">
      <c r="A138" s="598"/>
      <c r="B138" s="11" t="s">
        <v>178</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146612.70000000001</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79135.570000000007</v>
      </c>
      <c r="N138" s="3">
        <f>SUM('BIZ kWh ENTRY'!N138,'BIZ kWh ENTRY'!AD138,'BIZ kWh ENTRY'!AT138,'BIZ kWh ENTRY'!BJ138)</f>
        <v>0</v>
      </c>
      <c r="O138" s="93">
        <f t="shared" si="24"/>
        <v>225748.27000000002</v>
      </c>
      <c r="Q138" s="238">
        <f>'BIZ kWh ENTRY'!BM138+'BIZ kWh ENTRY'!BU138+'BIZ kWh ENTRY'!CC138+'BIZ kWh ENTRY'!CK138</f>
        <v>0</v>
      </c>
      <c r="R138" s="238">
        <f>'BIZ kWh ENTRY'!BN138+'BIZ kWh ENTRY'!BV138+'BIZ kWh ENTRY'!CD138+'BIZ kWh ENTRY'!CL138</f>
        <v>0</v>
      </c>
      <c r="S138" s="238">
        <f>'BIZ kWh ENTRY'!BO138+'BIZ kWh ENTRY'!BW138+'BIZ kWh ENTRY'!CE138+'BIZ kWh ENTRY'!CM138</f>
        <v>0</v>
      </c>
      <c r="T138" s="238">
        <f>'BIZ kWh ENTRY'!BP138+'BIZ kWh ENTRY'!BX138+'BIZ kWh ENTRY'!CF138+'BIZ kWh ENTRY'!CN138</f>
        <v>0</v>
      </c>
      <c r="U138" s="238">
        <f>'BIZ kWh ENTRY'!BQ138+'BIZ kWh ENTRY'!BY138+'BIZ kWh ENTRY'!CG138+'BIZ kWh ENTRY'!CO138</f>
        <v>0</v>
      </c>
      <c r="V138" s="238">
        <f>'BIZ kWh ENTRY'!BR138+'BIZ kWh ENTRY'!BZ138+'BIZ kWh ENTRY'!CH138+'BIZ kWh ENTRY'!CP138</f>
        <v>0</v>
      </c>
      <c r="W138" s="238">
        <f>'BIZ kWh ENTRY'!BS138+'BIZ kWh ENTRY'!CA138+'BIZ kWh ENTRY'!CI138+'BIZ kWh ENTRY'!CQ138</f>
        <v>0</v>
      </c>
      <c r="X138" s="454">
        <f t="shared" si="25"/>
        <v>0</v>
      </c>
    </row>
    <row r="139" spans="1:24" x14ac:dyDescent="0.3">
      <c r="A139" s="598"/>
      <c r="B139" s="11" t="s">
        <v>179</v>
      </c>
      <c r="C139" s="3">
        <f>SUM('BIZ kWh ENTRY'!C139,'BIZ kWh ENTRY'!S139,'BIZ kWh ENTRY'!AI139,'BIZ kWh ENTRY'!AY139)</f>
        <v>0</v>
      </c>
      <c r="D139" s="3">
        <f>SUM('BIZ kWh ENTRY'!D139,'BIZ kWh ENTRY'!T139,'BIZ kWh ENTRY'!AJ139,'BIZ kWh ENTRY'!AZ139)</f>
        <v>16144.63632</v>
      </c>
      <c r="E139" s="3">
        <f>SUM('BIZ kWh ENTRY'!E139,'BIZ kWh ENTRY'!U139,'BIZ kWh ENTRY'!AK139,'BIZ kWh ENTRY'!BA139)</f>
        <v>0</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134269.68</v>
      </c>
      <c r="J139" s="3">
        <f>SUM('BIZ kWh ENTRY'!J139,'BIZ kWh ENTRY'!Z139,'BIZ kWh ENTRY'!AP139,'BIZ kWh ENTRY'!BF139)</f>
        <v>711.24</v>
      </c>
      <c r="K139" s="3">
        <f>SUM('BIZ kWh ENTRY'!K139,'BIZ kWh ENTRY'!AA139,'BIZ kWh ENTRY'!AQ139,'BIZ kWh ENTRY'!BG139)</f>
        <v>0</v>
      </c>
      <c r="L139" s="3">
        <f>SUM('BIZ kWh ENTRY'!L139,'BIZ kWh ENTRY'!AB139,'BIZ kWh ENTRY'!AR139,'BIZ kWh ENTRY'!BH139)</f>
        <v>33079.5</v>
      </c>
      <c r="M139" s="3">
        <f>SUM('BIZ kWh ENTRY'!M139,'BIZ kWh ENTRY'!AC139,'BIZ kWh ENTRY'!AS139,'BIZ kWh ENTRY'!BI139)</f>
        <v>62205.67</v>
      </c>
      <c r="N139" s="3">
        <f>SUM('BIZ kWh ENTRY'!N139,'BIZ kWh ENTRY'!AD139,'BIZ kWh ENTRY'!AT139,'BIZ kWh ENTRY'!BJ139)</f>
        <v>25487.91</v>
      </c>
      <c r="O139" s="93">
        <f t="shared" si="24"/>
        <v>271898.63631999993</v>
      </c>
      <c r="Q139" s="238">
        <f>'BIZ kWh ENTRY'!BM139+'BIZ kWh ENTRY'!BU139+'BIZ kWh ENTRY'!CC139+'BIZ kWh ENTRY'!CK139</f>
        <v>25487.91</v>
      </c>
      <c r="R139" s="238">
        <f>'BIZ kWh ENTRY'!BN139+'BIZ kWh ENTRY'!BV139+'BIZ kWh ENTRY'!CD139+'BIZ kWh ENTRY'!CL139</f>
        <v>0</v>
      </c>
      <c r="S139" s="238">
        <f>'BIZ kWh ENTRY'!BO139+'BIZ kWh ENTRY'!BW139+'BIZ kWh ENTRY'!CE139+'BIZ kWh ENTRY'!CM139</f>
        <v>0</v>
      </c>
      <c r="T139" s="238">
        <f>'BIZ kWh ENTRY'!BP139+'BIZ kWh ENTRY'!BX139+'BIZ kWh ENTRY'!CF139+'BIZ kWh ENTRY'!CN139</f>
        <v>0</v>
      </c>
      <c r="U139" s="238">
        <f>'BIZ kWh ENTRY'!BQ139+'BIZ kWh ENTRY'!BY139+'BIZ kWh ENTRY'!CG139+'BIZ kWh ENTRY'!CO139</f>
        <v>0</v>
      </c>
      <c r="V139" s="238">
        <f>'BIZ kWh ENTRY'!BR139+'BIZ kWh ENTRY'!BZ139+'BIZ kWh ENTRY'!CH139+'BIZ kWh ENTRY'!CP139</f>
        <v>0</v>
      </c>
      <c r="W139" s="238">
        <f>'BIZ kWh ENTRY'!BS139+'BIZ kWh ENTRY'!CA139+'BIZ kWh ENTRY'!CI139+'BIZ kWh ENTRY'!CQ139</f>
        <v>0</v>
      </c>
      <c r="X139" s="454">
        <f t="shared" si="25"/>
        <v>0</v>
      </c>
    </row>
    <row r="140" spans="1:24" x14ac:dyDescent="0.3">
      <c r="A140" s="598"/>
      <c r="B140" s="11" t="s">
        <v>180</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6359.76</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62476.32</v>
      </c>
      <c r="N140" s="3">
        <f>SUM('BIZ kWh ENTRY'!N140,'BIZ kWh ENTRY'!AD140,'BIZ kWh ENTRY'!AT140,'BIZ kWh ENTRY'!BJ140)</f>
        <v>0</v>
      </c>
      <c r="O140" s="93">
        <f t="shared" si="24"/>
        <v>68836.08</v>
      </c>
      <c r="Q140" s="238">
        <f>'BIZ kWh ENTRY'!BM140+'BIZ kWh ENTRY'!BU140+'BIZ kWh ENTRY'!CC140+'BIZ kWh ENTRY'!CK140</f>
        <v>0</v>
      </c>
      <c r="R140" s="238">
        <f>'BIZ kWh ENTRY'!BN140+'BIZ kWh ENTRY'!BV140+'BIZ kWh ENTRY'!CD140+'BIZ kWh ENTRY'!CL140</f>
        <v>0</v>
      </c>
      <c r="S140" s="238">
        <f>'BIZ kWh ENTRY'!BO140+'BIZ kWh ENTRY'!BW140+'BIZ kWh ENTRY'!CE140+'BIZ kWh ENTRY'!CM140</f>
        <v>0</v>
      </c>
      <c r="T140" s="238">
        <f>'BIZ kWh ENTRY'!BP140+'BIZ kWh ENTRY'!BX140+'BIZ kWh ENTRY'!CF140+'BIZ kWh ENTRY'!CN140</f>
        <v>0</v>
      </c>
      <c r="U140" s="238">
        <f>'BIZ kWh ENTRY'!BQ140+'BIZ kWh ENTRY'!BY140+'BIZ kWh ENTRY'!CG140+'BIZ kWh ENTRY'!CO140</f>
        <v>0</v>
      </c>
      <c r="V140" s="238">
        <f>'BIZ kWh ENTRY'!BR140+'BIZ kWh ENTRY'!BZ140+'BIZ kWh ENTRY'!CH140+'BIZ kWh ENTRY'!CP140</f>
        <v>0</v>
      </c>
      <c r="W140" s="238">
        <f>'BIZ kWh ENTRY'!BS140+'BIZ kWh ENTRY'!CA140+'BIZ kWh ENTRY'!CI140+'BIZ kWh ENTRY'!CQ140</f>
        <v>0</v>
      </c>
      <c r="X140" s="454">
        <f t="shared" si="25"/>
        <v>0</v>
      </c>
    </row>
    <row r="141" spans="1:24" x14ac:dyDescent="0.3">
      <c r="A141" s="598"/>
      <c r="B141" s="11" t="s">
        <v>181</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93">
        <f t="shared" si="24"/>
        <v>0</v>
      </c>
      <c r="Q141" s="238">
        <f>'BIZ kWh ENTRY'!BM141+'BIZ kWh ENTRY'!BU141+'BIZ kWh ENTRY'!CC141+'BIZ kWh ENTRY'!CK141</f>
        <v>0</v>
      </c>
      <c r="R141" s="238">
        <f>'BIZ kWh ENTRY'!BN141+'BIZ kWh ENTRY'!BV141+'BIZ kWh ENTRY'!CD141+'BIZ kWh ENTRY'!CL141</f>
        <v>0</v>
      </c>
      <c r="S141" s="238">
        <f>'BIZ kWh ENTRY'!BO141+'BIZ kWh ENTRY'!BW141+'BIZ kWh ENTRY'!CE141+'BIZ kWh ENTRY'!CM141</f>
        <v>0</v>
      </c>
      <c r="T141" s="238">
        <f>'BIZ kWh ENTRY'!BP141+'BIZ kWh ENTRY'!BX141+'BIZ kWh ENTRY'!CF141+'BIZ kWh ENTRY'!CN141</f>
        <v>0</v>
      </c>
      <c r="U141" s="238">
        <f>'BIZ kWh ENTRY'!BQ141+'BIZ kWh ENTRY'!BY141+'BIZ kWh ENTRY'!CG141+'BIZ kWh ENTRY'!CO141</f>
        <v>0</v>
      </c>
      <c r="V141" s="238">
        <f>'BIZ kWh ENTRY'!BR141+'BIZ kWh ENTRY'!BZ141+'BIZ kWh ENTRY'!CH141+'BIZ kWh ENTRY'!CP141</f>
        <v>0</v>
      </c>
      <c r="W141" s="238">
        <f>'BIZ kWh ENTRY'!BS141+'BIZ kWh ENTRY'!CA141+'BIZ kWh ENTRY'!CI141+'BIZ kWh ENTRY'!CQ141</f>
        <v>0</v>
      </c>
      <c r="X141" s="454">
        <f t="shared" si="25"/>
        <v>0</v>
      </c>
    </row>
    <row r="142" spans="1:24" x14ac:dyDescent="0.3">
      <c r="A142" s="598"/>
      <c r="B142" s="11" t="s">
        <v>182</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93">
        <f t="shared" si="24"/>
        <v>0</v>
      </c>
      <c r="Q142" s="238">
        <f>'BIZ kWh ENTRY'!BM142+'BIZ kWh ENTRY'!BU142+'BIZ kWh ENTRY'!CC142+'BIZ kWh ENTRY'!CK142</f>
        <v>0</v>
      </c>
      <c r="R142" s="238">
        <f>'BIZ kWh ENTRY'!BN142+'BIZ kWh ENTRY'!BV142+'BIZ kWh ENTRY'!CD142+'BIZ kWh ENTRY'!CL142</f>
        <v>0</v>
      </c>
      <c r="S142" s="238">
        <f>'BIZ kWh ENTRY'!BO142+'BIZ kWh ENTRY'!BW142+'BIZ kWh ENTRY'!CE142+'BIZ kWh ENTRY'!CM142</f>
        <v>0</v>
      </c>
      <c r="T142" s="238">
        <f>'BIZ kWh ENTRY'!BP142+'BIZ kWh ENTRY'!BX142+'BIZ kWh ENTRY'!CF142+'BIZ kWh ENTRY'!CN142</f>
        <v>0</v>
      </c>
      <c r="U142" s="238">
        <f>'BIZ kWh ENTRY'!BQ142+'BIZ kWh ENTRY'!BY142+'BIZ kWh ENTRY'!CG142+'BIZ kWh ENTRY'!CO142</f>
        <v>0</v>
      </c>
      <c r="V142" s="238">
        <f>'BIZ kWh ENTRY'!BR142+'BIZ kWh ENTRY'!BZ142+'BIZ kWh ENTRY'!CH142+'BIZ kWh ENTRY'!CP142</f>
        <v>0</v>
      </c>
      <c r="W142" s="238">
        <f>'BIZ kWh ENTRY'!BS142+'BIZ kWh ENTRY'!CA142+'BIZ kWh ENTRY'!CI142+'BIZ kWh ENTRY'!CQ142</f>
        <v>0</v>
      </c>
      <c r="X142" s="454">
        <f t="shared" si="25"/>
        <v>0</v>
      </c>
    </row>
    <row r="143" spans="1:24" x14ac:dyDescent="0.3">
      <c r="A143" s="598"/>
      <c r="B143" s="11" t="s">
        <v>183</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93">
        <f t="shared" si="24"/>
        <v>0</v>
      </c>
      <c r="Q143" s="238">
        <f>'BIZ kWh ENTRY'!BM143+'BIZ kWh ENTRY'!BU143+'BIZ kWh ENTRY'!CC143+'BIZ kWh ENTRY'!CK143</f>
        <v>0</v>
      </c>
      <c r="R143" s="238">
        <f>'BIZ kWh ENTRY'!BN143+'BIZ kWh ENTRY'!BV143+'BIZ kWh ENTRY'!CD143+'BIZ kWh ENTRY'!CL143</f>
        <v>0</v>
      </c>
      <c r="S143" s="238">
        <f>'BIZ kWh ENTRY'!BO143+'BIZ kWh ENTRY'!BW143+'BIZ kWh ENTRY'!CE143+'BIZ kWh ENTRY'!CM143</f>
        <v>0</v>
      </c>
      <c r="T143" s="238">
        <f>'BIZ kWh ENTRY'!BP143+'BIZ kWh ENTRY'!BX143+'BIZ kWh ENTRY'!CF143+'BIZ kWh ENTRY'!CN143</f>
        <v>0</v>
      </c>
      <c r="U143" s="238">
        <f>'BIZ kWh ENTRY'!BQ143+'BIZ kWh ENTRY'!BY143+'BIZ kWh ENTRY'!CG143+'BIZ kWh ENTRY'!CO143</f>
        <v>0</v>
      </c>
      <c r="V143" s="238">
        <f>'BIZ kWh ENTRY'!BR143+'BIZ kWh ENTRY'!BZ143+'BIZ kWh ENTRY'!CH143+'BIZ kWh ENTRY'!CP143</f>
        <v>0</v>
      </c>
      <c r="W143" s="238">
        <f>'BIZ kWh ENTRY'!BS143+'BIZ kWh ENTRY'!CA143+'BIZ kWh ENTRY'!CI143+'BIZ kWh ENTRY'!CQ143</f>
        <v>0</v>
      </c>
      <c r="X143" s="454">
        <f t="shared" si="25"/>
        <v>0</v>
      </c>
    </row>
    <row r="144" spans="1:24" ht="15" thickBot="1" x14ac:dyDescent="0.35">
      <c r="A144" s="599"/>
      <c r="B144" s="11" t="s">
        <v>184</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93">
        <f t="shared" si="24"/>
        <v>0</v>
      </c>
      <c r="Q144" s="238">
        <f>'BIZ kWh ENTRY'!BM144+'BIZ kWh ENTRY'!BU144+'BIZ kWh ENTRY'!CC144+'BIZ kWh ENTRY'!CK144</f>
        <v>0</v>
      </c>
      <c r="R144" s="238">
        <f>'BIZ kWh ENTRY'!BN144+'BIZ kWh ENTRY'!BV144+'BIZ kWh ENTRY'!CD144+'BIZ kWh ENTRY'!CL144</f>
        <v>0</v>
      </c>
      <c r="S144" s="238">
        <f>'BIZ kWh ENTRY'!BO144+'BIZ kWh ENTRY'!BW144+'BIZ kWh ENTRY'!CE144+'BIZ kWh ENTRY'!CM144</f>
        <v>0</v>
      </c>
      <c r="T144" s="238">
        <f>'BIZ kWh ENTRY'!BP144+'BIZ kWh ENTRY'!BX144+'BIZ kWh ENTRY'!CF144+'BIZ kWh ENTRY'!CN144</f>
        <v>0</v>
      </c>
      <c r="U144" s="238">
        <f>'BIZ kWh ENTRY'!BQ144+'BIZ kWh ENTRY'!BY144+'BIZ kWh ENTRY'!CG144+'BIZ kWh ENTRY'!CO144</f>
        <v>0</v>
      </c>
      <c r="V144" s="238">
        <f>'BIZ kWh ENTRY'!BR144+'BIZ kWh ENTRY'!BZ144+'BIZ kWh ENTRY'!CH144+'BIZ kWh ENTRY'!CP144</f>
        <v>0</v>
      </c>
      <c r="W144" s="238">
        <f>'BIZ kWh ENTRY'!BS144+'BIZ kWh ENTRY'!CA144+'BIZ kWh ENTRY'!CI144+'BIZ kWh ENTRY'!CQ144</f>
        <v>0</v>
      </c>
      <c r="X144" s="454">
        <f t="shared" si="25"/>
        <v>0</v>
      </c>
    </row>
    <row r="145" spans="1:24" ht="15" thickBot="1" x14ac:dyDescent="0.35">
      <c r="A145" s="97"/>
      <c r="B145" s="251" t="s">
        <v>139</v>
      </c>
      <c r="C145" s="252">
        <f t="shared" ref="C145:N145" si="26">SUM(C132:C144)</f>
        <v>0</v>
      </c>
      <c r="D145" s="252">
        <f t="shared" si="26"/>
        <v>18647.036319999999</v>
      </c>
      <c r="E145" s="252">
        <f t="shared" si="26"/>
        <v>0</v>
      </c>
      <c r="F145" s="252">
        <f t="shared" si="26"/>
        <v>0</v>
      </c>
      <c r="G145" s="252">
        <f t="shared" si="26"/>
        <v>0</v>
      </c>
      <c r="H145" s="252">
        <f t="shared" si="26"/>
        <v>0</v>
      </c>
      <c r="I145" s="252">
        <f t="shared" si="26"/>
        <v>287242.14</v>
      </c>
      <c r="J145" s="252">
        <f t="shared" si="26"/>
        <v>711.24</v>
      </c>
      <c r="K145" s="252">
        <f t="shared" si="26"/>
        <v>0</v>
      </c>
      <c r="L145" s="252">
        <f t="shared" si="26"/>
        <v>33079.5</v>
      </c>
      <c r="M145" s="252">
        <f t="shared" si="26"/>
        <v>308054.45</v>
      </c>
      <c r="N145" s="252">
        <f t="shared" si="26"/>
        <v>25487.91</v>
      </c>
      <c r="O145" s="96">
        <f t="shared" si="24"/>
        <v>673222.27632000006</v>
      </c>
      <c r="Q145" s="238">
        <f>'BIZ kWh ENTRY'!BM145+'BIZ kWh ENTRY'!BU145+'BIZ kWh ENTRY'!CC145+'BIZ kWh ENTRY'!CK145</f>
        <v>25487.91</v>
      </c>
      <c r="R145" s="238">
        <f>'BIZ kWh ENTRY'!BN145+'BIZ kWh ENTRY'!BV145+'BIZ kWh ENTRY'!CD145+'BIZ kWh ENTRY'!CL145</f>
        <v>0</v>
      </c>
      <c r="S145" s="238">
        <f>'BIZ kWh ENTRY'!BO145+'BIZ kWh ENTRY'!BW145+'BIZ kWh ENTRY'!CE145+'BIZ kWh ENTRY'!CM145</f>
        <v>0</v>
      </c>
      <c r="T145" s="238">
        <f>'BIZ kWh ENTRY'!BP145+'BIZ kWh ENTRY'!BX145+'BIZ kWh ENTRY'!CF145+'BIZ kWh ENTRY'!CN145</f>
        <v>0</v>
      </c>
      <c r="U145" s="238">
        <f>'BIZ kWh ENTRY'!BQ145+'BIZ kWh ENTRY'!BY145+'BIZ kWh ENTRY'!CG145+'BIZ kWh ENTRY'!CO145</f>
        <v>0</v>
      </c>
      <c r="V145" s="238">
        <f>'BIZ kWh ENTRY'!BR145+'BIZ kWh ENTRY'!BZ145+'BIZ kWh ENTRY'!CH145+'BIZ kWh ENTRY'!CP145</f>
        <v>0</v>
      </c>
      <c r="W145" s="238">
        <f>'BIZ kWh ENTRY'!BS145+'BIZ kWh ENTRY'!CA145+'BIZ kWh ENTRY'!CI145+'BIZ kWh ENTRY'!CQ145</f>
        <v>0</v>
      </c>
      <c r="X145" s="454">
        <f t="shared" si="25"/>
        <v>0</v>
      </c>
    </row>
    <row r="146" spans="1:24" ht="21.6" thickBot="1" x14ac:dyDescent="0.35">
      <c r="A146" s="98"/>
    </row>
    <row r="147" spans="1:24" ht="21.6" thickBot="1" x14ac:dyDescent="0.35">
      <c r="A147" s="98"/>
      <c r="B147" s="247" t="s">
        <v>117</v>
      </c>
      <c r="C147" s="248">
        <v>43850</v>
      </c>
      <c r="D147" s="248">
        <v>43882</v>
      </c>
      <c r="E147" s="248">
        <v>43914</v>
      </c>
      <c r="F147" s="248">
        <v>43946</v>
      </c>
      <c r="G147" s="248">
        <v>43978</v>
      </c>
      <c r="H147" s="248">
        <v>44010</v>
      </c>
      <c r="I147" s="248">
        <v>44042</v>
      </c>
      <c r="J147" s="248">
        <v>44074</v>
      </c>
      <c r="K147" s="248">
        <v>44076</v>
      </c>
      <c r="L147" s="248">
        <v>44107</v>
      </c>
      <c r="M147" s="248">
        <v>44140</v>
      </c>
      <c r="N147" s="248" t="s">
        <v>126</v>
      </c>
      <c r="O147" s="249" t="s">
        <v>44</v>
      </c>
      <c r="Q147" s="48">
        <v>44166</v>
      </c>
      <c r="R147" s="48">
        <v>44197</v>
      </c>
      <c r="S147" s="48">
        <v>44228</v>
      </c>
      <c r="T147" s="48">
        <v>44256</v>
      </c>
      <c r="U147" s="48">
        <v>44287</v>
      </c>
      <c r="V147" s="48">
        <v>44317</v>
      </c>
      <c r="W147" s="48">
        <v>44348</v>
      </c>
      <c r="X147" s="229" t="s">
        <v>105</v>
      </c>
    </row>
    <row r="148" spans="1:24" ht="15" customHeight="1" x14ac:dyDescent="0.3">
      <c r="A148" s="597" t="s">
        <v>193</v>
      </c>
      <c r="B148" s="11" t="s">
        <v>172</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93">
        <f t="shared" ref="O148:O161" si="27">SUM(C148:N148)</f>
        <v>0</v>
      </c>
      <c r="Q148" s="238">
        <f>'BIZ kWh ENTRY'!BM148+'BIZ kWh ENTRY'!BU148+'BIZ kWh ENTRY'!CC148+'BIZ kWh ENTRY'!CK148</f>
        <v>0</v>
      </c>
      <c r="R148" s="238">
        <f>'BIZ kWh ENTRY'!BN148+'BIZ kWh ENTRY'!BV148+'BIZ kWh ENTRY'!CD148+'BIZ kWh ENTRY'!CL148</f>
        <v>0</v>
      </c>
      <c r="S148" s="238">
        <f>'BIZ kWh ENTRY'!BO148+'BIZ kWh ENTRY'!BW148+'BIZ kWh ENTRY'!CE148+'BIZ kWh ENTRY'!CM148</f>
        <v>0</v>
      </c>
      <c r="T148" s="238">
        <f>'BIZ kWh ENTRY'!BP148+'BIZ kWh ENTRY'!BX148+'BIZ kWh ENTRY'!CF148+'BIZ kWh ENTRY'!CN148</f>
        <v>0</v>
      </c>
      <c r="U148" s="238">
        <f>'BIZ kWh ENTRY'!BQ148+'BIZ kWh ENTRY'!BY148+'BIZ kWh ENTRY'!CG148+'BIZ kWh ENTRY'!CO148</f>
        <v>0</v>
      </c>
      <c r="V148" s="238">
        <f>'BIZ kWh ENTRY'!BR148+'BIZ kWh ENTRY'!BZ148+'BIZ kWh ENTRY'!CH148+'BIZ kWh ENTRY'!CP148</f>
        <v>0</v>
      </c>
      <c r="W148" s="238">
        <f>'BIZ kWh ENTRY'!BS148+'BIZ kWh ENTRY'!CA148+'BIZ kWh ENTRY'!CI148+'BIZ kWh ENTRY'!CQ148</f>
        <v>0</v>
      </c>
      <c r="X148" s="454">
        <f>SUM(Q148:W148)-N148</f>
        <v>0</v>
      </c>
    </row>
    <row r="149" spans="1:24" x14ac:dyDescent="0.3">
      <c r="A149" s="598"/>
      <c r="B149" s="13" t="s">
        <v>173</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93">
        <f t="shared" si="27"/>
        <v>0</v>
      </c>
      <c r="Q149" s="238">
        <f>'BIZ kWh ENTRY'!BM149+'BIZ kWh ENTRY'!BU149+'BIZ kWh ENTRY'!CC149+'BIZ kWh ENTRY'!CK149</f>
        <v>0</v>
      </c>
      <c r="R149" s="238">
        <f>'BIZ kWh ENTRY'!BN149+'BIZ kWh ENTRY'!BV149+'BIZ kWh ENTRY'!CD149+'BIZ kWh ENTRY'!CL149</f>
        <v>0</v>
      </c>
      <c r="S149" s="238">
        <f>'BIZ kWh ENTRY'!BO149+'BIZ kWh ENTRY'!BW149+'BIZ kWh ENTRY'!CE149+'BIZ kWh ENTRY'!CM149</f>
        <v>0</v>
      </c>
      <c r="T149" s="238">
        <f>'BIZ kWh ENTRY'!BP149+'BIZ kWh ENTRY'!BX149+'BIZ kWh ENTRY'!CF149+'BIZ kWh ENTRY'!CN149</f>
        <v>0</v>
      </c>
      <c r="U149" s="238">
        <f>'BIZ kWh ENTRY'!BQ149+'BIZ kWh ENTRY'!BY149+'BIZ kWh ENTRY'!CG149+'BIZ kWh ENTRY'!CO149</f>
        <v>0</v>
      </c>
      <c r="V149" s="238">
        <f>'BIZ kWh ENTRY'!BR149+'BIZ kWh ENTRY'!BZ149+'BIZ kWh ENTRY'!CH149+'BIZ kWh ENTRY'!CP149</f>
        <v>0</v>
      </c>
      <c r="W149" s="238">
        <f>'BIZ kWh ENTRY'!BS149+'BIZ kWh ENTRY'!CA149+'BIZ kWh ENTRY'!CI149+'BIZ kWh ENTRY'!CQ149</f>
        <v>0</v>
      </c>
      <c r="X149" s="454">
        <f t="shared" ref="X149:X161" si="28">SUM(Q149:W149)-N149</f>
        <v>0</v>
      </c>
    </row>
    <row r="150" spans="1:24" x14ac:dyDescent="0.3">
      <c r="A150" s="598"/>
      <c r="B150" s="11" t="s">
        <v>174</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93">
        <f t="shared" si="27"/>
        <v>0</v>
      </c>
      <c r="Q150" s="238">
        <f>'BIZ kWh ENTRY'!BM150+'BIZ kWh ENTRY'!BU150+'BIZ kWh ENTRY'!CC150+'BIZ kWh ENTRY'!CK150</f>
        <v>0</v>
      </c>
      <c r="R150" s="238">
        <f>'BIZ kWh ENTRY'!BN150+'BIZ kWh ENTRY'!BV150+'BIZ kWh ENTRY'!CD150+'BIZ kWh ENTRY'!CL150</f>
        <v>0</v>
      </c>
      <c r="S150" s="238">
        <f>'BIZ kWh ENTRY'!BO150+'BIZ kWh ENTRY'!BW150+'BIZ kWh ENTRY'!CE150+'BIZ kWh ENTRY'!CM150</f>
        <v>0</v>
      </c>
      <c r="T150" s="238">
        <f>'BIZ kWh ENTRY'!BP150+'BIZ kWh ENTRY'!BX150+'BIZ kWh ENTRY'!CF150+'BIZ kWh ENTRY'!CN150</f>
        <v>0</v>
      </c>
      <c r="U150" s="238">
        <f>'BIZ kWh ENTRY'!BQ150+'BIZ kWh ENTRY'!BY150+'BIZ kWh ENTRY'!CG150+'BIZ kWh ENTRY'!CO150</f>
        <v>0</v>
      </c>
      <c r="V150" s="238">
        <f>'BIZ kWh ENTRY'!BR150+'BIZ kWh ENTRY'!BZ150+'BIZ kWh ENTRY'!CH150+'BIZ kWh ENTRY'!CP150</f>
        <v>0</v>
      </c>
      <c r="W150" s="238">
        <f>'BIZ kWh ENTRY'!BS150+'BIZ kWh ENTRY'!CA150+'BIZ kWh ENTRY'!CI150+'BIZ kWh ENTRY'!CQ150</f>
        <v>0</v>
      </c>
      <c r="X150" s="454">
        <f t="shared" si="28"/>
        <v>0</v>
      </c>
    </row>
    <row r="151" spans="1:24" x14ac:dyDescent="0.3">
      <c r="A151" s="598"/>
      <c r="B151" s="11" t="s">
        <v>175</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93">
        <f t="shared" si="27"/>
        <v>0</v>
      </c>
      <c r="Q151" s="238">
        <f>'BIZ kWh ENTRY'!BM151+'BIZ kWh ENTRY'!BU151+'BIZ kWh ENTRY'!CC151+'BIZ kWh ENTRY'!CK151</f>
        <v>0</v>
      </c>
      <c r="R151" s="238">
        <f>'BIZ kWh ENTRY'!BN151+'BIZ kWh ENTRY'!BV151+'BIZ kWh ENTRY'!CD151+'BIZ kWh ENTRY'!CL151</f>
        <v>0</v>
      </c>
      <c r="S151" s="238">
        <f>'BIZ kWh ENTRY'!BO151+'BIZ kWh ENTRY'!BW151+'BIZ kWh ENTRY'!CE151+'BIZ kWh ENTRY'!CM151</f>
        <v>0</v>
      </c>
      <c r="T151" s="238">
        <f>'BIZ kWh ENTRY'!BP151+'BIZ kWh ENTRY'!BX151+'BIZ kWh ENTRY'!CF151+'BIZ kWh ENTRY'!CN151</f>
        <v>0</v>
      </c>
      <c r="U151" s="238">
        <f>'BIZ kWh ENTRY'!BQ151+'BIZ kWh ENTRY'!BY151+'BIZ kWh ENTRY'!CG151+'BIZ kWh ENTRY'!CO151</f>
        <v>0</v>
      </c>
      <c r="V151" s="238">
        <f>'BIZ kWh ENTRY'!BR151+'BIZ kWh ENTRY'!BZ151+'BIZ kWh ENTRY'!CH151+'BIZ kWh ENTRY'!CP151</f>
        <v>0</v>
      </c>
      <c r="W151" s="238">
        <f>'BIZ kWh ENTRY'!BS151+'BIZ kWh ENTRY'!CA151+'BIZ kWh ENTRY'!CI151+'BIZ kWh ENTRY'!CQ151</f>
        <v>0</v>
      </c>
      <c r="X151" s="454">
        <f t="shared" si="28"/>
        <v>0</v>
      </c>
    </row>
    <row r="152" spans="1:24" x14ac:dyDescent="0.3">
      <c r="A152" s="598"/>
      <c r="B152" s="13" t="s">
        <v>176</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93">
        <f t="shared" si="27"/>
        <v>0</v>
      </c>
      <c r="Q152" s="238">
        <f>'BIZ kWh ENTRY'!BM152+'BIZ kWh ENTRY'!BU152+'BIZ kWh ENTRY'!CC152+'BIZ kWh ENTRY'!CK152</f>
        <v>0</v>
      </c>
      <c r="R152" s="238">
        <f>'BIZ kWh ENTRY'!BN152+'BIZ kWh ENTRY'!BV152+'BIZ kWh ENTRY'!CD152+'BIZ kWh ENTRY'!CL152</f>
        <v>0</v>
      </c>
      <c r="S152" s="238">
        <f>'BIZ kWh ENTRY'!BO152+'BIZ kWh ENTRY'!BW152+'BIZ kWh ENTRY'!CE152+'BIZ kWh ENTRY'!CM152</f>
        <v>0</v>
      </c>
      <c r="T152" s="238">
        <f>'BIZ kWh ENTRY'!BP152+'BIZ kWh ENTRY'!BX152+'BIZ kWh ENTRY'!CF152+'BIZ kWh ENTRY'!CN152</f>
        <v>0</v>
      </c>
      <c r="U152" s="238">
        <f>'BIZ kWh ENTRY'!BQ152+'BIZ kWh ENTRY'!BY152+'BIZ kWh ENTRY'!CG152+'BIZ kWh ENTRY'!CO152</f>
        <v>0</v>
      </c>
      <c r="V152" s="238">
        <f>'BIZ kWh ENTRY'!BR152+'BIZ kWh ENTRY'!BZ152+'BIZ kWh ENTRY'!CH152+'BIZ kWh ENTRY'!CP152</f>
        <v>0</v>
      </c>
      <c r="W152" s="238">
        <f>'BIZ kWh ENTRY'!BS152+'BIZ kWh ENTRY'!CA152+'BIZ kWh ENTRY'!CI152+'BIZ kWh ENTRY'!CQ152</f>
        <v>0</v>
      </c>
      <c r="X152" s="454">
        <f t="shared" si="28"/>
        <v>0</v>
      </c>
    </row>
    <row r="153" spans="1:24" x14ac:dyDescent="0.3">
      <c r="A153" s="598"/>
      <c r="B153" s="11" t="s">
        <v>177</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93">
        <f t="shared" si="27"/>
        <v>0</v>
      </c>
      <c r="Q153" s="238">
        <f>'BIZ kWh ENTRY'!BM153+'BIZ kWh ENTRY'!BU153+'BIZ kWh ENTRY'!CC153+'BIZ kWh ENTRY'!CK153</f>
        <v>0</v>
      </c>
      <c r="R153" s="238">
        <f>'BIZ kWh ENTRY'!BN153+'BIZ kWh ENTRY'!BV153+'BIZ kWh ENTRY'!CD153+'BIZ kWh ENTRY'!CL153</f>
        <v>0</v>
      </c>
      <c r="S153" s="238">
        <f>'BIZ kWh ENTRY'!BO153+'BIZ kWh ENTRY'!BW153+'BIZ kWh ENTRY'!CE153+'BIZ kWh ENTRY'!CM153</f>
        <v>0</v>
      </c>
      <c r="T153" s="238">
        <f>'BIZ kWh ENTRY'!BP153+'BIZ kWh ENTRY'!BX153+'BIZ kWh ENTRY'!CF153+'BIZ kWh ENTRY'!CN153</f>
        <v>0</v>
      </c>
      <c r="U153" s="238">
        <f>'BIZ kWh ENTRY'!BQ153+'BIZ kWh ENTRY'!BY153+'BIZ kWh ENTRY'!CG153+'BIZ kWh ENTRY'!CO153</f>
        <v>0</v>
      </c>
      <c r="V153" s="238">
        <f>'BIZ kWh ENTRY'!BR153+'BIZ kWh ENTRY'!BZ153+'BIZ kWh ENTRY'!CH153+'BIZ kWh ENTRY'!CP153</f>
        <v>0</v>
      </c>
      <c r="W153" s="238">
        <f>'BIZ kWh ENTRY'!BS153+'BIZ kWh ENTRY'!CA153+'BIZ kWh ENTRY'!CI153+'BIZ kWh ENTRY'!CQ153</f>
        <v>0</v>
      </c>
      <c r="X153" s="454">
        <f t="shared" si="28"/>
        <v>0</v>
      </c>
    </row>
    <row r="154" spans="1:24" x14ac:dyDescent="0.3">
      <c r="A154" s="598"/>
      <c r="B154" s="11" t="s">
        <v>178</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93">
        <f t="shared" si="27"/>
        <v>0</v>
      </c>
      <c r="Q154" s="238">
        <f>'BIZ kWh ENTRY'!BM154+'BIZ kWh ENTRY'!BU154+'BIZ kWh ENTRY'!CC154+'BIZ kWh ENTRY'!CK154</f>
        <v>0</v>
      </c>
      <c r="R154" s="238">
        <f>'BIZ kWh ENTRY'!BN154+'BIZ kWh ENTRY'!BV154+'BIZ kWh ENTRY'!CD154+'BIZ kWh ENTRY'!CL154</f>
        <v>0</v>
      </c>
      <c r="S154" s="238">
        <f>'BIZ kWh ENTRY'!BO154+'BIZ kWh ENTRY'!BW154+'BIZ kWh ENTRY'!CE154+'BIZ kWh ENTRY'!CM154</f>
        <v>0</v>
      </c>
      <c r="T154" s="238">
        <f>'BIZ kWh ENTRY'!BP154+'BIZ kWh ENTRY'!BX154+'BIZ kWh ENTRY'!CF154+'BIZ kWh ENTRY'!CN154</f>
        <v>0</v>
      </c>
      <c r="U154" s="238">
        <f>'BIZ kWh ENTRY'!BQ154+'BIZ kWh ENTRY'!BY154+'BIZ kWh ENTRY'!CG154+'BIZ kWh ENTRY'!CO154</f>
        <v>0</v>
      </c>
      <c r="V154" s="238">
        <f>'BIZ kWh ENTRY'!BR154+'BIZ kWh ENTRY'!BZ154+'BIZ kWh ENTRY'!CH154+'BIZ kWh ENTRY'!CP154</f>
        <v>0</v>
      </c>
      <c r="W154" s="238">
        <f>'BIZ kWh ENTRY'!BS154+'BIZ kWh ENTRY'!CA154+'BIZ kWh ENTRY'!CI154+'BIZ kWh ENTRY'!CQ154</f>
        <v>0</v>
      </c>
      <c r="X154" s="454">
        <f t="shared" si="28"/>
        <v>0</v>
      </c>
    </row>
    <row r="155" spans="1:24" x14ac:dyDescent="0.3">
      <c r="A155" s="598"/>
      <c r="B155" s="11" t="s">
        <v>179</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93">
        <f t="shared" si="27"/>
        <v>0</v>
      </c>
      <c r="Q155" s="238">
        <f>'BIZ kWh ENTRY'!BM155+'BIZ kWh ENTRY'!BU155+'BIZ kWh ENTRY'!CC155+'BIZ kWh ENTRY'!CK155</f>
        <v>0</v>
      </c>
      <c r="R155" s="238">
        <f>'BIZ kWh ENTRY'!BN155+'BIZ kWh ENTRY'!BV155+'BIZ kWh ENTRY'!CD155+'BIZ kWh ENTRY'!CL155</f>
        <v>0</v>
      </c>
      <c r="S155" s="238">
        <f>'BIZ kWh ENTRY'!BO155+'BIZ kWh ENTRY'!BW155+'BIZ kWh ENTRY'!CE155+'BIZ kWh ENTRY'!CM155</f>
        <v>0</v>
      </c>
      <c r="T155" s="238">
        <f>'BIZ kWh ENTRY'!BP155+'BIZ kWh ENTRY'!BX155+'BIZ kWh ENTRY'!CF155+'BIZ kWh ENTRY'!CN155</f>
        <v>0</v>
      </c>
      <c r="U155" s="238">
        <f>'BIZ kWh ENTRY'!BQ155+'BIZ kWh ENTRY'!BY155+'BIZ kWh ENTRY'!CG155+'BIZ kWh ENTRY'!CO155</f>
        <v>0</v>
      </c>
      <c r="V155" s="238">
        <f>'BIZ kWh ENTRY'!BR155+'BIZ kWh ENTRY'!BZ155+'BIZ kWh ENTRY'!CH155+'BIZ kWh ENTRY'!CP155</f>
        <v>0</v>
      </c>
      <c r="W155" s="238">
        <f>'BIZ kWh ENTRY'!BS155+'BIZ kWh ENTRY'!CA155+'BIZ kWh ENTRY'!CI155+'BIZ kWh ENTRY'!CQ155</f>
        <v>0</v>
      </c>
      <c r="X155" s="454">
        <f t="shared" si="28"/>
        <v>0</v>
      </c>
    </row>
    <row r="156" spans="1:24" x14ac:dyDescent="0.3">
      <c r="A156" s="598"/>
      <c r="B156" s="11" t="s">
        <v>180</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93">
        <f t="shared" si="27"/>
        <v>0</v>
      </c>
      <c r="Q156" s="238">
        <f>'BIZ kWh ENTRY'!BM156+'BIZ kWh ENTRY'!BU156+'BIZ kWh ENTRY'!CC156+'BIZ kWh ENTRY'!CK156</f>
        <v>0</v>
      </c>
      <c r="R156" s="238">
        <f>'BIZ kWh ENTRY'!BN156+'BIZ kWh ENTRY'!BV156+'BIZ kWh ENTRY'!CD156+'BIZ kWh ENTRY'!CL156</f>
        <v>0</v>
      </c>
      <c r="S156" s="238">
        <f>'BIZ kWh ENTRY'!BO156+'BIZ kWh ENTRY'!BW156+'BIZ kWh ENTRY'!CE156+'BIZ kWh ENTRY'!CM156</f>
        <v>0</v>
      </c>
      <c r="T156" s="238">
        <f>'BIZ kWh ENTRY'!BP156+'BIZ kWh ENTRY'!BX156+'BIZ kWh ENTRY'!CF156+'BIZ kWh ENTRY'!CN156</f>
        <v>0</v>
      </c>
      <c r="U156" s="238">
        <f>'BIZ kWh ENTRY'!BQ156+'BIZ kWh ENTRY'!BY156+'BIZ kWh ENTRY'!CG156+'BIZ kWh ENTRY'!CO156</f>
        <v>0</v>
      </c>
      <c r="V156" s="238">
        <f>'BIZ kWh ENTRY'!BR156+'BIZ kWh ENTRY'!BZ156+'BIZ kWh ENTRY'!CH156+'BIZ kWh ENTRY'!CP156</f>
        <v>0</v>
      </c>
      <c r="W156" s="238">
        <f>'BIZ kWh ENTRY'!BS156+'BIZ kWh ENTRY'!CA156+'BIZ kWh ENTRY'!CI156+'BIZ kWh ENTRY'!CQ156</f>
        <v>0</v>
      </c>
      <c r="X156" s="454">
        <f t="shared" si="28"/>
        <v>0</v>
      </c>
    </row>
    <row r="157" spans="1:24" x14ac:dyDescent="0.3">
      <c r="A157" s="598"/>
      <c r="B157" s="11" t="s">
        <v>181</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93">
        <f t="shared" si="27"/>
        <v>0</v>
      </c>
      <c r="Q157" s="238">
        <f>'BIZ kWh ENTRY'!BM157+'BIZ kWh ENTRY'!BU157+'BIZ kWh ENTRY'!CC157+'BIZ kWh ENTRY'!CK157</f>
        <v>0</v>
      </c>
      <c r="R157" s="238">
        <f>'BIZ kWh ENTRY'!BN157+'BIZ kWh ENTRY'!BV157+'BIZ kWh ENTRY'!CD157+'BIZ kWh ENTRY'!CL157</f>
        <v>0</v>
      </c>
      <c r="S157" s="238">
        <f>'BIZ kWh ENTRY'!BO157+'BIZ kWh ENTRY'!BW157+'BIZ kWh ENTRY'!CE157+'BIZ kWh ENTRY'!CM157</f>
        <v>0</v>
      </c>
      <c r="T157" s="238">
        <f>'BIZ kWh ENTRY'!BP157+'BIZ kWh ENTRY'!BX157+'BIZ kWh ENTRY'!CF157+'BIZ kWh ENTRY'!CN157</f>
        <v>0</v>
      </c>
      <c r="U157" s="238">
        <f>'BIZ kWh ENTRY'!BQ157+'BIZ kWh ENTRY'!BY157+'BIZ kWh ENTRY'!CG157+'BIZ kWh ENTRY'!CO157</f>
        <v>0</v>
      </c>
      <c r="V157" s="238">
        <f>'BIZ kWh ENTRY'!BR157+'BIZ kWh ENTRY'!BZ157+'BIZ kWh ENTRY'!CH157+'BIZ kWh ENTRY'!CP157</f>
        <v>0</v>
      </c>
      <c r="W157" s="238">
        <f>'BIZ kWh ENTRY'!BS157+'BIZ kWh ENTRY'!CA157+'BIZ kWh ENTRY'!CI157+'BIZ kWh ENTRY'!CQ157</f>
        <v>0</v>
      </c>
      <c r="X157" s="454">
        <f t="shared" si="28"/>
        <v>0</v>
      </c>
    </row>
    <row r="158" spans="1:24" x14ac:dyDescent="0.3">
      <c r="A158" s="598"/>
      <c r="B158" s="11" t="s">
        <v>182</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93">
        <f t="shared" si="27"/>
        <v>0</v>
      </c>
      <c r="Q158" s="238">
        <f>'BIZ kWh ENTRY'!BM158+'BIZ kWh ENTRY'!BU158+'BIZ kWh ENTRY'!CC158+'BIZ kWh ENTRY'!CK158</f>
        <v>0</v>
      </c>
      <c r="R158" s="238">
        <f>'BIZ kWh ENTRY'!BN158+'BIZ kWh ENTRY'!BV158+'BIZ kWh ENTRY'!CD158+'BIZ kWh ENTRY'!CL158</f>
        <v>0</v>
      </c>
      <c r="S158" s="238">
        <f>'BIZ kWh ENTRY'!BO158+'BIZ kWh ENTRY'!BW158+'BIZ kWh ENTRY'!CE158+'BIZ kWh ENTRY'!CM158</f>
        <v>0</v>
      </c>
      <c r="T158" s="238">
        <f>'BIZ kWh ENTRY'!BP158+'BIZ kWh ENTRY'!BX158+'BIZ kWh ENTRY'!CF158+'BIZ kWh ENTRY'!CN158</f>
        <v>0</v>
      </c>
      <c r="U158" s="238">
        <f>'BIZ kWh ENTRY'!BQ158+'BIZ kWh ENTRY'!BY158+'BIZ kWh ENTRY'!CG158+'BIZ kWh ENTRY'!CO158</f>
        <v>0</v>
      </c>
      <c r="V158" s="238">
        <f>'BIZ kWh ENTRY'!BR158+'BIZ kWh ENTRY'!BZ158+'BIZ kWh ENTRY'!CH158+'BIZ kWh ENTRY'!CP158</f>
        <v>0</v>
      </c>
      <c r="W158" s="238">
        <f>'BIZ kWh ENTRY'!BS158+'BIZ kWh ENTRY'!CA158+'BIZ kWh ENTRY'!CI158+'BIZ kWh ENTRY'!CQ158</f>
        <v>0</v>
      </c>
      <c r="X158" s="454">
        <f t="shared" si="28"/>
        <v>0</v>
      </c>
    </row>
    <row r="159" spans="1:24" x14ac:dyDescent="0.3">
      <c r="A159" s="598"/>
      <c r="B159" s="11" t="s">
        <v>183</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93">
        <f t="shared" si="27"/>
        <v>0</v>
      </c>
      <c r="Q159" s="238">
        <f>'BIZ kWh ENTRY'!BM159+'BIZ kWh ENTRY'!BU159+'BIZ kWh ENTRY'!CC159+'BIZ kWh ENTRY'!CK159</f>
        <v>0</v>
      </c>
      <c r="R159" s="238">
        <f>'BIZ kWh ENTRY'!BN159+'BIZ kWh ENTRY'!BV159+'BIZ kWh ENTRY'!CD159+'BIZ kWh ENTRY'!CL159</f>
        <v>0</v>
      </c>
      <c r="S159" s="238">
        <f>'BIZ kWh ENTRY'!BO159+'BIZ kWh ENTRY'!BW159+'BIZ kWh ENTRY'!CE159+'BIZ kWh ENTRY'!CM159</f>
        <v>0</v>
      </c>
      <c r="T159" s="238">
        <f>'BIZ kWh ENTRY'!BP159+'BIZ kWh ENTRY'!BX159+'BIZ kWh ENTRY'!CF159+'BIZ kWh ENTRY'!CN159</f>
        <v>0</v>
      </c>
      <c r="U159" s="238">
        <f>'BIZ kWh ENTRY'!BQ159+'BIZ kWh ENTRY'!BY159+'BIZ kWh ENTRY'!CG159+'BIZ kWh ENTRY'!CO159</f>
        <v>0</v>
      </c>
      <c r="V159" s="238">
        <f>'BIZ kWh ENTRY'!BR159+'BIZ kWh ENTRY'!BZ159+'BIZ kWh ENTRY'!CH159+'BIZ kWh ENTRY'!CP159</f>
        <v>0</v>
      </c>
      <c r="W159" s="238">
        <f>'BIZ kWh ENTRY'!BS159+'BIZ kWh ENTRY'!CA159+'BIZ kWh ENTRY'!CI159+'BIZ kWh ENTRY'!CQ159</f>
        <v>0</v>
      </c>
      <c r="X159" s="454">
        <f t="shared" si="28"/>
        <v>0</v>
      </c>
    </row>
    <row r="160" spans="1:24" ht="15" thickBot="1" x14ac:dyDescent="0.35">
      <c r="A160" s="599"/>
      <c r="B160" s="11" t="s">
        <v>184</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93">
        <f t="shared" si="27"/>
        <v>0</v>
      </c>
      <c r="Q160" s="238">
        <f>'BIZ kWh ENTRY'!BM160+'BIZ kWh ENTRY'!BU160+'BIZ kWh ENTRY'!CC160+'BIZ kWh ENTRY'!CK160</f>
        <v>0</v>
      </c>
      <c r="R160" s="238">
        <f>'BIZ kWh ENTRY'!BN160+'BIZ kWh ENTRY'!BV160+'BIZ kWh ENTRY'!CD160+'BIZ kWh ENTRY'!CL160</f>
        <v>0</v>
      </c>
      <c r="S160" s="238">
        <f>'BIZ kWh ENTRY'!BO160+'BIZ kWh ENTRY'!BW160+'BIZ kWh ENTRY'!CE160+'BIZ kWh ENTRY'!CM160</f>
        <v>0</v>
      </c>
      <c r="T160" s="238">
        <f>'BIZ kWh ENTRY'!BP160+'BIZ kWh ENTRY'!BX160+'BIZ kWh ENTRY'!CF160+'BIZ kWh ENTRY'!CN160</f>
        <v>0</v>
      </c>
      <c r="U160" s="238">
        <f>'BIZ kWh ENTRY'!BQ160+'BIZ kWh ENTRY'!BY160+'BIZ kWh ENTRY'!CG160+'BIZ kWh ENTRY'!CO160</f>
        <v>0</v>
      </c>
      <c r="V160" s="238">
        <f>'BIZ kWh ENTRY'!BR160+'BIZ kWh ENTRY'!BZ160+'BIZ kWh ENTRY'!CH160+'BIZ kWh ENTRY'!CP160</f>
        <v>0</v>
      </c>
      <c r="W160" s="238">
        <f>'BIZ kWh ENTRY'!BS160+'BIZ kWh ENTRY'!CA160+'BIZ kWh ENTRY'!CI160+'BIZ kWh ENTRY'!CQ160</f>
        <v>0</v>
      </c>
      <c r="X160" s="454">
        <f t="shared" si="28"/>
        <v>0</v>
      </c>
    </row>
    <row r="161" spans="1:24" ht="15" thickBot="1" x14ac:dyDescent="0.35">
      <c r="A161" s="97"/>
      <c r="B161" s="251" t="s">
        <v>139</v>
      </c>
      <c r="C161" s="252">
        <f t="shared" ref="C161:N161" si="29">SUM(C148:C160)</f>
        <v>0</v>
      </c>
      <c r="D161" s="252">
        <f t="shared" si="29"/>
        <v>0</v>
      </c>
      <c r="E161" s="252">
        <f t="shared" si="29"/>
        <v>0</v>
      </c>
      <c r="F161" s="252">
        <f t="shared" si="29"/>
        <v>0</v>
      </c>
      <c r="G161" s="252">
        <f t="shared" si="29"/>
        <v>0</v>
      </c>
      <c r="H161" s="252">
        <f t="shared" si="29"/>
        <v>0</v>
      </c>
      <c r="I161" s="252">
        <f t="shared" si="29"/>
        <v>0</v>
      </c>
      <c r="J161" s="252">
        <f t="shared" si="29"/>
        <v>0</v>
      </c>
      <c r="K161" s="252">
        <f t="shared" si="29"/>
        <v>0</v>
      </c>
      <c r="L161" s="252">
        <f t="shared" si="29"/>
        <v>0</v>
      </c>
      <c r="M161" s="252">
        <f t="shared" si="29"/>
        <v>0</v>
      </c>
      <c r="N161" s="252">
        <f t="shared" si="29"/>
        <v>0</v>
      </c>
      <c r="O161" s="96">
        <f t="shared" si="27"/>
        <v>0</v>
      </c>
      <c r="Q161" s="238">
        <f>'BIZ kWh ENTRY'!BM161+'BIZ kWh ENTRY'!BU161+'BIZ kWh ENTRY'!CC161+'BIZ kWh ENTRY'!CK161</f>
        <v>0</v>
      </c>
      <c r="R161" s="238">
        <f>'BIZ kWh ENTRY'!BN161+'BIZ kWh ENTRY'!BV161+'BIZ kWh ENTRY'!CD161+'BIZ kWh ENTRY'!CL161</f>
        <v>0</v>
      </c>
      <c r="S161" s="238">
        <f>'BIZ kWh ENTRY'!BO161+'BIZ kWh ENTRY'!BW161+'BIZ kWh ENTRY'!CE161+'BIZ kWh ENTRY'!CM161</f>
        <v>0</v>
      </c>
      <c r="T161" s="238">
        <f>'BIZ kWh ENTRY'!BP161+'BIZ kWh ENTRY'!BX161+'BIZ kWh ENTRY'!CF161+'BIZ kWh ENTRY'!CN161</f>
        <v>0</v>
      </c>
      <c r="U161" s="238">
        <f>'BIZ kWh ENTRY'!BQ161+'BIZ kWh ENTRY'!BY161+'BIZ kWh ENTRY'!CG161+'BIZ kWh ENTRY'!CO161</f>
        <v>0</v>
      </c>
      <c r="V161" s="238">
        <f>'BIZ kWh ENTRY'!BR161+'BIZ kWh ENTRY'!BZ161+'BIZ kWh ENTRY'!CH161+'BIZ kWh ENTRY'!CP161</f>
        <v>0</v>
      </c>
      <c r="W161" s="238">
        <f>'BIZ kWh ENTRY'!BS161+'BIZ kWh ENTRY'!CA161+'BIZ kWh ENTRY'!CI161+'BIZ kWh ENTRY'!CQ161</f>
        <v>0</v>
      </c>
      <c r="X161" s="454">
        <f t="shared" si="28"/>
        <v>0</v>
      </c>
    </row>
    <row r="162" spans="1:24" ht="15" thickBot="1" x14ac:dyDescent="0.35"/>
    <row r="163" spans="1:24" ht="15" thickBot="1" x14ac:dyDescent="0.35">
      <c r="A163" s="97"/>
      <c r="B163" s="247" t="s">
        <v>117</v>
      </c>
      <c r="C163" s="248">
        <v>43850</v>
      </c>
      <c r="D163" s="248">
        <v>43882</v>
      </c>
      <c r="E163" s="248">
        <v>43914</v>
      </c>
      <c r="F163" s="248">
        <v>43946</v>
      </c>
      <c r="G163" s="248">
        <v>43978</v>
      </c>
      <c r="H163" s="248">
        <v>44010</v>
      </c>
      <c r="I163" s="248">
        <v>44042</v>
      </c>
      <c r="J163" s="248">
        <v>44074</v>
      </c>
      <c r="K163" s="248">
        <v>44076</v>
      </c>
      <c r="L163" s="248">
        <v>44107</v>
      </c>
      <c r="M163" s="248">
        <v>44140</v>
      </c>
      <c r="N163" s="248" t="s">
        <v>126</v>
      </c>
      <c r="O163" s="249" t="s">
        <v>44</v>
      </c>
    </row>
    <row r="164" spans="1:24" ht="15" customHeight="1" x14ac:dyDescent="0.3">
      <c r="A164" s="609" t="s">
        <v>194</v>
      </c>
      <c r="B164" s="11" t="s">
        <v>172</v>
      </c>
      <c r="C164" s="3">
        <f>C20+C36+C52+C68+C84+C132+C148</f>
        <v>0</v>
      </c>
      <c r="D164" s="3">
        <f t="shared" ref="D164:N164" si="30">D20+D36+D52+D68+D84+D132+D148</f>
        <v>65518</v>
      </c>
      <c r="E164" s="3">
        <f t="shared" si="30"/>
        <v>0</v>
      </c>
      <c r="F164" s="3">
        <f t="shared" si="30"/>
        <v>378771</v>
      </c>
      <c r="G164" s="3">
        <f t="shared" si="30"/>
        <v>0</v>
      </c>
      <c r="H164" s="3">
        <f t="shared" si="30"/>
        <v>0</v>
      </c>
      <c r="I164" s="3">
        <f t="shared" si="30"/>
        <v>0</v>
      </c>
      <c r="J164" s="3">
        <f t="shared" si="30"/>
        <v>652470</v>
      </c>
      <c r="K164" s="3">
        <f t="shared" si="30"/>
        <v>0</v>
      </c>
      <c r="L164" s="3">
        <f t="shared" si="30"/>
        <v>1743550</v>
      </c>
      <c r="M164" s="3">
        <f t="shared" si="30"/>
        <v>238806</v>
      </c>
      <c r="N164" s="3">
        <f t="shared" si="30"/>
        <v>2379891</v>
      </c>
      <c r="O164" s="93">
        <f t="shared" ref="O164:O177" si="31">SUM(C164:N164)</f>
        <v>5459006</v>
      </c>
    </row>
    <row r="165" spans="1:24" x14ac:dyDescent="0.3">
      <c r="A165" s="610"/>
      <c r="B165" s="13" t="s">
        <v>173</v>
      </c>
      <c r="C165" s="3">
        <f t="shared" ref="C165:N165" si="32">C21+C37+C53+C69+C85+C133+C149</f>
        <v>0</v>
      </c>
      <c r="D165" s="3">
        <f t="shared" si="32"/>
        <v>0</v>
      </c>
      <c r="E165" s="3">
        <f t="shared" si="32"/>
        <v>0</v>
      </c>
      <c r="F165" s="3">
        <f t="shared" si="32"/>
        <v>0</v>
      </c>
      <c r="G165" s="3">
        <f t="shared" si="32"/>
        <v>0</v>
      </c>
      <c r="H165" s="3">
        <f t="shared" si="32"/>
        <v>46587</v>
      </c>
      <c r="I165" s="3">
        <f t="shared" si="32"/>
        <v>0</v>
      </c>
      <c r="J165" s="3">
        <f t="shared" si="32"/>
        <v>0</v>
      </c>
      <c r="K165" s="3">
        <f t="shared" si="32"/>
        <v>10864</v>
      </c>
      <c r="L165" s="3">
        <f t="shared" si="32"/>
        <v>16401</v>
      </c>
      <c r="M165" s="3">
        <f t="shared" si="32"/>
        <v>0</v>
      </c>
      <c r="N165" s="3">
        <f t="shared" si="32"/>
        <v>24278</v>
      </c>
      <c r="O165" s="93">
        <f t="shared" si="31"/>
        <v>98130</v>
      </c>
    </row>
    <row r="166" spans="1:24" x14ac:dyDescent="0.3">
      <c r="A166" s="610"/>
      <c r="B166" s="11" t="s">
        <v>174</v>
      </c>
      <c r="C166" s="3">
        <f t="shared" ref="C166:N166" si="33">C22+C38+C54+C70+C86+C134+C150</f>
        <v>0</v>
      </c>
      <c r="D166" s="3">
        <f t="shared" si="33"/>
        <v>0</v>
      </c>
      <c r="E166" s="3">
        <f t="shared" si="33"/>
        <v>0</v>
      </c>
      <c r="F166" s="3">
        <f t="shared" si="33"/>
        <v>0</v>
      </c>
      <c r="G166" s="3">
        <f t="shared" si="33"/>
        <v>0</v>
      </c>
      <c r="H166" s="3">
        <f t="shared" si="33"/>
        <v>0</v>
      </c>
      <c r="I166" s="3">
        <f t="shared" si="33"/>
        <v>0</v>
      </c>
      <c r="J166" s="3">
        <f t="shared" si="33"/>
        <v>4438</v>
      </c>
      <c r="K166" s="3">
        <f t="shared" si="33"/>
        <v>0</v>
      </c>
      <c r="L166" s="3">
        <f t="shared" si="33"/>
        <v>0</v>
      </c>
      <c r="M166" s="3">
        <f t="shared" si="33"/>
        <v>0</v>
      </c>
      <c r="N166" s="3">
        <f t="shared" si="33"/>
        <v>4438</v>
      </c>
      <c r="O166" s="93">
        <f t="shared" si="31"/>
        <v>8876</v>
      </c>
    </row>
    <row r="167" spans="1:24" x14ac:dyDescent="0.3">
      <c r="A167" s="610"/>
      <c r="B167" s="11" t="s">
        <v>175</v>
      </c>
      <c r="C167" s="3">
        <f t="shared" ref="C167:N167" si="34">C23+C39+C55+C71+C87+C135+C151</f>
        <v>960082</v>
      </c>
      <c r="D167" s="3">
        <f t="shared" si="34"/>
        <v>2464</v>
      </c>
      <c r="E167" s="3">
        <f t="shared" si="34"/>
        <v>40735</v>
      </c>
      <c r="F167" s="3">
        <f t="shared" si="34"/>
        <v>100792</v>
      </c>
      <c r="G167" s="3">
        <f t="shared" si="34"/>
        <v>177613</v>
      </c>
      <c r="H167" s="3">
        <f t="shared" si="34"/>
        <v>605911</v>
      </c>
      <c r="I167" s="3">
        <f t="shared" si="34"/>
        <v>641102</v>
      </c>
      <c r="J167" s="3">
        <f t="shared" si="34"/>
        <v>1062178</v>
      </c>
      <c r="K167" s="3">
        <f t="shared" si="34"/>
        <v>1419243</v>
      </c>
      <c r="L167" s="3">
        <f t="shared" si="34"/>
        <v>2479403</v>
      </c>
      <c r="M167" s="3">
        <f t="shared" si="34"/>
        <v>1318493</v>
      </c>
      <c r="N167" s="3">
        <f t="shared" si="34"/>
        <v>2978444</v>
      </c>
      <c r="O167" s="93">
        <f t="shared" si="31"/>
        <v>11786460</v>
      </c>
    </row>
    <row r="168" spans="1:24" x14ac:dyDescent="0.3">
      <c r="A168" s="610"/>
      <c r="B168" s="13" t="s">
        <v>176</v>
      </c>
      <c r="C168" s="3">
        <f t="shared" ref="C168:N168" si="35">C24+C40+C56+C72+C88+C136+C152</f>
        <v>0</v>
      </c>
      <c r="D168" s="3">
        <f t="shared" si="35"/>
        <v>2502.4</v>
      </c>
      <c r="E168" s="3">
        <f t="shared" si="35"/>
        <v>0</v>
      </c>
      <c r="F168" s="3">
        <f t="shared" si="35"/>
        <v>0</v>
      </c>
      <c r="G168" s="3">
        <f t="shared" si="35"/>
        <v>0</v>
      </c>
      <c r="H168" s="3">
        <f t="shared" si="35"/>
        <v>0</v>
      </c>
      <c r="I168" s="3">
        <f t="shared" si="35"/>
        <v>0</v>
      </c>
      <c r="J168" s="3">
        <f t="shared" si="35"/>
        <v>0</v>
      </c>
      <c r="K168" s="3">
        <f t="shared" si="35"/>
        <v>0</v>
      </c>
      <c r="L168" s="3">
        <f t="shared" si="35"/>
        <v>148172</v>
      </c>
      <c r="M168" s="3">
        <f t="shared" si="35"/>
        <v>508439.89</v>
      </c>
      <c r="N168" s="3">
        <f t="shared" si="35"/>
        <v>451579</v>
      </c>
      <c r="O168" s="93">
        <f t="shared" si="31"/>
        <v>1110693.29</v>
      </c>
    </row>
    <row r="169" spans="1:24" x14ac:dyDescent="0.3">
      <c r="A169" s="610"/>
      <c r="B169" s="11" t="s">
        <v>177</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0</v>
      </c>
      <c r="M169" s="3">
        <f t="shared" si="36"/>
        <v>0</v>
      </c>
      <c r="N169" s="3">
        <f t="shared" si="36"/>
        <v>44522</v>
      </c>
      <c r="O169" s="93">
        <f t="shared" si="31"/>
        <v>44522</v>
      </c>
    </row>
    <row r="170" spans="1:24" x14ac:dyDescent="0.3">
      <c r="A170" s="610"/>
      <c r="B170" s="11" t="s">
        <v>178</v>
      </c>
      <c r="C170" s="3">
        <f t="shared" ref="C170:N170" si="37">C26+C42+C58+C74+C90+C138+C154</f>
        <v>809018</v>
      </c>
      <c r="D170" s="3">
        <f t="shared" si="37"/>
        <v>41036</v>
      </c>
      <c r="E170" s="3">
        <f t="shared" si="37"/>
        <v>19493</v>
      </c>
      <c r="F170" s="3">
        <f t="shared" si="37"/>
        <v>441019</v>
      </c>
      <c r="G170" s="3">
        <f t="shared" si="37"/>
        <v>825385</v>
      </c>
      <c r="H170" s="3">
        <f t="shared" si="37"/>
        <v>582861</v>
      </c>
      <c r="I170" s="3">
        <f t="shared" si="37"/>
        <v>979260.7</v>
      </c>
      <c r="J170" s="3">
        <f t="shared" si="37"/>
        <v>1260516</v>
      </c>
      <c r="K170" s="3">
        <f t="shared" si="37"/>
        <v>1613836</v>
      </c>
      <c r="L170" s="3">
        <f t="shared" si="37"/>
        <v>1883001</v>
      </c>
      <c r="M170" s="3">
        <f t="shared" si="37"/>
        <v>2360492.5699999998</v>
      </c>
      <c r="N170" s="3">
        <f t="shared" si="37"/>
        <v>13281796</v>
      </c>
      <c r="O170" s="93">
        <f t="shared" si="31"/>
        <v>24097714.27</v>
      </c>
    </row>
    <row r="171" spans="1:24" x14ac:dyDescent="0.3">
      <c r="A171" s="610"/>
      <c r="B171" s="11" t="s">
        <v>179</v>
      </c>
      <c r="C171" s="3">
        <f t="shared" ref="C171:N171" si="38">C27+C43+C59+C75+C91+C139+C155</f>
        <v>3164638</v>
      </c>
      <c r="D171" s="3">
        <f t="shared" si="38"/>
        <v>3444257.63632</v>
      </c>
      <c r="E171" s="3">
        <f t="shared" si="38"/>
        <v>3528097</v>
      </c>
      <c r="F171" s="3">
        <f t="shared" si="38"/>
        <v>7133446</v>
      </c>
      <c r="G171" s="3">
        <f t="shared" si="38"/>
        <v>6031434</v>
      </c>
      <c r="H171" s="3">
        <f t="shared" si="38"/>
        <v>6504883</v>
      </c>
      <c r="I171" s="3">
        <f t="shared" si="38"/>
        <v>6840072.6799999997</v>
      </c>
      <c r="J171" s="3">
        <f t="shared" si="38"/>
        <v>7103925.2400000002</v>
      </c>
      <c r="K171" s="3">
        <f t="shared" si="38"/>
        <v>5929378</v>
      </c>
      <c r="L171" s="3">
        <f t="shared" si="38"/>
        <v>7412430.5</v>
      </c>
      <c r="M171" s="3">
        <f t="shared" si="38"/>
        <v>10856031.67</v>
      </c>
      <c r="N171" s="3">
        <f t="shared" si="38"/>
        <v>29659536.91</v>
      </c>
      <c r="O171" s="93">
        <f t="shared" si="31"/>
        <v>97608130.636319995</v>
      </c>
    </row>
    <row r="172" spans="1:24" x14ac:dyDescent="0.3">
      <c r="A172" s="610"/>
      <c r="B172" s="11" t="s">
        <v>180</v>
      </c>
      <c r="C172" s="3">
        <f t="shared" ref="C172:N172" si="39">C28+C44+C60+C76+C92+C140+C156</f>
        <v>0</v>
      </c>
      <c r="D172" s="3">
        <f t="shared" si="39"/>
        <v>0</v>
      </c>
      <c r="E172" s="3">
        <f t="shared" si="39"/>
        <v>0</v>
      </c>
      <c r="F172" s="3">
        <f t="shared" si="39"/>
        <v>0</v>
      </c>
      <c r="G172" s="3">
        <f t="shared" si="39"/>
        <v>0</v>
      </c>
      <c r="H172" s="3">
        <f t="shared" si="39"/>
        <v>33708</v>
      </c>
      <c r="I172" s="3">
        <f t="shared" si="39"/>
        <v>183206.76</v>
      </c>
      <c r="J172" s="3">
        <f t="shared" si="39"/>
        <v>0</v>
      </c>
      <c r="K172" s="3">
        <f t="shared" si="39"/>
        <v>0</v>
      </c>
      <c r="L172" s="3">
        <f t="shared" si="39"/>
        <v>125933</v>
      </c>
      <c r="M172" s="3">
        <f t="shared" si="39"/>
        <v>169523.32</v>
      </c>
      <c r="N172" s="3">
        <f t="shared" si="39"/>
        <v>5992</v>
      </c>
      <c r="O172" s="93">
        <f t="shared" si="31"/>
        <v>518363.08</v>
      </c>
    </row>
    <row r="173" spans="1:24" x14ac:dyDescent="0.3">
      <c r="A173" s="610"/>
      <c r="B173" s="11" t="s">
        <v>181</v>
      </c>
      <c r="C173" s="3">
        <f t="shared" ref="C173:N173" si="40">C29+C45+C61+C77+C93+C141+C157</f>
        <v>288266</v>
      </c>
      <c r="D173" s="3">
        <f t="shared" si="40"/>
        <v>0</v>
      </c>
      <c r="E173" s="3">
        <f t="shared" si="40"/>
        <v>0</v>
      </c>
      <c r="F173" s="3">
        <f t="shared" si="40"/>
        <v>153646</v>
      </c>
      <c r="G173" s="3">
        <f t="shared" si="40"/>
        <v>320178</v>
      </c>
      <c r="H173" s="3">
        <f t="shared" si="40"/>
        <v>0</v>
      </c>
      <c r="I173" s="3">
        <f t="shared" si="40"/>
        <v>0</v>
      </c>
      <c r="J173" s="3">
        <f t="shared" si="40"/>
        <v>207423</v>
      </c>
      <c r="K173" s="3">
        <f t="shared" si="40"/>
        <v>348728</v>
      </c>
      <c r="L173" s="3">
        <f t="shared" si="40"/>
        <v>315233</v>
      </c>
      <c r="M173" s="3">
        <f t="shared" si="40"/>
        <v>57600</v>
      </c>
      <c r="N173" s="3">
        <f t="shared" si="40"/>
        <v>195632</v>
      </c>
      <c r="O173" s="93">
        <f t="shared" si="31"/>
        <v>1886706</v>
      </c>
    </row>
    <row r="174" spans="1:24" x14ac:dyDescent="0.3">
      <c r="A174" s="610"/>
      <c r="B174" s="11" t="s">
        <v>182</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0</v>
      </c>
      <c r="K174" s="3">
        <f t="shared" si="41"/>
        <v>171995</v>
      </c>
      <c r="L174" s="3">
        <f t="shared" si="41"/>
        <v>0</v>
      </c>
      <c r="M174" s="3">
        <f t="shared" si="41"/>
        <v>0</v>
      </c>
      <c r="N174" s="3">
        <f t="shared" si="41"/>
        <v>2056121</v>
      </c>
      <c r="O174" s="93">
        <f t="shared" si="31"/>
        <v>2228116</v>
      </c>
    </row>
    <row r="175" spans="1:24" x14ac:dyDescent="0.3">
      <c r="A175" s="610"/>
      <c r="B175" s="11" t="s">
        <v>183</v>
      </c>
      <c r="C175" s="3">
        <f t="shared" ref="C175:N175" si="42">C31+C47+C63+C79+C95+C143+C159</f>
        <v>81045</v>
      </c>
      <c r="D175" s="3">
        <f t="shared" si="42"/>
        <v>0</v>
      </c>
      <c r="E175" s="3">
        <f t="shared" si="42"/>
        <v>0</v>
      </c>
      <c r="F175" s="3">
        <f t="shared" si="42"/>
        <v>34062</v>
      </c>
      <c r="G175" s="3">
        <f t="shared" si="42"/>
        <v>1360199</v>
      </c>
      <c r="H175" s="3">
        <f t="shared" si="42"/>
        <v>65320</v>
      </c>
      <c r="I175" s="3">
        <f t="shared" si="42"/>
        <v>0</v>
      </c>
      <c r="J175" s="3">
        <f t="shared" si="42"/>
        <v>11556</v>
      </c>
      <c r="K175" s="3">
        <f t="shared" si="42"/>
        <v>2635</v>
      </c>
      <c r="L175" s="3">
        <f t="shared" si="42"/>
        <v>0</v>
      </c>
      <c r="M175" s="3">
        <f t="shared" si="42"/>
        <v>322120</v>
      </c>
      <c r="N175" s="3">
        <f t="shared" si="42"/>
        <v>569209</v>
      </c>
      <c r="O175" s="93">
        <f t="shared" si="31"/>
        <v>2446146</v>
      </c>
    </row>
    <row r="176" spans="1:24" ht="15" thickBot="1" x14ac:dyDescent="0.35">
      <c r="A176" s="611"/>
      <c r="B176" s="11" t="s">
        <v>184</v>
      </c>
      <c r="C176" s="3">
        <f t="shared" ref="C176:N176" si="43">C32+C48+C64+C80+C96+C144+C160</f>
        <v>0</v>
      </c>
      <c r="D176" s="3">
        <f t="shared" si="43"/>
        <v>0</v>
      </c>
      <c r="E176" s="3">
        <f t="shared" si="43"/>
        <v>21156</v>
      </c>
      <c r="F176" s="3">
        <f t="shared" si="43"/>
        <v>0</v>
      </c>
      <c r="G176" s="3">
        <f t="shared" si="43"/>
        <v>0</v>
      </c>
      <c r="H176" s="3">
        <f t="shared" si="43"/>
        <v>0</v>
      </c>
      <c r="I176" s="3">
        <f t="shared" si="43"/>
        <v>0</v>
      </c>
      <c r="J176" s="3">
        <f t="shared" si="43"/>
        <v>0</v>
      </c>
      <c r="K176" s="3">
        <f t="shared" si="43"/>
        <v>21156</v>
      </c>
      <c r="L176" s="3">
        <f t="shared" si="43"/>
        <v>0</v>
      </c>
      <c r="M176" s="3">
        <f t="shared" si="43"/>
        <v>0</v>
      </c>
      <c r="N176" s="3">
        <f t="shared" si="43"/>
        <v>285243</v>
      </c>
      <c r="O176" s="93">
        <f t="shared" si="31"/>
        <v>327555</v>
      </c>
    </row>
    <row r="177" spans="1:17" ht="15" thickBot="1" x14ac:dyDescent="0.35">
      <c r="A177" s="97"/>
      <c r="B177" s="251" t="s">
        <v>139</v>
      </c>
      <c r="C177" s="252">
        <f t="shared" ref="C177:N177" si="44">SUM(C164:C176)</f>
        <v>5303049</v>
      </c>
      <c r="D177" s="252">
        <f t="shared" si="44"/>
        <v>3555778.03632</v>
      </c>
      <c r="E177" s="252">
        <f t="shared" si="44"/>
        <v>3609481</v>
      </c>
      <c r="F177" s="252">
        <f t="shared" si="44"/>
        <v>8241736</v>
      </c>
      <c r="G177" s="252">
        <f t="shared" si="44"/>
        <v>8714809</v>
      </c>
      <c r="H177" s="252">
        <f t="shared" si="44"/>
        <v>7839270</v>
      </c>
      <c r="I177" s="252">
        <f t="shared" si="44"/>
        <v>8643642.1399999987</v>
      </c>
      <c r="J177" s="252">
        <f t="shared" si="44"/>
        <v>10302506.24</v>
      </c>
      <c r="K177" s="252">
        <f t="shared" si="44"/>
        <v>9517835</v>
      </c>
      <c r="L177" s="252">
        <f t="shared" si="44"/>
        <v>14124123.5</v>
      </c>
      <c r="M177" s="252">
        <f t="shared" si="44"/>
        <v>15831506.449999999</v>
      </c>
      <c r="N177" s="252">
        <f t="shared" si="44"/>
        <v>51936681.909999996</v>
      </c>
      <c r="O177" s="264">
        <f t="shared" si="31"/>
        <v>147620418.27631998</v>
      </c>
      <c r="P177" s="455">
        <f>SUM(C20:N32,C36:N48,C52:N64,C68:N80,C84:N96,C132:N144,C148:N160)</f>
        <v>147620418.27631995</v>
      </c>
      <c r="Q177" s="449">
        <f>'BIZ kWh ENTRY'!P177+'BIZ kWh ENTRY'!AF177+'BIZ kWh ENTRY'!AV177+'BIZ kWh ENTRY'!BL177</f>
        <v>147620418.27631998</v>
      </c>
    </row>
    <row r="178" spans="1:17" ht="15" thickBot="1" x14ac:dyDescent="0.35">
      <c r="A178" s="97"/>
    </row>
    <row r="179" spans="1:17" ht="15" thickBot="1" x14ac:dyDescent="0.35">
      <c r="A179" s="97"/>
      <c r="B179" s="247" t="s">
        <v>117</v>
      </c>
      <c r="C179" s="248">
        <v>43850</v>
      </c>
      <c r="D179" s="248">
        <v>43882</v>
      </c>
      <c r="E179" s="248">
        <v>43914</v>
      </c>
      <c r="F179" s="248">
        <v>43946</v>
      </c>
      <c r="G179" s="248">
        <v>43978</v>
      </c>
      <c r="H179" s="248">
        <v>44010</v>
      </c>
      <c r="I179" s="248">
        <v>44042</v>
      </c>
      <c r="J179" s="248">
        <v>44074</v>
      </c>
      <c r="K179" s="248">
        <v>44076</v>
      </c>
      <c r="L179" s="248">
        <v>44107</v>
      </c>
      <c r="M179" s="248">
        <v>44140</v>
      </c>
      <c r="N179" s="248" t="s">
        <v>126</v>
      </c>
      <c r="O179" s="249" t="s">
        <v>44</v>
      </c>
    </row>
    <row r="180" spans="1:17" ht="15" customHeight="1" x14ac:dyDescent="0.3">
      <c r="A180" s="603" t="s">
        <v>196</v>
      </c>
      <c r="B180" s="260" t="s">
        <v>172</v>
      </c>
      <c r="C180" s="3">
        <f>C4+C116</f>
        <v>0</v>
      </c>
      <c r="D180" s="3">
        <f t="shared" ref="D180:N180" si="45">D4+D116</f>
        <v>0</v>
      </c>
      <c r="E180" s="3">
        <f t="shared" si="45"/>
        <v>0</v>
      </c>
      <c r="F180" s="3">
        <f t="shared" si="45"/>
        <v>0</v>
      </c>
      <c r="G180" s="3">
        <f t="shared" si="45"/>
        <v>0</v>
      </c>
      <c r="H180" s="3">
        <f t="shared" si="45"/>
        <v>0</v>
      </c>
      <c r="I180" s="3">
        <f t="shared" si="45"/>
        <v>0</v>
      </c>
      <c r="J180" s="3">
        <f t="shared" si="45"/>
        <v>0</v>
      </c>
      <c r="K180" s="3">
        <f t="shared" si="45"/>
        <v>0</v>
      </c>
      <c r="L180" s="3">
        <f t="shared" si="45"/>
        <v>0</v>
      </c>
      <c r="M180" s="3">
        <f t="shared" si="45"/>
        <v>0</v>
      </c>
      <c r="N180" s="3">
        <f t="shared" si="45"/>
        <v>0</v>
      </c>
      <c r="O180" s="93">
        <f t="shared" ref="O180:O193" si="46">SUM(C180:N180)</f>
        <v>0</v>
      </c>
    </row>
    <row r="181" spans="1:17" x14ac:dyDescent="0.3">
      <c r="A181" s="604"/>
      <c r="B181" s="260" t="s">
        <v>173</v>
      </c>
      <c r="C181" s="3">
        <f t="shared" ref="C181:N181" si="47">C5+C117</f>
        <v>0</v>
      </c>
      <c r="D181" s="3">
        <f t="shared" si="47"/>
        <v>0</v>
      </c>
      <c r="E181" s="3">
        <f t="shared" si="47"/>
        <v>0</v>
      </c>
      <c r="F181" s="3">
        <f t="shared" si="47"/>
        <v>0</v>
      </c>
      <c r="G181" s="3">
        <f t="shared" si="47"/>
        <v>0</v>
      </c>
      <c r="H181" s="3">
        <f t="shared" si="47"/>
        <v>0</v>
      </c>
      <c r="I181" s="3">
        <f t="shared" si="47"/>
        <v>0</v>
      </c>
      <c r="J181" s="3">
        <f t="shared" si="47"/>
        <v>0</v>
      </c>
      <c r="K181" s="3">
        <f t="shared" si="47"/>
        <v>0</v>
      </c>
      <c r="L181" s="3">
        <f t="shared" si="47"/>
        <v>0</v>
      </c>
      <c r="M181" s="3">
        <f t="shared" si="47"/>
        <v>0</v>
      </c>
      <c r="N181" s="3">
        <f t="shared" si="47"/>
        <v>0</v>
      </c>
      <c r="O181" s="93">
        <f t="shared" si="46"/>
        <v>0</v>
      </c>
    </row>
    <row r="182" spans="1:17" x14ac:dyDescent="0.3">
      <c r="A182" s="604"/>
      <c r="B182" s="260" t="s">
        <v>174</v>
      </c>
      <c r="C182" s="3">
        <f t="shared" ref="C182:N182" si="48">C6+C118</f>
        <v>0</v>
      </c>
      <c r="D182" s="3">
        <f t="shared" si="48"/>
        <v>0</v>
      </c>
      <c r="E182" s="3">
        <f t="shared" si="48"/>
        <v>0</v>
      </c>
      <c r="F182" s="3">
        <f t="shared" si="48"/>
        <v>0</v>
      </c>
      <c r="G182" s="3">
        <f t="shared" si="48"/>
        <v>0</v>
      </c>
      <c r="H182" s="3">
        <f t="shared" si="48"/>
        <v>0</v>
      </c>
      <c r="I182" s="3">
        <f t="shared" si="48"/>
        <v>0</v>
      </c>
      <c r="J182" s="3">
        <f t="shared" si="48"/>
        <v>0</v>
      </c>
      <c r="K182" s="3">
        <f t="shared" si="48"/>
        <v>0</v>
      </c>
      <c r="L182" s="3">
        <f t="shared" si="48"/>
        <v>0</v>
      </c>
      <c r="M182" s="3">
        <f t="shared" si="48"/>
        <v>0</v>
      </c>
      <c r="N182" s="3">
        <f t="shared" si="48"/>
        <v>0</v>
      </c>
      <c r="O182" s="93">
        <f t="shared" si="46"/>
        <v>0</v>
      </c>
    </row>
    <row r="183" spans="1:17" x14ac:dyDescent="0.3">
      <c r="A183" s="604"/>
      <c r="B183" s="260" t="s">
        <v>175</v>
      </c>
      <c r="C183" s="3">
        <f t="shared" ref="C183:N183" si="49">C7+C119</f>
        <v>0</v>
      </c>
      <c r="D183" s="3">
        <f t="shared" si="49"/>
        <v>0</v>
      </c>
      <c r="E183" s="3">
        <f t="shared" si="49"/>
        <v>0</v>
      </c>
      <c r="F183" s="3">
        <f t="shared" si="49"/>
        <v>0</v>
      </c>
      <c r="G183" s="3">
        <f t="shared" si="49"/>
        <v>0</v>
      </c>
      <c r="H183" s="3">
        <f t="shared" si="49"/>
        <v>0</v>
      </c>
      <c r="I183" s="3">
        <f t="shared" si="49"/>
        <v>0</v>
      </c>
      <c r="J183" s="3">
        <f t="shared" si="49"/>
        <v>0</v>
      </c>
      <c r="K183" s="3">
        <f t="shared" si="49"/>
        <v>0</v>
      </c>
      <c r="L183" s="3">
        <f t="shared" si="49"/>
        <v>0</v>
      </c>
      <c r="M183" s="3">
        <f t="shared" si="49"/>
        <v>0</v>
      </c>
      <c r="N183" s="3">
        <f t="shared" si="49"/>
        <v>0</v>
      </c>
      <c r="O183" s="93">
        <f t="shared" si="46"/>
        <v>0</v>
      </c>
    </row>
    <row r="184" spans="1:17" x14ac:dyDescent="0.3">
      <c r="A184" s="604"/>
      <c r="B184" s="260" t="s">
        <v>176</v>
      </c>
      <c r="C184" s="3">
        <f t="shared" ref="C184:N184" si="50">C8+C120</f>
        <v>0</v>
      </c>
      <c r="D184" s="3">
        <f t="shared" si="50"/>
        <v>0</v>
      </c>
      <c r="E184" s="3">
        <f t="shared" si="50"/>
        <v>0</v>
      </c>
      <c r="F184" s="3">
        <f t="shared" si="50"/>
        <v>18023.28</v>
      </c>
      <c r="G184" s="3">
        <f t="shared" si="50"/>
        <v>0</v>
      </c>
      <c r="H184" s="3">
        <f t="shared" si="50"/>
        <v>0</v>
      </c>
      <c r="I184" s="3">
        <f t="shared" si="50"/>
        <v>0</v>
      </c>
      <c r="J184" s="3">
        <f t="shared" si="50"/>
        <v>0</v>
      </c>
      <c r="K184" s="3">
        <f t="shared" si="50"/>
        <v>0</v>
      </c>
      <c r="L184" s="3">
        <f t="shared" si="50"/>
        <v>117698.04</v>
      </c>
      <c r="M184" s="3">
        <f t="shared" si="50"/>
        <v>4201.68</v>
      </c>
      <c r="N184" s="3">
        <f t="shared" si="50"/>
        <v>0</v>
      </c>
      <c r="O184" s="93">
        <f t="shared" si="46"/>
        <v>139923</v>
      </c>
    </row>
    <row r="185" spans="1:17" x14ac:dyDescent="0.3">
      <c r="A185" s="604"/>
      <c r="B185" s="260" t="s">
        <v>177</v>
      </c>
      <c r="C185" s="3">
        <f t="shared" ref="C185:N185" si="51">C9+C121</f>
        <v>0</v>
      </c>
      <c r="D185" s="3">
        <f t="shared" si="51"/>
        <v>0</v>
      </c>
      <c r="E185" s="3">
        <f t="shared" si="51"/>
        <v>0</v>
      </c>
      <c r="F185" s="3">
        <f t="shared" si="51"/>
        <v>0</v>
      </c>
      <c r="G185" s="3">
        <f t="shared" si="51"/>
        <v>0</v>
      </c>
      <c r="H185" s="3">
        <f t="shared" si="51"/>
        <v>0</v>
      </c>
      <c r="I185" s="3">
        <f t="shared" si="51"/>
        <v>0</v>
      </c>
      <c r="J185" s="3">
        <f t="shared" si="51"/>
        <v>0</v>
      </c>
      <c r="K185" s="3">
        <f t="shared" si="51"/>
        <v>0</v>
      </c>
      <c r="L185" s="3">
        <f t="shared" si="51"/>
        <v>0</v>
      </c>
      <c r="M185" s="3">
        <f t="shared" si="51"/>
        <v>0</v>
      </c>
      <c r="N185" s="3">
        <f t="shared" si="51"/>
        <v>0</v>
      </c>
      <c r="O185" s="93">
        <f t="shared" si="46"/>
        <v>0</v>
      </c>
    </row>
    <row r="186" spans="1:17" x14ac:dyDescent="0.3">
      <c r="A186" s="604"/>
      <c r="B186" s="260" t="s">
        <v>178</v>
      </c>
      <c r="C186" s="3">
        <f t="shared" ref="C186:N186" si="52">C10+C122</f>
        <v>0</v>
      </c>
      <c r="D186" s="3">
        <f t="shared" si="52"/>
        <v>0</v>
      </c>
      <c r="E186" s="3">
        <f t="shared" si="52"/>
        <v>0</v>
      </c>
      <c r="F186" s="3">
        <f t="shared" si="52"/>
        <v>0</v>
      </c>
      <c r="G186" s="3">
        <f t="shared" si="52"/>
        <v>0</v>
      </c>
      <c r="H186" s="3">
        <f t="shared" si="52"/>
        <v>0</v>
      </c>
      <c r="I186" s="3">
        <f t="shared" si="52"/>
        <v>0</v>
      </c>
      <c r="J186" s="3">
        <f t="shared" si="52"/>
        <v>0</v>
      </c>
      <c r="K186" s="3">
        <f t="shared" si="52"/>
        <v>0</v>
      </c>
      <c r="L186" s="3">
        <f t="shared" si="52"/>
        <v>0</v>
      </c>
      <c r="M186" s="3">
        <f t="shared" si="52"/>
        <v>0</v>
      </c>
      <c r="N186" s="3">
        <f t="shared" si="52"/>
        <v>0</v>
      </c>
      <c r="O186" s="93">
        <f t="shared" si="46"/>
        <v>0</v>
      </c>
    </row>
    <row r="187" spans="1:17" x14ac:dyDescent="0.3">
      <c r="A187" s="604"/>
      <c r="B187" s="260" t="s">
        <v>179</v>
      </c>
      <c r="C187" s="3">
        <f t="shared" ref="C187:N187" si="53">C11+C123</f>
        <v>0</v>
      </c>
      <c r="D187" s="3">
        <f t="shared" si="53"/>
        <v>184832</v>
      </c>
      <c r="E187" s="3">
        <f t="shared" si="53"/>
        <v>24625</v>
      </c>
      <c r="F187" s="3">
        <f t="shared" si="53"/>
        <v>441973.87</v>
      </c>
      <c r="G187" s="3">
        <f t="shared" si="53"/>
        <v>0</v>
      </c>
      <c r="H187" s="3">
        <f t="shared" si="53"/>
        <v>0</v>
      </c>
      <c r="I187" s="3">
        <f t="shared" si="53"/>
        <v>5975</v>
      </c>
      <c r="J187" s="3">
        <f t="shared" si="53"/>
        <v>100147.95999999999</v>
      </c>
      <c r="K187" s="3">
        <f t="shared" si="53"/>
        <v>-31821.85</v>
      </c>
      <c r="L187" s="3">
        <f t="shared" si="53"/>
        <v>12326.34</v>
      </c>
      <c r="M187" s="3">
        <f t="shared" si="53"/>
        <v>93697.7</v>
      </c>
      <c r="N187" s="3">
        <f t="shared" si="53"/>
        <v>588.17999999999995</v>
      </c>
      <c r="O187" s="93">
        <f t="shared" si="46"/>
        <v>832344.2</v>
      </c>
    </row>
    <row r="188" spans="1:17" x14ac:dyDescent="0.3">
      <c r="A188" s="604"/>
      <c r="B188" s="260" t="s">
        <v>180</v>
      </c>
      <c r="C188" s="3">
        <f t="shared" ref="C188:N188" si="54">C12+C124</f>
        <v>0</v>
      </c>
      <c r="D188" s="3">
        <f t="shared" si="54"/>
        <v>0</v>
      </c>
      <c r="E188" s="3">
        <f t="shared" si="54"/>
        <v>0</v>
      </c>
      <c r="F188" s="3">
        <f t="shared" si="54"/>
        <v>0</v>
      </c>
      <c r="G188" s="3">
        <f t="shared" si="54"/>
        <v>0</v>
      </c>
      <c r="H188" s="3">
        <f t="shared" si="54"/>
        <v>0</v>
      </c>
      <c r="I188" s="3">
        <f t="shared" si="54"/>
        <v>0</v>
      </c>
      <c r="J188" s="3">
        <f t="shared" si="54"/>
        <v>0</v>
      </c>
      <c r="K188" s="3">
        <f t="shared" si="54"/>
        <v>0</v>
      </c>
      <c r="L188" s="3">
        <f t="shared" si="54"/>
        <v>0</v>
      </c>
      <c r="M188" s="3">
        <f t="shared" si="54"/>
        <v>0</v>
      </c>
      <c r="N188" s="3">
        <f t="shared" si="54"/>
        <v>0</v>
      </c>
      <c r="O188" s="93">
        <f t="shared" si="46"/>
        <v>0</v>
      </c>
    </row>
    <row r="189" spans="1:17" x14ac:dyDescent="0.3">
      <c r="A189" s="604"/>
      <c r="B189" s="260" t="s">
        <v>181</v>
      </c>
      <c r="C189" s="3">
        <f t="shared" ref="C189:N189" si="55">C13+C125</f>
        <v>0</v>
      </c>
      <c r="D189" s="3">
        <f t="shared" si="55"/>
        <v>0</v>
      </c>
      <c r="E189" s="3">
        <f t="shared" si="55"/>
        <v>0</v>
      </c>
      <c r="F189" s="3">
        <f t="shared" si="55"/>
        <v>0</v>
      </c>
      <c r="G189" s="3">
        <f t="shared" si="55"/>
        <v>0</v>
      </c>
      <c r="H189" s="3">
        <f t="shared" si="55"/>
        <v>0</v>
      </c>
      <c r="I189" s="3">
        <f t="shared" si="55"/>
        <v>0</v>
      </c>
      <c r="J189" s="3">
        <f t="shared" si="55"/>
        <v>0</v>
      </c>
      <c r="K189" s="3">
        <f t="shared" si="55"/>
        <v>0</v>
      </c>
      <c r="L189" s="3">
        <f t="shared" si="55"/>
        <v>0</v>
      </c>
      <c r="M189" s="3">
        <f t="shared" si="55"/>
        <v>0</v>
      </c>
      <c r="N189" s="3">
        <f t="shared" si="55"/>
        <v>0</v>
      </c>
      <c r="O189" s="93">
        <f t="shared" si="46"/>
        <v>0</v>
      </c>
    </row>
    <row r="190" spans="1:17" x14ac:dyDescent="0.3">
      <c r="A190" s="604"/>
      <c r="B190" s="260" t="s">
        <v>182</v>
      </c>
      <c r="C190" s="3">
        <f t="shared" ref="C190:N190" si="56">C14+C126</f>
        <v>0</v>
      </c>
      <c r="D190" s="3">
        <f t="shared" si="56"/>
        <v>0</v>
      </c>
      <c r="E190" s="3">
        <f t="shared" si="56"/>
        <v>0</v>
      </c>
      <c r="F190" s="3">
        <f t="shared" si="56"/>
        <v>0</v>
      </c>
      <c r="G190" s="3">
        <f t="shared" si="56"/>
        <v>0</v>
      </c>
      <c r="H190" s="3">
        <f t="shared" si="56"/>
        <v>0</v>
      </c>
      <c r="I190" s="3">
        <f t="shared" si="56"/>
        <v>0</v>
      </c>
      <c r="J190" s="3">
        <f t="shared" si="56"/>
        <v>0</v>
      </c>
      <c r="K190" s="3">
        <f t="shared" si="56"/>
        <v>0</v>
      </c>
      <c r="L190" s="3">
        <f t="shared" si="56"/>
        <v>0</v>
      </c>
      <c r="M190" s="3">
        <f t="shared" si="56"/>
        <v>0</v>
      </c>
      <c r="N190" s="3">
        <f t="shared" si="56"/>
        <v>0</v>
      </c>
      <c r="O190" s="93">
        <f t="shared" si="46"/>
        <v>0</v>
      </c>
    </row>
    <row r="191" spans="1:17" x14ac:dyDescent="0.3">
      <c r="A191" s="604"/>
      <c r="B191" s="260" t="s">
        <v>183</v>
      </c>
      <c r="C191" s="3">
        <f t="shared" ref="C191:N191" si="57">C15+C127</f>
        <v>0</v>
      </c>
      <c r="D191" s="3">
        <f t="shared" si="57"/>
        <v>0</v>
      </c>
      <c r="E191" s="3">
        <f t="shared" si="57"/>
        <v>0</v>
      </c>
      <c r="F191" s="3">
        <f t="shared" si="57"/>
        <v>0</v>
      </c>
      <c r="G191" s="3">
        <f t="shared" si="57"/>
        <v>0</v>
      </c>
      <c r="H191" s="3">
        <f t="shared" si="57"/>
        <v>0</v>
      </c>
      <c r="I191" s="3">
        <f t="shared" si="57"/>
        <v>0</v>
      </c>
      <c r="J191" s="3">
        <f t="shared" si="57"/>
        <v>0</v>
      </c>
      <c r="K191" s="3">
        <f t="shared" si="57"/>
        <v>0</v>
      </c>
      <c r="L191" s="3">
        <f t="shared" si="57"/>
        <v>0</v>
      </c>
      <c r="M191" s="3">
        <f t="shared" si="57"/>
        <v>0</v>
      </c>
      <c r="N191" s="3">
        <f t="shared" si="57"/>
        <v>0</v>
      </c>
      <c r="O191" s="93">
        <f t="shared" si="46"/>
        <v>0</v>
      </c>
    </row>
    <row r="192" spans="1:17" ht="15" thickBot="1" x14ac:dyDescent="0.35">
      <c r="A192" s="605"/>
      <c r="B192" s="260" t="s">
        <v>184</v>
      </c>
      <c r="C192" s="3">
        <f t="shared" ref="C192:N192" si="58">C16+C128</f>
        <v>0</v>
      </c>
      <c r="D192" s="3">
        <f t="shared" si="58"/>
        <v>0</v>
      </c>
      <c r="E192" s="3">
        <f t="shared" si="58"/>
        <v>0</v>
      </c>
      <c r="F192" s="3">
        <f t="shared" si="58"/>
        <v>0</v>
      </c>
      <c r="G192" s="3">
        <f t="shared" si="58"/>
        <v>0</v>
      </c>
      <c r="H192" s="3">
        <f t="shared" si="58"/>
        <v>0</v>
      </c>
      <c r="I192" s="3">
        <f t="shared" si="58"/>
        <v>0</v>
      </c>
      <c r="J192" s="3">
        <f t="shared" si="58"/>
        <v>0</v>
      </c>
      <c r="K192" s="3">
        <f t="shared" si="58"/>
        <v>0</v>
      </c>
      <c r="L192" s="3">
        <f t="shared" si="58"/>
        <v>0</v>
      </c>
      <c r="M192" s="3">
        <f t="shared" si="58"/>
        <v>0</v>
      </c>
      <c r="N192" s="3">
        <f t="shared" si="58"/>
        <v>0</v>
      </c>
      <c r="O192" s="93">
        <f t="shared" si="46"/>
        <v>0</v>
      </c>
    </row>
    <row r="193" spans="1:17" ht="15" thickBot="1" x14ac:dyDescent="0.35">
      <c r="A193" s="97"/>
      <c r="B193" s="261" t="s">
        <v>139</v>
      </c>
      <c r="C193" s="252">
        <f t="shared" ref="C193:N193" si="59">SUM(C180:C192)</f>
        <v>0</v>
      </c>
      <c r="D193" s="252">
        <f t="shared" si="59"/>
        <v>184832</v>
      </c>
      <c r="E193" s="252">
        <f t="shared" si="59"/>
        <v>24625</v>
      </c>
      <c r="F193" s="252">
        <f t="shared" si="59"/>
        <v>459997.15</v>
      </c>
      <c r="G193" s="252">
        <f t="shared" si="59"/>
        <v>0</v>
      </c>
      <c r="H193" s="252">
        <f t="shared" si="59"/>
        <v>0</v>
      </c>
      <c r="I193" s="252">
        <f t="shared" si="59"/>
        <v>5975</v>
      </c>
      <c r="J193" s="252">
        <f t="shared" si="59"/>
        <v>100147.95999999999</v>
      </c>
      <c r="K193" s="252">
        <f t="shared" si="59"/>
        <v>-31821.85</v>
      </c>
      <c r="L193" s="252">
        <f t="shared" si="59"/>
        <v>130024.37999999999</v>
      </c>
      <c r="M193" s="252">
        <f t="shared" si="59"/>
        <v>97899.38</v>
      </c>
      <c r="N193" s="252">
        <f t="shared" si="59"/>
        <v>588.17999999999995</v>
      </c>
      <c r="O193" s="372">
        <f t="shared" si="46"/>
        <v>972267.20000000007</v>
      </c>
      <c r="P193" s="455">
        <f>SUM(C4:N16,C116:N128)</f>
        <v>972267.20000000007</v>
      </c>
      <c r="Q193" s="449">
        <f>'BIZ kWh ENTRY'!P193+'BIZ kWh ENTRY'!AF193+'BIZ kWh ENTRY'!AV193+'BIZ kWh ENTRY'!BL193</f>
        <v>972267.2</v>
      </c>
    </row>
    <row r="194" spans="1:17" ht="15" thickBot="1" x14ac:dyDescent="0.35">
      <c r="M194" s="593" t="s">
        <v>205</v>
      </c>
      <c r="N194" s="594"/>
      <c r="O194" s="162">
        <f>O177+O193+O113</f>
        <v>148992960.1982969</v>
      </c>
      <c r="P194" s="455">
        <f>P177+P193+P113</f>
        <v>148992960.19829687</v>
      </c>
      <c r="Q194" s="449">
        <f>'BIZ kWh ENTRY'!P194+'BIZ kWh ENTRY'!AF194+'BIZ kWh ENTRY'!AV194+'BIZ kWh ENTRY'!BL194</f>
        <v>148992960.19829693</v>
      </c>
    </row>
    <row r="198" spans="1:17" s="373" customFormat="1" x14ac:dyDescent="0.3">
      <c r="B198" s="373" t="s">
        <v>172</v>
      </c>
      <c r="C198" s="374">
        <f>C164+C180+C100</f>
        <v>0</v>
      </c>
      <c r="D198" s="374">
        <f t="shared" ref="D198:N198" si="60">D164+D180+D100</f>
        <v>65518</v>
      </c>
      <c r="E198" s="374">
        <f t="shared" si="60"/>
        <v>0</v>
      </c>
      <c r="F198" s="374">
        <f t="shared" si="60"/>
        <v>378771</v>
      </c>
      <c r="G198" s="374">
        <f t="shared" si="60"/>
        <v>0</v>
      </c>
      <c r="H198" s="374">
        <f t="shared" si="60"/>
        <v>0</v>
      </c>
      <c r="I198" s="374">
        <f t="shared" si="60"/>
        <v>0</v>
      </c>
      <c r="J198" s="374">
        <f t="shared" si="60"/>
        <v>652470</v>
      </c>
      <c r="K198" s="374">
        <f t="shared" si="60"/>
        <v>0</v>
      </c>
      <c r="L198" s="374">
        <f t="shared" si="60"/>
        <v>1743550</v>
      </c>
      <c r="M198" s="374">
        <f t="shared" si="60"/>
        <v>238806</v>
      </c>
      <c r="N198" s="374">
        <f t="shared" si="60"/>
        <v>2379891</v>
      </c>
      <c r="O198" s="374">
        <f t="shared" ref="O198" si="61">O4+O20+O36+O52+O68+O84+O100+O116+O132+O148</f>
        <v>5459006</v>
      </c>
    </row>
    <row r="199" spans="1:17" s="373" customFormat="1" x14ac:dyDescent="0.3">
      <c r="B199" s="373" t="s">
        <v>173</v>
      </c>
      <c r="C199" s="374">
        <f t="shared" ref="C199:N199" si="62">C165+C181+C101</f>
        <v>0</v>
      </c>
      <c r="D199" s="374">
        <f t="shared" si="62"/>
        <v>0</v>
      </c>
      <c r="E199" s="374">
        <f t="shared" si="62"/>
        <v>0</v>
      </c>
      <c r="F199" s="374">
        <f t="shared" si="62"/>
        <v>0</v>
      </c>
      <c r="G199" s="374">
        <f t="shared" si="62"/>
        <v>0</v>
      </c>
      <c r="H199" s="374">
        <f t="shared" si="62"/>
        <v>46587</v>
      </c>
      <c r="I199" s="374">
        <f t="shared" si="62"/>
        <v>0</v>
      </c>
      <c r="J199" s="374">
        <f t="shared" si="62"/>
        <v>0</v>
      </c>
      <c r="K199" s="374">
        <f t="shared" si="62"/>
        <v>10864</v>
      </c>
      <c r="L199" s="374">
        <f t="shared" si="62"/>
        <v>16401</v>
      </c>
      <c r="M199" s="374">
        <f t="shared" si="62"/>
        <v>0</v>
      </c>
      <c r="N199" s="374">
        <f t="shared" si="62"/>
        <v>24278</v>
      </c>
      <c r="O199" s="374">
        <f t="shared" ref="O199" si="63">O5+O21+O37+O53+O69+O85+O101+O117+O133+O149</f>
        <v>98130</v>
      </c>
    </row>
    <row r="200" spans="1:17" s="373" customFormat="1" x14ac:dyDescent="0.3">
      <c r="B200" s="373" t="s">
        <v>174</v>
      </c>
      <c r="C200" s="374">
        <f t="shared" ref="C200:N200" si="64">C166+C182+C102</f>
        <v>0</v>
      </c>
      <c r="D200" s="374">
        <f t="shared" si="64"/>
        <v>0</v>
      </c>
      <c r="E200" s="374">
        <f t="shared" si="64"/>
        <v>0</v>
      </c>
      <c r="F200" s="374">
        <f t="shared" si="64"/>
        <v>0</v>
      </c>
      <c r="G200" s="374">
        <f t="shared" si="64"/>
        <v>0</v>
      </c>
      <c r="H200" s="374">
        <f t="shared" si="64"/>
        <v>0</v>
      </c>
      <c r="I200" s="374">
        <f t="shared" si="64"/>
        <v>0</v>
      </c>
      <c r="J200" s="374">
        <f t="shared" si="64"/>
        <v>4438</v>
      </c>
      <c r="K200" s="374">
        <f t="shared" si="64"/>
        <v>0</v>
      </c>
      <c r="L200" s="374">
        <f t="shared" si="64"/>
        <v>0</v>
      </c>
      <c r="M200" s="374">
        <f t="shared" si="64"/>
        <v>0</v>
      </c>
      <c r="N200" s="374">
        <f t="shared" si="64"/>
        <v>4438</v>
      </c>
      <c r="O200" s="374">
        <f t="shared" ref="O200" si="65">O6+O22+O38+O54+O70+O86+O102+O118+O134+O150</f>
        <v>8876</v>
      </c>
    </row>
    <row r="201" spans="1:17" s="373" customFormat="1" x14ac:dyDescent="0.3">
      <c r="B201" s="373" t="s">
        <v>175</v>
      </c>
      <c r="C201" s="374">
        <f t="shared" ref="C201:N201" si="66">C167+C183+C103</f>
        <v>960082</v>
      </c>
      <c r="D201" s="374">
        <f t="shared" si="66"/>
        <v>2464</v>
      </c>
      <c r="E201" s="374">
        <f t="shared" si="66"/>
        <v>40735</v>
      </c>
      <c r="F201" s="374">
        <f t="shared" si="66"/>
        <v>100792</v>
      </c>
      <c r="G201" s="374">
        <f t="shared" si="66"/>
        <v>177613</v>
      </c>
      <c r="H201" s="374">
        <f t="shared" si="66"/>
        <v>605911</v>
      </c>
      <c r="I201" s="374">
        <f t="shared" si="66"/>
        <v>641102</v>
      </c>
      <c r="J201" s="374">
        <f t="shared" si="66"/>
        <v>1062178</v>
      </c>
      <c r="K201" s="374">
        <f t="shared" si="66"/>
        <v>1419243</v>
      </c>
      <c r="L201" s="374">
        <f t="shared" si="66"/>
        <v>2479403</v>
      </c>
      <c r="M201" s="374">
        <f t="shared" si="66"/>
        <v>1318493</v>
      </c>
      <c r="N201" s="374">
        <f t="shared" si="66"/>
        <v>2978444</v>
      </c>
      <c r="O201" s="374">
        <f t="shared" ref="O201" si="67">O7+O23+O39+O55+O71+O87+O103+O119+O135+O151</f>
        <v>11786460</v>
      </c>
    </row>
    <row r="202" spans="1:17" s="373" customFormat="1" x14ac:dyDescent="0.3">
      <c r="B202" s="373" t="s">
        <v>176</v>
      </c>
      <c r="C202" s="374">
        <f t="shared" ref="C202:N202" si="68">C168+C184+C104</f>
        <v>0</v>
      </c>
      <c r="D202" s="374">
        <f t="shared" si="68"/>
        <v>2502.4</v>
      </c>
      <c r="E202" s="374">
        <f t="shared" si="68"/>
        <v>0</v>
      </c>
      <c r="F202" s="374">
        <f t="shared" si="68"/>
        <v>18023.28</v>
      </c>
      <c r="G202" s="374">
        <f t="shared" si="68"/>
        <v>0</v>
      </c>
      <c r="H202" s="374">
        <f t="shared" si="68"/>
        <v>0</v>
      </c>
      <c r="I202" s="374">
        <f t="shared" si="68"/>
        <v>0</v>
      </c>
      <c r="J202" s="374">
        <f t="shared" si="68"/>
        <v>0</v>
      </c>
      <c r="K202" s="374">
        <f t="shared" si="68"/>
        <v>0</v>
      </c>
      <c r="L202" s="374">
        <f t="shared" si="68"/>
        <v>265870.03999999998</v>
      </c>
      <c r="M202" s="374">
        <f t="shared" si="68"/>
        <v>512641.57</v>
      </c>
      <c r="N202" s="374">
        <f t="shared" si="68"/>
        <v>451579</v>
      </c>
      <c r="O202" s="374">
        <f t="shared" ref="O202" si="69">O8+O24+O40+O56+O72+O88+O104+O120+O136+O152</f>
        <v>1250616.29</v>
      </c>
    </row>
    <row r="203" spans="1:17" s="373" customFormat="1" x14ac:dyDescent="0.3">
      <c r="B203" s="373" t="s">
        <v>177</v>
      </c>
      <c r="C203" s="374">
        <f t="shared" ref="C203:N203" si="70">C169+C185+C105</f>
        <v>0</v>
      </c>
      <c r="D203" s="374">
        <f t="shared" si="70"/>
        <v>0</v>
      </c>
      <c r="E203" s="374">
        <f t="shared" si="70"/>
        <v>0</v>
      </c>
      <c r="F203" s="374">
        <f t="shared" si="70"/>
        <v>0</v>
      </c>
      <c r="G203" s="374">
        <f t="shared" si="70"/>
        <v>0</v>
      </c>
      <c r="H203" s="374">
        <f t="shared" si="70"/>
        <v>0</v>
      </c>
      <c r="I203" s="374">
        <f t="shared" si="70"/>
        <v>0</v>
      </c>
      <c r="J203" s="374">
        <f t="shared" si="70"/>
        <v>0</v>
      </c>
      <c r="K203" s="374">
        <f t="shared" si="70"/>
        <v>0</v>
      </c>
      <c r="L203" s="374">
        <f t="shared" si="70"/>
        <v>0</v>
      </c>
      <c r="M203" s="374">
        <f t="shared" si="70"/>
        <v>0</v>
      </c>
      <c r="N203" s="374">
        <f t="shared" si="70"/>
        <v>44522</v>
      </c>
      <c r="O203" s="374">
        <f t="shared" ref="O203" si="71">O9+O25+O41+O57+O73+O89+O105+O121+O137+O153</f>
        <v>44522</v>
      </c>
    </row>
    <row r="204" spans="1:17" s="373" customFormat="1" x14ac:dyDescent="0.3">
      <c r="B204" s="373" t="s">
        <v>178</v>
      </c>
      <c r="C204" s="374">
        <f t="shared" ref="C204:N204" si="72">C170+C186+C106</f>
        <v>809018</v>
      </c>
      <c r="D204" s="374">
        <f t="shared" si="72"/>
        <v>41036</v>
      </c>
      <c r="E204" s="374">
        <f t="shared" si="72"/>
        <v>19493</v>
      </c>
      <c r="F204" s="374">
        <f t="shared" si="72"/>
        <v>441019</v>
      </c>
      <c r="G204" s="374">
        <f t="shared" si="72"/>
        <v>825385</v>
      </c>
      <c r="H204" s="374">
        <f t="shared" si="72"/>
        <v>582861</v>
      </c>
      <c r="I204" s="374">
        <f t="shared" si="72"/>
        <v>979260.7</v>
      </c>
      <c r="J204" s="374">
        <f t="shared" si="72"/>
        <v>1260516</v>
      </c>
      <c r="K204" s="374">
        <f t="shared" si="72"/>
        <v>1613836</v>
      </c>
      <c r="L204" s="374">
        <f t="shared" si="72"/>
        <v>1883001</v>
      </c>
      <c r="M204" s="374">
        <f t="shared" si="72"/>
        <v>2360492.5699999998</v>
      </c>
      <c r="N204" s="374">
        <f t="shared" si="72"/>
        <v>13281796</v>
      </c>
      <c r="O204" s="374">
        <f t="shared" ref="O204" si="73">O10+O26+O42+O58+O74+O90+O106+O122+O138+O154</f>
        <v>24097714.27</v>
      </c>
    </row>
    <row r="205" spans="1:17" s="373" customFormat="1" x14ac:dyDescent="0.3">
      <c r="B205" s="373" t="s">
        <v>179</v>
      </c>
      <c r="C205" s="374">
        <f t="shared" ref="C205:N205" si="74">C171+C187+C107</f>
        <v>3164638</v>
      </c>
      <c r="D205" s="374">
        <f t="shared" si="74"/>
        <v>3629089.63632</v>
      </c>
      <c r="E205" s="374">
        <f t="shared" si="74"/>
        <v>3552722</v>
      </c>
      <c r="F205" s="374">
        <f t="shared" si="74"/>
        <v>7575419.8700000001</v>
      </c>
      <c r="G205" s="374">
        <f t="shared" si="74"/>
        <v>6031434</v>
      </c>
      <c r="H205" s="374">
        <f t="shared" si="74"/>
        <v>6504883</v>
      </c>
      <c r="I205" s="374">
        <f t="shared" si="74"/>
        <v>6846047.6799999997</v>
      </c>
      <c r="J205" s="374">
        <f t="shared" si="74"/>
        <v>7204073.2000000002</v>
      </c>
      <c r="K205" s="374">
        <f t="shared" si="74"/>
        <v>5897556.1500000004</v>
      </c>
      <c r="L205" s="374">
        <f t="shared" si="74"/>
        <v>7424756.8399999999</v>
      </c>
      <c r="M205" s="374">
        <f t="shared" si="74"/>
        <v>10949729.369999999</v>
      </c>
      <c r="N205" s="374">
        <f t="shared" si="74"/>
        <v>29660125.09</v>
      </c>
      <c r="O205" s="374">
        <f t="shared" ref="O205" si="75">O11+O27+O43+O59+O75+O91+O107+O123+O139+O155</f>
        <v>98440474.836319998</v>
      </c>
    </row>
    <row r="206" spans="1:17" s="373" customFormat="1" x14ac:dyDescent="0.3">
      <c r="B206" s="373" t="s">
        <v>180</v>
      </c>
      <c r="C206" s="374">
        <f t="shared" ref="C206:N206" si="76">C172+C188+C108</f>
        <v>0</v>
      </c>
      <c r="D206" s="374">
        <f t="shared" si="76"/>
        <v>0</v>
      </c>
      <c r="E206" s="374">
        <f t="shared" si="76"/>
        <v>0</v>
      </c>
      <c r="F206" s="374">
        <f t="shared" si="76"/>
        <v>0</v>
      </c>
      <c r="G206" s="374">
        <f t="shared" si="76"/>
        <v>0</v>
      </c>
      <c r="H206" s="374">
        <f t="shared" si="76"/>
        <v>33708</v>
      </c>
      <c r="I206" s="374">
        <f t="shared" si="76"/>
        <v>183206.76</v>
      </c>
      <c r="J206" s="374">
        <f t="shared" si="76"/>
        <v>0</v>
      </c>
      <c r="K206" s="374">
        <f t="shared" si="76"/>
        <v>0</v>
      </c>
      <c r="L206" s="374">
        <f t="shared" si="76"/>
        <v>343676.81084999995</v>
      </c>
      <c r="M206" s="374">
        <f t="shared" si="76"/>
        <v>170006.24050000001</v>
      </c>
      <c r="N206" s="374">
        <f t="shared" si="76"/>
        <v>188039.99062692994</v>
      </c>
      <c r="O206" s="374">
        <f t="shared" ref="O206" si="77">O12+O28+O44+O60+O76+O92+O108+O124+O140+O156</f>
        <v>918637.80197692988</v>
      </c>
    </row>
    <row r="207" spans="1:17" s="373" customFormat="1" x14ac:dyDescent="0.3">
      <c r="B207" s="373" t="s">
        <v>181</v>
      </c>
      <c r="C207" s="374">
        <f t="shared" ref="C207:N207" si="78">C173+C189+C109</f>
        <v>288266</v>
      </c>
      <c r="D207" s="374">
        <f t="shared" si="78"/>
        <v>0</v>
      </c>
      <c r="E207" s="374">
        <f t="shared" si="78"/>
        <v>0</v>
      </c>
      <c r="F207" s="374">
        <f t="shared" si="78"/>
        <v>153646</v>
      </c>
      <c r="G207" s="374">
        <f t="shared" si="78"/>
        <v>320178</v>
      </c>
      <c r="H207" s="374">
        <f t="shared" si="78"/>
        <v>0</v>
      </c>
      <c r="I207" s="374">
        <f t="shared" si="78"/>
        <v>0</v>
      </c>
      <c r="J207" s="374">
        <f t="shared" si="78"/>
        <v>207423</v>
      </c>
      <c r="K207" s="374">
        <f t="shared" si="78"/>
        <v>348728</v>
      </c>
      <c r="L207" s="374">
        <f t="shared" si="78"/>
        <v>315233</v>
      </c>
      <c r="M207" s="374">
        <f t="shared" si="78"/>
        <v>57600</v>
      </c>
      <c r="N207" s="374">
        <f t="shared" si="78"/>
        <v>195632</v>
      </c>
      <c r="O207" s="374">
        <f t="shared" ref="O207" si="79">O13+O29+O45+O61+O77+O93+O109+O125+O141+O157</f>
        <v>1886706</v>
      </c>
    </row>
    <row r="208" spans="1:17" s="373" customFormat="1" x14ac:dyDescent="0.3">
      <c r="B208" s="373" t="s">
        <v>182</v>
      </c>
      <c r="C208" s="374">
        <f t="shared" ref="C208:N208" si="80">C174+C190+C110</f>
        <v>0</v>
      </c>
      <c r="D208" s="374">
        <f t="shared" si="80"/>
        <v>0</v>
      </c>
      <c r="E208" s="374">
        <f t="shared" si="80"/>
        <v>0</v>
      </c>
      <c r="F208" s="374">
        <f t="shared" si="80"/>
        <v>0</v>
      </c>
      <c r="G208" s="374">
        <f t="shared" si="80"/>
        <v>0</v>
      </c>
      <c r="H208" s="374">
        <f t="shared" si="80"/>
        <v>0</v>
      </c>
      <c r="I208" s="374">
        <f t="shared" si="80"/>
        <v>0</v>
      </c>
      <c r="J208" s="374">
        <f t="shared" si="80"/>
        <v>0</v>
      </c>
      <c r="K208" s="374">
        <f t="shared" si="80"/>
        <v>171995</v>
      </c>
      <c r="L208" s="374">
        <f t="shared" si="80"/>
        <v>0</v>
      </c>
      <c r="M208" s="374">
        <f t="shared" si="80"/>
        <v>0</v>
      </c>
      <c r="N208" s="374">
        <f t="shared" si="80"/>
        <v>2056121</v>
      </c>
      <c r="O208" s="374">
        <f t="shared" ref="O208" si="81">O14+O30+O46+O62+O78+O94+O110+O126+O142+O158</f>
        <v>2228116</v>
      </c>
    </row>
    <row r="209" spans="2:17" s="373" customFormat="1" x14ac:dyDescent="0.3">
      <c r="B209" s="373" t="s">
        <v>183</v>
      </c>
      <c r="C209" s="374">
        <f t="shared" ref="C209:N209" si="82">C175+C191+C111</f>
        <v>81045</v>
      </c>
      <c r="D209" s="374">
        <f t="shared" si="82"/>
        <v>0</v>
      </c>
      <c r="E209" s="374">
        <f t="shared" si="82"/>
        <v>0</v>
      </c>
      <c r="F209" s="374">
        <f t="shared" si="82"/>
        <v>34062</v>
      </c>
      <c r="G209" s="374">
        <f t="shared" si="82"/>
        <v>1360199</v>
      </c>
      <c r="H209" s="374">
        <f t="shared" si="82"/>
        <v>65320</v>
      </c>
      <c r="I209" s="374">
        <f t="shared" si="82"/>
        <v>0</v>
      </c>
      <c r="J209" s="374">
        <f t="shared" si="82"/>
        <v>11556</v>
      </c>
      <c r="K209" s="374">
        <f t="shared" si="82"/>
        <v>2635</v>
      </c>
      <c r="L209" s="374">
        <f t="shared" si="82"/>
        <v>0</v>
      </c>
      <c r="M209" s="374">
        <f t="shared" si="82"/>
        <v>322120</v>
      </c>
      <c r="N209" s="374">
        <f t="shared" si="82"/>
        <v>569209</v>
      </c>
      <c r="O209" s="374">
        <f t="shared" ref="O209" si="83">O15+O31+O47+O63+O79+O95+O111+O127+O143+O159</f>
        <v>2446146</v>
      </c>
    </row>
    <row r="210" spans="2:17" s="373" customFormat="1" x14ac:dyDescent="0.3">
      <c r="B210" s="373" t="s">
        <v>184</v>
      </c>
      <c r="C210" s="374">
        <f t="shared" ref="C210:N210" si="84">C176+C192+C112</f>
        <v>0</v>
      </c>
      <c r="D210" s="374">
        <f t="shared" si="84"/>
        <v>0</v>
      </c>
      <c r="E210" s="374">
        <f t="shared" si="84"/>
        <v>21156</v>
      </c>
      <c r="F210" s="374">
        <f t="shared" si="84"/>
        <v>0</v>
      </c>
      <c r="G210" s="374">
        <f t="shared" si="84"/>
        <v>0</v>
      </c>
      <c r="H210" s="374">
        <f t="shared" si="84"/>
        <v>0</v>
      </c>
      <c r="I210" s="374">
        <f t="shared" si="84"/>
        <v>0</v>
      </c>
      <c r="J210" s="374">
        <f t="shared" si="84"/>
        <v>0</v>
      </c>
      <c r="K210" s="374">
        <f t="shared" si="84"/>
        <v>21156</v>
      </c>
      <c r="L210" s="374">
        <f t="shared" si="84"/>
        <v>0</v>
      </c>
      <c r="M210" s="374">
        <f t="shared" si="84"/>
        <v>0</v>
      </c>
      <c r="N210" s="374">
        <f t="shared" si="84"/>
        <v>285243</v>
      </c>
      <c r="O210" s="374">
        <f t="shared" ref="O210" si="85">O16+O32+O48+O64+O80+O96+O112+O128+O144+O160</f>
        <v>327555</v>
      </c>
    </row>
    <row r="211" spans="2:17" s="373" customFormat="1" x14ac:dyDescent="0.3">
      <c r="B211" s="373" t="s">
        <v>139</v>
      </c>
      <c r="C211" s="374">
        <f t="shared" ref="C211:O211" si="86">C17+C33+C49+C65+C81+C97+C113+C129+C145+C161</f>
        <v>5303049</v>
      </c>
      <c r="D211" s="374">
        <f t="shared" si="86"/>
        <v>3740610.03632</v>
      </c>
      <c r="E211" s="374">
        <f t="shared" si="86"/>
        <v>3634106</v>
      </c>
      <c r="F211" s="374">
        <f t="shared" si="86"/>
        <v>8701733.1500000004</v>
      </c>
      <c r="G211" s="374">
        <f t="shared" si="86"/>
        <v>8714809</v>
      </c>
      <c r="H211" s="374">
        <f t="shared" si="86"/>
        <v>7839270</v>
      </c>
      <c r="I211" s="374">
        <f t="shared" si="86"/>
        <v>8649617.1400000006</v>
      </c>
      <c r="J211" s="374">
        <f t="shared" si="86"/>
        <v>10402654.200000001</v>
      </c>
      <c r="K211" s="374">
        <f t="shared" si="86"/>
        <v>9486013.1500000004</v>
      </c>
      <c r="L211" s="374">
        <f t="shared" si="86"/>
        <v>14471891.690850001</v>
      </c>
      <c r="M211" s="374">
        <f t="shared" si="86"/>
        <v>15929888.750499999</v>
      </c>
      <c r="N211" s="374">
        <f t="shared" si="86"/>
        <v>52119318.080626927</v>
      </c>
      <c r="O211" s="374">
        <f t="shared" si="86"/>
        <v>148992960.19829693</v>
      </c>
    </row>
    <row r="212" spans="2:17" s="373" customFormat="1" x14ac:dyDescent="0.3">
      <c r="O212" s="375"/>
    </row>
    <row r="213" spans="2:17" s="373" customFormat="1" x14ac:dyDescent="0.3">
      <c r="N213" s="373" t="s">
        <v>105</v>
      </c>
      <c r="O213" s="376">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148992960.19829693</v>
      </c>
    </row>
    <row r="214" spans="2:17" s="373" customFormat="1" x14ac:dyDescent="0.3">
      <c r="N214" s="373" t="s">
        <v>105</v>
      </c>
      <c r="O214" s="377" t="str">
        <f>IF(O194=O213,"ok","SUM ERROR")</f>
        <v>ok</v>
      </c>
    </row>
    <row r="216" spans="2:17" x14ac:dyDescent="0.3">
      <c r="B216" s="373" t="s">
        <v>201</v>
      </c>
      <c r="C216" s="403">
        <f t="shared" ref="C216:N216" si="87">C17+C33+C49+C65+C81+C97+C161</f>
        <v>5303049</v>
      </c>
      <c r="D216" s="403">
        <f t="shared" si="87"/>
        <v>3721963</v>
      </c>
      <c r="E216" s="403">
        <f t="shared" si="87"/>
        <v>3634106</v>
      </c>
      <c r="F216" s="403">
        <f t="shared" si="87"/>
        <v>8506801</v>
      </c>
      <c r="G216" s="403">
        <f t="shared" si="87"/>
        <v>8714809</v>
      </c>
      <c r="H216" s="403">
        <f t="shared" si="87"/>
        <v>7839270</v>
      </c>
      <c r="I216" s="403">
        <f t="shared" si="87"/>
        <v>8362375</v>
      </c>
      <c r="J216" s="403">
        <f t="shared" si="87"/>
        <v>10313844</v>
      </c>
      <c r="K216" s="403">
        <f t="shared" si="87"/>
        <v>9517835</v>
      </c>
      <c r="L216" s="403">
        <f t="shared" si="87"/>
        <v>14091044</v>
      </c>
      <c r="M216" s="403">
        <f t="shared" si="87"/>
        <v>15615575</v>
      </c>
      <c r="N216" s="403">
        <f t="shared" si="87"/>
        <v>51911194</v>
      </c>
      <c r="O216" s="404">
        <f>O17+O33+O49+O65+O81+O97+O161</f>
        <v>147531865</v>
      </c>
      <c r="Q216" s="403"/>
    </row>
    <row r="217" spans="2:17" x14ac:dyDescent="0.3">
      <c r="B217" s="373" t="s">
        <v>202</v>
      </c>
      <c r="C217" s="403">
        <f t="shared" ref="C217:N217" si="88">C113</f>
        <v>0</v>
      </c>
      <c r="D217" s="403">
        <f t="shared" si="88"/>
        <v>0</v>
      </c>
      <c r="E217" s="403">
        <f t="shared" si="88"/>
        <v>0</v>
      </c>
      <c r="F217" s="403">
        <f t="shared" si="88"/>
        <v>0</v>
      </c>
      <c r="G217" s="403">
        <f t="shared" si="88"/>
        <v>0</v>
      </c>
      <c r="H217" s="403">
        <f t="shared" si="88"/>
        <v>0</v>
      </c>
      <c r="I217" s="403">
        <f t="shared" si="88"/>
        <v>0</v>
      </c>
      <c r="J217" s="403">
        <f t="shared" si="88"/>
        <v>0</v>
      </c>
      <c r="K217" s="403">
        <f t="shared" si="88"/>
        <v>0</v>
      </c>
      <c r="L217" s="403">
        <f t="shared" si="88"/>
        <v>217743.81084999995</v>
      </c>
      <c r="M217" s="403">
        <f t="shared" si="88"/>
        <v>482.9204999999929</v>
      </c>
      <c r="N217" s="403">
        <f t="shared" si="88"/>
        <v>182047.99062692994</v>
      </c>
      <c r="O217" s="404">
        <f>O113</f>
        <v>400274.72197692993</v>
      </c>
      <c r="Q217" s="403"/>
    </row>
    <row r="218" spans="2:17" x14ac:dyDescent="0.3">
      <c r="B218" s="373" t="s">
        <v>203</v>
      </c>
      <c r="C218" s="403">
        <f t="shared" ref="C218:N218" si="89">C129+C145</f>
        <v>0</v>
      </c>
      <c r="D218" s="403">
        <f t="shared" si="89"/>
        <v>18647.036319999999</v>
      </c>
      <c r="E218" s="403">
        <f t="shared" si="89"/>
        <v>0</v>
      </c>
      <c r="F218" s="403">
        <f t="shared" si="89"/>
        <v>194932.15</v>
      </c>
      <c r="G218" s="403">
        <f t="shared" si="89"/>
        <v>0</v>
      </c>
      <c r="H218" s="403">
        <f t="shared" si="89"/>
        <v>0</v>
      </c>
      <c r="I218" s="403">
        <f t="shared" si="89"/>
        <v>287242.14</v>
      </c>
      <c r="J218" s="403">
        <f t="shared" si="89"/>
        <v>88810.2</v>
      </c>
      <c r="K218" s="403">
        <f t="shared" si="89"/>
        <v>-31821.85</v>
      </c>
      <c r="L218" s="403">
        <f t="shared" si="89"/>
        <v>163103.88</v>
      </c>
      <c r="M218" s="403">
        <f t="shared" si="89"/>
        <v>313830.83</v>
      </c>
      <c r="N218" s="403">
        <f t="shared" si="89"/>
        <v>26076.09</v>
      </c>
      <c r="O218" s="404">
        <f>O129+O145</f>
        <v>1060820.4763199999</v>
      </c>
      <c r="Q218" s="403"/>
    </row>
    <row r="219" spans="2:17" x14ac:dyDescent="0.3">
      <c r="B219" s="373" t="s">
        <v>44</v>
      </c>
      <c r="C219" s="403">
        <f t="shared" ref="C219:N219" si="90">SUM(C216:C218)</f>
        <v>5303049</v>
      </c>
      <c r="D219" s="403">
        <f t="shared" si="90"/>
        <v>3740610.03632</v>
      </c>
      <c r="E219" s="403">
        <f t="shared" si="90"/>
        <v>3634106</v>
      </c>
      <c r="F219" s="403">
        <f t="shared" si="90"/>
        <v>8701733.1500000004</v>
      </c>
      <c r="G219" s="403">
        <f t="shared" si="90"/>
        <v>8714809</v>
      </c>
      <c r="H219" s="403">
        <f t="shared" si="90"/>
        <v>7839270</v>
      </c>
      <c r="I219" s="403">
        <f t="shared" si="90"/>
        <v>8649617.1400000006</v>
      </c>
      <c r="J219" s="403">
        <f t="shared" si="90"/>
        <v>10402654.199999999</v>
      </c>
      <c r="K219" s="403">
        <f t="shared" si="90"/>
        <v>9486013.1500000004</v>
      </c>
      <c r="L219" s="403">
        <f t="shared" si="90"/>
        <v>14471891.690850001</v>
      </c>
      <c r="M219" s="403">
        <f t="shared" si="90"/>
        <v>15929888.750499999</v>
      </c>
      <c r="N219" s="403">
        <f t="shared" si="90"/>
        <v>52119318.080626935</v>
      </c>
      <c r="O219" s="404">
        <f>SUM(O216:O218)</f>
        <v>148992960.19829693</v>
      </c>
      <c r="Q219" s="403"/>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sheetPr>
  <dimension ref="A1:CJ97"/>
  <sheetViews>
    <sheetView zoomScale="80" zoomScaleNormal="80" workbookViewId="0">
      <pane xSplit="2" topLeftCell="C1" activePane="topRight" state="frozen"/>
      <selection activeCell="O48" sqref="O48"/>
      <selection pane="topRight" activeCell="O48" sqref="O48"/>
    </sheetView>
  </sheetViews>
  <sheetFormatPr defaultRowHeight="14.4" x14ac:dyDescent="0.3"/>
  <cols>
    <col min="1" max="1" width="9" customWidth="1"/>
    <col min="2" max="2" width="29" bestFit="1" customWidth="1"/>
    <col min="3" max="3" width="12.5546875" bestFit="1" customWidth="1"/>
    <col min="4" max="4" width="14.21875" bestFit="1" customWidth="1"/>
    <col min="5" max="5" width="15.21875" bestFit="1" customWidth="1"/>
    <col min="6" max="6" width="12.5546875" bestFit="1" customWidth="1"/>
    <col min="7" max="7" width="13.5546875" bestFit="1" customWidth="1"/>
    <col min="8" max="8" width="14.77734375" bestFit="1" customWidth="1"/>
    <col min="9" max="16" width="14.21875" bestFit="1" customWidth="1"/>
    <col min="17" max="33" width="14.21875" customWidth="1"/>
    <col min="34" max="84" width="15.21875" customWidth="1"/>
    <col min="85" max="86" width="15.21875" bestFit="1" customWidth="1"/>
    <col min="87" max="87" width="10.5546875" bestFit="1" customWidth="1"/>
    <col min="88" max="88" width="16.77734375" bestFit="1" customWidth="1"/>
  </cols>
  <sheetData>
    <row r="1" spans="1:86" ht="15" thickBot="1" x14ac:dyDescent="0.35">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row>
    <row r="2" spans="1:86" ht="15" thickBot="1" x14ac:dyDescent="0.35">
      <c r="A2" s="91"/>
      <c r="B2" s="205" t="s">
        <v>206</v>
      </c>
      <c r="C2" s="430">
        <v>0.85</v>
      </c>
      <c r="D2" s="152">
        <f>C2</f>
        <v>0.85</v>
      </c>
      <c r="E2" s="152">
        <f t="shared" ref="E2:BP2" si="0">D2</f>
        <v>0.85</v>
      </c>
      <c r="F2" s="152">
        <f t="shared" si="0"/>
        <v>0.85</v>
      </c>
      <c r="G2" s="152">
        <f t="shared" si="0"/>
        <v>0.85</v>
      </c>
      <c r="H2" s="152">
        <f t="shared" si="0"/>
        <v>0.85</v>
      </c>
      <c r="I2" s="152">
        <f t="shared" si="0"/>
        <v>0.85</v>
      </c>
      <c r="J2" s="152">
        <f t="shared" si="0"/>
        <v>0.85</v>
      </c>
      <c r="K2" s="152">
        <f t="shared" si="0"/>
        <v>0.85</v>
      </c>
      <c r="L2" s="152">
        <f t="shared" si="0"/>
        <v>0.85</v>
      </c>
      <c r="M2" s="152">
        <f t="shared" si="0"/>
        <v>0.85</v>
      </c>
      <c r="N2" s="152">
        <f t="shared" si="0"/>
        <v>0.85</v>
      </c>
      <c r="O2" s="152">
        <f t="shared" si="0"/>
        <v>0.85</v>
      </c>
      <c r="P2" s="152">
        <f t="shared" si="0"/>
        <v>0.85</v>
      </c>
      <c r="Q2" s="152">
        <f t="shared" si="0"/>
        <v>0.85</v>
      </c>
      <c r="R2" s="152">
        <f t="shared" si="0"/>
        <v>0.85</v>
      </c>
      <c r="S2" s="152">
        <f t="shared" si="0"/>
        <v>0.85</v>
      </c>
      <c r="T2" s="152">
        <f t="shared" si="0"/>
        <v>0.85</v>
      </c>
      <c r="U2" s="152">
        <f t="shared" si="0"/>
        <v>0.85</v>
      </c>
      <c r="V2" s="152">
        <f t="shared" si="0"/>
        <v>0.85</v>
      </c>
      <c r="W2" s="152">
        <f t="shared" si="0"/>
        <v>0.85</v>
      </c>
      <c r="X2" s="152">
        <f t="shared" si="0"/>
        <v>0.85</v>
      </c>
      <c r="Y2" s="152">
        <f t="shared" si="0"/>
        <v>0.85</v>
      </c>
      <c r="Z2" s="152">
        <f t="shared" si="0"/>
        <v>0.85</v>
      </c>
      <c r="AA2" s="152">
        <f t="shared" si="0"/>
        <v>0.85</v>
      </c>
      <c r="AB2" s="152">
        <f t="shared" si="0"/>
        <v>0.85</v>
      </c>
      <c r="AC2" s="152">
        <f t="shared" si="0"/>
        <v>0.85</v>
      </c>
      <c r="AD2" s="152">
        <f t="shared" si="0"/>
        <v>0.85</v>
      </c>
      <c r="AE2" s="152">
        <f t="shared" si="0"/>
        <v>0.85</v>
      </c>
      <c r="AF2" s="152">
        <f t="shared" si="0"/>
        <v>0.85</v>
      </c>
      <c r="AG2" s="152">
        <f t="shared" si="0"/>
        <v>0.85</v>
      </c>
      <c r="AH2" s="152">
        <f t="shared" si="0"/>
        <v>0.85</v>
      </c>
      <c r="AI2" s="152">
        <f t="shared" si="0"/>
        <v>0.85</v>
      </c>
      <c r="AJ2" s="152">
        <f t="shared" si="0"/>
        <v>0.85</v>
      </c>
      <c r="AK2" s="152">
        <f t="shared" si="0"/>
        <v>0.85</v>
      </c>
      <c r="AL2" s="152">
        <f t="shared" si="0"/>
        <v>0.85</v>
      </c>
      <c r="AM2" s="152">
        <f t="shared" si="0"/>
        <v>0.85</v>
      </c>
      <c r="AN2" s="152">
        <f t="shared" si="0"/>
        <v>0.85</v>
      </c>
      <c r="AO2" s="152">
        <f t="shared" si="0"/>
        <v>0.85</v>
      </c>
      <c r="AP2" s="152">
        <f t="shared" si="0"/>
        <v>0.85</v>
      </c>
      <c r="AQ2" s="152">
        <f t="shared" si="0"/>
        <v>0.85</v>
      </c>
      <c r="AR2" s="152">
        <f t="shared" si="0"/>
        <v>0.85</v>
      </c>
      <c r="AS2" s="152">
        <f t="shared" si="0"/>
        <v>0.85</v>
      </c>
      <c r="AT2" s="152">
        <f t="shared" si="0"/>
        <v>0.85</v>
      </c>
      <c r="AU2" s="152">
        <f t="shared" si="0"/>
        <v>0.85</v>
      </c>
      <c r="AV2" s="152">
        <f t="shared" si="0"/>
        <v>0.85</v>
      </c>
      <c r="AW2" s="152">
        <f t="shared" si="0"/>
        <v>0.85</v>
      </c>
      <c r="AX2" s="152">
        <f t="shared" si="0"/>
        <v>0.85</v>
      </c>
      <c r="AY2" s="152">
        <f t="shared" si="0"/>
        <v>0.85</v>
      </c>
      <c r="AZ2" s="152">
        <f t="shared" si="0"/>
        <v>0.85</v>
      </c>
      <c r="BA2" s="152">
        <f t="shared" si="0"/>
        <v>0.85</v>
      </c>
      <c r="BB2" s="152">
        <f t="shared" si="0"/>
        <v>0.85</v>
      </c>
      <c r="BC2" s="152">
        <f t="shared" si="0"/>
        <v>0.85</v>
      </c>
      <c r="BD2" s="152">
        <f t="shared" si="0"/>
        <v>0.85</v>
      </c>
      <c r="BE2" s="152">
        <f t="shared" si="0"/>
        <v>0.85</v>
      </c>
      <c r="BF2" s="152">
        <f t="shared" si="0"/>
        <v>0.85</v>
      </c>
      <c r="BG2" s="152">
        <f t="shared" si="0"/>
        <v>0.85</v>
      </c>
      <c r="BH2" s="152">
        <f t="shared" si="0"/>
        <v>0.85</v>
      </c>
      <c r="BI2" s="152">
        <f t="shared" si="0"/>
        <v>0.85</v>
      </c>
      <c r="BJ2" s="152">
        <f t="shared" si="0"/>
        <v>0.85</v>
      </c>
      <c r="BK2" s="152">
        <f t="shared" si="0"/>
        <v>0.85</v>
      </c>
      <c r="BL2" s="152">
        <f t="shared" si="0"/>
        <v>0.85</v>
      </c>
      <c r="BM2" s="152">
        <f t="shared" si="0"/>
        <v>0.85</v>
      </c>
      <c r="BN2" s="152">
        <f t="shared" si="0"/>
        <v>0.85</v>
      </c>
      <c r="BO2" s="152">
        <f t="shared" si="0"/>
        <v>0.85</v>
      </c>
      <c r="BP2" s="152">
        <f t="shared" si="0"/>
        <v>0.85</v>
      </c>
      <c r="BQ2" s="152">
        <f t="shared" ref="BQ2:CH2" si="1">BP2</f>
        <v>0.85</v>
      </c>
      <c r="BR2" s="152">
        <f t="shared" si="1"/>
        <v>0.85</v>
      </c>
      <c r="BS2" s="152">
        <f t="shared" si="1"/>
        <v>0.85</v>
      </c>
      <c r="BT2" s="152">
        <f t="shared" si="1"/>
        <v>0.85</v>
      </c>
      <c r="BU2" s="152">
        <f t="shared" si="1"/>
        <v>0.85</v>
      </c>
      <c r="BV2" s="152">
        <f t="shared" si="1"/>
        <v>0.85</v>
      </c>
      <c r="BW2" s="152">
        <f t="shared" si="1"/>
        <v>0.85</v>
      </c>
      <c r="BX2" s="152">
        <f t="shared" si="1"/>
        <v>0.85</v>
      </c>
      <c r="BY2" s="152">
        <f t="shared" si="1"/>
        <v>0.85</v>
      </c>
      <c r="BZ2" s="152">
        <f t="shared" si="1"/>
        <v>0.85</v>
      </c>
      <c r="CA2" s="152">
        <f t="shared" si="1"/>
        <v>0.85</v>
      </c>
      <c r="CB2" s="152">
        <f t="shared" si="1"/>
        <v>0.85</v>
      </c>
      <c r="CC2" s="152">
        <f t="shared" si="1"/>
        <v>0.85</v>
      </c>
      <c r="CD2" s="152">
        <f t="shared" si="1"/>
        <v>0.85</v>
      </c>
      <c r="CE2" s="152">
        <f t="shared" si="1"/>
        <v>0.85</v>
      </c>
      <c r="CF2" s="152">
        <f t="shared" si="1"/>
        <v>0.85</v>
      </c>
      <c r="CG2" s="152">
        <f t="shared" si="1"/>
        <v>0.85</v>
      </c>
      <c r="CH2" s="206">
        <f t="shared" si="1"/>
        <v>0.85</v>
      </c>
    </row>
    <row r="3" spans="1:86" s="7" customFormat="1" ht="16.5" customHeight="1" thickBot="1" x14ac:dyDescent="0.5">
      <c r="B3" s="90"/>
      <c r="C3" s="383"/>
      <c r="D3" s="383"/>
      <c r="E3" s="383"/>
      <c r="F3" s="383"/>
      <c r="G3" s="383"/>
      <c r="H3" s="383"/>
      <c r="I3" s="383"/>
      <c r="J3" s="383"/>
      <c r="K3" s="383"/>
      <c r="L3" s="383"/>
      <c r="M3" s="383"/>
      <c r="N3" s="397" t="s">
        <v>207</v>
      </c>
      <c r="O3" s="383"/>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3"/>
    </row>
    <row r="4" spans="1:86" ht="15.75" customHeight="1" thickBot="1" x14ac:dyDescent="0.35">
      <c r="A4" s="618" t="s">
        <v>208</v>
      </c>
      <c r="B4" s="211" t="s">
        <v>209</v>
      </c>
      <c r="C4" s="194">
        <v>43831</v>
      </c>
      <c r="D4" s="194">
        <v>43862</v>
      </c>
      <c r="E4" s="194">
        <v>43891</v>
      </c>
      <c r="F4" s="194">
        <v>43922</v>
      </c>
      <c r="G4" s="194">
        <v>43952</v>
      </c>
      <c r="H4" s="194">
        <v>43983</v>
      </c>
      <c r="I4" s="194">
        <v>44013</v>
      </c>
      <c r="J4" s="194">
        <v>44044</v>
      </c>
      <c r="K4" s="194">
        <v>44075</v>
      </c>
      <c r="L4" s="194">
        <v>44105</v>
      </c>
      <c r="M4" s="194">
        <v>44136</v>
      </c>
      <c r="N4" s="194">
        <v>44166</v>
      </c>
      <c r="O4" s="194">
        <v>44197</v>
      </c>
      <c r="P4" s="194">
        <v>44228</v>
      </c>
      <c r="Q4" s="194">
        <v>44256</v>
      </c>
      <c r="R4" s="194">
        <v>44287</v>
      </c>
      <c r="S4" s="194">
        <v>44317</v>
      </c>
      <c r="T4" s="194">
        <v>44348</v>
      </c>
      <c r="U4" s="194">
        <v>44378</v>
      </c>
      <c r="V4" s="194">
        <v>44409</v>
      </c>
      <c r="W4" s="194">
        <v>44440</v>
      </c>
      <c r="X4" s="194">
        <v>44470</v>
      </c>
      <c r="Y4" s="194">
        <v>44501</v>
      </c>
      <c r="Z4" s="194">
        <v>44531</v>
      </c>
      <c r="AA4" s="194">
        <v>44562</v>
      </c>
      <c r="AB4" s="194">
        <v>44593</v>
      </c>
      <c r="AC4" s="194">
        <v>44621</v>
      </c>
      <c r="AD4" s="194">
        <v>44652</v>
      </c>
      <c r="AE4" s="194">
        <v>44682</v>
      </c>
      <c r="AF4" s="194">
        <v>44713</v>
      </c>
      <c r="AG4" s="194">
        <v>44743</v>
      </c>
      <c r="AH4" s="194">
        <v>44774</v>
      </c>
      <c r="AI4" s="194">
        <v>44805</v>
      </c>
      <c r="AJ4" s="194">
        <v>44835</v>
      </c>
      <c r="AK4" s="194">
        <v>44866</v>
      </c>
      <c r="AL4" s="194">
        <v>44896</v>
      </c>
      <c r="AM4" s="194">
        <v>44927</v>
      </c>
      <c r="AN4" s="194">
        <v>44958</v>
      </c>
      <c r="AO4" s="194">
        <v>44986</v>
      </c>
      <c r="AP4" s="194">
        <v>45017</v>
      </c>
      <c r="AQ4" s="194">
        <v>45047</v>
      </c>
      <c r="AR4" s="194">
        <v>45078</v>
      </c>
      <c r="AS4" s="194">
        <v>45108</v>
      </c>
      <c r="AT4" s="194">
        <v>45139</v>
      </c>
      <c r="AU4" s="194">
        <v>45170</v>
      </c>
      <c r="AV4" s="194">
        <v>45200</v>
      </c>
      <c r="AW4" s="194">
        <v>45231</v>
      </c>
      <c r="AX4" s="194">
        <v>45261</v>
      </c>
      <c r="AY4" s="194">
        <v>45292</v>
      </c>
      <c r="AZ4" s="194">
        <v>45323</v>
      </c>
      <c r="BA4" s="194">
        <v>45352</v>
      </c>
      <c r="BB4" s="194">
        <v>45383</v>
      </c>
      <c r="BC4" s="194">
        <v>45413</v>
      </c>
      <c r="BD4" s="194">
        <v>45444</v>
      </c>
      <c r="BE4" s="194">
        <v>45474</v>
      </c>
      <c r="BF4" s="194">
        <v>45505</v>
      </c>
      <c r="BG4" s="194">
        <v>45536</v>
      </c>
      <c r="BH4" s="194">
        <v>45566</v>
      </c>
      <c r="BI4" s="194">
        <v>45597</v>
      </c>
      <c r="BJ4" s="194">
        <v>45627</v>
      </c>
      <c r="BK4" s="194">
        <v>45658</v>
      </c>
      <c r="BL4" s="194">
        <v>45689</v>
      </c>
      <c r="BM4" s="194">
        <v>45717</v>
      </c>
      <c r="BN4" s="194">
        <v>45748</v>
      </c>
      <c r="BO4" s="194">
        <v>45778</v>
      </c>
      <c r="BP4" s="194">
        <v>45809</v>
      </c>
      <c r="BQ4" s="194">
        <v>45839</v>
      </c>
      <c r="BR4" s="194">
        <v>45870</v>
      </c>
      <c r="BS4" s="194">
        <v>45901</v>
      </c>
      <c r="BT4" s="194">
        <v>45931</v>
      </c>
      <c r="BU4" s="194">
        <v>45962</v>
      </c>
      <c r="BV4" s="194">
        <v>45992</v>
      </c>
      <c r="BW4" s="194">
        <v>46023</v>
      </c>
      <c r="BX4" s="194">
        <v>46054</v>
      </c>
      <c r="BY4" s="194">
        <v>46082</v>
      </c>
      <c r="BZ4" s="194">
        <v>46113</v>
      </c>
      <c r="CA4" s="194">
        <v>46143</v>
      </c>
      <c r="CB4" s="194">
        <v>46174</v>
      </c>
      <c r="CC4" s="194">
        <v>46204</v>
      </c>
      <c r="CD4" s="194">
        <v>46235</v>
      </c>
      <c r="CE4" s="194">
        <v>46266</v>
      </c>
      <c r="CF4" s="194">
        <v>46296</v>
      </c>
      <c r="CG4" s="194">
        <v>46327</v>
      </c>
      <c r="CH4" s="195">
        <v>46357</v>
      </c>
    </row>
    <row r="5" spans="1:86" ht="15" customHeight="1" x14ac:dyDescent="0.3">
      <c r="A5" s="619"/>
      <c r="B5" s="124" t="s">
        <v>128</v>
      </c>
      <c r="C5" s="163">
        <f>'RES kWh ENTRY'!C172</f>
        <v>0</v>
      </c>
      <c r="D5" s="163">
        <f>'RES kWh ENTRY'!D172</f>
        <v>1071776.8</v>
      </c>
      <c r="E5" s="384">
        <f>'RES kWh ENTRY'!E172</f>
        <v>0</v>
      </c>
      <c r="F5" s="163">
        <f>'RES kWh ENTRY'!F172</f>
        <v>603332.80000000005</v>
      </c>
      <c r="G5" s="163">
        <f>'RES kWh ENTRY'!G172</f>
        <v>0</v>
      </c>
      <c r="H5" s="163">
        <f>'RES kWh ENTRY'!H172</f>
        <v>1523740.8</v>
      </c>
      <c r="I5" s="163">
        <f>'RES kWh ENTRY'!I172</f>
        <v>-48863.200000000004</v>
      </c>
      <c r="J5" s="163">
        <f>'RES kWh ENTRY'!J172</f>
        <v>0</v>
      </c>
      <c r="K5" s="163">
        <f>'RES kWh ENTRY'!K172</f>
        <v>-956664.00000000012</v>
      </c>
      <c r="L5" s="163">
        <f>'RES kWh ENTRY'!L172</f>
        <v>0</v>
      </c>
      <c r="M5" s="163">
        <f>'RES kWh ENTRY'!M172</f>
        <v>-1718122.4000000001</v>
      </c>
      <c r="N5" s="163">
        <f>'RES kWh ENTRY'!N172</f>
        <v>48860.06</v>
      </c>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6"/>
    </row>
    <row r="6" spans="1:86" x14ac:dyDescent="0.3">
      <c r="A6" s="619"/>
      <c r="B6" s="212" t="s">
        <v>129</v>
      </c>
      <c r="C6" s="3">
        <f>'RES kWh ENTRY'!C173</f>
        <v>1184432.33</v>
      </c>
      <c r="D6" s="3">
        <f>'RES kWh ENTRY'!D173</f>
        <v>974402.62</v>
      </c>
      <c r="E6" s="3">
        <f>'RES kWh ENTRY'!E173</f>
        <v>1121150.6099999999</v>
      </c>
      <c r="F6" s="3">
        <f>'RES kWh ENTRY'!F173</f>
        <v>1248353.4099999999</v>
      </c>
      <c r="G6" s="3">
        <f>'RES kWh ENTRY'!G173</f>
        <v>2117357.4099999997</v>
      </c>
      <c r="H6" s="3">
        <f>'RES kWh ENTRY'!H173</f>
        <v>2553294.4700000002</v>
      </c>
      <c r="I6" s="3">
        <f>'RES kWh ENTRY'!I173</f>
        <v>3509110.73</v>
      </c>
      <c r="J6" s="3">
        <f>'RES kWh ENTRY'!J173</f>
        <v>4672989.5000000009</v>
      </c>
      <c r="K6" s="3">
        <f>'RES kWh ENTRY'!K173</f>
        <v>3816368.04</v>
      </c>
      <c r="L6" s="3">
        <f>'RES kWh ENTRY'!L173</f>
        <v>2980321.54</v>
      </c>
      <c r="M6" s="3">
        <f>'RES kWh ENTRY'!M173</f>
        <v>1654706.65</v>
      </c>
      <c r="N6" s="3">
        <f>'RES kWh ENTRY'!N173</f>
        <v>3100874.13</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6" x14ac:dyDescent="0.3">
      <c r="A7" s="619"/>
      <c r="B7" s="118" t="s">
        <v>130</v>
      </c>
      <c r="C7" s="3">
        <f>'RES kWh ENTRY'!C174</f>
        <v>0</v>
      </c>
      <c r="D7" s="3">
        <f>'RES kWh ENTRY'!D174</f>
        <v>0</v>
      </c>
      <c r="E7" s="3">
        <f>'RES kWh ENTRY'!E174</f>
        <v>0</v>
      </c>
      <c r="F7" s="3">
        <f>'RES kWh ENTRY'!F174</f>
        <v>0</v>
      </c>
      <c r="G7" s="3">
        <f>'RES kWh ENTRY'!G174</f>
        <v>0</v>
      </c>
      <c r="H7" s="3">
        <f>'RES kWh ENTRY'!H174</f>
        <v>0</v>
      </c>
      <c r="I7" s="3">
        <f>'RES kWh ENTRY'!I174</f>
        <v>32084.639999999999</v>
      </c>
      <c r="J7" s="3">
        <f>'RES kWh ENTRY'!J174</f>
        <v>22281</v>
      </c>
      <c r="K7" s="3">
        <f>'RES kWh ENTRY'!K174</f>
        <v>18716.04</v>
      </c>
      <c r="L7" s="3">
        <f>'RES kWh ENTRY'!L174</f>
        <v>7129.92</v>
      </c>
      <c r="M7" s="3">
        <f>'RES kWh ENTRY'!M174</f>
        <v>0</v>
      </c>
      <c r="N7" s="3">
        <f>'RES kWh ENTRY'!N174</f>
        <v>32084.639999999999</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6" x14ac:dyDescent="0.3">
      <c r="A8" s="619"/>
      <c r="B8" s="118" t="s">
        <v>131</v>
      </c>
      <c r="C8" s="3">
        <f>'RES kWh ENTRY'!C175</f>
        <v>1084669.4399999999</v>
      </c>
      <c r="D8" s="3">
        <f>'RES kWh ENTRY'!D175</f>
        <v>781963.58000000007</v>
      </c>
      <c r="E8" s="3">
        <f>'RES kWh ENTRY'!E175</f>
        <v>624851.54</v>
      </c>
      <c r="F8" s="3">
        <f>'RES kWh ENTRY'!F175</f>
        <v>795046.52</v>
      </c>
      <c r="G8" s="3">
        <f>'RES kWh ENTRY'!G175</f>
        <v>1316940.25</v>
      </c>
      <c r="H8" s="3">
        <f>'RES kWh ENTRY'!H175</f>
        <v>1318901.32</v>
      </c>
      <c r="I8" s="3">
        <f>'RES kWh ENTRY'!I175</f>
        <v>2128204.71</v>
      </c>
      <c r="J8" s="3">
        <f>'RES kWh ENTRY'!J175</f>
        <v>2691667.72</v>
      </c>
      <c r="K8" s="3">
        <f>'RES kWh ENTRY'!K175</f>
        <v>1750255.4900000002</v>
      </c>
      <c r="L8" s="3">
        <f>'RES kWh ENTRY'!L175</f>
        <v>2175491.19</v>
      </c>
      <c r="M8" s="3">
        <f>'RES kWh ENTRY'!M175</f>
        <v>867495.83000000007</v>
      </c>
      <c r="N8" s="3">
        <f>'RES kWh ENTRY'!N175</f>
        <v>2101277.67</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6" x14ac:dyDescent="0.3">
      <c r="A9" s="619"/>
      <c r="B9" s="212" t="s">
        <v>132</v>
      </c>
      <c r="C9" s="3">
        <f>'RES kWh ENTRY'!C176</f>
        <v>515760</v>
      </c>
      <c r="D9" s="3">
        <f>'RES kWh ENTRY'!D176</f>
        <v>339102</v>
      </c>
      <c r="E9" s="3">
        <f>'RES kWh ENTRY'!E176</f>
        <v>514664.76</v>
      </c>
      <c r="F9" s="3">
        <f>'RES kWh ENTRY'!F176</f>
        <v>525269.12</v>
      </c>
      <c r="G9" s="3">
        <f>'RES kWh ENTRY'!G176</f>
        <v>597858</v>
      </c>
      <c r="H9" s="3">
        <f>'RES kWh ENTRY'!H176</f>
        <v>309391.3</v>
      </c>
      <c r="I9" s="3">
        <f>'RES kWh ENTRY'!I176</f>
        <v>215159.16</v>
      </c>
      <c r="J9" s="3">
        <f>'RES kWh ENTRY'!J176</f>
        <v>126123.9</v>
      </c>
      <c r="K9" s="3">
        <f>'RES kWh ENTRY'!K176</f>
        <v>406997.72</v>
      </c>
      <c r="L9" s="3">
        <f>'RES kWh ENTRY'!L176</f>
        <v>654395.66</v>
      </c>
      <c r="M9" s="3">
        <f>'RES kWh ENTRY'!M176</f>
        <v>358855.22</v>
      </c>
      <c r="N9" s="3">
        <f>'RES kWh ENTRY'!N176</f>
        <v>1062918.68</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6" x14ac:dyDescent="0.3">
      <c r="A10" s="619"/>
      <c r="B10" s="118" t="s">
        <v>133</v>
      </c>
      <c r="C10" s="3">
        <f>'RES kWh ENTRY'!C177</f>
        <v>782290.42</v>
      </c>
      <c r="D10" s="3">
        <f>'RES kWh ENTRY'!D177</f>
        <v>2382883.12115</v>
      </c>
      <c r="E10" s="3">
        <f>'RES kWh ENTRY'!E177</f>
        <v>4235269.2299999995</v>
      </c>
      <c r="F10" s="3">
        <f>'RES kWh ENTRY'!F177</f>
        <v>1382219.18</v>
      </c>
      <c r="G10" s="3">
        <f>'RES kWh ENTRY'!G177</f>
        <v>2351825.77</v>
      </c>
      <c r="H10" s="3">
        <f>'RES kWh ENTRY'!H177</f>
        <v>7057689.4399999995</v>
      </c>
      <c r="I10" s="3">
        <f>'RES kWh ENTRY'!I177</f>
        <v>10579514.030000001</v>
      </c>
      <c r="J10" s="3">
        <f>'RES kWh ENTRY'!J177</f>
        <v>11992546.779999999</v>
      </c>
      <c r="K10" s="3">
        <f>'RES kWh ENTRY'!K177</f>
        <v>11564910.41</v>
      </c>
      <c r="L10" s="3">
        <f>'RES kWh ENTRY'!L177</f>
        <v>14698919.699999999</v>
      </c>
      <c r="M10" s="3">
        <f>'RES kWh ENTRY'!M177</f>
        <v>13730261.48</v>
      </c>
      <c r="N10" s="3">
        <f>'RES kWh ENTRY'!N177</f>
        <v>26793719.219999999</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6" x14ac:dyDescent="0.3">
      <c r="A11" s="619"/>
      <c r="B11" s="118" t="s">
        <v>134</v>
      </c>
      <c r="C11" s="3">
        <f>'RES kWh ENTRY'!C178</f>
        <v>0</v>
      </c>
      <c r="D11" s="3">
        <f>'RES kWh ENTRY'!D178</f>
        <v>324</v>
      </c>
      <c r="E11" s="3">
        <f>'RES kWh ENTRY'!E178</f>
        <v>0</v>
      </c>
      <c r="F11" s="3">
        <f>'RES kWh ENTRY'!F178</f>
        <v>-324</v>
      </c>
      <c r="G11" s="3">
        <f>'RES kWh ENTRY'!G178</f>
        <v>0</v>
      </c>
      <c r="H11" s="3">
        <f>'RES kWh ENTRY'!H178</f>
        <v>20408.400000000001</v>
      </c>
      <c r="I11" s="3">
        <f>'RES kWh ENTRY'!I178</f>
        <v>39996.54</v>
      </c>
      <c r="J11" s="3">
        <f>'RES kWh ENTRY'!J178</f>
        <v>31600.98</v>
      </c>
      <c r="K11" s="3">
        <f>'RES kWh ENTRY'!K178</f>
        <v>11366.82</v>
      </c>
      <c r="L11" s="3">
        <f>'RES kWh ENTRY'!L178</f>
        <v>12195.9</v>
      </c>
      <c r="M11" s="3">
        <f>'RES kWh ENTRY'!M178</f>
        <v>6317.46</v>
      </c>
      <c r="N11" s="3">
        <f>'RES kWh ENTRY'!N178</f>
        <v>102436.2</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6" x14ac:dyDescent="0.3">
      <c r="A12" s="619"/>
      <c r="B12" s="118" t="s">
        <v>135</v>
      </c>
      <c r="C12" s="3">
        <f>'RES kWh ENTRY'!C179</f>
        <v>16422.8</v>
      </c>
      <c r="D12" s="3">
        <f>'RES kWh ENTRY'!D179</f>
        <v>8211.4</v>
      </c>
      <c r="E12" s="3">
        <f>'RES kWh ENTRY'!E179</f>
        <v>31833.119999999999</v>
      </c>
      <c r="F12" s="3">
        <f>'RES kWh ENTRY'!F179</f>
        <v>45162.7</v>
      </c>
      <c r="G12" s="3">
        <f>'RES kWh ENTRY'!G179</f>
        <v>184503.38</v>
      </c>
      <c r="H12" s="3">
        <f>'RES kWh ENTRY'!H179</f>
        <v>344878.8</v>
      </c>
      <c r="I12" s="3">
        <f>'RES kWh ENTRY'!I179</f>
        <v>225813.5</v>
      </c>
      <c r="J12" s="3">
        <f>'RES kWh ENTRY'!J179</f>
        <v>251796.97</v>
      </c>
      <c r="K12" s="3">
        <f>'RES kWh ENTRY'!K179</f>
        <v>125674.31</v>
      </c>
      <c r="L12" s="3">
        <f>'RES kWh ENTRY'!L179</f>
        <v>78008.3</v>
      </c>
      <c r="M12" s="3">
        <f>'RES kWh ENTRY'!M179</f>
        <v>59532.65</v>
      </c>
      <c r="N12" s="3">
        <f>'RES kWh ENTRY'!N179</f>
        <v>63638.35</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6" x14ac:dyDescent="0.3">
      <c r="A13" s="619"/>
      <c r="B13" s="118" t="s">
        <v>136</v>
      </c>
      <c r="C13" s="3">
        <f>'RES kWh ENTRY'!C180</f>
        <v>0</v>
      </c>
      <c r="D13" s="3">
        <f>'RES kWh ENTRY'!D180</f>
        <v>0</v>
      </c>
      <c r="E13" s="3">
        <f>'RES kWh ENTRY'!E180</f>
        <v>0</v>
      </c>
      <c r="F13" s="3">
        <f>'RES kWh ENTRY'!F180</f>
        <v>0</v>
      </c>
      <c r="G13" s="3">
        <f>'RES kWh ENTRY'!G180</f>
        <v>0</v>
      </c>
      <c r="H13" s="3">
        <f>'RES kWh ENTRY'!H180</f>
        <v>0</v>
      </c>
      <c r="I13" s="3">
        <f>'RES kWh ENTRY'!I180</f>
        <v>108611.09</v>
      </c>
      <c r="J13" s="3">
        <f>'RES kWh ENTRY'!J180</f>
        <v>95748.92</v>
      </c>
      <c r="K13" s="3">
        <f>'RES kWh ENTRY'!K180</f>
        <v>59079.519999999997</v>
      </c>
      <c r="L13" s="3">
        <f>'RES kWh ENTRY'!L180</f>
        <v>37859.760000000002</v>
      </c>
      <c r="M13" s="3">
        <f>'RES kWh ENTRY'!M180</f>
        <v>0</v>
      </c>
      <c r="N13" s="3">
        <f>'RES kWh ENTRY'!N180</f>
        <v>143676.63</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6" x14ac:dyDescent="0.3">
      <c r="A14" s="619"/>
      <c r="B14" s="118" t="s">
        <v>137</v>
      </c>
      <c r="C14" s="3">
        <f>'RES kWh ENTRY'!C181</f>
        <v>11481.55</v>
      </c>
      <c r="D14" s="3">
        <f>'RES kWh ENTRY'!D181</f>
        <v>117792.35</v>
      </c>
      <c r="E14" s="3">
        <f>'RES kWh ENTRY'!E181</f>
        <v>611663.63</v>
      </c>
      <c r="F14" s="3">
        <f>'RES kWh ENTRY'!F181</f>
        <v>41653.96</v>
      </c>
      <c r="G14" s="3">
        <f>'RES kWh ENTRY'!G181</f>
        <v>22963.1</v>
      </c>
      <c r="H14" s="3">
        <f>'RES kWh ENTRY'!H181</f>
        <v>45551.41</v>
      </c>
      <c r="I14" s="3">
        <f>'RES kWh ENTRY'!I181</f>
        <v>57351.06</v>
      </c>
      <c r="J14" s="3">
        <f>'RES kWh ENTRY'!J181</f>
        <v>185026.37</v>
      </c>
      <c r="K14" s="3">
        <f>'RES kWh ENTRY'!K181</f>
        <v>43200.69</v>
      </c>
      <c r="L14" s="3">
        <f>'RES kWh ENTRY'!L181</f>
        <v>1057950.69</v>
      </c>
      <c r="M14" s="3">
        <f>'RES kWh ENTRY'!M181</f>
        <v>543770.16</v>
      </c>
      <c r="N14" s="3">
        <f>'RES kWh ENTRY'!N181</f>
        <v>1323154.1599999999</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6" ht="15" thickBot="1" x14ac:dyDescent="0.35">
      <c r="A15" s="619"/>
      <c r="B15" s="213" t="s">
        <v>138</v>
      </c>
      <c r="C15" s="207">
        <f>'RES kWh ENTRY'!C182</f>
        <v>0</v>
      </c>
      <c r="D15" s="207">
        <f>'RES kWh ENTRY'!D182</f>
        <v>0</v>
      </c>
      <c r="E15" s="207">
        <f>'RES kWh ENTRY'!E182</f>
        <v>0</v>
      </c>
      <c r="F15" s="207">
        <f>'RES kWh ENTRY'!F182</f>
        <v>0</v>
      </c>
      <c r="G15" s="207">
        <f>'RES kWh ENTRY'!G182</f>
        <v>0</v>
      </c>
      <c r="H15" s="207">
        <f>'RES kWh ENTRY'!H182</f>
        <v>0</v>
      </c>
      <c r="I15" s="207">
        <f>'RES kWh ENTRY'!I182</f>
        <v>0</v>
      </c>
      <c r="J15" s="207">
        <f>'RES kWh ENTRY'!J182</f>
        <v>0</v>
      </c>
      <c r="K15" s="207">
        <f>'RES kWh ENTRY'!K182</f>
        <v>0</v>
      </c>
      <c r="L15" s="207">
        <f>'RES kWh ENTRY'!L182</f>
        <v>0</v>
      </c>
      <c r="M15" s="207">
        <f>'RES kWh ENTRY'!M182</f>
        <v>0</v>
      </c>
      <c r="N15" s="207">
        <f>'RES kWh ENTRY'!N182</f>
        <v>0</v>
      </c>
      <c r="O15" s="208"/>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07"/>
      <c r="BX15" s="207"/>
      <c r="BY15" s="207"/>
      <c r="BZ15" s="207"/>
      <c r="CA15" s="207"/>
      <c r="CB15" s="207"/>
      <c r="CC15" s="207"/>
      <c r="CD15" s="207"/>
      <c r="CE15" s="207"/>
      <c r="CF15" s="207"/>
      <c r="CG15" s="207"/>
      <c r="CH15" s="209"/>
    </row>
    <row r="16" spans="1:86" ht="15" thickBot="1" x14ac:dyDescent="0.35">
      <c r="A16" s="620"/>
      <c r="B16" s="214" t="s">
        <v>210</v>
      </c>
      <c r="C16" s="168">
        <f>SUM(C5:C15)</f>
        <v>3595056.5399999996</v>
      </c>
      <c r="D16" s="168">
        <f t="shared" ref="D16:BO16" si="2">SUM(D5:D15)</f>
        <v>5676455.87115</v>
      </c>
      <c r="E16" s="168">
        <f t="shared" si="2"/>
        <v>7139432.8899999997</v>
      </c>
      <c r="F16" s="168">
        <f t="shared" si="2"/>
        <v>4640713.6900000004</v>
      </c>
      <c r="G16" s="168">
        <f t="shared" si="2"/>
        <v>6591447.9099999992</v>
      </c>
      <c r="H16" s="168">
        <f t="shared" si="2"/>
        <v>13173855.940000001</v>
      </c>
      <c r="I16" s="168">
        <f t="shared" si="2"/>
        <v>16846982.259999998</v>
      </c>
      <c r="J16" s="168">
        <f t="shared" si="2"/>
        <v>20069782.140000001</v>
      </c>
      <c r="K16" s="168">
        <f t="shared" si="2"/>
        <v>16839905.040000003</v>
      </c>
      <c r="L16" s="168">
        <f t="shared" si="2"/>
        <v>21702272.66</v>
      </c>
      <c r="M16" s="168">
        <f t="shared" si="2"/>
        <v>15502817.050000003</v>
      </c>
      <c r="N16" s="168">
        <f t="shared" si="2"/>
        <v>34772639.739999995</v>
      </c>
      <c r="O16" s="268">
        <f t="shared" si="2"/>
        <v>0</v>
      </c>
      <c r="P16" s="268">
        <f t="shared" si="2"/>
        <v>0</v>
      </c>
      <c r="Q16" s="268">
        <f t="shared" si="2"/>
        <v>0</v>
      </c>
      <c r="R16" s="268">
        <f t="shared" si="2"/>
        <v>0</v>
      </c>
      <c r="S16" s="268">
        <f t="shared" si="2"/>
        <v>0</v>
      </c>
      <c r="T16" s="268">
        <f t="shared" si="2"/>
        <v>0</v>
      </c>
      <c r="U16" s="268">
        <f t="shared" si="2"/>
        <v>0</v>
      </c>
      <c r="V16" s="268">
        <f t="shared" si="2"/>
        <v>0</v>
      </c>
      <c r="W16" s="268">
        <f t="shared" si="2"/>
        <v>0</v>
      </c>
      <c r="X16" s="268">
        <f t="shared" si="2"/>
        <v>0</v>
      </c>
      <c r="Y16" s="268">
        <f t="shared" si="2"/>
        <v>0</v>
      </c>
      <c r="Z16" s="268">
        <f t="shared" si="2"/>
        <v>0</v>
      </c>
      <c r="AA16" s="268">
        <f t="shared" si="2"/>
        <v>0</v>
      </c>
      <c r="AB16" s="268">
        <f t="shared" si="2"/>
        <v>0</v>
      </c>
      <c r="AC16" s="268">
        <f t="shared" si="2"/>
        <v>0</v>
      </c>
      <c r="AD16" s="268">
        <f t="shared" si="2"/>
        <v>0</v>
      </c>
      <c r="AE16" s="268">
        <f t="shared" si="2"/>
        <v>0</v>
      </c>
      <c r="AF16" s="268">
        <f t="shared" si="2"/>
        <v>0</v>
      </c>
      <c r="AG16" s="268">
        <f t="shared" si="2"/>
        <v>0</v>
      </c>
      <c r="AH16" s="268">
        <f t="shared" si="2"/>
        <v>0</v>
      </c>
      <c r="AI16" s="268">
        <f t="shared" si="2"/>
        <v>0</v>
      </c>
      <c r="AJ16" s="268">
        <f t="shared" si="2"/>
        <v>0</v>
      </c>
      <c r="AK16" s="268">
        <f t="shared" si="2"/>
        <v>0</v>
      </c>
      <c r="AL16" s="268">
        <f t="shared" si="2"/>
        <v>0</v>
      </c>
      <c r="AM16" s="268">
        <f t="shared" si="2"/>
        <v>0</v>
      </c>
      <c r="AN16" s="268">
        <f t="shared" si="2"/>
        <v>0</v>
      </c>
      <c r="AO16" s="268">
        <f t="shared" si="2"/>
        <v>0</v>
      </c>
      <c r="AP16" s="268">
        <f t="shared" si="2"/>
        <v>0</v>
      </c>
      <c r="AQ16" s="268">
        <f t="shared" si="2"/>
        <v>0</v>
      </c>
      <c r="AR16" s="268">
        <f t="shared" si="2"/>
        <v>0</v>
      </c>
      <c r="AS16" s="268">
        <f t="shared" si="2"/>
        <v>0</v>
      </c>
      <c r="AT16" s="268">
        <f t="shared" si="2"/>
        <v>0</v>
      </c>
      <c r="AU16" s="268">
        <f t="shared" si="2"/>
        <v>0</v>
      </c>
      <c r="AV16" s="268">
        <f t="shared" si="2"/>
        <v>0</v>
      </c>
      <c r="AW16" s="268">
        <f t="shared" si="2"/>
        <v>0</v>
      </c>
      <c r="AX16" s="268">
        <f t="shared" si="2"/>
        <v>0</v>
      </c>
      <c r="AY16" s="268">
        <f t="shared" si="2"/>
        <v>0</v>
      </c>
      <c r="AZ16" s="268">
        <f t="shared" si="2"/>
        <v>0</v>
      </c>
      <c r="BA16" s="268">
        <f t="shared" si="2"/>
        <v>0</v>
      </c>
      <c r="BB16" s="268">
        <f t="shared" si="2"/>
        <v>0</v>
      </c>
      <c r="BC16" s="268">
        <f t="shared" si="2"/>
        <v>0</v>
      </c>
      <c r="BD16" s="268">
        <f t="shared" si="2"/>
        <v>0</v>
      </c>
      <c r="BE16" s="268">
        <f t="shared" si="2"/>
        <v>0</v>
      </c>
      <c r="BF16" s="268">
        <f t="shared" si="2"/>
        <v>0</v>
      </c>
      <c r="BG16" s="268">
        <f t="shared" si="2"/>
        <v>0</v>
      </c>
      <c r="BH16" s="268">
        <f t="shared" si="2"/>
        <v>0</v>
      </c>
      <c r="BI16" s="268">
        <f t="shared" si="2"/>
        <v>0</v>
      </c>
      <c r="BJ16" s="268">
        <f t="shared" si="2"/>
        <v>0</v>
      </c>
      <c r="BK16" s="268">
        <f t="shared" si="2"/>
        <v>0</v>
      </c>
      <c r="BL16" s="268">
        <f t="shared" si="2"/>
        <v>0</v>
      </c>
      <c r="BM16" s="268">
        <f t="shared" si="2"/>
        <v>0</v>
      </c>
      <c r="BN16" s="268">
        <f t="shared" si="2"/>
        <v>0</v>
      </c>
      <c r="BO16" s="268">
        <f t="shared" si="2"/>
        <v>0</v>
      </c>
      <c r="BP16" s="268">
        <f t="shared" ref="BP16:CH16" si="3">SUM(BP5:BP15)</f>
        <v>0</v>
      </c>
      <c r="BQ16" s="268">
        <f t="shared" si="3"/>
        <v>0</v>
      </c>
      <c r="BR16" s="268">
        <f t="shared" si="3"/>
        <v>0</v>
      </c>
      <c r="BS16" s="268">
        <f t="shared" si="3"/>
        <v>0</v>
      </c>
      <c r="BT16" s="268">
        <f t="shared" si="3"/>
        <v>0</v>
      </c>
      <c r="BU16" s="268">
        <f t="shared" si="3"/>
        <v>0</v>
      </c>
      <c r="BV16" s="268">
        <f t="shared" si="3"/>
        <v>0</v>
      </c>
      <c r="BW16" s="268">
        <f t="shared" si="3"/>
        <v>0</v>
      </c>
      <c r="BX16" s="268">
        <f t="shared" si="3"/>
        <v>0</v>
      </c>
      <c r="BY16" s="268">
        <f t="shared" si="3"/>
        <v>0</v>
      </c>
      <c r="BZ16" s="268">
        <f t="shared" si="3"/>
        <v>0</v>
      </c>
      <c r="CA16" s="268">
        <f t="shared" si="3"/>
        <v>0</v>
      </c>
      <c r="CB16" s="268">
        <f t="shared" si="3"/>
        <v>0</v>
      </c>
      <c r="CC16" s="268">
        <f t="shared" si="3"/>
        <v>0</v>
      </c>
      <c r="CD16" s="268">
        <f t="shared" si="3"/>
        <v>0</v>
      </c>
      <c r="CE16" s="268">
        <f t="shared" si="3"/>
        <v>0</v>
      </c>
      <c r="CF16" s="268">
        <f t="shared" si="3"/>
        <v>0</v>
      </c>
      <c r="CG16" s="268">
        <f t="shared" si="3"/>
        <v>0</v>
      </c>
      <c r="CH16" s="269">
        <f t="shared" si="3"/>
        <v>0</v>
      </c>
    </row>
    <row r="17" spans="1:88" s="49" customFormat="1" x14ac:dyDescent="0.3">
      <c r="A17" s="342"/>
      <c r="B17" s="159"/>
      <c r="C17" s="394">
        <f>218514*82.4</f>
        <v>18005553.600000001</v>
      </c>
      <c r="D17" s="159"/>
      <c r="E17" s="159"/>
      <c r="F17" s="159"/>
      <c r="G17" s="159"/>
      <c r="H17" s="159"/>
      <c r="I17" s="159"/>
      <c r="J17" s="159"/>
      <c r="K17" s="159"/>
      <c r="L17" s="159"/>
      <c r="M17" s="159"/>
      <c r="N17" s="398">
        <f>M20/82.4</f>
        <v>224281.00000000006</v>
      </c>
      <c r="O17" s="525" t="s">
        <v>211</v>
      </c>
      <c r="P17" s="526"/>
      <c r="Q17" s="527"/>
      <c r="R17" s="526"/>
      <c r="S17" s="526"/>
      <c r="T17" s="527"/>
      <c r="U17" s="526"/>
      <c r="V17" s="526"/>
      <c r="W17" s="527"/>
      <c r="X17" s="526"/>
      <c r="Y17" s="159"/>
      <c r="Z17" s="161"/>
      <c r="AA17" s="159"/>
      <c r="AB17" s="159"/>
      <c r="AC17" s="161"/>
      <c r="AD17" s="159"/>
      <c r="AE17" s="159"/>
      <c r="AF17" s="161"/>
      <c r="AG17" s="159"/>
      <c r="AH17" s="159"/>
      <c r="AI17" s="161"/>
      <c r="AJ17" s="159"/>
      <c r="AK17" s="159"/>
      <c r="AL17" s="161"/>
      <c r="AM17" s="159"/>
      <c r="AN17" s="159"/>
      <c r="AO17" s="161"/>
      <c r="AP17" s="159"/>
      <c r="AQ17" s="159"/>
      <c r="AR17" s="161"/>
      <c r="AS17" s="159"/>
      <c r="AT17" s="159"/>
      <c r="AU17" s="161"/>
      <c r="AV17" s="159"/>
      <c r="AW17" s="159"/>
      <c r="AX17" s="161"/>
      <c r="AY17" s="159"/>
      <c r="AZ17" s="159"/>
      <c r="BA17" s="161"/>
      <c r="BB17" s="159"/>
      <c r="BC17" s="159"/>
      <c r="BD17" s="161"/>
      <c r="BE17" s="159"/>
      <c r="BF17" s="159"/>
      <c r="BG17" s="161"/>
      <c r="BH17" s="159"/>
      <c r="BI17" s="159"/>
      <c r="BJ17" s="161"/>
      <c r="BK17" s="159"/>
      <c r="BL17" s="159"/>
      <c r="BM17" s="161"/>
      <c r="BN17" s="159"/>
      <c r="BO17" s="159"/>
      <c r="BP17" s="161"/>
      <c r="BQ17" s="159"/>
      <c r="BR17" s="159"/>
      <c r="BS17" s="161"/>
      <c r="BT17" s="159"/>
      <c r="BU17" s="159"/>
      <c r="BV17" s="161"/>
      <c r="BW17" s="159"/>
      <c r="BX17" s="159"/>
      <c r="BY17" s="161"/>
      <c r="BZ17" s="159"/>
      <c r="CA17" s="159"/>
      <c r="CB17" s="161"/>
      <c r="CC17" s="159"/>
      <c r="CD17" s="159"/>
      <c r="CE17" s="161"/>
      <c r="CF17" s="159"/>
      <c r="CG17" s="159"/>
      <c r="CH17" s="161"/>
    </row>
    <row r="18" spans="1:88" s="49" customFormat="1" ht="15" thickBot="1" x14ac:dyDescent="0.35">
      <c r="A18" s="160"/>
      <c r="B18" s="160"/>
      <c r="C18" s="343" t="s">
        <v>212</v>
      </c>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0"/>
      <c r="BF18" s="160"/>
      <c r="BG18" s="160"/>
      <c r="BH18" s="160"/>
      <c r="BI18" s="160"/>
      <c r="BJ18" s="160"/>
      <c r="BK18" s="160"/>
      <c r="BL18" s="160"/>
      <c r="BM18" s="160"/>
      <c r="BN18" s="160"/>
      <c r="BO18" s="160"/>
      <c r="BP18" s="160"/>
      <c r="BQ18" s="160"/>
      <c r="BR18" s="160"/>
      <c r="BS18" s="160"/>
      <c r="BT18" s="160"/>
      <c r="BU18" s="160"/>
      <c r="BV18" s="160"/>
      <c r="BW18" s="160"/>
      <c r="BX18" s="160"/>
      <c r="BY18" s="160"/>
      <c r="BZ18" s="160"/>
      <c r="CA18" s="160"/>
      <c r="CB18" s="160"/>
      <c r="CC18" s="160"/>
      <c r="CD18" s="160"/>
      <c r="CE18" s="160"/>
      <c r="CF18" s="160"/>
      <c r="CG18" s="160"/>
      <c r="CH18" s="160"/>
    </row>
    <row r="19" spans="1:88" ht="16.2" thickBot="1" x14ac:dyDescent="0.35">
      <c r="A19" s="621" t="s">
        <v>213</v>
      </c>
      <c r="B19" s="211" t="s">
        <v>209</v>
      </c>
      <c r="C19" s="194">
        <v>43831</v>
      </c>
      <c r="D19" s="194">
        <v>43862</v>
      </c>
      <c r="E19" s="194">
        <v>43891</v>
      </c>
      <c r="F19" s="194">
        <v>43922</v>
      </c>
      <c r="G19" s="194">
        <v>43952</v>
      </c>
      <c r="H19" s="194">
        <v>43983</v>
      </c>
      <c r="I19" s="194">
        <v>44013</v>
      </c>
      <c r="J19" s="194">
        <v>44044</v>
      </c>
      <c r="K19" s="194">
        <v>44075</v>
      </c>
      <c r="L19" s="194">
        <v>44105</v>
      </c>
      <c r="M19" s="194">
        <v>44136</v>
      </c>
      <c r="N19" s="194">
        <v>44166</v>
      </c>
      <c r="O19" s="194">
        <v>44197</v>
      </c>
      <c r="P19" s="194">
        <v>44228</v>
      </c>
      <c r="Q19" s="194">
        <v>44256</v>
      </c>
      <c r="R19" s="194">
        <v>44287</v>
      </c>
      <c r="S19" s="194">
        <v>44317</v>
      </c>
      <c r="T19" s="194">
        <v>44348</v>
      </c>
      <c r="U19" s="194">
        <v>44378</v>
      </c>
      <c r="V19" s="194">
        <v>44409</v>
      </c>
      <c r="W19" s="194">
        <v>44440</v>
      </c>
      <c r="X19" s="194">
        <v>44470</v>
      </c>
      <c r="Y19" s="194">
        <v>44501</v>
      </c>
      <c r="Z19" s="194">
        <v>44531</v>
      </c>
      <c r="AA19" s="194">
        <v>44562</v>
      </c>
      <c r="AB19" s="194">
        <v>44593</v>
      </c>
      <c r="AC19" s="194">
        <v>44621</v>
      </c>
      <c r="AD19" s="194">
        <v>44652</v>
      </c>
      <c r="AE19" s="194">
        <v>44682</v>
      </c>
      <c r="AF19" s="194">
        <v>44713</v>
      </c>
      <c r="AG19" s="194">
        <v>44743</v>
      </c>
      <c r="AH19" s="194">
        <v>44774</v>
      </c>
      <c r="AI19" s="194">
        <v>44805</v>
      </c>
      <c r="AJ19" s="194">
        <v>44835</v>
      </c>
      <c r="AK19" s="194">
        <v>44866</v>
      </c>
      <c r="AL19" s="194">
        <v>44896</v>
      </c>
      <c r="AM19" s="194">
        <v>44927</v>
      </c>
      <c r="AN19" s="194">
        <v>44958</v>
      </c>
      <c r="AO19" s="194">
        <v>44986</v>
      </c>
      <c r="AP19" s="194">
        <v>45017</v>
      </c>
      <c r="AQ19" s="194">
        <v>45047</v>
      </c>
      <c r="AR19" s="194">
        <v>45078</v>
      </c>
      <c r="AS19" s="194">
        <v>45108</v>
      </c>
      <c r="AT19" s="194">
        <v>45139</v>
      </c>
      <c r="AU19" s="194">
        <v>45170</v>
      </c>
      <c r="AV19" s="194">
        <v>45200</v>
      </c>
      <c r="AW19" s="194">
        <v>45231</v>
      </c>
      <c r="AX19" s="194">
        <v>45261</v>
      </c>
      <c r="AY19" s="194">
        <v>45292</v>
      </c>
      <c r="AZ19" s="194">
        <v>45323</v>
      </c>
      <c r="BA19" s="194">
        <v>45352</v>
      </c>
      <c r="BB19" s="194">
        <v>45383</v>
      </c>
      <c r="BC19" s="194">
        <v>45413</v>
      </c>
      <c r="BD19" s="194">
        <v>45444</v>
      </c>
      <c r="BE19" s="194">
        <v>45474</v>
      </c>
      <c r="BF19" s="194">
        <v>45505</v>
      </c>
      <c r="BG19" s="194">
        <v>45536</v>
      </c>
      <c r="BH19" s="194">
        <v>45566</v>
      </c>
      <c r="BI19" s="194">
        <v>45597</v>
      </c>
      <c r="BJ19" s="194">
        <v>45627</v>
      </c>
      <c r="BK19" s="194">
        <v>45658</v>
      </c>
      <c r="BL19" s="194">
        <v>45689</v>
      </c>
      <c r="BM19" s="194">
        <v>45717</v>
      </c>
      <c r="BN19" s="194">
        <v>45748</v>
      </c>
      <c r="BO19" s="194">
        <v>45778</v>
      </c>
      <c r="BP19" s="194">
        <v>45809</v>
      </c>
      <c r="BQ19" s="194">
        <v>45839</v>
      </c>
      <c r="BR19" s="194">
        <v>45870</v>
      </c>
      <c r="BS19" s="194">
        <v>45901</v>
      </c>
      <c r="BT19" s="194">
        <v>45931</v>
      </c>
      <c r="BU19" s="194">
        <v>45962</v>
      </c>
      <c r="BV19" s="194">
        <v>45992</v>
      </c>
      <c r="BW19" s="194">
        <v>46023</v>
      </c>
      <c r="BX19" s="194">
        <v>46054</v>
      </c>
      <c r="BY19" s="194">
        <v>46082</v>
      </c>
      <c r="BZ19" s="194">
        <v>46113</v>
      </c>
      <c r="CA19" s="194">
        <v>46143</v>
      </c>
      <c r="CB19" s="194">
        <v>46174</v>
      </c>
      <c r="CC19" s="194">
        <v>46204</v>
      </c>
      <c r="CD19" s="194">
        <v>46235</v>
      </c>
      <c r="CE19" s="194">
        <v>46266</v>
      </c>
      <c r="CF19" s="194">
        <v>46296</v>
      </c>
      <c r="CG19" s="194">
        <v>46327</v>
      </c>
      <c r="CH19" s="195">
        <v>46357</v>
      </c>
    </row>
    <row r="20" spans="1:88" ht="15" customHeight="1" x14ac:dyDescent="0.3">
      <c r="A20" s="622"/>
      <c r="B20" s="118" t="str">
        <f t="shared" ref="B20:C31" si="4">B5</f>
        <v>Building Shell</v>
      </c>
      <c r="C20" s="395">
        <f>C5+C17</f>
        <v>18005553.600000001</v>
      </c>
      <c r="D20" s="3">
        <f>IF(SUM($C$16:$N$16)=0,0,C20+D5)</f>
        <v>19077330.400000002</v>
      </c>
      <c r="E20" s="3">
        <f t="shared" ref="E20:BP20" si="5">IF(SUM($C$16:$N$16)=0,0,D20+E5)</f>
        <v>19077330.400000002</v>
      </c>
      <c r="F20" s="3">
        <f t="shared" si="5"/>
        <v>19680663.200000003</v>
      </c>
      <c r="G20" s="3">
        <f t="shared" si="5"/>
        <v>19680663.200000003</v>
      </c>
      <c r="H20" s="3">
        <f t="shared" si="5"/>
        <v>21204404.000000004</v>
      </c>
      <c r="I20" s="3">
        <f t="shared" si="5"/>
        <v>21155540.800000004</v>
      </c>
      <c r="J20" s="3">
        <f t="shared" si="5"/>
        <v>21155540.800000004</v>
      </c>
      <c r="K20" s="3">
        <f t="shared" si="5"/>
        <v>20198876.800000004</v>
      </c>
      <c r="L20" s="3">
        <f t="shared" si="5"/>
        <v>20198876.800000004</v>
      </c>
      <c r="M20" s="3">
        <f t="shared" si="5"/>
        <v>18480754.400000006</v>
      </c>
      <c r="N20" s="3">
        <f>IF(SUM($C$16:$N$16)=0,0,M20+N5)</f>
        <v>18529614.460000005</v>
      </c>
      <c r="O20" s="119">
        <f>IF(SUM($C$16:$N$16)=0,0,N20+O5)</f>
        <v>18529614.460000005</v>
      </c>
      <c r="P20" s="538">
        <f t="shared" si="5"/>
        <v>18529614.460000005</v>
      </c>
      <c r="Q20" s="3">
        <f t="shared" si="5"/>
        <v>18529614.460000005</v>
      </c>
      <c r="R20" s="3">
        <f t="shared" si="5"/>
        <v>18529614.460000005</v>
      </c>
      <c r="S20" s="3">
        <f t="shared" si="5"/>
        <v>18529614.460000005</v>
      </c>
      <c r="T20" s="3">
        <f t="shared" si="5"/>
        <v>18529614.460000005</v>
      </c>
      <c r="U20" s="3">
        <f t="shared" si="5"/>
        <v>18529614.460000005</v>
      </c>
      <c r="V20" s="3">
        <f t="shared" si="5"/>
        <v>18529614.460000005</v>
      </c>
      <c r="W20" s="3">
        <f t="shared" si="5"/>
        <v>18529614.460000005</v>
      </c>
      <c r="X20" s="3">
        <f t="shared" si="5"/>
        <v>18529614.460000005</v>
      </c>
      <c r="Y20" s="3">
        <f t="shared" si="5"/>
        <v>18529614.460000005</v>
      </c>
      <c r="Z20" s="3">
        <f t="shared" si="5"/>
        <v>18529614.460000005</v>
      </c>
      <c r="AA20" s="3">
        <f t="shared" si="5"/>
        <v>18529614.460000005</v>
      </c>
      <c r="AB20" s="3">
        <f t="shared" si="5"/>
        <v>18529614.460000005</v>
      </c>
      <c r="AC20" s="3">
        <f t="shared" si="5"/>
        <v>18529614.460000005</v>
      </c>
      <c r="AD20" s="3">
        <f t="shared" si="5"/>
        <v>18529614.460000005</v>
      </c>
      <c r="AE20" s="3">
        <f t="shared" si="5"/>
        <v>18529614.460000005</v>
      </c>
      <c r="AF20" s="3">
        <f t="shared" si="5"/>
        <v>18529614.460000005</v>
      </c>
      <c r="AG20" s="3">
        <f t="shared" si="5"/>
        <v>18529614.460000005</v>
      </c>
      <c r="AH20" s="3">
        <f t="shared" si="5"/>
        <v>18529614.460000005</v>
      </c>
      <c r="AI20" s="3">
        <f t="shared" si="5"/>
        <v>18529614.460000005</v>
      </c>
      <c r="AJ20" s="3">
        <f t="shared" si="5"/>
        <v>18529614.460000005</v>
      </c>
      <c r="AK20" s="3">
        <f t="shared" si="5"/>
        <v>18529614.460000005</v>
      </c>
      <c r="AL20" s="3">
        <f t="shared" si="5"/>
        <v>18529614.460000005</v>
      </c>
      <c r="AM20" s="3">
        <f t="shared" si="5"/>
        <v>18529614.460000005</v>
      </c>
      <c r="AN20" s="3">
        <f t="shared" si="5"/>
        <v>18529614.460000005</v>
      </c>
      <c r="AO20" s="3">
        <f t="shared" si="5"/>
        <v>18529614.460000005</v>
      </c>
      <c r="AP20" s="3">
        <f t="shared" si="5"/>
        <v>18529614.460000005</v>
      </c>
      <c r="AQ20" s="3">
        <f t="shared" si="5"/>
        <v>18529614.460000005</v>
      </c>
      <c r="AR20" s="3">
        <f t="shared" si="5"/>
        <v>18529614.460000005</v>
      </c>
      <c r="AS20" s="3">
        <f t="shared" si="5"/>
        <v>18529614.460000005</v>
      </c>
      <c r="AT20" s="3">
        <f t="shared" si="5"/>
        <v>18529614.460000005</v>
      </c>
      <c r="AU20" s="3">
        <f t="shared" si="5"/>
        <v>18529614.460000005</v>
      </c>
      <c r="AV20" s="3">
        <f t="shared" si="5"/>
        <v>18529614.460000005</v>
      </c>
      <c r="AW20" s="3">
        <f t="shared" si="5"/>
        <v>18529614.460000005</v>
      </c>
      <c r="AX20" s="3">
        <f t="shared" si="5"/>
        <v>18529614.460000005</v>
      </c>
      <c r="AY20" s="3">
        <f t="shared" si="5"/>
        <v>18529614.460000005</v>
      </c>
      <c r="AZ20" s="3">
        <f t="shared" si="5"/>
        <v>18529614.460000005</v>
      </c>
      <c r="BA20" s="3">
        <f t="shared" si="5"/>
        <v>18529614.460000005</v>
      </c>
      <c r="BB20" s="3">
        <f t="shared" si="5"/>
        <v>18529614.460000005</v>
      </c>
      <c r="BC20" s="3">
        <f t="shared" si="5"/>
        <v>18529614.460000005</v>
      </c>
      <c r="BD20" s="3">
        <f t="shared" si="5"/>
        <v>18529614.460000005</v>
      </c>
      <c r="BE20" s="3">
        <f t="shared" si="5"/>
        <v>18529614.460000005</v>
      </c>
      <c r="BF20" s="3">
        <f t="shared" si="5"/>
        <v>18529614.460000005</v>
      </c>
      <c r="BG20" s="3">
        <f t="shared" si="5"/>
        <v>18529614.460000005</v>
      </c>
      <c r="BH20" s="3">
        <f t="shared" si="5"/>
        <v>18529614.460000005</v>
      </c>
      <c r="BI20" s="3">
        <f t="shared" si="5"/>
        <v>18529614.460000005</v>
      </c>
      <c r="BJ20" s="3">
        <f t="shared" si="5"/>
        <v>18529614.460000005</v>
      </c>
      <c r="BK20" s="3">
        <f t="shared" si="5"/>
        <v>18529614.460000005</v>
      </c>
      <c r="BL20" s="3">
        <f t="shared" si="5"/>
        <v>18529614.460000005</v>
      </c>
      <c r="BM20" s="3">
        <f t="shared" si="5"/>
        <v>18529614.460000005</v>
      </c>
      <c r="BN20" s="3">
        <f t="shared" si="5"/>
        <v>18529614.460000005</v>
      </c>
      <c r="BO20" s="3">
        <f t="shared" si="5"/>
        <v>18529614.460000005</v>
      </c>
      <c r="BP20" s="3">
        <f t="shared" si="5"/>
        <v>18529614.460000005</v>
      </c>
      <c r="BQ20" s="3">
        <f t="shared" ref="BQ20:CH20" si="6">IF(SUM($C$16:$N$16)=0,0,BP20+BQ5)</f>
        <v>18529614.460000005</v>
      </c>
      <c r="BR20" s="3">
        <f t="shared" si="6"/>
        <v>18529614.460000005</v>
      </c>
      <c r="BS20" s="3">
        <f t="shared" si="6"/>
        <v>18529614.460000005</v>
      </c>
      <c r="BT20" s="3">
        <f t="shared" si="6"/>
        <v>18529614.460000005</v>
      </c>
      <c r="BU20" s="3">
        <f t="shared" si="6"/>
        <v>18529614.460000005</v>
      </c>
      <c r="BV20" s="3">
        <f t="shared" si="6"/>
        <v>18529614.460000005</v>
      </c>
      <c r="BW20" s="3">
        <f t="shared" si="6"/>
        <v>18529614.460000005</v>
      </c>
      <c r="BX20" s="3">
        <f t="shared" si="6"/>
        <v>18529614.460000005</v>
      </c>
      <c r="BY20" s="3">
        <f t="shared" si="6"/>
        <v>18529614.460000005</v>
      </c>
      <c r="BZ20" s="3">
        <f t="shared" si="6"/>
        <v>18529614.460000005</v>
      </c>
      <c r="CA20" s="3">
        <f t="shared" si="6"/>
        <v>18529614.460000005</v>
      </c>
      <c r="CB20" s="3">
        <f t="shared" si="6"/>
        <v>18529614.460000005</v>
      </c>
      <c r="CC20" s="3">
        <f t="shared" si="6"/>
        <v>18529614.460000005</v>
      </c>
      <c r="CD20" s="3">
        <f t="shared" si="6"/>
        <v>18529614.460000005</v>
      </c>
      <c r="CE20" s="3">
        <f t="shared" si="6"/>
        <v>18529614.460000005</v>
      </c>
      <c r="CF20" s="3">
        <f t="shared" si="6"/>
        <v>18529614.460000005</v>
      </c>
      <c r="CG20" s="3">
        <f t="shared" si="6"/>
        <v>18529614.460000005</v>
      </c>
      <c r="CH20" s="12">
        <f t="shared" si="6"/>
        <v>18529614.460000005</v>
      </c>
      <c r="CJ20" s="393"/>
    </row>
    <row r="21" spans="1:88" x14ac:dyDescent="0.3">
      <c r="A21" s="622"/>
      <c r="B21" s="212" t="str">
        <f t="shared" si="4"/>
        <v>Cooling</v>
      </c>
      <c r="C21" s="3">
        <f>C6</f>
        <v>1184432.33</v>
      </c>
      <c r="D21" s="3">
        <f t="shared" ref="D21:D30" si="7">IF(SUM($C$16:$N$16)=0,0,C21+D6)</f>
        <v>2158834.9500000002</v>
      </c>
      <c r="E21" s="3">
        <f t="shared" ref="E21:BP21" si="8">IF(SUM($C$16:$N$16)=0,0,D21+E6)</f>
        <v>3279985.56</v>
      </c>
      <c r="F21" s="3">
        <f t="shared" si="8"/>
        <v>4528338.97</v>
      </c>
      <c r="G21" s="3">
        <f t="shared" si="8"/>
        <v>6645696.379999999</v>
      </c>
      <c r="H21" s="3">
        <f t="shared" si="8"/>
        <v>9198990.8499999996</v>
      </c>
      <c r="I21" s="3">
        <f t="shared" si="8"/>
        <v>12708101.58</v>
      </c>
      <c r="J21" s="3">
        <f t="shared" si="8"/>
        <v>17381091.080000002</v>
      </c>
      <c r="K21" s="3">
        <f t="shared" si="8"/>
        <v>21197459.120000001</v>
      </c>
      <c r="L21" s="3">
        <f t="shared" si="8"/>
        <v>24177780.66</v>
      </c>
      <c r="M21" s="3">
        <f t="shared" si="8"/>
        <v>25832487.309999999</v>
      </c>
      <c r="N21" s="3">
        <f t="shared" si="8"/>
        <v>28933361.439999998</v>
      </c>
      <c r="O21" s="3">
        <f t="shared" si="8"/>
        <v>28933361.439999998</v>
      </c>
      <c r="P21" s="3">
        <f t="shared" si="8"/>
        <v>28933361.439999998</v>
      </c>
      <c r="Q21" s="3">
        <f t="shared" si="8"/>
        <v>28933361.439999998</v>
      </c>
      <c r="R21" s="3">
        <f t="shared" si="8"/>
        <v>28933361.439999998</v>
      </c>
      <c r="S21" s="3">
        <f t="shared" si="8"/>
        <v>28933361.439999998</v>
      </c>
      <c r="T21" s="3">
        <f t="shared" si="8"/>
        <v>28933361.439999998</v>
      </c>
      <c r="U21" s="3">
        <f t="shared" si="8"/>
        <v>28933361.439999998</v>
      </c>
      <c r="V21" s="3">
        <f t="shared" si="8"/>
        <v>28933361.439999998</v>
      </c>
      <c r="W21" s="3">
        <f t="shared" si="8"/>
        <v>28933361.439999998</v>
      </c>
      <c r="X21" s="3">
        <f t="shared" si="8"/>
        <v>28933361.439999998</v>
      </c>
      <c r="Y21" s="3">
        <f t="shared" si="8"/>
        <v>28933361.439999998</v>
      </c>
      <c r="Z21" s="3">
        <f t="shared" si="8"/>
        <v>28933361.439999998</v>
      </c>
      <c r="AA21" s="3">
        <f t="shared" si="8"/>
        <v>28933361.439999998</v>
      </c>
      <c r="AB21" s="3">
        <f t="shared" si="8"/>
        <v>28933361.439999998</v>
      </c>
      <c r="AC21" s="3">
        <f t="shared" si="8"/>
        <v>28933361.439999998</v>
      </c>
      <c r="AD21" s="3">
        <f t="shared" si="8"/>
        <v>28933361.439999998</v>
      </c>
      <c r="AE21" s="3">
        <f t="shared" si="8"/>
        <v>28933361.439999998</v>
      </c>
      <c r="AF21" s="3">
        <f t="shared" si="8"/>
        <v>28933361.439999998</v>
      </c>
      <c r="AG21" s="3">
        <f t="shared" si="8"/>
        <v>28933361.439999998</v>
      </c>
      <c r="AH21" s="3">
        <f t="shared" si="8"/>
        <v>28933361.439999998</v>
      </c>
      <c r="AI21" s="3">
        <f t="shared" si="8"/>
        <v>28933361.439999998</v>
      </c>
      <c r="AJ21" s="3">
        <f t="shared" si="8"/>
        <v>28933361.439999998</v>
      </c>
      <c r="AK21" s="3">
        <f t="shared" si="8"/>
        <v>28933361.439999998</v>
      </c>
      <c r="AL21" s="3">
        <f t="shared" si="8"/>
        <v>28933361.439999998</v>
      </c>
      <c r="AM21" s="3">
        <f t="shared" si="8"/>
        <v>28933361.439999998</v>
      </c>
      <c r="AN21" s="3">
        <f t="shared" si="8"/>
        <v>28933361.439999998</v>
      </c>
      <c r="AO21" s="3">
        <f t="shared" si="8"/>
        <v>28933361.439999998</v>
      </c>
      <c r="AP21" s="3">
        <f t="shared" si="8"/>
        <v>28933361.439999998</v>
      </c>
      <c r="AQ21" s="3">
        <f t="shared" si="8"/>
        <v>28933361.439999998</v>
      </c>
      <c r="AR21" s="3">
        <f t="shared" si="8"/>
        <v>28933361.439999998</v>
      </c>
      <c r="AS21" s="3">
        <f t="shared" si="8"/>
        <v>28933361.439999998</v>
      </c>
      <c r="AT21" s="3">
        <f t="shared" si="8"/>
        <v>28933361.439999998</v>
      </c>
      <c r="AU21" s="3">
        <f t="shared" si="8"/>
        <v>28933361.439999998</v>
      </c>
      <c r="AV21" s="3">
        <f t="shared" si="8"/>
        <v>28933361.439999998</v>
      </c>
      <c r="AW21" s="3">
        <f t="shared" si="8"/>
        <v>28933361.439999998</v>
      </c>
      <c r="AX21" s="3">
        <f t="shared" si="8"/>
        <v>28933361.439999998</v>
      </c>
      <c r="AY21" s="3">
        <f t="shared" si="8"/>
        <v>28933361.439999998</v>
      </c>
      <c r="AZ21" s="3">
        <f t="shared" si="8"/>
        <v>28933361.439999998</v>
      </c>
      <c r="BA21" s="3">
        <f t="shared" si="8"/>
        <v>28933361.439999998</v>
      </c>
      <c r="BB21" s="3">
        <f t="shared" si="8"/>
        <v>28933361.439999998</v>
      </c>
      <c r="BC21" s="3">
        <f t="shared" si="8"/>
        <v>28933361.439999998</v>
      </c>
      <c r="BD21" s="3">
        <f t="shared" si="8"/>
        <v>28933361.439999998</v>
      </c>
      <c r="BE21" s="3">
        <f t="shared" si="8"/>
        <v>28933361.439999998</v>
      </c>
      <c r="BF21" s="3">
        <f t="shared" si="8"/>
        <v>28933361.439999998</v>
      </c>
      <c r="BG21" s="3">
        <f t="shared" si="8"/>
        <v>28933361.439999998</v>
      </c>
      <c r="BH21" s="3">
        <f t="shared" si="8"/>
        <v>28933361.439999998</v>
      </c>
      <c r="BI21" s="3">
        <f t="shared" si="8"/>
        <v>28933361.439999998</v>
      </c>
      <c r="BJ21" s="3">
        <f t="shared" si="8"/>
        <v>28933361.439999998</v>
      </c>
      <c r="BK21" s="3">
        <f t="shared" si="8"/>
        <v>28933361.439999998</v>
      </c>
      <c r="BL21" s="3">
        <f t="shared" si="8"/>
        <v>28933361.439999998</v>
      </c>
      <c r="BM21" s="3">
        <f t="shared" si="8"/>
        <v>28933361.439999998</v>
      </c>
      <c r="BN21" s="3">
        <f t="shared" si="8"/>
        <v>28933361.439999998</v>
      </c>
      <c r="BO21" s="3">
        <f t="shared" si="8"/>
        <v>28933361.439999998</v>
      </c>
      <c r="BP21" s="3">
        <f t="shared" si="8"/>
        <v>28933361.439999998</v>
      </c>
      <c r="BQ21" s="3">
        <f t="shared" ref="BQ21:CH21" si="9">IF(SUM($C$16:$N$16)=0,0,BP21+BQ6)</f>
        <v>28933361.439999998</v>
      </c>
      <c r="BR21" s="3">
        <f t="shared" si="9"/>
        <v>28933361.439999998</v>
      </c>
      <c r="BS21" s="3">
        <f t="shared" si="9"/>
        <v>28933361.439999998</v>
      </c>
      <c r="BT21" s="3">
        <f t="shared" si="9"/>
        <v>28933361.439999998</v>
      </c>
      <c r="BU21" s="3">
        <f t="shared" si="9"/>
        <v>28933361.439999998</v>
      </c>
      <c r="BV21" s="3">
        <f t="shared" si="9"/>
        <v>28933361.439999998</v>
      </c>
      <c r="BW21" s="3">
        <f t="shared" si="9"/>
        <v>28933361.439999998</v>
      </c>
      <c r="BX21" s="3">
        <f t="shared" si="9"/>
        <v>28933361.439999998</v>
      </c>
      <c r="BY21" s="3">
        <f t="shared" si="9"/>
        <v>28933361.439999998</v>
      </c>
      <c r="BZ21" s="3">
        <f t="shared" si="9"/>
        <v>28933361.439999998</v>
      </c>
      <c r="CA21" s="3">
        <f t="shared" si="9"/>
        <v>28933361.439999998</v>
      </c>
      <c r="CB21" s="3">
        <f t="shared" si="9"/>
        <v>28933361.439999998</v>
      </c>
      <c r="CC21" s="3">
        <f t="shared" si="9"/>
        <v>28933361.439999998</v>
      </c>
      <c r="CD21" s="3">
        <f t="shared" si="9"/>
        <v>28933361.439999998</v>
      </c>
      <c r="CE21" s="3">
        <f t="shared" si="9"/>
        <v>28933361.439999998</v>
      </c>
      <c r="CF21" s="3">
        <f t="shared" si="9"/>
        <v>28933361.439999998</v>
      </c>
      <c r="CG21" s="3">
        <f t="shared" si="9"/>
        <v>28933361.439999998</v>
      </c>
      <c r="CH21" s="12">
        <f t="shared" si="9"/>
        <v>28933361.439999998</v>
      </c>
    </row>
    <row r="22" spans="1:88" x14ac:dyDescent="0.3">
      <c r="A22" s="622"/>
      <c r="B22" s="118" t="str">
        <f t="shared" si="4"/>
        <v>Freezer</v>
      </c>
      <c r="C22" s="3">
        <f t="shared" si="4"/>
        <v>0</v>
      </c>
      <c r="D22" s="3">
        <f t="shared" si="7"/>
        <v>0</v>
      </c>
      <c r="E22" s="3">
        <f t="shared" ref="E22:BP22" si="10">IF(SUM($C$16:$N$16)=0,0,D22+E7)</f>
        <v>0</v>
      </c>
      <c r="F22" s="3">
        <f t="shared" si="10"/>
        <v>0</v>
      </c>
      <c r="G22" s="3">
        <f t="shared" si="10"/>
        <v>0</v>
      </c>
      <c r="H22" s="3">
        <f t="shared" si="10"/>
        <v>0</v>
      </c>
      <c r="I22" s="3">
        <f t="shared" si="10"/>
        <v>32084.639999999999</v>
      </c>
      <c r="J22" s="3">
        <f t="shared" si="10"/>
        <v>54365.64</v>
      </c>
      <c r="K22" s="3">
        <f t="shared" si="10"/>
        <v>73081.679999999993</v>
      </c>
      <c r="L22" s="3">
        <f t="shared" si="10"/>
        <v>80211.599999999991</v>
      </c>
      <c r="M22" s="3">
        <f t="shared" si="10"/>
        <v>80211.599999999991</v>
      </c>
      <c r="N22" s="3">
        <f t="shared" si="10"/>
        <v>112296.23999999999</v>
      </c>
      <c r="O22" s="3">
        <f t="shared" si="10"/>
        <v>112296.23999999999</v>
      </c>
      <c r="P22" s="3">
        <f t="shared" si="10"/>
        <v>112296.23999999999</v>
      </c>
      <c r="Q22" s="3">
        <f t="shared" si="10"/>
        <v>112296.23999999999</v>
      </c>
      <c r="R22" s="3">
        <f t="shared" si="10"/>
        <v>112296.23999999999</v>
      </c>
      <c r="S22" s="3">
        <f t="shared" si="10"/>
        <v>112296.23999999999</v>
      </c>
      <c r="T22" s="3">
        <f t="shared" si="10"/>
        <v>112296.23999999999</v>
      </c>
      <c r="U22" s="3">
        <f t="shared" si="10"/>
        <v>112296.23999999999</v>
      </c>
      <c r="V22" s="3">
        <f t="shared" si="10"/>
        <v>112296.23999999999</v>
      </c>
      <c r="W22" s="3">
        <f t="shared" si="10"/>
        <v>112296.23999999999</v>
      </c>
      <c r="X22" s="3">
        <f t="shared" si="10"/>
        <v>112296.23999999999</v>
      </c>
      <c r="Y22" s="3">
        <f t="shared" si="10"/>
        <v>112296.23999999999</v>
      </c>
      <c r="Z22" s="3">
        <f t="shared" si="10"/>
        <v>112296.23999999999</v>
      </c>
      <c r="AA22" s="3">
        <f t="shared" si="10"/>
        <v>112296.23999999999</v>
      </c>
      <c r="AB22" s="3">
        <f t="shared" si="10"/>
        <v>112296.23999999999</v>
      </c>
      <c r="AC22" s="3">
        <f t="shared" si="10"/>
        <v>112296.23999999999</v>
      </c>
      <c r="AD22" s="3">
        <f t="shared" si="10"/>
        <v>112296.23999999999</v>
      </c>
      <c r="AE22" s="3">
        <f t="shared" si="10"/>
        <v>112296.23999999999</v>
      </c>
      <c r="AF22" s="3">
        <f t="shared" si="10"/>
        <v>112296.23999999999</v>
      </c>
      <c r="AG22" s="3">
        <f t="shared" si="10"/>
        <v>112296.23999999999</v>
      </c>
      <c r="AH22" s="3">
        <f t="shared" si="10"/>
        <v>112296.23999999999</v>
      </c>
      <c r="AI22" s="3">
        <f t="shared" si="10"/>
        <v>112296.23999999999</v>
      </c>
      <c r="AJ22" s="3">
        <f t="shared" si="10"/>
        <v>112296.23999999999</v>
      </c>
      <c r="AK22" s="3">
        <f t="shared" si="10"/>
        <v>112296.23999999999</v>
      </c>
      <c r="AL22" s="3">
        <f t="shared" si="10"/>
        <v>112296.23999999999</v>
      </c>
      <c r="AM22" s="3">
        <f t="shared" si="10"/>
        <v>112296.23999999999</v>
      </c>
      <c r="AN22" s="3">
        <f t="shared" si="10"/>
        <v>112296.23999999999</v>
      </c>
      <c r="AO22" s="3">
        <f t="shared" si="10"/>
        <v>112296.23999999999</v>
      </c>
      <c r="AP22" s="3">
        <f t="shared" si="10"/>
        <v>112296.23999999999</v>
      </c>
      <c r="AQ22" s="3">
        <f t="shared" si="10"/>
        <v>112296.23999999999</v>
      </c>
      <c r="AR22" s="3">
        <f t="shared" si="10"/>
        <v>112296.23999999999</v>
      </c>
      <c r="AS22" s="3">
        <f t="shared" si="10"/>
        <v>112296.23999999999</v>
      </c>
      <c r="AT22" s="3">
        <f t="shared" si="10"/>
        <v>112296.23999999999</v>
      </c>
      <c r="AU22" s="3">
        <f t="shared" si="10"/>
        <v>112296.23999999999</v>
      </c>
      <c r="AV22" s="3">
        <f t="shared" si="10"/>
        <v>112296.23999999999</v>
      </c>
      <c r="AW22" s="3">
        <f t="shared" si="10"/>
        <v>112296.23999999999</v>
      </c>
      <c r="AX22" s="3">
        <f t="shared" si="10"/>
        <v>112296.23999999999</v>
      </c>
      <c r="AY22" s="3">
        <f t="shared" si="10"/>
        <v>112296.23999999999</v>
      </c>
      <c r="AZ22" s="3">
        <f t="shared" si="10"/>
        <v>112296.23999999999</v>
      </c>
      <c r="BA22" s="3">
        <f t="shared" si="10"/>
        <v>112296.23999999999</v>
      </c>
      <c r="BB22" s="3">
        <f t="shared" si="10"/>
        <v>112296.23999999999</v>
      </c>
      <c r="BC22" s="3">
        <f t="shared" si="10"/>
        <v>112296.23999999999</v>
      </c>
      <c r="BD22" s="3">
        <f t="shared" si="10"/>
        <v>112296.23999999999</v>
      </c>
      <c r="BE22" s="3">
        <f t="shared" si="10"/>
        <v>112296.23999999999</v>
      </c>
      <c r="BF22" s="3">
        <f t="shared" si="10"/>
        <v>112296.23999999999</v>
      </c>
      <c r="BG22" s="3">
        <f t="shared" si="10"/>
        <v>112296.23999999999</v>
      </c>
      <c r="BH22" s="3">
        <f t="shared" si="10"/>
        <v>112296.23999999999</v>
      </c>
      <c r="BI22" s="3">
        <f t="shared" si="10"/>
        <v>112296.23999999999</v>
      </c>
      <c r="BJ22" s="3">
        <f t="shared" si="10"/>
        <v>112296.23999999999</v>
      </c>
      <c r="BK22" s="3">
        <f t="shared" si="10"/>
        <v>112296.23999999999</v>
      </c>
      <c r="BL22" s="3">
        <f t="shared" si="10"/>
        <v>112296.23999999999</v>
      </c>
      <c r="BM22" s="3">
        <f t="shared" si="10"/>
        <v>112296.23999999999</v>
      </c>
      <c r="BN22" s="3">
        <f t="shared" si="10"/>
        <v>112296.23999999999</v>
      </c>
      <c r="BO22" s="3">
        <f t="shared" si="10"/>
        <v>112296.23999999999</v>
      </c>
      <c r="BP22" s="3">
        <f t="shared" si="10"/>
        <v>112296.23999999999</v>
      </c>
      <c r="BQ22" s="3">
        <f t="shared" ref="BQ22:CH22" si="11">IF(SUM($C$16:$N$16)=0,0,BP22+BQ7)</f>
        <v>112296.23999999999</v>
      </c>
      <c r="BR22" s="3">
        <f t="shared" si="11"/>
        <v>112296.23999999999</v>
      </c>
      <c r="BS22" s="3">
        <f t="shared" si="11"/>
        <v>112296.23999999999</v>
      </c>
      <c r="BT22" s="3">
        <f t="shared" si="11"/>
        <v>112296.23999999999</v>
      </c>
      <c r="BU22" s="3">
        <f t="shared" si="11"/>
        <v>112296.23999999999</v>
      </c>
      <c r="BV22" s="3">
        <f t="shared" si="11"/>
        <v>112296.23999999999</v>
      </c>
      <c r="BW22" s="3">
        <f t="shared" si="11"/>
        <v>112296.23999999999</v>
      </c>
      <c r="BX22" s="3">
        <f t="shared" si="11"/>
        <v>112296.23999999999</v>
      </c>
      <c r="BY22" s="3">
        <f t="shared" si="11"/>
        <v>112296.23999999999</v>
      </c>
      <c r="BZ22" s="3">
        <f t="shared" si="11"/>
        <v>112296.23999999999</v>
      </c>
      <c r="CA22" s="3">
        <f t="shared" si="11"/>
        <v>112296.23999999999</v>
      </c>
      <c r="CB22" s="3">
        <f t="shared" si="11"/>
        <v>112296.23999999999</v>
      </c>
      <c r="CC22" s="3">
        <f t="shared" si="11"/>
        <v>112296.23999999999</v>
      </c>
      <c r="CD22" s="3">
        <f t="shared" si="11"/>
        <v>112296.23999999999</v>
      </c>
      <c r="CE22" s="3">
        <f t="shared" si="11"/>
        <v>112296.23999999999</v>
      </c>
      <c r="CF22" s="3">
        <f t="shared" si="11"/>
        <v>112296.23999999999</v>
      </c>
      <c r="CG22" s="3">
        <f t="shared" si="11"/>
        <v>112296.23999999999</v>
      </c>
      <c r="CH22" s="12">
        <f t="shared" si="11"/>
        <v>112296.23999999999</v>
      </c>
    </row>
    <row r="23" spans="1:88" x14ac:dyDescent="0.3">
      <c r="A23" s="622"/>
      <c r="B23" s="118" t="str">
        <f t="shared" si="4"/>
        <v>Heating</v>
      </c>
      <c r="C23" s="3">
        <f t="shared" si="4"/>
        <v>1084669.4399999999</v>
      </c>
      <c r="D23" s="3">
        <f t="shared" si="7"/>
        <v>1866633.02</v>
      </c>
      <c r="E23" s="3">
        <f t="shared" ref="E23:BP23" si="12">IF(SUM($C$16:$N$16)=0,0,D23+E8)</f>
        <v>2491484.56</v>
      </c>
      <c r="F23" s="3">
        <f t="shared" si="12"/>
        <v>3286531.08</v>
      </c>
      <c r="G23" s="3">
        <f t="shared" si="12"/>
        <v>4603471.33</v>
      </c>
      <c r="H23" s="3">
        <f t="shared" si="12"/>
        <v>5922372.6500000004</v>
      </c>
      <c r="I23" s="3">
        <f t="shared" si="12"/>
        <v>8050577.3600000003</v>
      </c>
      <c r="J23" s="3">
        <f t="shared" si="12"/>
        <v>10742245.08</v>
      </c>
      <c r="K23" s="3">
        <f t="shared" si="12"/>
        <v>12492500.57</v>
      </c>
      <c r="L23" s="3">
        <f t="shared" si="12"/>
        <v>14667991.76</v>
      </c>
      <c r="M23" s="3">
        <f t="shared" si="12"/>
        <v>15535487.59</v>
      </c>
      <c r="N23" s="3">
        <f t="shared" si="12"/>
        <v>17636765.259999998</v>
      </c>
      <c r="O23" s="3">
        <f t="shared" si="12"/>
        <v>17636765.259999998</v>
      </c>
      <c r="P23" s="3">
        <f t="shared" si="12"/>
        <v>17636765.259999998</v>
      </c>
      <c r="Q23" s="3">
        <f t="shared" si="12"/>
        <v>17636765.259999998</v>
      </c>
      <c r="R23" s="3">
        <f t="shared" si="12"/>
        <v>17636765.259999998</v>
      </c>
      <c r="S23" s="3">
        <f t="shared" si="12"/>
        <v>17636765.259999998</v>
      </c>
      <c r="T23" s="3">
        <f t="shared" si="12"/>
        <v>17636765.259999998</v>
      </c>
      <c r="U23" s="3">
        <f t="shared" si="12"/>
        <v>17636765.259999998</v>
      </c>
      <c r="V23" s="3">
        <f t="shared" si="12"/>
        <v>17636765.259999998</v>
      </c>
      <c r="W23" s="3">
        <f t="shared" si="12"/>
        <v>17636765.259999998</v>
      </c>
      <c r="X23" s="3">
        <f t="shared" si="12"/>
        <v>17636765.259999998</v>
      </c>
      <c r="Y23" s="3">
        <f t="shared" si="12"/>
        <v>17636765.259999998</v>
      </c>
      <c r="Z23" s="3">
        <f t="shared" si="12"/>
        <v>17636765.259999998</v>
      </c>
      <c r="AA23" s="3">
        <f t="shared" si="12"/>
        <v>17636765.259999998</v>
      </c>
      <c r="AB23" s="3">
        <f t="shared" si="12"/>
        <v>17636765.259999998</v>
      </c>
      <c r="AC23" s="3">
        <f t="shared" si="12"/>
        <v>17636765.259999998</v>
      </c>
      <c r="AD23" s="3">
        <f t="shared" si="12"/>
        <v>17636765.259999998</v>
      </c>
      <c r="AE23" s="3">
        <f t="shared" si="12"/>
        <v>17636765.259999998</v>
      </c>
      <c r="AF23" s="3">
        <f t="shared" si="12"/>
        <v>17636765.259999998</v>
      </c>
      <c r="AG23" s="3">
        <f t="shared" si="12"/>
        <v>17636765.259999998</v>
      </c>
      <c r="AH23" s="3">
        <f t="shared" si="12"/>
        <v>17636765.259999998</v>
      </c>
      <c r="AI23" s="3">
        <f t="shared" si="12"/>
        <v>17636765.259999998</v>
      </c>
      <c r="AJ23" s="3">
        <f t="shared" si="12"/>
        <v>17636765.259999998</v>
      </c>
      <c r="AK23" s="3">
        <f t="shared" si="12"/>
        <v>17636765.259999998</v>
      </c>
      <c r="AL23" s="3">
        <f t="shared" si="12"/>
        <v>17636765.259999998</v>
      </c>
      <c r="AM23" s="3">
        <f t="shared" si="12"/>
        <v>17636765.259999998</v>
      </c>
      <c r="AN23" s="3">
        <f t="shared" si="12"/>
        <v>17636765.259999998</v>
      </c>
      <c r="AO23" s="3">
        <f t="shared" si="12"/>
        <v>17636765.259999998</v>
      </c>
      <c r="AP23" s="3">
        <f t="shared" si="12"/>
        <v>17636765.259999998</v>
      </c>
      <c r="AQ23" s="3">
        <f t="shared" si="12"/>
        <v>17636765.259999998</v>
      </c>
      <c r="AR23" s="3">
        <f t="shared" si="12"/>
        <v>17636765.259999998</v>
      </c>
      <c r="AS23" s="3">
        <f t="shared" si="12"/>
        <v>17636765.259999998</v>
      </c>
      <c r="AT23" s="3">
        <f t="shared" si="12"/>
        <v>17636765.259999998</v>
      </c>
      <c r="AU23" s="3">
        <f t="shared" si="12"/>
        <v>17636765.259999998</v>
      </c>
      <c r="AV23" s="3">
        <f t="shared" si="12"/>
        <v>17636765.259999998</v>
      </c>
      <c r="AW23" s="3">
        <f t="shared" si="12"/>
        <v>17636765.259999998</v>
      </c>
      <c r="AX23" s="3">
        <f t="shared" si="12"/>
        <v>17636765.259999998</v>
      </c>
      <c r="AY23" s="3">
        <f t="shared" si="12"/>
        <v>17636765.259999998</v>
      </c>
      <c r="AZ23" s="3">
        <f t="shared" si="12"/>
        <v>17636765.259999998</v>
      </c>
      <c r="BA23" s="3">
        <f t="shared" si="12"/>
        <v>17636765.259999998</v>
      </c>
      <c r="BB23" s="3">
        <f t="shared" si="12"/>
        <v>17636765.259999998</v>
      </c>
      <c r="BC23" s="3">
        <f t="shared" si="12"/>
        <v>17636765.259999998</v>
      </c>
      <c r="BD23" s="3">
        <f t="shared" si="12"/>
        <v>17636765.259999998</v>
      </c>
      <c r="BE23" s="3">
        <f t="shared" si="12"/>
        <v>17636765.259999998</v>
      </c>
      <c r="BF23" s="3">
        <f t="shared" si="12"/>
        <v>17636765.259999998</v>
      </c>
      <c r="BG23" s="3">
        <f t="shared" si="12"/>
        <v>17636765.259999998</v>
      </c>
      <c r="BH23" s="3">
        <f t="shared" si="12"/>
        <v>17636765.259999998</v>
      </c>
      <c r="BI23" s="3">
        <f t="shared" si="12"/>
        <v>17636765.259999998</v>
      </c>
      <c r="BJ23" s="3">
        <f t="shared" si="12"/>
        <v>17636765.259999998</v>
      </c>
      <c r="BK23" s="3">
        <f t="shared" si="12"/>
        <v>17636765.259999998</v>
      </c>
      <c r="BL23" s="3">
        <f t="shared" si="12"/>
        <v>17636765.259999998</v>
      </c>
      <c r="BM23" s="3">
        <f t="shared" si="12"/>
        <v>17636765.259999998</v>
      </c>
      <c r="BN23" s="3">
        <f t="shared" si="12"/>
        <v>17636765.259999998</v>
      </c>
      <c r="BO23" s="3">
        <f t="shared" si="12"/>
        <v>17636765.259999998</v>
      </c>
      <c r="BP23" s="3">
        <f t="shared" si="12"/>
        <v>17636765.259999998</v>
      </c>
      <c r="BQ23" s="3">
        <f t="shared" ref="BQ23:CH23" si="13">IF(SUM($C$16:$N$16)=0,0,BP23+BQ8)</f>
        <v>17636765.259999998</v>
      </c>
      <c r="BR23" s="3">
        <f t="shared" si="13"/>
        <v>17636765.259999998</v>
      </c>
      <c r="BS23" s="3">
        <f t="shared" si="13"/>
        <v>17636765.259999998</v>
      </c>
      <c r="BT23" s="3">
        <f t="shared" si="13"/>
        <v>17636765.259999998</v>
      </c>
      <c r="BU23" s="3">
        <f t="shared" si="13"/>
        <v>17636765.259999998</v>
      </c>
      <c r="BV23" s="3">
        <f t="shared" si="13"/>
        <v>17636765.259999998</v>
      </c>
      <c r="BW23" s="3">
        <f t="shared" si="13"/>
        <v>17636765.259999998</v>
      </c>
      <c r="BX23" s="3">
        <f t="shared" si="13"/>
        <v>17636765.259999998</v>
      </c>
      <c r="BY23" s="3">
        <f t="shared" si="13"/>
        <v>17636765.259999998</v>
      </c>
      <c r="BZ23" s="3">
        <f t="shared" si="13"/>
        <v>17636765.259999998</v>
      </c>
      <c r="CA23" s="3">
        <f t="shared" si="13"/>
        <v>17636765.259999998</v>
      </c>
      <c r="CB23" s="3">
        <f t="shared" si="13"/>
        <v>17636765.259999998</v>
      </c>
      <c r="CC23" s="3">
        <f t="shared" si="13"/>
        <v>17636765.259999998</v>
      </c>
      <c r="CD23" s="3">
        <f t="shared" si="13"/>
        <v>17636765.259999998</v>
      </c>
      <c r="CE23" s="3">
        <f t="shared" si="13"/>
        <v>17636765.259999998</v>
      </c>
      <c r="CF23" s="3">
        <f t="shared" si="13"/>
        <v>17636765.259999998</v>
      </c>
      <c r="CG23" s="3">
        <f t="shared" si="13"/>
        <v>17636765.259999998</v>
      </c>
      <c r="CH23" s="12">
        <f t="shared" si="13"/>
        <v>17636765.259999998</v>
      </c>
    </row>
    <row r="24" spans="1:88" x14ac:dyDescent="0.3">
      <c r="A24" s="622"/>
      <c r="B24" s="212" t="str">
        <f t="shared" si="4"/>
        <v>HVAC</v>
      </c>
      <c r="C24" s="3">
        <f t="shared" si="4"/>
        <v>515760</v>
      </c>
      <c r="D24" s="3">
        <f t="shared" si="7"/>
        <v>854862</v>
      </c>
      <c r="E24" s="3">
        <f t="shared" ref="E24:BP24" si="14">IF(SUM($C$16:$N$16)=0,0,D24+E9)</f>
        <v>1369526.76</v>
      </c>
      <c r="F24" s="3">
        <f t="shared" si="14"/>
        <v>1894795.88</v>
      </c>
      <c r="G24" s="3">
        <f t="shared" si="14"/>
        <v>2492653.88</v>
      </c>
      <c r="H24" s="3">
        <f t="shared" si="14"/>
        <v>2802045.1799999997</v>
      </c>
      <c r="I24" s="3">
        <f t="shared" si="14"/>
        <v>3017204.34</v>
      </c>
      <c r="J24" s="3">
        <f t="shared" si="14"/>
        <v>3143328.2399999998</v>
      </c>
      <c r="K24" s="3">
        <f t="shared" si="14"/>
        <v>3550325.96</v>
      </c>
      <c r="L24" s="3">
        <f t="shared" si="14"/>
        <v>4204721.62</v>
      </c>
      <c r="M24" s="3">
        <f t="shared" si="14"/>
        <v>4563576.84</v>
      </c>
      <c r="N24" s="3">
        <f t="shared" si="14"/>
        <v>5626495.5199999996</v>
      </c>
      <c r="O24" s="3">
        <f t="shared" si="14"/>
        <v>5626495.5199999996</v>
      </c>
      <c r="P24" s="3">
        <f t="shared" si="14"/>
        <v>5626495.5199999996</v>
      </c>
      <c r="Q24" s="3">
        <f t="shared" si="14"/>
        <v>5626495.5199999996</v>
      </c>
      <c r="R24" s="3">
        <f t="shared" si="14"/>
        <v>5626495.5199999996</v>
      </c>
      <c r="S24" s="3">
        <f t="shared" si="14"/>
        <v>5626495.5199999996</v>
      </c>
      <c r="T24" s="3">
        <f t="shared" si="14"/>
        <v>5626495.5199999996</v>
      </c>
      <c r="U24" s="3">
        <f t="shared" si="14"/>
        <v>5626495.5199999996</v>
      </c>
      <c r="V24" s="3">
        <f t="shared" si="14"/>
        <v>5626495.5199999996</v>
      </c>
      <c r="W24" s="3">
        <f t="shared" si="14"/>
        <v>5626495.5199999996</v>
      </c>
      <c r="X24" s="3">
        <f t="shared" si="14"/>
        <v>5626495.5199999996</v>
      </c>
      <c r="Y24" s="3">
        <f t="shared" si="14"/>
        <v>5626495.5199999996</v>
      </c>
      <c r="Z24" s="3">
        <f t="shared" si="14"/>
        <v>5626495.5199999996</v>
      </c>
      <c r="AA24" s="3">
        <f t="shared" si="14"/>
        <v>5626495.5199999996</v>
      </c>
      <c r="AB24" s="3">
        <f t="shared" si="14"/>
        <v>5626495.5199999996</v>
      </c>
      <c r="AC24" s="3">
        <f t="shared" si="14"/>
        <v>5626495.5199999996</v>
      </c>
      <c r="AD24" s="3">
        <f t="shared" si="14"/>
        <v>5626495.5199999996</v>
      </c>
      <c r="AE24" s="3">
        <f t="shared" si="14"/>
        <v>5626495.5199999996</v>
      </c>
      <c r="AF24" s="3">
        <f t="shared" si="14"/>
        <v>5626495.5199999996</v>
      </c>
      <c r="AG24" s="3">
        <f t="shared" si="14"/>
        <v>5626495.5199999996</v>
      </c>
      <c r="AH24" s="3">
        <f t="shared" si="14"/>
        <v>5626495.5199999996</v>
      </c>
      <c r="AI24" s="3">
        <f t="shared" si="14"/>
        <v>5626495.5199999996</v>
      </c>
      <c r="AJ24" s="3">
        <f t="shared" si="14"/>
        <v>5626495.5199999996</v>
      </c>
      <c r="AK24" s="3">
        <f t="shared" si="14"/>
        <v>5626495.5199999996</v>
      </c>
      <c r="AL24" s="3">
        <f t="shared" si="14"/>
        <v>5626495.5199999996</v>
      </c>
      <c r="AM24" s="3">
        <f t="shared" si="14"/>
        <v>5626495.5199999996</v>
      </c>
      <c r="AN24" s="3">
        <f t="shared" si="14"/>
        <v>5626495.5199999996</v>
      </c>
      <c r="AO24" s="3">
        <f t="shared" si="14"/>
        <v>5626495.5199999996</v>
      </c>
      <c r="AP24" s="3">
        <f t="shared" si="14"/>
        <v>5626495.5199999996</v>
      </c>
      <c r="AQ24" s="3">
        <f t="shared" si="14"/>
        <v>5626495.5199999996</v>
      </c>
      <c r="AR24" s="3">
        <f t="shared" si="14"/>
        <v>5626495.5199999996</v>
      </c>
      <c r="AS24" s="3">
        <f t="shared" si="14"/>
        <v>5626495.5199999996</v>
      </c>
      <c r="AT24" s="3">
        <f t="shared" si="14"/>
        <v>5626495.5199999996</v>
      </c>
      <c r="AU24" s="3">
        <f t="shared" si="14"/>
        <v>5626495.5199999996</v>
      </c>
      <c r="AV24" s="3">
        <f t="shared" si="14"/>
        <v>5626495.5199999996</v>
      </c>
      <c r="AW24" s="3">
        <f t="shared" si="14"/>
        <v>5626495.5199999996</v>
      </c>
      <c r="AX24" s="3">
        <f t="shared" si="14"/>
        <v>5626495.5199999996</v>
      </c>
      <c r="AY24" s="3">
        <f t="shared" si="14"/>
        <v>5626495.5199999996</v>
      </c>
      <c r="AZ24" s="3">
        <f t="shared" si="14"/>
        <v>5626495.5199999996</v>
      </c>
      <c r="BA24" s="3">
        <f t="shared" si="14"/>
        <v>5626495.5199999996</v>
      </c>
      <c r="BB24" s="3">
        <f t="shared" si="14"/>
        <v>5626495.5199999996</v>
      </c>
      <c r="BC24" s="3">
        <f t="shared" si="14"/>
        <v>5626495.5199999996</v>
      </c>
      <c r="BD24" s="3">
        <f t="shared" si="14"/>
        <v>5626495.5199999996</v>
      </c>
      <c r="BE24" s="3">
        <f t="shared" si="14"/>
        <v>5626495.5199999996</v>
      </c>
      <c r="BF24" s="3">
        <f t="shared" si="14"/>
        <v>5626495.5199999996</v>
      </c>
      <c r="BG24" s="3">
        <f t="shared" si="14"/>
        <v>5626495.5199999996</v>
      </c>
      <c r="BH24" s="3">
        <f t="shared" si="14"/>
        <v>5626495.5199999996</v>
      </c>
      <c r="BI24" s="3">
        <f t="shared" si="14"/>
        <v>5626495.5199999996</v>
      </c>
      <c r="BJ24" s="3">
        <f t="shared" si="14"/>
        <v>5626495.5199999996</v>
      </c>
      <c r="BK24" s="3">
        <f t="shared" si="14"/>
        <v>5626495.5199999996</v>
      </c>
      <c r="BL24" s="3">
        <f t="shared" si="14"/>
        <v>5626495.5199999996</v>
      </c>
      <c r="BM24" s="3">
        <f t="shared" si="14"/>
        <v>5626495.5199999996</v>
      </c>
      <c r="BN24" s="3">
        <f t="shared" si="14"/>
        <v>5626495.5199999996</v>
      </c>
      <c r="BO24" s="3">
        <f t="shared" si="14"/>
        <v>5626495.5199999996</v>
      </c>
      <c r="BP24" s="3">
        <f t="shared" si="14"/>
        <v>5626495.5199999996</v>
      </c>
      <c r="BQ24" s="3">
        <f t="shared" ref="BQ24:CH24" si="15">IF(SUM($C$16:$N$16)=0,0,BP24+BQ9)</f>
        <v>5626495.5199999996</v>
      </c>
      <c r="BR24" s="3">
        <f t="shared" si="15"/>
        <v>5626495.5199999996</v>
      </c>
      <c r="BS24" s="3">
        <f t="shared" si="15"/>
        <v>5626495.5199999996</v>
      </c>
      <c r="BT24" s="3">
        <f t="shared" si="15"/>
        <v>5626495.5199999996</v>
      </c>
      <c r="BU24" s="3">
        <f t="shared" si="15"/>
        <v>5626495.5199999996</v>
      </c>
      <c r="BV24" s="3">
        <f t="shared" si="15"/>
        <v>5626495.5199999996</v>
      </c>
      <c r="BW24" s="3">
        <f t="shared" si="15"/>
        <v>5626495.5199999996</v>
      </c>
      <c r="BX24" s="3">
        <f t="shared" si="15"/>
        <v>5626495.5199999996</v>
      </c>
      <c r="BY24" s="3">
        <f t="shared" si="15"/>
        <v>5626495.5199999996</v>
      </c>
      <c r="BZ24" s="3">
        <f t="shared" si="15"/>
        <v>5626495.5199999996</v>
      </c>
      <c r="CA24" s="3">
        <f t="shared" si="15"/>
        <v>5626495.5199999996</v>
      </c>
      <c r="CB24" s="3">
        <f t="shared" si="15"/>
        <v>5626495.5199999996</v>
      </c>
      <c r="CC24" s="3">
        <f t="shared" si="15"/>
        <v>5626495.5199999996</v>
      </c>
      <c r="CD24" s="3">
        <f t="shared" si="15"/>
        <v>5626495.5199999996</v>
      </c>
      <c r="CE24" s="3">
        <f t="shared" si="15"/>
        <v>5626495.5199999996</v>
      </c>
      <c r="CF24" s="3">
        <f t="shared" si="15"/>
        <v>5626495.5199999996</v>
      </c>
      <c r="CG24" s="3">
        <f t="shared" si="15"/>
        <v>5626495.5199999996</v>
      </c>
      <c r="CH24" s="12">
        <f t="shared" si="15"/>
        <v>5626495.5199999996</v>
      </c>
    </row>
    <row r="25" spans="1:88" x14ac:dyDescent="0.3">
      <c r="A25" s="622"/>
      <c r="B25" s="118" t="str">
        <f t="shared" si="4"/>
        <v>Lighting</v>
      </c>
      <c r="C25" s="3">
        <f t="shared" si="4"/>
        <v>782290.42</v>
      </c>
      <c r="D25" s="3">
        <f t="shared" si="7"/>
        <v>3165173.5411499999</v>
      </c>
      <c r="E25" s="3">
        <f t="shared" ref="E25:BP25" si="16">IF(SUM($C$16:$N$16)=0,0,D25+E10)</f>
        <v>7400442.7711499995</v>
      </c>
      <c r="F25" s="3">
        <f t="shared" si="16"/>
        <v>8782661.9511500001</v>
      </c>
      <c r="G25" s="3">
        <f t="shared" si="16"/>
        <v>11134487.72115</v>
      </c>
      <c r="H25" s="3">
        <f t="shared" si="16"/>
        <v>18192177.161150001</v>
      </c>
      <c r="I25" s="3">
        <f t="shared" si="16"/>
        <v>28771691.191150002</v>
      </c>
      <c r="J25" s="3">
        <f t="shared" si="16"/>
        <v>40764237.971150003</v>
      </c>
      <c r="K25" s="3">
        <f t="shared" si="16"/>
        <v>52329148.381150007</v>
      </c>
      <c r="L25" s="3">
        <f t="shared" si="16"/>
        <v>67028068.08115001</v>
      </c>
      <c r="M25" s="3">
        <f t="shared" si="16"/>
        <v>80758329.561150014</v>
      </c>
      <c r="N25" s="3">
        <f t="shared" si="16"/>
        <v>107552048.78115001</v>
      </c>
      <c r="O25" s="3">
        <f t="shared" si="16"/>
        <v>107552048.78115001</v>
      </c>
      <c r="P25" s="3">
        <f t="shared" si="16"/>
        <v>107552048.78115001</v>
      </c>
      <c r="Q25" s="3">
        <f t="shared" si="16"/>
        <v>107552048.78115001</v>
      </c>
      <c r="R25" s="3">
        <f t="shared" si="16"/>
        <v>107552048.78115001</v>
      </c>
      <c r="S25" s="3">
        <f t="shared" si="16"/>
        <v>107552048.78115001</v>
      </c>
      <c r="T25" s="3">
        <f t="shared" si="16"/>
        <v>107552048.78115001</v>
      </c>
      <c r="U25" s="3">
        <f t="shared" si="16"/>
        <v>107552048.78115001</v>
      </c>
      <c r="V25" s="3">
        <f t="shared" si="16"/>
        <v>107552048.78115001</v>
      </c>
      <c r="W25" s="3">
        <f t="shared" si="16"/>
        <v>107552048.78115001</v>
      </c>
      <c r="X25" s="3">
        <f t="shared" si="16"/>
        <v>107552048.78115001</v>
      </c>
      <c r="Y25" s="3">
        <f t="shared" si="16"/>
        <v>107552048.78115001</v>
      </c>
      <c r="Z25" s="3">
        <f t="shared" si="16"/>
        <v>107552048.78115001</v>
      </c>
      <c r="AA25" s="3">
        <f t="shared" si="16"/>
        <v>107552048.78115001</v>
      </c>
      <c r="AB25" s="3">
        <f t="shared" si="16"/>
        <v>107552048.78115001</v>
      </c>
      <c r="AC25" s="3">
        <f t="shared" si="16"/>
        <v>107552048.78115001</v>
      </c>
      <c r="AD25" s="3">
        <f t="shared" si="16"/>
        <v>107552048.78115001</v>
      </c>
      <c r="AE25" s="3">
        <f t="shared" si="16"/>
        <v>107552048.78115001</v>
      </c>
      <c r="AF25" s="3">
        <f t="shared" si="16"/>
        <v>107552048.78115001</v>
      </c>
      <c r="AG25" s="3">
        <f t="shared" si="16"/>
        <v>107552048.78115001</v>
      </c>
      <c r="AH25" s="3">
        <f t="shared" si="16"/>
        <v>107552048.78115001</v>
      </c>
      <c r="AI25" s="3">
        <f t="shared" si="16"/>
        <v>107552048.78115001</v>
      </c>
      <c r="AJ25" s="3">
        <f t="shared" si="16"/>
        <v>107552048.78115001</v>
      </c>
      <c r="AK25" s="3">
        <f t="shared" si="16"/>
        <v>107552048.78115001</v>
      </c>
      <c r="AL25" s="3">
        <f t="shared" si="16"/>
        <v>107552048.78115001</v>
      </c>
      <c r="AM25" s="3">
        <f t="shared" si="16"/>
        <v>107552048.78115001</v>
      </c>
      <c r="AN25" s="3">
        <f t="shared" si="16"/>
        <v>107552048.78115001</v>
      </c>
      <c r="AO25" s="3">
        <f t="shared" si="16"/>
        <v>107552048.78115001</v>
      </c>
      <c r="AP25" s="3">
        <f t="shared" si="16"/>
        <v>107552048.78115001</v>
      </c>
      <c r="AQ25" s="3">
        <f t="shared" si="16"/>
        <v>107552048.78115001</v>
      </c>
      <c r="AR25" s="3">
        <f t="shared" si="16"/>
        <v>107552048.78115001</v>
      </c>
      <c r="AS25" s="3">
        <f t="shared" si="16"/>
        <v>107552048.78115001</v>
      </c>
      <c r="AT25" s="3">
        <f t="shared" si="16"/>
        <v>107552048.78115001</v>
      </c>
      <c r="AU25" s="3">
        <f t="shared" si="16"/>
        <v>107552048.78115001</v>
      </c>
      <c r="AV25" s="3">
        <f t="shared" si="16"/>
        <v>107552048.78115001</v>
      </c>
      <c r="AW25" s="3">
        <f t="shared" si="16"/>
        <v>107552048.78115001</v>
      </c>
      <c r="AX25" s="3">
        <f t="shared" si="16"/>
        <v>107552048.78115001</v>
      </c>
      <c r="AY25" s="3">
        <f t="shared" si="16"/>
        <v>107552048.78115001</v>
      </c>
      <c r="AZ25" s="3">
        <f t="shared" si="16"/>
        <v>107552048.78115001</v>
      </c>
      <c r="BA25" s="3">
        <f t="shared" si="16"/>
        <v>107552048.78115001</v>
      </c>
      <c r="BB25" s="3">
        <f t="shared" si="16"/>
        <v>107552048.78115001</v>
      </c>
      <c r="BC25" s="3">
        <f t="shared" si="16"/>
        <v>107552048.78115001</v>
      </c>
      <c r="BD25" s="3">
        <f t="shared" si="16"/>
        <v>107552048.78115001</v>
      </c>
      <c r="BE25" s="3">
        <f t="shared" si="16"/>
        <v>107552048.78115001</v>
      </c>
      <c r="BF25" s="3">
        <f t="shared" si="16"/>
        <v>107552048.78115001</v>
      </c>
      <c r="BG25" s="3">
        <f t="shared" si="16"/>
        <v>107552048.78115001</v>
      </c>
      <c r="BH25" s="3">
        <f t="shared" si="16"/>
        <v>107552048.78115001</v>
      </c>
      <c r="BI25" s="3">
        <f t="shared" si="16"/>
        <v>107552048.78115001</v>
      </c>
      <c r="BJ25" s="3">
        <f t="shared" si="16"/>
        <v>107552048.78115001</v>
      </c>
      <c r="BK25" s="3">
        <f t="shared" si="16"/>
        <v>107552048.78115001</v>
      </c>
      <c r="BL25" s="3">
        <f t="shared" si="16"/>
        <v>107552048.78115001</v>
      </c>
      <c r="BM25" s="3">
        <f t="shared" si="16"/>
        <v>107552048.78115001</v>
      </c>
      <c r="BN25" s="3">
        <f t="shared" si="16"/>
        <v>107552048.78115001</v>
      </c>
      <c r="BO25" s="3">
        <f t="shared" si="16"/>
        <v>107552048.78115001</v>
      </c>
      <c r="BP25" s="3">
        <f t="shared" si="16"/>
        <v>107552048.78115001</v>
      </c>
      <c r="BQ25" s="3">
        <f t="shared" ref="BQ25:CH25" si="17">IF(SUM($C$16:$N$16)=0,0,BP25+BQ10)</f>
        <v>107552048.78115001</v>
      </c>
      <c r="BR25" s="3">
        <f t="shared" si="17"/>
        <v>107552048.78115001</v>
      </c>
      <c r="BS25" s="3">
        <f t="shared" si="17"/>
        <v>107552048.78115001</v>
      </c>
      <c r="BT25" s="3">
        <f t="shared" si="17"/>
        <v>107552048.78115001</v>
      </c>
      <c r="BU25" s="3">
        <f t="shared" si="17"/>
        <v>107552048.78115001</v>
      </c>
      <c r="BV25" s="3">
        <f t="shared" si="17"/>
        <v>107552048.78115001</v>
      </c>
      <c r="BW25" s="3">
        <f t="shared" si="17"/>
        <v>107552048.78115001</v>
      </c>
      <c r="BX25" s="3">
        <f t="shared" si="17"/>
        <v>107552048.78115001</v>
      </c>
      <c r="BY25" s="3">
        <f t="shared" si="17"/>
        <v>107552048.78115001</v>
      </c>
      <c r="BZ25" s="3">
        <f t="shared" si="17"/>
        <v>107552048.78115001</v>
      </c>
      <c r="CA25" s="3">
        <f t="shared" si="17"/>
        <v>107552048.78115001</v>
      </c>
      <c r="CB25" s="3">
        <f t="shared" si="17"/>
        <v>107552048.78115001</v>
      </c>
      <c r="CC25" s="3">
        <f t="shared" si="17"/>
        <v>107552048.78115001</v>
      </c>
      <c r="CD25" s="3">
        <f t="shared" si="17"/>
        <v>107552048.78115001</v>
      </c>
      <c r="CE25" s="3">
        <f t="shared" si="17"/>
        <v>107552048.78115001</v>
      </c>
      <c r="CF25" s="3">
        <f t="shared" si="17"/>
        <v>107552048.78115001</v>
      </c>
      <c r="CG25" s="3">
        <f t="shared" si="17"/>
        <v>107552048.78115001</v>
      </c>
      <c r="CH25" s="12">
        <f t="shared" si="17"/>
        <v>107552048.78115001</v>
      </c>
    </row>
    <row r="26" spans="1:88" x14ac:dyDescent="0.3">
      <c r="A26" s="622"/>
      <c r="B26" s="118" t="str">
        <f t="shared" si="4"/>
        <v>Miscellaneous</v>
      </c>
      <c r="C26" s="3">
        <f t="shared" si="4"/>
        <v>0</v>
      </c>
      <c r="D26" s="3">
        <f t="shared" si="7"/>
        <v>324</v>
      </c>
      <c r="E26" s="3">
        <f t="shared" ref="E26:BP26" si="18">IF(SUM($C$16:$N$16)=0,0,D26+E11)</f>
        <v>324</v>
      </c>
      <c r="F26" s="3">
        <f t="shared" si="18"/>
        <v>0</v>
      </c>
      <c r="G26" s="3">
        <f t="shared" si="18"/>
        <v>0</v>
      </c>
      <c r="H26" s="3">
        <f t="shared" si="18"/>
        <v>20408.400000000001</v>
      </c>
      <c r="I26" s="3">
        <f t="shared" si="18"/>
        <v>60404.94</v>
      </c>
      <c r="J26" s="3">
        <f t="shared" si="18"/>
        <v>92005.92</v>
      </c>
      <c r="K26" s="3">
        <f t="shared" si="18"/>
        <v>103372.73999999999</v>
      </c>
      <c r="L26" s="3">
        <f t="shared" si="18"/>
        <v>115568.63999999998</v>
      </c>
      <c r="M26" s="3">
        <f t="shared" si="18"/>
        <v>121886.09999999999</v>
      </c>
      <c r="N26" s="3">
        <f t="shared" si="18"/>
        <v>224322.3</v>
      </c>
      <c r="O26" s="3">
        <f t="shared" si="18"/>
        <v>224322.3</v>
      </c>
      <c r="P26" s="3">
        <f t="shared" si="18"/>
        <v>224322.3</v>
      </c>
      <c r="Q26" s="3">
        <f t="shared" si="18"/>
        <v>224322.3</v>
      </c>
      <c r="R26" s="3">
        <f t="shared" si="18"/>
        <v>224322.3</v>
      </c>
      <c r="S26" s="3">
        <f t="shared" si="18"/>
        <v>224322.3</v>
      </c>
      <c r="T26" s="3">
        <f t="shared" si="18"/>
        <v>224322.3</v>
      </c>
      <c r="U26" s="3">
        <f t="shared" si="18"/>
        <v>224322.3</v>
      </c>
      <c r="V26" s="3">
        <f t="shared" si="18"/>
        <v>224322.3</v>
      </c>
      <c r="W26" s="3">
        <f t="shared" si="18"/>
        <v>224322.3</v>
      </c>
      <c r="X26" s="3">
        <f t="shared" si="18"/>
        <v>224322.3</v>
      </c>
      <c r="Y26" s="3">
        <f t="shared" si="18"/>
        <v>224322.3</v>
      </c>
      <c r="Z26" s="3">
        <f t="shared" si="18"/>
        <v>224322.3</v>
      </c>
      <c r="AA26" s="3">
        <f t="shared" si="18"/>
        <v>224322.3</v>
      </c>
      <c r="AB26" s="3">
        <f t="shared" si="18"/>
        <v>224322.3</v>
      </c>
      <c r="AC26" s="3">
        <f t="shared" si="18"/>
        <v>224322.3</v>
      </c>
      <c r="AD26" s="3">
        <f t="shared" si="18"/>
        <v>224322.3</v>
      </c>
      <c r="AE26" s="3">
        <f t="shared" si="18"/>
        <v>224322.3</v>
      </c>
      <c r="AF26" s="3">
        <f t="shared" si="18"/>
        <v>224322.3</v>
      </c>
      <c r="AG26" s="3">
        <f t="shared" si="18"/>
        <v>224322.3</v>
      </c>
      <c r="AH26" s="3">
        <f t="shared" si="18"/>
        <v>224322.3</v>
      </c>
      <c r="AI26" s="3">
        <f t="shared" si="18"/>
        <v>224322.3</v>
      </c>
      <c r="AJ26" s="3">
        <f t="shared" si="18"/>
        <v>224322.3</v>
      </c>
      <c r="AK26" s="3">
        <f t="shared" si="18"/>
        <v>224322.3</v>
      </c>
      <c r="AL26" s="3">
        <f t="shared" si="18"/>
        <v>224322.3</v>
      </c>
      <c r="AM26" s="3">
        <f t="shared" si="18"/>
        <v>224322.3</v>
      </c>
      <c r="AN26" s="3">
        <f t="shared" si="18"/>
        <v>224322.3</v>
      </c>
      <c r="AO26" s="3">
        <f t="shared" si="18"/>
        <v>224322.3</v>
      </c>
      <c r="AP26" s="3">
        <f t="shared" si="18"/>
        <v>224322.3</v>
      </c>
      <c r="AQ26" s="3">
        <f t="shared" si="18"/>
        <v>224322.3</v>
      </c>
      <c r="AR26" s="3">
        <f t="shared" si="18"/>
        <v>224322.3</v>
      </c>
      <c r="AS26" s="3">
        <f t="shared" si="18"/>
        <v>224322.3</v>
      </c>
      <c r="AT26" s="3">
        <f t="shared" si="18"/>
        <v>224322.3</v>
      </c>
      <c r="AU26" s="3">
        <f t="shared" si="18"/>
        <v>224322.3</v>
      </c>
      <c r="AV26" s="3">
        <f t="shared" si="18"/>
        <v>224322.3</v>
      </c>
      <c r="AW26" s="3">
        <f t="shared" si="18"/>
        <v>224322.3</v>
      </c>
      <c r="AX26" s="3">
        <f t="shared" si="18"/>
        <v>224322.3</v>
      </c>
      <c r="AY26" s="3">
        <f t="shared" si="18"/>
        <v>224322.3</v>
      </c>
      <c r="AZ26" s="3">
        <f t="shared" si="18"/>
        <v>224322.3</v>
      </c>
      <c r="BA26" s="3">
        <f t="shared" si="18"/>
        <v>224322.3</v>
      </c>
      <c r="BB26" s="3">
        <f t="shared" si="18"/>
        <v>224322.3</v>
      </c>
      <c r="BC26" s="3">
        <f t="shared" si="18"/>
        <v>224322.3</v>
      </c>
      <c r="BD26" s="3">
        <f t="shared" si="18"/>
        <v>224322.3</v>
      </c>
      <c r="BE26" s="3">
        <f t="shared" si="18"/>
        <v>224322.3</v>
      </c>
      <c r="BF26" s="3">
        <f t="shared" si="18"/>
        <v>224322.3</v>
      </c>
      <c r="BG26" s="3">
        <f t="shared" si="18"/>
        <v>224322.3</v>
      </c>
      <c r="BH26" s="3">
        <f t="shared" si="18"/>
        <v>224322.3</v>
      </c>
      <c r="BI26" s="3">
        <f t="shared" si="18"/>
        <v>224322.3</v>
      </c>
      <c r="BJ26" s="3">
        <f t="shared" si="18"/>
        <v>224322.3</v>
      </c>
      <c r="BK26" s="3">
        <f t="shared" si="18"/>
        <v>224322.3</v>
      </c>
      <c r="BL26" s="3">
        <f t="shared" si="18"/>
        <v>224322.3</v>
      </c>
      <c r="BM26" s="3">
        <f t="shared" si="18"/>
        <v>224322.3</v>
      </c>
      <c r="BN26" s="3">
        <f t="shared" si="18"/>
        <v>224322.3</v>
      </c>
      <c r="BO26" s="3">
        <f t="shared" si="18"/>
        <v>224322.3</v>
      </c>
      <c r="BP26" s="3">
        <f t="shared" si="18"/>
        <v>224322.3</v>
      </c>
      <c r="BQ26" s="3">
        <f t="shared" ref="BQ26:CH26" si="19">IF(SUM($C$16:$N$16)=0,0,BP26+BQ11)</f>
        <v>224322.3</v>
      </c>
      <c r="BR26" s="3">
        <f t="shared" si="19"/>
        <v>224322.3</v>
      </c>
      <c r="BS26" s="3">
        <f t="shared" si="19"/>
        <v>224322.3</v>
      </c>
      <c r="BT26" s="3">
        <f t="shared" si="19"/>
        <v>224322.3</v>
      </c>
      <c r="BU26" s="3">
        <f t="shared" si="19"/>
        <v>224322.3</v>
      </c>
      <c r="BV26" s="3">
        <f t="shared" si="19"/>
        <v>224322.3</v>
      </c>
      <c r="BW26" s="3">
        <f t="shared" si="19"/>
        <v>224322.3</v>
      </c>
      <c r="BX26" s="3">
        <f t="shared" si="19"/>
        <v>224322.3</v>
      </c>
      <c r="BY26" s="3">
        <f t="shared" si="19"/>
        <v>224322.3</v>
      </c>
      <c r="BZ26" s="3">
        <f t="shared" si="19"/>
        <v>224322.3</v>
      </c>
      <c r="CA26" s="3">
        <f t="shared" si="19"/>
        <v>224322.3</v>
      </c>
      <c r="CB26" s="3">
        <f t="shared" si="19"/>
        <v>224322.3</v>
      </c>
      <c r="CC26" s="3">
        <f t="shared" si="19"/>
        <v>224322.3</v>
      </c>
      <c r="CD26" s="3">
        <f t="shared" si="19"/>
        <v>224322.3</v>
      </c>
      <c r="CE26" s="3">
        <f t="shared" si="19"/>
        <v>224322.3</v>
      </c>
      <c r="CF26" s="3">
        <f t="shared" si="19"/>
        <v>224322.3</v>
      </c>
      <c r="CG26" s="3">
        <f t="shared" si="19"/>
        <v>224322.3</v>
      </c>
      <c r="CH26" s="12">
        <f t="shared" si="19"/>
        <v>224322.3</v>
      </c>
    </row>
    <row r="27" spans="1:88" x14ac:dyDescent="0.3">
      <c r="A27" s="622"/>
      <c r="B27" s="118" t="str">
        <f t="shared" si="4"/>
        <v>Pool Spa</v>
      </c>
      <c r="C27" s="3">
        <f t="shared" si="4"/>
        <v>16422.8</v>
      </c>
      <c r="D27" s="3">
        <f t="shared" si="7"/>
        <v>24634.199999999997</v>
      </c>
      <c r="E27" s="3">
        <f t="shared" ref="E27:BP27" si="20">IF(SUM($C$16:$N$16)=0,0,D27+E12)</f>
        <v>56467.319999999992</v>
      </c>
      <c r="F27" s="3">
        <f t="shared" si="20"/>
        <v>101630.01999999999</v>
      </c>
      <c r="G27" s="3">
        <f t="shared" si="20"/>
        <v>286133.40000000002</v>
      </c>
      <c r="H27" s="3">
        <f t="shared" si="20"/>
        <v>631012.19999999995</v>
      </c>
      <c r="I27" s="3">
        <f t="shared" si="20"/>
        <v>856825.7</v>
      </c>
      <c r="J27" s="3">
        <f t="shared" si="20"/>
        <v>1108622.67</v>
      </c>
      <c r="K27" s="3">
        <f t="shared" si="20"/>
        <v>1234296.98</v>
      </c>
      <c r="L27" s="3">
        <f t="shared" si="20"/>
        <v>1312305.28</v>
      </c>
      <c r="M27" s="3">
        <f t="shared" si="20"/>
        <v>1371837.93</v>
      </c>
      <c r="N27" s="3">
        <f t="shared" si="20"/>
        <v>1435476.28</v>
      </c>
      <c r="O27" s="3">
        <f t="shared" si="20"/>
        <v>1435476.28</v>
      </c>
      <c r="P27" s="3">
        <f t="shared" si="20"/>
        <v>1435476.28</v>
      </c>
      <c r="Q27" s="3">
        <f t="shared" si="20"/>
        <v>1435476.28</v>
      </c>
      <c r="R27" s="3">
        <f t="shared" si="20"/>
        <v>1435476.28</v>
      </c>
      <c r="S27" s="3">
        <f t="shared" si="20"/>
        <v>1435476.28</v>
      </c>
      <c r="T27" s="3">
        <f t="shared" si="20"/>
        <v>1435476.28</v>
      </c>
      <c r="U27" s="3">
        <f t="shared" si="20"/>
        <v>1435476.28</v>
      </c>
      <c r="V27" s="3">
        <f t="shared" si="20"/>
        <v>1435476.28</v>
      </c>
      <c r="W27" s="3">
        <f t="shared" si="20"/>
        <v>1435476.28</v>
      </c>
      <c r="X27" s="3">
        <f t="shared" si="20"/>
        <v>1435476.28</v>
      </c>
      <c r="Y27" s="3">
        <f t="shared" si="20"/>
        <v>1435476.28</v>
      </c>
      <c r="Z27" s="3">
        <f t="shared" si="20"/>
        <v>1435476.28</v>
      </c>
      <c r="AA27" s="3">
        <f t="shared" si="20"/>
        <v>1435476.28</v>
      </c>
      <c r="AB27" s="3">
        <f t="shared" si="20"/>
        <v>1435476.28</v>
      </c>
      <c r="AC27" s="3">
        <f t="shared" si="20"/>
        <v>1435476.28</v>
      </c>
      <c r="AD27" s="3">
        <f t="shared" si="20"/>
        <v>1435476.28</v>
      </c>
      <c r="AE27" s="3">
        <f t="shared" si="20"/>
        <v>1435476.28</v>
      </c>
      <c r="AF27" s="3">
        <f t="shared" si="20"/>
        <v>1435476.28</v>
      </c>
      <c r="AG27" s="3">
        <f t="shared" si="20"/>
        <v>1435476.28</v>
      </c>
      <c r="AH27" s="3">
        <f t="shared" si="20"/>
        <v>1435476.28</v>
      </c>
      <c r="AI27" s="3">
        <f t="shared" si="20"/>
        <v>1435476.28</v>
      </c>
      <c r="AJ27" s="3">
        <f t="shared" si="20"/>
        <v>1435476.28</v>
      </c>
      <c r="AK27" s="3">
        <f t="shared" si="20"/>
        <v>1435476.28</v>
      </c>
      <c r="AL27" s="3">
        <f t="shared" si="20"/>
        <v>1435476.28</v>
      </c>
      <c r="AM27" s="3">
        <f t="shared" si="20"/>
        <v>1435476.28</v>
      </c>
      <c r="AN27" s="3">
        <f t="shared" si="20"/>
        <v>1435476.28</v>
      </c>
      <c r="AO27" s="3">
        <f t="shared" si="20"/>
        <v>1435476.28</v>
      </c>
      <c r="AP27" s="3">
        <f t="shared" si="20"/>
        <v>1435476.28</v>
      </c>
      <c r="AQ27" s="3">
        <f t="shared" si="20"/>
        <v>1435476.28</v>
      </c>
      <c r="AR27" s="3">
        <f t="shared" si="20"/>
        <v>1435476.28</v>
      </c>
      <c r="AS27" s="3">
        <f t="shared" si="20"/>
        <v>1435476.28</v>
      </c>
      <c r="AT27" s="3">
        <f t="shared" si="20"/>
        <v>1435476.28</v>
      </c>
      <c r="AU27" s="3">
        <f t="shared" si="20"/>
        <v>1435476.28</v>
      </c>
      <c r="AV27" s="3">
        <f t="shared" si="20"/>
        <v>1435476.28</v>
      </c>
      <c r="AW27" s="3">
        <f t="shared" si="20"/>
        <v>1435476.28</v>
      </c>
      <c r="AX27" s="3">
        <f t="shared" si="20"/>
        <v>1435476.28</v>
      </c>
      <c r="AY27" s="3">
        <f t="shared" si="20"/>
        <v>1435476.28</v>
      </c>
      <c r="AZ27" s="3">
        <f t="shared" si="20"/>
        <v>1435476.28</v>
      </c>
      <c r="BA27" s="3">
        <f t="shared" si="20"/>
        <v>1435476.28</v>
      </c>
      <c r="BB27" s="3">
        <f t="shared" si="20"/>
        <v>1435476.28</v>
      </c>
      <c r="BC27" s="3">
        <f t="shared" si="20"/>
        <v>1435476.28</v>
      </c>
      <c r="BD27" s="3">
        <f t="shared" si="20"/>
        <v>1435476.28</v>
      </c>
      <c r="BE27" s="3">
        <f t="shared" si="20"/>
        <v>1435476.28</v>
      </c>
      <c r="BF27" s="3">
        <f t="shared" si="20"/>
        <v>1435476.28</v>
      </c>
      <c r="BG27" s="3">
        <f t="shared" si="20"/>
        <v>1435476.28</v>
      </c>
      <c r="BH27" s="3">
        <f t="shared" si="20"/>
        <v>1435476.28</v>
      </c>
      <c r="BI27" s="3">
        <f t="shared" si="20"/>
        <v>1435476.28</v>
      </c>
      <c r="BJ27" s="3">
        <f t="shared" si="20"/>
        <v>1435476.28</v>
      </c>
      <c r="BK27" s="3">
        <f t="shared" si="20"/>
        <v>1435476.28</v>
      </c>
      <c r="BL27" s="3">
        <f t="shared" si="20"/>
        <v>1435476.28</v>
      </c>
      <c r="BM27" s="3">
        <f t="shared" si="20"/>
        <v>1435476.28</v>
      </c>
      <c r="BN27" s="3">
        <f t="shared" si="20"/>
        <v>1435476.28</v>
      </c>
      <c r="BO27" s="3">
        <f t="shared" si="20"/>
        <v>1435476.28</v>
      </c>
      <c r="BP27" s="3">
        <f t="shared" si="20"/>
        <v>1435476.28</v>
      </c>
      <c r="BQ27" s="3">
        <f t="shared" ref="BQ27:CH27" si="21">IF(SUM($C$16:$N$16)=0,0,BP27+BQ12)</f>
        <v>1435476.28</v>
      </c>
      <c r="BR27" s="3">
        <f t="shared" si="21"/>
        <v>1435476.28</v>
      </c>
      <c r="BS27" s="3">
        <f t="shared" si="21"/>
        <v>1435476.28</v>
      </c>
      <c r="BT27" s="3">
        <f t="shared" si="21"/>
        <v>1435476.28</v>
      </c>
      <c r="BU27" s="3">
        <f t="shared" si="21"/>
        <v>1435476.28</v>
      </c>
      <c r="BV27" s="3">
        <f t="shared" si="21"/>
        <v>1435476.28</v>
      </c>
      <c r="BW27" s="3">
        <f t="shared" si="21"/>
        <v>1435476.28</v>
      </c>
      <c r="BX27" s="3">
        <f t="shared" si="21"/>
        <v>1435476.28</v>
      </c>
      <c r="BY27" s="3">
        <f t="shared" si="21"/>
        <v>1435476.28</v>
      </c>
      <c r="BZ27" s="3">
        <f t="shared" si="21"/>
        <v>1435476.28</v>
      </c>
      <c r="CA27" s="3">
        <f t="shared" si="21"/>
        <v>1435476.28</v>
      </c>
      <c r="CB27" s="3">
        <f t="shared" si="21"/>
        <v>1435476.28</v>
      </c>
      <c r="CC27" s="3">
        <f t="shared" si="21"/>
        <v>1435476.28</v>
      </c>
      <c r="CD27" s="3">
        <f t="shared" si="21"/>
        <v>1435476.28</v>
      </c>
      <c r="CE27" s="3">
        <f t="shared" si="21"/>
        <v>1435476.28</v>
      </c>
      <c r="CF27" s="3">
        <f t="shared" si="21"/>
        <v>1435476.28</v>
      </c>
      <c r="CG27" s="3">
        <f t="shared" si="21"/>
        <v>1435476.28</v>
      </c>
      <c r="CH27" s="12">
        <f t="shared" si="21"/>
        <v>1435476.28</v>
      </c>
    </row>
    <row r="28" spans="1:88" x14ac:dyDescent="0.3">
      <c r="A28" s="622"/>
      <c r="B28" s="118" t="str">
        <f t="shared" si="4"/>
        <v>Refrigeration</v>
      </c>
      <c r="C28" s="3">
        <f t="shared" si="4"/>
        <v>0</v>
      </c>
      <c r="D28" s="3">
        <f t="shared" si="7"/>
        <v>0</v>
      </c>
      <c r="E28" s="3">
        <f t="shared" ref="E28:BP28" si="22">IF(SUM($C$16:$N$16)=0,0,D28+E13)</f>
        <v>0</v>
      </c>
      <c r="F28" s="3">
        <f t="shared" si="22"/>
        <v>0</v>
      </c>
      <c r="G28" s="3">
        <f t="shared" si="22"/>
        <v>0</v>
      </c>
      <c r="H28" s="3">
        <f t="shared" si="22"/>
        <v>0</v>
      </c>
      <c r="I28" s="3">
        <f t="shared" si="22"/>
        <v>108611.09</v>
      </c>
      <c r="J28" s="3">
        <f t="shared" si="22"/>
        <v>204360.01</v>
      </c>
      <c r="K28" s="3">
        <f t="shared" si="22"/>
        <v>263439.53000000003</v>
      </c>
      <c r="L28" s="3">
        <f t="shared" si="22"/>
        <v>301299.29000000004</v>
      </c>
      <c r="M28" s="3">
        <f t="shared" si="22"/>
        <v>301299.29000000004</v>
      </c>
      <c r="N28" s="3">
        <f t="shared" si="22"/>
        <v>444975.92000000004</v>
      </c>
      <c r="O28" s="3">
        <f t="shared" si="22"/>
        <v>444975.92000000004</v>
      </c>
      <c r="P28" s="3">
        <f t="shared" si="22"/>
        <v>444975.92000000004</v>
      </c>
      <c r="Q28" s="3">
        <f t="shared" si="22"/>
        <v>444975.92000000004</v>
      </c>
      <c r="R28" s="3">
        <f t="shared" si="22"/>
        <v>444975.92000000004</v>
      </c>
      <c r="S28" s="3">
        <f t="shared" si="22"/>
        <v>444975.92000000004</v>
      </c>
      <c r="T28" s="3">
        <f t="shared" si="22"/>
        <v>444975.92000000004</v>
      </c>
      <c r="U28" s="3">
        <f t="shared" si="22"/>
        <v>444975.92000000004</v>
      </c>
      <c r="V28" s="3">
        <f t="shared" si="22"/>
        <v>444975.92000000004</v>
      </c>
      <c r="W28" s="3">
        <f t="shared" si="22"/>
        <v>444975.92000000004</v>
      </c>
      <c r="X28" s="3">
        <f t="shared" si="22"/>
        <v>444975.92000000004</v>
      </c>
      <c r="Y28" s="3">
        <f t="shared" si="22"/>
        <v>444975.92000000004</v>
      </c>
      <c r="Z28" s="3">
        <f t="shared" si="22"/>
        <v>444975.92000000004</v>
      </c>
      <c r="AA28" s="3">
        <f t="shared" si="22"/>
        <v>444975.92000000004</v>
      </c>
      <c r="AB28" s="3">
        <f t="shared" si="22"/>
        <v>444975.92000000004</v>
      </c>
      <c r="AC28" s="3">
        <f t="shared" si="22"/>
        <v>444975.92000000004</v>
      </c>
      <c r="AD28" s="3">
        <f t="shared" si="22"/>
        <v>444975.92000000004</v>
      </c>
      <c r="AE28" s="3">
        <f t="shared" si="22"/>
        <v>444975.92000000004</v>
      </c>
      <c r="AF28" s="3">
        <f t="shared" si="22"/>
        <v>444975.92000000004</v>
      </c>
      <c r="AG28" s="3">
        <f t="shared" si="22"/>
        <v>444975.92000000004</v>
      </c>
      <c r="AH28" s="3">
        <f t="shared" si="22"/>
        <v>444975.92000000004</v>
      </c>
      <c r="AI28" s="3">
        <f t="shared" si="22"/>
        <v>444975.92000000004</v>
      </c>
      <c r="AJ28" s="3">
        <f t="shared" si="22"/>
        <v>444975.92000000004</v>
      </c>
      <c r="AK28" s="3">
        <f t="shared" si="22"/>
        <v>444975.92000000004</v>
      </c>
      <c r="AL28" s="3">
        <f t="shared" si="22"/>
        <v>444975.92000000004</v>
      </c>
      <c r="AM28" s="3">
        <f t="shared" si="22"/>
        <v>444975.92000000004</v>
      </c>
      <c r="AN28" s="3">
        <f t="shared" si="22"/>
        <v>444975.92000000004</v>
      </c>
      <c r="AO28" s="3">
        <f t="shared" si="22"/>
        <v>444975.92000000004</v>
      </c>
      <c r="AP28" s="3">
        <f t="shared" si="22"/>
        <v>444975.92000000004</v>
      </c>
      <c r="AQ28" s="3">
        <f t="shared" si="22"/>
        <v>444975.92000000004</v>
      </c>
      <c r="AR28" s="3">
        <f t="shared" si="22"/>
        <v>444975.92000000004</v>
      </c>
      <c r="AS28" s="3">
        <f t="shared" si="22"/>
        <v>444975.92000000004</v>
      </c>
      <c r="AT28" s="3">
        <f t="shared" si="22"/>
        <v>444975.92000000004</v>
      </c>
      <c r="AU28" s="3">
        <f t="shared" si="22"/>
        <v>444975.92000000004</v>
      </c>
      <c r="AV28" s="3">
        <f t="shared" si="22"/>
        <v>444975.92000000004</v>
      </c>
      <c r="AW28" s="3">
        <f t="shared" si="22"/>
        <v>444975.92000000004</v>
      </c>
      <c r="AX28" s="3">
        <f t="shared" si="22"/>
        <v>444975.92000000004</v>
      </c>
      <c r="AY28" s="3">
        <f t="shared" si="22"/>
        <v>444975.92000000004</v>
      </c>
      <c r="AZ28" s="3">
        <f t="shared" si="22"/>
        <v>444975.92000000004</v>
      </c>
      <c r="BA28" s="3">
        <f t="shared" si="22"/>
        <v>444975.92000000004</v>
      </c>
      <c r="BB28" s="3">
        <f t="shared" si="22"/>
        <v>444975.92000000004</v>
      </c>
      <c r="BC28" s="3">
        <f t="shared" si="22"/>
        <v>444975.92000000004</v>
      </c>
      <c r="BD28" s="3">
        <f t="shared" si="22"/>
        <v>444975.92000000004</v>
      </c>
      <c r="BE28" s="3">
        <f t="shared" si="22"/>
        <v>444975.92000000004</v>
      </c>
      <c r="BF28" s="3">
        <f t="shared" si="22"/>
        <v>444975.92000000004</v>
      </c>
      <c r="BG28" s="3">
        <f t="shared" si="22"/>
        <v>444975.92000000004</v>
      </c>
      <c r="BH28" s="3">
        <f t="shared" si="22"/>
        <v>444975.92000000004</v>
      </c>
      <c r="BI28" s="3">
        <f t="shared" si="22"/>
        <v>444975.92000000004</v>
      </c>
      <c r="BJ28" s="3">
        <f t="shared" si="22"/>
        <v>444975.92000000004</v>
      </c>
      <c r="BK28" s="3">
        <f t="shared" si="22"/>
        <v>444975.92000000004</v>
      </c>
      <c r="BL28" s="3">
        <f t="shared" si="22"/>
        <v>444975.92000000004</v>
      </c>
      <c r="BM28" s="3">
        <f t="shared" si="22"/>
        <v>444975.92000000004</v>
      </c>
      <c r="BN28" s="3">
        <f t="shared" si="22"/>
        <v>444975.92000000004</v>
      </c>
      <c r="BO28" s="3">
        <f t="shared" si="22"/>
        <v>444975.92000000004</v>
      </c>
      <c r="BP28" s="3">
        <f t="shared" si="22"/>
        <v>444975.92000000004</v>
      </c>
      <c r="BQ28" s="3">
        <f t="shared" ref="BQ28:CH28" si="23">IF(SUM($C$16:$N$16)=0,0,BP28+BQ13)</f>
        <v>444975.92000000004</v>
      </c>
      <c r="BR28" s="3">
        <f t="shared" si="23"/>
        <v>444975.92000000004</v>
      </c>
      <c r="BS28" s="3">
        <f t="shared" si="23"/>
        <v>444975.92000000004</v>
      </c>
      <c r="BT28" s="3">
        <f t="shared" si="23"/>
        <v>444975.92000000004</v>
      </c>
      <c r="BU28" s="3">
        <f t="shared" si="23"/>
        <v>444975.92000000004</v>
      </c>
      <c r="BV28" s="3">
        <f t="shared" si="23"/>
        <v>444975.92000000004</v>
      </c>
      <c r="BW28" s="3">
        <f t="shared" si="23"/>
        <v>444975.92000000004</v>
      </c>
      <c r="BX28" s="3">
        <f t="shared" si="23"/>
        <v>444975.92000000004</v>
      </c>
      <c r="BY28" s="3">
        <f t="shared" si="23"/>
        <v>444975.92000000004</v>
      </c>
      <c r="BZ28" s="3">
        <f t="shared" si="23"/>
        <v>444975.92000000004</v>
      </c>
      <c r="CA28" s="3">
        <f t="shared" si="23"/>
        <v>444975.92000000004</v>
      </c>
      <c r="CB28" s="3">
        <f t="shared" si="23"/>
        <v>444975.92000000004</v>
      </c>
      <c r="CC28" s="3">
        <f t="shared" si="23"/>
        <v>444975.92000000004</v>
      </c>
      <c r="CD28" s="3">
        <f t="shared" si="23"/>
        <v>444975.92000000004</v>
      </c>
      <c r="CE28" s="3">
        <f t="shared" si="23"/>
        <v>444975.92000000004</v>
      </c>
      <c r="CF28" s="3">
        <f t="shared" si="23"/>
        <v>444975.92000000004</v>
      </c>
      <c r="CG28" s="3">
        <f t="shared" si="23"/>
        <v>444975.92000000004</v>
      </c>
      <c r="CH28" s="12">
        <f t="shared" si="23"/>
        <v>444975.92000000004</v>
      </c>
    </row>
    <row r="29" spans="1:88" ht="15" customHeight="1" x14ac:dyDescent="0.3">
      <c r="A29" s="622"/>
      <c r="B29" s="118" t="str">
        <f t="shared" si="4"/>
        <v>Water Heating</v>
      </c>
      <c r="C29" s="3">
        <f t="shared" si="4"/>
        <v>11481.55</v>
      </c>
      <c r="D29" s="3">
        <f t="shared" si="7"/>
        <v>129273.90000000001</v>
      </c>
      <c r="E29" s="3">
        <f t="shared" ref="E29:BP29" si="24">IF(SUM($C$16:$N$16)=0,0,D29+E14)</f>
        <v>740937.53</v>
      </c>
      <c r="F29" s="3">
        <f t="shared" si="24"/>
        <v>782591.49</v>
      </c>
      <c r="G29" s="3">
        <f t="shared" si="24"/>
        <v>805554.59</v>
      </c>
      <c r="H29" s="3">
        <f t="shared" si="24"/>
        <v>851106</v>
      </c>
      <c r="I29" s="3">
        <f t="shared" si="24"/>
        <v>908457.06</v>
      </c>
      <c r="J29" s="3">
        <f t="shared" si="24"/>
        <v>1093483.4300000002</v>
      </c>
      <c r="K29" s="3">
        <f t="shared" si="24"/>
        <v>1136684.1200000001</v>
      </c>
      <c r="L29" s="3">
        <f t="shared" si="24"/>
        <v>2194634.81</v>
      </c>
      <c r="M29" s="3">
        <f t="shared" si="24"/>
        <v>2738404.97</v>
      </c>
      <c r="N29" s="3">
        <f t="shared" si="24"/>
        <v>4061559.13</v>
      </c>
      <c r="O29" s="3">
        <f t="shared" si="24"/>
        <v>4061559.13</v>
      </c>
      <c r="P29" s="3">
        <f t="shared" si="24"/>
        <v>4061559.13</v>
      </c>
      <c r="Q29" s="3">
        <f t="shared" si="24"/>
        <v>4061559.13</v>
      </c>
      <c r="R29" s="3">
        <f t="shared" si="24"/>
        <v>4061559.13</v>
      </c>
      <c r="S29" s="3">
        <f t="shared" si="24"/>
        <v>4061559.13</v>
      </c>
      <c r="T29" s="3">
        <f t="shared" si="24"/>
        <v>4061559.13</v>
      </c>
      <c r="U29" s="3">
        <f t="shared" si="24"/>
        <v>4061559.13</v>
      </c>
      <c r="V29" s="3">
        <f t="shared" si="24"/>
        <v>4061559.13</v>
      </c>
      <c r="W29" s="3">
        <f t="shared" si="24"/>
        <v>4061559.13</v>
      </c>
      <c r="X29" s="3">
        <f t="shared" si="24"/>
        <v>4061559.13</v>
      </c>
      <c r="Y29" s="3">
        <f t="shared" si="24"/>
        <v>4061559.13</v>
      </c>
      <c r="Z29" s="3">
        <f t="shared" si="24"/>
        <v>4061559.13</v>
      </c>
      <c r="AA29" s="3">
        <f t="shared" si="24"/>
        <v>4061559.13</v>
      </c>
      <c r="AB29" s="3">
        <f t="shared" si="24"/>
        <v>4061559.13</v>
      </c>
      <c r="AC29" s="3">
        <f t="shared" si="24"/>
        <v>4061559.13</v>
      </c>
      <c r="AD29" s="3">
        <f t="shared" si="24"/>
        <v>4061559.13</v>
      </c>
      <c r="AE29" s="3">
        <f t="shared" si="24"/>
        <v>4061559.13</v>
      </c>
      <c r="AF29" s="3">
        <f t="shared" si="24"/>
        <v>4061559.13</v>
      </c>
      <c r="AG29" s="3">
        <f t="shared" si="24"/>
        <v>4061559.13</v>
      </c>
      <c r="AH29" s="3">
        <f t="shared" si="24"/>
        <v>4061559.13</v>
      </c>
      <c r="AI29" s="3">
        <f t="shared" si="24"/>
        <v>4061559.13</v>
      </c>
      <c r="AJ29" s="3">
        <f t="shared" si="24"/>
        <v>4061559.13</v>
      </c>
      <c r="AK29" s="3">
        <f t="shared" si="24"/>
        <v>4061559.13</v>
      </c>
      <c r="AL29" s="3">
        <f t="shared" si="24"/>
        <v>4061559.13</v>
      </c>
      <c r="AM29" s="3">
        <f t="shared" si="24"/>
        <v>4061559.13</v>
      </c>
      <c r="AN29" s="3">
        <f t="shared" si="24"/>
        <v>4061559.13</v>
      </c>
      <c r="AO29" s="3">
        <f t="shared" si="24"/>
        <v>4061559.13</v>
      </c>
      <c r="AP29" s="3">
        <f t="shared" si="24"/>
        <v>4061559.13</v>
      </c>
      <c r="AQ29" s="3">
        <f t="shared" si="24"/>
        <v>4061559.13</v>
      </c>
      <c r="AR29" s="3">
        <f t="shared" si="24"/>
        <v>4061559.13</v>
      </c>
      <c r="AS29" s="3">
        <f t="shared" si="24"/>
        <v>4061559.13</v>
      </c>
      <c r="AT29" s="3">
        <f t="shared" si="24"/>
        <v>4061559.13</v>
      </c>
      <c r="AU29" s="3">
        <f t="shared" si="24"/>
        <v>4061559.13</v>
      </c>
      <c r="AV29" s="3">
        <f t="shared" si="24"/>
        <v>4061559.13</v>
      </c>
      <c r="AW29" s="3">
        <f t="shared" si="24"/>
        <v>4061559.13</v>
      </c>
      <c r="AX29" s="3">
        <f t="shared" si="24"/>
        <v>4061559.13</v>
      </c>
      <c r="AY29" s="3">
        <f t="shared" si="24"/>
        <v>4061559.13</v>
      </c>
      <c r="AZ29" s="3">
        <f t="shared" si="24"/>
        <v>4061559.13</v>
      </c>
      <c r="BA29" s="3">
        <f t="shared" si="24"/>
        <v>4061559.13</v>
      </c>
      <c r="BB29" s="3">
        <f t="shared" si="24"/>
        <v>4061559.13</v>
      </c>
      <c r="BC29" s="3">
        <f t="shared" si="24"/>
        <v>4061559.13</v>
      </c>
      <c r="BD29" s="3">
        <f t="shared" si="24"/>
        <v>4061559.13</v>
      </c>
      <c r="BE29" s="3">
        <f t="shared" si="24"/>
        <v>4061559.13</v>
      </c>
      <c r="BF29" s="3">
        <f t="shared" si="24"/>
        <v>4061559.13</v>
      </c>
      <c r="BG29" s="3">
        <f t="shared" si="24"/>
        <v>4061559.13</v>
      </c>
      <c r="BH29" s="3">
        <f t="shared" si="24"/>
        <v>4061559.13</v>
      </c>
      <c r="BI29" s="3">
        <f t="shared" si="24"/>
        <v>4061559.13</v>
      </c>
      <c r="BJ29" s="3">
        <f t="shared" si="24"/>
        <v>4061559.13</v>
      </c>
      <c r="BK29" s="3">
        <f t="shared" si="24"/>
        <v>4061559.13</v>
      </c>
      <c r="BL29" s="3">
        <f t="shared" si="24"/>
        <v>4061559.13</v>
      </c>
      <c r="BM29" s="3">
        <f t="shared" si="24"/>
        <v>4061559.13</v>
      </c>
      <c r="BN29" s="3">
        <f t="shared" si="24"/>
        <v>4061559.13</v>
      </c>
      <c r="BO29" s="3">
        <f t="shared" si="24"/>
        <v>4061559.13</v>
      </c>
      <c r="BP29" s="3">
        <f t="shared" si="24"/>
        <v>4061559.13</v>
      </c>
      <c r="BQ29" s="3">
        <f t="shared" ref="BQ29:CH29" si="25">IF(SUM($C$16:$N$16)=0,0,BP29+BQ14)</f>
        <v>4061559.13</v>
      </c>
      <c r="BR29" s="3">
        <f t="shared" si="25"/>
        <v>4061559.13</v>
      </c>
      <c r="BS29" s="3">
        <f t="shared" si="25"/>
        <v>4061559.13</v>
      </c>
      <c r="BT29" s="3">
        <f t="shared" si="25"/>
        <v>4061559.13</v>
      </c>
      <c r="BU29" s="3">
        <f t="shared" si="25"/>
        <v>4061559.13</v>
      </c>
      <c r="BV29" s="3">
        <f t="shared" si="25"/>
        <v>4061559.13</v>
      </c>
      <c r="BW29" s="3">
        <f t="shared" si="25"/>
        <v>4061559.13</v>
      </c>
      <c r="BX29" s="3">
        <f t="shared" si="25"/>
        <v>4061559.13</v>
      </c>
      <c r="BY29" s="3">
        <f t="shared" si="25"/>
        <v>4061559.13</v>
      </c>
      <c r="BZ29" s="3">
        <f t="shared" si="25"/>
        <v>4061559.13</v>
      </c>
      <c r="CA29" s="3">
        <f t="shared" si="25"/>
        <v>4061559.13</v>
      </c>
      <c r="CB29" s="3">
        <f t="shared" si="25"/>
        <v>4061559.13</v>
      </c>
      <c r="CC29" s="3">
        <f t="shared" si="25"/>
        <v>4061559.13</v>
      </c>
      <c r="CD29" s="3">
        <f t="shared" si="25"/>
        <v>4061559.13</v>
      </c>
      <c r="CE29" s="3">
        <f t="shared" si="25"/>
        <v>4061559.13</v>
      </c>
      <c r="CF29" s="3">
        <f t="shared" si="25"/>
        <v>4061559.13</v>
      </c>
      <c r="CG29" s="3">
        <f t="shared" si="25"/>
        <v>4061559.13</v>
      </c>
      <c r="CH29" s="12">
        <f t="shared" si="25"/>
        <v>4061559.13</v>
      </c>
    </row>
    <row r="30" spans="1:88" ht="15" customHeight="1" thickBot="1" x14ac:dyDescent="0.35">
      <c r="A30" s="622"/>
      <c r="B30" s="213" t="str">
        <f t="shared" si="4"/>
        <v>Motors(uses bus. load shape)</v>
      </c>
      <c r="C30" s="207">
        <f t="shared" si="4"/>
        <v>0</v>
      </c>
      <c r="D30" s="208">
        <f t="shared" si="7"/>
        <v>0</v>
      </c>
      <c r="E30" s="208">
        <f t="shared" ref="E30:BP30" si="26">IF(SUM($C$16:$N$16)=0,0,D30+E15)</f>
        <v>0</v>
      </c>
      <c r="F30" s="208">
        <f t="shared" si="26"/>
        <v>0</v>
      </c>
      <c r="G30" s="208">
        <f t="shared" si="26"/>
        <v>0</v>
      </c>
      <c r="H30" s="208">
        <f t="shared" si="26"/>
        <v>0</v>
      </c>
      <c r="I30" s="208">
        <f t="shared" si="26"/>
        <v>0</v>
      </c>
      <c r="J30" s="208">
        <f t="shared" si="26"/>
        <v>0</v>
      </c>
      <c r="K30" s="208">
        <f t="shared" si="26"/>
        <v>0</v>
      </c>
      <c r="L30" s="208">
        <f t="shared" si="26"/>
        <v>0</v>
      </c>
      <c r="M30" s="208">
        <f t="shared" si="26"/>
        <v>0</v>
      </c>
      <c r="N30" s="208">
        <f t="shared" si="26"/>
        <v>0</v>
      </c>
      <c r="O30" s="207">
        <f t="shared" si="26"/>
        <v>0</v>
      </c>
      <c r="P30" s="207">
        <f t="shared" si="26"/>
        <v>0</v>
      </c>
      <c r="Q30" s="207">
        <f t="shared" si="26"/>
        <v>0</v>
      </c>
      <c r="R30" s="207">
        <f t="shared" si="26"/>
        <v>0</v>
      </c>
      <c r="S30" s="207">
        <f t="shared" si="26"/>
        <v>0</v>
      </c>
      <c r="T30" s="207">
        <f t="shared" si="26"/>
        <v>0</v>
      </c>
      <c r="U30" s="207">
        <f t="shared" si="26"/>
        <v>0</v>
      </c>
      <c r="V30" s="207">
        <f t="shared" si="26"/>
        <v>0</v>
      </c>
      <c r="W30" s="207">
        <f t="shared" si="26"/>
        <v>0</v>
      </c>
      <c r="X30" s="207">
        <f t="shared" si="26"/>
        <v>0</v>
      </c>
      <c r="Y30" s="207">
        <f t="shared" si="26"/>
        <v>0</v>
      </c>
      <c r="Z30" s="207">
        <f t="shared" si="26"/>
        <v>0</v>
      </c>
      <c r="AA30" s="207">
        <f t="shared" si="26"/>
        <v>0</v>
      </c>
      <c r="AB30" s="207">
        <f t="shared" si="26"/>
        <v>0</v>
      </c>
      <c r="AC30" s="207">
        <f t="shared" si="26"/>
        <v>0</v>
      </c>
      <c r="AD30" s="207">
        <f t="shared" si="26"/>
        <v>0</v>
      </c>
      <c r="AE30" s="207">
        <f t="shared" si="26"/>
        <v>0</v>
      </c>
      <c r="AF30" s="207">
        <f t="shared" si="26"/>
        <v>0</v>
      </c>
      <c r="AG30" s="207">
        <f t="shared" si="26"/>
        <v>0</v>
      </c>
      <c r="AH30" s="207">
        <f t="shared" si="26"/>
        <v>0</v>
      </c>
      <c r="AI30" s="207">
        <f t="shared" si="26"/>
        <v>0</v>
      </c>
      <c r="AJ30" s="207">
        <f t="shared" si="26"/>
        <v>0</v>
      </c>
      <c r="AK30" s="207">
        <f t="shared" si="26"/>
        <v>0</v>
      </c>
      <c r="AL30" s="207">
        <f t="shared" si="26"/>
        <v>0</v>
      </c>
      <c r="AM30" s="207">
        <f t="shared" si="26"/>
        <v>0</v>
      </c>
      <c r="AN30" s="207">
        <f t="shared" si="26"/>
        <v>0</v>
      </c>
      <c r="AO30" s="207">
        <f t="shared" si="26"/>
        <v>0</v>
      </c>
      <c r="AP30" s="207">
        <f t="shared" si="26"/>
        <v>0</v>
      </c>
      <c r="AQ30" s="207">
        <f t="shared" si="26"/>
        <v>0</v>
      </c>
      <c r="AR30" s="207">
        <f t="shared" si="26"/>
        <v>0</v>
      </c>
      <c r="AS30" s="207">
        <f t="shared" si="26"/>
        <v>0</v>
      </c>
      <c r="AT30" s="207">
        <f t="shared" si="26"/>
        <v>0</v>
      </c>
      <c r="AU30" s="207">
        <f t="shared" si="26"/>
        <v>0</v>
      </c>
      <c r="AV30" s="207">
        <f t="shared" si="26"/>
        <v>0</v>
      </c>
      <c r="AW30" s="207">
        <f t="shared" si="26"/>
        <v>0</v>
      </c>
      <c r="AX30" s="207">
        <f t="shared" si="26"/>
        <v>0</v>
      </c>
      <c r="AY30" s="207">
        <f t="shared" si="26"/>
        <v>0</v>
      </c>
      <c r="AZ30" s="207">
        <f t="shared" si="26"/>
        <v>0</v>
      </c>
      <c r="BA30" s="207">
        <f t="shared" si="26"/>
        <v>0</v>
      </c>
      <c r="BB30" s="207">
        <f t="shared" si="26"/>
        <v>0</v>
      </c>
      <c r="BC30" s="207">
        <f t="shared" si="26"/>
        <v>0</v>
      </c>
      <c r="BD30" s="207">
        <f t="shared" si="26"/>
        <v>0</v>
      </c>
      <c r="BE30" s="207">
        <f t="shared" si="26"/>
        <v>0</v>
      </c>
      <c r="BF30" s="207">
        <f t="shared" si="26"/>
        <v>0</v>
      </c>
      <c r="BG30" s="207">
        <f t="shared" si="26"/>
        <v>0</v>
      </c>
      <c r="BH30" s="207">
        <f t="shared" si="26"/>
        <v>0</v>
      </c>
      <c r="BI30" s="207">
        <f t="shared" si="26"/>
        <v>0</v>
      </c>
      <c r="BJ30" s="207">
        <f t="shared" si="26"/>
        <v>0</v>
      </c>
      <c r="BK30" s="207">
        <f t="shared" si="26"/>
        <v>0</v>
      </c>
      <c r="BL30" s="207">
        <f t="shared" si="26"/>
        <v>0</v>
      </c>
      <c r="BM30" s="207">
        <f t="shared" si="26"/>
        <v>0</v>
      </c>
      <c r="BN30" s="207">
        <f t="shared" si="26"/>
        <v>0</v>
      </c>
      <c r="BO30" s="207">
        <f t="shared" si="26"/>
        <v>0</v>
      </c>
      <c r="BP30" s="207">
        <f t="shared" si="26"/>
        <v>0</v>
      </c>
      <c r="BQ30" s="207">
        <f t="shared" ref="BQ30:CH30" si="27">IF(SUM($C$16:$N$16)=0,0,BP30+BQ15)</f>
        <v>0</v>
      </c>
      <c r="BR30" s="207">
        <f t="shared" si="27"/>
        <v>0</v>
      </c>
      <c r="BS30" s="207">
        <f t="shared" si="27"/>
        <v>0</v>
      </c>
      <c r="BT30" s="207">
        <f t="shared" si="27"/>
        <v>0</v>
      </c>
      <c r="BU30" s="207">
        <f t="shared" si="27"/>
        <v>0</v>
      </c>
      <c r="BV30" s="207">
        <f t="shared" si="27"/>
        <v>0</v>
      </c>
      <c r="BW30" s="207">
        <f t="shared" si="27"/>
        <v>0</v>
      </c>
      <c r="BX30" s="207">
        <f t="shared" si="27"/>
        <v>0</v>
      </c>
      <c r="BY30" s="207">
        <f t="shared" si="27"/>
        <v>0</v>
      </c>
      <c r="BZ30" s="207">
        <f t="shared" si="27"/>
        <v>0</v>
      </c>
      <c r="CA30" s="207">
        <f t="shared" si="27"/>
        <v>0</v>
      </c>
      <c r="CB30" s="207">
        <f t="shared" si="27"/>
        <v>0</v>
      </c>
      <c r="CC30" s="207">
        <f t="shared" si="27"/>
        <v>0</v>
      </c>
      <c r="CD30" s="207">
        <f t="shared" si="27"/>
        <v>0</v>
      </c>
      <c r="CE30" s="207">
        <f t="shared" si="27"/>
        <v>0</v>
      </c>
      <c r="CF30" s="207">
        <f t="shared" si="27"/>
        <v>0</v>
      </c>
      <c r="CG30" s="207">
        <f t="shared" si="27"/>
        <v>0</v>
      </c>
      <c r="CH30" s="209">
        <f t="shared" si="27"/>
        <v>0</v>
      </c>
    </row>
    <row r="31" spans="1:88" ht="15" customHeight="1" thickBot="1" x14ac:dyDescent="0.35">
      <c r="A31" s="623"/>
      <c r="B31" s="214" t="str">
        <f t="shared" si="4"/>
        <v>Monthly kWh</v>
      </c>
      <c r="C31" s="396">
        <f>SUM(C20:C30)</f>
        <v>21600610.140000004</v>
      </c>
      <c r="D31" s="168">
        <f>SUM(D20:D30)</f>
        <v>27277066.011149999</v>
      </c>
      <c r="E31" s="168">
        <f t="shared" ref="E31:BP31" si="28">SUM(E20:E30)</f>
        <v>34416498.901150003</v>
      </c>
      <c r="F31" s="168">
        <f t="shared" si="28"/>
        <v>39057212.591150001</v>
      </c>
      <c r="G31" s="168">
        <f t="shared" si="28"/>
        <v>45648660.501150005</v>
      </c>
      <c r="H31" s="168">
        <f t="shared" si="28"/>
        <v>58822516.441150002</v>
      </c>
      <c r="I31" s="168">
        <f t="shared" si="28"/>
        <v>75669498.701150015</v>
      </c>
      <c r="J31" s="168">
        <f t="shared" si="28"/>
        <v>95739280.84115003</v>
      </c>
      <c r="K31" s="168">
        <f t="shared" si="28"/>
        <v>112579185.88115001</v>
      </c>
      <c r="L31" s="168">
        <f t="shared" si="28"/>
        <v>134281458.54115003</v>
      </c>
      <c r="M31" s="168">
        <f t="shared" si="28"/>
        <v>149784275.59115002</v>
      </c>
      <c r="N31" s="168">
        <f t="shared" si="28"/>
        <v>184556915.33115</v>
      </c>
      <c r="O31" s="168">
        <f t="shared" si="28"/>
        <v>184556915.33115</v>
      </c>
      <c r="P31" s="168">
        <f t="shared" si="28"/>
        <v>184556915.33115</v>
      </c>
      <c r="Q31" s="168">
        <f t="shared" si="28"/>
        <v>184556915.33115</v>
      </c>
      <c r="R31" s="168">
        <f t="shared" si="28"/>
        <v>184556915.33115</v>
      </c>
      <c r="S31" s="168">
        <f t="shared" si="28"/>
        <v>184556915.33115</v>
      </c>
      <c r="T31" s="168">
        <f t="shared" si="28"/>
        <v>184556915.33115</v>
      </c>
      <c r="U31" s="168">
        <f t="shared" si="28"/>
        <v>184556915.33115</v>
      </c>
      <c r="V31" s="168">
        <f t="shared" si="28"/>
        <v>184556915.33115</v>
      </c>
      <c r="W31" s="168">
        <f t="shared" si="28"/>
        <v>184556915.33115</v>
      </c>
      <c r="X31" s="168">
        <f t="shared" si="28"/>
        <v>184556915.33115</v>
      </c>
      <c r="Y31" s="168">
        <f t="shared" si="28"/>
        <v>184556915.33115</v>
      </c>
      <c r="Z31" s="168">
        <f t="shared" si="28"/>
        <v>184556915.33115</v>
      </c>
      <c r="AA31" s="168">
        <f t="shared" si="28"/>
        <v>184556915.33115</v>
      </c>
      <c r="AB31" s="168">
        <f t="shared" si="28"/>
        <v>184556915.33115</v>
      </c>
      <c r="AC31" s="168">
        <f t="shared" si="28"/>
        <v>184556915.33115</v>
      </c>
      <c r="AD31" s="168">
        <f t="shared" si="28"/>
        <v>184556915.33115</v>
      </c>
      <c r="AE31" s="168">
        <f t="shared" si="28"/>
        <v>184556915.33115</v>
      </c>
      <c r="AF31" s="168">
        <f t="shared" si="28"/>
        <v>184556915.33115</v>
      </c>
      <c r="AG31" s="168">
        <f t="shared" si="28"/>
        <v>184556915.33115</v>
      </c>
      <c r="AH31" s="168">
        <f t="shared" si="28"/>
        <v>184556915.33115</v>
      </c>
      <c r="AI31" s="168">
        <f t="shared" si="28"/>
        <v>184556915.33115</v>
      </c>
      <c r="AJ31" s="168">
        <f t="shared" si="28"/>
        <v>184556915.33115</v>
      </c>
      <c r="AK31" s="168">
        <f t="shared" si="28"/>
        <v>184556915.33115</v>
      </c>
      <c r="AL31" s="168">
        <f t="shared" si="28"/>
        <v>184556915.33115</v>
      </c>
      <c r="AM31" s="168">
        <f t="shared" si="28"/>
        <v>184556915.33115</v>
      </c>
      <c r="AN31" s="168">
        <f t="shared" si="28"/>
        <v>184556915.33115</v>
      </c>
      <c r="AO31" s="168">
        <f t="shared" si="28"/>
        <v>184556915.33115</v>
      </c>
      <c r="AP31" s="168">
        <f t="shared" si="28"/>
        <v>184556915.33115</v>
      </c>
      <c r="AQ31" s="168">
        <f t="shared" si="28"/>
        <v>184556915.33115</v>
      </c>
      <c r="AR31" s="168">
        <f t="shared" si="28"/>
        <v>184556915.33115</v>
      </c>
      <c r="AS31" s="168">
        <f t="shared" si="28"/>
        <v>184556915.33115</v>
      </c>
      <c r="AT31" s="168">
        <f t="shared" si="28"/>
        <v>184556915.33115</v>
      </c>
      <c r="AU31" s="168">
        <f t="shared" si="28"/>
        <v>184556915.33115</v>
      </c>
      <c r="AV31" s="168">
        <f t="shared" si="28"/>
        <v>184556915.33115</v>
      </c>
      <c r="AW31" s="168">
        <f t="shared" si="28"/>
        <v>184556915.33115</v>
      </c>
      <c r="AX31" s="168">
        <f t="shared" si="28"/>
        <v>184556915.33115</v>
      </c>
      <c r="AY31" s="168">
        <f t="shared" si="28"/>
        <v>184556915.33115</v>
      </c>
      <c r="AZ31" s="168">
        <f t="shared" si="28"/>
        <v>184556915.33115</v>
      </c>
      <c r="BA31" s="168">
        <f t="shared" si="28"/>
        <v>184556915.33115</v>
      </c>
      <c r="BB31" s="168">
        <f t="shared" si="28"/>
        <v>184556915.33115</v>
      </c>
      <c r="BC31" s="168">
        <f t="shared" si="28"/>
        <v>184556915.33115</v>
      </c>
      <c r="BD31" s="168">
        <f t="shared" si="28"/>
        <v>184556915.33115</v>
      </c>
      <c r="BE31" s="168">
        <f t="shared" si="28"/>
        <v>184556915.33115</v>
      </c>
      <c r="BF31" s="168">
        <f t="shared" si="28"/>
        <v>184556915.33115</v>
      </c>
      <c r="BG31" s="168">
        <f t="shared" si="28"/>
        <v>184556915.33115</v>
      </c>
      <c r="BH31" s="168">
        <f t="shared" si="28"/>
        <v>184556915.33115</v>
      </c>
      <c r="BI31" s="168">
        <f t="shared" si="28"/>
        <v>184556915.33115</v>
      </c>
      <c r="BJ31" s="168">
        <f t="shared" si="28"/>
        <v>184556915.33115</v>
      </c>
      <c r="BK31" s="168">
        <f t="shared" si="28"/>
        <v>184556915.33115</v>
      </c>
      <c r="BL31" s="168">
        <f t="shared" si="28"/>
        <v>184556915.33115</v>
      </c>
      <c r="BM31" s="168">
        <f t="shared" si="28"/>
        <v>184556915.33115</v>
      </c>
      <c r="BN31" s="168">
        <f t="shared" si="28"/>
        <v>184556915.33115</v>
      </c>
      <c r="BO31" s="168">
        <f t="shared" si="28"/>
        <v>184556915.33115</v>
      </c>
      <c r="BP31" s="168">
        <f t="shared" si="28"/>
        <v>184556915.33115</v>
      </c>
      <c r="BQ31" s="168">
        <f t="shared" ref="BQ31:CH31" si="29">SUM(BQ20:BQ30)</f>
        <v>184556915.33115</v>
      </c>
      <c r="BR31" s="168">
        <f t="shared" si="29"/>
        <v>184556915.33115</v>
      </c>
      <c r="BS31" s="168">
        <f t="shared" si="29"/>
        <v>184556915.33115</v>
      </c>
      <c r="BT31" s="168">
        <f t="shared" si="29"/>
        <v>184556915.33115</v>
      </c>
      <c r="BU31" s="168">
        <f t="shared" si="29"/>
        <v>184556915.33115</v>
      </c>
      <c r="BV31" s="168">
        <f t="shared" si="29"/>
        <v>184556915.33115</v>
      </c>
      <c r="BW31" s="168">
        <f t="shared" si="29"/>
        <v>184556915.33115</v>
      </c>
      <c r="BX31" s="168">
        <f t="shared" si="29"/>
        <v>184556915.33115</v>
      </c>
      <c r="BY31" s="168">
        <f t="shared" si="29"/>
        <v>184556915.33115</v>
      </c>
      <c r="BZ31" s="168">
        <f t="shared" si="29"/>
        <v>184556915.33115</v>
      </c>
      <c r="CA31" s="168">
        <f t="shared" si="29"/>
        <v>184556915.33115</v>
      </c>
      <c r="CB31" s="168">
        <f t="shared" si="29"/>
        <v>184556915.33115</v>
      </c>
      <c r="CC31" s="168">
        <f t="shared" si="29"/>
        <v>184556915.33115</v>
      </c>
      <c r="CD31" s="168">
        <f t="shared" si="29"/>
        <v>184556915.33115</v>
      </c>
      <c r="CE31" s="168">
        <f t="shared" si="29"/>
        <v>184556915.33115</v>
      </c>
      <c r="CF31" s="168">
        <f t="shared" si="29"/>
        <v>184556915.33115</v>
      </c>
      <c r="CG31" s="168">
        <f t="shared" si="29"/>
        <v>184556915.33115</v>
      </c>
      <c r="CH31" s="169">
        <f t="shared" si="29"/>
        <v>184556915.33115</v>
      </c>
    </row>
    <row r="32" spans="1:88" s="49" customFormat="1" x14ac:dyDescent="0.3">
      <c r="A32" s="344"/>
      <c r="B32" s="159"/>
      <c r="C32" s="226"/>
      <c r="D32" s="159"/>
      <c r="E32" s="161"/>
      <c r="F32" s="159"/>
      <c r="G32" s="159"/>
      <c r="H32" s="161"/>
      <c r="I32" s="159"/>
      <c r="J32" s="159"/>
      <c r="K32" s="161"/>
      <c r="L32" s="159"/>
      <c r="M32" s="159"/>
      <c r="N32" s="445" t="s">
        <v>214</v>
      </c>
      <c r="O32" s="444">
        <f>SUM(C5:N15)+C17</f>
        <v>184556915.33114997</v>
      </c>
      <c r="P32" s="159"/>
      <c r="Q32" s="161"/>
      <c r="R32" s="159"/>
      <c r="S32" s="159"/>
      <c r="T32" s="161"/>
      <c r="U32" s="159"/>
      <c r="V32" s="159"/>
      <c r="W32" s="161"/>
      <c r="X32" s="159"/>
      <c r="Y32" s="159"/>
      <c r="Z32" s="161"/>
      <c r="AA32" s="159"/>
      <c r="AB32" s="159"/>
      <c r="AC32" s="161"/>
      <c r="AD32" s="159"/>
      <c r="AE32" s="159"/>
      <c r="AF32" s="161"/>
      <c r="AG32" s="159"/>
      <c r="AH32" s="159"/>
      <c r="AI32" s="161"/>
      <c r="AJ32" s="159"/>
      <c r="AK32" s="159"/>
      <c r="AL32" s="161"/>
      <c r="AM32" s="159"/>
      <c r="AN32" s="159"/>
      <c r="AO32" s="161"/>
      <c r="AP32" s="159"/>
      <c r="AQ32" s="159"/>
      <c r="AR32" s="161"/>
      <c r="AS32" s="159"/>
      <c r="AT32" s="159"/>
      <c r="AU32" s="161"/>
      <c r="AV32" s="159"/>
      <c r="AW32" s="159"/>
      <c r="AX32" s="161"/>
      <c r="AY32" s="159"/>
      <c r="AZ32" s="159"/>
      <c r="BA32" s="161"/>
      <c r="BB32" s="159"/>
      <c r="BC32" s="159"/>
      <c r="BD32" s="161"/>
      <c r="BE32" s="159"/>
      <c r="BF32" s="159"/>
      <c r="BG32" s="161"/>
      <c r="BH32" s="159"/>
      <c r="BI32" s="159"/>
      <c r="BJ32" s="161"/>
      <c r="BK32" s="159"/>
      <c r="BL32" s="159"/>
      <c r="BM32" s="161"/>
      <c r="BN32" s="159"/>
      <c r="BO32" s="159"/>
      <c r="BP32" s="161"/>
      <c r="BQ32" s="159"/>
      <c r="BR32" s="159"/>
      <c r="BS32" s="161"/>
      <c r="BT32" s="159"/>
      <c r="BU32" s="159"/>
      <c r="BV32" s="161"/>
      <c r="BW32" s="159"/>
      <c r="BX32" s="159"/>
      <c r="BY32" s="161"/>
      <c r="BZ32" s="159"/>
      <c r="CA32" s="159"/>
      <c r="CB32" s="161"/>
      <c r="CC32" s="159"/>
      <c r="CD32" s="159"/>
      <c r="CE32" s="161"/>
      <c r="CF32" s="159"/>
      <c r="CG32" s="159"/>
      <c r="CH32" s="161"/>
    </row>
    <row r="33" spans="1:86" s="49" customFormat="1" ht="15" thickBot="1" x14ac:dyDescent="0.35">
      <c r="A33" s="160"/>
      <c r="B33" s="160"/>
      <c r="C33" s="160"/>
      <c r="D33" s="160"/>
      <c r="E33" s="160"/>
      <c r="F33" s="343" t="s">
        <v>215</v>
      </c>
      <c r="G33" s="160"/>
      <c r="H33" s="160"/>
      <c r="I33" s="160"/>
      <c r="J33" s="160"/>
      <c r="K33" s="160"/>
      <c r="L33" s="160"/>
      <c r="M33" s="160"/>
      <c r="N33" s="160"/>
      <c r="O33" s="462" t="s">
        <v>216</v>
      </c>
      <c r="P33" s="519"/>
      <c r="Q33" s="519"/>
      <c r="R33" s="519"/>
      <c r="S33" s="519"/>
      <c r="T33" s="519"/>
      <c r="U33" s="519"/>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row>
    <row r="34" spans="1:86" ht="16.2" thickBot="1" x14ac:dyDescent="0.35">
      <c r="A34" s="624" t="s">
        <v>217</v>
      </c>
      <c r="B34" s="211" t="s">
        <v>209</v>
      </c>
      <c r="C34" s="194">
        <v>43831</v>
      </c>
      <c r="D34" s="194">
        <v>43862</v>
      </c>
      <c r="E34" s="194">
        <v>43891</v>
      </c>
      <c r="F34" s="194">
        <v>43922</v>
      </c>
      <c r="G34" s="194">
        <v>43952</v>
      </c>
      <c r="H34" s="194">
        <v>43983</v>
      </c>
      <c r="I34" s="194">
        <v>44013</v>
      </c>
      <c r="J34" s="194">
        <v>44044</v>
      </c>
      <c r="K34" s="194">
        <v>44075</v>
      </c>
      <c r="L34" s="194">
        <v>44105</v>
      </c>
      <c r="M34" s="194">
        <v>44136</v>
      </c>
      <c r="N34" s="194">
        <v>44166</v>
      </c>
      <c r="O34" s="194">
        <v>44197</v>
      </c>
      <c r="P34" s="194">
        <v>44228</v>
      </c>
      <c r="Q34" s="194">
        <v>44256</v>
      </c>
      <c r="R34" s="194">
        <v>44287</v>
      </c>
      <c r="S34" s="194">
        <v>44317</v>
      </c>
      <c r="T34" s="194">
        <v>44348</v>
      </c>
      <c r="U34" s="194">
        <v>44378</v>
      </c>
      <c r="V34" s="194">
        <v>44409</v>
      </c>
      <c r="W34" s="194">
        <v>44440</v>
      </c>
      <c r="X34" s="194">
        <v>44470</v>
      </c>
      <c r="Y34" s="194">
        <v>44501</v>
      </c>
      <c r="Z34" s="194">
        <v>44531</v>
      </c>
      <c r="AA34" s="194">
        <v>44562</v>
      </c>
      <c r="AB34" s="194">
        <v>44593</v>
      </c>
      <c r="AC34" s="194">
        <v>44621</v>
      </c>
      <c r="AD34" s="194">
        <v>44652</v>
      </c>
      <c r="AE34" s="194">
        <v>44682</v>
      </c>
      <c r="AF34" s="194">
        <v>44713</v>
      </c>
      <c r="AG34" s="194">
        <v>44743</v>
      </c>
      <c r="AH34" s="194">
        <v>44774</v>
      </c>
      <c r="AI34" s="194">
        <v>44805</v>
      </c>
      <c r="AJ34" s="194">
        <v>44835</v>
      </c>
      <c r="AK34" s="194">
        <v>44866</v>
      </c>
      <c r="AL34" s="194">
        <v>44896</v>
      </c>
      <c r="AM34" s="194">
        <v>44927</v>
      </c>
      <c r="AN34" s="194">
        <v>44958</v>
      </c>
      <c r="AO34" s="194">
        <v>44986</v>
      </c>
      <c r="AP34" s="194">
        <v>45017</v>
      </c>
      <c r="AQ34" s="194">
        <v>45047</v>
      </c>
      <c r="AR34" s="194">
        <v>45078</v>
      </c>
      <c r="AS34" s="194">
        <v>45108</v>
      </c>
      <c r="AT34" s="194">
        <v>45139</v>
      </c>
      <c r="AU34" s="194">
        <v>45170</v>
      </c>
      <c r="AV34" s="194">
        <v>45200</v>
      </c>
      <c r="AW34" s="194">
        <v>45231</v>
      </c>
      <c r="AX34" s="194">
        <v>45261</v>
      </c>
      <c r="AY34" s="194">
        <v>45292</v>
      </c>
      <c r="AZ34" s="194">
        <v>45323</v>
      </c>
      <c r="BA34" s="194">
        <v>45352</v>
      </c>
      <c r="BB34" s="194">
        <v>45383</v>
      </c>
      <c r="BC34" s="194">
        <v>45413</v>
      </c>
      <c r="BD34" s="194">
        <v>45444</v>
      </c>
      <c r="BE34" s="194">
        <v>45474</v>
      </c>
      <c r="BF34" s="194">
        <v>45505</v>
      </c>
      <c r="BG34" s="194">
        <v>45536</v>
      </c>
      <c r="BH34" s="194">
        <v>45566</v>
      </c>
      <c r="BI34" s="194">
        <v>45597</v>
      </c>
      <c r="BJ34" s="194">
        <v>45627</v>
      </c>
      <c r="BK34" s="194">
        <v>45658</v>
      </c>
      <c r="BL34" s="194">
        <v>45689</v>
      </c>
      <c r="BM34" s="194">
        <v>45717</v>
      </c>
      <c r="BN34" s="194">
        <v>45748</v>
      </c>
      <c r="BO34" s="194">
        <v>45778</v>
      </c>
      <c r="BP34" s="194">
        <v>45809</v>
      </c>
      <c r="BQ34" s="194">
        <v>45839</v>
      </c>
      <c r="BR34" s="194">
        <v>45870</v>
      </c>
      <c r="BS34" s="194">
        <v>45901</v>
      </c>
      <c r="BT34" s="194">
        <v>45931</v>
      </c>
      <c r="BU34" s="194">
        <v>45962</v>
      </c>
      <c r="BV34" s="194">
        <v>45992</v>
      </c>
      <c r="BW34" s="194">
        <v>46023</v>
      </c>
      <c r="BX34" s="194">
        <v>46054</v>
      </c>
      <c r="BY34" s="194">
        <v>46082</v>
      </c>
      <c r="BZ34" s="194">
        <v>46113</v>
      </c>
      <c r="CA34" s="194">
        <v>46143</v>
      </c>
      <c r="CB34" s="194">
        <v>46174</v>
      </c>
      <c r="CC34" s="194">
        <v>46204</v>
      </c>
      <c r="CD34" s="194">
        <v>46235</v>
      </c>
      <c r="CE34" s="194">
        <v>46266</v>
      </c>
      <c r="CF34" s="194">
        <v>46296</v>
      </c>
      <c r="CG34" s="194">
        <v>46327</v>
      </c>
      <c r="CH34" s="195">
        <v>46357</v>
      </c>
    </row>
    <row r="35" spans="1:86" ht="15" customHeight="1" x14ac:dyDescent="0.3">
      <c r="A35" s="625"/>
      <c r="B35" s="118" t="str">
        <f t="shared" ref="B35:B46" si="30">B20</f>
        <v>Building Shell</v>
      </c>
      <c r="C35" s="3">
        <v>0</v>
      </c>
      <c r="D35" s="3">
        <v>0</v>
      </c>
      <c r="E35" s="3">
        <v>0</v>
      </c>
      <c r="F35" s="385">
        <v>11016425</v>
      </c>
      <c r="G35" s="3">
        <f>F35</f>
        <v>11016425</v>
      </c>
      <c r="H35" s="3">
        <f t="shared" ref="H35:N35" si="31">G35</f>
        <v>11016425</v>
      </c>
      <c r="I35" s="3">
        <f t="shared" si="31"/>
        <v>11016425</v>
      </c>
      <c r="J35" s="3">
        <f t="shared" si="31"/>
        <v>11016425</v>
      </c>
      <c r="K35" s="3">
        <f t="shared" si="31"/>
        <v>11016425</v>
      </c>
      <c r="L35" s="3">
        <f t="shared" si="31"/>
        <v>11016425</v>
      </c>
      <c r="M35" s="3">
        <f t="shared" si="31"/>
        <v>11016425</v>
      </c>
      <c r="N35" s="3">
        <f t="shared" si="31"/>
        <v>11016425</v>
      </c>
      <c r="O35" s="463">
        <f>N20-N5</f>
        <v>18480754.400000006</v>
      </c>
      <c r="P35" s="3">
        <f>O35</f>
        <v>18480754.400000006</v>
      </c>
      <c r="Q35" s="3">
        <f t="shared" ref="Q35:CB35" si="32">P35</f>
        <v>18480754.400000006</v>
      </c>
      <c r="R35" s="3">
        <f t="shared" si="32"/>
        <v>18480754.400000006</v>
      </c>
      <c r="S35" s="3">
        <f t="shared" si="32"/>
        <v>18480754.400000006</v>
      </c>
      <c r="T35" s="3">
        <f t="shared" si="32"/>
        <v>18480754.400000006</v>
      </c>
      <c r="U35" s="3">
        <f t="shared" si="32"/>
        <v>18480754.400000006</v>
      </c>
      <c r="V35" s="3">
        <f t="shared" si="32"/>
        <v>18480754.400000006</v>
      </c>
      <c r="W35" s="3">
        <f t="shared" si="32"/>
        <v>18480754.400000006</v>
      </c>
      <c r="X35" s="3">
        <f t="shared" si="32"/>
        <v>18480754.400000006</v>
      </c>
      <c r="Y35" s="3">
        <f t="shared" si="32"/>
        <v>18480754.400000006</v>
      </c>
      <c r="Z35" s="3">
        <f t="shared" si="32"/>
        <v>18480754.400000006</v>
      </c>
      <c r="AA35" s="3">
        <f t="shared" si="32"/>
        <v>18480754.400000006</v>
      </c>
      <c r="AB35" s="3">
        <f t="shared" si="32"/>
        <v>18480754.400000006</v>
      </c>
      <c r="AC35" s="3">
        <f t="shared" si="32"/>
        <v>18480754.400000006</v>
      </c>
      <c r="AD35" s="3">
        <f t="shared" si="32"/>
        <v>18480754.400000006</v>
      </c>
      <c r="AE35" s="3">
        <f t="shared" si="32"/>
        <v>18480754.400000006</v>
      </c>
      <c r="AF35" s="3">
        <f t="shared" si="32"/>
        <v>18480754.400000006</v>
      </c>
      <c r="AG35" s="3">
        <f t="shared" si="32"/>
        <v>18480754.400000006</v>
      </c>
      <c r="AH35" s="3">
        <f t="shared" si="32"/>
        <v>18480754.400000006</v>
      </c>
      <c r="AI35" s="3">
        <f t="shared" si="32"/>
        <v>18480754.400000006</v>
      </c>
      <c r="AJ35" s="3">
        <f t="shared" si="32"/>
        <v>18480754.400000006</v>
      </c>
      <c r="AK35" s="3">
        <f t="shared" si="32"/>
        <v>18480754.400000006</v>
      </c>
      <c r="AL35" s="3">
        <f t="shared" si="32"/>
        <v>18480754.400000006</v>
      </c>
      <c r="AM35" s="3">
        <f t="shared" si="32"/>
        <v>18480754.400000006</v>
      </c>
      <c r="AN35" s="3">
        <f t="shared" si="32"/>
        <v>18480754.400000006</v>
      </c>
      <c r="AO35" s="3">
        <f t="shared" si="32"/>
        <v>18480754.400000006</v>
      </c>
      <c r="AP35" s="3">
        <f t="shared" si="32"/>
        <v>18480754.400000006</v>
      </c>
      <c r="AQ35" s="3">
        <f t="shared" si="32"/>
        <v>18480754.400000006</v>
      </c>
      <c r="AR35" s="3">
        <f t="shared" si="32"/>
        <v>18480754.400000006</v>
      </c>
      <c r="AS35" s="3">
        <f t="shared" si="32"/>
        <v>18480754.400000006</v>
      </c>
      <c r="AT35" s="3">
        <f t="shared" si="32"/>
        <v>18480754.400000006</v>
      </c>
      <c r="AU35" s="3">
        <f t="shared" si="32"/>
        <v>18480754.400000006</v>
      </c>
      <c r="AV35" s="3">
        <f t="shared" si="32"/>
        <v>18480754.400000006</v>
      </c>
      <c r="AW35" s="3">
        <f t="shared" si="32"/>
        <v>18480754.400000006</v>
      </c>
      <c r="AX35" s="3">
        <f t="shared" si="32"/>
        <v>18480754.400000006</v>
      </c>
      <c r="AY35" s="3">
        <f t="shared" si="32"/>
        <v>18480754.400000006</v>
      </c>
      <c r="AZ35" s="3">
        <f t="shared" si="32"/>
        <v>18480754.400000006</v>
      </c>
      <c r="BA35" s="3">
        <f t="shared" si="32"/>
        <v>18480754.400000006</v>
      </c>
      <c r="BB35" s="3">
        <f t="shared" si="32"/>
        <v>18480754.400000006</v>
      </c>
      <c r="BC35" s="3">
        <f t="shared" si="32"/>
        <v>18480754.400000006</v>
      </c>
      <c r="BD35" s="3">
        <f t="shared" si="32"/>
        <v>18480754.400000006</v>
      </c>
      <c r="BE35" s="3">
        <f t="shared" si="32"/>
        <v>18480754.400000006</v>
      </c>
      <c r="BF35" s="3">
        <f t="shared" si="32"/>
        <v>18480754.400000006</v>
      </c>
      <c r="BG35" s="3">
        <f t="shared" si="32"/>
        <v>18480754.400000006</v>
      </c>
      <c r="BH35" s="3">
        <f t="shared" si="32"/>
        <v>18480754.400000006</v>
      </c>
      <c r="BI35" s="3">
        <f t="shared" si="32"/>
        <v>18480754.400000006</v>
      </c>
      <c r="BJ35" s="3">
        <f t="shared" si="32"/>
        <v>18480754.400000006</v>
      </c>
      <c r="BK35" s="3">
        <f t="shared" si="32"/>
        <v>18480754.400000006</v>
      </c>
      <c r="BL35" s="3">
        <f t="shared" si="32"/>
        <v>18480754.400000006</v>
      </c>
      <c r="BM35" s="3">
        <f t="shared" si="32"/>
        <v>18480754.400000006</v>
      </c>
      <c r="BN35" s="3">
        <f t="shared" si="32"/>
        <v>18480754.400000006</v>
      </c>
      <c r="BO35" s="3">
        <f t="shared" si="32"/>
        <v>18480754.400000006</v>
      </c>
      <c r="BP35" s="3">
        <f t="shared" si="32"/>
        <v>18480754.400000006</v>
      </c>
      <c r="BQ35" s="3">
        <f t="shared" si="32"/>
        <v>18480754.400000006</v>
      </c>
      <c r="BR35" s="3">
        <f t="shared" si="32"/>
        <v>18480754.400000006</v>
      </c>
      <c r="BS35" s="3">
        <f t="shared" si="32"/>
        <v>18480754.400000006</v>
      </c>
      <c r="BT35" s="3">
        <f t="shared" si="32"/>
        <v>18480754.400000006</v>
      </c>
      <c r="BU35" s="3">
        <f t="shared" si="32"/>
        <v>18480754.400000006</v>
      </c>
      <c r="BV35" s="3">
        <f t="shared" si="32"/>
        <v>18480754.400000006</v>
      </c>
      <c r="BW35" s="3">
        <f t="shared" si="32"/>
        <v>18480754.400000006</v>
      </c>
      <c r="BX35" s="3">
        <f t="shared" si="32"/>
        <v>18480754.400000006</v>
      </c>
      <c r="BY35" s="3">
        <f t="shared" si="32"/>
        <v>18480754.400000006</v>
      </c>
      <c r="BZ35" s="3">
        <f t="shared" si="32"/>
        <v>18480754.400000006</v>
      </c>
      <c r="CA35" s="3">
        <f t="shared" si="32"/>
        <v>18480754.400000006</v>
      </c>
      <c r="CB35" s="3">
        <f t="shared" si="32"/>
        <v>18480754.400000006</v>
      </c>
      <c r="CC35" s="3">
        <f t="shared" ref="CC35:CH35" si="33">CB35</f>
        <v>18480754.400000006</v>
      </c>
      <c r="CD35" s="3">
        <f t="shared" si="33"/>
        <v>18480754.400000006</v>
      </c>
      <c r="CE35" s="3">
        <f t="shared" si="33"/>
        <v>18480754.400000006</v>
      </c>
      <c r="CF35" s="3">
        <f t="shared" si="33"/>
        <v>18480754.400000006</v>
      </c>
      <c r="CG35" s="3">
        <f t="shared" si="33"/>
        <v>18480754.400000006</v>
      </c>
      <c r="CH35" s="3">
        <f t="shared" si="33"/>
        <v>18480754.400000006</v>
      </c>
    </row>
    <row r="36" spans="1:86" x14ac:dyDescent="0.3">
      <c r="A36" s="625"/>
      <c r="B36" s="212" t="str">
        <f t="shared" si="30"/>
        <v>Cooling</v>
      </c>
      <c r="C36" s="3">
        <v>0</v>
      </c>
      <c r="D36" s="3">
        <v>0</v>
      </c>
      <c r="E36" s="3">
        <v>0</v>
      </c>
      <c r="F36" s="385">
        <v>0</v>
      </c>
      <c r="G36" s="3">
        <f t="shared" ref="G36:N36" si="34">F36</f>
        <v>0</v>
      </c>
      <c r="H36" s="3">
        <f t="shared" si="34"/>
        <v>0</v>
      </c>
      <c r="I36" s="3">
        <f t="shared" si="34"/>
        <v>0</v>
      </c>
      <c r="J36" s="3">
        <f t="shared" si="34"/>
        <v>0</v>
      </c>
      <c r="K36" s="3">
        <f t="shared" si="34"/>
        <v>0</v>
      </c>
      <c r="L36" s="3">
        <f t="shared" si="34"/>
        <v>0</v>
      </c>
      <c r="M36" s="3">
        <f t="shared" si="34"/>
        <v>0</v>
      </c>
      <c r="N36" s="3">
        <f t="shared" si="34"/>
        <v>0</v>
      </c>
      <c r="O36" s="3">
        <f t="shared" ref="O36:BZ36" si="35">N36</f>
        <v>0</v>
      </c>
      <c r="P36" s="3">
        <f t="shared" si="35"/>
        <v>0</v>
      </c>
      <c r="Q36" s="3">
        <f t="shared" si="35"/>
        <v>0</v>
      </c>
      <c r="R36" s="3">
        <f t="shared" si="35"/>
        <v>0</v>
      </c>
      <c r="S36" s="3">
        <f t="shared" si="35"/>
        <v>0</v>
      </c>
      <c r="T36" s="3">
        <f t="shared" si="35"/>
        <v>0</v>
      </c>
      <c r="U36" s="3">
        <f t="shared" si="35"/>
        <v>0</v>
      </c>
      <c r="V36" s="3">
        <f t="shared" si="35"/>
        <v>0</v>
      </c>
      <c r="W36" s="3">
        <f t="shared" si="35"/>
        <v>0</v>
      </c>
      <c r="X36" s="3">
        <f t="shared" si="35"/>
        <v>0</v>
      </c>
      <c r="Y36" s="3">
        <f t="shared" si="35"/>
        <v>0</v>
      </c>
      <c r="Z36" s="3">
        <f t="shared" si="35"/>
        <v>0</v>
      </c>
      <c r="AA36" s="3">
        <f t="shared" si="35"/>
        <v>0</v>
      </c>
      <c r="AB36" s="3">
        <f t="shared" si="35"/>
        <v>0</v>
      </c>
      <c r="AC36" s="3">
        <f t="shared" si="35"/>
        <v>0</v>
      </c>
      <c r="AD36" s="3">
        <f t="shared" si="35"/>
        <v>0</v>
      </c>
      <c r="AE36" s="3">
        <f t="shared" si="35"/>
        <v>0</v>
      </c>
      <c r="AF36" s="3">
        <f t="shared" si="35"/>
        <v>0</v>
      </c>
      <c r="AG36" s="3">
        <f t="shared" si="35"/>
        <v>0</v>
      </c>
      <c r="AH36" s="3">
        <f t="shared" si="35"/>
        <v>0</v>
      </c>
      <c r="AI36" s="3">
        <f t="shared" si="35"/>
        <v>0</v>
      </c>
      <c r="AJ36" s="3">
        <f t="shared" si="35"/>
        <v>0</v>
      </c>
      <c r="AK36" s="3">
        <f t="shared" si="35"/>
        <v>0</v>
      </c>
      <c r="AL36" s="3">
        <f t="shared" si="35"/>
        <v>0</v>
      </c>
      <c r="AM36" s="3">
        <f t="shared" si="35"/>
        <v>0</v>
      </c>
      <c r="AN36" s="3">
        <f t="shared" si="35"/>
        <v>0</v>
      </c>
      <c r="AO36" s="3">
        <f t="shared" si="35"/>
        <v>0</v>
      </c>
      <c r="AP36" s="3">
        <f t="shared" si="35"/>
        <v>0</v>
      </c>
      <c r="AQ36" s="3">
        <f t="shared" si="35"/>
        <v>0</v>
      </c>
      <c r="AR36" s="3">
        <f t="shared" si="35"/>
        <v>0</v>
      </c>
      <c r="AS36" s="3">
        <f t="shared" si="35"/>
        <v>0</v>
      </c>
      <c r="AT36" s="3">
        <f t="shared" si="35"/>
        <v>0</v>
      </c>
      <c r="AU36" s="3">
        <f t="shared" si="35"/>
        <v>0</v>
      </c>
      <c r="AV36" s="3">
        <f t="shared" si="35"/>
        <v>0</v>
      </c>
      <c r="AW36" s="3">
        <f t="shared" si="35"/>
        <v>0</v>
      </c>
      <c r="AX36" s="3">
        <f t="shared" si="35"/>
        <v>0</v>
      </c>
      <c r="AY36" s="3">
        <f t="shared" si="35"/>
        <v>0</v>
      </c>
      <c r="AZ36" s="3">
        <f t="shared" si="35"/>
        <v>0</v>
      </c>
      <c r="BA36" s="3">
        <f t="shared" si="35"/>
        <v>0</v>
      </c>
      <c r="BB36" s="3">
        <f t="shared" si="35"/>
        <v>0</v>
      </c>
      <c r="BC36" s="3">
        <f t="shared" si="35"/>
        <v>0</v>
      </c>
      <c r="BD36" s="3">
        <f t="shared" si="35"/>
        <v>0</v>
      </c>
      <c r="BE36" s="3">
        <f t="shared" si="35"/>
        <v>0</v>
      </c>
      <c r="BF36" s="3">
        <f t="shared" si="35"/>
        <v>0</v>
      </c>
      <c r="BG36" s="3">
        <f t="shared" si="35"/>
        <v>0</v>
      </c>
      <c r="BH36" s="3">
        <f t="shared" si="35"/>
        <v>0</v>
      </c>
      <c r="BI36" s="3">
        <f t="shared" si="35"/>
        <v>0</v>
      </c>
      <c r="BJ36" s="3">
        <f t="shared" si="35"/>
        <v>0</v>
      </c>
      <c r="BK36" s="3">
        <f t="shared" si="35"/>
        <v>0</v>
      </c>
      <c r="BL36" s="3">
        <f t="shared" si="35"/>
        <v>0</v>
      </c>
      <c r="BM36" s="3">
        <f t="shared" si="35"/>
        <v>0</v>
      </c>
      <c r="BN36" s="3">
        <f t="shared" si="35"/>
        <v>0</v>
      </c>
      <c r="BO36" s="3">
        <f t="shared" si="35"/>
        <v>0</v>
      </c>
      <c r="BP36" s="3">
        <f t="shared" si="35"/>
        <v>0</v>
      </c>
      <c r="BQ36" s="3">
        <f t="shared" si="35"/>
        <v>0</v>
      </c>
      <c r="BR36" s="3">
        <f t="shared" si="35"/>
        <v>0</v>
      </c>
      <c r="BS36" s="3">
        <f t="shared" si="35"/>
        <v>0</v>
      </c>
      <c r="BT36" s="3">
        <f t="shared" si="35"/>
        <v>0</v>
      </c>
      <c r="BU36" s="3">
        <f t="shared" si="35"/>
        <v>0</v>
      </c>
      <c r="BV36" s="3">
        <f t="shared" si="35"/>
        <v>0</v>
      </c>
      <c r="BW36" s="3">
        <f t="shared" si="35"/>
        <v>0</v>
      </c>
      <c r="BX36" s="3">
        <f t="shared" si="35"/>
        <v>0</v>
      </c>
      <c r="BY36" s="3">
        <f t="shared" si="35"/>
        <v>0</v>
      </c>
      <c r="BZ36" s="3">
        <f t="shared" si="35"/>
        <v>0</v>
      </c>
      <c r="CA36" s="3">
        <f t="shared" ref="CA36:CH36" si="36">BZ36</f>
        <v>0</v>
      </c>
      <c r="CB36" s="3">
        <f t="shared" si="36"/>
        <v>0</v>
      </c>
      <c r="CC36" s="3">
        <f t="shared" si="36"/>
        <v>0</v>
      </c>
      <c r="CD36" s="3">
        <f t="shared" si="36"/>
        <v>0</v>
      </c>
      <c r="CE36" s="3">
        <f t="shared" si="36"/>
        <v>0</v>
      </c>
      <c r="CF36" s="3">
        <f t="shared" si="36"/>
        <v>0</v>
      </c>
      <c r="CG36" s="3">
        <f t="shared" si="36"/>
        <v>0</v>
      </c>
      <c r="CH36" s="12">
        <f t="shared" si="36"/>
        <v>0</v>
      </c>
    </row>
    <row r="37" spans="1:86" x14ac:dyDescent="0.3">
      <c r="A37" s="625"/>
      <c r="B37" s="118" t="str">
        <f t="shared" si="30"/>
        <v>Freezer</v>
      </c>
      <c r="C37" s="3">
        <v>0</v>
      </c>
      <c r="D37" s="3">
        <v>0</v>
      </c>
      <c r="E37" s="3">
        <v>0</v>
      </c>
      <c r="F37" s="385">
        <v>0</v>
      </c>
      <c r="G37" s="3">
        <f t="shared" ref="G37:BR37" si="37">F37</f>
        <v>0</v>
      </c>
      <c r="H37" s="3">
        <f t="shared" si="37"/>
        <v>0</v>
      </c>
      <c r="I37" s="3">
        <f t="shared" si="37"/>
        <v>0</v>
      </c>
      <c r="J37" s="3">
        <f t="shared" si="37"/>
        <v>0</v>
      </c>
      <c r="K37" s="3">
        <f t="shared" si="37"/>
        <v>0</v>
      </c>
      <c r="L37" s="3">
        <f t="shared" si="37"/>
        <v>0</v>
      </c>
      <c r="M37" s="3">
        <f t="shared" si="37"/>
        <v>0</v>
      </c>
      <c r="N37" s="3">
        <f t="shared" si="37"/>
        <v>0</v>
      </c>
      <c r="O37" s="3">
        <f t="shared" si="37"/>
        <v>0</v>
      </c>
      <c r="P37" s="3">
        <f t="shared" si="37"/>
        <v>0</v>
      </c>
      <c r="Q37" s="3">
        <f t="shared" si="37"/>
        <v>0</v>
      </c>
      <c r="R37" s="3">
        <f t="shared" si="37"/>
        <v>0</v>
      </c>
      <c r="S37" s="3">
        <f t="shared" si="37"/>
        <v>0</v>
      </c>
      <c r="T37" s="3">
        <f t="shared" si="37"/>
        <v>0</v>
      </c>
      <c r="U37" s="3">
        <f t="shared" si="37"/>
        <v>0</v>
      </c>
      <c r="V37" s="3">
        <f t="shared" si="37"/>
        <v>0</v>
      </c>
      <c r="W37" s="3">
        <f t="shared" si="37"/>
        <v>0</v>
      </c>
      <c r="X37" s="3">
        <f t="shared" si="37"/>
        <v>0</v>
      </c>
      <c r="Y37" s="3">
        <f t="shared" si="37"/>
        <v>0</v>
      </c>
      <c r="Z37" s="3">
        <f t="shared" si="37"/>
        <v>0</v>
      </c>
      <c r="AA37" s="3">
        <f t="shared" si="37"/>
        <v>0</v>
      </c>
      <c r="AB37" s="3">
        <f t="shared" si="37"/>
        <v>0</v>
      </c>
      <c r="AC37" s="3">
        <f t="shared" si="37"/>
        <v>0</v>
      </c>
      <c r="AD37" s="3">
        <f t="shared" si="37"/>
        <v>0</v>
      </c>
      <c r="AE37" s="3">
        <f t="shared" si="37"/>
        <v>0</v>
      </c>
      <c r="AF37" s="3">
        <f t="shared" si="37"/>
        <v>0</v>
      </c>
      <c r="AG37" s="3">
        <f t="shared" si="37"/>
        <v>0</v>
      </c>
      <c r="AH37" s="3">
        <f t="shared" si="37"/>
        <v>0</v>
      </c>
      <c r="AI37" s="3">
        <f t="shared" si="37"/>
        <v>0</v>
      </c>
      <c r="AJ37" s="3">
        <f t="shared" si="37"/>
        <v>0</v>
      </c>
      <c r="AK37" s="3">
        <f t="shared" si="37"/>
        <v>0</v>
      </c>
      <c r="AL37" s="3">
        <f t="shared" si="37"/>
        <v>0</v>
      </c>
      <c r="AM37" s="3">
        <f t="shared" si="37"/>
        <v>0</v>
      </c>
      <c r="AN37" s="3">
        <f t="shared" si="37"/>
        <v>0</v>
      </c>
      <c r="AO37" s="3">
        <f t="shared" si="37"/>
        <v>0</v>
      </c>
      <c r="AP37" s="3">
        <f t="shared" si="37"/>
        <v>0</v>
      </c>
      <c r="AQ37" s="3">
        <f t="shared" si="37"/>
        <v>0</v>
      </c>
      <c r="AR37" s="3">
        <f t="shared" si="37"/>
        <v>0</v>
      </c>
      <c r="AS37" s="3">
        <f t="shared" si="37"/>
        <v>0</v>
      </c>
      <c r="AT37" s="3">
        <f t="shared" si="37"/>
        <v>0</v>
      </c>
      <c r="AU37" s="3">
        <f t="shared" si="37"/>
        <v>0</v>
      </c>
      <c r="AV37" s="3">
        <f t="shared" si="37"/>
        <v>0</v>
      </c>
      <c r="AW37" s="3">
        <f t="shared" si="37"/>
        <v>0</v>
      </c>
      <c r="AX37" s="3">
        <f t="shared" si="37"/>
        <v>0</v>
      </c>
      <c r="AY37" s="3">
        <f t="shared" si="37"/>
        <v>0</v>
      </c>
      <c r="AZ37" s="3">
        <f t="shared" si="37"/>
        <v>0</v>
      </c>
      <c r="BA37" s="3">
        <f t="shared" si="37"/>
        <v>0</v>
      </c>
      <c r="BB37" s="3">
        <f t="shared" si="37"/>
        <v>0</v>
      </c>
      <c r="BC37" s="3">
        <f t="shared" si="37"/>
        <v>0</v>
      </c>
      <c r="BD37" s="3">
        <f t="shared" si="37"/>
        <v>0</v>
      </c>
      <c r="BE37" s="3">
        <f t="shared" si="37"/>
        <v>0</v>
      </c>
      <c r="BF37" s="3">
        <f t="shared" si="37"/>
        <v>0</v>
      </c>
      <c r="BG37" s="3">
        <f t="shared" si="37"/>
        <v>0</v>
      </c>
      <c r="BH37" s="3">
        <f t="shared" si="37"/>
        <v>0</v>
      </c>
      <c r="BI37" s="3">
        <f t="shared" si="37"/>
        <v>0</v>
      </c>
      <c r="BJ37" s="3">
        <f t="shared" si="37"/>
        <v>0</v>
      </c>
      <c r="BK37" s="3">
        <f t="shared" si="37"/>
        <v>0</v>
      </c>
      <c r="BL37" s="3">
        <f t="shared" si="37"/>
        <v>0</v>
      </c>
      <c r="BM37" s="3">
        <f t="shared" si="37"/>
        <v>0</v>
      </c>
      <c r="BN37" s="3">
        <f t="shared" si="37"/>
        <v>0</v>
      </c>
      <c r="BO37" s="3">
        <f t="shared" si="37"/>
        <v>0</v>
      </c>
      <c r="BP37" s="3">
        <f t="shared" si="37"/>
        <v>0</v>
      </c>
      <c r="BQ37" s="3">
        <f t="shared" si="37"/>
        <v>0</v>
      </c>
      <c r="BR37" s="3">
        <f t="shared" si="37"/>
        <v>0</v>
      </c>
      <c r="BS37" s="3">
        <f t="shared" ref="BS37:CH37" si="38">BR37</f>
        <v>0</v>
      </c>
      <c r="BT37" s="3">
        <f t="shared" si="38"/>
        <v>0</v>
      </c>
      <c r="BU37" s="3">
        <f t="shared" si="38"/>
        <v>0</v>
      </c>
      <c r="BV37" s="3">
        <f t="shared" si="38"/>
        <v>0</v>
      </c>
      <c r="BW37" s="3">
        <f t="shared" si="38"/>
        <v>0</v>
      </c>
      <c r="BX37" s="3">
        <f t="shared" si="38"/>
        <v>0</v>
      </c>
      <c r="BY37" s="3">
        <f t="shared" si="38"/>
        <v>0</v>
      </c>
      <c r="BZ37" s="3">
        <f t="shared" si="38"/>
        <v>0</v>
      </c>
      <c r="CA37" s="3">
        <f t="shared" si="38"/>
        <v>0</v>
      </c>
      <c r="CB37" s="3">
        <f t="shared" si="38"/>
        <v>0</v>
      </c>
      <c r="CC37" s="3">
        <f t="shared" si="38"/>
        <v>0</v>
      </c>
      <c r="CD37" s="3">
        <f t="shared" si="38"/>
        <v>0</v>
      </c>
      <c r="CE37" s="3">
        <f t="shared" si="38"/>
        <v>0</v>
      </c>
      <c r="CF37" s="3">
        <f t="shared" si="38"/>
        <v>0</v>
      </c>
      <c r="CG37" s="3">
        <f t="shared" si="38"/>
        <v>0</v>
      </c>
      <c r="CH37" s="12">
        <f t="shared" si="38"/>
        <v>0</v>
      </c>
    </row>
    <row r="38" spans="1:86" x14ac:dyDescent="0.3">
      <c r="A38" s="625"/>
      <c r="B38" s="118" t="str">
        <f t="shared" si="30"/>
        <v>Heating</v>
      </c>
      <c r="C38" s="3">
        <v>0</v>
      </c>
      <c r="D38" s="3">
        <v>0</v>
      </c>
      <c r="E38" s="3">
        <v>0</v>
      </c>
      <c r="F38" s="385">
        <v>0</v>
      </c>
      <c r="G38" s="3">
        <f t="shared" ref="G38:BR38" si="39">F38</f>
        <v>0</v>
      </c>
      <c r="H38" s="3">
        <f t="shared" si="39"/>
        <v>0</v>
      </c>
      <c r="I38" s="3">
        <f t="shared" si="39"/>
        <v>0</v>
      </c>
      <c r="J38" s="3">
        <f t="shared" si="39"/>
        <v>0</v>
      </c>
      <c r="K38" s="3">
        <f t="shared" si="39"/>
        <v>0</v>
      </c>
      <c r="L38" s="3">
        <f t="shared" si="39"/>
        <v>0</v>
      </c>
      <c r="M38" s="3">
        <f t="shared" si="39"/>
        <v>0</v>
      </c>
      <c r="N38" s="3">
        <f t="shared" si="39"/>
        <v>0</v>
      </c>
      <c r="O38" s="3">
        <f t="shared" si="39"/>
        <v>0</v>
      </c>
      <c r="P38" s="3">
        <f t="shared" si="39"/>
        <v>0</v>
      </c>
      <c r="Q38" s="3">
        <f t="shared" si="39"/>
        <v>0</v>
      </c>
      <c r="R38" s="3">
        <f t="shared" si="39"/>
        <v>0</v>
      </c>
      <c r="S38" s="3">
        <f t="shared" si="39"/>
        <v>0</v>
      </c>
      <c r="T38" s="3">
        <f t="shared" si="39"/>
        <v>0</v>
      </c>
      <c r="U38" s="3">
        <f t="shared" si="39"/>
        <v>0</v>
      </c>
      <c r="V38" s="3">
        <f t="shared" si="39"/>
        <v>0</v>
      </c>
      <c r="W38" s="3">
        <f t="shared" si="39"/>
        <v>0</v>
      </c>
      <c r="X38" s="3">
        <f t="shared" si="39"/>
        <v>0</v>
      </c>
      <c r="Y38" s="3">
        <f t="shared" si="39"/>
        <v>0</v>
      </c>
      <c r="Z38" s="3">
        <f t="shared" si="39"/>
        <v>0</v>
      </c>
      <c r="AA38" s="3">
        <f t="shared" si="39"/>
        <v>0</v>
      </c>
      <c r="AB38" s="3">
        <f t="shared" si="39"/>
        <v>0</v>
      </c>
      <c r="AC38" s="3">
        <f t="shared" si="39"/>
        <v>0</v>
      </c>
      <c r="AD38" s="3">
        <f t="shared" si="39"/>
        <v>0</v>
      </c>
      <c r="AE38" s="3">
        <f t="shared" si="39"/>
        <v>0</v>
      </c>
      <c r="AF38" s="3">
        <f t="shared" si="39"/>
        <v>0</v>
      </c>
      <c r="AG38" s="3">
        <f t="shared" si="39"/>
        <v>0</v>
      </c>
      <c r="AH38" s="3">
        <f t="shared" si="39"/>
        <v>0</v>
      </c>
      <c r="AI38" s="3">
        <f t="shared" si="39"/>
        <v>0</v>
      </c>
      <c r="AJ38" s="3">
        <f t="shared" si="39"/>
        <v>0</v>
      </c>
      <c r="AK38" s="3">
        <f t="shared" si="39"/>
        <v>0</v>
      </c>
      <c r="AL38" s="3">
        <f t="shared" si="39"/>
        <v>0</v>
      </c>
      <c r="AM38" s="3">
        <f t="shared" si="39"/>
        <v>0</v>
      </c>
      <c r="AN38" s="3">
        <f t="shared" si="39"/>
        <v>0</v>
      </c>
      <c r="AO38" s="3">
        <f t="shared" si="39"/>
        <v>0</v>
      </c>
      <c r="AP38" s="3">
        <f t="shared" si="39"/>
        <v>0</v>
      </c>
      <c r="AQ38" s="3">
        <f t="shared" si="39"/>
        <v>0</v>
      </c>
      <c r="AR38" s="3">
        <f t="shared" si="39"/>
        <v>0</v>
      </c>
      <c r="AS38" s="3">
        <f t="shared" si="39"/>
        <v>0</v>
      </c>
      <c r="AT38" s="3">
        <f t="shared" si="39"/>
        <v>0</v>
      </c>
      <c r="AU38" s="3">
        <f t="shared" si="39"/>
        <v>0</v>
      </c>
      <c r="AV38" s="3">
        <f t="shared" si="39"/>
        <v>0</v>
      </c>
      <c r="AW38" s="3">
        <f t="shared" si="39"/>
        <v>0</v>
      </c>
      <c r="AX38" s="3">
        <f t="shared" si="39"/>
        <v>0</v>
      </c>
      <c r="AY38" s="3">
        <f t="shared" si="39"/>
        <v>0</v>
      </c>
      <c r="AZ38" s="3">
        <f t="shared" si="39"/>
        <v>0</v>
      </c>
      <c r="BA38" s="3">
        <f t="shared" si="39"/>
        <v>0</v>
      </c>
      <c r="BB38" s="3">
        <f t="shared" si="39"/>
        <v>0</v>
      </c>
      <c r="BC38" s="3">
        <f t="shared" si="39"/>
        <v>0</v>
      </c>
      <c r="BD38" s="3">
        <f t="shared" si="39"/>
        <v>0</v>
      </c>
      <c r="BE38" s="3">
        <f t="shared" si="39"/>
        <v>0</v>
      </c>
      <c r="BF38" s="3">
        <f t="shared" si="39"/>
        <v>0</v>
      </c>
      <c r="BG38" s="3">
        <f t="shared" si="39"/>
        <v>0</v>
      </c>
      <c r="BH38" s="3">
        <f t="shared" si="39"/>
        <v>0</v>
      </c>
      <c r="BI38" s="3">
        <f t="shared" si="39"/>
        <v>0</v>
      </c>
      <c r="BJ38" s="3">
        <f t="shared" si="39"/>
        <v>0</v>
      </c>
      <c r="BK38" s="3">
        <f t="shared" si="39"/>
        <v>0</v>
      </c>
      <c r="BL38" s="3">
        <f t="shared" si="39"/>
        <v>0</v>
      </c>
      <c r="BM38" s="3">
        <f t="shared" si="39"/>
        <v>0</v>
      </c>
      <c r="BN38" s="3">
        <f t="shared" si="39"/>
        <v>0</v>
      </c>
      <c r="BO38" s="3">
        <f t="shared" si="39"/>
        <v>0</v>
      </c>
      <c r="BP38" s="3">
        <f t="shared" si="39"/>
        <v>0</v>
      </c>
      <c r="BQ38" s="3">
        <f t="shared" si="39"/>
        <v>0</v>
      </c>
      <c r="BR38" s="3">
        <f t="shared" si="39"/>
        <v>0</v>
      </c>
      <c r="BS38" s="3">
        <f t="shared" ref="BS38:CH38" si="40">BR38</f>
        <v>0</v>
      </c>
      <c r="BT38" s="3">
        <f t="shared" si="40"/>
        <v>0</v>
      </c>
      <c r="BU38" s="3">
        <f t="shared" si="40"/>
        <v>0</v>
      </c>
      <c r="BV38" s="3">
        <f t="shared" si="40"/>
        <v>0</v>
      </c>
      <c r="BW38" s="3">
        <f t="shared" si="40"/>
        <v>0</v>
      </c>
      <c r="BX38" s="3">
        <f t="shared" si="40"/>
        <v>0</v>
      </c>
      <c r="BY38" s="3">
        <f t="shared" si="40"/>
        <v>0</v>
      </c>
      <c r="BZ38" s="3">
        <f t="shared" si="40"/>
        <v>0</v>
      </c>
      <c r="CA38" s="3">
        <f t="shared" si="40"/>
        <v>0</v>
      </c>
      <c r="CB38" s="3">
        <f t="shared" si="40"/>
        <v>0</v>
      </c>
      <c r="CC38" s="3">
        <f t="shared" si="40"/>
        <v>0</v>
      </c>
      <c r="CD38" s="3">
        <f t="shared" si="40"/>
        <v>0</v>
      </c>
      <c r="CE38" s="3">
        <f t="shared" si="40"/>
        <v>0</v>
      </c>
      <c r="CF38" s="3">
        <f t="shared" si="40"/>
        <v>0</v>
      </c>
      <c r="CG38" s="3">
        <f t="shared" si="40"/>
        <v>0</v>
      </c>
      <c r="CH38" s="12">
        <f t="shared" si="40"/>
        <v>0</v>
      </c>
    </row>
    <row r="39" spans="1:86" x14ac:dyDescent="0.3">
      <c r="A39" s="625"/>
      <c r="B39" s="212" t="str">
        <f t="shared" si="30"/>
        <v>HVAC</v>
      </c>
      <c r="C39" s="3">
        <v>0</v>
      </c>
      <c r="D39" s="3">
        <v>0</v>
      </c>
      <c r="E39" s="3">
        <v>0</v>
      </c>
      <c r="F39" s="385">
        <v>0</v>
      </c>
      <c r="G39" s="3">
        <f t="shared" ref="G39:BR39" si="41">F39</f>
        <v>0</v>
      </c>
      <c r="H39" s="3">
        <f t="shared" si="41"/>
        <v>0</v>
      </c>
      <c r="I39" s="3">
        <f t="shared" si="41"/>
        <v>0</v>
      </c>
      <c r="J39" s="3">
        <f t="shared" si="41"/>
        <v>0</v>
      </c>
      <c r="K39" s="3">
        <f t="shared" si="41"/>
        <v>0</v>
      </c>
      <c r="L39" s="3">
        <f t="shared" si="41"/>
        <v>0</v>
      </c>
      <c r="M39" s="3">
        <f t="shared" si="41"/>
        <v>0</v>
      </c>
      <c r="N39" s="3">
        <f t="shared" si="41"/>
        <v>0</v>
      </c>
      <c r="O39" s="3">
        <f t="shared" si="41"/>
        <v>0</v>
      </c>
      <c r="P39" s="3">
        <f t="shared" si="41"/>
        <v>0</v>
      </c>
      <c r="Q39" s="3">
        <f t="shared" si="41"/>
        <v>0</v>
      </c>
      <c r="R39" s="3">
        <f t="shared" si="41"/>
        <v>0</v>
      </c>
      <c r="S39" s="3">
        <f t="shared" si="41"/>
        <v>0</v>
      </c>
      <c r="T39" s="3">
        <f t="shared" si="41"/>
        <v>0</v>
      </c>
      <c r="U39" s="3">
        <f t="shared" si="41"/>
        <v>0</v>
      </c>
      <c r="V39" s="3">
        <f t="shared" si="41"/>
        <v>0</v>
      </c>
      <c r="W39" s="3">
        <f t="shared" si="41"/>
        <v>0</v>
      </c>
      <c r="X39" s="3">
        <f t="shared" si="41"/>
        <v>0</v>
      </c>
      <c r="Y39" s="3">
        <f t="shared" si="41"/>
        <v>0</v>
      </c>
      <c r="Z39" s="3">
        <f t="shared" si="41"/>
        <v>0</v>
      </c>
      <c r="AA39" s="3">
        <f t="shared" si="41"/>
        <v>0</v>
      </c>
      <c r="AB39" s="3">
        <f t="shared" si="41"/>
        <v>0</v>
      </c>
      <c r="AC39" s="3">
        <f t="shared" si="41"/>
        <v>0</v>
      </c>
      <c r="AD39" s="3">
        <f t="shared" si="41"/>
        <v>0</v>
      </c>
      <c r="AE39" s="3">
        <f t="shared" si="41"/>
        <v>0</v>
      </c>
      <c r="AF39" s="3">
        <f t="shared" si="41"/>
        <v>0</v>
      </c>
      <c r="AG39" s="3">
        <f t="shared" si="41"/>
        <v>0</v>
      </c>
      <c r="AH39" s="3">
        <f t="shared" si="41"/>
        <v>0</v>
      </c>
      <c r="AI39" s="3">
        <f t="shared" si="41"/>
        <v>0</v>
      </c>
      <c r="AJ39" s="3">
        <f t="shared" si="41"/>
        <v>0</v>
      </c>
      <c r="AK39" s="3">
        <f t="shared" si="41"/>
        <v>0</v>
      </c>
      <c r="AL39" s="3">
        <f t="shared" si="41"/>
        <v>0</v>
      </c>
      <c r="AM39" s="3">
        <f t="shared" si="41"/>
        <v>0</v>
      </c>
      <c r="AN39" s="3">
        <f t="shared" si="41"/>
        <v>0</v>
      </c>
      <c r="AO39" s="3">
        <f t="shared" si="41"/>
        <v>0</v>
      </c>
      <c r="AP39" s="3">
        <f t="shared" si="41"/>
        <v>0</v>
      </c>
      <c r="AQ39" s="3">
        <f t="shared" si="41"/>
        <v>0</v>
      </c>
      <c r="AR39" s="3">
        <f t="shared" si="41"/>
        <v>0</v>
      </c>
      <c r="AS39" s="3">
        <f t="shared" si="41"/>
        <v>0</v>
      </c>
      <c r="AT39" s="3">
        <f t="shared" si="41"/>
        <v>0</v>
      </c>
      <c r="AU39" s="3">
        <f t="shared" si="41"/>
        <v>0</v>
      </c>
      <c r="AV39" s="3">
        <f t="shared" si="41"/>
        <v>0</v>
      </c>
      <c r="AW39" s="3">
        <f t="shared" si="41"/>
        <v>0</v>
      </c>
      <c r="AX39" s="3">
        <f t="shared" si="41"/>
        <v>0</v>
      </c>
      <c r="AY39" s="3">
        <f t="shared" si="41"/>
        <v>0</v>
      </c>
      <c r="AZ39" s="3">
        <f t="shared" si="41"/>
        <v>0</v>
      </c>
      <c r="BA39" s="3">
        <f t="shared" si="41"/>
        <v>0</v>
      </c>
      <c r="BB39" s="3">
        <f t="shared" si="41"/>
        <v>0</v>
      </c>
      <c r="BC39" s="3">
        <f t="shared" si="41"/>
        <v>0</v>
      </c>
      <c r="BD39" s="3">
        <f t="shared" si="41"/>
        <v>0</v>
      </c>
      <c r="BE39" s="3">
        <f t="shared" si="41"/>
        <v>0</v>
      </c>
      <c r="BF39" s="3">
        <f t="shared" si="41"/>
        <v>0</v>
      </c>
      <c r="BG39" s="3">
        <f t="shared" si="41"/>
        <v>0</v>
      </c>
      <c r="BH39" s="3">
        <f t="shared" si="41"/>
        <v>0</v>
      </c>
      <c r="BI39" s="3">
        <f t="shared" si="41"/>
        <v>0</v>
      </c>
      <c r="BJ39" s="3">
        <f t="shared" si="41"/>
        <v>0</v>
      </c>
      <c r="BK39" s="3">
        <f t="shared" si="41"/>
        <v>0</v>
      </c>
      <c r="BL39" s="3">
        <f t="shared" si="41"/>
        <v>0</v>
      </c>
      <c r="BM39" s="3">
        <f t="shared" si="41"/>
        <v>0</v>
      </c>
      <c r="BN39" s="3">
        <f t="shared" si="41"/>
        <v>0</v>
      </c>
      <c r="BO39" s="3">
        <f t="shared" si="41"/>
        <v>0</v>
      </c>
      <c r="BP39" s="3">
        <f t="shared" si="41"/>
        <v>0</v>
      </c>
      <c r="BQ39" s="3">
        <f t="shared" si="41"/>
        <v>0</v>
      </c>
      <c r="BR39" s="3">
        <f t="shared" si="41"/>
        <v>0</v>
      </c>
      <c r="BS39" s="3">
        <f t="shared" ref="BS39:CH39" si="42">BR39</f>
        <v>0</v>
      </c>
      <c r="BT39" s="3">
        <f t="shared" si="42"/>
        <v>0</v>
      </c>
      <c r="BU39" s="3">
        <f t="shared" si="42"/>
        <v>0</v>
      </c>
      <c r="BV39" s="3">
        <f t="shared" si="42"/>
        <v>0</v>
      </c>
      <c r="BW39" s="3">
        <f t="shared" si="42"/>
        <v>0</v>
      </c>
      <c r="BX39" s="3">
        <f t="shared" si="42"/>
        <v>0</v>
      </c>
      <c r="BY39" s="3">
        <f t="shared" si="42"/>
        <v>0</v>
      </c>
      <c r="BZ39" s="3">
        <f t="shared" si="42"/>
        <v>0</v>
      </c>
      <c r="CA39" s="3">
        <f t="shared" si="42"/>
        <v>0</v>
      </c>
      <c r="CB39" s="3">
        <f t="shared" si="42"/>
        <v>0</v>
      </c>
      <c r="CC39" s="3">
        <f t="shared" si="42"/>
        <v>0</v>
      </c>
      <c r="CD39" s="3">
        <f t="shared" si="42"/>
        <v>0</v>
      </c>
      <c r="CE39" s="3">
        <f t="shared" si="42"/>
        <v>0</v>
      </c>
      <c r="CF39" s="3">
        <f t="shared" si="42"/>
        <v>0</v>
      </c>
      <c r="CG39" s="3">
        <f t="shared" si="42"/>
        <v>0</v>
      </c>
      <c r="CH39" s="12">
        <f t="shared" si="42"/>
        <v>0</v>
      </c>
    </row>
    <row r="40" spans="1:86" x14ac:dyDescent="0.3">
      <c r="A40" s="625"/>
      <c r="B40" s="118" t="str">
        <f t="shared" si="30"/>
        <v>Lighting</v>
      </c>
      <c r="C40" s="3">
        <v>0</v>
      </c>
      <c r="D40" s="3">
        <v>0</v>
      </c>
      <c r="E40" s="3">
        <v>0</v>
      </c>
      <c r="F40" s="385">
        <v>0</v>
      </c>
      <c r="G40" s="3">
        <f t="shared" ref="G40:BR40" si="43">F40</f>
        <v>0</v>
      </c>
      <c r="H40" s="3">
        <f t="shared" si="43"/>
        <v>0</v>
      </c>
      <c r="I40" s="3">
        <f t="shared" si="43"/>
        <v>0</v>
      </c>
      <c r="J40" s="3">
        <f t="shared" si="43"/>
        <v>0</v>
      </c>
      <c r="K40" s="3">
        <f t="shared" si="43"/>
        <v>0</v>
      </c>
      <c r="L40" s="3">
        <f t="shared" si="43"/>
        <v>0</v>
      </c>
      <c r="M40" s="3">
        <f t="shared" si="43"/>
        <v>0</v>
      </c>
      <c r="N40" s="3">
        <f t="shared" si="43"/>
        <v>0</v>
      </c>
      <c r="O40" s="3">
        <f t="shared" si="43"/>
        <v>0</v>
      </c>
      <c r="P40" s="3">
        <f t="shared" si="43"/>
        <v>0</v>
      </c>
      <c r="Q40" s="3">
        <f t="shared" si="43"/>
        <v>0</v>
      </c>
      <c r="R40" s="3">
        <f t="shared" si="43"/>
        <v>0</v>
      </c>
      <c r="S40" s="3">
        <f t="shared" si="43"/>
        <v>0</v>
      </c>
      <c r="T40" s="3">
        <f t="shared" si="43"/>
        <v>0</v>
      </c>
      <c r="U40" s="3">
        <f t="shared" si="43"/>
        <v>0</v>
      </c>
      <c r="V40" s="3">
        <f t="shared" si="43"/>
        <v>0</v>
      </c>
      <c r="W40" s="3">
        <f t="shared" si="43"/>
        <v>0</v>
      </c>
      <c r="X40" s="3">
        <f t="shared" si="43"/>
        <v>0</v>
      </c>
      <c r="Y40" s="3">
        <f t="shared" si="43"/>
        <v>0</v>
      </c>
      <c r="Z40" s="3">
        <f t="shared" si="43"/>
        <v>0</v>
      </c>
      <c r="AA40" s="3">
        <f t="shared" si="43"/>
        <v>0</v>
      </c>
      <c r="AB40" s="3">
        <f t="shared" si="43"/>
        <v>0</v>
      </c>
      <c r="AC40" s="3">
        <f t="shared" si="43"/>
        <v>0</v>
      </c>
      <c r="AD40" s="3">
        <f t="shared" si="43"/>
        <v>0</v>
      </c>
      <c r="AE40" s="3">
        <f t="shared" si="43"/>
        <v>0</v>
      </c>
      <c r="AF40" s="3">
        <f t="shared" si="43"/>
        <v>0</v>
      </c>
      <c r="AG40" s="3">
        <f t="shared" si="43"/>
        <v>0</v>
      </c>
      <c r="AH40" s="3">
        <f t="shared" si="43"/>
        <v>0</v>
      </c>
      <c r="AI40" s="3">
        <f t="shared" si="43"/>
        <v>0</v>
      </c>
      <c r="AJ40" s="3">
        <f t="shared" si="43"/>
        <v>0</v>
      </c>
      <c r="AK40" s="3">
        <f t="shared" si="43"/>
        <v>0</v>
      </c>
      <c r="AL40" s="3">
        <f t="shared" si="43"/>
        <v>0</v>
      </c>
      <c r="AM40" s="3">
        <f t="shared" si="43"/>
        <v>0</v>
      </c>
      <c r="AN40" s="3">
        <f t="shared" si="43"/>
        <v>0</v>
      </c>
      <c r="AO40" s="3">
        <f t="shared" si="43"/>
        <v>0</v>
      </c>
      <c r="AP40" s="3">
        <f t="shared" si="43"/>
        <v>0</v>
      </c>
      <c r="AQ40" s="3">
        <f t="shared" si="43"/>
        <v>0</v>
      </c>
      <c r="AR40" s="3">
        <f t="shared" si="43"/>
        <v>0</v>
      </c>
      <c r="AS40" s="3">
        <f t="shared" si="43"/>
        <v>0</v>
      </c>
      <c r="AT40" s="3">
        <f t="shared" si="43"/>
        <v>0</v>
      </c>
      <c r="AU40" s="3">
        <f t="shared" si="43"/>
        <v>0</v>
      </c>
      <c r="AV40" s="3">
        <f t="shared" si="43"/>
        <v>0</v>
      </c>
      <c r="AW40" s="3">
        <f t="shared" si="43"/>
        <v>0</v>
      </c>
      <c r="AX40" s="3">
        <f t="shared" si="43"/>
        <v>0</v>
      </c>
      <c r="AY40" s="3">
        <f t="shared" si="43"/>
        <v>0</v>
      </c>
      <c r="AZ40" s="3">
        <f t="shared" si="43"/>
        <v>0</v>
      </c>
      <c r="BA40" s="3">
        <f t="shared" si="43"/>
        <v>0</v>
      </c>
      <c r="BB40" s="3">
        <f t="shared" si="43"/>
        <v>0</v>
      </c>
      <c r="BC40" s="3">
        <f t="shared" si="43"/>
        <v>0</v>
      </c>
      <c r="BD40" s="3">
        <f t="shared" si="43"/>
        <v>0</v>
      </c>
      <c r="BE40" s="3">
        <f t="shared" si="43"/>
        <v>0</v>
      </c>
      <c r="BF40" s="3">
        <f t="shared" si="43"/>
        <v>0</v>
      </c>
      <c r="BG40" s="3">
        <f t="shared" si="43"/>
        <v>0</v>
      </c>
      <c r="BH40" s="3">
        <f t="shared" si="43"/>
        <v>0</v>
      </c>
      <c r="BI40" s="3">
        <f t="shared" si="43"/>
        <v>0</v>
      </c>
      <c r="BJ40" s="3">
        <f t="shared" si="43"/>
        <v>0</v>
      </c>
      <c r="BK40" s="3">
        <f t="shared" si="43"/>
        <v>0</v>
      </c>
      <c r="BL40" s="3">
        <f t="shared" si="43"/>
        <v>0</v>
      </c>
      <c r="BM40" s="3">
        <f t="shared" si="43"/>
        <v>0</v>
      </c>
      <c r="BN40" s="3">
        <f t="shared" si="43"/>
        <v>0</v>
      </c>
      <c r="BO40" s="3">
        <f t="shared" si="43"/>
        <v>0</v>
      </c>
      <c r="BP40" s="3">
        <f t="shared" si="43"/>
        <v>0</v>
      </c>
      <c r="BQ40" s="3">
        <f t="shared" si="43"/>
        <v>0</v>
      </c>
      <c r="BR40" s="3">
        <f t="shared" si="43"/>
        <v>0</v>
      </c>
      <c r="BS40" s="3">
        <f t="shared" ref="BS40:CH40" si="44">BR40</f>
        <v>0</v>
      </c>
      <c r="BT40" s="3">
        <f t="shared" si="44"/>
        <v>0</v>
      </c>
      <c r="BU40" s="3">
        <f t="shared" si="44"/>
        <v>0</v>
      </c>
      <c r="BV40" s="3">
        <f t="shared" si="44"/>
        <v>0</v>
      </c>
      <c r="BW40" s="3">
        <f t="shared" si="44"/>
        <v>0</v>
      </c>
      <c r="BX40" s="3">
        <f t="shared" si="44"/>
        <v>0</v>
      </c>
      <c r="BY40" s="3">
        <f t="shared" si="44"/>
        <v>0</v>
      </c>
      <c r="BZ40" s="3">
        <f t="shared" si="44"/>
        <v>0</v>
      </c>
      <c r="CA40" s="3">
        <f t="shared" si="44"/>
        <v>0</v>
      </c>
      <c r="CB40" s="3">
        <f t="shared" si="44"/>
        <v>0</v>
      </c>
      <c r="CC40" s="3">
        <f t="shared" si="44"/>
        <v>0</v>
      </c>
      <c r="CD40" s="3">
        <f t="shared" si="44"/>
        <v>0</v>
      </c>
      <c r="CE40" s="3">
        <f t="shared" si="44"/>
        <v>0</v>
      </c>
      <c r="CF40" s="3">
        <f t="shared" si="44"/>
        <v>0</v>
      </c>
      <c r="CG40" s="3">
        <f t="shared" si="44"/>
        <v>0</v>
      </c>
      <c r="CH40" s="12">
        <f t="shared" si="44"/>
        <v>0</v>
      </c>
    </row>
    <row r="41" spans="1:86" x14ac:dyDescent="0.3">
      <c r="A41" s="625"/>
      <c r="B41" s="118" t="str">
        <f t="shared" si="30"/>
        <v>Miscellaneous</v>
      </c>
      <c r="C41" s="3">
        <v>0</v>
      </c>
      <c r="D41" s="3">
        <v>0</v>
      </c>
      <c r="E41" s="3">
        <v>0</v>
      </c>
      <c r="F41" s="385">
        <v>0</v>
      </c>
      <c r="G41" s="3">
        <f t="shared" ref="G41:BR41" si="45">F41</f>
        <v>0</v>
      </c>
      <c r="H41" s="3">
        <f t="shared" si="45"/>
        <v>0</v>
      </c>
      <c r="I41" s="3">
        <f t="shared" si="45"/>
        <v>0</v>
      </c>
      <c r="J41" s="3">
        <f t="shared" si="45"/>
        <v>0</v>
      </c>
      <c r="K41" s="3">
        <f t="shared" si="45"/>
        <v>0</v>
      </c>
      <c r="L41" s="3">
        <f t="shared" si="45"/>
        <v>0</v>
      </c>
      <c r="M41" s="3">
        <f t="shared" si="45"/>
        <v>0</v>
      </c>
      <c r="N41" s="3">
        <f t="shared" si="45"/>
        <v>0</v>
      </c>
      <c r="O41" s="3">
        <f t="shared" si="45"/>
        <v>0</v>
      </c>
      <c r="P41" s="3">
        <f t="shared" si="45"/>
        <v>0</v>
      </c>
      <c r="Q41" s="3">
        <f t="shared" si="45"/>
        <v>0</v>
      </c>
      <c r="R41" s="3">
        <f t="shared" si="45"/>
        <v>0</v>
      </c>
      <c r="S41" s="3">
        <f t="shared" si="45"/>
        <v>0</v>
      </c>
      <c r="T41" s="3">
        <f t="shared" si="45"/>
        <v>0</v>
      </c>
      <c r="U41" s="3">
        <f t="shared" si="45"/>
        <v>0</v>
      </c>
      <c r="V41" s="3">
        <f t="shared" si="45"/>
        <v>0</v>
      </c>
      <c r="W41" s="3">
        <f t="shared" si="45"/>
        <v>0</v>
      </c>
      <c r="X41" s="3">
        <f t="shared" si="45"/>
        <v>0</v>
      </c>
      <c r="Y41" s="3">
        <f t="shared" si="45"/>
        <v>0</v>
      </c>
      <c r="Z41" s="3">
        <f t="shared" si="45"/>
        <v>0</v>
      </c>
      <c r="AA41" s="3">
        <f t="shared" si="45"/>
        <v>0</v>
      </c>
      <c r="AB41" s="3">
        <f t="shared" si="45"/>
        <v>0</v>
      </c>
      <c r="AC41" s="3">
        <f t="shared" si="45"/>
        <v>0</v>
      </c>
      <c r="AD41" s="3">
        <f t="shared" si="45"/>
        <v>0</v>
      </c>
      <c r="AE41" s="3">
        <f t="shared" si="45"/>
        <v>0</v>
      </c>
      <c r="AF41" s="3">
        <f t="shared" si="45"/>
        <v>0</v>
      </c>
      <c r="AG41" s="3">
        <f t="shared" si="45"/>
        <v>0</v>
      </c>
      <c r="AH41" s="3">
        <f t="shared" si="45"/>
        <v>0</v>
      </c>
      <c r="AI41" s="3">
        <f t="shared" si="45"/>
        <v>0</v>
      </c>
      <c r="AJ41" s="3">
        <f t="shared" si="45"/>
        <v>0</v>
      </c>
      <c r="AK41" s="3">
        <f t="shared" si="45"/>
        <v>0</v>
      </c>
      <c r="AL41" s="3">
        <f t="shared" si="45"/>
        <v>0</v>
      </c>
      <c r="AM41" s="3">
        <f t="shared" si="45"/>
        <v>0</v>
      </c>
      <c r="AN41" s="3">
        <f t="shared" si="45"/>
        <v>0</v>
      </c>
      <c r="AO41" s="3">
        <f t="shared" si="45"/>
        <v>0</v>
      </c>
      <c r="AP41" s="3">
        <f t="shared" si="45"/>
        <v>0</v>
      </c>
      <c r="AQ41" s="3">
        <f t="shared" si="45"/>
        <v>0</v>
      </c>
      <c r="AR41" s="3">
        <f t="shared" si="45"/>
        <v>0</v>
      </c>
      <c r="AS41" s="3">
        <f t="shared" si="45"/>
        <v>0</v>
      </c>
      <c r="AT41" s="3">
        <f t="shared" si="45"/>
        <v>0</v>
      </c>
      <c r="AU41" s="3">
        <f t="shared" si="45"/>
        <v>0</v>
      </c>
      <c r="AV41" s="3">
        <f t="shared" si="45"/>
        <v>0</v>
      </c>
      <c r="AW41" s="3">
        <f t="shared" si="45"/>
        <v>0</v>
      </c>
      <c r="AX41" s="3">
        <f t="shared" si="45"/>
        <v>0</v>
      </c>
      <c r="AY41" s="3">
        <f t="shared" si="45"/>
        <v>0</v>
      </c>
      <c r="AZ41" s="3">
        <f t="shared" si="45"/>
        <v>0</v>
      </c>
      <c r="BA41" s="3">
        <f t="shared" si="45"/>
        <v>0</v>
      </c>
      <c r="BB41" s="3">
        <f t="shared" si="45"/>
        <v>0</v>
      </c>
      <c r="BC41" s="3">
        <f t="shared" si="45"/>
        <v>0</v>
      </c>
      <c r="BD41" s="3">
        <f t="shared" si="45"/>
        <v>0</v>
      </c>
      <c r="BE41" s="3">
        <f t="shared" si="45"/>
        <v>0</v>
      </c>
      <c r="BF41" s="3">
        <f t="shared" si="45"/>
        <v>0</v>
      </c>
      <c r="BG41" s="3">
        <f t="shared" si="45"/>
        <v>0</v>
      </c>
      <c r="BH41" s="3">
        <f t="shared" si="45"/>
        <v>0</v>
      </c>
      <c r="BI41" s="3">
        <f t="shared" si="45"/>
        <v>0</v>
      </c>
      <c r="BJ41" s="3">
        <f t="shared" si="45"/>
        <v>0</v>
      </c>
      <c r="BK41" s="3">
        <f t="shared" si="45"/>
        <v>0</v>
      </c>
      <c r="BL41" s="3">
        <f t="shared" si="45"/>
        <v>0</v>
      </c>
      <c r="BM41" s="3">
        <f t="shared" si="45"/>
        <v>0</v>
      </c>
      <c r="BN41" s="3">
        <f t="shared" si="45"/>
        <v>0</v>
      </c>
      <c r="BO41" s="3">
        <f t="shared" si="45"/>
        <v>0</v>
      </c>
      <c r="BP41" s="3">
        <f t="shared" si="45"/>
        <v>0</v>
      </c>
      <c r="BQ41" s="3">
        <f t="shared" si="45"/>
        <v>0</v>
      </c>
      <c r="BR41" s="3">
        <f t="shared" si="45"/>
        <v>0</v>
      </c>
      <c r="BS41" s="3">
        <f t="shared" ref="BS41:CH41" si="46">BR41</f>
        <v>0</v>
      </c>
      <c r="BT41" s="3">
        <f t="shared" si="46"/>
        <v>0</v>
      </c>
      <c r="BU41" s="3">
        <f t="shared" si="46"/>
        <v>0</v>
      </c>
      <c r="BV41" s="3">
        <f t="shared" si="46"/>
        <v>0</v>
      </c>
      <c r="BW41" s="3">
        <f t="shared" si="46"/>
        <v>0</v>
      </c>
      <c r="BX41" s="3">
        <f t="shared" si="46"/>
        <v>0</v>
      </c>
      <c r="BY41" s="3">
        <f t="shared" si="46"/>
        <v>0</v>
      </c>
      <c r="BZ41" s="3">
        <f t="shared" si="46"/>
        <v>0</v>
      </c>
      <c r="CA41" s="3">
        <f t="shared" si="46"/>
        <v>0</v>
      </c>
      <c r="CB41" s="3">
        <f t="shared" si="46"/>
        <v>0</v>
      </c>
      <c r="CC41" s="3">
        <f t="shared" si="46"/>
        <v>0</v>
      </c>
      <c r="CD41" s="3">
        <f t="shared" si="46"/>
        <v>0</v>
      </c>
      <c r="CE41" s="3">
        <f t="shared" si="46"/>
        <v>0</v>
      </c>
      <c r="CF41" s="3">
        <f t="shared" si="46"/>
        <v>0</v>
      </c>
      <c r="CG41" s="3">
        <f t="shared" si="46"/>
        <v>0</v>
      </c>
      <c r="CH41" s="12">
        <f t="shared" si="46"/>
        <v>0</v>
      </c>
    </row>
    <row r="42" spans="1:86" x14ac:dyDescent="0.3">
      <c r="A42" s="625"/>
      <c r="B42" s="118" t="str">
        <f t="shared" si="30"/>
        <v>Pool Spa</v>
      </c>
      <c r="C42" s="3">
        <v>0</v>
      </c>
      <c r="D42" s="3">
        <v>0</v>
      </c>
      <c r="E42" s="3">
        <v>0</v>
      </c>
      <c r="F42" s="385">
        <v>0</v>
      </c>
      <c r="G42" s="3">
        <f t="shared" ref="G42:BR42" si="47">F42</f>
        <v>0</v>
      </c>
      <c r="H42" s="3">
        <f t="shared" si="47"/>
        <v>0</v>
      </c>
      <c r="I42" s="3">
        <f t="shared" si="47"/>
        <v>0</v>
      </c>
      <c r="J42" s="3">
        <f t="shared" si="47"/>
        <v>0</v>
      </c>
      <c r="K42" s="3">
        <f t="shared" si="47"/>
        <v>0</v>
      </c>
      <c r="L42" s="3">
        <f t="shared" si="47"/>
        <v>0</v>
      </c>
      <c r="M42" s="3">
        <f t="shared" si="47"/>
        <v>0</v>
      </c>
      <c r="N42" s="3">
        <f t="shared" si="47"/>
        <v>0</v>
      </c>
      <c r="O42" s="3">
        <f t="shared" si="47"/>
        <v>0</v>
      </c>
      <c r="P42" s="3">
        <f t="shared" si="47"/>
        <v>0</v>
      </c>
      <c r="Q42" s="3">
        <f t="shared" si="47"/>
        <v>0</v>
      </c>
      <c r="R42" s="3">
        <f t="shared" si="47"/>
        <v>0</v>
      </c>
      <c r="S42" s="3">
        <f t="shared" si="47"/>
        <v>0</v>
      </c>
      <c r="T42" s="3">
        <f t="shared" si="47"/>
        <v>0</v>
      </c>
      <c r="U42" s="3">
        <f t="shared" si="47"/>
        <v>0</v>
      </c>
      <c r="V42" s="3">
        <f t="shared" si="47"/>
        <v>0</v>
      </c>
      <c r="W42" s="3">
        <f t="shared" si="47"/>
        <v>0</v>
      </c>
      <c r="X42" s="3">
        <f t="shared" si="47"/>
        <v>0</v>
      </c>
      <c r="Y42" s="3">
        <f t="shared" si="47"/>
        <v>0</v>
      </c>
      <c r="Z42" s="3">
        <f t="shared" si="47"/>
        <v>0</v>
      </c>
      <c r="AA42" s="3">
        <f t="shared" si="47"/>
        <v>0</v>
      </c>
      <c r="AB42" s="3">
        <f t="shared" si="47"/>
        <v>0</v>
      </c>
      <c r="AC42" s="3">
        <f t="shared" si="47"/>
        <v>0</v>
      </c>
      <c r="AD42" s="3">
        <f t="shared" si="47"/>
        <v>0</v>
      </c>
      <c r="AE42" s="3">
        <f t="shared" si="47"/>
        <v>0</v>
      </c>
      <c r="AF42" s="3">
        <f t="shared" si="47"/>
        <v>0</v>
      </c>
      <c r="AG42" s="3">
        <f t="shared" si="47"/>
        <v>0</v>
      </c>
      <c r="AH42" s="3">
        <f t="shared" si="47"/>
        <v>0</v>
      </c>
      <c r="AI42" s="3">
        <f t="shared" si="47"/>
        <v>0</v>
      </c>
      <c r="AJ42" s="3">
        <f t="shared" si="47"/>
        <v>0</v>
      </c>
      <c r="AK42" s="3">
        <f t="shared" si="47"/>
        <v>0</v>
      </c>
      <c r="AL42" s="3">
        <f t="shared" si="47"/>
        <v>0</v>
      </c>
      <c r="AM42" s="3">
        <f t="shared" si="47"/>
        <v>0</v>
      </c>
      <c r="AN42" s="3">
        <f t="shared" si="47"/>
        <v>0</v>
      </c>
      <c r="AO42" s="3">
        <f t="shared" si="47"/>
        <v>0</v>
      </c>
      <c r="AP42" s="3">
        <f t="shared" si="47"/>
        <v>0</v>
      </c>
      <c r="AQ42" s="3">
        <f t="shared" si="47"/>
        <v>0</v>
      </c>
      <c r="AR42" s="3">
        <f t="shared" si="47"/>
        <v>0</v>
      </c>
      <c r="AS42" s="3">
        <f t="shared" si="47"/>
        <v>0</v>
      </c>
      <c r="AT42" s="3">
        <f t="shared" si="47"/>
        <v>0</v>
      </c>
      <c r="AU42" s="3">
        <f t="shared" si="47"/>
        <v>0</v>
      </c>
      <c r="AV42" s="3">
        <f t="shared" si="47"/>
        <v>0</v>
      </c>
      <c r="AW42" s="3">
        <f t="shared" si="47"/>
        <v>0</v>
      </c>
      <c r="AX42" s="3">
        <f t="shared" si="47"/>
        <v>0</v>
      </c>
      <c r="AY42" s="3">
        <f t="shared" si="47"/>
        <v>0</v>
      </c>
      <c r="AZ42" s="3">
        <f t="shared" si="47"/>
        <v>0</v>
      </c>
      <c r="BA42" s="3">
        <f t="shared" si="47"/>
        <v>0</v>
      </c>
      <c r="BB42" s="3">
        <f t="shared" si="47"/>
        <v>0</v>
      </c>
      <c r="BC42" s="3">
        <f t="shared" si="47"/>
        <v>0</v>
      </c>
      <c r="BD42" s="3">
        <f t="shared" si="47"/>
        <v>0</v>
      </c>
      <c r="BE42" s="3">
        <f t="shared" si="47"/>
        <v>0</v>
      </c>
      <c r="BF42" s="3">
        <f t="shared" si="47"/>
        <v>0</v>
      </c>
      <c r="BG42" s="3">
        <f t="shared" si="47"/>
        <v>0</v>
      </c>
      <c r="BH42" s="3">
        <f t="shared" si="47"/>
        <v>0</v>
      </c>
      <c r="BI42" s="3">
        <f t="shared" si="47"/>
        <v>0</v>
      </c>
      <c r="BJ42" s="3">
        <f t="shared" si="47"/>
        <v>0</v>
      </c>
      <c r="BK42" s="3">
        <f t="shared" si="47"/>
        <v>0</v>
      </c>
      <c r="BL42" s="3">
        <f t="shared" si="47"/>
        <v>0</v>
      </c>
      <c r="BM42" s="3">
        <f t="shared" si="47"/>
        <v>0</v>
      </c>
      <c r="BN42" s="3">
        <f t="shared" si="47"/>
        <v>0</v>
      </c>
      <c r="BO42" s="3">
        <f t="shared" si="47"/>
        <v>0</v>
      </c>
      <c r="BP42" s="3">
        <f t="shared" si="47"/>
        <v>0</v>
      </c>
      <c r="BQ42" s="3">
        <f t="shared" si="47"/>
        <v>0</v>
      </c>
      <c r="BR42" s="3">
        <f t="shared" si="47"/>
        <v>0</v>
      </c>
      <c r="BS42" s="3">
        <f t="shared" ref="BS42:CH42" si="48">BR42</f>
        <v>0</v>
      </c>
      <c r="BT42" s="3">
        <f t="shared" si="48"/>
        <v>0</v>
      </c>
      <c r="BU42" s="3">
        <f t="shared" si="48"/>
        <v>0</v>
      </c>
      <c r="BV42" s="3">
        <f t="shared" si="48"/>
        <v>0</v>
      </c>
      <c r="BW42" s="3">
        <f t="shared" si="48"/>
        <v>0</v>
      </c>
      <c r="BX42" s="3">
        <f t="shared" si="48"/>
        <v>0</v>
      </c>
      <c r="BY42" s="3">
        <f t="shared" si="48"/>
        <v>0</v>
      </c>
      <c r="BZ42" s="3">
        <f t="shared" si="48"/>
        <v>0</v>
      </c>
      <c r="CA42" s="3">
        <f t="shared" si="48"/>
        <v>0</v>
      </c>
      <c r="CB42" s="3">
        <f t="shared" si="48"/>
        <v>0</v>
      </c>
      <c r="CC42" s="3">
        <f t="shared" si="48"/>
        <v>0</v>
      </c>
      <c r="CD42" s="3">
        <f t="shared" si="48"/>
        <v>0</v>
      </c>
      <c r="CE42" s="3">
        <f t="shared" si="48"/>
        <v>0</v>
      </c>
      <c r="CF42" s="3">
        <f t="shared" si="48"/>
        <v>0</v>
      </c>
      <c r="CG42" s="3">
        <f t="shared" si="48"/>
        <v>0</v>
      </c>
      <c r="CH42" s="12">
        <f t="shared" si="48"/>
        <v>0</v>
      </c>
    </row>
    <row r="43" spans="1:86" x14ac:dyDescent="0.3">
      <c r="A43" s="625"/>
      <c r="B43" s="118" t="str">
        <f t="shared" si="30"/>
        <v>Refrigeration</v>
      </c>
      <c r="C43" s="3">
        <v>0</v>
      </c>
      <c r="D43" s="3">
        <v>0</v>
      </c>
      <c r="E43" s="3">
        <v>0</v>
      </c>
      <c r="F43" s="385">
        <v>0</v>
      </c>
      <c r="G43" s="3">
        <f t="shared" ref="G43:BR43" si="49">F43</f>
        <v>0</v>
      </c>
      <c r="H43" s="3">
        <f t="shared" si="49"/>
        <v>0</v>
      </c>
      <c r="I43" s="3">
        <f t="shared" si="49"/>
        <v>0</v>
      </c>
      <c r="J43" s="3">
        <f t="shared" si="49"/>
        <v>0</v>
      </c>
      <c r="K43" s="3">
        <f t="shared" si="49"/>
        <v>0</v>
      </c>
      <c r="L43" s="3">
        <f t="shared" si="49"/>
        <v>0</v>
      </c>
      <c r="M43" s="3">
        <f t="shared" si="49"/>
        <v>0</v>
      </c>
      <c r="N43" s="3">
        <f t="shared" si="49"/>
        <v>0</v>
      </c>
      <c r="O43" s="3">
        <f t="shared" si="49"/>
        <v>0</v>
      </c>
      <c r="P43" s="3">
        <f t="shared" si="49"/>
        <v>0</v>
      </c>
      <c r="Q43" s="3">
        <f t="shared" si="49"/>
        <v>0</v>
      </c>
      <c r="R43" s="3">
        <f t="shared" si="49"/>
        <v>0</v>
      </c>
      <c r="S43" s="3">
        <f t="shared" si="49"/>
        <v>0</v>
      </c>
      <c r="T43" s="3">
        <f t="shared" si="49"/>
        <v>0</v>
      </c>
      <c r="U43" s="3">
        <f t="shared" si="49"/>
        <v>0</v>
      </c>
      <c r="V43" s="3">
        <f t="shared" si="49"/>
        <v>0</v>
      </c>
      <c r="W43" s="3">
        <f t="shared" si="49"/>
        <v>0</v>
      </c>
      <c r="X43" s="3">
        <f t="shared" si="49"/>
        <v>0</v>
      </c>
      <c r="Y43" s="3">
        <f t="shared" si="49"/>
        <v>0</v>
      </c>
      <c r="Z43" s="3">
        <f t="shared" si="49"/>
        <v>0</v>
      </c>
      <c r="AA43" s="3">
        <f t="shared" si="49"/>
        <v>0</v>
      </c>
      <c r="AB43" s="3">
        <f t="shared" si="49"/>
        <v>0</v>
      </c>
      <c r="AC43" s="3">
        <f t="shared" si="49"/>
        <v>0</v>
      </c>
      <c r="AD43" s="3">
        <f t="shared" si="49"/>
        <v>0</v>
      </c>
      <c r="AE43" s="3">
        <f t="shared" si="49"/>
        <v>0</v>
      </c>
      <c r="AF43" s="3">
        <f t="shared" si="49"/>
        <v>0</v>
      </c>
      <c r="AG43" s="3">
        <f t="shared" si="49"/>
        <v>0</v>
      </c>
      <c r="AH43" s="3">
        <f t="shared" si="49"/>
        <v>0</v>
      </c>
      <c r="AI43" s="3">
        <f t="shared" si="49"/>
        <v>0</v>
      </c>
      <c r="AJ43" s="3">
        <f t="shared" si="49"/>
        <v>0</v>
      </c>
      <c r="AK43" s="3">
        <f t="shared" si="49"/>
        <v>0</v>
      </c>
      <c r="AL43" s="3">
        <f t="shared" si="49"/>
        <v>0</v>
      </c>
      <c r="AM43" s="3">
        <f t="shared" si="49"/>
        <v>0</v>
      </c>
      <c r="AN43" s="3">
        <f t="shared" si="49"/>
        <v>0</v>
      </c>
      <c r="AO43" s="3">
        <f t="shared" si="49"/>
        <v>0</v>
      </c>
      <c r="AP43" s="3">
        <f t="shared" si="49"/>
        <v>0</v>
      </c>
      <c r="AQ43" s="3">
        <f t="shared" si="49"/>
        <v>0</v>
      </c>
      <c r="AR43" s="3">
        <f t="shared" si="49"/>
        <v>0</v>
      </c>
      <c r="AS43" s="3">
        <f t="shared" si="49"/>
        <v>0</v>
      </c>
      <c r="AT43" s="3">
        <f t="shared" si="49"/>
        <v>0</v>
      </c>
      <c r="AU43" s="3">
        <f t="shared" si="49"/>
        <v>0</v>
      </c>
      <c r="AV43" s="3">
        <f t="shared" si="49"/>
        <v>0</v>
      </c>
      <c r="AW43" s="3">
        <f t="shared" si="49"/>
        <v>0</v>
      </c>
      <c r="AX43" s="3">
        <f t="shared" si="49"/>
        <v>0</v>
      </c>
      <c r="AY43" s="3">
        <f t="shared" si="49"/>
        <v>0</v>
      </c>
      <c r="AZ43" s="3">
        <f t="shared" si="49"/>
        <v>0</v>
      </c>
      <c r="BA43" s="3">
        <f t="shared" si="49"/>
        <v>0</v>
      </c>
      <c r="BB43" s="3">
        <f t="shared" si="49"/>
        <v>0</v>
      </c>
      <c r="BC43" s="3">
        <f t="shared" si="49"/>
        <v>0</v>
      </c>
      <c r="BD43" s="3">
        <f t="shared" si="49"/>
        <v>0</v>
      </c>
      <c r="BE43" s="3">
        <f t="shared" si="49"/>
        <v>0</v>
      </c>
      <c r="BF43" s="3">
        <f t="shared" si="49"/>
        <v>0</v>
      </c>
      <c r="BG43" s="3">
        <f t="shared" si="49"/>
        <v>0</v>
      </c>
      <c r="BH43" s="3">
        <f t="shared" si="49"/>
        <v>0</v>
      </c>
      <c r="BI43" s="3">
        <f t="shared" si="49"/>
        <v>0</v>
      </c>
      <c r="BJ43" s="3">
        <f t="shared" si="49"/>
        <v>0</v>
      </c>
      <c r="BK43" s="3">
        <f t="shared" si="49"/>
        <v>0</v>
      </c>
      <c r="BL43" s="3">
        <f t="shared" si="49"/>
        <v>0</v>
      </c>
      <c r="BM43" s="3">
        <f t="shared" si="49"/>
        <v>0</v>
      </c>
      <c r="BN43" s="3">
        <f t="shared" si="49"/>
        <v>0</v>
      </c>
      <c r="BO43" s="3">
        <f t="shared" si="49"/>
        <v>0</v>
      </c>
      <c r="BP43" s="3">
        <f t="shared" si="49"/>
        <v>0</v>
      </c>
      <c r="BQ43" s="3">
        <f t="shared" si="49"/>
        <v>0</v>
      </c>
      <c r="BR43" s="3">
        <f t="shared" si="49"/>
        <v>0</v>
      </c>
      <c r="BS43" s="3">
        <f t="shared" ref="BS43:CH43" si="50">BR43</f>
        <v>0</v>
      </c>
      <c r="BT43" s="3">
        <f t="shared" si="50"/>
        <v>0</v>
      </c>
      <c r="BU43" s="3">
        <f t="shared" si="50"/>
        <v>0</v>
      </c>
      <c r="BV43" s="3">
        <f t="shared" si="50"/>
        <v>0</v>
      </c>
      <c r="BW43" s="3">
        <f t="shared" si="50"/>
        <v>0</v>
      </c>
      <c r="BX43" s="3">
        <f t="shared" si="50"/>
        <v>0</v>
      </c>
      <c r="BY43" s="3">
        <f t="shared" si="50"/>
        <v>0</v>
      </c>
      <c r="BZ43" s="3">
        <f t="shared" si="50"/>
        <v>0</v>
      </c>
      <c r="CA43" s="3">
        <f t="shared" si="50"/>
        <v>0</v>
      </c>
      <c r="CB43" s="3">
        <f t="shared" si="50"/>
        <v>0</v>
      </c>
      <c r="CC43" s="3">
        <f t="shared" si="50"/>
        <v>0</v>
      </c>
      <c r="CD43" s="3">
        <f t="shared" si="50"/>
        <v>0</v>
      </c>
      <c r="CE43" s="3">
        <f t="shared" si="50"/>
        <v>0</v>
      </c>
      <c r="CF43" s="3">
        <f t="shared" si="50"/>
        <v>0</v>
      </c>
      <c r="CG43" s="3">
        <f t="shared" si="50"/>
        <v>0</v>
      </c>
      <c r="CH43" s="12">
        <f t="shared" si="50"/>
        <v>0</v>
      </c>
    </row>
    <row r="44" spans="1:86" ht="15" customHeight="1" x14ac:dyDescent="0.3">
      <c r="A44" s="625"/>
      <c r="B44" s="118" t="str">
        <f t="shared" si="30"/>
        <v>Water Heating</v>
      </c>
      <c r="C44" s="3">
        <v>0</v>
      </c>
      <c r="D44" s="3">
        <v>0</v>
      </c>
      <c r="E44" s="3">
        <v>0</v>
      </c>
      <c r="F44" s="385">
        <v>0</v>
      </c>
      <c r="G44" s="3">
        <f t="shared" ref="G44:BR44" si="51">F44</f>
        <v>0</v>
      </c>
      <c r="H44" s="3">
        <f t="shared" si="51"/>
        <v>0</v>
      </c>
      <c r="I44" s="3">
        <f t="shared" si="51"/>
        <v>0</v>
      </c>
      <c r="J44" s="3">
        <f t="shared" si="51"/>
        <v>0</v>
      </c>
      <c r="K44" s="3">
        <f t="shared" si="51"/>
        <v>0</v>
      </c>
      <c r="L44" s="3">
        <f t="shared" si="51"/>
        <v>0</v>
      </c>
      <c r="M44" s="3">
        <f t="shared" si="51"/>
        <v>0</v>
      </c>
      <c r="N44" s="3">
        <f t="shared" si="51"/>
        <v>0</v>
      </c>
      <c r="O44" s="3">
        <f t="shared" si="51"/>
        <v>0</v>
      </c>
      <c r="P44" s="3">
        <f t="shared" si="51"/>
        <v>0</v>
      </c>
      <c r="Q44" s="3">
        <f t="shared" si="51"/>
        <v>0</v>
      </c>
      <c r="R44" s="3">
        <f t="shared" si="51"/>
        <v>0</v>
      </c>
      <c r="S44" s="3">
        <f t="shared" si="51"/>
        <v>0</v>
      </c>
      <c r="T44" s="3">
        <f t="shared" si="51"/>
        <v>0</v>
      </c>
      <c r="U44" s="3">
        <f t="shared" si="51"/>
        <v>0</v>
      </c>
      <c r="V44" s="3">
        <f t="shared" si="51"/>
        <v>0</v>
      </c>
      <c r="W44" s="3">
        <f t="shared" si="51"/>
        <v>0</v>
      </c>
      <c r="X44" s="3">
        <f t="shared" si="51"/>
        <v>0</v>
      </c>
      <c r="Y44" s="3">
        <f t="shared" si="51"/>
        <v>0</v>
      </c>
      <c r="Z44" s="3">
        <f t="shared" si="51"/>
        <v>0</v>
      </c>
      <c r="AA44" s="3">
        <f t="shared" si="51"/>
        <v>0</v>
      </c>
      <c r="AB44" s="3">
        <f t="shared" si="51"/>
        <v>0</v>
      </c>
      <c r="AC44" s="3">
        <f t="shared" si="51"/>
        <v>0</v>
      </c>
      <c r="AD44" s="3">
        <f t="shared" si="51"/>
        <v>0</v>
      </c>
      <c r="AE44" s="3">
        <f t="shared" si="51"/>
        <v>0</v>
      </c>
      <c r="AF44" s="3">
        <f t="shared" si="51"/>
        <v>0</v>
      </c>
      <c r="AG44" s="3">
        <f t="shared" si="51"/>
        <v>0</v>
      </c>
      <c r="AH44" s="3">
        <f t="shared" si="51"/>
        <v>0</v>
      </c>
      <c r="AI44" s="3">
        <f t="shared" si="51"/>
        <v>0</v>
      </c>
      <c r="AJ44" s="3">
        <f t="shared" si="51"/>
        <v>0</v>
      </c>
      <c r="AK44" s="3">
        <f t="shared" si="51"/>
        <v>0</v>
      </c>
      <c r="AL44" s="3">
        <f t="shared" si="51"/>
        <v>0</v>
      </c>
      <c r="AM44" s="3">
        <f t="shared" si="51"/>
        <v>0</v>
      </c>
      <c r="AN44" s="3">
        <f t="shared" si="51"/>
        <v>0</v>
      </c>
      <c r="AO44" s="3">
        <f t="shared" si="51"/>
        <v>0</v>
      </c>
      <c r="AP44" s="3">
        <f t="shared" si="51"/>
        <v>0</v>
      </c>
      <c r="AQ44" s="3">
        <f t="shared" si="51"/>
        <v>0</v>
      </c>
      <c r="AR44" s="3">
        <f t="shared" si="51"/>
        <v>0</v>
      </c>
      <c r="AS44" s="3">
        <f t="shared" si="51"/>
        <v>0</v>
      </c>
      <c r="AT44" s="3">
        <f t="shared" si="51"/>
        <v>0</v>
      </c>
      <c r="AU44" s="3">
        <f t="shared" si="51"/>
        <v>0</v>
      </c>
      <c r="AV44" s="3">
        <f t="shared" si="51"/>
        <v>0</v>
      </c>
      <c r="AW44" s="3">
        <f t="shared" si="51"/>
        <v>0</v>
      </c>
      <c r="AX44" s="3">
        <f t="shared" si="51"/>
        <v>0</v>
      </c>
      <c r="AY44" s="3">
        <f t="shared" si="51"/>
        <v>0</v>
      </c>
      <c r="AZ44" s="3">
        <f t="shared" si="51"/>
        <v>0</v>
      </c>
      <c r="BA44" s="3">
        <f t="shared" si="51"/>
        <v>0</v>
      </c>
      <c r="BB44" s="3">
        <f t="shared" si="51"/>
        <v>0</v>
      </c>
      <c r="BC44" s="3">
        <f t="shared" si="51"/>
        <v>0</v>
      </c>
      <c r="BD44" s="3">
        <f t="shared" si="51"/>
        <v>0</v>
      </c>
      <c r="BE44" s="3">
        <f t="shared" si="51"/>
        <v>0</v>
      </c>
      <c r="BF44" s="3">
        <f t="shared" si="51"/>
        <v>0</v>
      </c>
      <c r="BG44" s="3">
        <f t="shared" si="51"/>
        <v>0</v>
      </c>
      <c r="BH44" s="3">
        <f t="shared" si="51"/>
        <v>0</v>
      </c>
      <c r="BI44" s="3">
        <f t="shared" si="51"/>
        <v>0</v>
      </c>
      <c r="BJ44" s="3">
        <f t="shared" si="51"/>
        <v>0</v>
      </c>
      <c r="BK44" s="3">
        <f t="shared" si="51"/>
        <v>0</v>
      </c>
      <c r="BL44" s="3">
        <f t="shared" si="51"/>
        <v>0</v>
      </c>
      <c r="BM44" s="3">
        <f t="shared" si="51"/>
        <v>0</v>
      </c>
      <c r="BN44" s="3">
        <f t="shared" si="51"/>
        <v>0</v>
      </c>
      <c r="BO44" s="3">
        <f t="shared" si="51"/>
        <v>0</v>
      </c>
      <c r="BP44" s="3">
        <f t="shared" si="51"/>
        <v>0</v>
      </c>
      <c r="BQ44" s="3">
        <f t="shared" si="51"/>
        <v>0</v>
      </c>
      <c r="BR44" s="3">
        <f t="shared" si="51"/>
        <v>0</v>
      </c>
      <c r="BS44" s="3">
        <f t="shared" ref="BS44:CH44" si="52">BR44</f>
        <v>0</v>
      </c>
      <c r="BT44" s="3">
        <f t="shared" si="52"/>
        <v>0</v>
      </c>
      <c r="BU44" s="3">
        <f t="shared" si="52"/>
        <v>0</v>
      </c>
      <c r="BV44" s="3">
        <f t="shared" si="52"/>
        <v>0</v>
      </c>
      <c r="BW44" s="3">
        <f t="shared" si="52"/>
        <v>0</v>
      </c>
      <c r="BX44" s="3">
        <f t="shared" si="52"/>
        <v>0</v>
      </c>
      <c r="BY44" s="3">
        <f t="shared" si="52"/>
        <v>0</v>
      </c>
      <c r="BZ44" s="3">
        <f t="shared" si="52"/>
        <v>0</v>
      </c>
      <c r="CA44" s="3">
        <f t="shared" si="52"/>
        <v>0</v>
      </c>
      <c r="CB44" s="3">
        <f t="shared" si="52"/>
        <v>0</v>
      </c>
      <c r="CC44" s="3">
        <f t="shared" si="52"/>
        <v>0</v>
      </c>
      <c r="CD44" s="3">
        <f t="shared" si="52"/>
        <v>0</v>
      </c>
      <c r="CE44" s="3">
        <f t="shared" si="52"/>
        <v>0</v>
      </c>
      <c r="CF44" s="3">
        <f t="shared" si="52"/>
        <v>0</v>
      </c>
      <c r="CG44" s="3">
        <f t="shared" si="52"/>
        <v>0</v>
      </c>
      <c r="CH44" s="12">
        <f t="shared" si="52"/>
        <v>0</v>
      </c>
    </row>
    <row r="45" spans="1:86" ht="15" customHeight="1" thickBot="1" x14ac:dyDescent="0.35">
      <c r="A45" s="625"/>
      <c r="B45" s="213" t="str">
        <f t="shared" si="30"/>
        <v>Motors(uses bus. load shape)</v>
      </c>
      <c r="C45" s="208"/>
      <c r="D45" s="208"/>
      <c r="E45" s="208"/>
      <c r="F45" s="391">
        <v>0</v>
      </c>
      <c r="G45" s="208"/>
      <c r="H45" s="208"/>
      <c r="I45" s="208"/>
      <c r="J45" s="208"/>
      <c r="K45" s="208"/>
      <c r="L45" s="208"/>
      <c r="M45" s="208"/>
      <c r="N45" s="208"/>
      <c r="O45" s="208"/>
      <c r="P45" s="208"/>
      <c r="Q45" s="208"/>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17"/>
      <c r="BU45" s="207"/>
      <c r="BV45" s="207"/>
      <c r="BW45" s="218"/>
      <c r="BX45" s="207"/>
      <c r="BY45" s="207"/>
      <c r="BZ45" s="207"/>
      <c r="CA45" s="207"/>
      <c r="CB45" s="207"/>
      <c r="CC45" s="207"/>
      <c r="CD45" s="207"/>
      <c r="CE45" s="207"/>
      <c r="CF45" s="207"/>
      <c r="CG45" s="207"/>
      <c r="CH45" s="209"/>
    </row>
    <row r="46" spans="1:86" ht="15" customHeight="1" thickBot="1" x14ac:dyDescent="0.35">
      <c r="A46" s="626"/>
      <c r="B46" s="214" t="str">
        <f t="shared" si="30"/>
        <v>Monthly kWh</v>
      </c>
      <c r="C46" s="168">
        <f>SUM(C35:C45)</f>
        <v>0</v>
      </c>
      <c r="D46" s="168">
        <f t="shared" ref="D46:BO46" si="53">SUM(D35:D45)</f>
        <v>0</v>
      </c>
      <c r="E46" s="168">
        <f t="shared" si="53"/>
        <v>0</v>
      </c>
      <c r="F46" s="168">
        <f t="shared" si="53"/>
        <v>11016425</v>
      </c>
      <c r="G46" s="168">
        <f t="shared" si="53"/>
        <v>11016425</v>
      </c>
      <c r="H46" s="168">
        <f t="shared" si="53"/>
        <v>11016425</v>
      </c>
      <c r="I46" s="168">
        <f t="shared" si="53"/>
        <v>11016425</v>
      </c>
      <c r="J46" s="168">
        <f t="shared" si="53"/>
        <v>11016425</v>
      </c>
      <c r="K46" s="168">
        <f t="shared" si="53"/>
        <v>11016425</v>
      </c>
      <c r="L46" s="168">
        <f t="shared" si="53"/>
        <v>11016425</v>
      </c>
      <c r="M46" s="168">
        <f t="shared" si="53"/>
        <v>11016425</v>
      </c>
      <c r="N46" s="168">
        <f t="shared" si="53"/>
        <v>11016425</v>
      </c>
      <c r="O46" s="168">
        <f t="shared" si="53"/>
        <v>18480754.400000006</v>
      </c>
      <c r="P46" s="168">
        <f t="shared" si="53"/>
        <v>18480754.400000006</v>
      </c>
      <c r="Q46" s="168">
        <f t="shared" si="53"/>
        <v>18480754.400000006</v>
      </c>
      <c r="R46" s="168">
        <f t="shared" si="53"/>
        <v>18480754.400000006</v>
      </c>
      <c r="S46" s="168">
        <f t="shared" si="53"/>
        <v>18480754.400000006</v>
      </c>
      <c r="T46" s="168">
        <f t="shared" si="53"/>
        <v>18480754.400000006</v>
      </c>
      <c r="U46" s="168">
        <f t="shared" si="53"/>
        <v>18480754.400000006</v>
      </c>
      <c r="V46" s="168">
        <f t="shared" si="53"/>
        <v>18480754.400000006</v>
      </c>
      <c r="W46" s="168">
        <f t="shared" si="53"/>
        <v>18480754.400000006</v>
      </c>
      <c r="X46" s="168">
        <f t="shared" si="53"/>
        <v>18480754.400000006</v>
      </c>
      <c r="Y46" s="168">
        <f t="shared" si="53"/>
        <v>18480754.400000006</v>
      </c>
      <c r="Z46" s="168">
        <f t="shared" si="53"/>
        <v>18480754.400000006</v>
      </c>
      <c r="AA46" s="168">
        <f t="shared" si="53"/>
        <v>18480754.400000006</v>
      </c>
      <c r="AB46" s="168">
        <f t="shared" si="53"/>
        <v>18480754.400000006</v>
      </c>
      <c r="AC46" s="168">
        <f t="shared" si="53"/>
        <v>18480754.400000006</v>
      </c>
      <c r="AD46" s="168">
        <f t="shared" si="53"/>
        <v>18480754.400000006</v>
      </c>
      <c r="AE46" s="168">
        <f t="shared" si="53"/>
        <v>18480754.400000006</v>
      </c>
      <c r="AF46" s="168">
        <f t="shared" si="53"/>
        <v>18480754.400000006</v>
      </c>
      <c r="AG46" s="168">
        <f t="shared" si="53"/>
        <v>18480754.400000006</v>
      </c>
      <c r="AH46" s="168">
        <f t="shared" si="53"/>
        <v>18480754.400000006</v>
      </c>
      <c r="AI46" s="168">
        <f t="shared" si="53"/>
        <v>18480754.400000006</v>
      </c>
      <c r="AJ46" s="168">
        <f t="shared" si="53"/>
        <v>18480754.400000006</v>
      </c>
      <c r="AK46" s="168">
        <f t="shared" si="53"/>
        <v>18480754.400000006</v>
      </c>
      <c r="AL46" s="168">
        <f t="shared" si="53"/>
        <v>18480754.400000006</v>
      </c>
      <c r="AM46" s="168">
        <f t="shared" si="53"/>
        <v>18480754.400000006</v>
      </c>
      <c r="AN46" s="168">
        <f t="shared" si="53"/>
        <v>18480754.400000006</v>
      </c>
      <c r="AO46" s="168">
        <f t="shared" si="53"/>
        <v>18480754.400000006</v>
      </c>
      <c r="AP46" s="168">
        <f t="shared" si="53"/>
        <v>18480754.400000006</v>
      </c>
      <c r="AQ46" s="168">
        <f t="shared" si="53"/>
        <v>18480754.400000006</v>
      </c>
      <c r="AR46" s="168">
        <f t="shared" si="53"/>
        <v>18480754.400000006</v>
      </c>
      <c r="AS46" s="168">
        <f t="shared" si="53"/>
        <v>18480754.400000006</v>
      </c>
      <c r="AT46" s="168">
        <f t="shared" si="53"/>
        <v>18480754.400000006</v>
      </c>
      <c r="AU46" s="168">
        <f t="shared" si="53"/>
        <v>18480754.400000006</v>
      </c>
      <c r="AV46" s="168">
        <f t="shared" si="53"/>
        <v>18480754.400000006</v>
      </c>
      <c r="AW46" s="168">
        <f t="shared" si="53"/>
        <v>18480754.400000006</v>
      </c>
      <c r="AX46" s="168">
        <f t="shared" si="53"/>
        <v>18480754.400000006</v>
      </c>
      <c r="AY46" s="168">
        <f t="shared" si="53"/>
        <v>18480754.400000006</v>
      </c>
      <c r="AZ46" s="168">
        <f t="shared" si="53"/>
        <v>18480754.400000006</v>
      </c>
      <c r="BA46" s="168">
        <f t="shared" si="53"/>
        <v>18480754.400000006</v>
      </c>
      <c r="BB46" s="168">
        <f t="shared" si="53"/>
        <v>18480754.400000006</v>
      </c>
      <c r="BC46" s="168">
        <f t="shared" si="53"/>
        <v>18480754.400000006</v>
      </c>
      <c r="BD46" s="168">
        <f t="shared" si="53"/>
        <v>18480754.400000006</v>
      </c>
      <c r="BE46" s="168">
        <f t="shared" si="53"/>
        <v>18480754.400000006</v>
      </c>
      <c r="BF46" s="168">
        <f t="shared" si="53"/>
        <v>18480754.400000006</v>
      </c>
      <c r="BG46" s="168">
        <f t="shared" si="53"/>
        <v>18480754.400000006</v>
      </c>
      <c r="BH46" s="168">
        <f t="shared" si="53"/>
        <v>18480754.400000006</v>
      </c>
      <c r="BI46" s="168">
        <f t="shared" si="53"/>
        <v>18480754.400000006</v>
      </c>
      <c r="BJ46" s="168">
        <f t="shared" si="53"/>
        <v>18480754.400000006</v>
      </c>
      <c r="BK46" s="168">
        <f t="shared" si="53"/>
        <v>18480754.400000006</v>
      </c>
      <c r="BL46" s="168">
        <f t="shared" si="53"/>
        <v>18480754.400000006</v>
      </c>
      <c r="BM46" s="168">
        <f t="shared" si="53"/>
        <v>18480754.400000006</v>
      </c>
      <c r="BN46" s="168">
        <f t="shared" si="53"/>
        <v>18480754.400000006</v>
      </c>
      <c r="BO46" s="168">
        <f t="shared" si="53"/>
        <v>18480754.400000006</v>
      </c>
      <c r="BP46" s="168">
        <f t="shared" ref="BP46:CH46" si="54">SUM(BP35:BP45)</f>
        <v>18480754.400000006</v>
      </c>
      <c r="BQ46" s="168">
        <f t="shared" si="54"/>
        <v>18480754.400000006</v>
      </c>
      <c r="BR46" s="168">
        <f t="shared" si="54"/>
        <v>18480754.400000006</v>
      </c>
      <c r="BS46" s="168">
        <f t="shared" si="54"/>
        <v>18480754.400000006</v>
      </c>
      <c r="BT46" s="168">
        <f t="shared" si="54"/>
        <v>18480754.400000006</v>
      </c>
      <c r="BU46" s="168">
        <f t="shared" si="54"/>
        <v>18480754.400000006</v>
      </c>
      <c r="BV46" s="168">
        <f t="shared" si="54"/>
        <v>18480754.400000006</v>
      </c>
      <c r="BW46" s="168">
        <f t="shared" si="54"/>
        <v>18480754.400000006</v>
      </c>
      <c r="BX46" s="168">
        <f t="shared" si="54"/>
        <v>18480754.400000006</v>
      </c>
      <c r="BY46" s="168">
        <f t="shared" si="54"/>
        <v>18480754.400000006</v>
      </c>
      <c r="BZ46" s="168">
        <f t="shared" si="54"/>
        <v>18480754.400000006</v>
      </c>
      <c r="CA46" s="168">
        <f t="shared" si="54"/>
        <v>18480754.400000006</v>
      </c>
      <c r="CB46" s="168">
        <f t="shared" si="54"/>
        <v>18480754.400000006</v>
      </c>
      <c r="CC46" s="168">
        <f t="shared" si="54"/>
        <v>18480754.400000006</v>
      </c>
      <c r="CD46" s="168">
        <f t="shared" si="54"/>
        <v>18480754.400000006</v>
      </c>
      <c r="CE46" s="168">
        <f t="shared" si="54"/>
        <v>18480754.400000006</v>
      </c>
      <c r="CF46" s="168">
        <f t="shared" si="54"/>
        <v>18480754.400000006</v>
      </c>
      <c r="CG46" s="168">
        <f t="shared" si="54"/>
        <v>18480754.400000006</v>
      </c>
      <c r="CH46" s="169">
        <f t="shared" si="54"/>
        <v>18480754.400000006</v>
      </c>
    </row>
    <row r="47" spans="1:86" s="49" customFormat="1" x14ac:dyDescent="0.3">
      <c r="A47" s="344"/>
      <c r="B47" s="159"/>
      <c r="C47" s="161"/>
      <c r="D47" s="159"/>
      <c r="E47" s="161"/>
      <c r="F47" s="159"/>
      <c r="G47" s="159"/>
      <c r="H47" s="161"/>
      <c r="I47" s="159"/>
      <c r="J47" s="159"/>
      <c r="K47" s="161"/>
      <c r="L47" s="159"/>
      <c r="M47" s="159"/>
      <c r="N47" s="161"/>
      <c r="O47" s="159"/>
      <c r="P47" s="159"/>
      <c r="Q47" s="161"/>
      <c r="R47" s="159"/>
      <c r="S47" s="159"/>
      <c r="T47" s="161"/>
      <c r="U47" s="159"/>
      <c r="V47" s="159"/>
      <c r="W47" s="161"/>
      <c r="X47" s="159"/>
      <c r="Y47" s="159"/>
      <c r="Z47" s="161"/>
      <c r="AA47" s="159"/>
      <c r="AB47" s="159"/>
      <c r="AC47" s="161"/>
      <c r="AD47" s="159"/>
      <c r="AE47" s="159"/>
      <c r="AF47" s="161"/>
      <c r="AG47" s="159"/>
      <c r="AH47" s="159"/>
      <c r="AI47" s="161"/>
      <c r="AJ47" s="159"/>
      <c r="AK47" s="159"/>
      <c r="AL47" s="161"/>
      <c r="AM47" s="159"/>
      <c r="AN47" s="159"/>
      <c r="AO47" s="161"/>
      <c r="AP47" s="159"/>
      <c r="AQ47" s="159"/>
      <c r="AR47" s="161"/>
      <c r="AS47" s="159"/>
      <c r="AT47" s="159"/>
      <c r="AU47" s="161"/>
      <c r="AV47" s="159"/>
      <c r="AW47" s="159"/>
      <c r="AX47" s="161"/>
      <c r="AY47" s="159"/>
      <c r="AZ47" s="159"/>
      <c r="BA47" s="161"/>
      <c r="BB47" s="159"/>
      <c r="BC47" s="159"/>
      <c r="BD47" s="161"/>
      <c r="BE47" s="159"/>
      <c r="BF47" s="159"/>
      <c r="BG47" s="161"/>
      <c r="BH47" s="159"/>
      <c r="BI47" s="159"/>
      <c r="BJ47" s="161"/>
      <c r="BK47" s="159"/>
      <c r="BL47" s="159"/>
      <c r="BM47" s="161"/>
      <c r="BN47" s="159"/>
      <c r="BO47" s="159"/>
      <c r="BP47" s="161"/>
      <c r="BQ47" s="159"/>
      <c r="BR47" s="159"/>
      <c r="BS47" s="161"/>
      <c r="BT47" s="159"/>
      <c r="BU47" s="159"/>
      <c r="BV47" s="161"/>
      <c r="BW47" s="159"/>
      <c r="BX47" s="159"/>
      <c r="BY47" s="161"/>
      <c r="BZ47" s="159"/>
      <c r="CA47" s="159"/>
      <c r="CB47" s="161"/>
      <c r="CC47" s="159"/>
      <c r="CD47" s="159"/>
      <c r="CE47" s="161"/>
      <c r="CF47" s="159"/>
      <c r="CG47" s="159"/>
      <c r="CH47" s="161"/>
    </row>
    <row r="48" spans="1:86" s="49" customFormat="1" ht="15" thickBot="1" x14ac:dyDescent="0.35">
      <c r="A48" s="271" t="s">
        <v>218</v>
      </c>
      <c r="B48" s="271"/>
      <c r="C48" s="271"/>
      <c r="D48" s="271"/>
      <c r="E48" s="271"/>
      <c r="F48" s="271"/>
      <c r="G48" s="271"/>
      <c r="H48" s="271"/>
      <c r="I48" s="271"/>
      <c r="J48" s="271"/>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row>
    <row r="49" spans="1:87" ht="16.2" thickBot="1" x14ac:dyDescent="0.35">
      <c r="A49" s="627" t="s">
        <v>72</v>
      </c>
      <c r="B49" s="215" t="s">
        <v>219</v>
      </c>
      <c r="C49" s="194">
        <v>43831</v>
      </c>
      <c r="D49" s="194">
        <v>43862</v>
      </c>
      <c r="E49" s="194">
        <v>43891</v>
      </c>
      <c r="F49" s="194">
        <v>43922</v>
      </c>
      <c r="G49" s="194">
        <v>43952</v>
      </c>
      <c r="H49" s="194">
        <v>43983</v>
      </c>
      <c r="I49" s="194">
        <v>44013</v>
      </c>
      <c r="J49" s="194">
        <v>44044</v>
      </c>
      <c r="K49" s="194">
        <v>44075</v>
      </c>
      <c r="L49" s="194">
        <v>44105</v>
      </c>
      <c r="M49" s="194">
        <v>44136</v>
      </c>
      <c r="N49" s="194">
        <v>44166</v>
      </c>
      <c r="O49" s="194">
        <v>44197</v>
      </c>
      <c r="P49" s="194">
        <v>44228</v>
      </c>
      <c r="Q49" s="194">
        <v>44256</v>
      </c>
      <c r="R49" s="194">
        <v>44287</v>
      </c>
      <c r="S49" s="194">
        <v>44317</v>
      </c>
      <c r="T49" s="194">
        <v>44348</v>
      </c>
      <c r="U49" s="194">
        <v>44378</v>
      </c>
      <c r="V49" s="194">
        <v>44409</v>
      </c>
      <c r="W49" s="194">
        <v>44440</v>
      </c>
      <c r="X49" s="194">
        <v>44470</v>
      </c>
      <c r="Y49" s="194">
        <v>44501</v>
      </c>
      <c r="Z49" s="194">
        <v>44531</v>
      </c>
      <c r="AA49" s="194">
        <v>44562</v>
      </c>
      <c r="AB49" s="194">
        <v>44593</v>
      </c>
      <c r="AC49" s="194">
        <v>44621</v>
      </c>
      <c r="AD49" s="194">
        <v>44652</v>
      </c>
      <c r="AE49" s="194">
        <v>44682</v>
      </c>
      <c r="AF49" s="194">
        <v>44713</v>
      </c>
      <c r="AG49" s="194">
        <v>44743</v>
      </c>
      <c r="AH49" s="194">
        <v>44774</v>
      </c>
      <c r="AI49" s="194">
        <v>44805</v>
      </c>
      <c r="AJ49" s="194">
        <v>44835</v>
      </c>
      <c r="AK49" s="194">
        <v>44866</v>
      </c>
      <c r="AL49" s="194">
        <v>44896</v>
      </c>
      <c r="AM49" s="194">
        <v>44927</v>
      </c>
      <c r="AN49" s="194">
        <v>44958</v>
      </c>
      <c r="AO49" s="194">
        <v>44986</v>
      </c>
      <c r="AP49" s="194">
        <v>45017</v>
      </c>
      <c r="AQ49" s="194">
        <v>45047</v>
      </c>
      <c r="AR49" s="194">
        <v>45078</v>
      </c>
      <c r="AS49" s="194">
        <v>45108</v>
      </c>
      <c r="AT49" s="194">
        <v>45139</v>
      </c>
      <c r="AU49" s="194">
        <v>45170</v>
      </c>
      <c r="AV49" s="194">
        <v>45200</v>
      </c>
      <c r="AW49" s="194">
        <v>45231</v>
      </c>
      <c r="AX49" s="194">
        <v>45261</v>
      </c>
      <c r="AY49" s="194">
        <v>45292</v>
      </c>
      <c r="AZ49" s="194">
        <v>45323</v>
      </c>
      <c r="BA49" s="194">
        <v>45352</v>
      </c>
      <c r="BB49" s="194">
        <v>45383</v>
      </c>
      <c r="BC49" s="194">
        <v>45413</v>
      </c>
      <c r="BD49" s="194">
        <v>45444</v>
      </c>
      <c r="BE49" s="194">
        <v>45474</v>
      </c>
      <c r="BF49" s="194">
        <v>45505</v>
      </c>
      <c r="BG49" s="194">
        <v>45536</v>
      </c>
      <c r="BH49" s="194">
        <v>45566</v>
      </c>
      <c r="BI49" s="194">
        <v>45597</v>
      </c>
      <c r="BJ49" s="194">
        <v>45627</v>
      </c>
      <c r="BK49" s="194">
        <v>45658</v>
      </c>
      <c r="BL49" s="194">
        <v>45689</v>
      </c>
      <c r="BM49" s="194">
        <v>45717</v>
      </c>
      <c r="BN49" s="194">
        <v>45748</v>
      </c>
      <c r="BO49" s="194">
        <v>45778</v>
      </c>
      <c r="BP49" s="194">
        <v>45809</v>
      </c>
      <c r="BQ49" s="194">
        <v>45839</v>
      </c>
      <c r="BR49" s="194">
        <v>45870</v>
      </c>
      <c r="BS49" s="194">
        <v>45901</v>
      </c>
      <c r="BT49" s="194">
        <v>45931</v>
      </c>
      <c r="BU49" s="194">
        <v>45962</v>
      </c>
      <c r="BV49" s="194">
        <v>45992</v>
      </c>
      <c r="BW49" s="194">
        <v>46023</v>
      </c>
      <c r="BX49" s="194">
        <v>46054</v>
      </c>
      <c r="BY49" s="194">
        <v>46082</v>
      </c>
      <c r="BZ49" s="194">
        <v>46113</v>
      </c>
      <c r="CA49" s="194">
        <v>46143</v>
      </c>
      <c r="CB49" s="194">
        <v>46174</v>
      </c>
      <c r="CC49" s="194">
        <v>46204</v>
      </c>
      <c r="CD49" s="194">
        <v>46235</v>
      </c>
      <c r="CE49" s="194">
        <v>46266</v>
      </c>
      <c r="CF49" s="194">
        <v>46296</v>
      </c>
      <c r="CG49" s="194">
        <v>46327</v>
      </c>
      <c r="CH49" s="195">
        <v>46357</v>
      </c>
    </row>
    <row r="50" spans="1:87" ht="15" customHeight="1" x14ac:dyDescent="0.3">
      <c r="A50" s="628"/>
      <c r="B50" s="39" t="str">
        <f t="shared" ref="B50:B60" si="55">B35</f>
        <v>Building Shell</v>
      </c>
      <c r="C50" s="227">
        <f>IF(C20=0,0,(C5*0.5)+C17-C35)*C66*C$78*C$2</f>
        <v>69688.252336212492</v>
      </c>
      <c r="D50" s="30">
        <f>IF(D20=0,0,(D5*0.5)+C20-D35)*D66*D$78*D$2</f>
        <v>61984.473358620919</v>
      </c>
      <c r="E50" s="30">
        <f t="shared" ref="E50:BP50" si="56">IF(E20=0,0,(E5*0.5)+D20-E35)*E66*E$78*E$2</f>
        <v>49992.590173304241</v>
      </c>
      <c r="F50" s="30">
        <f t="shared" si="56"/>
        <v>12562.934689807662</v>
      </c>
      <c r="G50" s="30">
        <f t="shared" si="56"/>
        <v>14966.458377661584</v>
      </c>
      <c r="H50" s="30">
        <f t="shared" si="56"/>
        <v>87297.150712423245</v>
      </c>
      <c r="I50" s="30">
        <f t="shared" si="56"/>
        <v>126832.48660678219</v>
      </c>
      <c r="J50" s="30">
        <f t="shared" si="56"/>
        <v>120302.37066270417</v>
      </c>
      <c r="K50" s="30">
        <f t="shared" si="56"/>
        <v>57447.249567923362</v>
      </c>
      <c r="L50" s="30">
        <f t="shared" si="56"/>
        <v>13511.213092585691</v>
      </c>
      <c r="M50" s="30">
        <f t="shared" si="56"/>
        <v>20797.347946982572</v>
      </c>
      <c r="N50" s="30">
        <f t="shared" si="56"/>
        <v>31337.461727129477</v>
      </c>
      <c r="O50" s="30">
        <f t="shared" si="56"/>
        <v>205.11373637714246</v>
      </c>
      <c r="P50" s="30">
        <f t="shared" si="56"/>
        <v>176.35574779101273</v>
      </c>
      <c r="Q50" s="30">
        <f t="shared" si="56"/>
        <v>137.38819119572287</v>
      </c>
      <c r="R50" s="30">
        <f t="shared" si="56"/>
        <v>73.40155126920007</v>
      </c>
      <c r="S50" s="30">
        <f t="shared" si="56"/>
        <v>84.400040423637861</v>
      </c>
      <c r="T50" s="30">
        <f t="shared" si="56"/>
        <v>452.50316993355301</v>
      </c>
      <c r="U50" s="30">
        <f t="shared" si="56"/>
        <v>609.73227768450249</v>
      </c>
      <c r="V50" s="30">
        <f t="shared" si="56"/>
        <v>579.73310145267317</v>
      </c>
      <c r="W50" s="30">
        <f t="shared" si="56"/>
        <v>290.54330568122555</v>
      </c>
      <c r="X50" s="30">
        <f t="shared" si="56"/>
        <v>71.893509136253115</v>
      </c>
      <c r="Y50" s="30">
        <f t="shared" si="56"/>
        <v>122.08482304439934</v>
      </c>
      <c r="Z50" s="30">
        <f t="shared" si="56"/>
        <v>204.4598006582255</v>
      </c>
      <c r="AA50" s="30">
        <f t="shared" si="56"/>
        <v>205.11373637714246</v>
      </c>
      <c r="AB50" s="30">
        <f t="shared" si="56"/>
        <v>176.35574779101273</v>
      </c>
      <c r="AC50" s="30">
        <f t="shared" si="56"/>
        <v>137.38819119572287</v>
      </c>
      <c r="AD50" s="30">
        <f t="shared" si="56"/>
        <v>73.40155126920007</v>
      </c>
      <c r="AE50" s="30">
        <f t="shared" si="56"/>
        <v>84.400040423637861</v>
      </c>
      <c r="AF50" s="30">
        <f t="shared" si="56"/>
        <v>452.50316993355301</v>
      </c>
      <c r="AG50" s="30">
        <f t="shared" si="56"/>
        <v>609.73227768450249</v>
      </c>
      <c r="AH50" s="30">
        <f t="shared" si="56"/>
        <v>579.73310145267317</v>
      </c>
      <c r="AI50" s="30">
        <f t="shared" si="56"/>
        <v>290.54330568122555</v>
      </c>
      <c r="AJ50" s="30">
        <f t="shared" si="56"/>
        <v>71.893509136253115</v>
      </c>
      <c r="AK50" s="30">
        <f t="shared" si="56"/>
        <v>122.08482304439934</v>
      </c>
      <c r="AL50" s="30">
        <f t="shared" si="56"/>
        <v>204.4598006582255</v>
      </c>
      <c r="AM50" s="30">
        <f t="shared" si="56"/>
        <v>205.11373637714246</v>
      </c>
      <c r="AN50" s="30">
        <f t="shared" si="56"/>
        <v>176.35574779101273</v>
      </c>
      <c r="AO50" s="30">
        <f t="shared" si="56"/>
        <v>137.38819119572287</v>
      </c>
      <c r="AP50" s="30">
        <f t="shared" si="56"/>
        <v>73.40155126920007</v>
      </c>
      <c r="AQ50" s="30">
        <f t="shared" si="56"/>
        <v>84.400040423637861</v>
      </c>
      <c r="AR50" s="30">
        <f t="shared" si="56"/>
        <v>452.50316993355301</v>
      </c>
      <c r="AS50" s="30">
        <f t="shared" si="56"/>
        <v>609.73227768450249</v>
      </c>
      <c r="AT50" s="30">
        <f t="shared" si="56"/>
        <v>579.73310145267317</v>
      </c>
      <c r="AU50" s="30">
        <f t="shared" si="56"/>
        <v>290.54330568122555</v>
      </c>
      <c r="AV50" s="30">
        <f t="shared" si="56"/>
        <v>71.893509136253115</v>
      </c>
      <c r="AW50" s="30">
        <f t="shared" si="56"/>
        <v>122.08482304439934</v>
      </c>
      <c r="AX50" s="30">
        <f t="shared" si="56"/>
        <v>204.4598006582255</v>
      </c>
      <c r="AY50" s="30">
        <f t="shared" si="56"/>
        <v>205.11373637714246</v>
      </c>
      <c r="AZ50" s="30">
        <f t="shared" si="56"/>
        <v>176.35574779101273</v>
      </c>
      <c r="BA50" s="30">
        <f t="shared" si="56"/>
        <v>137.38819119572287</v>
      </c>
      <c r="BB50" s="30">
        <f t="shared" si="56"/>
        <v>73.40155126920007</v>
      </c>
      <c r="BC50" s="30">
        <f t="shared" si="56"/>
        <v>84.400040423637861</v>
      </c>
      <c r="BD50" s="30">
        <f t="shared" si="56"/>
        <v>452.50316993355301</v>
      </c>
      <c r="BE50" s="30">
        <f t="shared" si="56"/>
        <v>609.73227768450249</v>
      </c>
      <c r="BF50" s="30">
        <f t="shared" si="56"/>
        <v>579.73310145267317</v>
      </c>
      <c r="BG50" s="30">
        <f t="shared" si="56"/>
        <v>290.54330568122555</v>
      </c>
      <c r="BH50" s="30">
        <f t="shared" si="56"/>
        <v>71.893509136253115</v>
      </c>
      <c r="BI50" s="30">
        <f t="shared" si="56"/>
        <v>122.08482304439934</v>
      </c>
      <c r="BJ50" s="30">
        <f t="shared" si="56"/>
        <v>204.4598006582255</v>
      </c>
      <c r="BK50" s="30">
        <f t="shared" si="56"/>
        <v>205.11373637714246</v>
      </c>
      <c r="BL50" s="30">
        <f t="shared" si="56"/>
        <v>176.35574779101273</v>
      </c>
      <c r="BM50" s="30">
        <f t="shared" si="56"/>
        <v>137.38819119572287</v>
      </c>
      <c r="BN50" s="30">
        <f t="shared" si="56"/>
        <v>73.40155126920007</v>
      </c>
      <c r="BO50" s="30">
        <f t="shared" si="56"/>
        <v>84.400040423637861</v>
      </c>
      <c r="BP50" s="30">
        <f t="shared" si="56"/>
        <v>452.50316993355301</v>
      </c>
      <c r="BQ50" s="30">
        <f t="shared" ref="BQ50:CH50" si="57">IF(BQ20=0,0,(BQ5*0.5)+BP20-BQ35)*BQ66*BQ$78*BQ$2</f>
        <v>609.73227768450249</v>
      </c>
      <c r="BR50" s="30">
        <f t="shared" si="57"/>
        <v>579.73310145267317</v>
      </c>
      <c r="BS50" s="30">
        <f t="shared" si="57"/>
        <v>290.54330568122555</v>
      </c>
      <c r="BT50" s="30">
        <f t="shared" si="57"/>
        <v>71.893509136253115</v>
      </c>
      <c r="BU50" s="30">
        <f t="shared" si="57"/>
        <v>122.08482304439934</v>
      </c>
      <c r="BV50" s="30">
        <f t="shared" si="57"/>
        <v>204.4598006582255</v>
      </c>
      <c r="BW50" s="30">
        <f t="shared" si="57"/>
        <v>205.11373637714246</v>
      </c>
      <c r="BX50" s="30">
        <f t="shared" si="57"/>
        <v>176.35574779101273</v>
      </c>
      <c r="BY50" s="30">
        <f t="shared" si="57"/>
        <v>137.38819119572287</v>
      </c>
      <c r="BZ50" s="30">
        <f t="shared" si="57"/>
        <v>73.40155126920007</v>
      </c>
      <c r="CA50" s="30">
        <f t="shared" si="57"/>
        <v>84.400040423637861</v>
      </c>
      <c r="CB50" s="30">
        <f t="shared" si="57"/>
        <v>452.50316993355301</v>
      </c>
      <c r="CC50" s="30">
        <f t="shared" si="57"/>
        <v>609.73227768450249</v>
      </c>
      <c r="CD50" s="30">
        <f t="shared" si="57"/>
        <v>579.73310145267317</v>
      </c>
      <c r="CE50" s="30">
        <f t="shared" si="57"/>
        <v>290.54330568122555</v>
      </c>
      <c r="CF50" s="30">
        <f t="shared" si="57"/>
        <v>71.893509136253115</v>
      </c>
      <c r="CG50" s="30">
        <f t="shared" si="57"/>
        <v>122.08482304439934</v>
      </c>
      <c r="CH50" s="34">
        <f t="shared" si="57"/>
        <v>204.4598006582255</v>
      </c>
    </row>
    <row r="51" spans="1:87" ht="15.6" x14ac:dyDescent="0.3">
      <c r="A51" s="628"/>
      <c r="B51" s="39" t="str">
        <f t="shared" si="55"/>
        <v>Cooling</v>
      </c>
      <c r="C51" s="30">
        <f t="shared" ref="C51:C59" si="58">IF(C21=0,0,(C6*0.5)-C36)*C67*C$78*C$2</f>
        <v>24.713322697329598</v>
      </c>
      <c r="D51" s="30">
        <f t="shared" ref="D51:S58" si="59">IF(D21=0,0,(D6*0.5)+C21-D36)*D67*D$78*D$2</f>
        <v>66.043612293417013</v>
      </c>
      <c r="E51" s="30">
        <f t="shared" si="59"/>
        <v>318.4553631265448</v>
      </c>
      <c r="F51" s="30">
        <f t="shared" si="59"/>
        <v>2377.7591243977718</v>
      </c>
      <c r="G51" s="30">
        <f t="shared" si="59"/>
        <v>15438.922429117734</v>
      </c>
      <c r="H51" s="30">
        <f t="shared" si="59"/>
        <v>148771.14960366749</v>
      </c>
      <c r="I51" s="30">
        <f t="shared" si="59"/>
        <v>277850.56579381437</v>
      </c>
      <c r="J51" s="30">
        <f t="shared" si="59"/>
        <v>362845.48509053723</v>
      </c>
      <c r="K51" s="30">
        <f t="shared" si="59"/>
        <v>217527.3250760989</v>
      </c>
      <c r="L51" s="30">
        <f t="shared" si="59"/>
        <v>16661.255487101749</v>
      </c>
      <c r="M51" s="30">
        <f t="shared" si="59"/>
        <v>1513.9405180829067</v>
      </c>
      <c r="N51" s="30">
        <f t="shared" si="59"/>
        <v>1309.4139810336626</v>
      </c>
      <c r="O51" s="30">
        <f t="shared" si="59"/>
        <v>1309.5962721779997</v>
      </c>
      <c r="P51" s="30">
        <f t="shared" si="59"/>
        <v>1234.1979576006609</v>
      </c>
      <c r="Q51" s="30">
        <f t="shared" si="59"/>
        <v>3635.6335390881973</v>
      </c>
      <c r="R51" s="30">
        <f t="shared" si="59"/>
        <v>17621.338329148224</v>
      </c>
      <c r="S51" s="30">
        <f t="shared" si="59"/>
        <v>79953.196655277483</v>
      </c>
      <c r="T51" s="30">
        <f t="shared" ref="T51:CE51" si="60">IF(T21=0,0,(T6*0.5)+S21-T36)*T67*T$78*T$2</f>
        <v>543330.31392090453</v>
      </c>
      <c r="U51" s="30">
        <f t="shared" si="60"/>
        <v>733931.3395521132</v>
      </c>
      <c r="V51" s="30">
        <f t="shared" si="60"/>
        <v>697814.63966980658</v>
      </c>
      <c r="W51" s="30">
        <f t="shared" si="60"/>
        <v>326284.77155697485</v>
      </c>
      <c r="X51" s="30">
        <f t="shared" si="60"/>
        <v>21247.9814713829</v>
      </c>
      <c r="Y51" s="30">
        <f t="shared" si="60"/>
        <v>1751.7757847100613</v>
      </c>
      <c r="Z51" s="30">
        <f t="shared" si="60"/>
        <v>1383.5537603290138</v>
      </c>
      <c r="AA51" s="30">
        <f t="shared" si="60"/>
        <v>1309.5962721779997</v>
      </c>
      <c r="AB51" s="30">
        <f t="shared" si="60"/>
        <v>1234.1979576006609</v>
      </c>
      <c r="AC51" s="30">
        <f t="shared" si="60"/>
        <v>3635.6335390881973</v>
      </c>
      <c r="AD51" s="30">
        <f t="shared" si="60"/>
        <v>17621.338329148224</v>
      </c>
      <c r="AE51" s="30">
        <f t="shared" si="60"/>
        <v>79953.196655277483</v>
      </c>
      <c r="AF51" s="30">
        <f t="shared" si="60"/>
        <v>543330.31392090453</v>
      </c>
      <c r="AG51" s="30">
        <f t="shared" si="60"/>
        <v>733931.3395521132</v>
      </c>
      <c r="AH51" s="30">
        <f t="shared" si="60"/>
        <v>697814.63966980658</v>
      </c>
      <c r="AI51" s="30">
        <f t="shared" si="60"/>
        <v>326284.77155697485</v>
      </c>
      <c r="AJ51" s="30">
        <f t="shared" si="60"/>
        <v>21247.9814713829</v>
      </c>
      <c r="AK51" s="30">
        <f t="shared" si="60"/>
        <v>1751.7757847100613</v>
      </c>
      <c r="AL51" s="30">
        <f t="shared" si="60"/>
        <v>1383.5537603290138</v>
      </c>
      <c r="AM51" s="30">
        <f t="shared" si="60"/>
        <v>1309.5962721779997</v>
      </c>
      <c r="AN51" s="30">
        <f t="shared" si="60"/>
        <v>1234.1979576006609</v>
      </c>
      <c r="AO51" s="30">
        <f t="shared" si="60"/>
        <v>3635.6335390881973</v>
      </c>
      <c r="AP51" s="30">
        <f t="shared" si="60"/>
        <v>17621.338329148224</v>
      </c>
      <c r="AQ51" s="30">
        <f t="shared" si="60"/>
        <v>79953.196655277483</v>
      </c>
      <c r="AR51" s="30">
        <f t="shared" si="60"/>
        <v>543330.31392090453</v>
      </c>
      <c r="AS51" s="30">
        <f t="shared" si="60"/>
        <v>733931.3395521132</v>
      </c>
      <c r="AT51" s="30">
        <f t="shared" si="60"/>
        <v>697814.63966980658</v>
      </c>
      <c r="AU51" s="30">
        <f t="shared" si="60"/>
        <v>326284.77155697485</v>
      </c>
      <c r="AV51" s="30">
        <f t="shared" si="60"/>
        <v>21247.9814713829</v>
      </c>
      <c r="AW51" s="30">
        <f t="shared" si="60"/>
        <v>1751.7757847100613</v>
      </c>
      <c r="AX51" s="30">
        <f t="shared" si="60"/>
        <v>1383.5537603290138</v>
      </c>
      <c r="AY51" s="30">
        <f t="shared" si="60"/>
        <v>1309.5962721779997</v>
      </c>
      <c r="AZ51" s="30">
        <f t="shared" si="60"/>
        <v>1234.1979576006609</v>
      </c>
      <c r="BA51" s="30">
        <f t="shared" si="60"/>
        <v>3635.6335390881973</v>
      </c>
      <c r="BB51" s="30">
        <f t="shared" si="60"/>
        <v>17621.338329148224</v>
      </c>
      <c r="BC51" s="30">
        <f t="shared" si="60"/>
        <v>79953.196655277483</v>
      </c>
      <c r="BD51" s="30">
        <f t="shared" si="60"/>
        <v>543330.31392090453</v>
      </c>
      <c r="BE51" s="30">
        <f t="shared" si="60"/>
        <v>733931.3395521132</v>
      </c>
      <c r="BF51" s="30">
        <f t="shared" si="60"/>
        <v>697814.63966980658</v>
      </c>
      <c r="BG51" s="30">
        <f t="shared" si="60"/>
        <v>326284.77155697485</v>
      </c>
      <c r="BH51" s="30">
        <f t="shared" si="60"/>
        <v>21247.9814713829</v>
      </c>
      <c r="BI51" s="30">
        <f t="shared" si="60"/>
        <v>1751.7757847100613</v>
      </c>
      <c r="BJ51" s="30">
        <f t="shared" si="60"/>
        <v>1383.5537603290138</v>
      </c>
      <c r="BK51" s="30">
        <f t="shared" si="60"/>
        <v>1309.5962721779997</v>
      </c>
      <c r="BL51" s="30">
        <f t="shared" si="60"/>
        <v>1234.1979576006609</v>
      </c>
      <c r="BM51" s="30">
        <f t="shared" si="60"/>
        <v>3635.6335390881973</v>
      </c>
      <c r="BN51" s="30">
        <f t="shared" si="60"/>
        <v>17621.338329148224</v>
      </c>
      <c r="BO51" s="30">
        <f t="shared" si="60"/>
        <v>79953.196655277483</v>
      </c>
      <c r="BP51" s="30">
        <f t="shared" si="60"/>
        <v>543330.31392090453</v>
      </c>
      <c r="BQ51" s="30">
        <f t="shared" si="60"/>
        <v>733931.3395521132</v>
      </c>
      <c r="BR51" s="30">
        <f t="shared" si="60"/>
        <v>697814.63966980658</v>
      </c>
      <c r="BS51" s="30">
        <f t="shared" si="60"/>
        <v>326284.77155697485</v>
      </c>
      <c r="BT51" s="30">
        <f t="shared" si="60"/>
        <v>21247.9814713829</v>
      </c>
      <c r="BU51" s="30">
        <f t="shared" si="60"/>
        <v>1751.7757847100613</v>
      </c>
      <c r="BV51" s="30">
        <f t="shared" si="60"/>
        <v>1383.5537603290138</v>
      </c>
      <c r="BW51" s="30">
        <f t="shared" si="60"/>
        <v>1309.5962721779997</v>
      </c>
      <c r="BX51" s="30">
        <f t="shared" si="60"/>
        <v>1234.1979576006609</v>
      </c>
      <c r="BY51" s="30">
        <f t="shared" si="60"/>
        <v>3635.6335390881973</v>
      </c>
      <c r="BZ51" s="30">
        <f t="shared" si="60"/>
        <v>17621.338329148224</v>
      </c>
      <c r="CA51" s="30">
        <f t="shared" si="60"/>
        <v>79953.196655277483</v>
      </c>
      <c r="CB51" s="30">
        <f t="shared" si="60"/>
        <v>543330.31392090453</v>
      </c>
      <c r="CC51" s="30">
        <f t="shared" si="60"/>
        <v>733931.3395521132</v>
      </c>
      <c r="CD51" s="30">
        <f t="shared" si="60"/>
        <v>697814.63966980658</v>
      </c>
      <c r="CE51" s="30">
        <f t="shared" si="60"/>
        <v>326284.77155697485</v>
      </c>
      <c r="CF51" s="30">
        <f t="shared" ref="CF51:CH51" si="61">IF(CF21=0,0,(CF6*0.5)+CE21-CF36)*CF67*CF$78*CF$2</f>
        <v>21247.9814713829</v>
      </c>
      <c r="CG51" s="30">
        <f t="shared" si="61"/>
        <v>1751.7757847100613</v>
      </c>
      <c r="CH51" s="34">
        <f t="shared" si="61"/>
        <v>1383.5537603290138</v>
      </c>
    </row>
    <row r="52" spans="1:87" ht="15.6" x14ac:dyDescent="0.3">
      <c r="A52" s="628"/>
      <c r="B52" s="39" t="str">
        <f t="shared" si="55"/>
        <v>Freezer</v>
      </c>
      <c r="C52" s="30">
        <f t="shared" si="58"/>
        <v>0</v>
      </c>
      <c r="D52" s="30">
        <f t="shared" si="59"/>
        <v>0</v>
      </c>
      <c r="E52" s="30">
        <f t="shared" si="59"/>
        <v>0</v>
      </c>
      <c r="F52" s="30">
        <f t="shared" si="59"/>
        <v>0</v>
      </c>
      <c r="G52" s="30">
        <f t="shared" si="59"/>
        <v>0</v>
      </c>
      <c r="H52" s="30">
        <f t="shared" si="59"/>
        <v>0</v>
      </c>
      <c r="I52" s="30">
        <f t="shared" si="59"/>
        <v>137.31406404499728</v>
      </c>
      <c r="J52" s="30">
        <f t="shared" si="59"/>
        <v>369.98511701013155</v>
      </c>
      <c r="K52" s="30">
        <f t="shared" si="59"/>
        <v>478.36217767700771</v>
      </c>
      <c r="L52" s="30">
        <f t="shared" si="59"/>
        <v>251.64214849659174</v>
      </c>
      <c r="M52" s="30">
        <f t="shared" si="59"/>
        <v>263.89161536058714</v>
      </c>
      <c r="N52" s="30">
        <f t="shared" si="59"/>
        <v>299.73871677499284</v>
      </c>
      <c r="O52" s="30">
        <f t="shared" si="59"/>
        <v>337.07068552914745</v>
      </c>
      <c r="P52" s="30">
        <f t="shared" si="59"/>
        <v>315.79429429101754</v>
      </c>
      <c r="Q52" s="30">
        <f t="shared" si="59"/>
        <v>365.52394003275356</v>
      </c>
      <c r="R52" s="30">
        <f t="shared" si="59"/>
        <v>363.24521186152452</v>
      </c>
      <c r="S52" s="30">
        <f t="shared" si="59"/>
        <v>398.90199132395185</v>
      </c>
      <c r="T52" s="30">
        <f t="shared" ref="T52:CE52" si="62">IF(T22=0,0,(T7*0.5)+S22-T37)*T68*T$78*T$2</f>
        <v>857.52165017996049</v>
      </c>
      <c r="U52" s="30">
        <f t="shared" si="62"/>
        <v>961.19844831498074</v>
      </c>
      <c r="V52" s="30">
        <f t="shared" si="62"/>
        <v>961.19844831498074</v>
      </c>
      <c r="W52" s="30">
        <f t="shared" si="62"/>
        <v>842.98789352871256</v>
      </c>
      <c r="X52" s="30">
        <f t="shared" si="62"/>
        <v>368.68500826244838</v>
      </c>
      <c r="Y52" s="30">
        <f t="shared" si="62"/>
        <v>369.44826150482203</v>
      </c>
      <c r="Z52" s="30">
        <f t="shared" si="62"/>
        <v>349.69516957082504</v>
      </c>
      <c r="AA52" s="30">
        <f t="shared" si="62"/>
        <v>337.07068552914745</v>
      </c>
      <c r="AB52" s="30">
        <f t="shared" si="62"/>
        <v>315.79429429101754</v>
      </c>
      <c r="AC52" s="30">
        <f t="shared" si="62"/>
        <v>365.52394003275356</v>
      </c>
      <c r="AD52" s="30">
        <f t="shared" si="62"/>
        <v>363.24521186152452</v>
      </c>
      <c r="AE52" s="30">
        <f t="shared" si="62"/>
        <v>398.90199132395185</v>
      </c>
      <c r="AF52" s="30">
        <f t="shared" si="62"/>
        <v>857.52165017996049</v>
      </c>
      <c r="AG52" s="30">
        <f t="shared" si="62"/>
        <v>961.19844831498074</v>
      </c>
      <c r="AH52" s="30">
        <f t="shared" si="62"/>
        <v>961.19844831498074</v>
      </c>
      <c r="AI52" s="30">
        <f t="shared" si="62"/>
        <v>842.98789352871256</v>
      </c>
      <c r="AJ52" s="30">
        <f t="shared" si="62"/>
        <v>368.68500826244838</v>
      </c>
      <c r="AK52" s="30">
        <f t="shared" si="62"/>
        <v>369.44826150482203</v>
      </c>
      <c r="AL52" s="30">
        <f t="shared" si="62"/>
        <v>349.69516957082504</v>
      </c>
      <c r="AM52" s="30">
        <f t="shared" si="62"/>
        <v>337.07068552914745</v>
      </c>
      <c r="AN52" s="30">
        <f t="shared" si="62"/>
        <v>315.79429429101754</v>
      </c>
      <c r="AO52" s="30">
        <f t="shared" si="62"/>
        <v>365.52394003275356</v>
      </c>
      <c r="AP52" s="30">
        <f t="shared" si="62"/>
        <v>363.24521186152452</v>
      </c>
      <c r="AQ52" s="30">
        <f t="shared" si="62"/>
        <v>398.90199132395185</v>
      </c>
      <c r="AR52" s="30">
        <f t="shared" si="62"/>
        <v>857.52165017996049</v>
      </c>
      <c r="AS52" s="30">
        <f t="shared" si="62"/>
        <v>961.19844831498074</v>
      </c>
      <c r="AT52" s="30">
        <f t="shared" si="62"/>
        <v>961.19844831498074</v>
      </c>
      <c r="AU52" s="30">
        <f t="shared" si="62"/>
        <v>842.98789352871256</v>
      </c>
      <c r="AV52" s="30">
        <f t="shared" si="62"/>
        <v>368.68500826244838</v>
      </c>
      <c r="AW52" s="30">
        <f t="shared" si="62"/>
        <v>369.44826150482203</v>
      </c>
      <c r="AX52" s="30">
        <f t="shared" si="62"/>
        <v>349.69516957082504</v>
      </c>
      <c r="AY52" s="30">
        <f t="shared" si="62"/>
        <v>337.07068552914745</v>
      </c>
      <c r="AZ52" s="30">
        <f t="shared" si="62"/>
        <v>315.79429429101754</v>
      </c>
      <c r="BA52" s="30">
        <f t="shared" si="62"/>
        <v>365.52394003275356</v>
      </c>
      <c r="BB52" s="30">
        <f t="shared" si="62"/>
        <v>363.24521186152452</v>
      </c>
      <c r="BC52" s="30">
        <f t="shared" si="62"/>
        <v>398.90199132395185</v>
      </c>
      <c r="BD52" s="30">
        <f t="shared" si="62"/>
        <v>857.52165017996049</v>
      </c>
      <c r="BE52" s="30">
        <f t="shared" si="62"/>
        <v>961.19844831498074</v>
      </c>
      <c r="BF52" s="30">
        <f t="shared" si="62"/>
        <v>961.19844831498074</v>
      </c>
      <c r="BG52" s="30">
        <f t="shared" si="62"/>
        <v>842.98789352871256</v>
      </c>
      <c r="BH52" s="30">
        <f t="shared" si="62"/>
        <v>368.68500826244838</v>
      </c>
      <c r="BI52" s="30">
        <f t="shared" si="62"/>
        <v>369.44826150482203</v>
      </c>
      <c r="BJ52" s="30">
        <f t="shared" si="62"/>
        <v>349.69516957082504</v>
      </c>
      <c r="BK52" s="30">
        <f t="shared" si="62"/>
        <v>337.07068552914745</v>
      </c>
      <c r="BL52" s="30">
        <f t="shared" si="62"/>
        <v>315.79429429101754</v>
      </c>
      <c r="BM52" s="30">
        <f t="shared" si="62"/>
        <v>365.52394003275356</v>
      </c>
      <c r="BN52" s="30">
        <f t="shared" si="62"/>
        <v>363.24521186152452</v>
      </c>
      <c r="BO52" s="30">
        <f t="shared" si="62"/>
        <v>398.90199132395185</v>
      </c>
      <c r="BP52" s="30">
        <f t="shared" si="62"/>
        <v>857.52165017996049</v>
      </c>
      <c r="BQ52" s="30">
        <f t="shared" si="62"/>
        <v>961.19844831498074</v>
      </c>
      <c r="BR52" s="30">
        <f t="shared" si="62"/>
        <v>961.19844831498074</v>
      </c>
      <c r="BS52" s="30">
        <f t="shared" si="62"/>
        <v>842.98789352871256</v>
      </c>
      <c r="BT52" s="30">
        <f t="shared" si="62"/>
        <v>368.68500826244838</v>
      </c>
      <c r="BU52" s="30">
        <f t="shared" si="62"/>
        <v>369.44826150482203</v>
      </c>
      <c r="BV52" s="30">
        <f t="shared" si="62"/>
        <v>349.69516957082504</v>
      </c>
      <c r="BW52" s="30">
        <f t="shared" si="62"/>
        <v>337.07068552914745</v>
      </c>
      <c r="BX52" s="30">
        <f t="shared" si="62"/>
        <v>315.79429429101754</v>
      </c>
      <c r="BY52" s="30">
        <f t="shared" si="62"/>
        <v>365.52394003275356</v>
      </c>
      <c r="BZ52" s="30">
        <f t="shared" si="62"/>
        <v>363.24521186152452</v>
      </c>
      <c r="CA52" s="30">
        <f t="shared" si="62"/>
        <v>398.90199132395185</v>
      </c>
      <c r="CB52" s="30">
        <f t="shared" si="62"/>
        <v>857.52165017996049</v>
      </c>
      <c r="CC52" s="30">
        <f t="shared" si="62"/>
        <v>961.19844831498074</v>
      </c>
      <c r="CD52" s="30">
        <f t="shared" si="62"/>
        <v>961.19844831498074</v>
      </c>
      <c r="CE52" s="30">
        <f t="shared" si="62"/>
        <v>842.98789352871256</v>
      </c>
      <c r="CF52" s="30">
        <f t="shared" ref="CF52:CH52" si="63">IF(CF22=0,0,(CF7*0.5)+CE22-CF37)*CF68*CF$78*CF$2</f>
        <v>368.68500826244838</v>
      </c>
      <c r="CG52" s="30">
        <f t="shared" si="63"/>
        <v>369.44826150482203</v>
      </c>
      <c r="CH52" s="34">
        <f t="shared" si="63"/>
        <v>349.69516957082504</v>
      </c>
    </row>
    <row r="53" spans="1:87" ht="15.6" x14ac:dyDescent="0.3">
      <c r="A53" s="628"/>
      <c r="B53" s="39" t="str">
        <f t="shared" si="55"/>
        <v>Heating</v>
      </c>
      <c r="C53" s="30">
        <f t="shared" si="58"/>
        <v>4109.6443605340719</v>
      </c>
      <c r="D53" s="30">
        <f t="shared" si="59"/>
        <v>9653.2636098511939</v>
      </c>
      <c r="E53" s="30">
        <f t="shared" si="59"/>
        <v>10992.453668179534</v>
      </c>
      <c r="F53" s="30">
        <f t="shared" si="59"/>
        <v>6838.9702372704569</v>
      </c>
      <c r="G53" s="30">
        <f t="shared" si="59"/>
        <v>2857.2753135902967</v>
      </c>
      <c r="H53" s="30">
        <f t="shared" si="59"/>
        <v>239.0805045298307</v>
      </c>
      <c r="I53" s="30">
        <f t="shared" si="59"/>
        <v>3.7338461124921967</v>
      </c>
      <c r="J53" s="30">
        <f t="shared" si="59"/>
        <v>7.5327157429317362</v>
      </c>
      <c r="K53" s="30">
        <f t="shared" si="59"/>
        <v>9115.523012576994</v>
      </c>
      <c r="L53" s="30">
        <f t="shared" si="59"/>
        <v>29673.927880835286</v>
      </c>
      <c r="M53" s="30">
        <f t="shared" si="59"/>
        <v>73386.994428205246</v>
      </c>
      <c r="N53" s="30">
        <f t="shared" si="59"/>
        <v>135844.54876300029</v>
      </c>
      <c r="O53" s="30">
        <f t="shared" si="59"/>
        <v>144958.41175356941</v>
      </c>
      <c r="P53" s="30">
        <f t="shared" si="59"/>
        <v>124567.74153772245</v>
      </c>
      <c r="Q53" s="30">
        <f t="shared" si="59"/>
        <v>95466.72042674206</v>
      </c>
      <c r="R53" s="30">
        <f t="shared" si="59"/>
        <v>41750.427901183568</v>
      </c>
      <c r="S53" s="30">
        <f t="shared" si="59"/>
        <v>12773.910924314901</v>
      </c>
      <c r="T53" s="30">
        <f t="shared" ref="T53:CE53" si="64">IF(T23=0,0,(T8*0.5)+S23-T38)*T69*T$78*T$2</f>
        <v>801.19119087208628</v>
      </c>
      <c r="U53" s="30">
        <f t="shared" si="64"/>
        <v>9.425778716142192</v>
      </c>
      <c r="V53" s="30">
        <f t="shared" si="64"/>
        <v>14.138668074213285</v>
      </c>
      <c r="W53" s="30">
        <f t="shared" si="64"/>
        <v>13838.614118416093</v>
      </c>
      <c r="X53" s="30">
        <f t="shared" si="64"/>
        <v>38537.747697481529</v>
      </c>
      <c r="Y53" s="30">
        <f t="shared" si="64"/>
        <v>85705.966446358012</v>
      </c>
      <c r="Z53" s="30">
        <f t="shared" si="64"/>
        <v>144449.54517966419</v>
      </c>
      <c r="AA53" s="30">
        <f t="shared" si="64"/>
        <v>144958.41175356941</v>
      </c>
      <c r="AB53" s="30">
        <f t="shared" si="64"/>
        <v>124567.74153772245</v>
      </c>
      <c r="AC53" s="30">
        <f t="shared" si="64"/>
        <v>95466.72042674206</v>
      </c>
      <c r="AD53" s="30">
        <f t="shared" si="64"/>
        <v>41750.427901183568</v>
      </c>
      <c r="AE53" s="30">
        <f t="shared" si="64"/>
        <v>12773.910924314901</v>
      </c>
      <c r="AF53" s="30">
        <f t="shared" si="64"/>
        <v>801.19119087208628</v>
      </c>
      <c r="AG53" s="30">
        <f t="shared" si="64"/>
        <v>9.425778716142192</v>
      </c>
      <c r="AH53" s="30">
        <f t="shared" si="64"/>
        <v>14.138668074213285</v>
      </c>
      <c r="AI53" s="30">
        <f t="shared" si="64"/>
        <v>13838.614118416093</v>
      </c>
      <c r="AJ53" s="30">
        <f t="shared" si="64"/>
        <v>38537.747697481529</v>
      </c>
      <c r="AK53" s="30">
        <f t="shared" si="64"/>
        <v>85705.966446358012</v>
      </c>
      <c r="AL53" s="30">
        <f t="shared" si="64"/>
        <v>144449.54517966419</v>
      </c>
      <c r="AM53" s="30">
        <f t="shared" si="64"/>
        <v>144958.41175356941</v>
      </c>
      <c r="AN53" s="30">
        <f t="shared" si="64"/>
        <v>124567.74153772245</v>
      </c>
      <c r="AO53" s="30">
        <f t="shared" si="64"/>
        <v>95466.72042674206</v>
      </c>
      <c r="AP53" s="30">
        <f t="shared" si="64"/>
        <v>41750.427901183568</v>
      </c>
      <c r="AQ53" s="30">
        <f t="shared" si="64"/>
        <v>12773.910924314901</v>
      </c>
      <c r="AR53" s="30">
        <f t="shared" si="64"/>
        <v>801.19119087208628</v>
      </c>
      <c r="AS53" s="30">
        <f t="shared" si="64"/>
        <v>9.425778716142192</v>
      </c>
      <c r="AT53" s="30">
        <f t="shared" si="64"/>
        <v>14.138668074213285</v>
      </c>
      <c r="AU53" s="30">
        <f t="shared" si="64"/>
        <v>13838.614118416093</v>
      </c>
      <c r="AV53" s="30">
        <f t="shared" si="64"/>
        <v>38537.747697481529</v>
      </c>
      <c r="AW53" s="30">
        <f t="shared" si="64"/>
        <v>85705.966446358012</v>
      </c>
      <c r="AX53" s="30">
        <f t="shared" si="64"/>
        <v>144449.54517966419</v>
      </c>
      <c r="AY53" s="30">
        <f t="shared" si="64"/>
        <v>144958.41175356941</v>
      </c>
      <c r="AZ53" s="30">
        <f t="shared" si="64"/>
        <v>124567.74153772245</v>
      </c>
      <c r="BA53" s="30">
        <f t="shared" si="64"/>
        <v>95466.72042674206</v>
      </c>
      <c r="BB53" s="30">
        <f t="shared" si="64"/>
        <v>41750.427901183568</v>
      </c>
      <c r="BC53" s="30">
        <f t="shared" si="64"/>
        <v>12773.910924314901</v>
      </c>
      <c r="BD53" s="30">
        <f t="shared" si="64"/>
        <v>801.19119087208628</v>
      </c>
      <c r="BE53" s="30">
        <f t="shared" si="64"/>
        <v>9.425778716142192</v>
      </c>
      <c r="BF53" s="30">
        <f t="shared" si="64"/>
        <v>14.138668074213285</v>
      </c>
      <c r="BG53" s="30">
        <f t="shared" si="64"/>
        <v>13838.614118416093</v>
      </c>
      <c r="BH53" s="30">
        <f t="shared" si="64"/>
        <v>38537.747697481529</v>
      </c>
      <c r="BI53" s="30">
        <f t="shared" si="64"/>
        <v>85705.966446358012</v>
      </c>
      <c r="BJ53" s="30">
        <f t="shared" si="64"/>
        <v>144449.54517966419</v>
      </c>
      <c r="BK53" s="30">
        <f t="shared" si="64"/>
        <v>144958.41175356941</v>
      </c>
      <c r="BL53" s="30">
        <f t="shared" si="64"/>
        <v>124567.74153772245</v>
      </c>
      <c r="BM53" s="30">
        <f t="shared" si="64"/>
        <v>95466.72042674206</v>
      </c>
      <c r="BN53" s="30">
        <f t="shared" si="64"/>
        <v>41750.427901183568</v>
      </c>
      <c r="BO53" s="30">
        <f t="shared" si="64"/>
        <v>12773.910924314901</v>
      </c>
      <c r="BP53" s="30">
        <f t="shared" si="64"/>
        <v>801.19119087208628</v>
      </c>
      <c r="BQ53" s="30">
        <f t="shared" si="64"/>
        <v>9.425778716142192</v>
      </c>
      <c r="BR53" s="30">
        <f t="shared" si="64"/>
        <v>14.138668074213285</v>
      </c>
      <c r="BS53" s="30">
        <f t="shared" si="64"/>
        <v>13838.614118416093</v>
      </c>
      <c r="BT53" s="30">
        <f t="shared" si="64"/>
        <v>38537.747697481529</v>
      </c>
      <c r="BU53" s="30">
        <f t="shared" si="64"/>
        <v>85705.966446358012</v>
      </c>
      <c r="BV53" s="30">
        <f t="shared" si="64"/>
        <v>144449.54517966419</v>
      </c>
      <c r="BW53" s="30">
        <f t="shared" si="64"/>
        <v>144958.41175356941</v>
      </c>
      <c r="BX53" s="30">
        <f t="shared" si="64"/>
        <v>124567.74153772245</v>
      </c>
      <c r="BY53" s="30">
        <f t="shared" si="64"/>
        <v>95466.72042674206</v>
      </c>
      <c r="BZ53" s="30">
        <f t="shared" si="64"/>
        <v>41750.427901183568</v>
      </c>
      <c r="CA53" s="30">
        <f t="shared" si="64"/>
        <v>12773.910924314901</v>
      </c>
      <c r="CB53" s="30">
        <f t="shared" si="64"/>
        <v>801.19119087208628</v>
      </c>
      <c r="CC53" s="30">
        <f t="shared" si="64"/>
        <v>9.425778716142192</v>
      </c>
      <c r="CD53" s="30">
        <f t="shared" si="64"/>
        <v>14.138668074213285</v>
      </c>
      <c r="CE53" s="30">
        <f t="shared" si="64"/>
        <v>13838.614118416093</v>
      </c>
      <c r="CF53" s="30">
        <f t="shared" ref="CF53:CH53" si="65">IF(CF23=0,0,(CF8*0.5)+CE23-CF38)*CF69*CF$78*CF$2</f>
        <v>38537.747697481529</v>
      </c>
      <c r="CG53" s="30">
        <f t="shared" si="65"/>
        <v>85705.966446358012</v>
      </c>
      <c r="CH53" s="34">
        <f t="shared" si="65"/>
        <v>144449.54517966419</v>
      </c>
    </row>
    <row r="54" spans="1:87" ht="15.6" x14ac:dyDescent="0.3">
      <c r="A54" s="628"/>
      <c r="B54" s="39" t="str">
        <f t="shared" si="55"/>
        <v>HVAC</v>
      </c>
      <c r="C54" s="30">
        <f t="shared" si="58"/>
        <v>998.09241702307179</v>
      </c>
      <c r="D54" s="30">
        <f t="shared" si="59"/>
        <v>2291.010667987412</v>
      </c>
      <c r="E54" s="30">
        <f t="shared" si="59"/>
        <v>2914.5313661072928</v>
      </c>
      <c r="F54" s="30">
        <f t="shared" si="59"/>
        <v>2451.9653232023979</v>
      </c>
      <c r="G54" s="30">
        <f t="shared" si="59"/>
        <v>3789.4032170722917</v>
      </c>
      <c r="H54" s="30">
        <f t="shared" si="59"/>
        <v>24517.654179039779</v>
      </c>
      <c r="I54" s="30">
        <f t="shared" si="59"/>
        <v>36309.65930295772</v>
      </c>
      <c r="J54" s="30">
        <f t="shared" si="59"/>
        <v>36547.894734510526</v>
      </c>
      <c r="K54" s="30">
        <f t="shared" si="59"/>
        <v>19901.699039615101</v>
      </c>
      <c r="L54" s="30">
        <f t="shared" si="59"/>
        <v>5705.4533298242259</v>
      </c>
      <c r="M54" s="30">
        <f t="shared" si="59"/>
        <v>10954.511372781866</v>
      </c>
      <c r="N54" s="30">
        <f t="shared" si="59"/>
        <v>21320.687729594996</v>
      </c>
      <c r="O54" s="30">
        <f t="shared" si="59"/>
        <v>23619.93658657981</v>
      </c>
      <c r="P54" s="30">
        <f t="shared" si="59"/>
        <v>20308.30139939268</v>
      </c>
      <c r="Q54" s="30">
        <f t="shared" si="59"/>
        <v>15820.98020885892</v>
      </c>
      <c r="R54" s="30">
        <f t="shared" si="59"/>
        <v>8452.5786373822666</v>
      </c>
      <c r="S54" s="30">
        <f t="shared" si="59"/>
        <v>9719.1131024282495</v>
      </c>
      <c r="T54" s="30">
        <f t="shared" ref="T54:CE54" si="66">IF(T24=0,0,(T9*0.5)+S24-T39)*T70*T$78*T$2</f>
        <v>52108.144329274342</v>
      </c>
      <c r="U54" s="30">
        <f t="shared" si="66"/>
        <v>70213.911501364157</v>
      </c>
      <c r="V54" s="30">
        <f t="shared" si="66"/>
        <v>66759.346961900184</v>
      </c>
      <c r="W54" s="30">
        <f t="shared" si="66"/>
        <v>33457.605409847034</v>
      </c>
      <c r="X54" s="30">
        <f t="shared" si="66"/>
        <v>8278.9195730054016</v>
      </c>
      <c r="Y54" s="30">
        <f t="shared" si="66"/>
        <v>14058.716053957452</v>
      </c>
      <c r="Z54" s="30">
        <f t="shared" si="66"/>
        <v>23544.632413951811</v>
      </c>
      <c r="AA54" s="30">
        <f t="shared" si="66"/>
        <v>23619.93658657981</v>
      </c>
      <c r="AB54" s="30">
        <f t="shared" si="66"/>
        <v>20308.30139939268</v>
      </c>
      <c r="AC54" s="30">
        <f t="shared" si="66"/>
        <v>15820.98020885892</v>
      </c>
      <c r="AD54" s="30">
        <f t="shared" si="66"/>
        <v>8452.5786373822666</v>
      </c>
      <c r="AE54" s="30">
        <f t="shared" si="66"/>
        <v>9719.1131024282495</v>
      </c>
      <c r="AF54" s="30">
        <f t="shared" si="66"/>
        <v>52108.144329274342</v>
      </c>
      <c r="AG54" s="30">
        <f t="shared" si="66"/>
        <v>70213.911501364157</v>
      </c>
      <c r="AH54" s="30">
        <f t="shared" si="66"/>
        <v>66759.346961900184</v>
      </c>
      <c r="AI54" s="30">
        <f t="shared" si="66"/>
        <v>33457.605409847034</v>
      </c>
      <c r="AJ54" s="30">
        <f t="shared" si="66"/>
        <v>8278.9195730054016</v>
      </c>
      <c r="AK54" s="30">
        <f t="shared" si="66"/>
        <v>14058.716053957452</v>
      </c>
      <c r="AL54" s="30">
        <f t="shared" si="66"/>
        <v>23544.632413951811</v>
      </c>
      <c r="AM54" s="30">
        <f t="shared" si="66"/>
        <v>23619.93658657981</v>
      </c>
      <c r="AN54" s="30">
        <f t="shared" si="66"/>
        <v>20308.30139939268</v>
      </c>
      <c r="AO54" s="30">
        <f t="shared" si="66"/>
        <v>15820.98020885892</v>
      </c>
      <c r="AP54" s="30">
        <f t="shared" si="66"/>
        <v>8452.5786373822666</v>
      </c>
      <c r="AQ54" s="30">
        <f t="shared" si="66"/>
        <v>9719.1131024282495</v>
      </c>
      <c r="AR54" s="30">
        <f t="shared" si="66"/>
        <v>52108.144329274342</v>
      </c>
      <c r="AS54" s="30">
        <f t="shared" si="66"/>
        <v>70213.911501364157</v>
      </c>
      <c r="AT54" s="30">
        <f t="shared" si="66"/>
        <v>66759.346961900184</v>
      </c>
      <c r="AU54" s="30">
        <f t="shared" si="66"/>
        <v>33457.605409847034</v>
      </c>
      <c r="AV54" s="30">
        <f t="shared" si="66"/>
        <v>8278.9195730054016</v>
      </c>
      <c r="AW54" s="30">
        <f t="shared" si="66"/>
        <v>14058.716053957452</v>
      </c>
      <c r="AX54" s="30">
        <f t="shared" si="66"/>
        <v>23544.632413951811</v>
      </c>
      <c r="AY54" s="30">
        <f t="shared" si="66"/>
        <v>23619.93658657981</v>
      </c>
      <c r="AZ54" s="30">
        <f t="shared" si="66"/>
        <v>20308.30139939268</v>
      </c>
      <c r="BA54" s="30">
        <f t="shared" si="66"/>
        <v>15820.98020885892</v>
      </c>
      <c r="BB54" s="30">
        <f t="shared" si="66"/>
        <v>8452.5786373822666</v>
      </c>
      <c r="BC54" s="30">
        <f t="shared" si="66"/>
        <v>9719.1131024282495</v>
      </c>
      <c r="BD54" s="30">
        <f t="shared" si="66"/>
        <v>52108.144329274342</v>
      </c>
      <c r="BE54" s="30">
        <f t="shared" si="66"/>
        <v>70213.911501364157</v>
      </c>
      <c r="BF54" s="30">
        <f t="shared" si="66"/>
        <v>66759.346961900184</v>
      </c>
      <c r="BG54" s="30">
        <f t="shared" si="66"/>
        <v>33457.605409847034</v>
      </c>
      <c r="BH54" s="30">
        <f t="shared" si="66"/>
        <v>8278.9195730054016</v>
      </c>
      <c r="BI54" s="30">
        <f t="shared" si="66"/>
        <v>14058.716053957452</v>
      </c>
      <c r="BJ54" s="30">
        <f t="shared" si="66"/>
        <v>23544.632413951811</v>
      </c>
      <c r="BK54" s="30">
        <f t="shared" si="66"/>
        <v>23619.93658657981</v>
      </c>
      <c r="BL54" s="30">
        <f t="shared" si="66"/>
        <v>20308.30139939268</v>
      </c>
      <c r="BM54" s="30">
        <f t="shared" si="66"/>
        <v>15820.98020885892</v>
      </c>
      <c r="BN54" s="30">
        <f t="shared" si="66"/>
        <v>8452.5786373822666</v>
      </c>
      <c r="BO54" s="30">
        <f t="shared" si="66"/>
        <v>9719.1131024282495</v>
      </c>
      <c r="BP54" s="30">
        <f t="shared" si="66"/>
        <v>52108.144329274342</v>
      </c>
      <c r="BQ54" s="30">
        <f t="shared" si="66"/>
        <v>70213.911501364157</v>
      </c>
      <c r="BR54" s="30">
        <f t="shared" si="66"/>
        <v>66759.346961900184</v>
      </c>
      <c r="BS54" s="30">
        <f t="shared" si="66"/>
        <v>33457.605409847034</v>
      </c>
      <c r="BT54" s="30">
        <f t="shared" si="66"/>
        <v>8278.9195730054016</v>
      </c>
      <c r="BU54" s="30">
        <f t="shared" si="66"/>
        <v>14058.716053957452</v>
      </c>
      <c r="BV54" s="30">
        <f t="shared" si="66"/>
        <v>23544.632413951811</v>
      </c>
      <c r="BW54" s="30">
        <f t="shared" si="66"/>
        <v>23619.93658657981</v>
      </c>
      <c r="BX54" s="30">
        <f t="shared" si="66"/>
        <v>20308.30139939268</v>
      </c>
      <c r="BY54" s="30">
        <f t="shared" si="66"/>
        <v>15820.98020885892</v>
      </c>
      <c r="BZ54" s="30">
        <f t="shared" si="66"/>
        <v>8452.5786373822666</v>
      </c>
      <c r="CA54" s="30">
        <f t="shared" si="66"/>
        <v>9719.1131024282495</v>
      </c>
      <c r="CB54" s="30">
        <f t="shared" si="66"/>
        <v>52108.144329274342</v>
      </c>
      <c r="CC54" s="30">
        <f t="shared" si="66"/>
        <v>70213.911501364157</v>
      </c>
      <c r="CD54" s="30">
        <f t="shared" si="66"/>
        <v>66759.346961900184</v>
      </c>
      <c r="CE54" s="30">
        <f t="shared" si="66"/>
        <v>33457.605409847034</v>
      </c>
      <c r="CF54" s="30">
        <f t="shared" ref="CF54:CH54" si="67">IF(CF24=0,0,(CF9*0.5)+CE24-CF39)*CF70*CF$78*CF$2</f>
        <v>8278.9195730054016</v>
      </c>
      <c r="CG54" s="30">
        <f t="shared" si="67"/>
        <v>14058.716053957452</v>
      </c>
      <c r="CH54" s="34">
        <f t="shared" si="67"/>
        <v>23544.632413951811</v>
      </c>
    </row>
    <row r="55" spans="1:87" ht="15.6" x14ac:dyDescent="0.3">
      <c r="A55" s="628"/>
      <c r="B55" s="39" t="str">
        <f t="shared" si="55"/>
        <v>Lighting</v>
      </c>
      <c r="C55" s="30">
        <f t="shared" si="58"/>
        <v>1376.293035415028</v>
      </c>
      <c r="D55" s="30">
        <f t="shared" si="59"/>
        <v>6269.5858607798809</v>
      </c>
      <c r="E55" s="30">
        <f t="shared" si="59"/>
        <v>18357.42951105789</v>
      </c>
      <c r="F55" s="30">
        <f t="shared" si="59"/>
        <v>27721.91544578108</v>
      </c>
      <c r="G55" s="30">
        <f t="shared" si="59"/>
        <v>33401.978709847324</v>
      </c>
      <c r="H55" s="30">
        <f t="shared" si="59"/>
        <v>89478.979988542953</v>
      </c>
      <c r="I55" s="30">
        <f t="shared" si="59"/>
        <v>141945.09021099578</v>
      </c>
      <c r="J55" s="30">
        <f t="shared" si="59"/>
        <v>218532.31542352063</v>
      </c>
      <c r="K55" s="30">
        <f t="shared" si="59"/>
        <v>305946.27430031198</v>
      </c>
      <c r="L55" s="30">
        <f t="shared" si="59"/>
        <v>200576.78203795411</v>
      </c>
      <c r="M55" s="30">
        <f t="shared" si="59"/>
        <v>278470.99354733323</v>
      </c>
      <c r="N55" s="30">
        <f t="shared" si="59"/>
        <v>362223.59144667193</v>
      </c>
      <c r="O55" s="30">
        <f t="shared" si="59"/>
        <v>410467.93748523766</v>
      </c>
      <c r="P55" s="30">
        <f t="shared" si="59"/>
        <v>368863.41112574795</v>
      </c>
      <c r="Q55" s="30">
        <f t="shared" si="59"/>
        <v>401026.51659026463</v>
      </c>
      <c r="R55" s="30">
        <f t="shared" si="59"/>
        <v>368476.73589148163</v>
      </c>
      <c r="S55" s="30">
        <f t="shared" si="59"/>
        <v>360739.49362188857</v>
      </c>
      <c r="T55" s="30">
        <f t="shared" ref="T55:CE55" si="68">IF(T25=0,0,(T10*0.5)+S25-T40)*T71*T$78*T$2</f>
        <v>656306.99291849136</v>
      </c>
      <c r="U55" s="30">
        <f t="shared" si="68"/>
        <v>650137.46960092976</v>
      </c>
      <c r="V55" s="30">
        <f t="shared" si="68"/>
        <v>676013.06351511274</v>
      </c>
      <c r="W55" s="30">
        <f t="shared" si="68"/>
        <v>706927.74013898114</v>
      </c>
      <c r="X55" s="30">
        <f t="shared" si="68"/>
        <v>361476.99293785007</v>
      </c>
      <c r="Y55" s="30">
        <f t="shared" si="68"/>
        <v>405316.40746300522</v>
      </c>
      <c r="Z55" s="30">
        <f t="shared" si="68"/>
        <v>413762.53098637343</v>
      </c>
      <c r="AA55" s="30">
        <f t="shared" si="68"/>
        <v>410467.93748523766</v>
      </c>
      <c r="AB55" s="30">
        <f t="shared" si="68"/>
        <v>368863.41112574795</v>
      </c>
      <c r="AC55" s="30">
        <f t="shared" si="68"/>
        <v>401026.51659026463</v>
      </c>
      <c r="AD55" s="30">
        <f t="shared" si="68"/>
        <v>368476.73589148163</v>
      </c>
      <c r="AE55" s="30">
        <f t="shared" si="68"/>
        <v>360739.49362188857</v>
      </c>
      <c r="AF55" s="30">
        <f t="shared" si="68"/>
        <v>656306.99291849136</v>
      </c>
      <c r="AG55" s="30">
        <f t="shared" si="68"/>
        <v>650137.46960092976</v>
      </c>
      <c r="AH55" s="30">
        <f t="shared" si="68"/>
        <v>676013.06351511274</v>
      </c>
      <c r="AI55" s="30">
        <f t="shared" si="68"/>
        <v>706927.74013898114</v>
      </c>
      <c r="AJ55" s="30">
        <f t="shared" si="68"/>
        <v>361476.99293785007</v>
      </c>
      <c r="AK55" s="30">
        <f t="shared" si="68"/>
        <v>405316.40746300522</v>
      </c>
      <c r="AL55" s="30">
        <f t="shared" si="68"/>
        <v>413762.53098637343</v>
      </c>
      <c r="AM55" s="30">
        <f t="shared" si="68"/>
        <v>410467.93748523766</v>
      </c>
      <c r="AN55" s="30">
        <f t="shared" si="68"/>
        <v>368863.41112574795</v>
      </c>
      <c r="AO55" s="30">
        <f t="shared" si="68"/>
        <v>401026.51659026463</v>
      </c>
      <c r="AP55" s="30">
        <f t="shared" si="68"/>
        <v>368476.73589148163</v>
      </c>
      <c r="AQ55" s="30">
        <f t="shared" si="68"/>
        <v>360739.49362188857</v>
      </c>
      <c r="AR55" s="30">
        <f t="shared" si="68"/>
        <v>656306.99291849136</v>
      </c>
      <c r="AS55" s="30">
        <f t="shared" si="68"/>
        <v>650137.46960092976</v>
      </c>
      <c r="AT55" s="30">
        <f t="shared" si="68"/>
        <v>676013.06351511274</v>
      </c>
      <c r="AU55" s="30">
        <f t="shared" si="68"/>
        <v>706927.74013898114</v>
      </c>
      <c r="AV55" s="30">
        <f t="shared" si="68"/>
        <v>361476.99293785007</v>
      </c>
      <c r="AW55" s="30">
        <f t="shared" si="68"/>
        <v>405316.40746300522</v>
      </c>
      <c r="AX55" s="30">
        <f t="shared" si="68"/>
        <v>413762.53098637343</v>
      </c>
      <c r="AY55" s="30">
        <f t="shared" si="68"/>
        <v>410467.93748523766</v>
      </c>
      <c r="AZ55" s="30">
        <f t="shared" si="68"/>
        <v>368863.41112574795</v>
      </c>
      <c r="BA55" s="30">
        <f t="shared" si="68"/>
        <v>401026.51659026463</v>
      </c>
      <c r="BB55" s="30">
        <f t="shared" si="68"/>
        <v>368476.73589148163</v>
      </c>
      <c r="BC55" s="30">
        <f t="shared" si="68"/>
        <v>360739.49362188857</v>
      </c>
      <c r="BD55" s="30">
        <f t="shared" si="68"/>
        <v>656306.99291849136</v>
      </c>
      <c r="BE55" s="30">
        <f t="shared" si="68"/>
        <v>650137.46960092976</v>
      </c>
      <c r="BF55" s="30">
        <f t="shared" si="68"/>
        <v>676013.06351511274</v>
      </c>
      <c r="BG55" s="30">
        <f t="shared" si="68"/>
        <v>706927.74013898114</v>
      </c>
      <c r="BH55" s="30">
        <f t="shared" si="68"/>
        <v>361476.99293785007</v>
      </c>
      <c r="BI55" s="30">
        <f t="shared" si="68"/>
        <v>405316.40746300522</v>
      </c>
      <c r="BJ55" s="30">
        <f t="shared" si="68"/>
        <v>413762.53098637343</v>
      </c>
      <c r="BK55" s="30">
        <f t="shared" si="68"/>
        <v>410467.93748523766</v>
      </c>
      <c r="BL55" s="30">
        <f t="shared" si="68"/>
        <v>368863.41112574795</v>
      </c>
      <c r="BM55" s="30">
        <f t="shared" si="68"/>
        <v>401026.51659026463</v>
      </c>
      <c r="BN55" s="30">
        <f t="shared" si="68"/>
        <v>368476.73589148163</v>
      </c>
      <c r="BO55" s="30">
        <f t="shared" si="68"/>
        <v>360739.49362188857</v>
      </c>
      <c r="BP55" s="30">
        <f t="shared" si="68"/>
        <v>656306.99291849136</v>
      </c>
      <c r="BQ55" s="30">
        <f t="shared" si="68"/>
        <v>650137.46960092976</v>
      </c>
      <c r="BR55" s="30">
        <f t="shared" si="68"/>
        <v>676013.06351511274</v>
      </c>
      <c r="BS55" s="30">
        <f t="shared" si="68"/>
        <v>706927.74013898114</v>
      </c>
      <c r="BT55" s="30">
        <f t="shared" si="68"/>
        <v>361476.99293785007</v>
      </c>
      <c r="BU55" s="30">
        <f t="shared" si="68"/>
        <v>405316.40746300522</v>
      </c>
      <c r="BV55" s="30">
        <f t="shared" si="68"/>
        <v>413762.53098637343</v>
      </c>
      <c r="BW55" s="30">
        <f t="shared" si="68"/>
        <v>410467.93748523766</v>
      </c>
      <c r="BX55" s="30">
        <f t="shared" si="68"/>
        <v>368863.41112574795</v>
      </c>
      <c r="BY55" s="30">
        <f t="shared" si="68"/>
        <v>401026.51659026463</v>
      </c>
      <c r="BZ55" s="30">
        <f t="shared" si="68"/>
        <v>368476.73589148163</v>
      </c>
      <c r="CA55" s="30">
        <f t="shared" si="68"/>
        <v>360739.49362188857</v>
      </c>
      <c r="CB55" s="30">
        <f t="shared" si="68"/>
        <v>656306.99291849136</v>
      </c>
      <c r="CC55" s="30">
        <f t="shared" si="68"/>
        <v>650137.46960092976</v>
      </c>
      <c r="CD55" s="30">
        <f t="shared" si="68"/>
        <v>676013.06351511274</v>
      </c>
      <c r="CE55" s="30">
        <f t="shared" si="68"/>
        <v>706927.74013898114</v>
      </c>
      <c r="CF55" s="30">
        <f t="shared" ref="CF55:CH55" si="69">IF(CF25=0,0,(CF10*0.5)+CE25-CF40)*CF71*CF$78*CF$2</f>
        <v>361476.99293785007</v>
      </c>
      <c r="CG55" s="30">
        <f t="shared" si="69"/>
        <v>405316.40746300522</v>
      </c>
      <c r="CH55" s="34">
        <f t="shared" si="69"/>
        <v>413762.53098637343</v>
      </c>
    </row>
    <row r="56" spans="1:87" ht="15.6" x14ac:dyDescent="0.3">
      <c r="A56" s="628"/>
      <c r="B56" s="39" t="str">
        <f t="shared" si="55"/>
        <v>Miscellaneous</v>
      </c>
      <c r="C56" s="30">
        <f t="shared" si="58"/>
        <v>0</v>
      </c>
      <c r="D56" s="30">
        <f t="shared" si="59"/>
        <v>0.45015511544100006</v>
      </c>
      <c r="E56" s="30">
        <f t="shared" si="59"/>
        <v>1.0287098291231997</v>
      </c>
      <c r="F56" s="30">
        <f t="shared" si="59"/>
        <v>0</v>
      </c>
      <c r="G56" s="30">
        <f t="shared" si="59"/>
        <v>0</v>
      </c>
      <c r="H56" s="30">
        <f t="shared" si="59"/>
        <v>74.642389621267682</v>
      </c>
      <c r="I56" s="30">
        <f t="shared" si="59"/>
        <v>305.5067681371454</v>
      </c>
      <c r="J56" s="30">
        <f t="shared" si="59"/>
        <v>575.8821702942638</v>
      </c>
      <c r="K56" s="30">
        <f t="shared" si="59"/>
        <v>714.70650494152994</v>
      </c>
      <c r="L56" s="30">
        <f t="shared" si="59"/>
        <v>369.36165472853304</v>
      </c>
      <c r="M56" s="30">
        <f t="shared" si="59"/>
        <v>408.81121213344517</v>
      </c>
      <c r="N56" s="30">
        <f t="shared" si="59"/>
        <v>575.1987849431473</v>
      </c>
      <c r="O56" s="30">
        <f t="shared" si="59"/>
        <v>718.29298024304046</v>
      </c>
      <c r="P56" s="30">
        <f t="shared" si="59"/>
        <v>673.00119982182366</v>
      </c>
      <c r="Q56" s="30">
        <f t="shared" si="59"/>
        <v>764.23636831268277</v>
      </c>
      <c r="R56" s="30">
        <f t="shared" si="59"/>
        <v>745.82746569762321</v>
      </c>
      <c r="S56" s="30">
        <f t="shared" si="59"/>
        <v>804.08457530240435</v>
      </c>
      <c r="T56" s="30">
        <f t="shared" ref="T56:CE56" si="70">IF(T26=0,0,(T11*0.5)+S26-T41)*T72*T$78*T$2</f>
        <v>1640.8883123947876</v>
      </c>
      <c r="U56" s="30">
        <f t="shared" si="70"/>
        <v>1696.0561435547936</v>
      </c>
      <c r="V56" s="30">
        <f t="shared" si="70"/>
        <v>1695.1969560358223</v>
      </c>
      <c r="W56" s="30">
        <f t="shared" si="70"/>
        <v>1641.1680478660805</v>
      </c>
      <c r="X56" s="30">
        <f t="shared" si="70"/>
        <v>756.8789044858529</v>
      </c>
      <c r="Y56" s="30">
        <f t="shared" si="70"/>
        <v>772.40379679565308</v>
      </c>
      <c r="Z56" s="30">
        <f t="shared" si="70"/>
        <v>745.38869880483662</v>
      </c>
      <c r="AA56" s="30">
        <f t="shared" si="70"/>
        <v>718.29298024304046</v>
      </c>
      <c r="AB56" s="30">
        <f t="shared" si="70"/>
        <v>673.00119982182366</v>
      </c>
      <c r="AC56" s="30">
        <f t="shared" si="70"/>
        <v>764.23636831268277</v>
      </c>
      <c r="AD56" s="30">
        <f t="shared" si="70"/>
        <v>745.82746569762321</v>
      </c>
      <c r="AE56" s="30">
        <f t="shared" si="70"/>
        <v>804.08457530240435</v>
      </c>
      <c r="AF56" s="30">
        <f t="shared" si="70"/>
        <v>1640.8883123947876</v>
      </c>
      <c r="AG56" s="30">
        <f t="shared" si="70"/>
        <v>1696.0561435547936</v>
      </c>
      <c r="AH56" s="30">
        <f t="shared" si="70"/>
        <v>1695.1969560358223</v>
      </c>
      <c r="AI56" s="30">
        <f t="shared" si="70"/>
        <v>1641.1680478660805</v>
      </c>
      <c r="AJ56" s="30">
        <f t="shared" si="70"/>
        <v>756.8789044858529</v>
      </c>
      <c r="AK56" s="30">
        <f t="shared" si="70"/>
        <v>772.40379679565308</v>
      </c>
      <c r="AL56" s="30">
        <f t="shared" si="70"/>
        <v>745.38869880483662</v>
      </c>
      <c r="AM56" s="30">
        <f t="shared" si="70"/>
        <v>718.29298024304046</v>
      </c>
      <c r="AN56" s="30">
        <f t="shared" si="70"/>
        <v>673.00119982182366</v>
      </c>
      <c r="AO56" s="30">
        <f t="shared" si="70"/>
        <v>764.23636831268277</v>
      </c>
      <c r="AP56" s="30">
        <f t="shared" si="70"/>
        <v>745.82746569762321</v>
      </c>
      <c r="AQ56" s="30">
        <f t="shared" si="70"/>
        <v>804.08457530240435</v>
      </c>
      <c r="AR56" s="30">
        <f t="shared" si="70"/>
        <v>1640.8883123947876</v>
      </c>
      <c r="AS56" s="30">
        <f t="shared" si="70"/>
        <v>1696.0561435547936</v>
      </c>
      <c r="AT56" s="30">
        <f t="shared" si="70"/>
        <v>1695.1969560358223</v>
      </c>
      <c r="AU56" s="30">
        <f t="shared" si="70"/>
        <v>1641.1680478660805</v>
      </c>
      <c r="AV56" s="30">
        <f t="shared" si="70"/>
        <v>756.8789044858529</v>
      </c>
      <c r="AW56" s="30">
        <f t="shared" si="70"/>
        <v>772.40379679565308</v>
      </c>
      <c r="AX56" s="30">
        <f t="shared" si="70"/>
        <v>745.38869880483662</v>
      </c>
      <c r="AY56" s="30">
        <f t="shared" si="70"/>
        <v>718.29298024304046</v>
      </c>
      <c r="AZ56" s="30">
        <f t="shared" si="70"/>
        <v>673.00119982182366</v>
      </c>
      <c r="BA56" s="30">
        <f t="shared" si="70"/>
        <v>764.23636831268277</v>
      </c>
      <c r="BB56" s="30">
        <f t="shared" si="70"/>
        <v>745.82746569762321</v>
      </c>
      <c r="BC56" s="30">
        <f t="shared" si="70"/>
        <v>804.08457530240435</v>
      </c>
      <c r="BD56" s="30">
        <f t="shared" si="70"/>
        <v>1640.8883123947876</v>
      </c>
      <c r="BE56" s="30">
        <f t="shared" si="70"/>
        <v>1696.0561435547936</v>
      </c>
      <c r="BF56" s="30">
        <f t="shared" si="70"/>
        <v>1695.1969560358223</v>
      </c>
      <c r="BG56" s="30">
        <f t="shared" si="70"/>
        <v>1641.1680478660805</v>
      </c>
      <c r="BH56" s="30">
        <f t="shared" si="70"/>
        <v>756.8789044858529</v>
      </c>
      <c r="BI56" s="30">
        <f t="shared" si="70"/>
        <v>772.40379679565308</v>
      </c>
      <c r="BJ56" s="30">
        <f t="shared" si="70"/>
        <v>745.38869880483662</v>
      </c>
      <c r="BK56" s="30">
        <f t="shared" si="70"/>
        <v>718.29298024304046</v>
      </c>
      <c r="BL56" s="30">
        <f t="shared" si="70"/>
        <v>673.00119982182366</v>
      </c>
      <c r="BM56" s="30">
        <f t="shared" si="70"/>
        <v>764.23636831268277</v>
      </c>
      <c r="BN56" s="30">
        <f t="shared" si="70"/>
        <v>745.82746569762321</v>
      </c>
      <c r="BO56" s="30">
        <f t="shared" si="70"/>
        <v>804.08457530240435</v>
      </c>
      <c r="BP56" s="30">
        <f t="shared" si="70"/>
        <v>1640.8883123947876</v>
      </c>
      <c r="BQ56" s="30">
        <f t="shared" si="70"/>
        <v>1696.0561435547936</v>
      </c>
      <c r="BR56" s="30">
        <f t="shared" si="70"/>
        <v>1695.1969560358223</v>
      </c>
      <c r="BS56" s="30">
        <f t="shared" si="70"/>
        <v>1641.1680478660805</v>
      </c>
      <c r="BT56" s="30">
        <f t="shared" si="70"/>
        <v>756.8789044858529</v>
      </c>
      <c r="BU56" s="30">
        <f t="shared" si="70"/>
        <v>772.40379679565308</v>
      </c>
      <c r="BV56" s="30">
        <f t="shared" si="70"/>
        <v>745.38869880483662</v>
      </c>
      <c r="BW56" s="30">
        <f t="shared" si="70"/>
        <v>718.29298024304046</v>
      </c>
      <c r="BX56" s="30">
        <f t="shared" si="70"/>
        <v>673.00119982182366</v>
      </c>
      <c r="BY56" s="30">
        <f t="shared" si="70"/>
        <v>764.23636831268277</v>
      </c>
      <c r="BZ56" s="30">
        <f t="shared" si="70"/>
        <v>745.82746569762321</v>
      </c>
      <c r="CA56" s="30">
        <f t="shared" si="70"/>
        <v>804.08457530240435</v>
      </c>
      <c r="CB56" s="30">
        <f t="shared" si="70"/>
        <v>1640.8883123947876</v>
      </c>
      <c r="CC56" s="30">
        <f t="shared" si="70"/>
        <v>1696.0561435547936</v>
      </c>
      <c r="CD56" s="30">
        <f t="shared" si="70"/>
        <v>1695.1969560358223</v>
      </c>
      <c r="CE56" s="30">
        <f t="shared" si="70"/>
        <v>1641.1680478660805</v>
      </c>
      <c r="CF56" s="30">
        <f t="shared" ref="CF56:CH56" si="71">IF(CF26=0,0,(CF11*0.5)+CE26-CF41)*CF72*CF$78*CF$2</f>
        <v>756.8789044858529</v>
      </c>
      <c r="CG56" s="30">
        <f t="shared" si="71"/>
        <v>772.40379679565308</v>
      </c>
      <c r="CH56" s="34">
        <f t="shared" si="71"/>
        <v>745.38869880483662</v>
      </c>
    </row>
    <row r="57" spans="1:87" ht="15.6" x14ac:dyDescent="0.3">
      <c r="A57" s="628"/>
      <c r="B57" s="39" t="str">
        <f t="shared" si="55"/>
        <v>Pool Spa</v>
      </c>
      <c r="C57" s="30">
        <f t="shared" si="58"/>
        <v>24.686349083933276</v>
      </c>
      <c r="D57" s="30">
        <f t="shared" si="59"/>
        <v>52.456418133969379</v>
      </c>
      <c r="E57" s="30">
        <f t="shared" si="59"/>
        <v>130.55378442844145</v>
      </c>
      <c r="F57" s="30">
        <f t="shared" si="59"/>
        <v>258.20755270834132</v>
      </c>
      <c r="G57" s="30">
        <f t="shared" si="59"/>
        <v>704.84009450247049</v>
      </c>
      <c r="H57" s="30">
        <f t="shared" si="59"/>
        <v>3296.3980141205298</v>
      </c>
      <c r="I57" s="30">
        <f t="shared" si="59"/>
        <v>5728.5234837531698</v>
      </c>
      <c r="J57" s="30">
        <f t="shared" si="59"/>
        <v>7497.582924686667</v>
      </c>
      <c r="K57" s="30">
        <f t="shared" si="59"/>
        <v>8664.0301101968616</v>
      </c>
      <c r="L57" s="30">
        <f t="shared" si="59"/>
        <v>4356.0911610155099</v>
      </c>
      <c r="M57" s="30">
        <f t="shared" si="59"/>
        <v>4562.9394926178747</v>
      </c>
      <c r="N57" s="30">
        <f t="shared" si="59"/>
        <v>4757.7337509563731</v>
      </c>
      <c r="O57" s="30">
        <f t="shared" si="59"/>
        <v>4680.8350118097487</v>
      </c>
      <c r="P57" s="30">
        <f t="shared" si="59"/>
        <v>3960.3507414485453</v>
      </c>
      <c r="Q57" s="30">
        <f t="shared" si="59"/>
        <v>4958.9971693675743</v>
      </c>
      <c r="R57" s="30">
        <f t="shared" si="59"/>
        <v>4688.8937818899904</v>
      </c>
      <c r="S57" s="30">
        <f t="shared" si="59"/>
        <v>5218.5491702711661</v>
      </c>
      <c r="T57" s="30">
        <f t="shared" ref="T57:CE57" si="72">IF(T27=0,0,(T12*0.5)+S27-T42)*T73*T$78*T$2</f>
        <v>10318.756713675833</v>
      </c>
      <c r="U57" s="30">
        <f t="shared" si="72"/>
        <v>11053.838029466302</v>
      </c>
      <c r="V57" s="30">
        <f t="shared" si="72"/>
        <v>10951.803781770914</v>
      </c>
      <c r="W57" s="30">
        <f t="shared" si="72"/>
        <v>10616.676258951844</v>
      </c>
      <c r="X57" s="30">
        <f t="shared" si="72"/>
        <v>4910.9086514008086</v>
      </c>
      <c r="Y57" s="30">
        <f t="shared" si="72"/>
        <v>4880.5081519686837</v>
      </c>
      <c r="Z57" s="30">
        <f t="shared" si="72"/>
        <v>4865.5857058859829</v>
      </c>
      <c r="AA57" s="30">
        <f t="shared" si="72"/>
        <v>4680.8350118097487</v>
      </c>
      <c r="AB57" s="30">
        <f t="shared" si="72"/>
        <v>3960.3507414485453</v>
      </c>
      <c r="AC57" s="30">
        <f t="shared" si="72"/>
        <v>4958.9971693675743</v>
      </c>
      <c r="AD57" s="30">
        <f t="shared" si="72"/>
        <v>4688.8937818899904</v>
      </c>
      <c r="AE57" s="30">
        <f t="shared" si="72"/>
        <v>5218.5491702711661</v>
      </c>
      <c r="AF57" s="30">
        <f t="shared" si="72"/>
        <v>10318.756713675833</v>
      </c>
      <c r="AG57" s="30">
        <f t="shared" si="72"/>
        <v>11053.838029466302</v>
      </c>
      <c r="AH57" s="30">
        <f t="shared" si="72"/>
        <v>10951.803781770914</v>
      </c>
      <c r="AI57" s="30">
        <f t="shared" si="72"/>
        <v>10616.676258951844</v>
      </c>
      <c r="AJ57" s="30">
        <f t="shared" si="72"/>
        <v>4910.9086514008086</v>
      </c>
      <c r="AK57" s="30">
        <f t="shared" si="72"/>
        <v>4880.5081519686837</v>
      </c>
      <c r="AL57" s="30">
        <f t="shared" si="72"/>
        <v>4865.5857058859829</v>
      </c>
      <c r="AM57" s="30">
        <f t="shared" si="72"/>
        <v>4680.8350118097487</v>
      </c>
      <c r="AN57" s="30">
        <f t="shared" si="72"/>
        <v>3960.3507414485453</v>
      </c>
      <c r="AO57" s="30">
        <f t="shared" si="72"/>
        <v>4958.9971693675743</v>
      </c>
      <c r="AP57" s="30">
        <f t="shared" si="72"/>
        <v>4688.8937818899904</v>
      </c>
      <c r="AQ57" s="30">
        <f t="shared" si="72"/>
        <v>5218.5491702711661</v>
      </c>
      <c r="AR57" s="30">
        <f t="shared" si="72"/>
        <v>10318.756713675833</v>
      </c>
      <c r="AS57" s="30">
        <f t="shared" si="72"/>
        <v>11053.838029466302</v>
      </c>
      <c r="AT57" s="30">
        <f t="shared" si="72"/>
        <v>10951.803781770914</v>
      </c>
      <c r="AU57" s="30">
        <f t="shared" si="72"/>
        <v>10616.676258951844</v>
      </c>
      <c r="AV57" s="30">
        <f t="shared" si="72"/>
        <v>4910.9086514008086</v>
      </c>
      <c r="AW57" s="30">
        <f t="shared" si="72"/>
        <v>4880.5081519686837</v>
      </c>
      <c r="AX57" s="30">
        <f t="shared" si="72"/>
        <v>4865.5857058859829</v>
      </c>
      <c r="AY57" s="30">
        <f t="shared" si="72"/>
        <v>4680.8350118097487</v>
      </c>
      <c r="AZ57" s="30">
        <f t="shared" si="72"/>
        <v>3960.3507414485453</v>
      </c>
      <c r="BA57" s="30">
        <f t="shared" si="72"/>
        <v>4958.9971693675743</v>
      </c>
      <c r="BB57" s="30">
        <f t="shared" si="72"/>
        <v>4688.8937818899904</v>
      </c>
      <c r="BC57" s="30">
        <f t="shared" si="72"/>
        <v>5218.5491702711661</v>
      </c>
      <c r="BD57" s="30">
        <f t="shared" si="72"/>
        <v>10318.756713675833</v>
      </c>
      <c r="BE57" s="30">
        <f t="shared" si="72"/>
        <v>11053.838029466302</v>
      </c>
      <c r="BF57" s="30">
        <f t="shared" si="72"/>
        <v>10951.803781770914</v>
      </c>
      <c r="BG57" s="30">
        <f t="shared" si="72"/>
        <v>10616.676258951844</v>
      </c>
      <c r="BH57" s="30">
        <f t="shared" si="72"/>
        <v>4910.9086514008086</v>
      </c>
      <c r="BI57" s="30">
        <f t="shared" si="72"/>
        <v>4880.5081519686837</v>
      </c>
      <c r="BJ57" s="30">
        <f t="shared" si="72"/>
        <v>4865.5857058859829</v>
      </c>
      <c r="BK57" s="30">
        <f t="shared" si="72"/>
        <v>4680.8350118097487</v>
      </c>
      <c r="BL57" s="30">
        <f t="shared" si="72"/>
        <v>3960.3507414485453</v>
      </c>
      <c r="BM57" s="30">
        <f t="shared" si="72"/>
        <v>4958.9971693675743</v>
      </c>
      <c r="BN57" s="30">
        <f t="shared" si="72"/>
        <v>4688.8937818899904</v>
      </c>
      <c r="BO57" s="30">
        <f t="shared" si="72"/>
        <v>5218.5491702711661</v>
      </c>
      <c r="BP57" s="30">
        <f t="shared" si="72"/>
        <v>10318.756713675833</v>
      </c>
      <c r="BQ57" s="30">
        <f t="shared" si="72"/>
        <v>11053.838029466302</v>
      </c>
      <c r="BR57" s="30">
        <f t="shared" si="72"/>
        <v>10951.803781770914</v>
      </c>
      <c r="BS57" s="30">
        <f t="shared" si="72"/>
        <v>10616.676258951844</v>
      </c>
      <c r="BT57" s="30">
        <f t="shared" si="72"/>
        <v>4910.9086514008086</v>
      </c>
      <c r="BU57" s="30">
        <f t="shared" si="72"/>
        <v>4880.5081519686837</v>
      </c>
      <c r="BV57" s="30">
        <f t="shared" si="72"/>
        <v>4865.5857058859829</v>
      </c>
      <c r="BW57" s="30">
        <f t="shared" si="72"/>
        <v>4680.8350118097487</v>
      </c>
      <c r="BX57" s="30">
        <f t="shared" si="72"/>
        <v>3960.3507414485453</v>
      </c>
      <c r="BY57" s="30">
        <f t="shared" si="72"/>
        <v>4958.9971693675743</v>
      </c>
      <c r="BZ57" s="30">
        <f t="shared" si="72"/>
        <v>4688.8937818899904</v>
      </c>
      <c r="CA57" s="30">
        <f t="shared" si="72"/>
        <v>5218.5491702711661</v>
      </c>
      <c r="CB57" s="30">
        <f t="shared" si="72"/>
        <v>10318.756713675833</v>
      </c>
      <c r="CC57" s="30">
        <f t="shared" si="72"/>
        <v>11053.838029466302</v>
      </c>
      <c r="CD57" s="30">
        <f t="shared" si="72"/>
        <v>10951.803781770914</v>
      </c>
      <c r="CE57" s="30">
        <f t="shared" si="72"/>
        <v>10616.676258951844</v>
      </c>
      <c r="CF57" s="30">
        <f t="shared" ref="CF57:CH57" si="73">IF(CF27=0,0,(CF12*0.5)+CE27-CF42)*CF73*CF$78*CF$2</f>
        <v>4910.9086514008086</v>
      </c>
      <c r="CG57" s="30">
        <f t="shared" si="73"/>
        <v>4880.5081519686837</v>
      </c>
      <c r="CH57" s="34">
        <f t="shared" si="73"/>
        <v>4865.5857058859829</v>
      </c>
    </row>
    <row r="58" spans="1:87" ht="15.6" x14ac:dyDescent="0.3">
      <c r="A58" s="628"/>
      <c r="B58" s="39" t="str">
        <f t="shared" si="55"/>
        <v>Refrigeration</v>
      </c>
      <c r="C58" s="30">
        <f t="shared" si="58"/>
        <v>0</v>
      </c>
      <c r="D58" s="30">
        <f t="shared" si="59"/>
        <v>0</v>
      </c>
      <c r="E58" s="30">
        <f t="shared" si="59"/>
        <v>0</v>
      </c>
      <c r="F58" s="30">
        <f t="shared" si="59"/>
        <v>0</v>
      </c>
      <c r="G58" s="30">
        <f t="shared" si="59"/>
        <v>0</v>
      </c>
      <c r="H58" s="30">
        <f t="shared" si="59"/>
        <v>0</v>
      </c>
      <c r="I58" s="30">
        <f t="shared" si="59"/>
        <v>455.84993837637973</v>
      </c>
      <c r="J58" s="30">
        <f t="shared" si="59"/>
        <v>1313.189854835199</v>
      </c>
      <c r="K58" s="30">
        <f t="shared" si="59"/>
        <v>1770.3028925901385</v>
      </c>
      <c r="L58" s="30">
        <f t="shared" si="59"/>
        <v>961.53498810038093</v>
      </c>
      <c r="M58" s="30">
        <f t="shared" si="59"/>
        <v>994.44112367284174</v>
      </c>
      <c r="N58" s="30">
        <f t="shared" si="59"/>
        <v>1156.4905158897709</v>
      </c>
      <c r="O58" s="30">
        <f t="shared" si="59"/>
        <v>1293.2525807330726</v>
      </c>
      <c r="P58" s="30">
        <f t="shared" si="59"/>
        <v>1245.3185093638929</v>
      </c>
      <c r="Q58" s="30">
        <f t="shared" si="59"/>
        <v>1433.9614120854101</v>
      </c>
      <c r="R58" s="30">
        <f t="shared" si="59"/>
        <v>1418.3655621313198</v>
      </c>
      <c r="S58" s="30">
        <f t="shared" si="59"/>
        <v>1610.0389586272938</v>
      </c>
      <c r="T58" s="30">
        <f t="shared" ref="T58:CE58" si="74">IF(T28=0,0,(T13*0.5)+S28-T43)*T74*T$78*T$2</f>
        <v>3531.9923595047585</v>
      </c>
      <c r="U58" s="30">
        <f t="shared" si="74"/>
        <v>3735.2032045893816</v>
      </c>
      <c r="V58" s="30">
        <f t="shared" si="74"/>
        <v>3734.1330480032129</v>
      </c>
      <c r="W58" s="30">
        <f t="shared" si="74"/>
        <v>3367.8620475298371</v>
      </c>
      <c r="X58" s="30">
        <f t="shared" si="74"/>
        <v>1515.24882225081</v>
      </c>
      <c r="Y58" s="30">
        <f t="shared" si="74"/>
        <v>1468.6471843068616</v>
      </c>
      <c r="Z58" s="30">
        <f t="shared" si="74"/>
        <v>1379.1438450148316</v>
      </c>
      <c r="AA58" s="30">
        <f t="shared" si="74"/>
        <v>1293.2525807330726</v>
      </c>
      <c r="AB58" s="30">
        <f t="shared" si="74"/>
        <v>1245.3185093638929</v>
      </c>
      <c r="AC58" s="30">
        <f t="shared" si="74"/>
        <v>1433.9614120854101</v>
      </c>
      <c r="AD58" s="30">
        <f t="shared" si="74"/>
        <v>1418.3655621313198</v>
      </c>
      <c r="AE58" s="30">
        <f t="shared" si="74"/>
        <v>1610.0389586272938</v>
      </c>
      <c r="AF58" s="30">
        <f t="shared" si="74"/>
        <v>3531.9923595047585</v>
      </c>
      <c r="AG58" s="30">
        <f t="shared" si="74"/>
        <v>3735.2032045893816</v>
      </c>
      <c r="AH58" s="30">
        <f t="shared" si="74"/>
        <v>3734.1330480032129</v>
      </c>
      <c r="AI58" s="30">
        <f t="shared" si="74"/>
        <v>3367.8620475298371</v>
      </c>
      <c r="AJ58" s="30">
        <f t="shared" si="74"/>
        <v>1515.24882225081</v>
      </c>
      <c r="AK58" s="30">
        <f t="shared" si="74"/>
        <v>1468.6471843068616</v>
      </c>
      <c r="AL58" s="30">
        <f t="shared" si="74"/>
        <v>1379.1438450148316</v>
      </c>
      <c r="AM58" s="30">
        <f t="shared" si="74"/>
        <v>1293.2525807330726</v>
      </c>
      <c r="AN58" s="30">
        <f t="shared" si="74"/>
        <v>1245.3185093638929</v>
      </c>
      <c r="AO58" s="30">
        <f t="shared" si="74"/>
        <v>1433.9614120854101</v>
      </c>
      <c r="AP58" s="30">
        <f t="shared" si="74"/>
        <v>1418.3655621313198</v>
      </c>
      <c r="AQ58" s="30">
        <f t="shared" si="74"/>
        <v>1610.0389586272938</v>
      </c>
      <c r="AR58" s="30">
        <f t="shared" si="74"/>
        <v>3531.9923595047585</v>
      </c>
      <c r="AS58" s="30">
        <f t="shared" si="74"/>
        <v>3735.2032045893816</v>
      </c>
      <c r="AT58" s="30">
        <f t="shared" si="74"/>
        <v>3734.1330480032129</v>
      </c>
      <c r="AU58" s="30">
        <f t="shared" si="74"/>
        <v>3367.8620475298371</v>
      </c>
      <c r="AV58" s="30">
        <f t="shared" si="74"/>
        <v>1515.24882225081</v>
      </c>
      <c r="AW58" s="30">
        <f t="shared" si="74"/>
        <v>1468.6471843068616</v>
      </c>
      <c r="AX58" s="30">
        <f t="shared" si="74"/>
        <v>1379.1438450148316</v>
      </c>
      <c r="AY58" s="30">
        <f t="shared" si="74"/>
        <v>1293.2525807330726</v>
      </c>
      <c r="AZ58" s="30">
        <f t="shared" si="74"/>
        <v>1245.3185093638929</v>
      </c>
      <c r="BA58" s="30">
        <f t="shared" si="74"/>
        <v>1433.9614120854101</v>
      </c>
      <c r="BB58" s="30">
        <f t="shared" si="74"/>
        <v>1418.3655621313198</v>
      </c>
      <c r="BC58" s="30">
        <f t="shared" si="74"/>
        <v>1610.0389586272938</v>
      </c>
      <c r="BD58" s="30">
        <f t="shared" si="74"/>
        <v>3531.9923595047585</v>
      </c>
      <c r="BE58" s="30">
        <f t="shared" si="74"/>
        <v>3735.2032045893816</v>
      </c>
      <c r="BF58" s="30">
        <f t="shared" si="74"/>
        <v>3734.1330480032129</v>
      </c>
      <c r="BG58" s="30">
        <f t="shared" si="74"/>
        <v>3367.8620475298371</v>
      </c>
      <c r="BH58" s="30">
        <f t="shared" si="74"/>
        <v>1515.24882225081</v>
      </c>
      <c r="BI58" s="30">
        <f t="shared" si="74"/>
        <v>1468.6471843068616</v>
      </c>
      <c r="BJ58" s="30">
        <f t="shared" si="74"/>
        <v>1379.1438450148316</v>
      </c>
      <c r="BK58" s="30">
        <f t="shared" si="74"/>
        <v>1293.2525807330726</v>
      </c>
      <c r="BL58" s="30">
        <f t="shared" si="74"/>
        <v>1245.3185093638929</v>
      </c>
      <c r="BM58" s="30">
        <f t="shared" si="74"/>
        <v>1433.9614120854101</v>
      </c>
      <c r="BN58" s="30">
        <f t="shared" si="74"/>
        <v>1418.3655621313198</v>
      </c>
      <c r="BO58" s="30">
        <f t="shared" si="74"/>
        <v>1610.0389586272938</v>
      </c>
      <c r="BP58" s="30">
        <f t="shared" si="74"/>
        <v>3531.9923595047585</v>
      </c>
      <c r="BQ58" s="30">
        <f t="shared" si="74"/>
        <v>3735.2032045893816</v>
      </c>
      <c r="BR58" s="30">
        <f t="shared" si="74"/>
        <v>3734.1330480032129</v>
      </c>
      <c r="BS58" s="30">
        <f t="shared" si="74"/>
        <v>3367.8620475298371</v>
      </c>
      <c r="BT58" s="30">
        <f t="shared" si="74"/>
        <v>1515.24882225081</v>
      </c>
      <c r="BU58" s="30">
        <f t="shared" si="74"/>
        <v>1468.6471843068616</v>
      </c>
      <c r="BV58" s="30">
        <f t="shared" si="74"/>
        <v>1379.1438450148316</v>
      </c>
      <c r="BW58" s="30">
        <f t="shared" si="74"/>
        <v>1293.2525807330726</v>
      </c>
      <c r="BX58" s="30">
        <f t="shared" si="74"/>
        <v>1245.3185093638929</v>
      </c>
      <c r="BY58" s="30">
        <f t="shared" si="74"/>
        <v>1433.9614120854101</v>
      </c>
      <c r="BZ58" s="30">
        <f t="shared" si="74"/>
        <v>1418.3655621313198</v>
      </c>
      <c r="CA58" s="30">
        <f t="shared" si="74"/>
        <v>1610.0389586272938</v>
      </c>
      <c r="CB58" s="30">
        <f t="shared" si="74"/>
        <v>3531.9923595047585</v>
      </c>
      <c r="CC58" s="30">
        <f t="shared" si="74"/>
        <v>3735.2032045893816</v>
      </c>
      <c r="CD58" s="30">
        <f t="shared" si="74"/>
        <v>3734.1330480032129</v>
      </c>
      <c r="CE58" s="30">
        <f t="shared" si="74"/>
        <v>3367.8620475298371</v>
      </c>
      <c r="CF58" s="30">
        <f t="shared" ref="CF58:CH58" si="75">IF(CF28=0,0,(CF13*0.5)+CE28-CF43)*CF74*CF$78*CF$2</f>
        <v>1515.24882225081</v>
      </c>
      <c r="CG58" s="30">
        <f t="shared" si="75"/>
        <v>1468.6471843068616</v>
      </c>
      <c r="CH58" s="34">
        <f t="shared" si="75"/>
        <v>1379.1438450148316</v>
      </c>
    </row>
    <row r="59" spans="1:87" ht="15.75" customHeight="1" x14ac:dyDescent="0.3">
      <c r="A59" s="628"/>
      <c r="B59" s="39" t="str">
        <f t="shared" si="55"/>
        <v>Water Heating</v>
      </c>
      <c r="C59" s="30">
        <f t="shared" si="58"/>
        <v>20.667778161897054</v>
      </c>
      <c r="D59" s="30">
        <f>IF(D29=0,0,(D14*0.5)+C29-D44)*D75*D$78*D$2</f>
        <v>229.31649608660101</v>
      </c>
      <c r="E59" s="30">
        <f t="shared" ref="E59:BP59" si="76">IF(E29=0,0,(E14*0.5)+D29-E44)*E75*E$78*E$2</f>
        <v>1555.3321890288273</v>
      </c>
      <c r="F59" s="30">
        <f t="shared" si="76"/>
        <v>2614.5776390248625</v>
      </c>
      <c r="G59" s="30">
        <f t="shared" si="76"/>
        <v>2804.5263157137247</v>
      </c>
      <c r="H59" s="30">
        <f t="shared" si="76"/>
        <v>5686.0121444618553</v>
      </c>
      <c r="I59" s="30">
        <f t="shared" si="76"/>
        <v>5306.2479127244642</v>
      </c>
      <c r="J59" s="30">
        <f t="shared" si="76"/>
        <v>5678.3980586017724</v>
      </c>
      <c r="K59" s="30">
        <f t="shared" si="76"/>
        <v>6890.4094092858049</v>
      </c>
      <c r="L59" s="30">
        <f t="shared" si="76"/>
        <v>5274.0488422618546</v>
      </c>
      <c r="M59" s="30">
        <f t="shared" si="76"/>
        <v>8764.9009105730893</v>
      </c>
      <c r="N59" s="30">
        <f t="shared" si="76"/>
        <v>13248.344204776482</v>
      </c>
      <c r="O59" s="30">
        <f t="shared" si="76"/>
        <v>15860.01892769289</v>
      </c>
      <c r="P59" s="30">
        <f t="shared" si="76"/>
        <v>14288.579900892653</v>
      </c>
      <c r="Q59" s="30">
        <f t="shared" si="76"/>
        <v>15578.603548949428</v>
      </c>
      <c r="R59" s="30">
        <f t="shared" si="76"/>
        <v>13940.34710395641</v>
      </c>
      <c r="S59" s="30">
        <f t="shared" si="76"/>
        <v>14344.712500140215</v>
      </c>
      <c r="T59" s="30">
        <f t="shared" si="76"/>
        <v>27880.272734235721</v>
      </c>
      <c r="U59" s="30">
        <f t="shared" si="76"/>
        <v>24496.581163700368</v>
      </c>
      <c r="V59" s="30">
        <f t="shared" si="76"/>
        <v>23040.794263258344</v>
      </c>
      <c r="W59" s="30">
        <f t="shared" si="76"/>
        <v>25097.491213808273</v>
      </c>
      <c r="X59" s="30">
        <f t="shared" si="76"/>
        <v>12860.288478806538</v>
      </c>
      <c r="Y59" s="30">
        <f t="shared" si="76"/>
        <v>14432.952055733651</v>
      </c>
      <c r="Z59" s="30">
        <f t="shared" si="76"/>
        <v>15826.240424502388</v>
      </c>
      <c r="AA59" s="30">
        <f t="shared" si="76"/>
        <v>15860.01892769289</v>
      </c>
      <c r="AB59" s="30">
        <f t="shared" si="76"/>
        <v>14288.579900892653</v>
      </c>
      <c r="AC59" s="30">
        <f t="shared" si="76"/>
        <v>15578.603548949428</v>
      </c>
      <c r="AD59" s="30">
        <f t="shared" si="76"/>
        <v>13940.34710395641</v>
      </c>
      <c r="AE59" s="30">
        <f t="shared" si="76"/>
        <v>14344.712500140215</v>
      </c>
      <c r="AF59" s="30">
        <f t="shared" si="76"/>
        <v>27880.272734235721</v>
      </c>
      <c r="AG59" s="30">
        <f t="shared" si="76"/>
        <v>24496.581163700368</v>
      </c>
      <c r="AH59" s="30">
        <f t="shared" si="76"/>
        <v>23040.794263258344</v>
      </c>
      <c r="AI59" s="30">
        <f t="shared" si="76"/>
        <v>25097.491213808273</v>
      </c>
      <c r="AJ59" s="30">
        <f t="shared" si="76"/>
        <v>12860.288478806538</v>
      </c>
      <c r="AK59" s="30">
        <f t="shared" si="76"/>
        <v>14432.952055733651</v>
      </c>
      <c r="AL59" s="30">
        <f t="shared" si="76"/>
        <v>15826.240424502388</v>
      </c>
      <c r="AM59" s="30">
        <f t="shared" si="76"/>
        <v>15860.01892769289</v>
      </c>
      <c r="AN59" s="30">
        <f t="shared" si="76"/>
        <v>14288.579900892653</v>
      </c>
      <c r="AO59" s="30">
        <f t="shared" si="76"/>
        <v>15578.603548949428</v>
      </c>
      <c r="AP59" s="30">
        <f t="shared" si="76"/>
        <v>13940.34710395641</v>
      </c>
      <c r="AQ59" s="30">
        <f t="shared" si="76"/>
        <v>14344.712500140215</v>
      </c>
      <c r="AR59" s="30">
        <f t="shared" si="76"/>
        <v>27880.272734235721</v>
      </c>
      <c r="AS59" s="30">
        <f t="shared" si="76"/>
        <v>24496.581163700368</v>
      </c>
      <c r="AT59" s="30">
        <f t="shared" si="76"/>
        <v>23040.794263258344</v>
      </c>
      <c r="AU59" s="30">
        <f t="shared" si="76"/>
        <v>25097.491213808273</v>
      </c>
      <c r="AV59" s="30">
        <f t="shared" si="76"/>
        <v>12860.288478806538</v>
      </c>
      <c r="AW59" s="30">
        <f t="shared" si="76"/>
        <v>14432.952055733651</v>
      </c>
      <c r="AX59" s="30">
        <f t="shared" si="76"/>
        <v>15826.240424502388</v>
      </c>
      <c r="AY59" s="30">
        <f t="shared" si="76"/>
        <v>15860.01892769289</v>
      </c>
      <c r="AZ59" s="30">
        <f t="shared" si="76"/>
        <v>14288.579900892653</v>
      </c>
      <c r="BA59" s="30">
        <f t="shared" si="76"/>
        <v>15578.603548949428</v>
      </c>
      <c r="BB59" s="30">
        <f t="shared" si="76"/>
        <v>13940.34710395641</v>
      </c>
      <c r="BC59" s="30">
        <f t="shared" si="76"/>
        <v>14344.712500140215</v>
      </c>
      <c r="BD59" s="30">
        <f t="shared" si="76"/>
        <v>27880.272734235721</v>
      </c>
      <c r="BE59" s="30">
        <f t="shared" si="76"/>
        <v>24496.581163700368</v>
      </c>
      <c r="BF59" s="30">
        <f t="shared" si="76"/>
        <v>23040.794263258344</v>
      </c>
      <c r="BG59" s="30">
        <f t="shared" si="76"/>
        <v>25097.491213808273</v>
      </c>
      <c r="BH59" s="30">
        <f t="shared" si="76"/>
        <v>12860.288478806538</v>
      </c>
      <c r="BI59" s="30">
        <f t="shared" si="76"/>
        <v>14432.952055733651</v>
      </c>
      <c r="BJ59" s="30">
        <f t="shared" si="76"/>
        <v>15826.240424502388</v>
      </c>
      <c r="BK59" s="30">
        <f t="shared" si="76"/>
        <v>15860.01892769289</v>
      </c>
      <c r="BL59" s="30">
        <f t="shared" si="76"/>
        <v>14288.579900892653</v>
      </c>
      <c r="BM59" s="30">
        <f t="shared" si="76"/>
        <v>15578.603548949428</v>
      </c>
      <c r="BN59" s="30">
        <f t="shared" si="76"/>
        <v>13940.34710395641</v>
      </c>
      <c r="BO59" s="30">
        <f t="shared" si="76"/>
        <v>14344.712500140215</v>
      </c>
      <c r="BP59" s="30">
        <f t="shared" si="76"/>
        <v>27880.272734235721</v>
      </c>
      <c r="BQ59" s="30">
        <f t="shared" ref="BQ59:CH59" si="77">IF(BQ29=0,0,(BQ14*0.5)+BP29-BQ44)*BQ75*BQ$78*BQ$2</f>
        <v>24496.581163700368</v>
      </c>
      <c r="BR59" s="30">
        <f t="shared" si="77"/>
        <v>23040.794263258344</v>
      </c>
      <c r="BS59" s="30">
        <f t="shared" si="77"/>
        <v>25097.491213808273</v>
      </c>
      <c r="BT59" s="30">
        <f t="shared" si="77"/>
        <v>12860.288478806538</v>
      </c>
      <c r="BU59" s="30">
        <f t="shared" si="77"/>
        <v>14432.952055733651</v>
      </c>
      <c r="BV59" s="30">
        <f t="shared" si="77"/>
        <v>15826.240424502388</v>
      </c>
      <c r="BW59" s="30">
        <f t="shared" si="77"/>
        <v>15860.01892769289</v>
      </c>
      <c r="BX59" s="30">
        <f t="shared" si="77"/>
        <v>14288.579900892653</v>
      </c>
      <c r="BY59" s="30">
        <f t="shared" si="77"/>
        <v>15578.603548949428</v>
      </c>
      <c r="BZ59" s="30">
        <f t="shared" si="77"/>
        <v>13940.34710395641</v>
      </c>
      <c r="CA59" s="30">
        <f t="shared" si="77"/>
        <v>14344.712500140215</v>
      </c>
      <c r="CB59" s="30">
        <f t="shared" si="77"/>
        <v>27880.272734235721</v>
      </c>
      <c r="CC59" s="30">
        <f t="shared" si="77"/>
        <v>24496.581163700368</v>
      </c>
      <c r="CD59" s="30">
        <f t="shared" si="77"/>
        <v>23040.794263258344</v>
      </c>
      <c r="CE59" s="30">
        <f t="shared" si="77"/>
        <v>25097.491213808273</v>
      </c>
      <c r="CF59" s="30">
        <f t="shared" si="77"/>
        <v>12860.288478806538</v>
      </c>
      <c r="CG59" s="30">
        <f t="shared" si="77"/>
        <v>14432.952055733651</v>
      </c>
      <c r="CH59" s="34">
        <f t="shared" si="77"/>
        <v>15826.240424502388</v>
      </c>
    </row>
    <row r="60" spans="1:87" ht="15.75" customHeight="1" thickBot="1" x14ac:dyDescent="0.35">
      <c r="A60" s="628"/>
      <c r="B60" s="219" t="str">
        <f t="shared" si="55"/>
        <v>Motors(uses bus. load shape)</v>
      </c>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c r="BU60" s="217"/>
      <c r="BV60" s="207"/>
      <c r="BW60" s="207"/>
      <c r="BX60" s="207"/>
      <c r="BY60" s="207"/>
      <c r="BZ60" s="207"/>
      <c r="CA60" s="207"/>
      <c r="CB60" s="207"/>
      <c r="CC60" s="207"/>
      <c r="CD60" s="207"/>
      <c r="CE60" s="207"/>
      <c r="CF60" s="207"/>
      <c r="CG60" s="207"/>
      <c r="CH60" s="209"/>
    </row>
    <row r="61" spans="1:87" ht="15.75" customHeight="1" x14ac:dyDescent="0.3">
      <c r="A61" s="628"/>
      <c r="B61" s="216" t="s">
        <v>220</v>
      </c>
      <c r="C61" s="157">
        <f>SUM(C50:C60)</f>
        <v>76242.349599127818</v>
      </c>
      <c r="D61" s="157">
        <f t="shared" ref="D61:BO61" si="78">SUM(D50:D60)</f>
        <v>80546.600178868845</v>
      </c>
      <c r="E61" s="157">
        <f t="shared" si="78"/>
        <v>84262.37476506189</v>
      </c>
      <c r="F61" s="157">
        <f t="shared" si="78"/>
        <v>54826.330012192579</v>
      </c>
      <c r="G61" s="157">
        <f t="shared" si="78"/>
        <v>73963.404457505443</v>
      </c>
      <c r="H61" s="157">
        <f t="shared" si="78"/>
        <v>359361.06753640698</v>
      </c>
      <c r="I61" s="157">
        <f t="shared" si="78"/>
        <v>594874.97792769864</v>
      </c>
      <c r="J61" s="157">
        <f t="shared" si="78"/>
        <v>753670.6367524435</v>
      </c>
      <c r="K61" s="157">
        <f t="shared" si="78"/>
        <v>628455.88209121779</v>
      </c>
      <c r="L61" s="157">
        <f t="shared" si="78"/>
        <v>277341.31062290393</v>
      </c>
      <c r="M61" s="157">
        <f t="shared" si="78"/>
        <v>400118.77216774359</v>
      </c>
      <c r="N61" s="157">
        <f t="shared" si="78"/>
        <v>572073.20962077111</v>
      </c>
      <c r="O61" s="157">
        <f t="shared" si="78"/>
        <v>603450.46601994976</v>
      </c>
      <c r="P61" s="157">
        <f t="shared" si="78"/>
        <v>535633.05241407268</v>
      </c>
      <c r="Q61" s="157">
        <f t="shared" si="78"/>
        <v>539188.56139489729</v>
      </c>
      <c r="R61" s="157">
        <f t="shared" si="78"/>
        <v>457531.16143600171</v>
      </c>
      <c r="S61" s="157">
        <f t="shared" si="78"/>
        <v>485646.40153999784</v>
      </c>
      <c r="T61" s="157">
        <f t="shared" si="78"/>
        <v>1297228.5772994668</v>
      </c>
      <c r="U61" s="157">
        <f t="shared" si="78"/>
        <v>1496844.7557004339</v>
      </c>
      <c r="V61" s="157">
        <f t="shared" si="78"/>
        <v>1481564.0484137298</v>
      </c>
      <c r="W61" s="157">
        <f t="shared" si="78"/>
        <v>1122365.4599915852</v>
      </c>
      <c r="X61" s="157">
        <f t="shared" si="78"/>
        <v>450025.54505406262</v>
      </c>
      <c r="Y61" s="157">
        <f t="shared" si="78"/>
        <v>528878.91002138483</v>
      </c>
      <c r="Z61" s="157">
        <f t="shared" si="78"/>
        <v>606510.77598475572</v>
      </c>
      <c r="AA61" s="157">
        <f t="shared" si="78"/>
        <v>603450.46601994976</v>
      </c>
      <c r="AB61" s="157">
        <f t="shared" si="78"/>
        <v>535633.05241407268</v>
      </c>
      <c r="AC61" s="157">
        <f t="shared" si="78"/>
        <v>539188.56139489729</v>
      </c>
      <c r="AD61" s="157">
        <f t="shared" si="78"/>
        <v>457531.16143600171</v>
      </c>
      <c r="AE61" s="157">
        <f t="shared" si="78"/>
        <v>485646.40153999784</v>
      </c>
      <c r="AF61" s="157">
        <f t="shared" si="78"/>
        <v>1297228.5772994668</v>
      </c>
      <c r="AG61" s="157">
        <f t="shared" si="78"/>
        <v>1496844.7557004339</v>
      </c>
      <c r="AH61" s="157">
        <f t="shared" si="78"/>
        <v>1481564.0484137298</v>
      </c>
      <c r="AI61" s="157">
        <f t="shared" si="78"/>
        <v>1122365.4599915852</v>
      </c>
      <c r="AJ61" s="157">
        <f t="shared" si="78"/>
        <v>450025.54505406262</v>
      </c>
      <c r="AK61" s="157">
        <f t="shared" si="78"/>
        <v>528878.91002138483</v>
      </c>
      <c r="AL61" s="157">
        <f t="shared" si="78"/>
        <v>606510.77598475572</v>
      </c>
      <c r="AM61" s="157">
        <f t="shared" si="78"/>
        <v>603450.46601994976</v>
      </c>
      <c r="AN61" s="157">
        <f t="shared" si="78"/>
        <v>535633.05241407268</v>
      </c>
      <c r="AO61" s="157">
        <f t="shared" si="78"/>
        <v>539188.56139489729</v>
      </c>
      <c r="AP61" s="157">
        <f t="shared" si="78"/>
        <v>457531.16143600171</v>
      </c>
      <c r="AQ61" s="157">
        <f t="shared" si="78"/>
        <v>485646.40153999784</v>
      </c>
      <c r="AR61" s="157">
        <f t="shared" si="78"/>
        <v>1297228.5772994668</v>
      </c>
      <c r="AS61" s="157">
        <f t="shared" si="78"/>
        <v>1496844.7557004339</v>
      </c>
      <c r="AT61" s="157">
        <f t="shared" si="78"/>
        <v>1481564.0484137298</v>
      </c>
      <c r="AU61" s="157">
        <f t="shared" si="78"/>
        <v>1122365.4599915852</v>
      </c>
      <c r="AV61" s="157">
        <f t="shared" si="78"/>
        <v>450025.54505406262</v>
      </c>
      <c r="AW61" s="157">
        <f t="shared" si="78"/>
        <v>528878.91002138483</v>
      </c>
      <c r="AX61" s="157">
        <f t="shared" si="78"/>
        <v>606510.77598475572</v>
      </c>
      <c r="AY61" s="157">
        <f t="shared" si="78"/>
        <v>603450.46601994976</v>
      </c>
      <c r="AZ61" s="157">
        <f t="shared" si="78"/>
        <v>535633.05241407268</v>
      </c>
      <c r="BA61" s="157">
        <f t="shared" si="78"/>
        <v>539188.56139489729</v>
      </c>
      <c r="BB61" s="157">
        <f t="shared" si="78"/>
        <v>457531.16143600171</v>
      </c>
      <c r="BC61" s="157">
        <f t="shared" si="78"/>
        <v>485646.40153999784</v>
      </c>
      <c r="BD61" s="157">
        <f t="shared" si="78"/>
        <v>1297228.5772994668</v>
      </c>
      <c r="BE61" s="157">
        <f t="shared" si="78"/>
        <v>1496844.7557004339</v>
      </c>
      <c r="BF61" s="157">
        <f t="shared" si="78"/>
        <v>1481564.0484137298</v>
      </c>
      <c r="BG61" s="157">
        <f t="shared" si="78"/>
        <v>1122365.4599915852</v>
      </c>
      <c r="BH61" s="157">
        <f t="shared" si="78"/>
        <v>450025.54505406262</v>
      </c>
      <c r="BI61" s="157">
        <f t="shared" si="78"/>
        <v>528878.91002138483</v>
      </c>
      <c r="BJ61" s="157">
        <f t="shared" si="78"/>
        <v>606510.77598475572</v>
      </c>
      <c r="BK61" s="157">
        <f t="shared" si="78"/>
        <v>603450.46601994976</v>
      </c>
      <c r="BL61" s="157">
        <f t="shared" si="78"/>
        <v>535633.05241407268</v>
      </c>
      <c r="BM61" s="157">
        <f t="shared" si="78"/>
        <v>539188.56139489729</v>
      </c>
      <c r="BN61" s="157">
        <f t="shared" si="78"/>
        <v>457531.16143600171</v>
      </c>
      <c r="BO61" s="157">
        <f t="shared" si="78"/>
        <v>485646.40153999784</v>
      </c>
      <c r="BP61" s="157">
        <f t="shared" ref="BP61:CH61" si="79">SUM(BP50:BP60)</f>
        <v>1297228.5772994668</v>
      </c>
      <c r="BQ61" s="157">
        <f t="shared" si="79"/>
        <v>1496844.7557004339</v>
      </c>
      <c r="BR61" s="157">
        <f t="shared" si="79"/>
        <v>1481564.0484137298</v>
      </c>
      <c r="BS61" s="157">
        <f t="shared" si="79"/>
        <v>1122365.4599915852</v>
      </c>
      <c r="BT61" s="157">
        <f t="shared" si="79"/>
        <v>450025.54505406262</v>
      </c>
      <c r="BU61" s="157">
        <f t="shared" si="79"/>
        <v>528878.91002138483</v>
      </c>
      <c r="BV61" s="157">
        <f t="shared" si="79"/>
        <v>606510.77598475572</v>
      </c>
      <c r="BW61" s="157">
        <f t="shared" si="79"/>
        <v>603450.46601994976</v>
      </c>
      <c r="BX61" s="157">
        <f t="shared" si="79"/>
        <v>535633.05241407268</v>
      </c>
      <c r="BY61" s="157">
        <f t="shared" si="79"/>
        <v>539188.56139489729</v>
      </c>
      <c r="BZ61" s="157">
        <f t="shared" si="79"/>
        <v>457531.16143600171</v>
      </c>
      <c r="CA61" s="157">
        <f t="shared" si="79"/>
        <v>485646.40153999784</v>
      </c>
      <c r="CB61" s="157">
        <f t="shared" si="79"/>
        <v>1297228.5772994668</v>
      </c>
      <c r="CC61" s="157">
        <f t="shared" si="79"/>
        <v>1496844.7557004339</v>
      </c>
      <c r="CD61" s="157">
        <f t="shared" si="79"/>
        <v>1481564.0484137298</v>
      </c>
      <c r="CE61" s="157">
        <f t="shared" si="79"/>
        <v>1122365.4599915852</v>
      </c>
      <c r="CF61" s="157">
        <f t="shared" si="79"/>
        <v>450025.54505406262</v>
      </c>
      <c r="CG61" s="157">
        <f t="shared" si="79"/>
        <v>528878.91002138483</v>
      </c>
      <c r="CH61" s="158">
        <f t="shared" si="79"/>
        <v>606510.77598475572</v>
      </c>
    </row>
    <row r="62" spans="1:87" ht="16.5" customHeight="1" thickBot="1" x14ac:dyDescent="0.35">
      <c r="A62" s="629"/>
      <c r="B62" s="171" t="s">
        <v>221</v>
      </c>
      <c r="C62" s="31">
        <f>C61</f>
        <v>76242.349599127818</v>
      </c>
      <c r="D62" s="31">
        <f>C62+D61</f>
        <v>156788.94977799666</v>
      </c>
      <c r="E62" s="31">
        <f t="shared" ref="E62:BP62" si="80">D62+E61</f>
        <v>241051.32454305855</v>
      </c>
      <c r="F62" s="31">
        <f t="shared" si="80"/>
        <v>295877.65455525112</v>
      </c>
      <c r="G62" s="31">
        <f t="shared" si="80"/>
        <v>369841.05901275657</v>
      </c>
      <c r="H62" s="31">
        <f t="shared" si="80"/>
        <v>729202.1265491636</v>
      </c>
      <c r="I62" s="31">
        <f t="shared" si="80"/>
        <v>1324077.1044768621</v>
      </c>
      <c r="J62" s="31">
        <f t="shared" si="80"/>
        <v>2077747.7412293055</v>
      </c>
      <c r="K62" s="31">
        <f t="shared" si="80"/>
        <v>2706203.6233205232</v>
      </c>
      <c r="L62" s="31">
        <f t="shared" si="80"/>
        <v>2983544.9339434272</v>
      </c>
      <c r="M62" s="31">
        <f t="shared" si="80"/>
        <v>3383663.7061111708</v>
      </c>
      <c r="N62" s="31">
        <f t="shared" si="80"/>
        <v>3955736.9157319418</v>
      </c>
      <c r="O62" s="31">
        <f t="shared" si="80"/>
        <v>4559187.3817518912</v>
      </c>
      <c r="P62" s="31">
        <f t="shared" si="80"/>
        <v>5094820.4341659639</v>
      </c>
      <c r="Q62" s="31">
        <f t="shared" si="80"/>
        <v>5634008.9955608612</v>
      </c>
      <c r="R62" s="31">
        <f t="shared" si="80"/>
        <v>6091540.156996863</v>
      </c>
      <c r="S62" s="31">
        <f t="shared" si="80"/>
        <v>6577186.5585368611</v>
      </c>
      <c r="T62" s="31">
        <f t="shared" si="80"/>
        <v>7874415.1358363274</v>
      </c>
      <c r="U62" s="31">
        <f t="shared" si="80"/>
        <v>9371259.8915367611</v>
      </c>
      <c r="V62" s="31">
        <f t="shared" si="80"/>
        <v>10852823.93995049</v>
      </c>
      <c r="W62" s="31">
        <f t="shared" si="80"/>
        <v>11975189.399942076</v>
      </c>
      <c r="X62" s="31">
        <f t="shared" si="80"/>
        <v>12425214.944996139</v>
      </c>
      <c r="Y62" s="31">
        <f t="shared" si="80"/>
        <v>12954093.855017524</v>
      </c>
      <c r="Z62" s="31">
        <f t="shared" si="80"/>
        <v>13560604.631002281</v>
      </c>
      <c r="AA62" s="31">
        <f t="shared" si="80"/>
        <v>14164055.09702223</v>
      </c>
      <c r="AB62" s="31">
        <f t="shared" si="80"/>
        <v>14699688.149436302</v>
      </c>
      <c r="AC62" s="31">
        <f t="shared" si="80"/>
        <v>15238876.710831199</v>
      </c>
      <c r="AD62" s="31">
        <f t="shared" si="80"/>
        <v>15696407.8722672</v>
      </c>
      <c r="AE62" s="31">
        <f t="shared" si="80"/>
        <v>16182054.273807198</v>
      </c>
      <c r="AF62" s="31">
        <f t="shared" si="80"/>
        <v>17479282.851106666</v>
      </c>
      <c r="AG62" s="31">
        <f t="shared" si="80"/>
        <v>18976127.606807102</v>
      </c>
      <c r="AH62" s="31">
        <f t="shared" si="80"/>
        <v>20457691.655220833</v>
      </c>
      <c r="AI62" s="31">
        <f t="shared" si="80"/>
        <v>21580057.115212418</v>
      </c>
      <c r="AJ62" s="31">
        <f t="shared" si="80"/>
        <v>22030082.660266481</v>
      </c>
      <c r="AK62" s="31">
        <f t="shared" si="80"/>
        <v>22558961.570287865</v>
      </c>
      <c r="AL62" s="31">
        <f t="shared" si="80"/>
        <v>23165472.346272621</v>
      </c>
      <c r="AM62" s="31">
        <f t="shared" si="80"/>
        <v>23768922.812292572</v>
      </c>
      <c r="AN62" s="31">
        <f t="shared" si="80"/>
        <v>24304555.864706643</v>
      </c>
      <c r="AO62" s="31">
        <f t="shared" si="80"/>
        <v>24843744.426101539</v>
      </c>
      <c r="AP62" s="31">
        <f t="shared" si="80"/>
        <v>25301275.587537542</v>
      </c>
      <c r="AQ62" s="31">
        <f t="shared" si="80"/>
        <v>25786921.989077538</v>
      </c>
      <c r="AR62" s="31">
        <f t="shared" si="80"/>
        <v>27084150.566377006</v>
      </c>
      <c r="AS62" s="31">
        <f t="shared" si="80"/>
        <v>28580995.322077442</v>
      </c>
      <c r="AT62" s="31">
        <f t="shared" si="80"/>
        <v>30062559.370491173</v>
      </c>
      <c r="AU62" s="31">
        <f t="shared" si="80"/>
        <v>31184924.830482759</v>
      </c>
      <c r="AV62" s="31">
        <f t="shared" si="80"/>
        <v>31634950.375536822</v>
      </c>
      <c r="AW62" s="31">
        <f t="shared" si="80"/>
        <v>32163829.285558205</v>
      </c>
      <c r="AX62" s="31">
        <f t="shared" si="80"/>
        <v>32770340.061542962</v>
      </c>
      <c r="AY62" s="31">
        <f t="shared" si="80"/>
        <v>33373790.527562913</v>
      </c>
      <c r="AZ62" s="31">
        <f t="shared" si="80"/>
        <v>33909423.579976983</v>
      </c>
      <c r="BA62" s="31">
        <f t="shared" si="80"/>
        <v>34448612.141371883</v>
      </c>
      <c r="BB62" s="31">
        <f t="shared" si="80"/>
        <v>34906143.302807882</v>
      </c>
      <c r="BC62" s="31">
        <f t="shared" si="80"/>
        <v>35391789.704347879</v>
      </c>
      <c r="BD62" s="31">
        <f t="shared" si="80"/>
        <v>36689018.281647347</v>
      </c>
      <c r="BE62" s="31">
        <f t="shared" si="80"/>
        <v>38185863.037347779</v>
      </c>
      <c r="BF62" s="31">
        <f t="shared" si="80"/>
        <v>39667427.08576151</v>
      </c>
      <c r="BG62" s="31">
        <f t="shared" si="80"/>
        <v>40789792.545753092</v>
      </c>
      <c r="BH62" s="31">
        <f t="shared" si="80"/>
        <v>41239818.090807155</v>
      </c>
      <c r="BI62" s="31">
        <f t="shared" si="80"/>
        <v>41768697.000828542</v>
      </c>
      <c r="BJ62" s="31">
        <f t="shared" si="80"/>
        <v>42375207.776813298</v>
      </c>
      <c r="BK62" s="31">
        <f t="shared" si="80"/>
        <v>42978658.242833249</v>
      </c>
      <c r="BL62" s="31">
        <f t="shared" si="80"/>
        <v>43514291.295247324</v>
      </c>
      <c r="BM62" s="31">
        <f t="shared" si="80"/>
        <v>44053479.856642224</v>
      </c>
      <c r="BN62" s="31">
        <f t="shared" si="80"/>
        <v>44511011.018078223</v>
      </c>
      <c r="BO62" s="31">
        <f t="shared" si="80"/>
        <v>44996657.419618219</v>
      </c>
      <c r="BP62" s="31">
        <f t="shared" si="80"/>
        <v>46293885.996917687</v>
      </c>
      <c r="BQ62" s="31">
        <f t="shared" ref="BQ62:CH62" si="81">BP62+BQ61</f>
        <v>47790730.752618119</v>
      </c>
      <c r="BR62" s="31">
        <f t="shared" si="81"/>
        <v>49272294.80103185</v>
      </c>
      <c r="BS62" s="31">
        <f t="shared" si="81"/>
        <v>50394660.261023432</v>
      </c>
      <c r="BT62" s="31">
        <f t="shared" si="81"/>
        <v>50844685.806077495</v>
      </c>
      <c r="BU62" s="31">
        <f t="shared" si="81"/>
        <v>51373564.716098882</v>
      </c>
      <c r="BV62" s="31">
        <f t="shared" si="81"/>
        <v>51980075.492083639</v>
      </c>
      <c r="BW62" s="31">
        <f t="shared" si="81"/>
        <v>52583525.95810359</v>
      </c>
      <c r="BX62" s="31">
        <f t="shared" si="81"/>
        <v>53119159.010517664</v>
      </c>
      <c r="BY62" s="31">
        <f t="shared" si="81"/>
        <v>53658347.571912564</v>
      </c>
      <c r="BZ62" s="31">
        <f t="shared" si="81"/>
        <v>54115878.733348563</v>
      </c>
      <c r="CA62" s="31">
        <f t="shared" si="81"/>
        <v>54601525.13488856</v>
      </c>
      <c r="CB62" s="31">
        <f t="shared" si="81"/>
        <v>55898753.712188028</v>
      </c>
      <c r="CC62" s="31">
        <f t="shared" si="81"/>
        <v>57395598.46788846</v>
      </c>
      <c r="CD62" s="31">
        <f t="shared" si="81"/>
        <v>58877162.516302191</v>
      </c>
      <c r="CE62" s="31">
        <f t="shared" si="81"/>
        <v>59999527.976293772</v>
      </c>
      <c r="CF62" s="31">
        <f t="shared" si="81"/>
        <v>60449553.521347836</v>
      </c>
      <c r="CG62" s="31">
        <f t="shared" si="81"/>
        <v>60978432.431369223</v>
      </c>
      <c r="CH62" s="35">
        <f t="shared" si="81"/>
        <v>61584943.207353979</v>
      </c>
    </row>
    <row r="63" spans="1:87" s="49" customFormat="1" x14ac:dyDescent="0.3">
      <c r="A63" s="344"/>
      <c r="B63" s="159"/>
      <c r="C63" s="226"/>
      <c r="D63" s="272">
        <v>54813.173887535981</v>
      </c>
      <c r="E63" s="273">
        <v>93456.255543284613</v>
      </c>
      <c r="F63" s="272">
        <v>116676.5914503579</v>
      </c>
      <c r="G63" s="273">
        <v>142824.82016679243</v>
      </c>
      <c r="H63" s="272">
        <v>274699.7855741434</v>
      </c>
      <c r="I63" s="273">
        <v>450660.80094313115</v>
      </c>
      <c r="J63" s="272">
        <v>618382.70584079274</v>
      </c>
      <c r="K63" s="273">
        <v>705061.79016087123</v>
      </c>
      <c r="L63" s="272">
        <v>726733.15394693671</v>
      </c>
      <c r="M63" s="273">
        <v>762647.48078619863</v>
      </c>
      <c r="N63" s="272">
        <v>820580.34234956058</v>
      </c>
      <c r="O63" s="273">
        <v>876326.24196543242</v>
      </c>
      <c r="P63" s="272">
        <v>924585.3163924875</v>
      </c>
      <c r="Q63" s="273">
        <v>963228.39804823615</v>
      </c>
      <c r="R63" s="272">
        <v>986448.73395530949</v>
      </c>
      <c r="S63" s="273">
        <v>1012596.9626717441</v>
      </c>
      <c r="T63" s="272">
        <v>1144471.928079095</v>
      </c>
      <c r="U63" s="273">
        <v>1320432.9434480828</v>
      </c>
      <c r="V63" s="272">
        <v>1488154.8483457444</v>
      </c>
      <c r="W63" s="273">
        <v>1574833.9326658228</v>
      </c>
      <c r="X63" s="272">
        <v>1596505.2964518883</v>
      </c>
      <c r="Y63" s="273">
        <v>1632419.6232911502</v>
      </c>
      <c r="Z63" s="272">
        <v>1690352.4848545121</v>
      </c>
      <c r="AA63" s="273">
        <v>1746098.3844703841</v>
      </c>
      <c r="AB63" s="272">
        <v>1794357.4588974391</v>
      </c>
      <c r="AC63" s="273">
        <v>1833000.5405531877</v>
      </c>
      <c r="AD63" s="272">
        <v>1856220.8764602609</v>
      </c>
      <c r="AE63" s="273">
        <v>1882369.1051766954</v>
      </c>
      <c r="AF63" s="272">
        <v>2014244.0705840464</v>
      </c>
      <c r="AG63" s="273">
        <v>2190205.085953034</v>
      </c>
      <c r="AH63" s="272">
        <v>2357926.9908506954</v>
      </c>
      <c r="AI63" s="273">
        <v>2444606.075170774</v>
      </c>
      <c r="AJ63" s="272">
        <v>2466277.4389568395</v>
      </c>
      <c r="AK63" s="273">
        <v>2502191.7657961017</v>
      </c>
      <c r="AL63" s="272">
        <v>2560124.6273594638</v>
      </c>
      <c r="AM63" s="273">
        <v>2615870.5269753356</v>
      </c>
      <c r="AN63" s="272">
        <v>2664129.6014023907</v>
      </c>
      <c r="AO63" s="273">
        <v>2702772.6830581394</v>
      </c>
      <c r="AP63" s="272">
        <v>2725993.0189652126</v>
      </c>
      <c r="AQ63" s="273">
        <v>2752141.2476816471</v>
      </c>
      <c r="AR63" s="272">
        <v>2884016.2130889981</v>
      </c>
      <c r="AS63" s="273">
        <v>3059977.2284579859</v>
      </c>
      <c r="AT63" s="272">
        <v>3227699.1333556473</v>
      </c>
      <c r="AU63" s="273">
        <v>3314378.2176757259</v>
      </c>
      <c r="AV63" s="272">
        <v>3336049.5814617914</v>
      </c>
      <c r="AW63" s="273">
        <v>3371963.9083010536</v>
      </c>
      <c r="AX63" s="272">
        <v>3429896.7698644157</v>
      </c>
      <c r="AY63" s="273">
        <v>3485642.6694802875</v>
      </c>
      <c r="AZ63" s="272">
        <v>3533901.7439073427</v>
      </c>
      <c r="BA63" s="273">
        <v>3572544.8255630913</v>
      </c>
      <c r="BB63" s="272">
        <v>3595765.1614701645</v>
      </c>
      <c r="BC63" s="273">
        <v>3621913.390186599</v>
      </c>
      <c r="BD63" s="272">
        <v>3753788.35559395</v>
      </c>
      <c r="BE63" s="273">
        <v>3929749.3709629378</v>
      </c>
      <c r="BF63" s="272">
        <v>4097471.2758605992</v>
      </c>
      <c r="BG63" s="273">
        <v>4184150.3601806778</v>
      </c>
      <c r="BH63" s="272">
        <v>4205821.7239667438</v>
      </c>
      <c r="BI63" s="273">
        <v>4241736.0508060055</v>
      </c>
      <c r="BJ63" s="272">
        <v>4299668.9123693677</v>
      </c>
      <c r="BK63" s="273">
        <v>4355414.8119852394</v>
      </c>
      <c r="BL63" s="272">
        <v>4403673.8864122946</v>
      </c>
      <c r="BM63" s="273">
        <v>4442316.9680680428</v>
      </c>
      <c r="BN63" s="272">
        <v>4465537.3039751165</v>
      </c>
      <c r="BO63" s="273">
        <v>4491685.5326915514</v>
      </c>
      <c r="BP63" s="272">
        <v>4623560.4980989024</v>
      </c>
      <c r="BQ63" s="273">
        <v>4799521.5134678902</v>
      </c>
      <c r="BR63" s="272">
        <v>4967243.4183655521</v>
      </c>
      <c r="BS63" s="273">
        <v>5053922.5026856307</v>
      </c>
      <c r="BT63" s="272">
        <v>5075593.8664716966</v>
      </c>
      <c r="BU63" s="273">
        <v>5111508.1933109583</v>
      </c>
      <c r="BV63" s="272">
        <v>5169441.0548743205</v>
      </c>
      <c r="BW63" s="273">
        <v>5225186.9544901922</v>
      </c>
      <c r="BX63" s="272">
        <v>5273446.0289172474</v>
      </c>
      <c r="BY63" s="273">
        <v>5312089.1105729956</v>
      </c>
      <c r="BZ63" s="272">
        <v>5335309.4464800693</v>
      </c>
      <c r="CA63" s="273">
        <v>5361457.6751965042</v>
      </c>
      <c r="CB63" s="272">
        <v>5493332.6406038553</v>
      </c>
      <c r="CC63" s="273">
        <v>5669293.6559728431</v>
      </c>
      <c r="CD63" s="272">
        <v>5837015.5608705049</v>
      </c>
      <c r="CE63" s="273">
        <v>5923694.6451905835</v>
      </c>
      <c r="CF63" s="272">
        <v>5945366.0089766495</v>
      </c>
      <c r="CG63" s="273">
        <v>5981280.3358159112</v>
      </c>
      <c r="CH63" s="272">
        <v>6039213.1973792734</v>
      </c>
    </row>
    <row r="64" spans="1:87" s="49" customFormat="1" ht="15" thickBot="1" x14ac:dyDescent="0.35">
      <c r="A64" s="160"/>
      <c r="B64" s="160"/>
      <c r="C64" s="160"/>
      <c r="D64" s="160"/>
      <c r="E64" s="160"/>
      <c r="F64" s="160"/>
      <c r="G64" s="160"/>
      <c r="H64" s="16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345"/>
    </row>
    <row r="65" spans="1:88" ht="16.2" thickBot="1" x14ac:dyDescent="0.35">
      <c r="A65" s="630" t="s">
        <v>222</v>
      </c>
      <c r="B65" s="215" t="s">
        <v>223</v>
      </c>
      <c r="C65" s="194">
        <v>43831</v>
      </c>
      <c r="D65" s="194">
        <v>43862</v>
      </c>
      <c r="E65" s="194">
        <v>43891</v>
      </c>
      <c r="F65" s="194">
        <v>43922</v>
      </c>
      <c r="G65" s="194">
        <v>43952</v>
      </c>
      <c r="H65" s="194">
        <v>43983</v>
      </c>
      <c r="I65" s="194">
        <v>44013</v>
      </c>
      <c r="J65" s="194">
        <v>44044</v>
      </c>
      <c r="K65" s="194">
        <v>44075</v>
      </c>
      <c r="L65" s="194">
        <v>44105</v>
      </c>
      <c r="M65" s="194">
        <v>44136</v>
      </c>
      <c r="N65" s="194">
        <v>44166</v>
      </c>
      <c r="O65" s="194">
        <v>44197</v>
      </c>
      <c r="P65" s="194">
        <v>44228</v>
      </c>
      <c r="Q65" s="194">
        <v>44256</v>
      </c>
      <c r="R65" s="194">
        <v>44287</v>
      </c>
      <c r="S65" s="194">
        <v>44317</v>
      </c>
      <c r="T65" s="194">
        <v>44348</v>
      </c>
      <c r="U65" s="194">
        <v>44378</v>
      </c>
      <c r="V65" s="194">
        <v>44409</v>
      </c>
      <c r="W65" s="194">
        <v>44440</v>
      </c>
      <c r="X65" s="194">
        <v>44470</v>
      </c>
      <c r="Y65" s="194">
        <v>44501</v>
      </c>
      <c r="Z65" s="194">
        <v>44531</v>
      </c>
      <c r="AA65" s="194">
        <v>44562</v>
      </c>
      <c r="AB65" s="194">
        <v>44593</v>
      </c>
      <c r="AC65" s="194">
        <v>44621</v>
      </c>
      <c r="AD65" s="194">
        <v>44652</v>
      </c>
      <c r="AE65" s="194">
        <v>44682</v>
      </c>
      <c r="AF65" s="194">
        <v>44713</v>
      </c>
      <c r="AG65" s="194">
        <v>44743</v>
      </c>
      <c r="AH65" s="194">
        <v>44774</v>
      </c>
      <c r="AI65" s="194">
        <v>44805</v>
      </c>
      <c r="AJ65" s="194">
        <v>44835</v>
      </c>
      <c r="AK65" s="194">
        <v>44866</v>
      </c>
      <c r="AL65" s="194">
        <v>44896</v>
      </c>
      <c r="AM65" s="194">
        <v>44927</v>
      </c>
      <c r="AN65" s="194">
        <v>44958</v>
      </c>
      <c r="AO65" s="194">
        <v>44986</v>
      </c>
      <c r="AP65" s="194">
        <v>45017</v>
      </c>
      <c r="AQ65" s="194">
        <v>45047</v>
      </c>
      <c r="AR65" s="194">
        <v>45078</v>
      </c>
      <c r="AS65" s="194">
        <v>45108</v>
      </c>
      <c r="AT65" s="194">
        <v>45139</v>
      </c>
      <c r="AU65" s="194">
        <v>45170</v>
      </c>
      <c r="AV65" s="194">
        <v>45200</v>
      </c>
      <c r="AW65" s="194">
        <v>45231</v>
      </c>
      <c r="AX65" s="194">
        <v>45261</v>
      </c>
      <c r="AY65" s="194">
        <v>45292</v>
      </c>
      <c r="AZ65" s="194">
        <v>45323</v>
      </c>
      <c r="BA65" s="194">
        <v>45352</v>
      </c>
      <c r="BB65" s="194">
        <v>45383</v>
      </c>
      <c r="BC65" s="194">
        <v>45413</v>
      </c>
      <c r="BD65" s="194">
        <v>45444</v>
      </c>
      <c r="BE65" s="194">
        <v>45474</v>
      </c>
      <c r="BF65" s="194">
        <v>45505</v>
      </c>
      <c r="BG65" s="194">
        <v>45536</v>
      </c>
      <c r="BH65" s="194">
        <v>45566</v>
      </c>
      <c r="BI65" s="194">
        <v>45597</v>
      </c>
      <c r="BJ65" s="194">
        <v>45627</v>
      </c>
      <c r="BK65" s="194">
        <v>45658</v>
      </c>
      <c r="BL65" s="194">
        <v>45689</v>
      </c>
      <c r="BM65" s="194">
        <v>45717</v>
      </c>
      <c r="BN65" s="194">
        <v>45748</v>
      </c>
      <c r="BO65" s="194">
        <v>45778</v>
      </c>
      <c r="BP65" s="194">
        <v>45809</v>
      </c>
      <c r="BQ65" s="194">
        <v>45839</v>
      </c>
      <c r="BR65" s="194">
        <v>45870</v>
      </c>
      <c r="BS65" s="194">
        <v>45901</v>
      </c>
      <c r="BT65" s="194">
        <v>45931</v>
      </c>
      <c r="BU65" s="194">
        <v>45962</v>
      </c>
      <c r="BV65" s="194">
        <v>45992</v>
      </c>
      <c r="BW65" s="194">
        <v>46023</v>
      </c>
      <c r="BX65" s="194">
        <v>46054</v>
      </c>
      <c r="BY65" s="194">
        <v>46082</v>
      </c>
      <c r="BZ65" s="194">
        <v>46113</v>
      </c>
      <c r="CA65" s="194">
        <v>46143</v>
      </c>
      <c r="CB65" s="194">
        <v>46174</v>
      </c>
      <c r="CC65" s="194">
        <v>46204</v>
      </c>
      <c r="CD65" s="194">
        <v>46235</v>
      </c>
      <c r="CE65" s="194">
        <v>46266</v>
      </c>
      <c r="CF65" s="194">
        <v>46296</v>
      </c>
      <c r="CG65" s="194">
        <v>46327</v>
      </c>
      <c r="CH65" s="195">
        <v>46357</v>
      </c>
      <c r="CJ65" s="259" t="s">
        <v>224</v>
      </c>
    </row>
    <row r="66" spans="1:88" ht="15" customHeight="1" x14ac:dyDescent="0.3">
      <c r="A66" s="631"/>
      <c r="B66" s="165" t="s">
        <v>128</v>
      </c>
      <c r="C66" s="166">
        <v>0.11129699999999999</v>
      </c>
      <c r="D66" s="166">
        <v>9.3076999999999993E-2</v>
      </c>
      <c r="E66" s="166">
        <v>7.0041999999999993E-2</v>
      </c>
      <c r="F66" s="166">
        <v>3.7116000000000003E-2</v>
      </c>
      <c r="G66" s="166">
        <v>4.0888000000000001E-2</v>
      </c>
      <c r="H66" s="166">
        <v>0.103973</v>
      </c>
      <c r="I66" s="166">
        <v>0.1401</v>
      </c>
      <c r="J66" s="166">
        <v>0.13320699999999999</v>
      </c>
      <c r="K66" s="166">
        <v>6.6758999999999999E-2</v>
      </c>
      <c r="L66" s="166">
        <v>3.7011000000000002E-2</v>
      </c>
      <c r="M66" s="166">
        <v>5.9593E-2</v>
      </c>
      <c r="N66" s="166">
        <v>0.106937</v>
      </c>
      <c r="O66" s="166">
        <f>C66</f>
        <v>0.11129699999999999</v>
      </c>
      <c r="P66" s="166">
        <f t="shared" ref="P66:P75" si="82">D66</f>
        <v>9.3076999999999993E-2</v>
      </c>
      <c r="Q66" s="166">
        <f t="shared" ref="Q66:Q75" si="83">E66</f>
        <v>7.0041999999999993E-2</v>
      </c>
      <c r="R66" s="166">
        <f t="shared" ref="R66:R75" si="84">F66</f>
        <v>3.7116000000000003E-2</v>
      </c>
      <c r="S66" s="166">
        <f t="shared" ref="S66:S75" si="85">G66</f>
        <v>4.0888000000000001E-2</v>
      </c>
      <c r="T66" s="166">
        <f t="shared" ref="T66:T75" si="86">H66</f>
        <v>0.103973</v>
      </c>
      <c r="U66" s="166">
        <f t="shared" ref="U66:U75" si="87">I66</f>
        <v>0.1401</v>
      </c>
      <c r="V66" s="166">
        <f t="shared" ref="V66:V75" si="88">J66</f>
        <v>0.13320699999999999</v>
      </c>
      <c r="W66" s="166">
        <f t="shared" ref="W66:W75" si="89">K66</f>
        <v>6.6758999999999999E-2</v>
      </c>
      <c r="X66" s="166">
        <f t="shared" ref="X66:X75" si="90">L66</f>
        <v>3.7011000000000002E-2</v>
      </c>
      <c r="Y66" s="166">
        <f t="shared" ref="Y66:Y75" si="91">M66</f>
        <v>5.9593E-2</v>
      </c>
      <c r="Z66" s="166">
        <f t="shared" ref="Z66:Z75" si="92">N66</f>
        <v>0.106937</v>
      </c>
      <c r="AA66" s="166">
        <f t="shared" ref="AA66:AA75" si="93">O66</f>
        <v>0.11129699999999999</v>
      </c>
      <c r="AB66" s="166">
        <f t="shared" ref="AB66:AB75" si="94">P66</f>
        <v>9.3076999999999993E-2</v>
      </c>
      <c r="AC66" s="166">
        <f t="shared" ref="AC66:AC75" si="95">Q66</f>
        <v>7.0041999999999993E-2</v>
      </c>
      <c r="AD66" s="166">
        <f t="shared" ref="AD66:AD75" si="96">R66</f>
        <v>3.7116000000000003E-2</v>
      </c>
      <c r="AE66" s="166">
        <f t="shared" ref="AE66:AE75" si="97">S66</f>
        <v>4.0888000000000001E-2</v>
      </c>
      <c r="AF66" s="166">
        <f t="shared" ref="AF66:AF75" si="98">T66</f>
        <v>0.103973</v>
      </c>
      <c r="AG66" s="166">
        <f t="shared" ref="AG66:AG75" si="99">U66</f>
        <v>0.1401</v>
      </c>
      <c r="AH66" s="166">
        <f t="shared" ref="AH66:AH75" si="100">V66</f>
        <v>0.13320699999999999</v>
      </c>
      <c r="AI66" s="166">
        <f t="shared" ref="AI66:AI75" si="101">W66</f>
        <v>6.6758999999999999E-2</v>
      </c>
      <c r="AJ66" s="166">
        <f t="shared" ref="AJ66:AJ75" si="102">X66</f>
        <v>3.7011000000000002E-2</v>
      </c>
      <c r="AK66" s="166">
        <f t="shared" ref="AK66:AK75" si="103">Y66</f>
        <v>5.9593E-2</v>
      </c>
      <c r="AL66" s="166">
        <f t="shared" ref="AL66:AL75" si="104">Z66</f>
        <v>0.106937</v>
      </c>
      <c r="AM66" s="166">
        <f t="shared" ref="AM66:AM75" si="105">AA66</f>
        <v>0.11129699999999999</v>
      </c>
      <c r="AN66" s="166">
        <f t="shared" ref="AN66:AN75" si="106">AB66</f>
        <v>9.3076999999999993E-2</v>
      </c>
      <c r="AO66" s="166">
        <f t="shared" ref="AO66:AO75" si="107">AC66</f>
        <v>7.0041999999999993E-2</v>
      </c>
      <c r="AP66" s="166">
        <f t="shared" ref="AP66:AP75" si="108">AD66</f>
        <v>3.7116000000000003E-2</v>
      </c>
      <c r="AQ66" s="166">
        <f t="shared" ref="AQ66:AQ75" si="109">AE66</f>
        <v>4.0888000000000001E-2</v>
      </c>
      <c r="AR66" s="166">
        <f t="shared" ref="AR66:AR75" si="110">AF66</f>
        <v>0.103973</v>
      </c>
      <c r="AS66" s="166">
        <f t="shared" ref="AS66:AS75" si="111">AG66</f>
        <v>0.1401</v>
      </c>
      <c r="AT66" s="166">
        <f t="shared" ref="AT66:AT75" si="112">AH66</f>
        <v>0.13320699999999999</v>
      </c>
      <c r="AU66" s="166">
        <f t="shared" ref="AU66:AU75" si="113">AI66</f>
        <v>6.6758999999999999E-2</v>
      </c>
      <c r="AV66" s="166">
        <f t="shared" ref="AV66:AV75" si="114">AJ66</f>
        <v>3.7011000000000002E-2</v>
      </c>
      <c r="AW66" s="166">
        <f t="shared" ref="AW66:AW75" si="115">AK66</f>
        <v>5.9593E-2</v>
      </c>
      <c r="AX66" s="166">
        <f t="shared" ref="AX66:AX75" si="116">AL66</f>
        <v>0.106937</v>
      </c>
      <c r="AY66" s="166">
        <f t="shared" ref="AY66:AY75" si="117">AM66</f>
        <v>0.11129699999999999</v>
      </c>
      <c r="AZ66" s="166">
        <f t="shared" ref="AZ66:AZ75" si="118">AN66</f>
        <v>9.3076999999999993E-2</v>
      </c>
      <c r="BA66" s="166">
        <f t="shared" ref="BA66:BA75" si="119">AO66</f>
        <v>7.0041999999999993E-2</v>
      </c>
      <c r="BB66" s="166">
        <f t="shared" ref="BB66:BB75" si="120">AP66</f>
        <v>3.7116000000000003E-2</v>
      </c>
      <c r="BC66" s="166">
        <f t="shared" ref="BC66:BC75" si="121">AQ66</f>
        <v>4.0888000000000001E-2</v>
      </c>
      <c r="BD66" s="166">
        <f t="shared" ref="BD66:BD75" si="122">AR66</f>
        <v>0.103973</v>
      </c>
      <c r="BE66" s="166">
        <f t="shared" ref="BE66:BE75" si="123">AS66</f>
        <v>0.1401</v>
      </c>
      <c r="BF66" s="166">
        <f t="shared" ref="BF66:BF75" si="124">AT66</f>
        <v>0.13320699999999999</v>
      </c>
      <c r="BG66" s="166">
        <f t="shared" ref="BG66:BG75" si="125">AU66</f>
        <v>6.6758999999999999E-2</v>
      </c>
      <c r="BH66" s="166">
        <f t="shared" ref="BH66:BH75" si="126">AV66</f>
        <v>3.7011000000000002E-2</v>
      </c>
      <c r="BI66" s="166">
        <f t="shared" ref="BI66:BI75" si="127">AW66</f>
        <v>5.9593E-2</v>
      </c>
      <c r="BJ66" s="166">
        <f t="shared" ref="BJ66:BJ75" si="128">AX66</f>
        <v>0.106937</v>
      </c>
      <c r="BK66" s="166">
        <f t="shared" ref="BK66:BK75" si="129">AY66</f>
        <v>0.11129699999999999</v>
      </c>
      <c r="BL66" s="166">
        <f t="shared" ref="BL66:BL75" si="130">AZ66</f>
        <v>9.3076999999999993E-2</v>
      </c>
      <c r="BM66" s="166">
        <f t="shared" ref="BM66:BM75" si="131">BA66</f>
        <v>7.0041999999999993E-2</v>
      </c>
      <c r="BN66" s="166">
        <f t="shared" ref="BN66:BN75" si="132">BB66</f>
        <v>3.7116000000000003E-2</v>
      </c>
      <c r="BO66" s="166">
        <f t="shared" ref="BO66:BO75" si="133">BC66</f>
        <v>4.0888000000000001E-2</v>
      </c>
      <c r="BP66" s="166">
        <f t="shared" ref="BP66:BP75" si="134">BD66</f>
        <v>0.103973</v>
      </c>
      <c r="BQ66" s="166">
        <f t="shared" ref="BQ66:BQ75" si="135">BE66</f>
        <v>0.1401</v>
      </c>
      <c r="BR66" s="166">
        <f t="shared" ref="BR66:BR75" si="136">BF66</f>
        <v>0.13320699999999999</v>
      </c>
      <c r="BS66" s="166">
        <f t="shared" ref="BS66:BS75" si="137">BG66</f>
        <v>6.6758999999999999E-2</v>
      </c>
      <c r="BT66" s="166">
        <f t="shared" ref="BT66:BT75" si="138">BH66</f>
        <v>3.7011000000000002E-2</v>
      </c>
      <c r="BU66" s="166">
        <f t="shared" ref="BU66:BU75" si="139">BI66</f>
        <v>5.9593E-2</v>
      </c>
      <c r="BV66" s="166">
        <f t="shared" ref="BV66:BV75" si="140">BJ66</f>
        <v>0.106937</v>
      </c>
      <c r="BW66" s="166">
        <f t="shared" ref="BW66:BW75" si="141">BK66</f>
        <v>0.11129699999999999</v>
      </c>
      <c r="BX66" s="166">
        <f t="shared" ref="BX66:BX75" si="142">BL66</f>
        <v>9.3076999999999993E-2</v>
      </c>
      <c r="BY66" s="166">
        <f t="shared" ref="BY66:BY75" si="143">BM66</f>
        <v>7.0041999999999993E-2</v>
      </c>
      <c r="BZ66" s="166">
        <f t="shared" ref="BZ66:BZ75" si="144">BN66</f>
        <v>3.7116000000000003E-2</v>
      </c>
      <c r="CA66" s="166">
        <f t="shared" ref="CA66:CA75" si="145">BO66</f>
        <v>4.0888000000000001E-2</v>
      </c>
      <c r="CB66" s="166">
        <f t="shared" ref="CB66:CB75" si="146">BP66</f>
        <v>0.103973</v>
      </c>
      <c r="CC66" s="166">
        <f t="shared" ref="CC66:CC75" si="147">BQ66</f>
        <v>0.1401</v>
      </c>
      <c r="CD66" s="166">
        <f t="shared" ref="CD66:CD75" si="148">BR66</f>
        <v>0.13320699999999999</v>
      </c>
      <c r="CE66" s="166">
        <f t="shared" ref="CE66:CE75" si="149">BS66</f>
        <v>6.6758999999999999E-2</v>
      </c>
      <c r="CF66" s="166">
        <f t="shared" ref="CF66:CF75" si="150">BT66</f>
        <v>3.7011000000000002E-2</v>
      </c>
      <c r="CG66" s="166">
        <f t="shared" ref="CG66:CG75" si="151">BU66</f>
        <v>5.9593E-2</v>
      </c>
      <c r="CH66" s="167">
        <f t="shared" ref="CH66:CH75" si="152">BV66</f>
        <v>0.106937</v>
      </c>
      <c r="CJ66" s="278">
        <f>SUM(C66:N66)</f>
        <v>1</v>
      </c>
    </row>
    <row r="67" spans="1:88" x14ac:dyDescent="0.3">
      <c r="A67" s="631"/>
      <c r="B67" s="45" t="s">
        <v>129</v>
      </c>
      <c r="C67" s="21">
        <v>1.1999999999999999E-3</v>
      </c>
      <c r="D67" s="21">
        <v>1.1000000000000001E-3</v>
      </c>
      <c r="E67" s="21">
        <v>3.13E-3</v>
      </c>
      <c r="F67" s="21">
        <v>1.5047E-2</v>
      </c>
      <c r="G67" s="21">
        <v>6.5409999999999996E-2</v>
      </c>
      <c r="H67" s="21">
        <v>0.21082300000000001</v>
      </c>
      <c r="I67" s="21">
        <v>0.28477999999999998</v>
      </c>
      <c r="J67" s="21">
        <v>0.27076600000000001</v>
      </c>
      <c r="K67" s="21">
        <v>0.126605</v>
      </c>
      <c r="L67" s="21">
        <v>1.8471999999999999E-2</v>
      </c>
      <c r="M67" s="21">
        <v>1.444E-3</v>
      </c>
      <c r="N67" s="21">
        <v>1.222E-3</v>
      </c>
      <c r="O67" s="21">
        <f t="shared" ref="O67:O75" si="153">C67</f>
        <v>1.1999999999999999E-3</v>
      </c>
      <c r="P67" s="21">
        <f t="shared" si="82"/>
        <v>1.1000000000000001E-3</v>
      </c>
      <c r="Q67" s="21">
        <f t="shared" si="83"/>
        <v>3.13E-3</v>
      </c>
      <c r="R67" s="21">
        <f t="shared" si="84"/>
        <v>1.5047E-2</v>
      </c>
      <c r="S67" s="21">
        <f t="shared" si="85"/>
        <v>6.5409999999999996E-2</v>
      </c>
      <c r="T67" s="21">
        <f t="shared" si="86"/>
        <v>0.21082300000000001</v>
      </c>
      <c r="U67" s="21">
        <f t="shared" si="87"/>
        <v>0.28477999999999998</v>
      </c>
      <c r="V67" s="21">
        <f t="shared" si="88"/>
        <v>0.27076600000000001</v>
      </c>
      <c r="W67" s="21">
        <f t="shared" si="89"/>
        <v>0.126605</v>
      </c>
      <c r="X67" s="21">
        <f t="shared" si="90"/>
        <v>1.8471999999999999E-2</v>
      </c>
      <c r="Y67" s="21">
        <f t="shared" si="91"/>
        <v>1.444E-3</v>
      </c>
      <c r="Z67" s="21">
        <f t="shared" si="92"/>
        <v>1.222E-3</v>
      </c>
      <c r="AA67" s="21">
        <f t="shared" si="93"/>
        <v>1.1999999999999999E-3</v>
      </c>
      <c r="AB67" s="21">
        <f t="shared" si="94"/>
        <v>1.1000000000000001E-3</v>
      </c>
      <c r="AC67" s="21">
        <f t="shared" si="95"/>
        <v>3.13E-3</v>
      </c>
      <c r="AD67" s="21">
        <f t="shared" si="96"/>
        <v>1.5047E-2</v>
      </c>
      <c r="AE67" s="21">
        <f t="shared" si="97"/>
        <v>6.5409999999999996E-2</v>
      </c>
      <c r="AF67" s="21">
        <f t="shared" si="98"/>
        <v>0.21082300000000001</v>
      </c>
      <c r="AG67" s="21">
        <f t="shared" si="99"/>
        <v>0.28477999999999998</v>
      </c>
      <c r="AH67" s="21">
        <f t="shared" si="100"/>
        <v>0.27076600000000001</v>
      </c>
      <c r="AI67" s="21">
        <f t="shared" si="101"/>
        <v>0.126605</v>
      </c>
      <c r="AJ67" s="21">
        <f t="shared" si="102"/>
        <v>1.8471999999999999E-2</v>
      </c>
      <c r="AK67" s="21">
        <f t="shared" si="103"/>
        <v>1.444E-3</v>
      </c>
      <c r="AL67" s="21">
        <f t="shared" si="104"/>
        <v>1.222E-3</v>
      </c>
      <c r="AM67" s="21">
        <f t="shared" si="105"/>
        <v>1.1999999999999999E-3</v>
      </c>
      <c r="AN67" s="21">
        <f t="shared" si="106"/>
        <v>1.1000000000000001E-3</v>
      </c>
      <c r="AO67" s="21">
        <f t="shared" si="107"/>
        <v>3.13E-3</v>
      </c>
      <c r="AP67" s="21">
        <f t="shared" si="108"/>
        <v>1.5047E-2</v>
      </c>
      <c r="AQ67" s="21">
        <f t="shared" si="109"/>
        <v>6.5409999999999996E-2</v>
      </c>
      <c r="AR67" s="21">
        <f t="shared" si="110"/>
        <v>0.21082300000000001</v>
      </c>
      <c r="AS67" s="21">
        <f t="shared" si="111"/>
        <v>0.28477999999999998</v>
      </c>
      <c r="AT67" s="21">
        <f t="shared" si="112"/>
        <v>0.27076600000000001</v>
      </c>
      <c r="AU67" s="21">
        <f t="shared" si="113"/>
        <v>0.126605</v>
      </c>
      <c r="AV67" s="21">
        <f t="shared" si="114"/>
        <v>1.8471999999999999E-2</v>
      </c>
      <c r="AW67" s="21">
        <f t="shared" si="115"/>
        <v>1.444E-3</v>
      </c>
      <c r="AX67" s="21">
        <f t="shared" si="116"/>
        <v>1.222E-3</v>
      </c>
      <c r="AY67" s="21">
        <f t="shared" si="117"/>
        <v>1.1999999999999999E-3</v>
      </c>
      <c r="AZ67" s="21">
        <f t="shared" si="118"/>
        <v>1.1000000000000001E-3</v>
      </c>
      <c r="BA67" s="21">
        <f t="shared" si="119"/>
        <v>3.13E-3</v>
      </c>
      <c r="BB67" s="21">
        <f t="shared" si="120"/>
        <v>1.5047E-2</v>
      </c>
      <c r="BC67" s="21">
        <f t="shared" si="121"/>
        <v>6.5409999999999996E-2</v>
      </c>
      <c r="BD67" s="21">
        <f t="shared" si="122"/>
        <v>0.21082300000000001</v>
      </c>
      <c r="BE67" s="21">
        <f t="shared" si="123"/>
        <v>0.28477999999999998</v>
      </c>
      <c r="BF67" s="21">
        <f t="shared" si="124"/>
        <v>0.27076600000000001</v>
      </c>
      <c r="BG67" s="21">
        <f t="shared" si="125"/>
        <v>0.126605</v>
      </c>
      <c r="BH67" s="21">
        <f t="shared" si="126"/>
        <v>1.8471999999999999E-2</v>
      </c>
      <c r="BI67" s="21">
        <f t="shared" si="127"/>
        <v>1.444E-3</v>
      </c>
      <c r="BJ67" s="21">
        <f t="shared" si="128"/>
        <v>1.222E-3</v>
      </c>
      <c r="BK67" s="21">
        <f t="shared" si="129"/>
        <v>1.1999999999999999E-3</v>
      </c>
      <c r="BL67" s="21">
        <f t="shared" si="130"/>
        <v>1.1000000000000001E-3</v>
      </c>
      <c r="BM67" s="21">
        <f t="shared" si="131"/>
        <v>3.13E-3</v>
      </c>
      <c r="BN67" s="21">
        <f t="shared" si="132"/>
        <v>1.5047E-2</v>
      </c>
      <c r="BO67" s="21">
        <f t="shared" si="133"/>
        <v>6.5409999999999996E-2</v>
      </c>
      <c r="BP67" s="21">
        <f t="shared" si="134"/>
        <v>0.21082300000000001</v>
      </c>
      <c r="BQ67" s="21">
        <f t="shared" si="135"/>
        <v>0.28477999999999998</v>
      </c>
      <c r="BR67" s="21">
        <f t="shared" si="136"/>
        <v>0.27076600000000001</v>
      </c>
      <c r="BS67" s="21">
        <f t="shared" si="137"/>
        <v>0.126605</v>
      </c>
      <c r="BT67" s="21">
        <f t="shared" si="138"/>
        <v>1.8471999999999999E-2</v>
      </c>
      <c r="BU67" s="21">
        <f t="shared" si="139"/>
        <v>1.444E-3</v>
      </c>
      <c r="BV67" s="21">
        <f t="shared" si="140"/>
        <v>1.222E-3</v>
      </c>
      <c r="BW67" s="21">
        <f t="shared" si="141"/>
        <v>1.1999999999999999E-3</v>
      </c>
      <c r="BX67" s="21">
        <f t="shared" si="142"/>
        <v>1.1000000000000001E-3</v>
      </c>
      <c r="BY67" s="21">
        <f t="shared" si="143"/>
        <v>3.13E-3</v>
      </c>
      <c r="BZ67" s="21">
        <f t="shared" si="144"/>
        <v>1.5047E-2</v>
      </c>
      <c r="CA67" s="21">
        <f t="shared" si="145"/>
        <v>6.5409999999999996E-2</v>
      </c>
      <c r="CB67" s="21">
        <f t="shared" si="146"/>
        <v>0.21082300000000001</v>
      </c>
      <c r="CC67" s="21">
        <f t="shared" si="147"/>
        <v>0.28477999999999998</v>
      </c>
      <c r="CD67" s="21">
        <f t="shared" si="148"/>
        <v>0.27076600000000001</v>
      </c>
      <c r="CE67" s="21">
        <f t="shared" si="149"/>
        <v>0.126605</v>
      </c>
      <c r="CF67" s="21">
        <f t="shared" si="150"/>
        <v>1.8471999999999999E-2</v>
      </c>
      <c r="CG67" s="21">
        <f t="shared" si="151"/>
        <v>1.444E-3</v>
      </c>
      <c r="CH67" s="25">
        <f t="shared" si="152"/>
        <v>1.222E-3</v>
      </c>
      <c r="CJ67" s="278">
        <f t="shared" ref="CJ67:CJ75" si="154">SUM(C67:N67)</f>
        <v>0.99999900000000008</v>
      </c>
    </row>
    <row r="68" spans="1:88" x14ac:dyDescent="0.3">
      <c r="A68" s="631"/>
      <c r="B68" s="44" t="s">
        <v>130</v>
      </c>
      <c r="C68" s="21">
        <v>7.9578999999999997E-2</v>
      </c>
      <c r="D68" s="21">
        <v>7.2517999999999999E-2</v>
      </c>
      <c r="E68" s="21">
        <v>8.1079999999999999E-2</v>
      </c>
      <c r="F68" s="21">
        <v>7.9918000000000003E-2</v>
      </c>
      <c r="G68" s="21">
        <v>8.4083000000000005E-2</v>
      </c>
      <c r="H68" s="21">
        <v>8.5730000000000001E-2</v>
      </c>
      <c r="I68" s="21">
        <v>9.6095E-2</v>
      </c>
      <c r="J68" s="21">
        <v>9.6095E-2</v>
      </c>
      <c r="K68" s="21">
        <v>8.4277000000000005E-2</v>
      </c>
      <c r="L68" s="21">
        <v>8.2582000000000003E-2</v>
      </c>
      <c r="M68" s="21">
        <v>7.8464999999999993E-2</v>
      </c>
      <c r="N68" s="21">
        <v>7.9578999999999997E-2</v>
      </c>
      <c r="O68" s="21">
        <f t="shared" si="153"/>
        <v>7.9578999999999997E-2</v>
      </c>
      <c r="P68" s="21">
        <f t="shared" si="82"/>
        <v>7.2517999999999999E-2</v>
      </c>
      <c r="Q68" s="21">
        <f t="shared" si="83"/>
        <v>8.1079999999999999E-2</v>
      </c>
      <c r="R68" s="21">
        <f t="shared" si="84"/>
        <v>7.9918000000000003E-2</v>
      </c>
      <c r="S68" s="21">
        <f t="shared" si="85"/>
        <v>8.4083000000000005E-2</v>
      </c>
      <c r="T68" s="21">
        <f t="shared" si="86"/>
        <v>8.5730000000000001E-2</v>
      </c>
      <c r="U68" s="21">
        <f t="shared" si="87"/>
        <v>9.6095E-2</v>
      </c>
      <c r="V68" s="21">
        <f t="shared" si="88"/>
        <v>9.6095E-2</v>
      </c>
      <c r="W68" s="21">
        <f t="shared" si="89"/>
        <v>8.4277000000000005E-2</v>
      </c>
      <c r="X68" s="21">
        <f t="shared" si="90"/>
        <v>8.2582000000000003E-2</v>
      </c>
      <c r="Y68" s="21">
        <f t="shared" si="91"/>
        <v>7.8464999999999993E-2</v>
      </c>
      <c r="Z68" s="21">
        <f t="shared" si="92"/>
        <v>7.9578999999999997E-2</v>
      </c>
      <c r="AA68" s="21">
        <f t="shared" si="93"/>
        <v>7.9578999999999997E-2</v>
      </c>
      <c r="AB68" s="21">
        <f t="shared" si="94"/>
        <v>7.2517999999999999E-2</v>
      </c>
      <c r="AC68" s="21">
        <f t="shared" si="95"/>
        <v>8.1079999999999999E-2</v>
      </c>
      <c r="AD68" s="21">
        <f t="shared" si="96"/>
        <v>7.9918000000000003E-2</v>
      </c>
      <c r="AE68" s="21">
        <f t="shared" si="97"/>
        <v>8.4083000000000005E-2</v>
      </c>
      <c r="AF68" s="21">
        <f t="shared" si="98"/>
        <v>8.5730000000000001E-2</v>
      </c>
      <c r="AG68" s="21">
        <f t="shared" si="99"/>
        <v>9.6095E-2</v>
      </c>
      <c r="AH68" s="21">
        <f t="shared" si="100"/>
        <v>9.6095E-2</v>
      </c>
      <c r="AI68" s="21">
        <f t="shared" si="101"/>
        <v>8.4277000000000005E-2</v>
      </c>
      <c r="AJ68" s="21">
        <f t="shared" si="102"/>
        <v>8.2582000000000003E-2</v>
      </c>
      <c r="AK68" s="21">
        <f t="shared" si="103"/>
        <v>7.8464999999999993E-2</v>
      </c>
      <c r="AL68" s="21">
        <f t="shared" si="104"/>
        <v>7.9578999999999997E-2</v>
      </c>
      <c r="AM68" s="21">
        <f t="shared" si="105"/>
        <v>7.9578999999999997E-2</v>
      </c>
      <c r="AN68" s="21">
        <f t="shared" si="106"/>
        <v>7.2517999999999999E-2</v>
      </c>
      <c r="AO68" s="21">
        <f t="shared" si="107"/>
        <v>8.1079999999999999E-2</v>
      </c>
      <c r="AP68" s="21">
        <f t="shared" si="108"/>
        <v>7.9918000000000003E-2</v>
      </c>
      <c r="AQ68" s="21">
        <f t="shared" si="109"/>
        <v>8.4083000000000005E-2</v>
      </c>
      <c r="AR68" s="21">
        <f t="shared" si="110"/>
        <v>8.5730000000000001E-2</v>
      </c>
      <c r="AS68" s="21">
        <f t="shared" si="111"/>
        <v>9.6095E-2</v>
      </c>
      <c r="AT68" s="21">
        <f t="shared" si="112"/>
        <v>9.6095E-2</v>
      </c>
      <c r="AU68" s="21">
        <f t="shared" si="113"/>
        <v>8.4277000000000005E-2</v>
      </c>
      <c r="AV68" s="21">
        <f t="shared" si="114"/>
        <v>8.2582000000000003E-2</v>
      </c>
      <c r="AW68" s="21">
        <f t="shared" si="115"/>
        <v>7.8464999999999993E-2</v>
      </c>
      <c r="AX68" s="21">
        <f t="shared" si="116"/>
        <v>7.9578999999999997E-2</v>
      </c>
      <c r="AY68" s="21">
        <f t="shared" si="117"/>
        <v>7.9578999999999997E-2</v>
      </c>
      <c r="AZ68" s="21">
        <f t="shared" si="118"/>
        <v>7.2517999999999999E-2</v>
      </c>
      <c r="BA68" s="21">
        <f t="shared" si="119"/>
        <v>8.1079999999999999E-2</v>
      </c>
      <c r="BB68" s="21">
        <f t="shared" si="120"/>
        <v>7.9918000000000003E-2</v>
      </c>
      <c r="BC68" s="21">
        <f t="shared" si="121"/>
        <v>8.4083000000000005E-2</v>
      </c>
      <c r="BD68" s="21">
        <f t="shared" si="122"/>
        <v>8.5730000000000001E-2</v>
      </c>
      <c r="BE68" s="21">
        <f t="shared" si="123"/>
        <v>9.6095E-2</v>
      </c>
      <c r="BF68" s="21">
        <f t="shared" si="124"/>
        <v>9.6095E-2</v>
      </c>
      <c r="BG68" s="21">
        <f t="shared" si="125"/>
        <v>8.4277000000000005E-2</v>
      </c>
      <c r="BH68" s="21">
        <f t="shared" si="126"/>
        <v>8.2582000000000003E-2</v>
      </c>
      <c r="BI68" s="21">
        <f t="shared" si="127"/>
        <v>7.8464999999999993E-2</v>
      </c>
      <c r="BJ68" s="21">
        <f t="shared" si="128"/>
        <v>7.9578999999999997E-2</v>
      </c>
      <c r="BK68" s="21">
        <f t="shared" si="129"/>
        <v>7.9578999999999997E-2</v>
      </c>
      <c r="BL68" s="21">
        <f t="shared" si="130"/>
        <v>7.2517999999999999E-2</v>
      </c>
      <c r="BM68" s="21">
        <f t="shared" si="131"/>
        <v>8.1079999999999999E-2</v>
      </c>
      <c r="BN68" s="21">
        <f t="shared" si="132"/>
        <v>7.9918000000000003E-2</v>
      </c>
      <c r="BO68" s="21">
        <f t="shared" si="133"/>
        <v>8.4083000000000005E-2</v>
      </c>
      <c r="BP68" s="21">
        <f t="shared" si="134"/>
        <v>8.5730000000000001E-2</v>
      </c>
      <c r="BQ68" s="21">
        <f t="shared" si="135"/>
        <v>9.6095E-2</v>
      </c>
      <c r="BR68" s="21">
        <f t="shared" si="136"/>
        <v>9.6095E-2</v>
      </c>
      <c r="BS68" s="21">
        <f t="shared" si="137"/>
        <v>8.4277000000000005E-2</v>
      </c>
      <c r="BT68" s="21">
        <f t="shared" si="138"/>
        <v>8.2582000000000003E-2</v>
      </c>
      <c r="BU68" s="21">
        <f t="shared" si="139"/>
        <v>7.8464999999999993E-2</v>
      </c>
      <c r="BV68" s="21">
        <f t="shared" si="140"/>
        <v>7.9578999999999997E-2</v>
      </c>
      <c r="BW68" s="21">
        <f t="shared" si="141"/>
        <v>7.9578999999999997E-2</v>
      </c>
      <c r="BX68" s="21">
        <f t="shared" si="142"/>
        <v>7.2517999999999999E-2</v>
      </c>
      <c r="BY68" s="21">
        <f t="shared" si="143"/>
        <v>8.1079999999999999E-2</v>
      </c>
      <c r="BZ68" s="21">
        <f t="shared" si="144"/>
        <v>7.9918000000000003E-2</v>
      </c>
      <c r="CA68" s="21">
        <f t="shared" si="145"/>
        <v>8.4083000000000005E-2</v>
      </c>
      <c r="CB68" s="21">
        <f t="shared" si="146"/>
        <v>8.5730000000000001E-2</v>
      </c>
      <c r="CC68" s="21">
        <f t="shared" si="147"/>
        <v>9.6095E-2</v>
      </c>
      <c r="CD68" s="21">
        <f t="shared" si="148"/>
        <v>9.6095E-2</v>
      </c>
      <c r="CE68" s="21">
        <f t="shared" si="149"/>
        <v>8.4277000000000005E-2</v>
      </c>
      <c r="CF68" s="21">
        <f t="shared" si="150"/>
        <v>8.2582000000000003E-2</v>
      </c>
      <c r="CG68" s="21">
        <f t="shared" si="151"/>
        <v>7.8464999999999993E-2</v>
      </c>
      <c r="CH68" s="25">
        <f t="shared" si="152"/>
        <v>7.9578999999999997E-2</v>
      </c>
      <c r="CJ68" s="278">
        <f t="shared" si="154"/>
        <v>1.0000010000000001</v>
      </c>
    </row>
    <row r="69" spans="1:88" x14ac:dyDescent="0.3">
      <c r="A69" s="631"/>
      <c r="B69" s="44" t="s">
        <v>131</v>
      </c>
      <c r="C69" s="433">
        <v>0.21790499999999999</v>
      </c>
      <c r="D69" s="433">
        <v>0.18213499999999999</v>
      </c>
      <c r="E69" s="433">
        <v>0.13483300000000001</v>
      </c>
      <c r="F69" s="433">
        <v>5.8486000000000003E-2</v>
      </c>
      <c r="G69" s="433">
        <v>1.7144E-2</v>
      </c>
      <c r="H69" s="433">
        <v>5.1000000000000004E-4</v>
      </c>
      <c r="I69" s="433">
        <v>6.0000000000000002E-6</v>
      </c>
      <c r="J69" s="433">
        <v>9.0000000000000002E-6</v>
      </c>
      <c r="K69" s="433">
        <v>8.8090000000000009E-3</v>
      </c>
      <c r="L69" s="433">
        <v>5.4961999999999997E-2</v>
      </c>
      <c r="M69" s="433">
        <v>0.115899</v>
      </c>
      <c r="N69" s="433">
        <v>0.20930099999999999</v>
      </c>
      <c r="O69" s="433">
        <f t="shared" si="153"/>
        <v>0.21790499999999999</v>
      </c>
      <c r="P69" s="433">
        <f t="shared" si="82"/>
        <v>0.18213499999999999</v>
      </c>
      <c r="Q69" s="433">
        <f t="shared" si="83"/>
        <v>0.13483300000000001</v>
      </c>
      <c r="R69" s="433">
        <f t="shared" si="84"/>
        <v>5.8486000000000003E-2</v>
      </c>
      <c r="S69" s="433">
        <f t="shared" si="85"/>
        <v>1.7144E-2</v>
      </c>
      <c r="T69" s="433">
        <f t="shared" si="86"/>
        <v>5.1000000000000004E-4</v>
      </c>
      <c r="U69" s="433">
        <f t="shared" si="87"/>
        <v>6.0000000000000002E-6</v>
      </c>
      <c r="V69" s="433">
        <f t="shared" si="88"/>
        <v>9.0000000000000002E-6</v>
      </c>
      <c r="W69" s="433">
        <f t="shared" si="89"/>
        <v>8.8090000000000009E-3</v>
      </c>
      <c r="X69" s="433">
        <f t="shared" si="90"/>
        <v>5.4961999999999997E-2</v>
      </c>
      <c r="Y69" s="433">
        <f t="shared" si="91"/>
        <v>0.115899</v>
      </c>
      <c r="Z69" s="433">
        <f t="shared" si="92"/>
        <v>0.20930099999999999</v>
      </c>
      <c r="AA69" s="433">
        <f t="shared" si="93"/>
        <v>0.21790499999999999</v>
      </c>
      <c r="AB69" s="433">
        <f t="shared" si="94"/>
        <v>0.18213499999999999</v>
      </c>
      <c r="AC69" s="433">
        <f t="shared" si="95"/>
        <v>0.13483300000000001</v>
      </c>
      <c r="AD69" s="433">
        <f t="shared" si="96"/>
        <v>5.8486000000000003E-2</v>
      </c>
      <c r="AE69" s="433">
        <f t="shared" si="97"/>
        <v>1.7144E-2</v>
      </c>
      <c r="AF69" s="433">
        <f t="shared" si="98"/>
        <v>5.1000000000000004E-4</v>
      </c>
      <c r="AG69" s="433">
        <f t="shared" si="99"/>
        <v>6.0000000000000002E-6</v>
      </c>
      <c r="AH69" s="433">
        <f t="shared" si="100"/>
        <v>9.0000000000000002E-6</v>
      </c>
      <c r="AI69" s="433">
        <f t="shared" si="101"/>
        <v>8.8090000000000009E-3</v>
      </c>
      <c r="AJ69" s="433">
        <f t="shared" si="102"/>
        <v>5.4961999999999997E-2</v>
      </c>
      <c r="AK69" s="433">
        <f t="shared" si="103"/>
        <v>0.115899</v>
      </c>
      <c r="AL69" s="433">
        <f t="shared" si="104"/>
        <v>0.20930099999999999</v>
      </c>
      <c r="AM69" s="433">
        <f t="shared" si="105"/>
        <v>0.21790499999999999</v>
      </c>
      <c r="AN69" s="433">
        <f t="shared" si="106"/>
        <v>0.18213499999999999</v>
      </c>
      <c r="AO69" s="433">
        <f t="shared" si="107"/>
        <v>0.13483300000000001</v>
      </c>
      <c r="AP69" s="433">
        <f t="shared" si="108"/>
        <v>5.8486000000000003E-2</v>
      </c>
      <c r="AQ69" s="433">
        <f t="shared" si="109"/>
        <v>1.7144E-2</v>
      </c>
      <c r="AR69" s="433">
        <f t="shared" si="110"/>
        <v>5.1000000000000004E-4</v>
      </c>
      <c r="AS69" s="433">
        <f t="shared" si="111"/>
        <v>6.0000000000000002E-6</v>
      </c>
      <c r="AT69" s="433">
        <f t="shared" si="112"/>
        <v>9.0000000000000002E-6</v>
      </c>
      <c r="AU69" s="433">
        <f t="shared" si="113"/>
        <v>8.8090000000000009E-3</v>
      </c>
      <c r="AV69" s="433">
        <f t="shared" si="114"/>
        <v>5.4961999999999997E-2</v>
      </c>
      <c r="AW69" s="433">
        <f t="shared" si="115"/>
        <v>0.115899</v>
      </c>
      <c r="AX69" s="433">
        <f t="shared" si="116"/>
        <v>0.20930099999999999</v>
      </c>
      <c r="AY69" s="433">
        <f t="shared" si="117"/>
        <v>0.21790499999999999</v>
      </c>
      <c r="AZ69" s="433">
        <f t="shared" si="118"/>
        <v>0.18213499999999999</v>
      </c>
      <c r="BA69" s="433">
        <f t="shared" si="119"/>
        <v>0.13483300000000001</v>
      </c>
      <c r="BB69" s="433">
        <f t="shared" si="120"/>
        <v>5.8486000000000003E-2</v>
      </c>
      <c r="BC69" s="433">
        <f t="shared" si="121"/>
        <v>1.7144E-2</v>
      </c>
      <c r="BD69" s="433">
        <f t="shared" si="122"/>
        <v>5.1000000000000004E-4</v>
      </c>
      <c r="BE69" s="433">
        <f t="shared" si="123"/>
        <v>6.0000000000000002E-6</v>
      </c>
      <c r="BF69" s="433">
        <f t="shared" si="124"/>
        <v>9.0000000000000002E-6</v>
      </c>
      <c r="BG69" s="433">
        <f t="shared" si="125"/>
        <v>8.8090000000000009E-3</v>
      </c>
      <c r="BH69" s="433">
        <f t="shared" si="126"/>
        <v>5.4961999999999997E-2</v>
      </c>
      <c r="BI69" s="433">
        <f t="shared" si="127"/>
        <v>0.115899</v>
      </c>
      <c r="BJ69" s="433">
        <f t="shared" si="128"/>
        <v>0.20930099999999999</v>
      </c>
      <c r="BK69" s="433">
        <f t="shared" si="129"/>
        <v>0.21790499999999999</v>
      </c>
      <c r="BL69" s="433">
        <f t="shared" si="130"/>
        <v>0.18213499999999999</v>
      </c>
      <c r="BM69" s="433">
        <f t="shared" si="131"/>
        <v>0.13483300000000001</v>
      </c>
      <c r="BN69" s="433">
        <f t="shared" si="132"/>
        <v>5.8486000000000003E-2</v>
      </c>
      <c r="BO69" s="433">
        <f t="shared" si="133"/>
        <v>1.7144E-2</v>
      </c>
      <c r="BP69" s="433">
        <f t="shared" si="134"/>
        <v>5.1000000000000004E-4</v>
      </c>
      <c r="BQ69" s="433">
        <f t="shared" si="135"/>
        <v>6.0000000000000002E-6</v>
      </c>
      <c r="BR69" s="433">
        <f t="shared" si="136"/>
        <v>9.0000000000000002E-6</v>
      </c>
      <c r="BS69" s="433">
        <f t="shared" si="137"/>
        <v>8.8090000000000009E-3</v>
      </c>
      <c r="BT69" s="433">
        <f t="shared" si="138"/>
        <v>5.4961999999999997E-2</v>
      </c>
      <c r="BU69" s="433">
        <f t="shared" si="139"/>
        <v>0.115899</v>
      </c>
      <c r="BV69" s="433">
        <f t="shared" si="140"/>
        <v>0.20930099999999999</v>
      </c>
      <c r="BW69" s="433">
        <f t="shared" si="141"/>
        <v>0.21790499999999999</v>
      </c>
      <c r="BX69" s="433">
        <f t="shared" si="142"/>
        <v>0.18213499999999999</v>
      </c>
      <c r="BY69" s="433">
        <f t="shared" si="143"/>
        <v>0.13483300000000001</v>
      </c>
      <c r="BZ69" s="433">
        <f t="shared" si="144"/>
        <v>5.8486000000000003E-2</v>
      </c>
      <c r="CA69" s="433">
        <f t="shared" si="145"/>
        <v>1.7144E-2</v>
      </c>
      <c r="CB69" s="433">
        <f t="shared" si="146"/>
        <v>5.1000000000000004E-4</v>
      </c>
      <c r="CC69" s="433">
        <f t="shared" si="147"/>
        <v>6.0000000000000002E-6</v>
      </c>
      <c r="CD69" s="433">
        <f t="shared" si="148"/>
        <v>9.0000000000000002E-6</v>
      </c>
      <c r="CE69" s="433">
        <f t="shared" si="149"/>
        <v>8.8090000000000009E-3</v>
      </c>
      <c r="CF69" s="433">
        <f t="shared" si="150"/>
        <v>5.4961999999999997E-2</v>
      </c>
      <c r="CG69" s="433">
        <f t="shared" si="151"/>
        <v>0.115899</v>
      </c>
      <c r="CH69" s="434">
        <f t="shared" si="152"/>
        <v>0.20930099999999999</v>
      </c>
      <c r="CJ69" s="278">
        <f t="shared" si="154"/>
        <v>0.99999899999999986</v>
      </c>
    </row>
    <row r="70" spans="1:88" x14ac:dyDescent="0.3">
      <c r="A70" s="631"/>
      <c r="B70" s="45" t="s">
        <v>132</v>
      </c>
      <c r="C70" s="21">
        <v>0.11129699999999999</v>
      </c>
      <c r="D70" s="21">
        <v>9.3076999999999993E-2</v>
      </c>
      <c r="E70" s="21">
        <v>7.0041999999999993E-2</v>
      </c>
      <c r="F70" s="21">
        <v>3.7116000000000003E-2</v>
      </c>
      <c r="G70" s="21">
        <v>4.0888000000000001E-2</v>
      </c>
      <c r="H70" s="21">
        <v>0.103973</v>
      </c>
      <c r="I70" s="21">
        <v>0.1401</v>
      </c>
      <c r="J70" s="21">
        <v>0.13320699999999999</v>
      </c>
      <c r="K70" s="21">
        <v>6.6758999999999999E-2</v>
      </c>
      <c r="L70" s="21">
        <v>3.7011000000000002E-2</v>
      </c>
      <c r="M70" s="21">
        <v>5.9593E-2</v>
      </c>
      <c r="N70" s="21">
        <v>0.106937</v>
      </c>
      <c r="O70" s="21">
        <f t="shared" si="153"/>
        <v>0.11129699999999999</v>
      </c>
      <c r="P70" s="21">
        <f t="shared" si="82"/>
        <v>9.3076999999999993E-2</v>
      </c>
      <c r="Q70" s="21">
        <f t="shared" si="83"/>
        <v>7.0041999999999993E-2</v>
      </c>
      <c r="R70" s="21">
        <f t="shared" si="84"/>
        <v>3.7116000000000003E-2</v>
      </c>
      <c r="S70" s="21">
        <f t="shared" si="85"/>
        <v>4.0888000000000001E-2</v>
      </c>
      <c r="T70" s="21">
        <f t="shared" si="86"/>
        <v>0.103973</v>
      </c>
      <c r="U70" s="21">
        <f t="shared" si="87"/>
        <v>0.1401</v>
      </c>
      <c r="V70" s="21">
        <f t="shared" si="88"/>
        <v>0.13320699999999999</v>
      </c>
      <c r="W70" s="21">
        <f t="shared" si="89"/>
        <v>6.6758999999999999E-2</v>
      </c>
      <c r="X70" s="21">
        <f t="shared" si="90"/>
        <v>3.7011000000000002E-2</v>
      </c>
      <c r="Y70" s="21">
        <f t="shared" si="91"/>
        <v>5.9593E-2</v>
      </c>
      <c r="Z70" s="21">
        <f t="shared" si="92"/>
        <v>0.106937</v>
      </c>
      <c r="AA70" s="21">
        <f t="shared" si="93"/>
        <v>0.11129699999999999</v>
      </c>
      <c r="AB70" s="21">
        <f t="shared" si="94"/>
        <v>9.3076999999999993E-2</v>
      </c>
      <c r="AC70" s="21">
        <f t="shared" si="95"/>
        <v>7.0041999999999993E-2</v>
      </c>
      <c r="AD70" s="21">
        <f t="shared" si="96"/>
        <v>3.7116000000000003E-2</v>
      </c>
      <c r="AE70" s="21">
        <f t="shared" si="97"/>
        <v>4.0888000000000001E-2</v>
      </c>
      <c r="AF70" s="21">
        <f t="shared" si="98"/>
        <v>0.103973</v>
      </c>
      <c r="AG70" s="21">
        <f t="shared" si="99"/>
        <v>0.1401</v>
      </c>
      <c r="AH70" s="21">
        <f t="shared" si="100"/>
        <v>0.13320699999999999</v>
      </c>
      <c r="AI70" s="21">
        <f t="shared" si="101"/>
        <v>6.6758999999999999E-2</v>
      </c>
      <c r="AJ70" s="21">
        <f t="shared" si="102"/>
        <v>3.7011000000000002E-2</v>
      </c>
      <c r="AK70" s="21">
        <f t="shared" si="103"/>
        <v>5.9593E-2</v>
      </c>
      <c r="AL70" s="21">
        <f t="shared" si="104"/>
        <v>0.106937</v>
      </c>
      <c r="AM70" s="21">
        <f t="shared" si="105"/>
        <v>0.11129699999999999</v>
      </c>
      <c r="AN70" s="21">
        <f t="shared" si="106"/>
        <v>9.3076999999999993E-2</v>
      </c>
      <c r="AO70" s="21">
        <f t="shared" si="107"/>
        <v>7.0041999999999993E-2</v>
      </c>
      <c r="AP70" s="21">
        <f t="shared" si="108"/>
        <v>3.7116000000000003E-2</v>
      </c>
      <c r="AQ70" s="21">
        <f t="shared" si="109"/>
        <v>4.0888000000000001E-2</v>
      </c>
      <c r="AR70" s="21">
        <f t="shared" si="110"/>
        <v>0.103973</v>
      </c>
      <c r="AS70" s="21">
        <f t="shared" si="111"/>
        <v>0.1401</v>
      </c>
      <c r="AT70" s="21">
        <f t="shared" si="112"/>
        <v>0.13320699999999999</v>
      </c>
      <c r="AU70" s="21">
        <f t="shared" si="113"/>
        <v>6.6758999999999999E-2</v>
      </c>
      <c r="AV70" s="21">
        <f t="shared" si="114"/>
        <v>3.7011000000000002E-2</v>
      </c>
      <c r="AW70" s="21">
        <f t="shared" si="115"/>
        <v>5.9593E-2</v>
      </c>
      <c r="AX70" s="21">
        <f t="shared" si="116"/>
        <v>0.106937</v>
      </c>
      <c r="AY70" s="21">
        <f t="shared" si="117"/>
        <v>0.11129699999999999</v>
      </c>
      <c r="AZ70" s="21">
        <f t="shared" si="118"/>
        <v>9.3076999999999993E-2</v>
      </c>
      <c r="BA70" s="21">
        <f t="shared" si="119"/>
        <v>7.0041999999999993E-2</v>
      </c>
      <c r="BB70" s="21">
        <f t="shared" si="120"/>
        <v>3.7116000000000003E-2</v>
      </c>
      <c r="BC70" s="21">
        <f t="shared" si="121"/>
        <v>4.0888000000000001E-2</v>
      </c>
      <c r="BD70" s="21">
        <f t="shared" si="122"/>
        <v>0.103973</v>
      </c>
      <c r="BE70" s="21">
        <f t="shared" si="123"/>
        <v>0.1401</v>
      </c>
      <c r="BF70" s="21">
        <f t="shared" si="124"/>
        <v>0.13320699999999999</v>
      </c>
      <c r="BG70" s="21">
        <f t="shared" si="125"/>
        <v>6.6758999999999999E-2</v>
      </c>
      <c r="BH70" s="21">
        <f t="shared" si="126"/>
        <v>3.7011000000000002E-2</v>
      </c>
      <c r="BI70" s="21">
        <f t="shared" si="127"/>
        <v>5.9593E-2</v>
      </c>
      <c r="BJ70" s="21">
        <f t="shared" si="128"/>
        <v>0.106937</v>
      </c>
      <c r="BK70" s="21">
        <f t="shared" si="129"/>
        <v>0.11129699999999999</v>
      </c>
      <c r="BL70" s="21">
        <f t="shared" si="130"/>
        <v>9.3076999999999993E-2</v>
      </c>
      <c r="BM70" s="21">
        <f t="shared" si="131"/>
        <v>7.0041999999999993E-2</v>
      </c>
      <c r="BN70" s="21">
        <f t="shared" si="132"/>
        <v>3.7116000000000003E-2</v>
      </c>
      <c r="BO70" s="21">
        <f t="shared" si="133"/>
        <v>4.0888000000000001E-2</v>
      </c>
      <c r="BP70" s="21">
        <f t="shared" si="134"/>
        <v>0.103973</v>
      </c>
      <c r="BQ70" s="21">
        <f t="shared" si="135"/>
        <v>0.1401</v>
      </c>
      <c r="BR70" s="21">
        <f t="shared" si="136"/>
        <v>0.13320699999999999</v>
      </c>
      <c r="BS70" s="21">
        <f t="shared" si="137"/>
        <v>6.6758999999999999E-2</v>
      </c>
      <c r="BT70" s="21">
        <f t="shared" si="138"/>
        <v>3.7011000000000002E-2</v>
      </c>
      <c r="BU70" s="21">
        <f t="shared" si="139"/>
        <v>5.9593E-2</v>
      </c>
      <c r="BV70" s="21">
        <f t="shared" si="140"/>
        <v>0.106937</v>
      </c>
      <c r="BW70" s="21">
        <f t="shared" si="141"/>
        <v>0.11129699999999999</v>
      </c>
      <c r="BX70" s="21">
        <f t="shared" si="142"/>
        <v>9.3076999999999993E-2</v>
      </c>
      <c r="BY70" s="21">
        <f t="shared" si="143"/>
        <v>7.0041999999999993E-2</v>
      </c>
      <c r="BZ70" s="21">
        <f t="shared" si="144"/>
        <v>3.7116000000000003E-2</v>
      </c>
      <c r="CA70" s="21">
        <f t="shared" si="145"/>
        <v>4.0888000000000001E-2</v>
      </c>
      <c r="CB70" s="21">
        <f t="shared" si="146"/>
        <v>0.103973</v>
      </c>
      <c r="CC70" s="21">
        <f t="shared" si="147"/>
        <v>0.1401</v>
      </c>
      <c r="CD70" s="21">
        <f t="shared" si="148"/>
        <v>0.13320699999999999</v>
      </c>
      <c r="CE70" s="21">
        <f t="shared" si="149"/>
        <v>6.6758999999999999E-2</v>
      </c>
      <c r="CF70" s="21">
        <f t="shared" si="150"/>
        <v>3.7011000000000002E-2</v>
      </c>
      <c r="CG70" s="21">
        <f t="shared" si="151"/>
        <v>5.9593E-2</v>
      </c>
      <c r="CH70" s="25">
        <f t="shared" si="152"/>
        <v>0.106937</v>
      </c>
      <c r="CJ70" s="278">
        <f t="shared" si="154"/>
        <v>1</v>
      </c>
    </row>
    <row r="71" spans="1:88" x14ac:dyDescent="0.3">
      <c r="A71" s="631"/>
      <c r="B71" s="44" t="s">
        <v>133</v>
      </c>
      <c r="C71" s="21">
        <v>0.10118199999999999</v>
      </c>
      <c r="D71" s="21">
        <v>8.8441000000000006E-2</v>
      </c>
      <c r="E71" s="21">
        <v>9.2879000000000003E-2</v>
      </c>
      <c r="F71" s="21">
        <v>8.4644999999999998E-2</v>
      </c>
      <c r="G71" s="21">
        <v>7.9393000000000005E-2</v>
      </c>
      <c r="H71" s="21">
        <v>6.8507999999999999E-2</v>
      </c>
      <c r="I71" s="21">
        <v>6.7863999999999994E-2</v>
      </c>
      <c r="J71" s="21">
        <v>7.0565000000000003E-2</v>
      </c>
      <c r="K71" s="21">
        <v>7.3791999999999996E-2</v>
      </c>
      <c r="L71" s="21">
        <v>8.4539000000000003E-2</v>
      </c>
      <c r="M71" s="21">
        <v>8.9880000000000002E-2</v>
      </c>
      <c r="N71" s="21">
        <v>9.8311999999999997E-2</v>
      </c>
      <c r="O71" s="21">
        <f t="shared" si="153"/>
        <v>0.10118199999999999</v>
      </c>
      <c r="P71" s="21">
        <f t="shared" si="82"/>
        <v>8.8441000000000006E-2</v>
      </c>
      <c r="Q71" s="21">
        <f t="shared" si="83"/>
        <v>9.2879000000000003E-2</v>
      </c>
      <c r="R71" s="21">
        <f t="shared" si="84"/>
        <v>8.4644999999999998E-2</v>
      </c>
      <c r="S71" s="21">
        <f t="shared" si="85"/>
        <v>7.9393000000000005E-2</v>
      </c>
      <c r="T71" s="21">
        <f t="shared" si="86"/>
        <v>6.8507999999999999E-2</v>
      </c>
      <c r="U71" s="21">
        <f t="shared" si="87"/>
        <v>6.7863999999999994E-2</v>
      </c>
      <c r="V71" s="21">
        <f t="shared" si="88"/>
        <v>7.0565000000000003E-2</v>
      </c>
      <c r="W71" s="21">
        <f t="shared" si="89"/>
        <v>7.3791999999999996E-2</v>
      </c>
      <c r="X71" s="21">
        <f t="shared" si="90"/>
        <v>8.4539000000000003E-2</v>
      </c>
      <c r="Y71" s="21">
        <f t="shared" si="91"/>
        <v>8.9880000000000002E-2</v>
      </c>
      <c r="Z71" s="21">
        <f t="shared" si="92"/>
        <v>9.8311999999999997E-2</v>
      </c>
      <c r="AA71" s="21">
        <f t="shared" si="93"/>
        <v>0.10118199999999999</v>
      </c>
      <c r="AB71" s="21">
        <f t="shared" si="94"/>
        <v>8.8441000000000006E-2</v>
      </c>
      <c r="AC71" s="21">
        <f t="shared" si="95"/>
        <v>9.2879000000000003E-2</v>
      </c>
      <c r="AD71" s="21">
        <f t="shared" si="96"/>
        <v>8.4644999999999998E-2</v>
      </c>
      <c r="AE71" s="21">
        <f t="shared" si="97"/>
        <v>7.9393000000000005E-2</v>
      </c>
      <c r="AF71" s="21">
        <f t="shared" si="98"/>
        <v>6.8507999999999999E-2</v>
      </c>
      <c r="AG71" s="21">
        <f t="shared" si="99"/>
        <v>6.7863999999999994E-2</v>
      </c>
      <c r="AH71" s="21">
        <f t="shared" si="100"/>
        <v>7.0565000000000003E-2</v>
      </c>
      <c r="AI71" s="21">
        <f t="shared" si="101"/>
        <v>7.3791999999999996E-2</v>
      </c>
      <c r="AJ71" s="21">
        <f t="shared" si="102"/>
        <v>8.4539000000000003E-2</v>
      </c>
      <c r="AK71" s="21">
        <f t="shared" si="103"/>
        <v>8.9880000000000002E-2</v>
      </c>
      <c r="AL71" s="21">
        <f t="shared" si="104"/>
        <v>9.8311999999999997E-2</v>
      </c>
      <c r="AM71" s="21">
        <f t="shared" si="105"/>
        <v>0.10118199999999999</v>
      </c>
      <c r="AN71" s="21">
        <f t="shared" si="106"/>
        <v>8.8441000000000006E-2</v>
      </c>
      <c r="AO71" s="21">
        <f t="shared" si="107"/>
        <v>9.2879000000000003E-2</v>
      </c>
      <c r="AP71" s="21">
        <f t="shared" si="108"/>
        <v>8.4644999999999998E-2</v>
      </c>
      <c r="AQ71" s="21">
        <f t="shared" si="109"/>
        <v>7.9393000000000005E-2</v>
      </c>
      <c r="AR71" s="21">
        <f t="shared" si="110"/>
        <v>6.8507999999999999E-2</v>
      </c>
      <c r="AS71" s="21">
        <f t="shared" si="111"/>
        <v>6.7863999999999994E-2</v>
      </c>
      <c r="AT71" s="21">
        <f t="shared" si="112"/>
        <v>7.0565000000000003E-2</v>
      </c>
      <c r="AU71" s="21">
        <f t="shared" si="113"/>
        <v>7.3791999999999996E-2</v>
      </c>
      <c r="AV71" s="21">
        <f t="shared" si="114"/>
        <v>8.4539000000000003E-2</v>
      </c>
      <c r="AW71" s="21">
        <f t="shared" si="115"/>
        <v>8.9880000000000002E-2</v>
      </c>
      <c r="AX71" s="21">
        <f t="shared" si="116"/>
        <v>9.8311999999999997E-2</v>
      </c>
      <c r="AY71" s="21">
        <f t="shared" si="117"/>
        <v>0.10118199999999999</v>
      </c>
      <c r="AZ71" s="21">
        <f t="shared" si="118"/>
        <v>8.8441000000000006E-2</v>
      </c>
      <c r="BA71" s="21">
        <f t="shared" si="119"/>
        <v>9.2879000000000003E-2</v>
      </c>
      <c r="BB71" s="21">
        <f t="shared" si="120"/>
        <v>8.4644999999999998E-2</v>
      </c>
      <c r="BC71" s="21">
        <f t="shared" si="121"/>
        <v>7.9393000000000005E-2</v>
      </c>
      <c r="BD71" s="21">
        <f t="shared" si="122"/>
        <v>6.8507999999999999E-2</v>
      </c>
      <c r="BE71" s="21">
        <f t="shared" si="123"/>
        <v>6.7863999999999994E-2</v>
      </c>
      <c r="BF71" s="21">
        <f t="shared" si="124"/>
        <v>7.0565000000000003E-2</v>
      </c>
      <c r="BG71" s="21">
        <f t="shared" si="125"/>
        <v>7.3791999999999996E-2</v>
      </c>
      <c r="BH71" s="21">
        <f t="shared" si="126"/>
        <v>8.4539000000000003E-2</v>
      </c>
      <c r="BI71" s="21">
        <f t="shared" si="127"/>
        <v>8.9880000000000002E-2</v>
      </c>
      <c r="BJ71" s="21">
        <f t="shared" si="128"/>
        <v>9.8311999999999997E-2</v>
      </c>
      <c r="BK71" s="21">
        <f t="shared" si="129"/>
        <v>0.10118199999999999</v>
      </c>
      <c r="BL71" s="21">
        <f t="shared" si="130"/>
        <v>8.8441000000000006E-2</v>
      </c>
      <c r="BM71" s="21">
        <f t="shared" si="131"/>
        <v>9.2879000000000003E-2</v>
      </c>
      <c r="BN71" s="21">
        <f t="shared" si="132"/>
        <v>8.4644999999999998E-2</v>
      </c>
      <c r="BO71" s="21">
        <f t="shared" si="133"/>
        <v>7.9393000000000005E-2</v>
      </c>
      <c r="BP71" s="21">
        <f t="shared" si="134"/>
        <v>6.8507999999999999E-2</v>
      </c>
      <c r="BQ71" s="21">
        <f t="shared" si="135"/>
        <v>6.7863999999999994E-2</v>
      </c>
      <c r="BR71" s="21">
        <f t="shared" si="136"/>
        <v>7.0565000000000003E-2</v>
      </c>
      <c r="BS71" s="21">
        <f t="shared" si="137"/>
        <v>7.3791999999999996E-2</v>
      </c>
      <c r="BT71" s="21">
        <f t="shared" si="138"/>
        <v>8.4539000000000003E-2</v>
      </c>
      <c r="BU71" s="21">
        <f t="shared" si="139"/>
        <v>8.9880000000000002E-2</v>
      </c>
      <c r="BV71" s="21">
        <f t="shared" si="140"/>
        <v>9.8311999999999997E-2</v>
      </c>
      <c r="BW71" s="21">
        <f t="shared" si="141"/>
        <v>0.10118199999999999</v>
      </c>
      <c r="BX71" s="21">
        <f t="shared" si="142"/>
        <v>8.8441000000000006E-2</v>
      </c>
      <c r="BY71" s="21">
        <f t="shared" si="143"/>
        <v>9.2879000000000003E-2</v>
      </c>
      <c r="BZ71" s="21">
        <f t="shared" si="144"/>
        <v>8.4644999999999998E-2</v>
      </c>
      <c r="CA71" s="21">
        <f t="shared" si="145"/>
        <v>7.9393000000000005E-2</v>
      </c>
      <c r="CB71" s="21">
        <f t="shared" si="146"/>
        <v>6.8507999999999999E-2</v>
      </c>
      <c r="CC71" s="21">
        <f t="shared" si="147"/>
        <v>6.7863999999999994E-2</v>
      </c>
      <c r="CD71" s="21">
        <f t="shared" si="148"/>
        <v>7.0565000000000003E-2</v>
      </c>
      <c r="CE71" s="21">
        <f t="shared" si="149"/>
        <v>7.3791999999999996E-2</v>
      </c>
      <c r="CF71" s="21">
        <f t="shared" si="150"/>
        <v>8.4539000000000003E-2</v>
      </c>
      <c r="CG71" s="21">
        <f t="shared" si="151"/>
        <v>8.9880000000000002E-2</v>
      </c>
      <c r="CH71" s="25">
        <f t="shared" si="152"/>
        <v>9.8311999999999997E-2</v>
      </c>
      <c r="CJ71" s="278">
        <f t="shared" si="154"/>
        <v>0.99999999999999989</v>
      </c>
    </row>
    <row r="72" spans="1:88" x14ac:dyDescent="0.3">
      <c r="A72" s="631"/>
      <c r="B72" s="44" t="s">
        <v>134</v>
      </c>
      <c r="C72" s="21">
        <v>8.4892999999999996E-2</v>
      </c>
      <c r="D72" s="21">
        <v>7.7366000000000004E-2</v>
      </c>
      <c r="E72" s="21">
        <v>8.4862999999999994E-2</v>
      </c>
      <c r="F72" s="21">
        <v>8.2143999999999995E-2</v>
      </c>
      <c r="G72" s="21">
        <v>8.4847000000000006E-2</v>
      </c>
      <c r="H72" s="21">
        <v>8.2122000000000001E-2</v>
      </c>
      <c r="I72" s="21">
        <v>8.4883E-2</v>
      </c>
      <c r="J72" s="21">
        <v>8.4839999999999999E-2</v>
      </c>
      <c r="K72" s="21">
        <v>8.2136000000000001E-2</v>
      </c>
      <c r="L72" s="21">
        <v>8.4869E-2</v>
      </c>
      <c r="M72" s="21">
        <v>8.2122000000000001E-2</v>
      </c>
      <c r="N72" s="21">
        <v>8.4915000000000004E-2</v>
      </c>
      <c r="O72" s="21">
        <f t="shared" si="153"/>
        <v>8.4892999999999996E-2</v>
      </c>
      <c r="P72" s="21">
        <f t="shared" si="82"/>
        <v>7.7366000000000004E-2</v>
      </c>
      <c r="Q72" s="21">
        <f t="shared" si="83"/>
        <v>8.4862999999999994E-2</v>
      </c>
      <c r="R72" s="21">
        <f t="shared" si="84"/>
        <v>8.2143999999999995E-2</v>
      </c>
      <c r="S72" s="21">
        <f t="shared" si="85"/>
        <v>8.4847000000000006E-2</v>
      </c>
      <c r="T72" s="21">
        <f t="shared" si="86"/>
        <v>8.2122000000000001E-2</v>
      </c>
      <c r="U72" s="21">
        <f t="shared" si="87"/>
        <v>8.4883E-2</v>
      </c>
      <c r="V72" s="21">
        <f t="shared" si="88"/>
        <v>8.4839999999999999E-2</v>
      </c>
      <c r="W72" s="21">
        <f t="shared" si="89"/>
        <v>8.2136000000000001E-2</v>
      </c>
      <c r="X72" s="21">
        <f t="shared" si="90"/>
        <v>8.4869E-2</v>
      </c>
      <c r="Y72" s="21">
        <f t="shared" si="91"/>
        <v>8.2122000000000001E-2</v>
      </c>
      <c r="Z72" s="21">
        <f t="shared" si="92"/>
        <v>8.4915000000000004E-2</v>
      </c>
      <c r="AA72" s="21">
        <f t="shared" si="93"/>
        <v>8.4892999999999996E-2</v>
      </c>
      <c r="AB72" s="21">
        <f t="shared" si="94"/>
        <v>7.7366000000000004E-2</v>
      </c>
      <c r="AC72" s="21">
        <f t="shared" si="95"/>
        <v>8.4862999999999994E-2</v>
      </c>
      <c r="AD72" s="21">
        <f t="shared" si="96"/>
        <v>8.2143999999999995E-2</v>
      </c>
      <c r="AE72" s="21">
        <f t="shared" si="97"/>
        <v>8.4847000000000006E-2</v>
      </c>
      <c r="AF72" s="21">
        <f t="shared" si="98"/>
        <v>8.2122000000000001E-2</v>
      </c>
      <c r="AG72" s="21">
        <f t="shared" si="99"/>
        <v>8.4883E-2</v>
      </c>
      <c r="AH72" s="21">
        <f t="shared" si="100"/>
        <v>8.4839999999999999E-2</v>
      </c>
      <c r="AI72" s="21">
        <f t="shared" si="101"/>
        <v>8.2136000000000001E-2</v>
      </c>
      <c r="AJ72" s="21">
        <f t="shared" si="102"/>
        <v>8.4869E-2</v>
      </c>
      <c r="AK72" s="21">
        <f t="shared" si="103"/>
        <v>8.2122000000000001E-2</v>
      </c>
      <c r="AL72" s="21">
        <f t="shared" si="104"/>
        <v>8.4915000000000004E-2</v>
      </c>
      <c r="AM72" s="21">
        <f t="shared" si="105"/>
        <v>8.4892999999999996E-2</v>
      </c>
      <c r="AN72" s="21">
        <f t="shared" si="106"/>
        <v>7.7366000000000004E-2</v>
      </c>
      <c r="AO72" s="21">
        <f t="shared" si="107"/>
        <v>8.4862999999999994E-2</v>
      </c>
      <c r="AP72" s="21">
        <f t="shared" si="108"/>
        <v>8.2143999999999995E-2</v>
      </c>
      <c r="AQ72" s="21">
        <f t="shared" si="109"/>
        <v>8.4847000000000006E-2</v>
      </c>
      <c r="AR72" s="21">
        <f t="shared" si="110"/>
        <v>8.2122000000000001E-2</v>
      </c>
      <c r="AS72" s="21">
        <f t="shared" si="111"/>
        <v>8.4883E-2</v>
      </c>
      <c r="AT72" s="21">
        <f t="shared" si="112"/>
        <v>8.4839999999999999E-2</v>
      </c>
      <c r="AU72" s="21">
        <f t="shared" si="113"/>
        <v>8.2136000000000001E-2</v>
      </c>
      <c r="AV72" s="21">
        <f t="shared" si="114"/>
        <v>8.4869E-2</v>
      </c>
      <c r="AW72" s="21">
        <f t="shared" si="115"/>
        <v>8.2122000000000001E-2</v>
      </c>
      <c r="AX72" s="21">
        <f t="shared" si="116"/>
        <v>8.4915000000000004E-2</v>
      </c>
      <c r="AY72" s="21">
        <f t="shared" si="117"/>
        <v>8.4892999999999996E-2</v>
      </c>
      <c r="AZ72" s="21">
        <f t="shared" si="118"/>
        <v>7.7366000000000004E-2</v>
      </c>
      <c r="BA72" s="21">
        <f t="shared" si="119"/>
        <v>8.4862999999999994E-2</v>
      </c>
      <c r="BB72" s="21">
        <f t="shared" si="120"/>
        <v>8.2143999999999995E-2</v>
      </c>
      <c r="BC72" s="21">
        <f t="shared" si="121"/>
        <v>8.4847000000000006E-2</v>
      </c>
      <c r="BD72" s="21">
        <f t="shared" si="122"/>
        <v>8.2122000000000001E-2</v>
      </c>
      <c r="BE72" s="21">
        <f t="shared" si="123"/>
        <v>8.4883E-2</v>
      </c>
      <c r="BF72" s="21">
        <f t="shared" si="124"/>
        <v>8.4839999999999999E-2</v>
      </c>
      <c r="BG72" s="21">
        <f t="shared" si="125"/>
        <v>8.2136000000000001E-2</v>
      </c>
      <c r="BH72" s="21">
        <f t="shared" si="126"/>
        <v>8.4869E-2</v>
      </c>
      <c r="BI72" s="21">
        <f t="shared" si="127"/>
        <v>8.2122000000000001E-2</v>
      </c>
      <c r="BJ72" s="21">
        <f t="shared" si="128"/>
        <v>8.4915000000000004E-2</v>
      </c>
      <c r="BK72" s="21">
        <f t="shared" si="129"/>
        <v>8.4892999999999996E-2</v>
      </c>
      <c r="BL72" s="21">
        <f t="shared" si="130"/>
        <v>7.7366000000000004E-2</v>
      </c>
      <c r="BM72" s="21">
        <f t="shared" si="131"/>
        <v>8.4862999999999994E-2</v>
      </c>
      <c r="BN72" s="21">
        <f t="shared" si="132"/>
        <v>8.2143999999999995E-2</v>
      </c>
      <c r="BO72" s="21">
        <f t="shared" si="133"/>
        <v>8.4847000000000006E-2</v>
      </c>
      <c r="BP72" s="21">
        <f t="shared" si="134"/>
        <v>8.2122000000000001E-2</v>
      </c>
      <c r="BQ72" s="21">
        <f t="shared" si="135"/>
        <v>8.4883E-2</v>
      </c>
      <c r="BR72" s="21">
        <f t="shared" si="136"/>
        <v>8.4839999999999999E-2</v>
      </c>
      <c r="BS72" s="21">
        <f t="shared" si="137"/>
        <v>8.2136000000000001E-2</v>
      </c>
      <c r="BT72" s="21">
        <f t="shared" si="138"/>
        <v>8.4869E-2</v>
      </c>
      <c r="BU72" s="21">
        <f t="shared" si="139"/>
        <v>8.2122000000000001E-2</v>
      </c>
      <c r="BV72" s="21">
        <f t="shared" si="140"/>
        <v>8.4915000000000004E-2</v>
      </c>
      <c r="BW72" s="21">
        <f t="shared" si="141"/>
        <v>8.4892999999999996E-2</v>
      </c>
      <c r="BX72" s="21">
        <f t="shared" si="142"/>
        <v>7.7366000000000004E-2</v>
      </c>
      <c r="BY72" s="21">
        <f t="shared" si="143"/>
        <v>8.4862999999999994E-2</v>
      </c>
      <c r="BZ72" s="21">
        <f t="shared" si="144"/>
        <v>8.2143999999999995E-2</v>
      </c>
      <c r="CA72" s="21">
        <f t="shared" si="145"/>
        <v>8.4847000000000006E-2</v>
      </c>
      <c r="CB72" s="21">
        <f t="shared" si="146"/>
        <v>8.2122000000000001E-2</v>
      </c>
      <c r="CC72" s="21">
        <f t="shared" si="147"/>
        <v>8.4883E-2</v>
      </c>
      <c r="CD72" s="21">
        <f t="shared" si="148"/>
        <v>8.4839999999999999E-2</v>
      </c>
      <c r="CE72" s="21">
        <f t="shared" si="149"/>
        <v>8.2136000000000001E-2</v>
      </c>
      <c r="CF72" s="21">
        <f t="shared" si="150"/>
        <v>8.4869E-2</v>
      </c>
      <c r="CG72" s="21">
        <f t="shared" si="151"/>
        <v>8.2122000000000001E-2</v>
      </c>
      <c r="CH72" s="25">
        <f t="shared" si="152"/>
        <v>8.4915000000000004E-2</v>
      </c>
      <c r="CJ72" s="278">
        <f t="shared" si="154"/>
        <v>1</v>
      </c>
    </row>
    <row r="73" spans="1:88" x14ac:dyDescent="0.3">
      <c r="A73" s="631"/>
      <c r="B73" s="44" t="s">
        <v>135</v>
      </c>
      <c r="C73" s="21">
        <v>8.6451E-2</v>
      </c>
      <c r="D73" s="21">
        <v>7.1145E-2</v>
      </c>
      <c r="E73" s="21">
        <v>8.6052000000000003E-2</v>
      </c>
      <c r="F73" s="21">
        <v>8.0701999999999996E-2</v>
      </c>
      <c r="G73" s="21">
        <v>8.6052000000000003E-2</v>
      </c>
      <c r="H73" s="21">
        <v>8.0701999999999996E-2</v>
      </c>
      <c r="I73" s="21">
        <v>8.6451E-2</v>
      </c>
      <c r="J73" s="21">
        <v>8.5653000000000007E-2</v>
      </c>
      <c r="K73" s="21">
        <v>8.3031999999999995E-2</v>
      </c>
      <c r="L73" s="21">
        <v>8.6052000000000003E-2</v>
      </c>
      <c r="M73" s="21">
        <v>8.1087999999999993E-2</v>
      </c>
      <c r="N73" s="21">
        <v>8.6619000000000002E-2</v>
      </c>
      <c r="O73" s="21">
        <f t="shared" si="153"/>
        <v>8.6451E-2</v>
      </c>
      <c r="P73" s="21">
        <f t="shared" si="82"/>
        <v>7.1145E-2</v>
      </c>
      <c r="Q73" s="21">
        <f t="shared" si="83"/>
        <v>8.6052000000000003E-2</v>
      </c>
      <c r="R73" s="21">
        <f t="shared" si="84"/>
        <v>8.0701999999999996E-2</v>
      </c>
      <c r="S73" s="21">
        <f t="shared" si="85"/>
        <v>8.6052000000000003E-2</v>
      </c>
      <c r="T73" s="21">
        <f t="shared" si="86"/>
        <v>8.0701999999999996E-2</v>
      </c>
      <c r="U73" s="21">
        <f t="shared" si="87"/>
        <v>8.6451E-2</v>
      </c>
      <c r="V73" s="21">
        <f t="shared" si="88"/>
        <v>8.5653000000000007E-2</v>
      </c>
      <c r="W73" s="21">
        <f t="shared" si="89"/>
        <v>8.3031999999999995E-2</v>
      </c>
      <c r="X73" s="21">
        <f t="shared" si="90"/>
        <v>8.6052000000000003E-2</v>
      </c>
      <c r="Y73" s="21">
        <f t="shared" si="91"/>
        <v>8.1087999999999993E-2</v>
      </c>
      <c r="Z73" s="21">
        <f t="shared" si="92"/>
        <v>8.6619000000000002E-2</v>
      </c>
      <c r="AA73" s="21">
        <f t="shared" si="93"/>
        <v>8.6451E-2</v>
      </c>
      <c r="AB73" s="21">
        <f t="shared" si="94"/>
        <v>7.1145E-2</v>
      </c>
      <c r="AC73" s="21">
        <f t="shared" si="95"/>
        <v>8.6052000000000003E-2</v>
      </c>
      <c r="AD73" s="21">
        <f t="shared" si="96"/>
        <v>8.0701999999999996E-2</v>
      </c>
      <c r="AE73" s="21">
        <f t="shared" si="97"/>
        <v>8.6052000000000003E-2</v>
      </c>
      <c r="AF73" s="21">
        <f t="shared" si="98"/>
        <v>8.0701999999999996E-2</v>
      </c>
      <c r="AG73" s="21">
        <f t="shared" si="99"/>
        <v>8.6451E-2</v>
      </c>
      <c r="AH73" s="21">
        <f t="shared" si="100"/>
        <v>8.5653000000000007E-2</v>
      </c>
      <c r="AI73" s="21">
        <f t="shared" si="101"/>
        <v>8.3031999999999995E-2</v>
      </c>
      <c r="AJ73" s="21">
        <f t="shared" si="102"/>
        <v>8.6052000000000003E-2</v>
      </c>
      <c r="AK73" s="21">
        <f t="shared" si="103"/>
        <v>8.1087999999999993E-2</v>
      </c>
      <c r="AL73" s="21">
        <f t="shared" si="104"/>
        <v>8.6619000000000002E-2</v>
      </c>
      <c r="AM73" s="21">
        <f t="shared" si="105"/>
        <v>8.6451E-2</v>
      </c>
      <c r="AN73" s="21">
        <f t="shared" si="106"/>
        <v>7.1145E-2</v>
      </c>
      <c r="AO73" s="21">
        <f t="shared" si="107"/>
        <v>8.6052000000000003E-2</v>
      </c>
      <c r="AP73" s="21">
        <f t="shared" si="108"/>
        <v>8.0701999999999996E-2</v>
      </c>
      <c r="AQ73" s="21">
        <f t="shared" si="109"/>
        <v>8.6052000000000003E-2</v>
      </c>
      <c r="AR73" s="21">
        <f t="shared" si="110"/>
        <v>8.0701999999999996E-2</v>
      </c>
      <c r="AS73" s="21">
        <f t="shared" si="111"/>
        <v>8.6451E-2</v>
      </c>
      <c r="AT73" s="21">
        <f t="shared" si="112"/>
        <v>8.5653000000000007E-2</v>
      </c>
      <c r="AU73" s="21">
        <f t="shared" si="113"/>
        <v>8.3031999999999995E-2</v>
      </c>
      <c r="AV73" s="21">
        <f t="shared" si="114"/>
        <v>8.6052000000000003E-2</v>
      </c>
      <c r="AW73" s="21">
        <f t="shared" si="115"/>
        <v>8.1087999999999993E-2</v>
      </c>
      <c r="AX73" s="21">
        <f t="shared" si="116"/>
        <v>8.6619000000000002E-2</v>
      </c>
      <c r="AY73" s="21">
        <f t="shared" si="117"/>
        <v>8.6451E-2</v>
      </c>
      <c r="AZ73" s="21">
        <f t="shared" si="118"/>
        <v>7.1145E-2</v>
      </c>
      <c r="BA73" s="21">
        <f t="shared" si="119"/>
        <v>8.6052000000000003E-2</v>
      </c>
      <c r="BB73" s="21">
        <f t="shared" si="120"/>
        <v>8.0701999999999996E-2</v>
      </c>
      <c r="BC73" s="21">
        <f t="shared" si="121"/>
        <v>8.6052000000000003E-2</v>
      </c>
      <c r="BD73" s="21">
        <f t="shared" si="122"/>
        <v>8.0701999999999996E-2</v>
      </c>
      <c r="BE73" s="21">
        <f t="shared" si="123"/>
        <v>8.6451E-2</v>
      </c>
      <c r="BF73" s="21">
        <f t="shared" si="124"/>
        <v>8.5653000000000007E-2</v>
      </c>
      <c r="BG73" s="21">
        <f t="shared" si="125"/>
        <v>8.3031999999999995E-2</v>
      </c>
      <c r="BH73" s="21">
        <f t="shared" si="126"/>
        <v>8.6052000000000003E-2</v>
      </c>
      <c r="BI73" s="21">
        <f t="shared" si="127"/>
        <v>8.1087999999999993E-2</v>
      </c>
      <c r="BJ73" s="21">
        <f t="shared" si="128"/>
        <v>8.6619000000000002E-2</v>
      </c>
      <c r="BK73" s="21">
        <f t="shared" si="129"/>
        <v>8.6451E-2</v>
      </c>
      <c r="BL73" s="21">
        <f t="shared" si="130"/>
        <v>7.1145E-2</v>
      </c>
      <c r="BM73" s="21">
        <f t="shared" si="131"/>
        <v>8.6052000000000003E-2</v>
      </c>
      <c r="BN73" s="21">
        <f t="shared" si="132"/>
        <v>8.0701999999999996E-2</v>
      </c>
      <c r="BO73" s="21">
        <f t="shared" si="133"/>
        <v>8.6052000000000003E-2</v>
      </c>
      <c r="BP73" s="21">
        <f t="shared" si="134"/>
        <v>8.0701999999999996E-2</v>
      </c>
      <c r="BQ73" s="21">
        <f t="shared" si="135"/>
        <v>8.6451E-2</v>
      </c>
      <c r="BR73" s="21">
        <f t="shared" si="136"/>
        <v>8.5653000000000007E-2</v>
      </c>
      <c r="BS73" s="21">
        <f t="shared" si="137"/>
        <v>8.3031999999999995E-2</v>
      </c>
      <c r="BT73" s="21">
        <f t="shared" si="138"/>
        <v>8.6052000000000003E-2</v>
      </c>
      <c r="BU73" s="21">
        <f t="shared" si="139"/>
        <v>8.1087999999999993E-2</v>
      </c>
      <c r="BV73" s="21">
        <f t="shared" si="140"/>
        <v>8.6619000000000002E-2</v>
      </c>
      <c r="BW73" s="21">
        <f t="shared" si="141"/>
        <v>8.6451E-2</v>
      </c>
      <c r="BX73" s="21">
        <f t="shared" si="142"/>
        <v>7.1145E-2</v>
      </c>
      <c r="BY73" s="21">
        <f t="shared" si="143"/>
        <v>8.6052000000000003E-2</v>
      </c>
      <c r="BZ73" s="21">
        <f t="shared" si="144"/>
        <v>8.0701999999999996E-2</v>
      </c>
      <c r="CA73" s="21">
        <f t="shared" si="145"/>
        <v>8.6052000000000003E-2</v>
      </c>
      <c r="CB73" s="21">
        <f t="shared" si="146"/>
        <v>8.0701999999999996E-2</v>
      </c>
      <c r="CC73" s="21">
        <f t="shared" si="147"/>
        <v>8.6451E-2</v>
      </c>
      <c r="CD73" s="21">
        <f t="shared" si="148"/>
        <v>8.5653000000000007E-2</v>
      </c>
      <c r="CE73" s="21">
        <f t="shared" si="149"/>
        <v>8.3031999999999995E-2</v>
      </c>
      <c r="CF73" s="21">
        <f t="shared" si="150"/>
        <v>8.6052000000000003E-2</v>
      </c>
      <c r="CG73" s="21">
        <f t="shared" si="151"/>
        <v>8.1087999999999993E-2</v>
      </c>
      <c r="CH73" s="25">
        <f t="shared" si="152"/>
        <v>8.6619000000000002E-2</v>
      </c>
      <c r="CJ73" s="278">
        <f t="shared" si="154"/>
        <v>0.99999900000000008</v>
      </c>
    </row>
    <row r="74" spans="1:88" x14ac:dyDescent="0.3">
      <c r="A74" s="631"/>
      <c r="B74" s="44" t="s">
        <v>136</v>
      </c>
      <c r="C74" s="21">
        <v>7.7052999999999996E-2</v>
      </c>
      <c r="D74" s="21">
        <v>7.2168999999999997E-2</v>
      </c>
      <c r="E74" s="21">
        <v>8.0271999999999996E-2</v>
      </c>
      <c r="F74" s="21">
        <v>7.8752000000000003E-2</v>
      </c>
      <c r="G74" s="21">
        <v>8.5646E-2</v>
      </c>
      <c r="H74" s="21">
        <v>8.9111999999999997E-2</v>
      </c>
      <c r="I74" s="21">
        <v>9.4239000000000003E-2</v>
      </c>
      <c r="J74" s="21">
        <v>9.4212000000000004E-2</v>
      </c>
      <c r="K74" s="21">
        <v>8.4971000000000005E-2</v>
      </c>
      <c r="L74" s="21">
        <v>8.5653000000000007E-2</v>
      </c>
      <c r="M74" s="21">
        <v>7.8716999999999995E-2</v>
      </c>
      <c r="N74" s="21">
        <v>7.9203999999999997E-2</v>
      </c>
      <c r="O74" s="21">
        <f t="shared" si="153"/>
        <v>7.7052999999999996E-2</v>
      </c>
      <c r="P74" s="21">
        <f t="shared" si="82"/>
        <v>7.2168999999999997E-2</v>
      </c>
      <c r="Q74" s="21">
        <f t="shared" si="83"/>
        <v>8.0271999999999996E-2</v>
      </c>
      <c r="R74" s="21">
        <f t="shared" si="84"/>
        <v>7.8752000000000003E-2</v>
      </c>
      <c r="S74" s="21">
        <f t="shared" si="85"/>
        <v>8.5646E-2</v>
      </c>
      <c r="T74" s="21">
        <f t="shared" si="86"/>
        <v>8.9111999999999997E-2</v>
      </c>
      <c r="U74" s="21">
        <f t="shared" si="87"/>
        <v>9.4239000000000003E-2</v>
      </c>
      <c r="V74" s="21">
        <f t="shared" si="88"/>
        <v>9.4212000000000004E-2</v>
      </c>
      <c r="W74" s="21">
        <f t="shared" si="89"/>
        <v>8.4971000000000005E-2</v>
      </c>
      <c r="X74" s="21">
        <f t="shared" si="90"/>
        <v>8.5653000000000007E-2</v>
      </c>
      <c r="Y74" s="21">
        <f t="shared" si="91"/>
        <v>7.8716999999999995E-2</v>
      </c>
      <c r="Z74" s="21">
        <f t="shared" si="92"/>
        <v>7.9203999999999997E-2</v>
      </c>
      <c r="AA74" s="21">
        <f t="shared" si="93"/>
        <v>7.7052999999999996E-2</v>
      </c>
      <c r="AB74" s="21">
        <f t="shared" si="94"/>
        <v>7.2168999999999997E-2</v>
      </c>
      <c r="AC74" s="21">
        <f t="shared" si="95"/>
        <v>8.0271999999999996E-2</v>
      </c>
      <c r="AD74" s="21">
        <f t="shared" si="96"/>
        <v>7.8752000000000003E-2</v>
      </c>
      <c r="AE74" s="21">
        <f t="shared" si="97"/>
        <v>8.5646E-2</v>
      </c>
      <c r="AF74" s="21">
        <f t="shared" si="98"/>
        <v>8.9111999999999997E-2</v>
      </c>
      <c r="AG74" s="21">
        <f t="shared" si="99"/>
        <v>9.4239000000000003E-2</v>
      </c>
      <c r="AH74" s="21">
        <f t="shared" si="100"/>
        <v>9.4212000000000004E-2</v>
      </c>
      <c r="AI74" s="21">
        <f t="shared" si="101"/>
        <v>8.4971000000000005E-2</v>
      </c>
      <c r="AJ74" s="21">
        <f t="shared" si="102"/>
        <v>8.5653000000000007E-2</v>
      </c>
      <c r="AK74" s="21">
        <f t="shared" si="103"/>
        <v>7.8716999999999995E-2</v>
      </c>
      <c r="AL74" s="21">
        <f t="shared" si="104"/>
        <v>7.9203999999999997E-2</v>
      </c>
      <c r="AM74" s="21">
        <f t="shared" si="105"/>
        <v>7.7052999999999996E-2</v>
      </c>
      <c r="AN74" s="21">
        <f t="shared" si="106"/>
        <v>7.2168999999999997E-2</v>
      </c>
      <c r="AO74" s="21">
        <f t="shared" si="107"/>
        <v>8.0271999999999996E-2</v>
      </c>
      <c r="AP74" s="21">
        <f t="shared" si="108"/>
        <v>7.8752000000000003E-2</v>
      </c>
      <c r="AQ74" s="21">
        <f t="shared" si="109"/>
        <v>8.5646E-2</v>
      </c>
      <c r="AR74" s="21">
        <f t="shared" si="110"/>
        <v>8.9111999999999997E-2</v>
      </c>
      <c r="AS74" s="21">
        <f t="shared" si="111"/>
        <v>9.4239000000000003E-2</v>
      </c>
      <c r="AT74" s="21">
        <f t="shared" si="112"/>
        <v>9.4212000000000004E-2</v>
      </c>
      <c r="AU74" s="21">
        <f t="shared" si="113"/>
        <v>8.4971000000000005E-2</v>
      </c>
      <c r="AV74" s="21">
        <f t="shared" si="114"/>
        <v>8.5653000000000007E-2</v>
      </c>
      <c r="AW74" s="21">
        <f t="shared" si="115"/>
        <v>7.8716999999999995E-2</v>
      </c>
      <c r="AX74" s="21">
        <f t="shared" si="116"/>
        <v>7.9203999999999997E-2</v>
      </c>
      <c r="AY74" s="21">
        <f t="shared" si="117"/>
        <v>7.7052999999999996E-2</v>
      </c>
      <c r="AZ74" s="21">
        <f t="shared" si="118"/>
        <v>7.2168999999999997E-2</v>
      </c>
      <c r="BA74" s="21">
        <f t="shared" si="119"/>
        <v>8.0271999999999996E-2</v>
      </c>
      <c r="BB74" s="21">
        <f t="shared" si="120"/>
        <v>7.8752000000000003E-2</v>
      </c>
      <c r="BC74" s="21">
        <f t="shared" si="121"/>
        <v>8.5646E-2</v>
      </c>
      <c r="BD74" s="21">
        <f t="shared" si="122"/>
        <v>8.9111999999999997E-2</v>
      </c>
      <c r="BE74" s="21">
        <f t="shared" si="123"/>
        <v>9.4239000000000003E-2</v>
      </c>
      <c r="BF74" s="21">
        <f t="shared" si="124"/>
        <v>9.4212000000000004E-2</v>
      </c>
      <c r="BG74" s="21">
        <f t="shared" si="125"/>
        <v>8.4971000000000005E-2</v>
      </c>
      <c r="BH74" s="21">
        <f t="shared" si="126"/>
        <v>8.5653000000000007E-2</v>
      </c>
      <c r="BI74" s="21">
        <f t="shared" si="127"/>
        <v>7.8716999999999995E-2</v>
      </c>
      <c r="BJ74" s="21">
        <f t="shared" si="128"/>
        <v>7.9203999999999997E-2</v>
      </c>
      <c r="BK74" s="21">
        <f t="shared" si="129"/>
        <v>7.7052999999999996E-2</v>
      </c>
      <c r="BL74" s="21">
        <f t="shared" si="130"/>
        <v>7.2168999999999997E-2</v>
      </c>
      <c r="BM74" s="21">
        <f t="shared" si="131"/>
        <v>8.0271999999999996E-2</v>
      </c>
      <c r="BN74" s="21">
        <f t="shared" si="132"/>
        <v>7.8752000000000003E-2</v>
      </c>
      <c r="BO74" s="21">
        <f t="shared" si="133"/>
        <v>8.5646E-2</v>
      </c>
      <c r="BP74" s="21">
        <f t="shared" si="134"/>
        <v>8.9111999999999997E-2</v>
      </c>
      <c r="BQ74" s="21">
        <f t="shared" si="135"/>
        <v>9.4239000000000003E-2</v>
      </c>
      <c r="BR74" s="21">
        <f t="shared" si="136"/>
        <v>9.4212000000000004E-2</v>
      </c>
      <c r="BS74" s="21">
        <f t="shared" si="137"/>
        <v>8.4971000000000005E-2</v>
      </c>
      <c r="BT74" s="21">
        <f t="shared" si="138"/>
        <v>8.5653000000000007E-2</v>
      </c>
      <c r="BU74" s="21">
        <f t="shared" si="139"/>
        <v>7.8716999999999995E-2</v>
      </c>
      <c r="BV74" s="21">
        <f t="shared" si="140"/>
        <v>7.9203999999999997E-2</v>
      </c>
      <c r="BW74" s="21">
        <f t="shared" si="141"/>
        <v>7.7052999999999996E-2</v>
      </c>
      <c r="BX74" s="21">
        <f t="shared" si="142"/>
        <v>7.2168999999999997E-2</v>
      </c>
      <c r="BY74" s="21">
        <f t="shared" si="143"/>
        <v>8.0271999999999996E-2</v>
      </c>
      <c r="BZ74" s="21">
        <f t="shared" si="144"/>
        <v>7.8752000000000003E-2</v>
      </c>
      <c r="CA74" s="21">
        <f t="shared" si="145"/>
        <v>8.5646E-2</v>
      </c>
      <c r="CB74" s="21">
        <f t="shared" si="146"/>
        <v>8.9111999999999997E-2</v>
      </c>
      <c r="CC74" s="21">
        <f t="shared" si="147"/>
        <v>9.4239000000000003E-2</v>
      </c>
      <c r="CD74" s="21">
        <f t="shared" si="148"/>
        <v>9.4212000000000004E-2</v>
      </c>
      <c r="CE74" s="21">
        <f t="shared" si="149"/>
        <v>8.4971000000000005E-2</v>
      </c>
      <c r="CF74" s="21">
        <f t="shared" si="150"/>
        <v>8.5653000000000007E-2</v>
      </c>
      <c r="CG74" s="21">
        <f t="shared" si="151"/>
        <v>7.8716999999999995E-2</v>
      </c>
      <c r="CH74" s="25">
        <f t="shared" si="152"/>
        <v>7.9203999999999997E-2</v>
      </c>
      <c r="CJ74" s="278">
        <f t="shared" si="154"/>
        <v>1</v>
      </c>
    </row>
    <row r="75" spans="1:88" ht="15" thickBot="1" x14ac:dyDescent="0.35">
      <c r="A75" s="632"/>
      <c r="B75" s="40" t="s">
        <v>137</v>
      </c>
      <c r="C75" s="22">
        <v>0.10352699999999999</v>
      </c>
      <c r="D75" s="22">
        <v>9.0719999999999995E-2</v>
      </c>
      <c r="E75" s="22">
        <v>9.5543000000000003E-2</v>
      </c>
      <c r="F75" s="22">
        <v>8.4798999999999999E-2</v>
      </c>
      <c r="G75" s="22">
        <v>8.3599999999999994E-2</v>
      </c>
      <c r="H75" s="22">
        <v>7.7064999999999995E-2</v>
      </c>
      <c r="I75" s="22">
        <v>6.7711999999999994E-2</v>
      </c>
      <c r="J75" s="22">
        <v>6.3687999999999995E-2</v>
      </c>
      <c r="K75" s="22">
        <v>6.9373000000000004E-2</v>
      </c>
      <c r="L75" s="22">
        <v>7.9644000000000006E-2</v>
      </c>
      <c r="M75" s="22">
        <v>8.4751999999999994E-2</v>
      </c>
      <c r="N75" s="22">
        <v>9.9576999999999999E-2</v>
      </c>
      <c r="O75" s="22">
        <f t="shared" si="153"/>
        <v>0.10352699999999999</v>
      </c>
      <c r="P75" s="22">
        <f t="shared" si="82"/>
        <v>9.0719999999999995E-2</v>
      </c>
      <c r="Q75" s="22">
        <f t="shared" si="83"/>
        <v>9.5543000000000003E-2</v>
      </c>
      <c r="R75" s="22">
        <f t="shared" si="84"/>
        <v>8.4798999999999999E-2</v>
      </c>
      <c r="S75" s="22">
        <f t="shared" si="85"/>
        <v>8.3599999999999994E-2</v>
      </c>
      <c r="T75" s="22">
        <f t="shared" si="86"/>
        <v>7.7064999999999995E-2</v>
      </c>
      <c r="U75" s="22">
        <f t="shared" si="87"/>
        <v>6.7711999999999994E-2</v>
      </c>
      <c r="V75" s="22">
        <f t="shared" si="88"/>
        <v>6.3687999999999995E-2</v>
      </c>
      <c r="W75" s="22">
        <f t="shared" si="89"/>
        <v>6.9373000000000004E-2</v>
      </c>
      <c r="X75" s="22">
        <f t="shared" si="90"/>
        <v>7.9644000000000006E-2</v>
      </c>
      <c r="Y75" s="22">
        <f t="shared" si="91"/>
        <v>8.4751999999999994E-2</v>
      </c>
      <c r="Z75" s="22">
        <f t="shared" si="92"/>
        <v>9.9576999999999999E-2</v>
      </c>
      <c r="AA75" s="22">
        <f t="shared" si="93"/>
        <v>0.10352699999999999</v>
      </c>
      <c r="AB75" s="22">
        <f t="shared" si="94"/>
        <v>9.0719999999999995E-2</v>
      </c>
      <c r="AC75" s="22">
        <f t="shared" si="95"/>
        <v>9.5543000000000003E-2</v>
      </c>
      <c r="AD75" s="22">
        <f t="shared" si="96"/>
        <v>8.4798999999999999E-2</v>
      </c>
      <c r="AE75" s="22">
        <f t="shared" si="97"/>
        <v>8.3599999999999994E-2</v>
      </c>
      <c r="AF75" s="22">
        <f t="shared" si="98"/>
        <v>7.7064999999999995E-2</v>
      </c>
      <c r="AG75" s="22">
        <f t="shared" si="99"/>
        <v>6.7711999999999994E-2</v>
      </c>
      <c r="AH75" s="22">
        <f t="shared" si="100"/>
        <v>6.3687999999999995E-2</v>
      </c>
      <c r="AI75" s="22">
        <f t="shared" si="101"/>
        <v>6.9373000000000004E-2</v>
      </c>
      <c r="AJ75" s="22">
        <f t="shared" si="102"/>
        <v>7.9644000000000006E-2</v>
      </c>
      <c r="AK75" s="22">
        <f t="shared" si="103"/>
        <v>8.4751999999999994E-2</v>
      </c>
      <c r="AL75" s="22">
        <f t="shared" si="104"/>
        <v>9.9576999999999999E-2</v>
      </c>
      <c r="AM75" s="22">
        <f t="shared" si="105"/>
        <v>0.10352699999999999</v>
      </c>
      <c r="AN75" s="22">
        <f t="shared" si="106"/>
        <v>9.0719999999999995E-2</v>
      </c>
      <c r="AO75" s="22">
        <f t="shared" si="107"/>
        <v>9.5543000000000003E-2</v>
      </c>
      <c r="AP75" s="22">
        <f t="shared" si="108"/>
        <v>8.4798999999999999E-2</v>
      </c>
      <c r="AQ75" s="22">
        <f t="shared" si="109"/>
        <v>8.3599999999999994E-2</v>
      </c>
      <c r="AR75" s="22">
        <f t="shared" si="110"/>
        <v>7.7064999999999995E-2</v>
      </c>
      <c r="AS75" s="22">
        <f t="shared" si="111"/>
        <v>6.7711999999999994E-2</v>
      </c>
      <c r="AT75" s="22">
        <f t="shared" si="112"/>
        <v>6.3687999999999995E-2</v>
      </c>
      <c r="AU75" s="22">
        <f t="shared" si="113"/>
        <v>6.9373000000000004E-2</v>
      </c>
      <c r="AV75" s="22">
        <f t="shared" si="114"/>
        <v>7.9644000000000006E-2</v>
      </c>
      <c r="AW75" s="22">
        <f t="shared" si="115"/>
        <v>8.4751999999999994E-2</v>
      </c>
      <c r="AX75" s="22">
        <f t="shared" si="116"/>
        <v>9.9576999999999999E-2</v>
      </c>
      <c r="AY75" s="22">
        <f t="shared" si="117"/>
        <v>0.10352699999999999</v>
      </c>
      <c r="AZ75" s="22">
        <f t="shared" si="118"/>
        <v>9.0719999999999995E-2</v>
      </c>
      <c r="BA75" s="22">
        <f t="shared" si="119"/>
        <v>9.5543000000000003E-2</v>
      </c>
      <c r="BB75" s="22">
        <f t="shared" si="120"/>
        <v>8.4798999999999999E-2</v>
      </c>
      <c r="BC75" s="22">
        <f t="shared" si="121"/>
        <v>8.3599999999999994E-2</v>
      </c>
      <c r="BD75" s="22">
        <f t="shared" si="122"/>
        <v>7.7064999999999995E-2</v>
      </c>
      <c r="BE75" s="22">
        <f t="shared" si="123"/>
        <v>6.7711999999999994E-2</v>
      </c>
      <c r="BF75" s="22">
        <f t="shared" si="124"/>
        <v>6.3687999999999995E-2</v>
      </c>
      <c r="BG75" s="22">
        <f t="shared" si="125"/>
        <v>6.9373000000000004E-2</v>
      </c>
      <c r="BH75" s="22">
        <f t="shared" si="126"/>
        <v>7.9644000000000006E-2</v>
      </c>
      <c r="BI75" s="22">
        <f t="shared" si="127"/>
        <v>8.4751999999999994E-2</v>
      </c>
      <c r="BJ75" s="22">
        <f t="shared" si="128"/>
        <v>9.9576999999999999E-2</v>
      </c>
      <c r="BK75" s="22">
        <f t="shared" si="129"/>
        <v>0.10352699999999999</v>
      </c>
      <c r="BL75" s="22">
        <f t="shared" si="130"/>
        <v>9.0719999999999995E-2</v>
      </c>
      <c r="BM75" s="22">
        <f t="shared" si="131"/>
        <v>9.5543000000000003E-2</v>
      </c>
      <c r="BN75" s="22">
        <f t="shared" si="132"/>
        <v>8.4798999999999999E-2</v>
      </c>
      <c r="BO75" s="22">
        <f t="shared" si="133"/>
        <v>8.3599999999999994E-2</v>
      </c>
      <c r="BP75" s="22">
        <f t="shared" si="134"/>
        <v>7.7064999999999995E-2</v>
      </c>
      <c r="BQ75" s="22">
        <f t="shared" si="135"/>
        <v>6.7711999999999994E-2</v>
      </c>
      <c r="BR75" s="22">
        <f t="shared" si="136"/>
        <v>6.3687999999999995E-2</v>
      </c>
      <c r="BS75" s="22">
        <f t="shared" si="137"/>
        <v>6.9373000000000004E-2</v>
      </c>
      <c r="BT75" s="22">
        <f t="shared" si="138"/>
        <v>7.9644000000000006E-2</v>
      </c>
      <c r="BU75" s="22">
        <f t="shared" si="139"/>
        <v>8.4751999999999994E-2</v>
      </c>
      <c r="BV75" s="22">
        <f t="shared" si="140"/>
        <v>9.9576999999999999E-2</v>
      </c>
      <c r="BW75" s="22">
        <f t="shared" si="141"/>
        <v>0.10352699999999999</v>
      </c>
      <c r="BX75" s="22">
        <f t="shared" si="142"/>
        <v>9.0719999999999995E-2</v>
      </c>
      <c r="BY75" s="22">
        <f t="shared" si="143"/>
        <v>9.5543000000000003E-2</v>
      </c>
      <c r="BZ75" s="22">
        <f t="shared" si="144"/>
        <v>8.4798999999999999E-2</v>
      </c>
      <c r="CA75" s="22">
        <f t="shared" si="145"/>
        <v>8.3599999999999994E-2</v>
      </c>
      <c r="CB75" s="22">
        <f t="shared" si="146"/>
        <v>7.7064999999999995E-2</v>
      </c>
      <c r="CC75" s="22">
        <f t="shared" si="147"/>
        <v>6.7711999999999994E-2</v>
      </c>
      <c r="CD75" s="22">
        <f t="shared" si="148"/>
        <v>6.3687999999999995E-2</v>
      </c>
      <c r="CE75" s="22">
        <f t="shared" si="149"/>
        <v>6.9373000000000004E-2</v>
      </c>
      <c r="CF75" s="22">
        <f t="shared" si="150"/>
        <v>7.9644000000000006E-2</v>
      </c>
      <c r="CG75" s="22">
        <f t="shared" si="151"/>
        <v>8.4751999999999994E-2</v>
      </c>
      <c r="CH75" s="26">
        <f t="shared" si="152"/>
        <v>9.9576999999999999E-2</v>
      </c>
      <c r="CJ75" s="278">
        <f t="shared" si="154"/>
        <v>1</v>
      </c>
    </row>
    <row r="76" spans="1:88" ht="15" thickBot="1" x14ac:dyDescent="0.35">
      <c r="CJ76" s="259" t="s">
        <v>225</v>
      </c>
    </row>
    <row r="77" spans="1:88" ht="15" thickBot="1" x14ac:dyDescent="0.35">
      <c r="A77" s="20"/>
      <c r="B77" s="616" t="s">
        <v>226</v>
      </c>
      <c r="C77" s="196">
        <f>C65</f>
        <v>43831</v>
      </c>
      <c r="D77" s="196">
        <f t="shared" ref="D77:BO77" si="155">D65</f>
        <v>43862</v>
      </c>
      <c r="E77" s="196">
        <f t="shared" si="155"/>
        <v>43891</v>
      </c>
      <c r="F77" s="196">
        <f t="shared" si="155"/>
        <v>43922</v>
      </c>
      <c r="G77" s="196">
        <f t="shared" si="155"/>
        <v>43952</v>
      </c>
      <c r="H77" s="196">
        <f t="shared" si="155"/>
        <v>43983</v>
      </c>
      <c r="I77" s="196">
        <f t="shared" si="155"/>
        <v>44013</v>
      </c>
      <c r="J77" s="196">
        <f t="shared" si="155"/>
        <v>44044</v>
      </c>
      <c r="K77" s="196">
        <f t="shared" si="155"/>
        <v>44075</v>
      </c>
      <c r="L77" s="196">
        <f t="shared" si="155"/>
        <v>44105</v>
      </c>
      <c r="M77" s="196">
        <f t="shared" si="155"/>
        <v>44136</v>
      </c>
      <c r="N77" s="196">
        <f t="shared" si="155"/>
        <v>44166</v>
      </c>
      <c r="O77" s="196">
        <f t="shared" si="155"/>
        <v>44197</v>
      </c>
      <c r="P77" s="196">
        <f t="shared" si="155"/>
        <v>44228</v>
      </c>
      <c r="Q77" s="196">
        <f t="shared" si="155"/>
        <v>44256</v>
      </c>
      <c r="R77" s="196">
        <f t="shared" si="155"/>
        <v>44287</v>
      </c>
      <c r="S77" s="196">
        <f t="shared" si="155"/>
        <v>44317</v>
      </c>
      <c r="T77" s="196">
        <f t="shared" si="155"/>
        <v>44348</v>
      </c>
      <c r="U77" s="196">
        <f t="shared" si="155"/>
        <v>44378</v>
      </c>
      <c r="V77" s="196">
        <f t="shared" si="155"/>
        <v>44409</v>
      </c>
      <c r="W77" s="196">
        <f t="shared" si="155"/>
        <v>44440</v>
      </c>
      <c r="X77" s="196">
        <f t="shared" si="155"/>
        <v>44470</v>
      </c>
      <c r="Y77" s="196">
        <f t="shared" si="155"/>
        <v>44501</v>
      </c>
      <c r="Z77" s="196">
        <f t="shared" si="155"/>
        <v>44531</v>
      </c>
      <c r="AA77" s="196">
        <f t="shared" si="155"/>
        <v>44562</v>
      </c>
      <c r="AB77" s="196">
        <f t="shared" si="155"/>
        <v>44593</v>
      </c>
      <c r="AC77" s="196">
        <f t="shared" si="155"/>
        <v>44621</v>
      </c>
      <c r="AD77" s="196">
        <f t="shared" si="155"/>
        <v>44652</v>
      </c>
      <c r="AE77" s="196">
        <f t="shared" si="155"/>
        <v>44682</v>
      </c>
      <c r="AF77" s="196">
        <f t="shared" si="155"/>
        <v>44713</v>
      </c>
      <c r="AG77" s="196">
        <f t="shared" si="155"/>
        <v>44743</v>
      </c>
      <c r="AH77" s="196">
        <f t="shared" si="155"/>
        <v>44774</v>
      </c>
      <c r="AI77" s="196">
        <f t="shared" si="155"/>
        <v>44805</v>
      </c>
      <c r="AJ77" s="196">
        <f t="shared" si="155"/>
        <v>44835</v>
      </c>
      <c r="AK77" s="196">
        <f t="shared" si="155"/>
        <v>44866</v>
      </c>
      <c r="AL77" s="196">
        <f t="shared" si="155"/>
        <v>44896</v>
      </c>
      <c r="AM77" s="196">
        <f t="shared" si="155"/>
        <v>44927</v>
      </c>
      <c r="AN77" s="196">
        <f t="shared" si="155"/>
        <v>44958</v>
      </c>
      <c r="AO77" s="196">
        <f t="shared" si="155"/>
        <v>44986</v>
      </c>
      <c r="AP77" s="196">
        <f t="shared" si="155"/>
        <v>45017</v>
      </c>
      <c r="AQ77" s="196">
        <f t="shared" si="155"/>
        <v>45047</v>
      </c>
      <c r="AR77" s="196">
        <f t="shared" si="155"/>
        <v>45078</v>
      </c>
      <c r="AS77" s="196">
        <f t="shared" si="155"/>
        <v>45108</v>
      </c>
      <c r="AT77" s="196">
        <f t="shared" si="155"/>
        <v>45139</v>
      </c>
      <c r="AU77" s="196">
        <f t="shared" si="155"/>
        <v>45170</v>
      </c>
      <c r="AV77" s="196">
        <f t="shared" si="155"/>
        <v>45200</v>
      </c>
      <c r="AW77" s="196">
        <f t="shared" si="155"/>
        <v>45231</v>
      </c>
      <c r="AX77" s="196">
        <f t="shared" si="155"/>
        <v>45261</v>
      </c>
      <c r="AY77" s="196">
        <f t="shared" si="155"/>
        <v>45292</v>
      </c>
      <c r="AZ77" s="196">
        <f t="shared" si="155"/>
        <v>45323</v>
      </c>
      <c r="BA77" s="196">
        <f t="shared" si="155"/>
        <v>45352</v>
      </c>
      <c r="BB77" s="196">
        <f t="shared" si="155"/>
        <v>45383</v>
      </c>
      <c r="BC77" s="196">
        <f t="shared" si="155"/>
        <v>45413</v>
      </c>
      <c r="BD77" s="196">
        <f t="shared" si="155"/>
        <v>45444</v>
      </c>
      <c r="BE77" s="196">
        <f t="shared" si="155"/>
        <v>45474</v>
      </c>
      <c r="BF77" s="196">
        <f t="shared" si="155"/>
        <v>45505</v>
      </c>
      <c r="BG77" s="196">
        <f t="shared" si="155"/>
        <v>45536</v>
      </c>
      <c r="BH77" s="196">
        <f t="shared" si="155"/>
        <v>45566</v>
      </c>
      <c r="BI77" s="196">
        <f t="shared" si="155"/>
        <v>45597</v>
      </c>
      <c r="BJ77" s="196">
        <f t="shared" si="155"/>
        <v>45627</v>
      </c>
      <c r="BK77" s="196">
        <f t="shared" si="155"/>
        <v>45658</v>
      </c>
      <c r="BL77" s="196">
        <f t="shared" si="155"/>
        <v>45689</v>
      </c>
      <c r="BM77" s="196">
        <f t="shared" si="155"/>
        <v>45717</v>
      </c>
      <c r="BN77" s="196">
        <f t="shared" si="155"/>
        <v>45748</v>
      </c>
      <c r="BO77" s="196">
        <f t="shared" si="155"/>
        <v>45778</v>
      </c>
      <c r="BP77" s="196">
        <f t="shared" ref="BP77:CH77" si="156">BP65</f>
        <v>45809</v>
      </c>
      <c r="BQ77" s="196">
        <f t="shared" si="156"/>
        <v>45839</v>
      </c>
      <c r="BR77" s="196">
        <f t="shared" si="156"/>
        <v>45870</v>
      </c>
      <c r="BS77" s="196">
        <f t="shared" si="156"/>
        <v>45901</v>
      </c>
      <c r="BT77" s="196">
        <f t="shared" si="156"/>
        <v>45931</v>
      </c>
      <c r="BU77" s="196">
        <f t="shared" si="156"/>
        <v>45962</v>
      </c>
      <c r="BV77" s="196">
        <f t="shared" si="156"/>
        <v>45992</v>
      </c>
      <c r="BW77" s="196">
        <f t="shared" si="156"/>
        <v>46023</v>
      </c>
      <c r="BX77" s="196">
        <f t="shared" si="156"/>
        <v>46054</v>
      </c>
      <c r="BY77" s="196">
        <f t="shared" si="156"/>
        <v>46082</v>
      </c>
      <c r="BZ77" s="196">
        <f t="shared" si="156"/>
        <v>46113</v>
      </c>
      <c r="CA77" s="196">
        <f t="shared" si="156"/>
        <v>46143</v>
      </c>
      <c r="CB77" s="196">
        <f t="shared" si="156"/>
        <v>46174</v>
      </c>
      <c r="CC77" s="196">
        <f t="shared" si="156"/>
        <v>46204</v>
      </c>
      <c r="CD77" s="196">
        <f t="shared" si="156"/>
        <v>46235</v>
      </c>
      <c r="CE77" s="196">
        <f t="shared" si="156"/>
        <v>46266</v>
      </c>
      <c r="CF77" s="196">
        <f t="shared" si="156"/>
        <v>46296</v>
      </c>
      <c r="CG77" s="196">
        <f t="shared" si="156"/>
        <v>46327</v>
      </c>
      <c r="CH77" s="197">
        <f t="shared" si="156"/>
        <v>46357</v>
      </c>
    </row>
    <row r="78" spans="1:88" ht="15" thickBot="1" x14ac:dyDescent="0.35">
      <c r="A78" s="20"/>
      <c r="B78" s="617"/>
      <c r="C78" s="415">
        <v>4.0911999999999997E-2</v>
      </c>
      <c r="D78" s="415">
        <v>4.2255000000000001E-2</v>
      </c>
      <c r="E78" s="415">
        <v>4.4016E-2</v>
      </c>
      <c r="F78" s="416">
        <v>4.7618000000000001E-2</v>
      </c>
      <c r="G78" s="416">
        <v>4.9702000000000003E-2</v>
      </c>
      <c r="H78" s="416">
        <v>0.104792</v>
      </c>
      <c r="I78" s="416">
        <v>0.104792</v>
      </c>
      <c r="J78" s="416">
        <v>0.104792</v>
      </c>
      <c r="K78" s="416">
        <v>0.104792</v>
      </c>
      <c r="L78" s="416">
        <v>4.6772000000000001E-2</v>
      </c>
      <c r="M78" s="416">
        <v>4.9327999999999997E-2</v>
      </c>
      <c r="N78" s="416">
        <v>4.6037000000000002E-2</v>
      </c>
      <c r="O78" s="416">
        <v>4.4374999999999998E-2</v>
      </c>
      <c r="P78" s="416">
        <v>4.5622000000000003E-2</v>
      </c>
      <c r="Q78" s="416">
        <v>4.7230000000000001E-2</v>
      </c>
      <c r="R78" s="416">
        <v>4.7618000000000001E-2</v>
      </c>
      <c r="S78" s="416">
        <v>4.9702000000000003E-2</v>
      </c>
      <c r="T78" s="416">
        <v>0.104792</v>
      </c>
      <c r="U78" s="416">
        <v>0.104792</v>
      </c>
      <c r="V78" s="416">
        <v>0.104792</v>
      </c>
      <c r="W78" s="416">
        <v>0.104792</v>
      </c>
      <c r="X78" s="416">
        <v>4.6772000000000001E-2</v>
      </c>
      <c r="Y78" s="416">
        <v>4.9327999999999997E-2</v>
      </c>
      <c r="Z78" s="416">
        <v>4.6037000000000002E-2</v>
      </c>
      <c r="AA78" s="416">
        <v>4.4374999999999998E-2</v>
      </c>
      <c r="AB78" s="416">
        <v>4.5622000000000003E-2</v>
      </c>
      <c r="AC78" s="416">
        <v>4.7230000000000001E-2</v>
      </c>
      <c r="AD78" s="416">
        <v>4.7618000000000001E-2</v>
      </c>
      <c r="AE78" s="416">
        <v>4.9702000000000003E-2</v>
      </c>
      <c r="AF78" s="416">
        <v>0.104792</v>
      </c>
      <c r="AG78" s="416">
        <v>0.104792</v>
      </c>
      <c r="AH78" s="416">
        <v>0.104792</v>
      </c>
      <c r="AI78" s="416">
        <v>0.104792</v>
      </c>
      <c r="AJ78" s="416">
        <v>4.6772000000000001E-2</v>
      </c>
      <c r="AK78" s="416">
        <v>4.9327999999999997E-2</v>
      </c>
      <c r="AL78" s="416">
        <v>4.6037000000000002E-2</v>
      </c>
      <c r="AM78" s="416">
        <v>4.4374999999999998E-2</v>
      </c>
      <c r="AN78" s="416">
        <v>4.5622000000000003E-2</v>
      </c>
      <c r="AO78" s="416">
        <v>4.7230000000000001E-2</v>
      </c>
      <c r="AP78" s="416">
        <v>4.7618000000000001E-2</v>
      </c>
      <c r="AQ78" s="416">
        <v>4.9702000000000003E-2</v>
      </c>
      <c r="AR78" s="416">
        <v>0.104792</v>
      </c>
      <c r="AS78" s="416">
        <v>0.104792</v>
      </c>
      <c r="AT78" s="416">
        <v>0.104792</v>
      </c>
      <c r="AU78" s="416">
        <v>0.104792</v>
      </c>
      <c r="AV78" s="416">
        <v>4.6772000000000001E-2</v>
      </c>
      <c r="AW78" s="416">
        <v>4.9327999999999997E-2</v>
      </c>
      <c r="AX78" s="416">
        <v>4.6037000000000002E-2</v>
      </c>
      <c r="AY78" s="416">
        <v>4.4374999999999998E-2</v>
      </c>
      <c r="AZ78" s="416">
        <v>4.5622000000000003E-2</v>
      </c>
      <c r="BA78" s="416">
        <v>4.7230000000000001E-2</v>
      </c>
      <c r="BB78" s="416">
        <v>4.7618000000000001E-2</v>
      </c>
      <c r="BC78" s="416">
        <v>4.9702000000000003E-2</v>
      </c>
      <c r="BD78" s="416">
        <v>0.104792</v>
      </c>
      <c r="BE78" s="416">
        <v>0.104792</v>
      </c>
      <c r="BF78" s="416">
        <v>0.104792</v>
      </c>
      <c r="BG78" s="416">
        <v>0.104792</v>
      </c>
      <c r="BH78" s="416">
        <v>4.6772000000000001E-2</v>
      </c>
      <c r="BI78" s="416">
        <v>4.9327999999999997E-2</v>
      </c>
      <c r="BJ78" s="416">
        <v>4.6037000000000002E-2</v>
      </c>
      <c r="BK78" s="416">
        <v>4.4374999999999998E-2</v>
      </c>
      <c r="BL78" s="416">
        <v>4.5622000000000003E-2</v>
      </c>
      <c r="BM78" s="416">
        <v>4.7230000000000001E-2</v>
      </c>
      <c r="BN78" s="416">
        <v>4.7618000000000001E-2</v>
      </c>
      <c r="BO78" s="416">
        <v>4.9702000000000003E-2</v>
      </c>
      <c r="BP78" s="416">
        <v>0.104792</v>
      </c>
      <c r="BQ78" s="416">
        <v>0.104792</v>
      </c>
      <c r="BR78" s="416">
        <v>0.104792</v>
      </c>
      <c r="BS78" s="416">
        <v>0.104792</v>
      </c>
      <c r="BT78" s="416">
        <v>4.6772000000000001E-2</v>
      </c>
      <c r="BU78" s="416">
        <v>4.9327999999999997E-2</v>
      </c>
      <c r="BV78" s="416">
        <v>4.6037000000000002E-2</v>
      </c>
      <c r="BW78" s="416">
        <v>4.4374999999999998E-2</v>
      </c>
      <c r="BX78" s="416">
        <v>4.5622000000000003E-2</v>
      </c>
      <c r="BY78" s="416">
        <v>4.7230000000000001E-2</v>
      </c>
      <c r="BZ78" s="416">
        <v>4.7618000000000001E-2</v>
      </c>
      <c r="CA78" s="416">
        <v>4.9702000000000003E-2</v>
      </c>
      <c r="CB78" s="416">
        <v>0.104792</v>
      </c>
      <c r="CC78" s="416">
        <v>0.104792</v>
      </c>
      <c r="CD78" s="416">
        <v>0.104792</v>
      </c>
      <c r="CE78" s="416">
        <v>0.104792</v>
      </c>
      <c r="CF78" s="416">
        <v>4.6772000000000001E-2</v>
      </c>
      <c r="CG78" s="416">
        <v>4.9327999999999997E-2</v>
      </c>
      <c r="CH78" s="416">
        <v>4.6037000000000002E-2</v>
      </c>
      <c r="CJ78" s="259" t="s">
        <v>227</v>
      </c>
    </row>
    <row r="79" spans="1:88" x14ac:dyDescent="0.3">
      <c r="CJ79" s="259" t="s">
        <v>228</v>
      </c>
    </row>
    <row r="80" spans="1:88" x14ac:dyDescent="0.3">
      <c r="C80" s="428"/>
      <c r="D80" s="428"/>
      <c r="E80" s="428"/>
      <c r="F80" s="428"/>
      <c r="G80" s="428"/>
      <c r="H80" s="428"/>
      <c r="I80" s="428"/>
      <c r="J80" s="428"/>
      <c r="K80" s="428"/>
      <c r="L80" s="428"/>
      <c r="M80" s="428"/>
      <c r="N80" s="428"/>
      <c r="O80" s="428"/>
      <c r="P80" s="428"/>
      <c r="Q80" s="428"/>
      <c r="R80" s="428"/>
      <c r="S80" s="428"/>
      <c r="T80" s="428"/>
      <c r="U80" s="428"/>
      <c r="V80" s="428"/>
      <c r="W80" s="428"/>
      <c r="X80" s="428"/>
      <c r="Y80" s="428"/>
      <c r="Z80" s="428"/>
      <c r="AA80" s="428"/>
      <c r="AB80" s="428"/>
      <c r="AC80" s="428"/>
      <c r="AD80" s="428"/>
      <c r="AE80" s="428"/>
      <c r="AF80" s="428"/>
      <c r="AG80" s="428"/>
      <c r="AH80" s="428"/>
      <c r="AI80" s="428"/>
      <c r="AJ80" s="428"/>
      <c r="AK80" s="428"/>
      <c r="AL80" s="428"/>
      <c r="AM80" s="428"/>
      <c r="AN80" s="428"/>
      <c r="AO80" s="428"/>
      <c r="AP80" s="428"/>
      <c r="AQ80" s="428"/>
      <c r="AR80" s="428"/>
      <c r="AS80" s="428"/>
      <c r="AT80" s="428"/>
      <c r="AU80" s="428"/>
      <c r="AV80" s="428"/>
      <c r="AW80" s="428"/>
      <c r="AX80" s="428"/>
      <c r="AY80" s="428"/>
      <c r="AZ80" s="428"/>
      <c r="BA80" s="428"/>
      <c r="BB80" s="428"/>
      <c r="BC80" s="428"/>
      <c r="BD80" s="428"/>
      <c r="BE80" s="428"/>
      <c r="BF80" s="428"/>
      <c r="BG80" s="428"/>
      <c r="BH80" s="428"/>
      <c r="BI80" s="428"/>
      <c r="BJ80" s="428"/>
      <c r="BK80" s="428"/>
      <c r="BL80" s="428"/>
      <c r="BM80" s="428"/>
      <c r="BN80" s="428"/>
      <c r="BO80" s="428"/>
      <c r="BP80" s="428"/>
      <c r="BQ80" s="428"/>
      <c r="BR80" s="428"/>
      <c r="BS80" s="428"/>
      <c r="BT80" s="428"/>
      <c r="BU80" s="428"/>
      <c r="BV80" s="428"/>
      <c r="BW80" s="428"/>
      <c r="BX80" s="428"/>
      <c r="BY80" s="428"/>
      <c r="BZ80" s="428"/>
      <c r="CA80" s="428"/>
      <c r="CB80" s="428"/>
      <c r="CC80" s="428"/>
      <c r="CD80" s="428"/>
      <c r="CE80" s="428"/>
      <c r="CF80" s="428"/>
      <c r="CG80" s="428"/>
      <c r="CH80" s="428"/>
    </row>
    <row r="81" spans="3:86" x14ac:dyDescent="0.3">
      <c r="C81" s="428"/>
      <c r="D81" s="428"/>
      <c r="E81" s="428"/>
      <c r="F81" s="428"/>
      <c r="G81" s="428"/>
      <c r="H81" s="428"/>
      <c r="I81" s="428"/>
      <c r="J81" s="428"/>
      <c r="K81" s="428"/>
      <c r="L81" s="428"/>
      <c r="M81" s="428"/>
      <c r="N81" s="428"/>
      <c r="O81" s="428"/>
      <c r="P81" s="428"/>
      <c r="Q81" s="428"/>
      <c r="R81" s="428"/>
      <c r="S81" s="428"/>
      <c r="T81" s="428"/>
      <c r="U81" s="428"/>
      <c r="V81" s="428"/>
      <c r="W81" s="428"/>
      <c r="X81" s="428"/>
      <c r="Y81" s="428"/>
      <c r="Z81" s="428"/>
      <c r="AA81" s="428"/>
      <c r="AB81" s="428"/>
      <c r="AC81" s="428"/>
      <c r="AD81" s="428"/>
      <c r="AE81" s="428"/>
      <c r="AF81" s="428"/>
      <c r="AG81" s="428"/>
      <c r="AH81" s="428"/>
      <c r="AI81" s="428"/>
      <c r="AJ81" s="428"/>
      <c r="AK81" s="428"/>
      <c r="AL81" s="428"/>
      <c r="AM81" s="428"/>
      <c r="AN81" s="428"/>
      <c r="AO81" s="428"/>
      <c r="AP81" s="428"/>
      <c r="AQ81" s="428"/>
      <c r="AR81" s="428"/>
      <c r="AS81" s="428"/>
      <c r="AT81" s="428"/>
      <c r="AU81" s="428"/>
      <c r="AV81" s="428"/>
      <c r="AW81" s="428"/>
      <c r="AX81" s="428"/>
      <c r="AY81" s="428"/>
      <c r="AZ81" s="428"/>
      <c r="BA81" s="428"/>
      <c r="BB81" s="428"/>
      <c r="BC81" s="428"/>
      <c r="BD81" s="428"/>
      <c r="BE81" s="428"/>
      <c r="BF81" s="428"/>
      <c r="BG81" s="428"/>
      <c r="BH81" s="428"/>
      <c r="BI81" s="428"/>
      <c r="BJ81" s="428"/>
      <c r="BK81" s="428"/>
      <c r="BL81" s="428"/>
      <c r="BM81" s="428"/>
      <c r="BN81" s="428"/>
      <c r="BO81" s="428"/>
      <c r="BP81" s="428"/>
      <c r="BQ81" s="428"/>
      <c r="BR81" s="428"/>
      <c r="BS81" s="428"/>
      <c r="BT81" s="428"/>
      <c r="BU81" s="428"/>
      <c r="BV81" s="428"/>
      <c r="BW81" s="428"/>
      <c r="BX81" s="428"/>
      <c r="BY81" s="428"/>
      <c r="BZ81" s="428"/>
      <c r="CA81" s="428"/>
      <c r="CB81" s="428"/>
      <c r="CC81" s="428"/>
      <c r="CD81" s="428"/>
      <c r="CE81" s="428"/>
      <c r="CF81" s="428"/>
      <c r="CG81" s="428"/>
      <c r="CH81" s="428"/>
    </row>
    <row r="82" spans="3:86" x14ac:dyDescent="0.3">
      <c r="C82" s="428"/>
      <c r="D82" s="428"/>
      <c r="E82" s="428"/>
      <c r="F82" s="428"/>
      <c r="G82" s="428"/>
      <c r="H82" s="428"/>
      <c r="I82" s="428"/>
      <c r="J82" s="428"/>
      <c r="K82" s="428"/>
      <c r="L82" s="428"/>
      <c r="M82" s="428"/>
      <c r="N82" s="428"/>
      <c r="O82" s="428"/>
      <c r="P82" s="428"/>
      <c r="Q82" s="428"/>
      <c r="R82" s="428"/>
      <c r="S82" s="428"/>
      <c r="T82" s="428"/>
      <c r="U82" s="428"/>
      <c r="V82" s="428"/>
      <c r="W82" s="428"/>
      <c r="X82" s="428"/>
      <c r="Y82" s="428"/>
      <c r="Z82" s="428"/>
      <c r="AA82" s="428"/>
      <c r="AB82" s="428"/>
      <c r="AC82" s="428"/>
      <c r="AD82" s="428"/>
      <c r="AE82" s="428"/>
      <c r="AF82" s="428"/>
      <c r="AG82" s="428"/>
      <c r="AH82" s="428"/>
      <c r="AI82" s="428"/>
      <c r="AJ82" s="428"/>
      <c r="AK82" s="428"/>
      <c r="AL82" s="428"/>
      <c r="AM82" s="428"/>
      <c r="AN82" s="428"/>
      <c r="AO82" s="428"/>
      <c r="AP82" s="428"/>
      <c r="AQ82" s="428"/>
      <c r="AR82" s="428"/>
      <c r="AS82" s="428"/>
      <c r="AT82" s="428"/>
      <c r="AU82" s="428"/>
      <c r="AV82" s="428"/>
      <c r="AW82" s="428"/>
      <c r="AX82" s="428"/>
      <c r="AY82" s="428"/>
      <c r="AZ82" s="428"/>
      <c r="BA82" s="428"/>
      <c r="BB82" s="428"/>
      <c r="BC82" s="428"/>
      <c r="BD82" s="428"/>
      <c r="BE82" s="428"/>
      <c r="BF82" s="428"/>
      <c r="BG82" s="428"/>
      <c r="BH82" s="428"/>
      <c r="BI82" s="428"/>
      <c r="BJ82" s="428"/>
      <c r="BK82" s="428"/>
      <c r="BL82" s="428"/>
      <c r="BM82" s="428"/>
      <c r="BN82" s="428"/>
      <c r="BO82" s="428"/>
      <c r="BP82" s="428"/>
      <c r="BQ82" s="428"/>
      <c r="BR82" s="428"/>
      <c r="BS82" s="428"/>
      <c r="BT82" s="428"/>
      <c r="BU82" s="428"/>
      <c r="BV82" s="428"/>
      <c r="BW82" s="428"/>
      <c r="BX82" s="428"/>
      <c r="BY82" s="428"/>
      <c r="BZ82" s="428"/>
      <c r="CA82" s="428"/>
      <c r="CB82" s="428"/>
      <c r="CC82" s="428"/>
      <c r="CD82" s="428"/>
      <c r="CE82" s="428"/>
      <c r="CF82" s="428"/>
      <c r="CG82" s="428"/>
      <c r="CH82" s="428"/>
    </row>
    <row r="83" spans="3:86" x14ac:dyDescent="0.3">
      <c r="C83" s="428"/>
      <c r="D83" s="428"/>
      <c r="E83" s="428"/>
      <c r="F83" s="428"/>
      <c r="G83" s="428"/>
      <c r="H83" s="428"/>
      <c r="I83" s="428"/>
      <c r="J83" s="428"/>
      <c r="K83" s="428"/>
      <c r="L83" s="428"/>
      <c r="M83" s="428"/>
      <c r="N83" s="428"/>
      <c r="O83" s="428"/>
      <c r="P83" s="428"/>
      <c r="Q83" s="428"/>
      <c r="R83" s="428"/>
      <c r="S83" s="428"/>
      <c r="T83" s="428"/>
      <c r="U83" s="428"/>
      <c r="V83" s="428"/>
      <c r="W83" s="428"/>
      <c r="X83" s="428"/>
      <c r="Y83" s="428"/>
      <c r="Z83" s="428"/>
      <c r="AA83" s="428"/>
      <c r="AB83" s="428"/>
      <c r="AC83" s="428"/>
      <c r="AD83" s="428"/>
      <c r="AE83" s="428"/>
      <c r="AF83" s="428"/>
      <c r="AG83" s="428"/>
      <c r="AH83" s="428"/>
      <c r="AI83" s="428"/>
      <c r="AJ83" s="428"/>
      <c r="AK83" s="428"/>
      <c r="AL83" s="428"/>
      <c r="AM83" s="428"/>
      <c r="AN83" s="428"/>
      <c r="AO83" s="428"/>
      <c r="AP83" s="428"/>
      <c r="AQ83" s="428"/>
      <c r="AR83" s="428"/>
      <c r="AS83" s="428"/>
      <c r="AT83" s="428"/>
      <c r="AU83" s="428"/>
      <c r="AV83" s="428"/>
      <c r="AW83" s="428"/>
      <c r="AX83" s="428"/>
      <c r="AY83" s="428"/>
      <c r="AZ83" s="428"/>
      <c r="BA83" s="428"/>
      <c r="BB83" s="428"/>
      <c r="BC83" s="428"/>
      <c r="BD83" s="428"/>
      <c r="BE83" s="428"/>
      <c r="BF83" s="428"/>
      <c r="BG83" s="428"/>
      <c r="BH83" s="428"/>
      <c r="BI83" s="428"/>
      <c r="BJ83" s="428"/>
      <c r="BK83" s="428"/>
      <c r="BL83" s="428"/>
      <c r="BM83" s="428"/>
      <c r="BN83" s="428"/>
      <c r="BO83" s="428"/>
      <c r="BP83" s="428"/>
      <c r="BQ83" s="428"/>
      <c r="BR83" s="428"/>
      <c r="BS83" s="428"/>
      <c r="BT83" s="428"/>
      <c r="BU83" s="428"/>
      <c r="BV83" s="428"/>
      <c r="BW83" s="428"/>
      <c r="BX83" s="428"/>
      <c r="BY83" s="428"/>
      <c r="BZ83" s="428"/>
      <c r="CA83" s="428"/>
      <c r="CB83" s="428"/>
      <c r="CC83" s="428"/>
      <c r="CD83" s="428"/>
      <c r="CE83" s="428"/>
      <c r="CF83" s="428"/>
      <c r="CG83" s="428"/>
      <c r="CH83" s="428"/>
    </row>
    <row r="84" spans="3:86" x14ac:dyDescent="0.3">
      <c r="C84" s="428"/>
      <c r="D84" s="428"/>
      <c r="E84" s="428"/>
      <c r="F84" s="428"/>
      <c r="G84" s="428"/>
      <c r="H84" s="428"/>
      <c r="I84" s="428"/>
      <c r="J84" s="428"/>
      <c r="K84" s="428"/>
      <c r="L84" s="428"/>
      <c r="M84" s="428"/>
      <c r="N84" s="428"/>
      <c r="O84" s="428"/>
      <c r="P84" s="428"/>
      <c r="Q84" s="428"/>
      <c r="R84" s="428"/>
      <c r="S84" s="428"/>
      <c r="T84" s="428"/>
      <c r="U84" s="428"/>
      <c r="V84" s="428"/>
      <c r="W84" s="428"/>
      <c r="X84" s="428"/>
      <c r="Y84" s="428"/>
      <c r="Z84" s="428"/>
      <c r="AA84" s="428"/>
      <c r="AB84" s="428"/>
      <c r="AC84" s="428"/>
      <c r="AD84" s="428"/>
      <c r="AE84" s="428"/>
      <c r="AF84" s="428"/>
      <c r="AG84" s="428"/>
      <c r="AH84" s="428"/>
      <c r="AI84" s="428"/>
      <c r="AJ84" s="428"/>
      <c r="AK84" s="428"/>
      <c r="AL84" s="428"/>
      <c r="AM84" s="428"/>
      <c r="AN84" s="428"/>
      <c r="AO84" s="428"/>
      <c r="AP84" s="428"/>
      <c r="AQ84" s="428"/>
      <c r="AR84" s="428"/>
      <c r="AS84" s="428"/>
      <c r="AT84" s="428"/>
      <c r="AU84" s="428"/>
      <c r="AV84" s="428"/>
      <c r="AW84" s="428"/>
      <c r="AX84" s="428"/>
      <c r="AY84" s="428"/>
      <c r="AZ84" s="428"/>
      <c r="BA84" s="428"/>
      <c r="BB84" s="428"/>
      <c r="BC84" s="428"/>
      <c r="BD84" s="428"/>
      <c r="BE84" s="428"/>
      <c r="BF84" s="428"/>
      <c r="BG84" s="428"/>
      <c r="BH84" s="428"/>
      <c r="BI84" s="428"/>
      <c r="BJ84" s="428"/>
      <c r="BK84" s="428"/>
      <c r="BL84" s="428"/>
      <c r="BM84" s="428"/>
      <c r="BN84" s="428"/>
      <c r="BO84" s="428"/>
      <c r="BP84" s="428"/>
      <c r="BQ84" s="428"/>
      <c r="BR84" s="428"/>
      <c r="BS84" s="428"/>
      <c r="BT84" s="428"/>
      <c r="BU84" s="428"/>
      <c r="BV84" s="428"/>
      <c r="BW84" s="428"/>
      <c r="BX84" s="428"/>
      <c r="BY84" s="428"/>
      <c r="BZ84" s="428"/>
      <c r="CA84" s="428"/>
      <c r="CB84" s="428"/>
      <c r="CC84" s="428"/>
      <c r="CD84" s="428"/>
      <c r="CE84" s="428"/>
      <c r="CF84" s="428"/>
      <c r="CG84" s="428"/>
      <c r="CH84" s="428"/>
    </row>
    <row r="85" spans="3:86" x14ac:dyDescent="0.3">
      <c r="C85" s="428"/>
      <c r="D85" s="428"/>
      <c r="E85" s="428"/>
      <c r="F85" s="428"/>
      <c r="G85" s="428"/>
      <c r="H85" s="428"/>
      <c r="I85" s="428"/>
      <c r="J85" s="428"/>
      <c r="K85" s="428"/>
      <c r="L85" s="428"/>
      <c r="M85" s="428"/>
      <c r="N85" s="428"/>
      <c r="O85" s="428"/>
      <c r="P85" s="428"/>
      <c r="Q85" s="428"/>
      <c r="R85" s="428"/>
      <c r="S85" s="428"/>
      <c r="T85" s="428"/>
      <c r="U85" s="428"/>
      <c r="V85" s="428"/>
      <c r="W85" s="428"/>
      <c r="X85" s="428"/>
      <c r="Y85" s="428"/>
      <c r="Z85" s="428"/>
      <c r="AA85" s="428"/>
      <c r="AB85" s="428"/>
      <c r="AC85" s="428"/>
      <c r="AD85" s="428"/>
      <c r="AE85" s="428"/>
      <c r="AF85" s="428"/>
      <c r="AG85" s="428"/>
      <c r="AH85" s="428"/>
      <c r="AI85" s="428"/>
      <c r="AJ85" s="428"/>
      <c r="AK85" s="428"/>
      <c r="AL85" s="428"/>
      <c r="AM85" s="428"/>
      <c r="AN85" s="428"/>
      <c r="AO85" s="428"/>
      <c r="AP85" s="428"/>
      <c r="AQ85" s="428"/>
      <c r="AR85" s="428"/>
      <c r="AS85" s="428"/>
      <c r="AT85" s="428"/>
      <c r="AU85" s="428"/>
      <c r="AV85" s="428"/>
      <c r="AW85" s="428"/>
      <c r="AX85" s="428"/>
      <c r="AY85" s="428"/>
      <c r="AZ85" s="428"/>
      <c r="BA85" s="428"/>
      <c r="BB85" s="428"/>
      <c r="BC85" s="428"/>
      <c r="BD85" s="428"/>
      <c r="BE85" s="428"/>
      <c r="BF85" s="428"/>
      <c r="BG85" s="428"/>
      <c r="BH85" s="428"/>
      <c r="BI85" s="428"/>
      <c r="BJ85" s="428"/>
      <c r="BK85" s="428"/>
      <c r="BL85" s="428"/>
      <c r="BM85" s="428"/>
      <c r="BN85" s="428"/>
      <c r="BO85" s="428"/>
      <c r="BP85" s="428"/>
      <c r="BQ85" s="428"/>
      <c r="BR85" s="428"/>
      <c r="BS85" s="428"/>
      <c r="BT85" s="428"/>
      <c r="BU85" s="428"/>
      <c r="BV85" s="428"/>
      <c r="BW85" s="428"/>
      <c r="BX85" s="428"/>
      <c r="BY85" s="428"/>
      <c r="BZ85" s="428"/>
      <c r="CA85" s="428"/>
      <c r="CB85" s="428"/>
      <c r="CC85" s="428"/>
      <c r="CD85" s="428"/>
      <c r="CE85" s="428"/>
      <c r="CF85" s="428"/>
      <c r="CG85" s="428"/>
      <c r="CH85" s="428"/>
    </row>
    <row r="86" spans="3:86" x14ac:dyDescent="0.3">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c r="AI86" s="428"/>
      <c r="AJ86" s="428"/>
      <c r="AK86" s="428"/>
      <c r="AL86" s="428"/>
      <c r="AM86" s="428"/>
      <c r="AN86" s="428"/>
      <c r="AO86" s="428"/>
      <c r="AP86" s="428"/>
      <c r="AQ86" s="428"/>
      <c r="AR86" s="428"/>
      <c r="AS86" s="428"/>
      <c r="AT86" s="428"/>
      <c r="AU86" s="428"/>
      <c r="AV86" s="428"/>
      <c r="AW86" s="428"/>
      <c r="AX86" s="428"/>
      <c r="AY86" s="428"/>
      <c r="AZ86" s="428"/>
      <c r="BA86" s="428"/>
      <c r="BB86" s="428"/>
      <c r="BC86" s="428"/>
      <c r="BD86" s="428"/>
      <c r="BE86" s="428"/>
      <c r="BF86" s="428"/>
      <c r="BG86" s="428"/>
      <c r="BH86" s="428"/>
      <c r="BI86" s="428"/>
      <c r="BJ86" s="428"/>
      <c r="BK86" s="428"/>
      <c r="BL86" s="428"/>
      <c r="BM86" s="428"/>
      <c r="BN86" s="428"/>
      <c r="BO86" s="428"/>
      <c r="BP86" s="428"/>
      <c r="BQ86" s="428"/>
      <c r="BR86" s="428"/>
      <c r="BS86" s="428"/>
      <c r="BT86" s="428"/>
      <c r="BU86" s="428"/>
      <c r="BV86" s="428"/>
      <c r="BW86" s="428"/>
      <c r="BX86" s="428"/>
      <c r="BY86" s="428"/>
      <c r="BZ86" s="428"/>
      <c r="CA86" s="428"/>
      <c r="CB86" s="428"/>
      <c r="CC86" s="428"/>
      <c r="CD86" s="428"/>
      <c r="CE86" s="428"/>
      <c r="CF86" s="428"/>
      <c r="CG86" s="428"/>
      <c r="CH86" s="428"/>
    </row>
    <row r="87" spans="3:86" x14ac:dyDescent="0.3">
      <c r="C87" s="428"/>
      <c r="D87" s="428"/>
      <c r="E87" s="428"/>
      <c r="F87" s="428"/>
      <c r="G87" s="428"/>
      <c r="H87" s="428"/>
      <c r="I87" s="428"/>
      <c r="J87" s="428"/>
      <c r="K87" s="428"/>
      <c r="L87" s="428"/>
      <c r="M87" s="428"/>
      <c r="N87" s="428"/>
      <c r="O87" s="428"/>
      <c r="P87" s="428"/>
      <c r="Q87" s="428"/>
      <c r="R87" s="428"/>
      <c r="S87" s="428"/>
      <c r="T87" s="428"/>
      <c r="U87" s="428"/>
      <c r="V87" s="428"/>
      <c r="W87" s="428"/>
      <c r="X87" s="428"/>
      <c r="Y87" s="428"/>
      <c r="Z87" s="428"/>
      <c r="AA87" s="428"/>
      <c r="AB87" s="428"/>
      <c r="AC87" s="428"/>
      <c r="AD87" s="428"/>
      <c r="AE87" s="428"/>
      <c r="AF87" s="428"/>
      <c r="AG87" s="428"/>
      <c r="AH87" s="428"/>
      <c r="AI87" s="428"/>
      <c r="AJ87" s="428"/>
      <c r="AK87" s="428"/>
      <c r="AL87" s="428"/>
      <c r="AM87" s="428"/>
      <c r="AN87" s="428"/>
      <c r="AO87" s="428"/>
      <c r="AP87" s="428"/>
      <c r="AQ87" s="428"/>
      <c r="AR87" s="428"/>
      <c r="AS87" s="428"/>
      <c r="AT87" s="428"/>
      <c r="AU87" s="428"/>
      <c r="AV87" s="428"/>
      <c r="AW87" s="428"/>
      <c r="AX87" s="428"/>
      <c r="AY87" s="428"/>
      <c r="AZ87" s="428"/>
      <c r="BA87" s="428"/>
      <c r="BB87" s="428"/>
      <c r="BC87" s="428"/>
      <c r="BD87" s="428"/>
      <c r="BE87" s="428"/>
      <c r="BF87" s="428"/>
      <c r="BG87" s="428"/>
      <c r="BH87" s="428"/>
      <c r="BI87" s="428"/>
      <c r="BJ87" s="428"/>
      <c r="BK87" s="428"/>
      <c r="BL87" s="428"/>
      <c r="BM87" s="428"/>
      <c r="BN87" s="428"/>
      <c r="BO87" s="428"/>
      <c r="BP87" s="428"/>
      <c r="BQ87" s="428"/>
      <c r="BR87" s="428"/>
      <c r="BS87" s="428"/>
      <c r="BT87" s="428"/>
      <c r="BU87" s="428"/>
      <c r="BV87" s="428"/>
      <c r="BW87" s="428"/>
      <c r="BX87" s="428"/>
      <c r="BY87" s="428"/>
      <c r="BZ87" s="428"/>
      <c r="CA87" s="428"/>
      <c r="CB87" s="428"/>
      <c r="CC87" s="428"/>
      <c r="CD87" s="428"/>
      <c r="CE87" s="428"/>
      <c r="CF87" s="428"/>
      <c r="CG87" s="428"/>
      <c r="CH87" s="428"/>
    </row>
    <row r="88" spans="3:86" x14ac:dyDescent="0.3">
      <c r="C88" s="428"/>
      <c r="D88" s="428"/>
      <c r="E88" s="428"/>
      <c r="F88" s="428"/>
      <c r="G88" s="428"/>
      <c r="H88" s="428"/>
      <c r="I88" s="428"/>
      <c r="J88" s="428"/>
      <c r="K88" s="428"/>
      <c r="L88" s="428"/>
      <c r="M88" s="428"/>
      <c r="N88" s="428"/>
      <c r="O88" s="428"/>
      <c r="P88" s="428"/>
      <c r="Q88" s="428"/>
      <c r="R88" s="428"/>
      <c r="S88" s="428"/>
      <c r="T88" s="428"/>
      <c r="U88" s="428"/>
      <c r="V88" s="428"/>
      <c r="W88" s="428"/>
      <c r="X88" s="428"/>
      <c r="Y88" s="428"/>
      <c r="Z88" s="428"/>
      <c r="AA88" s="428"/>
      <c r="AB88" s="428"/>
      <c r="AC88" s="428"/>
      <c r="AD88" s="428"/>
      <c r="AE88" s="428"/>
      <c r="AF88" s="428"/>
      <c r="AG88" s="428"/>
      <c r="AH88" s="428"/>
      <c r="AI88" s="428"/>
      <c r="AJ88" s="428"/>
      <c r="AK88" s="428"/>
      <c r="AL88" s="428"/>
      <c r="AM88" s="428"/>
      <c r="AN88" s="428"/>
      <c r="AO88" s="428"/>
      <c r="AP88" s="428"/>
      <c r="AQ88" s="428"/>
      <c r="AR88" s="428"/>
      <c r="AS88" s="428"/>
      <c r="AT88" s="428"/>
      <c r="AU88" s="428"/>
      <c r="AV88" s="428"/>
      <c r="AW88" s="428"/>
      <c r="AX88" s="428"/>
      <c r="AY88" s="428"/>
      <c r="AZ88" s="428"/>
      <c r="BA88" s="428"/>
      <c r="BB88" s="428"/>
      <c r="BC88" s="428"/>
      <c r="BD88" s="428"/>
      <c r="BE88" s="428"/>
      <c r="BF88" s="428"/>
      <c r="BG88" s="428"/>
      <c r="BH88" s="428"/>
      <c r="BI88" s="428"/>
      <c r="BJ88" s="428"/>
      <c r="BK88" s="428"/>
      <c r="BL88" s="428"/>
      <c r="BM88" s="428"/>
      <c r="BN88" s="428"/>
      <c r="BO88" s="428"/>
      <c r="BP88" s="428"/>
      <c r="BQ88" s="428"/>
      <c r="BR88" s="428"/>
      <c r="BS88" s="428"/>
      <c r="BT88" s="428"/>
      <c r="BU88" s="428"/>
      <c r="BV88" s="428"/>
      <c r="BW88" s="428"/>
      <c r="BX88" s="428"/>
      <c r="BY88" s="428"/>
      <c r="BZ88" s="428"/>
      <c r="CA88" s="428"/>
      <c r="CB88" s="428"/>
      <c r="CC88" s="428"/>
      <c r="CD88" s="428"/>
      <c r="CE88" s="428"/>
      <c r="CF88" s="428"/>
      <c r="CG88" s="428"/>
      <c r="CH88" s="428"/>
    </row>
    <row r="89" spans="3:86" x14ac:dyDescent="0.3">
      <c r="C89" s="428"/>
      <c r="D89" s="428"/>
      <c r="E89" s="428"/>
      <c r="F89" s="428"/>
      <c r="G89" s="428"/>
      <c r="H89" s="428"/>
      <c r="I89" s="428"/>
      <c r="J89" s="428"/>
      <c r="K89" s="428"/>
      <c r="L89" s="428"/>
      <c r="M89" s="428"/>
      <c r="N89" s="428"/>
      <c r="O89" s="428"/>
      <c r="P89" s="428"/>
      <c r="Q89" s="428"/>
      <c r="R89" s="428"/>
      <c r="S89" s="428"/>
      <c r="T89" s="428"/>
      <c r="U89" s="428"/>
      <c r="V89" s="428"/>
      <c r="W89" s="428"/>
      <c r="X89" s="428"/>
      <c r="Y89" s="428"/>
      <c r="Z89" s="428"/>
      <c r="AA89" s="428"/>
      <c r="AB89" s="428"/>
      <c r="AC89" s="428"/>
      <c r="AD89" s="428"/>
      <c r="AE89" s="428"/>
      <c r="AF89" s="428"/>
      <c r="AG89" s="428"/>
      <c r="AH89" s="428"/>
      <c r="AI89" s="428"/>
      <c r="AJ89" s="428"/>
      <c r="AK89" s="428"/>
      <c r="AL89" s="428"/>
      <c r="AM89" s="428"/>
      <c r="AN89" s="428"/>
      <c r="AO89" s="428"/>
      <c r="AP89" s="428"/>
      <c r="AQ89" s="428"/>
      <c r="AR89" s="428"/>
      <c r="AS89" s="428"/>
      <c r="AT89" s="428"/>
      <c r="AU89" s="428"/>
      <c r="AV89" s="428"/>
      <c r="AW89" s="428"/>
      <c r="AX89" s="428"/>
      <c r="AY89" s="428"/>
      <c r="AZ89" s="428"/>
      <c r="BA89" s="428"/>
      <c r="BB89" s="428"/>
      <c r="BC89" s="428"/>
      <c r="BD89" s="428"/>
      <c r="BE89" s="428"/>
      <c r="BF89" s="428"/>
      <c r="BG89" s="428"/>
      <c r="BH89" s="428"/>
      <c r="BI89" s="428"/>
      <c r="BJ89" s="428"/>
      <c r="BK89" s="428"/>
      <c r="BL89" s="428"/>
      <c r="BM89" s="428"/>
      <c r="BN89" s="428"/>
      <c r="BO89" s="428"/>
      <c r="BP89" s="428"/>
      <c r="BQ89" s="428"/>
      <c r="BR89" s="428"/>
      <c r="BS89" s="428"/>
      <c r="BT89" s="428"/>
      <c r="BU89" s="428"/>
      <c r="BV89" s="428"/>
      <c r="BW89" s="428"/>
      <c r="BX89" s="428"/>
      <c r="BY89" s="428"/>
      <c r="BZ89" s="428"/>
      <c r="CA89" s="428"/>
      <c r="CB89" s="428"/>
      <c r="CC89" s="428"/>
      <c r="CD89" s="428"/>
      <c r="CE89" s="428"/>
      <c r="CF89" s="428"/>
      <c r="CG89" s="428"/>
      <c r="CH89" s="428"/>
    </row>
    <row r="90" spans="3:86" x14ac:dyDescent="0.3">
      <c r="C90" s="428"/>
      <c r="D90" s="428"/>
      <c r="E90" s="428"/>
      <c r="F90" s="428"/>
      <c r="G90" s="428"/>
      <c r="H90" s="428"/>
      <c r="I90" s="428"/>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c r="BA90" s="428"/>
      <c r="BB90" s="428"/>
      <c r="BC90" s="428"/>
      <c r="BD90" s="428"/>
      <c r="BE90" s="428"/>
      <c r="BF90" s="428"/>
      <c r="BG90" s="428"/>
      <c r="BH90" s="428"/>
      <c r="BI90" s="428"/>
      <c r="BJ90" s="428"/>
      <c r="BK90" s="428"/>
      <c r="BL90" s="428"/>
      <c r="BM90" s="428"/>
      <c r="BN90" s="428"/>
      <c r="BO90" s="428"/>
      <c r="BP90" s="428"/>
      <c r="BQ90" s="428"/>
      <c r="BR90" s="428"/>
      <c r="BS90" s="428"/>
      <c r="BT90" s="428"/>
      <c r="BU90" s="428"/>
      <c r="BV90" s="428"/>
      <c r="BW90" s="428"/>
      <c r="BX90" s="428"/>
      <c r="BY90" s="428"/>
      <c r="BZ90" s="428"/>
      <c r="CA90" s="428"/>
      <c r="CB90" s="428"/>
      <c r="CC90" s="428"/>
      <c r="CD90" s="428"/>
      <c r="CE90" s="428"/>
      <c r="CF90" s="428"/>
      <c r="CG90" s="428"/>
      <c r="CH90" s="428"/>
    </row>
    <row r="96" spans="3:86" x14ac:dyDescent="0.3">
      <c r="J96" s="5"/>
    </row>
    <row r="97" spans="4:4" x14ac:dyDescent="0.3">
      <c r="D97" s="6"/>
    </row>
  </sheetData>
  <mergeCells count="6">
    <mergeCell ref="B77:B78"/>
    <mergeCell ref="A4:A16"/>
    <mergeCell ref="A19:A31"/>
    <mergeCell ref="A34:A46"/>
    <mergeCell ref="A49:A62"/>
    <mergeCell ref="A65:A7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59999389629810485"/>
  </sheetPr>
  <dimension ref="A1:CJ112"/>
  <sheetViews>
    <sheetView zoomScale="80" zoomScaleNormal="80" workbookViewId="0">
      <selection activeCell="O48" sqref="O48"/>
    </sheetView>
  </sheetViews>
  <sheetFormatPr defaultRowHeight="14.4" x14ac:dyDescent="0.3"/>
  <cols>
    <col min="1" max="1" width="10.5546875" customWidth="1"/>
    <col min="2" max="2" width="24.77734375" customWidth="1"/>
    <col min="3" max="11" width="14.44140625" customWidth="1"/>
    <col min="12" max="16" width="14.21875" bestFit="1" customWidth="1"/>
    <col min="17" max="84" width="14.21875" customWidth="1"/>
    <col min="85" max="86" width="14.21875" bestFit="1"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6" t="s">
        <v>206</v>
      </c>
      <c r="C2" s="89">
        <f>' 1M - RES'!C2</f>
        <v>0.85</v>
      </c>
      <c r="D2" s="89">
        <f>C2</f>
        <v>0.85</v>
      </c>
      <c r="E2" s="152">
        <f t="shared" ref="E2:BP2" si="0">D2</f>
        <v>0.85</v>
      </c>
      <c r="F2" s="156">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x14ac:dyDescent="0.3">
      <c r="A4" s="635" t="s">
        <v>208</v>
      </c>
      <c r="B4" s="18" t="s">
        <v>209</v>
      </c>
      <c r="C4" s="309">
        <v>43831</v>
      </c>
      <c r="D4" s="309">
        <v>43862</v>
      </c>
      <c r="E4" s="309">
        <v>43891</v>
      </c>
      <c r="F4" s="309">
        <v>43922</v>
      </c>
      <c r="G4" s="309">
        <v>43952</v>
      </c>
      <c r="H4" s="309">
        <v>43983</v>
      </c>
      <c r="I4" s="309">
        <v>44013</v>
      </c>
      <c r="J4" s="309">
        <v>44044</v>
      </c>
      <c r="K4" s="309">
        <v>44075</v>
      </c>
      <c r="L4" s="309">
        <v>44105</v>
      </c>
      <c r="M4" s="309">
        <v>44136</v>
      </c>
      <c r="N4" s="309">
        <v>44166</v>
      </c>
      <c r="O4" s="309">
        <v>44197</v>
      </c>
      <c r="P4" s="309">
        <v>44228</v>
      </c>
      <c r="Q4" s="309">
        <v>44256</v>
      </c>
      <c r="R4" s="309">
        <v>44287</v>
      </c>
      <c r="S4" s="309">
        <v>44317</v>
      </c>
      <c r="T4" s="309">
        <v>44348</v>
      </c>
      <c r="U4" s="309">
        <v>44378</v>
      </c>
      <c r="V4" s="309">
        <v>44409</v>
      </c>
      <c r="W4" s="309">
        <v>44440</v>
      </c>
      <c r="X4" s="309">
        <v>44470</v>
      </c>
      <c r="Y4" s="309">
        <v>44501</v>
      </c>
      <c r="Z4" s="309">
        <v>44531</v>
      </c>
      <c r="AA4" s="309">
        <v>44562</v>
      </c>
      <c r="AB4" s="309">
        <v>44593</v>
      </c>
      <c r="AC4" s="309">
        <v>44621</v>
      </c>
      <c r="AD4" s="309">
        <v>44652</v>
      </c>
      <c r="AE4" s="309">
        <v>44682</v>
      </c>
      <c r="AF4" s="309">
        <v>44713</v>
      </c>
      <c r="AG4" s="309">
        <v>44743</v>
      </c>
      <c r="AH4" s="309">
        <v>44774</v>
      </c>
      <c r="AI4" s="309">
        <v>44805</v>
      </c>
      <c r="AJ4" s="309">
        <v>44835</v>
      </c>
      <c r="AK4" s="309">
        <v>44866</v>
      </c>
      <c r="AL4" s="309">
        <v>44896</v>
      </c>
      <c r="AM4" s="309">
        <v>44927</v>
      </c>
      <c r="AN4" s="309">
        <v>44958</v>
      </c>
      <c r="AO4" s="309">
        <v>44986</v>
      </c>
      <c r="AP4" s="309">
        <v>45017</v>
      </c>
      <c r="AQ4" s="309">
        <v>45047</v>
      </c>
      <c r="AR4" s="309">
        <v>45078</v>
      </c>
      <c r="AS4" s="309">
        <v>45108</v>
      </c>
      <c r="AT4" s="309">
        <v>45139</v>
      </c>
      <c r="AU4" s="309">
        <v>45170</v>
      </c>
      <c r="AV4" s="309">
        <v>45200</v>
      </c>
      <c r="AW4" s="309">
        <v>45231</v>
      </c>
      <c r="AX4" s="309">
        <v>45261</v>
      </c>
      <c r="AY4" s="309">
        <v>45292</v>
      </c>
      <c r="AZ4" s="309">
        <v>45323</v>
      </c>
      <c r="BA4" s="309">
        <v>45352</v>
      </c>
      <c r="BB4" s="309">
        <v>45383</v>
      </c>
      <c r="BC4" s="309">
        <v>45413</v>
      </c>
      <c r="BD4" s="309">
        <v>45444</v>
      </c>
      <c r="BE4" s="309">
        <v>45474</v>
      </c>
      <c r="BF4" s="309">
        <v>45505</v>
      </c>
      <c r="BG4" s="309">
        <v>45536</v>
      </c>
      <c r="BH4" s="309">
        <v>45566</v>
      </c>
      <c r="BI4" s="309">
        <v>45597</v>
      </c>
      <c r="BJ4" s="309">
        <v>45627</v>
      </c>
      <c r="BK4" s="309">
        <v>45658</v>
      </c>
      <c r="BL4" s="309">
        <v>45689</v>
      </c>
      <c r="BM4" s="309">
        <v>45717</v>
      </c>
      <c r="BN4" s="309">
        <v>45748</v>
      </c>
      <c r="BO4" s="309">
        <v>45778</v>
      </c>
      <c r="BP4" s="309">
        <v>45809</v>
      </c>
      <c r="BQ4" s="309">
        <v>45839</v>
      </c>
      <c r="BR4" s="309">
        <v>45870</v>
      </c>
      <c r="BS4" s="309">
        <v>45901</v>
      </c>
      <c r="BT4" s="309">
        <v>45931</v>
      </c>
      <c r="BU4" s="309">
        <v>45962</v>
      </c>
      <c r="BV4" s="309">
        <v>45992</v>
      </c>
      <c r="BW4" s="309">
        <v>46023</v>
      </c>
      <c r="BX4" s="309">
        <v>46054</v>
      </c>
      <c r="BY4" s="309">
        <v>46082</v>
      </c>
      <c r="BZ4" s="309">
        <v>46113</v>
      </c>
      <c r="CA4" s="309">
        <v>46143</v>
      </c>
      <c r="CB4" s="309">
        <v>46174</v>
      </c>
      <c r="CC4" s="309">
        <v>46204</v>
      </c>
      <c r="CD4" s="309">
        <v>46235</v>
      </c>
      <c r="CE4" s="309">
        <v>46266</v>
      </c>
      <c r="CF4" s="309">
        <v>46296</v>
      </c>
      <c r="CG4" s="309">
        <v>46327</v>
      </c>
      <c r="CH4" s="310">
        <v>46357</v>
      </c>
    </row>
    <row r="5" spans="1:88" ht="15" customHeight="1" x14ac:dyDescent="0.3">
      <c r="A5" s="636"/>
      <c r="B5" s="11" t="s">
        <v>229</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19413</v>
      </c>
      <c r="N5" s="3">
        <f>'BIZ kWh ENTRY'!N164</f>
        <v>0</v>
      </c>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67"/>
    </row>
    <row r="6" spans="1:88" x14ac:dyDescent="0.3">
      <c r="A6" s="636"/>
      <c r="B6" s="13" t="s">
        <v>128</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67"/>
    </row>
    <row r="7" spans="1:88" x14ac:dyDescent="0.3">
      <c r="A7" s="636"/>
      <c r="B7" s="11" t="s">
        <v>230</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67"/>
    </row>
    <row r="8" spans="1:88" x14ac:dyDescent="0.3">
      <c r="A8" s="636"/>
      <c r="B8" s="11" t="s">
        <v>129</v>
      </c>
      <c r="C8" s="3">
        <f>'BIZ kWh ENTRY'!C167</f>
        <v>4106</v>
      </c>
      <c r="D8" s="3">
        <f>'BIZ kWh ENTRY'!D167</f>
        <v>2464</v>
      </c>
      <c r="E8" s="3">
        <f>'BIZ kWh ENTRY'!E167</f>
        <v>3442</v>
      </c>
      <c r="F8" s="3">
        <f>'BIZ kWh ENTRY'!F167</f>
        <v>17966</v>
      </c>
      <c r="G8" s="3">
        <f>'BIZ kWh ENTRY'!G167</f>
        <v>23445</v>
      </c>
      <c r="H8" s="3">
        <f>'BIZ kWh ENTRY'!H167</f>
        <v>5726</v>
      </c>
      <c r="I8" s="3">
        <f>'BIZ kWh ENTRY'!I167</f>
        <v>1638</v>
      </c>
      <c r="J8" s="3">
        <f>'BIZ kWh ENTRY'!J167</f>
        <v>4695</v>
      </c>
      <c r="K8" s="3">
        <f>'BIZ kWh ENTRY'!K167</f>
        <v>27833</v>
      </c>
      <c r="L8" s="3">
        <f>'BIZ kWh ENTRY'!L167</f>
        <v>34800</v>
      </c>
      <c r="M8" s="3">
        <f>'BIZ kWh ENTRY'!M167</f>
        <v>36955</v>
      </c>
      <c r="N8" s="3">
        <f>'BIZ kWh ENTRY'!N167</f>
        <v>245802</v>
      </c>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67"/>
    </row>
    <row r="9" spans="1:88" x14ac:dyDescent="0.3">
      <c r="A9" s="636"/>
      <c r="B9" s="13" t="s">
        <v>231</v>
      </c>
      <c r="C9" s="3">
        <f>'BIZ kWh ENTRY'!C168</f>
        <v>0</v>
      </c>
      <c r="D9" s="3">
        <f>'BIZ kWh ENTRY'!D168</f>
        <v>2502.4</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128365.89</v>
      </c>
      <c r="N9" s="3">
        <f>'BIZ kWh ENTRY'!N168</f>
        <v>202126</v>
      </c>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67"/>
    </row>
    <row r="10" spans="1:88" x14ac:dyDescent="0.3">
      <c r="A10" s="636"/>
      <c r="B10" s="11" t="s">
        <v>131</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0</v>
      </c>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67"/>
    </row>
    <row r="11" spans="1:88" x14ac:dyDescent="0.3">
      <c r="A11" s="636"/>
      <c r="B11" s="11" t="s">
        <v>132</v>
      </c>
      <c r="C11" s="3">
        <f>'BIZ kWh ENTRY'!C170</f>
        <v>0</v>
      </c>
      <c r="D11" s="3">
        <f>'BIZ kWh ENTRY'!D170</f>
        <v>0</v>
      </c>
      <c r="E11" s="3">
        <f>'BIZ kWh ENTRY'!E170</f>
        <v>4927</v>
      </c>
      <c r="F11" s="3">
        <f>'BIZ kWh ENTRY'!F170</f>
        <v>191521</v>
      </c>
      <c r="G11" s="3">
        <f>'BIZ kWh ENTRY'!G170</f>
        <v>3530</v>
      </c>
      <c r="H11" s="3">
        <f>'BIZ kWh ENTRY'!H170</f>
        <v>0</v>
      </c>
      <c r="I11" s="3">
        <f>'BIZ kWh ENTRY'!I170</f>
        <v>1027</v>
      </c>
      <c r="J11" s="3">
        <f>'BIZ kWh ENTRY'!J170</f>
        <v>0</v>
      </c>
      <c r="K11" s="3">
        <f>'BIZ kWh ENTRY'!K170</f>
        <v>9034</v>
      </c>
      <c r="L11" s="3">
        <f>'BIZ kWh ENTRY'!L170</f>
        <v>292624</v>
      </c>
      <c r="M11" s="3">
        <f>'BIZ kWh ENTRY'!M170</f>
        <v>518017</v>
      </c>
      <c r="N11" s="3">
        <f>'BIZ kWh ENTRY'!N170</f>
        <v>3655446</v>
      </c>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67"/>
    </row>
    <row r="12" spans="1:88" x14ac:dyDescent="0.3">
      <c r="A12" s="636"/>
      <c r="B12" s="11" t="s">
        <v>133</v>
      </c>
      <c r="C12" s="3">
        <f>'BIZ kWh ENTRY'!C171</f>
        <v>860189</v>
      </c>
      <c r="D12" s="3">
        <f>'BIZ kWh ENTRY'!D171</f>
        <v>1055641.63632</v>
      </c>
      <c r="E12" s="3">
        <f>'BIZ kWh ENTRY'!E171</f>
        <v>1060521</v>
      </c>
      <c r="F12" s="3">
        <f>'BIZ kWh ENTRY'!F171</f>
        <v>2912614</v>
      </c>
      <c r="G12" s="3">
        <f>'BIZ kWh ENTRY'!G171</f>
        <v>1868051</v>
      </c>
      <c r="H12" s="3">
        <f>'BIZ kWh ENTRY'!H171</f>
        <v>1646986</v>
      </c>
      <c r="I12" s="3">
        <f>'BIZ kWh ENTRY'!I171</f>
        <v>2367405.6800000002</v>
      </c>
      <c r="J12" s="3">
        <f>'BIZ kWh ENTRY'!J171</f>
        <v>1230014.24</v>
      </c>
      <c r="K12" s="3">
        <f>'BIZ kWh ENTRY'!K171</f>
        <v>1791020</v>
      </c>
      <c r="L12" s="3">
        <f>'BIZ kWh ENTRY'!L171</f>
        <v>1909159.5</v>
      </c>
      <c r="M12" s="3">
        <f>'BIZ kWh ENTRY'!M171</f>
        <v>2174387.67</v>
      </c>
      <c r="N12" s="3">
        <f>'BIZ kWh ENTRY'!N171</f>
        <v>9343403.9100000001</v>
      </c>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67"/>
    </row>
    <row r="13" spans="1:88" x14ac:dyDescent="0.3">
      <c r="A13" s="636"/>
      <c r="B13" s="11" t="s">
        <v>134</v>
      </c>
      <c r="C13" s="3">
        <f>'BIZ kWh ENTRY'!C172</f>
        <v>0</v>
      </c>
      <c r="D13" s="3">
        <f>'BIZ kWh ENTRY'!D172</f>
        <v>0</v>
      </c>
      <c r="E13" s="3">
        <f>'BIZ kWh ENTRY'!E172</f>
        <v>0</v>
      </c>
      <c r="F13" s="3">
        <f>'BIZ kWh ENTRY'!F172</f>
        <v>0</v>
      </c>
      <c r="G13" s="3">
        <f>'BIZ kWh ENTRY'!G172</f>
        <v>0</v>
      </c>
      <c r="H13" s="3">
        <f>'BIZ kWh ENTRY'!H172</f>
        <v>0</v>
      </c>
      <c r="I13" s="3">
        <f>'BIZ kWh ENTRY'!I172</f>
        <v>69764.759999999995</v>
      </c>
      <c r="J13" s="3">
        <f>'BIZ kWh ENTRY'!J172</f>
        <v>0</v>
      </c>
      <c r="K13" s="3">
        <f>'BIZ kWh ENTRY'!K172</f>
        <v>0</v>
      </c>
      <c r="L13" s="3">
        <f>'BIZ kWh ENTRY'!L172</f>
        <v>0</v>
      </c>
      <c r="M13" s="3">
        <f>'BIZ kWh ENTRY'!M172</f>
        <v>62476.32</v>
      </c>
      <c r="N13" s="3">
        <f>'BIZ kWh ENTRY'!N172</f>
        <v>0</v>
      </c>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67"/>
    </row>
    <row r="14" spans="1:88" x14ac:dyDescent="0.3">
      <c r="A14" s="636"/>
      <c r="B14" s="11" t="s">
        <v>232</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67"/>
    </row>
    <row r="15" spans="1:88" x14ac:dyDescent="0.3">
      <c r="A15" s="636"/>
      <c r="B15" s="11" t="s">
        <v>233</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67"/>
    </row>
    <row r="16" spans="1:88" x14ac:dyDescent="0.3">
      <c r="A16" s="636"/>
      <c r="B16" s="11" t="s">
        <v>136</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11556</v>
      </c>
      <c r="K16" s="3">
        <f>'BIZ kWh ENTRY'!K175</f>
        <v>2635</v>
      </c>
      <c r="L16" s="3">
        <f>'BIZ kWh ENTRY'!L175</f>
        <v>0</v>
      </c>
      <c r="M16" s="3">
        <f>'BIZ kWh ENTRY'!M175</f>
        <v>5778</v>
      </c>
      <c r="N16" s="3">
        <f>'BIZ kWh ENTRY'!N175</f>
        <v>380</v>
      </c>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67"/>
    </row>
    <row r="17" spans="1:86" x14ac:dyDescent="0.3">
      <c r="A17" s="636"/>
      <c r="B17" s="11" t="s">
        <v>137</v>
      </c>
      <c r="C17" s="3">
        <f>'BIZ kWh ENTRY'!C176</f>
        <v>0</v>
      </c>
      <c r="D17" s="3">
        <f>'BIZ kWh ENTRY'!D176</f>
        <v>0</v>
      </c>
      <c r="E17" s="3">
        <f>'BIZ kWh ENTRY'!E176</f>
        <v>21156</v>
      </c>
      <c r="F17" s="3">
        <f>'BIZ kWh ENTRY'!F176</f>
        <v>0</v>
      </c>
      <c r="G17" s="3">
        <f>'BIZ kWh ENTRY'!G176</f>
        <v>0</v>
      </c>
      <c r="H17" s="3">
        <f>'BIZ kWh ENTRY'!H176</f>
        <v>0</v>
      </c>
      <c r="I17" s="3">
        <f>'BIZ kWh ENTRY'!I176</f>
        <v>0</v>
      </c>
      <c r="J17" s="3">
        <f>'BIZ kWh ENTRY'!J176</f>
        <v>0</v>
      </c>
      <c r="K17" s="3">
        <f>'BIZ kWh ENTRY'!K176</f>
        <v>21156</v>
      </c>
      <c r="L17" s="3">
        <f>'BIZ kWh ENTRY'!L176</f>
        <v>0</v>
      </c>
      <c r="M17" s="3">
        <f>'BIZ kWh ENTRY'!M176</f>
        <v>0</v>
      </c>
      <c r="N17" s="3">
        <f>'BIZ kWh ENTRY'!N176</f>
        <v>21156</v>
      </c>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67"/>
    </row>
    <row r="18" spans="1:86" x14ac:dyDescent="0.3">
      <c r="A18" s="636"/>
      <c r="B18" s="11" t="s">
        <v>234</v>
      </c>
      <c r="C18" s="3"/>
      <c r="D18" s="3"/>
      <c r="E18" s="311"/>
      <c r="F18" s="311"/>
      <c r="G18" s="311"/>
      <c r="H18" s="311"/>
      <c r="I18" s="311"/>
      <c r="J18" s="311"/>
      <c r="K18" s="311"/>
      <c r="L18" s="311"/>
      <c r="M18" s="311"/>
      <c r="N18" s="311"/>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67"/>
    </row>
    <row r="19" spans="1:86" ht="15" thickBot="1" x14ac:dyDescent="0.35">
      <c r="A19" s="637"/>
      <c r="B19" s="312" t="str">
        <f>' 1M - RES'!B16</f>
        <v>Monthly kWh</v>
      </c>
      <c r="C19" s="313">
        <f>SUM(C5:C18)</f>
        <v>864295</v>
      </c>
      <c r="D19" s="313">
        <f t="shared" ref="D19:BO19" si="2">SUM(D5:D18)</f>
        <v>1060608.03632</v>
      </c>
      <c r="E19" s="313">
        <f t="shared" si="2"/>
        <v>1090046</v>
      </c>
      <c r="F19" s="313">
        <f t="shared" si="2"/>
        <v>3122101</v>
      </c>
      <c r="G19" s="313">
        <f t="shared" si="2"/>
        <v>1895026</v>
      </c>
      <c r="H19" s="313">
        <f t="shared" si="2"/>
        <v>1652712</v>
      </c>
      <c r="I19" s="313">
        <f t="shared" si="2"/>
        <v>2439835.44</v>
      </c>
      <c r="J19" s="313">
        <f t="shared" si="2"/>
        <v>1246265.24</v>
      </c>
      <c r="K19" s="313">
        <f t="shared" si="2"/>
        <v>1851678</v>
      </c>
      <c r="L19" s="313">
        <f t="shared" si="2"/>
        <v>2236583.5</v>
      </c>
      <c r="M19" s="313">
        <f t="shared" si="2"/>
        <v>2945392.88</v>
      </c>
      <c r="N19" s="313">
        <f t="shared" si="2"/>
        <v>13468313.91</v>
      </c>
      <c r="O19" s="314">
        <f t="shared" si="2"/>
        <v>0</v>
      </c>
      <c r="P19" s="314">
        <f t="shared" si="2"/>
        <v>0</v>
      </c>
      <c r="Q19" s="314">
        <f t="shared" si="2"/>
        <v>0</v>
      </c>
      <c r="R19" s="314">
        <f t="shared" si="2"/>
        <v>0</v>
      </c>
      <c r="S19" s="314">
        <f t="shared" si="2"/>
        <v>0</v>
      </c>
      <c r="T19" s="314">
        <f t="shared" si="2"/>
        <v>0</v>
      </c>
      <c r="U19" s="314">
        <f t="shared" si="2"/>
        <v>0</v>
      </c>
      <c r="V19" s="314">
        <f t="shared" si="2"/>
        <v>0</v>
      </c>
      <c r="W19" s="314">
        <f t="shared" si="2"/>
        <v>0</v>
      </c>
      <c r="X19" s="314">
        <f t="shared" si="2"/>
        <v>0</v>
      </c>
      <c r="Y19" s="314">
        <f t="shared" si="2"/>
        <v>0</v>
      </c>
      <c r="Z19" s="314">
        <f t="shared" si="2"/>
        <v>0</v>
      </c>
      <c r="AA19" s="314">
        <f t="shared" si="2"/>
        <v>0</v>
      </c>
      <c r="AB19" s="314">
        <f t="shared" si="2"/>
        <v>0</v>
      </c>
      <c r="AC19" s="314">
        <f t="shared" si="2"/>
        <v>0</v>
      </c>
      <c r="AD19" s="314">
        <f t="shared" si="2"/>
        <v>0</v>
      </c>
      <c r="AE19" s="314">
        <f t="shared" si="2"/>
        <v>0</v>
      </c>
      <c r="AF19" s="314">
        <f t="shared" si="2"/>
        <v>0</v>
      </c>
      <c r="AG19" s="314">
        <f t="shared" si="2"/>
        <v>0</v>
      </c>
      <c r="AH19" s="314">
        <f t="shared" si="2"/>
        <v>0</v>
      </c>
      <c r="AI19" s="314">
        <f t="shared" si="2"/>
        <v>0</v>
      </c>
      <c r="AJ19" s="314">
        <f t="shared" si="2"/>
        <v>0</v>
      </c>
      <c r="AK19" s="314">
        <f t="shared" si="2"/>
        <v>0</v>
      </c>
      <c r="AL19" s="314">
        <f t="shared" si="2"/>
        <v>0</v>
      </c>
      <c r="AM19" s="314">
        <f t="shared" si="2"/>
        <v>0</v>
      </c>
      <c r="AN19" s="314">
        <f t="shared" si="2"/>
        <v>0</v>
      </c>
      <c r="AO19" s="314">
        <f t="shared" si="2"/>
        <v>0</v>
      </c>
      <c r="AP19" s="314">
        <f t="shared" si="2"/>
        <v>0</v>
      </c>
      <c r="AQ19" s="314">
        <f t="shared" si="2"/>
        <v>0</v>
      </c>
      <c r="AR19" s="314">
        <f t="shared" si="2"/>
        <v>0</v>
      </c>
      <c r="AS19" s="314">
        <f t="shared" si="2"/>
        <v>0</v>
      </c>
      <c r="AT19" s="314">
        <f t="shared" si="2"/>
        <v>0</v>
      </c>
      <c r="AU19" s="314">
        <f t="shared" si="2"/>
        <v>0</v>
      </c>
      <c r="AV19" s="314">
        <f t="shared" si="2"/>
        <v>0</v>
      </c>
      <c r="AW19" s="314">
        <f t="shared" si="2"/>
        <v>0</v>
      </c>
      <c r="AX19" s="314">
        <f t="shared" si="2"/>
        <v>0</v>
      </c>
      <c r="AY19" s="314">
        <f t="shared" si="2"/>
        <v>0</v>
      </c>
      <c r="AZ19" s="314">
        <f t="shared" si="2"/>
        <v>0</v>
      </c>
      <c r="BA19" s="314">
        <f t="shared" si="2"/>
        <v>0</v>
      </c>
      <c r="BB19" s="314">
        <f t="shared" si="2"/>
        <v>0</v>
      </c>
      <c r="BC19" s="314">
        <f t="shared" si="2"/>
        <v>0</v>
      </c>
      <c r="BD19" s="314">
        <f t="shared" si="2"/>
        <v>0</v>
      </c>
      <c r="BE19" s="314">
        <f t="shared" si="2"/>
        <v>0</v>
      </c>
      <c r="BF19" s="314">
        <f t="shared" si="2"/>
        <v>0</v>
      </c>
      <c r="BG19" s="314">
        <f t="shared" si="2"/>
        <v>0</v>
      </c>
      <c r="BH19" s="314">
        <f t="shared" si="2"/>
        <v>0</v>
      </c>
      <c r="BI19" s="314">
        <f t="shared" si="2"/>
        <v>0</v>
      </c>
      <c r="BJ19" s="314">
        <f t="shared" si="2"/>
        <v>0</v>
      </c>
      <c r="BK19" s="314">
        <f t="shared" si="2"/>
        <v>0</v>
      </c>
      <c r="BL19" s="314">
        <f t="shared" si="2"/>
        <v>0</v>
      </c>
      <c r="BM19" s="314">
        <f t="shared" si="2"/>
        <v>0</v>
      </c>
      <c r="BN19" s="314">
        <f t="shared" si="2"/>
        <v>0</v>
      </c>
      <c r="BO19" s="314">
        <f t="shared" si="2"/>
        <v>0</v>
      </c>
      <c r="BP19" s="314">
        <f t="shared" ref="BP19:CH19" si="3">SUM(BP5:BP18)</f>
        <v>0</v>
      </c>
      <c r="BQ19" s="314">
        <f t="shared" si="3"/>
        <v>0</v>
      </c>
      <c r="BR19" s="314">
        <f t="shared" si="3"/>
        <v>0</v>
      </c>
      <c r="BS19" s="314">
        <f t="shared" si="3"/>
        <v>0</v>
      </c>
      <c r="BT19" s="314">
        <f t="shared" si="3"/>
        <v>0</v>
      </c>
      <c r="BU19" s="314">
        <f t="shared" si="3"/>
        <v>0</v>
      </c>
      <c r="BV19" s="314">
        <f t="shared" si="3"/>
        <v>0</v>
      </c>
      <c r="BW19" s="314">
        <f t="shared" si="3"/>
        <v>0</v>
      </c>
      <c r="BX19" s="314">
        <f t="shared" si="3"/>
        <v>0</v>
      </c>
      <c r="BY19" s="314">
        <f t="shared" si="3"/>
        <v>0</v>
      </c>
      <c r="BZ19" s="314">
        <f t="shared" si="3"/>
        <v>0</v>
      </c>
      <c r="CA19" s="314">
        <f t="shared" si="3"/>
        <v>0</v>
      </c>
      <c r="CB19" s="314">
        <f t="shared" si="3"/>
        <v>0</v>
      </c>
      <c r="CC19" s="314">
        <f t="shared" si="3"/>
        <v>0</v>
      </c>
      <c r="CD19" s="314">
        <f t="shared" si="3"/>
        <v>0</v>
      </c>
      <c r="CE19" s="314">
        <f t="shared" si="3"/>
        <v>0</v>
      </c>
      <c r="CF19" s="314">
        <f t="shared" si="3"/>
        <v>0</v>
      </c>
      <c r="CG19" s="314">
        <f t="shared" si="3"/>
        <v>0</v>
      </c>
      <c r="CH19" s="315">
        <f t="shared" si="3"/>
        <v>0</v>
      </c>
    </row>
    <row r="20" spans="1:86" s="49" customFormat="1" x14ac:dyDescent="0.3">
      <c r="A20" s="346"/>
      <c r="B20" s="347"/>
      <c r="C20" s="9"/>
      <c r="D20" s="347"/>
      <c r="E20" s="9"/>
      <c r="F20" s="347"/>
      <c r="G20" s="347"/>
      <c r="H20" s="9"/>
      <c r="I20" s="347"/>
      <c r="J20" s="347"/>
      <c r="K20" s="9"/>
      <c r="L20" s="347"/>
      <c r="M20" s="347"/>
      <c r="N20" s="9"/>
      <c r="O20" s="347"/>
      <c r="P20" s="539"/>
      <c r="Q20" s="9"/>
      <c r="R20" s="347"/>
      <c r="S20" s="347"/>
      <c r="T20" s="9"/>
      <c r="U20" s="347"/>
      <c r="V20" s="347"/>
      <c r="W20" s="9"/>
      <c r="X20" s="347"/>
      <c r="Y20" s="347"/>
      <c r="Z20" s="9"/>
      <c r="AA20" s="347"/>
      <c r="AB20" s="347"/>
      <c r="AC20" s="9"/>
      <c r="AD20" s="347"/>
      <c r="AE20" s="347"/>
      <c r="AF20" s="9"/>
      <c r="AG20" s="347"/>
      <c r="AH20" s="347"/>
      <c r="AI20" s="9"/>
      <c r="AJ20" s="347"/>
      <c r="AK20" s="347"/>
      <c r="AL20" s="9"/>
      <c r="AM20" s="347"/>
      <c r="AN20" s="347"/>
      <c r="AO20" s="9"/>
      <c r="AP20" s="347"/>
      <c r="AQ20" s="347"/>
      <c r="AR20" s="9"/>
      <c r="AS20" s="347"/>
      <c r="AT20" s="347"/>
      <c r="AU20" s="9"/>
      <c r="AV20" s="347"/>
      <c r="AW20" s="347"/>
      <c r="AX20" s="9"/>
      <c r="AY20" s="347"/>
      <c r="AZ20" s="347"/>
      <c r="BA20" s="9"/>
      <c r="BB20" s="347"/>
      <c r="BC20" s="347"/>
      <c r="BD20" s="9"/>
      <c r="BE20" s="347"/>
      <c r="BF20" s="347"/>
      <c r="BG20" s="9"/>
      <c r="BH20" s="347"/>
      <c r="BI20" s="347"/>
      <c r="BJ20" s="9"/>
      <c r="BK20" s="347"/>
      <c r="BL20" s="347"/>
      <c r="BM20" s="9"/>
      <c r="BN20" s="347"/>
      <c r="BO20" s="347"/>
      <c r="BP20" s="9"/>
      <c r="BQ20" s="347"/>
      <c r="BR20" s="347"/>
      <c r="BS20" s="9"/>
      <c r="BT20" s="347"/>
      <c r="BU20" s="347"/>
      <c r="BV20" s="9"/>
      <c r="BW20" s="347"/>
      <c r="BX20" s="347"/>
      <c r="BY20" s="9"/>
      <c r="BZ20" s="347"/>
      <c r="CA20" s="347"/>
      <c r="CB20" s="9"/>
      <c r="CC20" s="347"/>
      <c r="CD20" s="347"/>
      <c r="CE20" s="9"/>
      <c r="CF20" s="347"/>
      <c r="CG20" s="347"/>
      <c r="CH20" s="9"/>
    </row>
    <row r="21" spans="1:86" s="49" customFormat="1" ht="15" thickBot="1" x14ac:dyDescent="0.35">
      <c r="C21" s="348"/>
      <c r="D21" s="160"/>
      <c r="E21" s="348"/>
      <c r="F21" s="160"/>
      <c r="G21" s="160"/>
      <c r="H21" s="348"/>
      <c r="I21" s="160"/>
      <c r="J21" s="160"/>
      <c r="K21" s="348"/>
      <c r="L21" s="160"/>
      <c r="M21" s="160"/>
      <c r="N21" s="348"/>
      <c r="O21" s="160"/>
      <c r="P21" s="160"/>
      <c r="Q21" s="348"/>
      <c r="R21" s="160"/>
      <c r="S21" s="160"/>
      <c r="T21" s="348"/>
      <c r="U21" s="160"/>
      <c r="V21" s="160"/>
      <c r="W21" s="348"/>
      <c r="X21" s="160"/>
      <c r="Y21" s="160"/>
      <c r="Z21" s="348"/>
      <c r="AA21" s="160"/>
      <c r="AB21" s="160"/>
      <c r="AC21" s="348"/>
      <c r="AD21" s="160"/>
      <c r="AE21" s="160"/>
      <c r="AF21" s="348"/>
      <c r="AG21" s="160"/>
      <c r="AH21" s="160"/>
      <c r="AI21" s="348"/>
      <c r="AJ21" s="160"/>
      <c r="AK21" s="160"/>
      <c r="AL21" s="348"/>
      <c r="AM21" s="160"/>
      <c r="AN21" s="160"/>
      <c r="AO21" s="348"/>
      <c r="AP21" s="160"/>
      <c r="AQ21" s="160"/>
      <c r="AR21" s="348"/>
      <c r="AS21" s="160"/>
      <c r="AT21" s="160"/>
      <c r="AU21" s="348"/>
      <c r="AV21" s="160"/>
      <c r="AW21" s="160"/>
      <c r="AX21" s="348"/>
      <c r="AY21" s="160"/>
      <c r="AZ21" s="160"/>
      <c r="BA21" s="348"/>
      <c r="BB21" s="160"/>
      <c r="BC21" s="160"/>
      <c r="BD21" s="348"/>
      <c r="BE21" s="160"/>
      <c r="BF21" s="160"/>
      <c r="BG21" s="348"/>
      <c r="BH21" s="160"/>
      <c r="BI21" s="160"/>
      <c r="BJ21" s="348"/>
      <c r="BK21" s="160"/>
      <c r="BL21" s="160"/>
      <c r="BM21" s="348"/>
      <c r="BN21" s="160"/>
      <c r="BO21" s="160"/>
      <c r="BP21" s="348"/>
      <c r="BQ21" s="160"/>
      <c r="BR21" s="160"/>
      <c r="BS21" s="348"/>
      <c r="BT21" s="160"/>
      <c r="BU21" s="160"/>
      <c r="BV21" s="348"/>
      <c r="BW21" s="160"/>
      <c r="BX21" s="160"/>
      <c r="BY21" s="348"/>
      <c r="BZ21" s="160"/>
      <c r="CA21" s="160"/>
      <c r="CB21" s="348"/>
      <c r="CC21" s="160"/>
      <c r="CD21" s="160"/>
      <c r="CE21" s="348"/>
      <c r="CF21" s="160"/>
      <c r="CG21" s="160"/>
      <c r="CH21" s="348"/>
    </row>
    <row r="22" spans="1:86" ht="15.6" x14ac:dyDescent="0.3">
      <c r="A22" s="638" t="s">
        <v>213</v>
      </c>
      <c r="B22" s="18" t="s">
        <v>209</v>
      </c>
      <c r="C22" s="309">
        <v>43831</v>
      </c>
      <c r="D22" s="309">
        <v>43862</v>
      </c>
      <c r="E22" s="309">
        <v>43891</v>
      </c>
      <c r="F22" s="309">
        <v>43922</v>
      </c>
      <c r="G22" s="309">
        <v>43952</v>
      </c>
      <c r="H22" s="309">
        <v>43983</v>
      </c>
      <c r="I22" s="309">
        <v>44013</v>
      </c>
      <c r="J22" s="309">
        <v>44044</v>
      </c>
      <c r="K22" s="309">
        <v>44075</v>
      </c>
      <c r="L22" s="309">
        <v>44105</v>
      </c>
      <c r="M22" s="309">
        <v>44136</v>
      </c>
      <c r="N22" s="309">
        <v>44166</v>
      </c>
      <c r="O22" s="309">
        <v>44197</v>
      </c>
      <c r="P22" s="309">
        <v>44228</v>
      </c>
      <c r="Q22" s="309">
        <v>44256</v>
      </c>
      <c r="R22" s="309">
        <v>44287</v>
      </c>
      <c r="S22" s="309">
        <v>44317</v>
      </c>
      <c r="T22" s="309">
        <v>44348</v>
      </c>
      <c r="U22" s="309">
        <v>44378</v>
      </c>
      <c r="V22" s="309">
        <v>44409</v>
      </c>
      <c r="W22" s="309">
        <v>44440</v>
      </c>
      <c r="X22" s="309">
        <v>44470</v>
      </c>
      <c r="Y22" s="309">
        <v>44501</v>
      </c>
      <c r="Z22" s="309">
        <v>44531</v>
      </c>
      <c r="AA22" s="309">
        <v>44562</v>
      </c>
      <c r="AB22" s="309">
        <v>44593</v>
      </c>
      <c r="AC22" s="309">
        <v>44621</v>
      </c>
      <c r="AD22" s="309">
        <v>44652</v>
      </c>
      <c r="AE22" s="309">
        <v>44682</v>
      </c>
      <c r="AF22" s="309">
        <v>44713</v>
      </c>
      <c r="AG22" s="309">
        <v>44743</v>
      </c>
      <c r="AH22" s="309">
        <v>44774</v>
      </c>
      <c r="AI22" s="309">
        <v>44805</v>
      </c>
      <c r="AJ22" s="309">
        <v>44835</v>
      </c>
      <c r="AK22" s="309">
        <v>44866</v>
      </c>
      <c r="AL22" s="309">
        <v>44896</v>
      </c>
      <c r="AM22" s="309">
        <v>44927</v>
      </c>
      <c r="AN22" s="309">
        <v>44958</v>
      </c>
      <c r="AO22" s="309">
        <v>44986</v>
      </c>
      <c r="AP22" s="309">
        <v>45017</v>
      </c>
      <c r="AQ22" s="309">
        <v>45047</v>
      </c>
      <c r="AR22" s="309">
        <v>45078</v>
      </c>
      <c r="AS22" s="309">
        <v>45108</v>
      </c>
      <c r="AT22" s="309">
        <v>45139</v>
      </c>
      <c r="AU22" s="309">
        <v>45170</v>
      </c>
      <c r="AV22" s="309">
        <v>45200</v>
      </c>
      <c r="AW22" s="309">
        <v>45231</v>
      </c>
      <c r="AX22" s="309">
        <v>45261</v>
      </c>
      <c r="AY22" s="309">
        <v>45292</v>
      </c>
      <c r="AZ22" s="309">
        <v>45323</v>
      </c>
      <c r="BA22" s="309">
        <v>45352</v>
      </c>
      <c r="BB22" s="309">
        <v>45383</v>
      </c>
      <c r="BC22" s="309">
        <v>45413</v>
      </c>
      <c r="BD22" s="309">
        <v>45444</v>
      </c>
      <c r="BE22" s="309">
        <v>45474</v>
      </c>
      <c r="BF22" s="309">
        <v>45505</v>
      </c>
      <c r="BG22" s="309">
        <v>45536</v>
      </c>
      <c r="BH22" s="309">
        <v>45566</v>
      </c>
      <c r="BI22" s="309">
        <v>45597</v>
      </c>
      <c r="BJ22" s="309">
        <v>45627</v>
      </c>
      <c r="BK22" s="309">
        <v>45658</v>
      </c>
      <c r="BL22" s="309">
        <v>45689</v>
      </c>
      <c r="BM22" s="309">
        <v>45717</v>
      </c>
      <c r="BN22" s="309">
        <v>45748</v>
      </c>
      <c r="BO22" s="309">
        <v>45778</v>
      </c>
      <c r="BP22" s="309">
        <v>45809</v>
      </c>
      <c r="BQ22" s="309">
        <v>45839</v>
      </c>
      <c r="BR22" s="309">
        <v>45870</v>
      </c>
      <c r="BS22" s="309">
        <v>45901</v>
      </c>
      <c r="BT22" s="309">
        <v>45931</v>
      </c>
      <c r="BU22" s="309">
        <v>45962</v>
      </c>
      <c r="BV22" s="309">
        <v>45992</v>
      </c>
      <c r="BW22" s="309">
        <v>46023</v>
      </c>
      <c r="BX22" s="309">
        <v>46054</v>
      </c>
      <c r="BY22" s="309">
        <v>46082</v>
      </c>
      <c r="BZ22" s="309">
        <v>46113</v>
      </c>
      <c r="CA22" s="309">
        <v>46143</v>
      </c>
      <c r="CB22" s="309">
        <v>46174</v>
      </c>
      <c r="CC22" s="309">
        <v>46204</v>
      </c>
      <c r="CD22" s="309">
        <v>46235</v>
      </c>
      <c r="CE22" s="309">
        <v>46266</v>
      </c>
      <c r="CF22" s="309">
        <v>46296</v>
      </c>
      <c r="CG22" s="309">
        <v>46327</v>
      </c>
      <c r="CH22" s="310">
        <v>46357</v>
      </c>
    </row>
    <row r="23" spans="1:86" ht="15" customHeight="1" x14ac:dyDescent="0.3">
      <c r="A23" s="639"/>
      <c r="B23" s="11" t="str">
        <f t="shared" ref="B23:C37" si="4">B5</f>
        <v>Air Comp</v>
      </c>
      <c r="C23" s="3">
        <f>C5</f>
        <v>0</v>
      </c>
      <c r="D23" s="3">
        <f>IF(SUM($C$19:$N$19)=0,0,C23+D5)</f>
        <v>0</v>
      </c>
      <c r="E23" s="3">
        <f t="shared" ref="E23:BP24" si="5">IF(SUM($C$19:$N$19)=0,0,D23+E5)</f>
        <v>0</v>
      </c>
      <c r="F23" s="3">
        <f t="shared" si="5"/>
        <v>0</v>
      </c>
      <c r="G23" s="3">
        <f t="shared" si="5"/>
        <v>0</v>
      </c>
      <c r="H23" s="3">
        <f t="shared" si="5"/>
        <v>0</v>
      </c>
      <c r="I23" s="3">
        <f t="shared" si="5"/>
        <v>0</v>
      </c>
      <c r="J23" s="3">
        <f t="shared" si="5"/>
        <v>0</v>
      </c>
      <c r="K23" s="3">
        <f t="shared" si="5"/>
        <v>0</v>
      </c>
      <c r="L23" s="3">
        <f t="shared" si="5"/>
        <v>0</v>
      </c>
      <c r="M23" s="3">
        <f t="shared" si="5"/>
        <v>19413</v>
      </c>
      <c r="N23" s="3">
        <f t="shared" si="5"/>
        <v>19413</v>
      </c>
      <c r="O23" s="3">
        <f t="shared" si="5"/>
        <v>19413</v>
      </c>
      <c r="P23" s="3">
        <f t="shared" si="5"/>
        <v>19413</v>
      </c>
      <c r="Q23" s="3">
        <f t="shared" si="5"/>
        <v>19413</v>
      </c>
      <c r="R23" s="3">
        <f t="shared" si="5"/>
        <v>19413</v>
      </c>
      <c r="S23" s="3">
        <f t="shared" si="5"/>
        <v>19413</v>
      </c>
      <c r="T23" s="3">
        <f t="shared" si="5"/>
        <v>19413</v>
      </c>
      <c r="U23" s="3">
        <f t="shared" si="5"/>
        <v>19413</v>
      </c>
      <c r="V23" s="3">
        <f t="shared" si="5"/>
        <v>19413</v>
      </c>
      <c r="W23" s="3">
        <f t="shared" si="5"/>
        <v>19413</v>
      </c>
      <c r="X23" s="3">
        <f t="shared" si="5"/>
        <v>19413</v>
      </c>
      <c r="Y23" s="3">
        <f t="shared" si="5"/>
        <v>19413</v>
      </c>
      <c r="Z23" s="3">
        <f t="shared" si="5"/>
        <v>19413</v>
      </c>
      <c r="AA23" s="3">
        <f t="shared" si="5"/>
        <v>19413</v>
      </c>
      <c r="AB23" s="3">
        <f t="shared" si="5"/>
        <v>19413</v>
      </c>
      <c r="AC23" s="3">
        <f t="shared" si="5"/>
        <v>19413</v>
      </c>
      <c r="AD23" s="3">
        <f t="shared" si="5"/>
        <v>19413</v>
      </c>
      <c r="AE23" s="3">
        <f t="shared" si="5"/>
        <v>19413</v>
      </c>
      <c r="AF23" s="3">
        <f t="shared" si="5"/>
        <v>19413</v>
      </c>
      <c r="AG23" s="3">
        <f t="shared" si="5"/>
        <v>19413</v>
      </c>
      <c r="AH23" s="3">
        <f t="shared" si="5"/>
        <v>19413</v>
      </c>
      <c r="AI23" s="3">
        <f t="shared" si="5"/>
        <v>19413</v>
      </c>
      <c r="AJ23" s="3">
        <f t="shared" si="5"/>
        <v>19413</v>
      </c>
      <c r="AK23" s="3">
        <f t="shared" si="5"/>
        <v>19413</v>
      </c>
      <c r="AL23" s="3">
        <f t="shared" si="5"/>
        <v>19413</v>
      </c>
      <c r="AM23" s="3">
        <f t="shared" si="5"/>
        <v>19413</v>
      </c>
      <c r="AN23" s="3">
        <f t="shared" si="5"/>
        <v>19413</v>
      </c>
      <c r="AO23" s="3">
        <f t="shared" si="5"/>
        <v>19413</v>
      </c>
      <c r="AP23" s="3">
        <f t="shared" si="5"/>
        <v>19413</v>
      </c>
      <c r="AQ23" s="3">
        <f t="shared" si="5"/>
        <v>19413</v>
      </c>
      <c r="AR23" s="3">
        <f t="shared" si="5"/>
        <v>19413</v>
      </c>
      <c r="AS23" s="3">
        <f t="shared" si="5"/>
        <v>19413</v>
      </c>
      <c r="AT23" s="3">
        <f t="shared" si="5"/>
        <v>19413</v>
      </c>
      <c r="AU23" s="3">
        <f t="shared" si="5"/>
        <v>19413</v>
      </c>
      <c r="AV23" s="3">
        <f t="shared" si="5"/>
        <v>19413</v>
      </c>
      <c r="AW23" s="3">
        <f t="shared" si="5"/>
        <v>19413</v>
      </c>
      <c r="AX23" s="3">
        <f t="shared" si="5"/>
        <v>19413</v>
      </c>
      <c r="AY23" s="3">
        <f t="shared" si="5"/>
        <v>19413</v>
      </c>
      <c r="AZ23" s="3">
        <f t="shared" si="5"/>
        <v>19413</v>
      </c>
      <c r="BA23" s="3">
        <f t="shared" si="5"/>
        <v>19413</v>
      </c>
      <c r="BB23" s="3">
        <f t="shared" si="5"/>
        <v>19413</v>
      </c>
      <c r="BC23" s="3">
        <f t="shared" si="5"/>
        <v>19413</v>
      </c>
      <c r="BD23" s="3">
        <f t="shared" si="5"/>
        <v>19413</v>
      </c>
      <c r="BE23" s="3">
        <f t="shared" si="5"/>
        <v>19413</v>
      </c>
      <c r="BF23" s="3">
        <f t="shared" si="5"/>
        <v>19413</v>
      </c>
      <c r="BG23" s="3">
        <f t="shared" si="5"/>
        <v>19413</v>
      </c>
      <c r="BH23" s="3">
        <f t="shared" si="5"/>
        <v>19413</v>
      </c>
      <c r="BI23" s="3">
        <f t="shared" si="5"/>
        <v>19413</v>
      </c>
      <c r="BJ23" s="3">
        <f t="shared" si="5"/>
        <v>19413</v>
      </c>
      <c r="BK23" s="3">
        <f t="shared" si="5"/>
        <v>19413</v>
      </c>
      <c r="BL23" s="3">
        <f t="shared" si="5"/>
        <v>19413</v>
      </c>
      <c r="BM23" s="3">
        <f t="shared" si="5"/>
        <v>19413</v>
      </c>
      <c r="BN23" s="3">
        <f t="shared" si="5"/>
        <v>19413</v>
      </c>
      <c r="BO23" s="3">
        <f t="shared" si="5"/>
        <v>19413</v>
      </c>
      <c r="BP23" s="3">
        <f t="shared" si="5"/>
        <v>19413</v>
      </c>
      <c r="BQ23" s="3">
        <f t="shared" ref="BQ23:CH27" si="6">IF(SUM($C$19:$N$19)=0,0,BP23+BQ5)</f>
        <v>19413</v>
      </c>
      <c r="BR23" s="3">
        <f t="shared" si="6"/>
        <v>19413</v>
      </c>
      <c r="BS23" s="3">
        <f t="shared" si="6"/>
        <v>19413</v>
      </c>
      <c r="BT23" s="3">
        <f t="shared" si="6"/>
        <v>19413</v>
      </c>
      <c r="BU23" s="3">
        <f t="shared" si="6"/>
        <v>19413</v>
      </c>
      <c r="BV23" s="3">
        <f t="shared" si="6"/>
        <v>19413</v>
      </c>
      <c r="BW23" s="3">
        <f t="shared" si="6"/>
        <v>19413</v>
      </c>
      <c r="BX23" s="3">
        <f t="shared" si="6"/>
        <v>19413</v>
      </c>
      <c r="BY23" s="3">
        <f t="shared" si="6"/>
        <v>19413</v>
      </c>
      <c r="BZ23" s="3">
        <f t="shared" si="6"/>
        <v>19413</v>
      </c>
      <c r="CA23" s="3">
        <f t="shared" si="6"/>
        <v>19413</v>
      </c>
      <c r="CB23" s="3">
        <f t="shared" si="6"/>
        <v>19413</v>
      </c>
      <c r="CC23" s="3">
        <f t="shared" si="6"/>
        <v>19413</v>
      </c>
      <c r="CD23" s="3">
        <f t="shared" si="6"/>
        <v>19413</v>
      </c>
      <c r="CE23" s="3">
        <f t="shared" si="6"/>
        <v>19413</v>
      </c>
      <c r="CF23" s="3">
        <f t="shared" si="6"/>
        <v>19413</v>
      </c>
      <c r="CG23" s="3">
        <f t="shared" si="6"/>
        <v>19413</v>
      </c>
      <c r="CH23" s="12">
        <f t="shared" si="6"/>
        <v>19413</v>
      </c>
    </row>
    <row r="24" spans="1:86" x14ac:dyDescent="0.3">
      <c r="A24" s="639"/>
      <c r="B24" s="13" t="str">
        <f t="shared" si="4"/>
        <v>Building Shell</v>
      </c>
      <c r="C24" s="3">
        <f t="shared" si="4"/>
        <v>0</v>
      </c>
      <c r="D24" s="3">
        <f t="shared" ref="D24:S35" si="7">IF(SUM($C$19:$N$19)=0,0,C24+D6)</f>
        <v>0</v>
      </c>
      <c r="E24" s="3">
        <f t="shared" si="7"/>
        <v>0</v>
      </c>
      <c r="F24" s="3">
        <f t="shared" si="7"/>
        <v>0</v>
      </c>
      <c r="G24" s="3">
        <f t="shared" si="7"/>
        <v>0</v>
      </c>
      <c r="H24" s="3">
        <f t="shared" si="7"/>
        <v>0</v>
      </c>
      <c r="I24" s="3">
        <f t="shared" si="7"/>
        <v>0</v>
      </c>
      <c r="J24" s="3">
        <f t="shared" si="7"/>
        <v>0</v>
      </c>
      <c r="K24" s="3">
        <f t="shared" si="7"/>
        <v>0</v>
      </c>
      <c r="L24" s="3">
        <f t="shared" si="7"/>
        <v>0</v>
      </c>
      <c r="M24" s="3">
        <f t="shared" si="7"/>
        <v>0</v>
      </c>
      <c r="N24" s="3">
        <f t="shared" si="7"/>
        <v>0</v>
      </c>
      <c r="O24" s="3">
        <f t="shared" si="7"/>
        <v>0</v>
      </c>
      <c r="P24" s="3">
        <f t="shared" si="7"/>
        <v>0</v>
      </c>
      <c r="Q24" s="3">
        <f t="shared" si="7"/>
        <v>0</v>
      </c>
      <c r="R24" s="3">
        <f t="shared" si="7"/>
        <v>0</v>
      </c>
      <c r="S24" s="3">
        <f t="shared" si="7"/>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c r="AZ24" s="3">
        <f t="shared" si="5"/>
        <v>0</v>
      </c>
      <c r="BA24" s="3">
        <f t="shared" si="5"/>
        <v>0</v>
      </c>
      <c r="BB24" s="3">
        <f t="shared" si="5"/>
        <v>0</v>
      </c>
      <c r="BC24" s="3">
        <f t="shared" si="5"/>
        <v>0</v>
      </c>
      <c r="BD24" s="3">
        <f t="shared" si="5"/>
        <v>0</v>
      </c>
      <c r="BE24" s="3">
        <f t="shared" si="5"/>
        <v>0</v>
      </c>
      <c r="BF24" s="3">
        <f t="shared" si="5"/>
        <v>0</v>
      </c>
      <c r="BG24" s="3">
        <f t="shared" si="5"/>
        <v>0</v>
      </c>
      <c r="BH24" s="3">
        <f t="shared" si="5"/>
        <v>0</v>
      </c>
      <c r="BI24" s="3">
        <f t="shared" si="5"/>
        <v>0</v>
      </c>
      <c r="BJ24" s="3">
        <f t="shared" si="5"/>
        <v>0</v>
      </c>
      <c r="BK24" s="3">
        <f t="shared" si="5"/>
        <v>0</v>
      </c>
      <c r="BL24" s="3">
        <f t="shared" si="5"/>
        <v>0</v>
      </c>
      <c r="BM24" s="3">
        <f t="shared" si="5"/>
        <v>0</v>
      </c>
      <c r="BN24" s="3">
        <f t="shared" si="5"/>
        <v>0</v>
      </c>
      <c r="BO24" s="3">
        <f t="shared" si="5"/>
        <v>0</v>
      </c>
      <c r="BP24" s="3">
        <f t="shared" si="5"/>
        <v>0</v>
      </c>
      <c r="BQ24" s="3">
        <f t="shared" si="6"/>
        <v>0</v>
      </c>
      <c r="BR24" s="3">
        <f t="shared" si="6"/>
        <v>0</v>
      </c>
      <c r="BS24" s="3">
        <f t="shared" si="6"/>
        <v>0</v>
      </c>
      <c r="BT24" s="3">
        <f t="shared" si="6"/>
        <v>0</v>
      </c>
      <c r="BU24" s="3">
        <f t="shared" si="6"/>
        <v>0</v>
      </c>
      <c r="BV24" s="3">
        <f t="shared" si="6"/>
        <v>0</v>
      </c>
      <c r="BW24" s="3">
        <f t="shared" si="6"/>
        <v>0</v>
      </c>
      <c r="BX24" s="3">
        <f t="shared" si="6"/>
        <v>0</v>
      </c>
      <c r="BY24" s="3">
        <f t="shared" si="6"/>
        <v>0</v>
      </c>
      <c r="BZ24" s="3">
        <f t="shared" si="6"/>
        <v>0</v>
      </c>
      <c r="CA24" s="3">
        <f t="shared" si="6"/>
        <v>0</v>
      </c>
      <c r="CB24" s="3">
        <f t="shared" si="6"/>
        <v>0</v>
      </c>
      <c r="CC24" s="3">
        <f t="shared" si="6"/>
        <v>0</v>
      </c>
      <c r="CD24" s="3">
        <f t="shared" si="6"/>
        <v>0</v>
      </c>
      <c r="CE24" s="3">
        <f t="shared" si="6"/>
        <v>0</v>
      </c>
      <c r="CF24" s="3">
        <f t="shared" si="6"/>
        <v>0</v>
      </c>
      <c r="CG24" s="3">
        <f t="shared" si="6"/>
        <v>0</v>
      </c>
      <c r="CH24" s="12">
        <f t="shared" si="6"/>
        <v>0</v>
      </c>
    </row>
    <row r="25" spans="1:86" x14ac:dyDescent="0.3">
      <c r="A25" s="639"/>
      <c r="B25" s="11" t="str">
        <f t="shared" si="4"/>
        <v>Cooking</v>
      </c>
      <c r="C25" s="3">
        <f t="shared" si="4"/>
        <v>0</v>
      </c>
      <c r="D25" s="3">
        <f t="shared" si="7"/>
        <v>0</v>
      </c>
      <c r="E25" s="3">
        <f t="shared" ref="E25:BP28" si="8">IF(SUM($C$19:$N$19)=0,0,D25+E7)</f>
        <v>0</v>
      </c>
      <c r="F25" s="3">
        <f t="shared" si="8"/>
        <v>0</v>
      </c>
      <c r="G25" s="3">
        <f t="shared" si="8"/>
        <v>0</v>
      </c>
      <c r="H25" s="3">
        <f t="shared" si="8"/>
        <v>0</v>
      </c>
      <c r="I25" s="3">
        <f t="shared" si="8"/>
        <v>0</v>
      </c>
      <c r="J25" s="3">
        <f t="shared" si="8"/>
        <v>0</v>
      </c>
      <c r="K25" s="3">
        <f t="shared" si="8"/>
        <v>0</v>
      </c>
      <c r="L25" s="3">
        <f t="shared" si="8"/>
        <v>0</v>
      </c>
      <c r="M25" s="3">
        <f t="shared" si="8"/>
        <v>0</v>
      </c>
      <c r="N25" s="3">
        <f t="shared" si="8"/>
        <v>0</v>
      </c>
      <c r="O25" s="3">
        <f t="shared" si="8"/>
        <v>0</v>
      </c>
      <c r="P25" s="3">
        <f t="shared" si="8"/>
        <v>0</v>
      </c>
      <c r="Q25" s="3">
        <f t="shared" si="8"/>
        <v>0</v>
      </c>
      <c r="R25" s="3">
        <f t="shared" si="8"/>
        <v>0</v>
      </c>
      <c r="S25" s="3">
        <f t="shared" si="8"/>
        <v>0</v>
      </c>
      <c r="T25" s="3">
        <f t="shared" si="8"/>
        <v>0</v>
      </c>
      <c r="U25" s="3">
        <f t="shared" si="8"/>
        <v>0</v>
      </c>
      <c r="V25" s="3">
        <f t="shared" si="8"/>
        <v>0</v>
      </c>
      <c r="W25" s="3">
        <f t="shared" si="8"/>
        <v>0</v>
      </c>
      <c r="X25" s="3">
        <f t="shared" si="8"/>
        <v>0</v>
      </c>
      <c r="Y25" s="3">
        <f t="shared" si="8"/>
        <v>0</v>
      </c>
      <c r="Z25" s="3">
        <f t="shared" si="8"/>
        <v>0</v>
      </c>
      <c r="AA25" s="3">
        <f t="shared" si="8"/>
        <v>0</v>
      </c>
      <c r="AB25" s="3">
        <f t="shared" si="8"/>
        <v>0</v>
      </c>
      <c r="AC25" s="3">
        <f t="shared" si="8"/>
        <v>0</v>
      </c>
      <c r="AD25" s="3">
        <f t="shared" si="8"/>
        <v>0</v>
      </c>
      <c r="AE25" s="3">
        <f t="shared" si="8"/>
        <v>0</v>
      </c>
      <c r="AF25" s="3">
        <f t="shared" si="8"/>
        <v>0</v>
      </c>
      <c r="AG25" s="3">
        <f t="shared" si="8"/>
        <v>0</v>
      </c>
      <c r="AH25" s="3">
        <f t="shared" si="8"/>
        <v>0</v>
      </c>
      <c r="AI25" s="3">
        <f t="shared" si="8"/>
        <v>0</v>
      </c>
      <c r="AJ25" s="3">
        <f t="shared" si="8"/>
        <v>0</v>
      </c>
      <c r="AK25" s="3">
        <f t="shared" si="8"/>
        <v>0</v>
      </c>
      <c r="AL25" s="3">
        <f t="shared" si="8"/>
        <v>0</v>
      </c>
      <c r="AM25" s="3">
        <f t="shared" si="8"/>
        <v>0</v>
      </c>
      <c r="AN25" s="3">
        <f t="shared" si="8"/>
        <v>0</v>
      </c>
      <c r="AO25" s="3">
        <f t="shared" si="8"/>
        <v>0</v>
      </c>
      <c r="AP25" s="3">
        <f t="shared" si="8"/>
        <v>0</v>
      </c>
      <c r="AQ25" s="3">
        <f t="shared" si="8"/>
        <v>0</v>
      </c>
      <c r="AR25" s="3">
        <f t="shared" si="8"/>
        <v>0</v>
      </c>
      <c r="AS25" s="3">
        <f t="shared" si="8"/>
        <v>0</v>
      </c>
      <c r="AT25" s="3">
        <f t="shared" si="8"/>
        <v>0</v>
      </c>
      <c r="AU25" s="3">
        <f t="shared" si="8"/>
        <v>0</v>
      </c>
      <c r="AV25" s="3">
        <f t="shared" si="8"/>
        <v>0</v>
      </c>
      <c r="AW25" s="3">
        <f t="shared" si="8"/>
        <v>0</v>
      </c>
      <c r="AX25" s="3">
        <f t="shared" si="8"/>
        <v>0</v>
      </c>
      <c r="AY25" s="3">
        <f t="shared" si="8"/>
        <v>0</v>
      </c>
      <c r="AZ25" s="3">
        <f t="shared" si="8"/>
        <v>0</v>
      </c>
      <c r="BA25" s="3">
        <f t="shared" si="8"/>
        <v>0</v>
      </c>
      <c r="BB25" s="3">
        <f t="shared" si="8"/>
        <v>0</v>
      </c>
      <c r="BC25" s="3">
        <f t="shared" si="8"/>
        <v>0</v>
      </c>
      <c r="BD25" s="3">
        <f t="shared" si="8"/>
        <v>0</v>
      </c>
      <c r="BE25" s="3">
        <f t="shared" si="8"/>
        <v>0</v>
      </c>
      <c r="BF25" s="3">
        <f t="shared" si="8"/>
        <v>0</v>
      </c>
      <c r="BG25" s="3">
        <f t="shared" si="8"/>
        <v>0</v>
      </c>
      <c r="BH25" s="3">
        <f t="shared" si="8"/>
        <v>0</v>
      </c>
      <c r="BI25" s="3">
        <f t="shared" si="8"/>
        <v>0</v>
      </c>
      <c r="BJ25" s="3">
        <f t="shared" si="8"/>
        <v>0</v>
      </c>
      <c r="BK25" s="3">
        <f t="shared" si="8"/>
        <v>0</v>
      </c>
      <c r="BL25" s="3">
        <f t="shared" si="8"/>
        <v>0</v>
      </c>
      <c r="BM25" s="3">
        <f t="shared" si="8"/>
        <v>0</v>
      </c>
      <c r="BN25" s="3">
        <f t="shared" si="8"/>
        <v>0</v>
      </c>
      <c r="BO25" s="3">
        <f t="shared" si="8"/>
        <v>0</v>
      </c>
      <c r="BP25" s="3">
        <f t="shared" si="8"/>
        <v>0</v>
      </c>
      <c r="BQ25" s="3">
        <f t="shared" si="6"/>
        <v>0</v>
      </c>
      <c r="BR25" s="3">
        <f t="shared" si="6"/>
        <v>0</v>
      </c>
      <c r="BS25" s="3">
        <f t="shared" si="6"/>
        <v>0</v>
      </c>
      <c r="BT25" s="3">
        <f t="shared" si="6"/>
        <v>0</v>
      </c>
      <c r="BU25" s="3">
        <f t="shared" si="6"/>
        <v>0</v>
      </c>
      <c r="BV25" s="3">
        <f t="shared" si="6"/>
        <v>0</v>
      </c>
      <c r="BW25" s="3">
        <f t="shared" si="6"/>
        <v>0</v>
      </c>
      <c r="BX25" s="3">
        <f t="shared" si="6"/>
        <v>0</v>
      </c>
      <c r="BY25" s="3">
        <f t="shared" si="6"/>
        <v>0</v>
      </c>
      <c r="BZ25" s="3">
        <f t="shared" si="6"/>
        <v>0</v>
      </c>
      <c r="CA25" s="3">
        <f t="shared" si="6"/>
        <v>0</v>
      </c>
      <c r="CB25" s="3">
        <f t="shared" si="6"/>
        <v>0</v>
      </c>
      <c r="CC25" s="3">
        <f t="shared" si="6"/>
        <v>0</v>
      </c>
      <c r="CD25" s="3">
        <f t="shared" si="6"/>
        <v>0</v>
      </c>
      <c r="CE25" s="3">
        <f t="shared" si="6"/>
        <v>0</v>
      </c>
      <c r="CF25" s="3">
        <f t="shared" si="6"/>
        <v>0</v>
      </c>
      <c r="CG25" s="3">
        <f t="shared" si="6"/>
        <v>0</v>
      </c>
      <c r="CH25" s="12">
        <f t="shared" si="6"/>
        <v>0</v>
      </c>
    </row>
    <row r="26" spans="1:86" x14ac:dyDescent="0.3">
      <c r="A26" s="639"/>
      <c r="B26" s="11" t="str">
        <f t="shared" si="4"/>
        <v>Cooling</v>
      </c>
      <c r="C26" s="3">
        <f t="shared" si="4"/>
        <v>4106</v>
      </c>
      <c r="D26" s="3">
        <f t="shared" si="7"/>
        <v>6570</v>
      </c>
      <c r="E26" s="3">
        <f t="shared" si="8"/>
        <v>10012</v>
      </c>
      <c r="F26" s="3">
        <f t="shared" si="8"/>
        <v>27978</v>
      </c>
      <c r="G26" s="3">
        <f t="shared" si="8"/>
        <v>51423</v>
      </c>
      <c r="H26" s="3">
        <f t="shared" si="8"/>
        <v>57149</v>
      </c>
      <c r="I26" s="3">
        <f t="shared" si="8"/>
        <v>58787</v>
      </c>
      <c r="J26" s="3">
        <f t="shared" si="8"/>
        <v>63482</v>
      </c>
      <c r="K26" s="3">
        <f t="shared" si="8"/>
        <v>91315</v>
      </c>
      <c r="L26" s="3">
        <f t="shared" si="8"/>
        <v>126115</v>
      </c>
      <c r="M26" s="3">
        <f t="shared" si="8"/>
        <v>163070</v>
      </c>
      <c r="N26" s="3">
        <f t="shared" si="8"/>
        <v>408872</v>
      </c>
      <c r="O26" s="3">
        <f t="shared" si="8"/>
        <v>408872</v>
      </c>
      <c r="P26" s="3">
        <f t="shared" si="8"/>
        <v>408872</v>
      </c>
      <c r="Q26" s="3">
        <f t="shared" si="8"/>
        <v>408872</v>
      </c>
      <c r="R26" s="3">
        <f t="shared" si="8"/>
        <v>408872</v>
      </c>
      <c r="S26" s="3">
        <f t="shared" si="8"/>
        <v>408872</v>
      </c>
      <c r="T26" s="3">
        <f t="shared" si="8"/>
        <v>408872</v>
      </c>
      <c r="U26" s="3">
        <f t="shared" si="8"/>
        <v>408872</v>
      </c>
      <c r="V26" s="3">
        <f t="shared" si="8"/>
        <v>408872</v>
      </c>
      <c r="W26" s="3">
        <f t="shared" si="8"/>
        <v>408872</v>
      </c>
      <c r="X26" s="3">
        <f t="shared" si="8"/>
        <v>408872</v>
      </c>
      <c r="Y26" s="3">
        <f t="shared" si="8"/>
        <v>408872</v>
      </c>
      <c r="Z26" s="3">
        <f t="shared" si="8"/>
        <v>408872</v>
      </c>
      <c r="AA26" s="3">
        <f t="shared" si="8"/>
        <v>408872</v>
      </c>
      <c r="AB26" s="3">
        <f t="shared" si="8"/>
        <v>408872</v>
      </c>
      <c r="AC26" s="3">
        <f t="shared" si="8"/>
        <v>408872</v>
      </c>
      <c r="AD26" s="3">
        <f t="shared" si="8"/>
        <v>408872</v>
      </c>
      <c r="AE26" s="3">
        <f t="shared" si="8"/>
        <v>408872</v>
      </c>
      <c r="AF26" s="3">
        <f t="shared" si="8"/>
        <v>408872</v>
      </c>
      <c r="AG26" s="3">
        <f t="shared" si="8"/>
        <v>408872</v>
      </c>
      <c r="AH26" s="3">
        <f t="shared" si="8"/>
        <v>408872</v>
      </c>
      <c r="AI26" s="3">
        <f t="shared" si="8"/>
        <v>408872</v>
      </c>
      <c r="AJ26" s="3">
        <f t="shared" si="8"/>
        <v>408872</v>
      </c>
      <c r="AK26" s="3">
        <f t="shared" si="8"/>
        <v>408872</v>
      </c>
      <c r="AL26" s="3">
        <f t="shared" si="8"/>
        <v>408872</v>
      </c>
      <c r="AM26" s="3">
        <f t="shared" si="8"/>
        <v>408872</v>
      </c>
      <c r="AN26" s="3">
        <f t="shared" si="8"/>
        <v>408872</v>
      </c>
      <c r="AO26" s="3">
        <f t="shared" si="8"/>
        <v>408872</v>
      </c>
      <c r="AP26" s="3">
        <f t="shared" si="8"/>
        <v>408872</v>
      </c>
      <c r="AQ26" s="3">
        <f t="shared" si="8"/>
        <v>408872</v>
      </c>
      <c r="AR26" s="3">
        <f t="shared" si="8"/>
        <v>408872</v>
      </c>
      <c r="AS26" s="3">
        <f t="shared" si="8"/>
        <v>408872</v>
      </c>
      <c r="AT26" s="3">
        <f t="shared" si="8"/>
        <v>408872</v>
      </c>
      <c r="AU26" s="3">
        <f t="shared" si="8"/>
        <v>408872</v>
      </c>
      <c r="AV26" s="3">
        <f t="shared" si="8"/>
        <v>408872</v>
      </c>
      <c r="AW26" s="3">
        <f t="shared" si="8"/>
        <v>408872</v>
      </c>
      <c r="AX26" s="3">
        <f t="shared" si="8"/>
        <v>408872</v>
      </c>
      <c r="AY26" s="3">
        <f t="shared" si="8"/>
        <v>408872</v>
      </c>
      <c r="AZ26" s="3">
        <f t="shared" si="8"/>
        <v>408872</v>
      </c>
      <c r="BA26" s="3">
        <f t="shared" si="8"/>
        <v>408872</v>
      </c>
      <c r="BB26" s="3">
        <f t="shared" si="8"/>
        <v>408872</v>
      </c>
      <c r="BC26" s="3">
        <f t="shared" si="8"/>
        <v>408872</v>
      </c>
      <c r="BD26" s="3">
        <f t="shared" si="8"/>
        <v>408872</v>
      </c>
      <c r="BE26" s="3">
        <f t="shared" si="8"/>
        <v>408872</v>
      </c>
      <c r="BF26" s="3">
        <f t="shared" si="8"/>
        <v>408872</v>
      </c>
      <c r="BG26" s="3">
        <f t="shared" si="8"/>
        <v>408872</v>
      </c>
      <c r="BH26" s="3">
        <f t="shared" si="8"/>
        <v>408872</v>
      </c>
      <c r="BI26" s="3">
        <f t="shared" si="8"/>
        <v>408872</v>
      </c>
      <c r="BJ26" s="3">
        <f t="shared" si="8"/>
        <v>408872</v>
      </c>
      <c r="BK26" s="3">
        <f t="shared" si="8"/>
        <v>408872</v>
      </c>
      <c r="BL26" s="3">
        <f t="shared" si="8"/>
        <v>408872</v>
      </c>
      <c r="BM26" s="3">
        <f t="shared" si="8"/>
        <v>408872</v>
      </c>
      <c r="BN26" s="3">
        <f t="shared" si="8"/>
        <v>408872</v>
      </c>
      <c r="BO26" s="3">
        <f t="shared" si="8"/>
        <v>408872</v>
      </c>
      <c r="BP26" s="3">
        <f t="shared" si="8"/>
        <v>408872</v>
      </c>
      <c r="BQ26" s="3">
        <f t="shared" si="6"/>
        <v>408872</v>
      </c>
      <c r="BR26" s="3">
        <f t="shared" si="6"/>
        <v>408872</v>
      </c>
      <c r="BS26" s="3">
        <f t="shared" si="6"/>
        <v>408872</v>
      </c>
      <c r="BT26" s="3">
        <f t="shared" si="6"/>
        <v>408872</v>
      </c>
      <c r="BU26" s="3">
        <f t="shared" si="6"/>
        <v>408872</v>
      </c>
      <c r="BV26" s="3">
        <f t="shared" si="6"/>
        <v>408872</v>
      </c>
      <c r="BW26" s="3">
        <f t="shared" si="6"/>
        <v>408872</v>
      </c>
      <c r="BX26" s="3">
        <f t="shared" si="6"/>
        <v>408872</v>
      </c>
      <c r="BY26" s="3">
        <f t="shared" si="6"/>
        <v>408872</v>
      </c>
      <c r="BZ26" s="3">
        <f t="shared" si="6"/>
        <v>408872</v>
      </c>
      <c r="CA26" s="3">
        <f t="shared" si="6"/>
        <v>408872</v>
      </c>
      <c r="CB26" s="3">
        <f t="shared" si="6"/>
        <v>408872</v>
      </c>
      <c r="CC26" s="3">
        <f t="shared" si="6"/>
        <v>408872</v>
      </c>
      <c r="CD26" s="3">
        <f t="shared" si="6"/>
        <v>408872</v>
      </c>
      <c r="CE26" s="3">
        <f t="shared" si="6"/>
        <v>408872</v>
      </c>
      <c r="CF26" s="3">
        <f t="shared" si="6"/>
        <v>408872</v>
      </c>
      <c r="CG26" s="3">
        <f t="shared" si="6"/>
        <v>408872</v>
      </c>
      <c r="CH26" s="12">
        <f t="shared" si="6"/>
        <v>408872</v>
      </c>
    </row>
    <row r="27" spans="1:86" x14ac:dyDescent="0.3">
      <c r="A27" s="639"/>
      <c r="B27" s="13" t="str">
        <f t="shared" si="4"/>
        <v>Ext Lighting</v>
      </c>
      <c r="C27" s="3">
        <f t="shared" si="4"/>
        <v>0</v>
      </c>
      <c r="D27" s="3">
        <f t="shared" si="7"/>
        <v>2502.4</v>
      </c>
      <c r="E27" s="3">
        <f t="shared" si="8"/>
        <v>2502.4</v>
      </c>
      <c r="F27" s="3">
        <f t="shared" si="8"/>
        <v>2502.4</v>
      </c>
      <c r="G27" s="3">
        <f t="shared" si="8"/>
        <v>2502.4</v>
      </c>
      <c r="H27" s="3">
        <f t="shared" si="8"/>
        <v>2502.4</v>
      </c>
      <c r="I27" s="3">
        <f t="shared" si="8"/>
        <v>2502.4</v>
      </c>
      <c r="J27" s="3">
        <f t="shared" si="8"/>
        <v>2502.4</v>
      </c>
      <c r="K27" s="3">
        <f t="shared" si="8"/>
        <v>2502.4</v>
      </c>
      <c r="L27" s="3">
        <f t="shared" si="8"/>
        <v>2502.4</v>
      </c>
      <c r="M27" s="3">
        <f t="shared" si="8"/>
        <v>130868.29</v>
      </c>
      <c r="N27" s="3">
        <f t="shared" si="8"/>
        <v>332994.28999999998</v>
      </c>
      <c r="O27" s="3">
        <f t="shared" si="8"/>
        <v>332994.28999999998</v>
      </c>
      <c r="P27" s="3">
        <f t="shared" si="8"/>
        <v>332994.28999999998</v>
      </c>
      <c r="Q27" s="3">
        <f t="shared" si="8"/>
        <v>332994.28999999998</v>
      </c>
      <c r="R27" s="3">
        <f t="shared" si="8"/>
        <v>332994.28999999998</v>
      </c>
      <c r="S27" s="3">
        <f t="shared" si="8"/>
        <v>332994.28999999998</v>
      </c>
      <c r="T27" s="3">
        <f t="shared" si="8"/>
        <v>332994.28999999998</v>
      </c>
      <c r="U27" s="3">
        <f t="shared" si="8"/>
        <v>332994.28999999998</v>
      </c>
      <c r="V27" s="3">
        <f t="shared" si="8"/>
        <v>332994.28999999998</v>
      </c>
      <c r="W27" s="3">
        <f t="shared" si="8"/>
        <v>332994.28999999998</v>
      </c>
      <c r="X27" s="3">
        <f t="shared" si="8"/>
        <v>332994.28999999998</v>
      </c>
      <c r="Y27" s="3">
        <f t="shared" si="8"/>
        <v>332994.28999999998</v>
      </c>
      <c r="Z27" s="3">
        <f t="shared" si="8"/>
        <v>332994.28999999998</v>
      </c>
      <c r="AA27" s="3">
        <f t="shared" si="8"/>
        <v>332994.28999999998</v>
      </c>
      <c r="AB27" s="3">
        <f t="shared" si="8"/>
        <v>332994.28999999998</v>
      </c>
      <c r="AC27" s="3">
        <f t="shared" si="8"/>
        <v>332994.28999999998</v>
      </c>
      <c r="AD27" s="3">
        <f t="shared" si="8"/>
        <v>332994.28999999998</v>
      </c>
      <c r="AE27" s="3">
        <f t="shared" si="8"/>
        <v>332994.28999999998</v>
      </c>
      <c r="AF27" s="3">
        <f t="shared" si="8"/>
        <v>332994.28999999998</v>
      </c>
      <c r="AG27" s="3">
        <f t="shared" si="8"/>
        <v>332994.28999999998</v>
      </c>
      <c r="AH27" s="3">
        <f t="shared" si="8"/>
        <v>332994.28999999998</v>
      </c>
      <c r="AI27" s="3">
        <f t="shared" si="8"/>
        <v>332994.28999999998</v>
      </c>
      <c r="AJ27" s="3">
        <f t="shared" si="8"/>
        <v>332994.28999999998</v>
      </c>
      <c r="AK27" s="3">
        <f t="shared" si="8"/>
        <v>332994.28999999998</v>
      </c>
      <c r="AL27" s="3">
        <f t="shared" si="8"/>
        <v>332994.28999999998</v>
      </c>
      <c r="AM27" s="3">
        <f t="shared" si="8"/>
        <v>332994.28999999998</v>
      </c>
      <c r="AN27" s="3">
        <f t="shared" si="8"/>
        <v>332994.28999999998</v>
      </c>
      <c r="AO27" s="3">
        <f t="shared" si="8"/>
        <v>332994.28999999998</v>
      </c>
      <c r="AP27" s="3">
        <f t="shared" si="8"/>
        <v>332994.28999999998</v>
      </c>
      <c r="AQ27" s="3">
        <f t="shared" si="8"/>
        <v>332994.28999999998</v>
      </c>
      <c r="AR27" s="3">
        <f t="shared" si="8"/>
        <v>332994.28999999998</v>
      </c>
      <c r="AS27" s="3">
        <f t="shared" si="8"/>
        <v>332994.28999999998</v>
      </c>
      <c r="AT27" s="3">
        <f t="shared" si="8"/>
        <v>332994.28999999998</v>
      </c>
      <c r="AU27" s="3">
        <f t="shared" si="8"/>
        <v>332994.28999999998</v>
      </c>
      <c r="AV27" s="3">
        <f t="shared" si="8"/>
        <v>332994.28999999998</v>
      </c>
      <c r="AW27" s="3">
        <f t="shared" si="8"/>
        <v>332994.28999999998</v>
      </c>
      <c r="AX27" s="3">
        <f t="shared" si="8"/>
        <v>332994.28999999998</v>
      </c>
      <c r="AY27" s="3">
        <f t="shared" si="8"/>
        <v>332994.28999999998</v>
      </c>
      <c r="AZ27" s="3">
        <f t="shared" si="8"/>
        <v>332994.28999999998</v>
      </c>
      <c r="BA27" s="3">
        <f t="shared" si="8"/>
        <v>332994.28999999998</v>
      </c>
      <c r="BB27" s="3">
        <f t="shared" si="8"/>
        <v>332994.28999999998</v>
      </c>
      <c r="BC27" s="3">
        <f t="shared" si="8"/>
        <v>332994.28999999998</v>
      </c>
      <c r="BD27" s="3">
        <f t="shared" si="8"/>
        <v>332994.28999999998</v>
      </c>
      <c r="BE27" s="3">
        <f t="shared" si="8"/>
        <v>332994.28999999998</v>
      </c>
      <c r="BF27" s="3">
        <f t="shared" si="8"/>
        <v>332994.28999999998</v>
      </c>
      <c r="BG27" s="3">
        <f t="shared" si="8"/>
        <v>332994.28999999998</v>
      </c>
      <c r="BH27" s="3">
        <f t="shared" si="8"/>
        <v>332994.28999999998</v>
      </c>
      <c r="BI27" s="3">
        <f t="shared" si="8"/>
        <v>332994.28999999998</v>
      </c>
      <c r="BJ27" s="3">
        <f t="shared" si="8"/>
        <v>332994.28999999998</v>
      </c>
      <c r="BK27" s="3">
        <f t="shared" si="8"/>
        <v>332994.28999999998</v>
      </c>
      <c r="BL27" s="3">
        <f t="shared" si="8"/>
        <v>332994.28999999998</v>
      </c>
      <c r="BM27" s="3">
        <f t="shared" si="8"/>
        <v>332994.28999999998</v>
      </c>
      <c r="BN27" s="3">
        <f t="shared" si="8"/>
        <v>332994.28999999998</v>
      </c>
      <c r="BO27" s="3">
        <f t="shared" si="8"/>
        <v>332994.28999999998</v>
      </c>
      <c r="BP27" s="3">
        <f t="shared" si="8"/>
        <v>332994.28999999998</v>
      </c>
      <c r="BQ27" s="3">
        <f t="shared" si="6"/>
        <v>332994.28999999998</v>
      </c>
      <c r="BR27" s="3">
        <f t="shared" si="6"/>
        <v>332994.28999999998</v>
      </c>
      <c r="BS27" s="3">
        <f t="shared" si="6"/>
        <v>332994.28999999998</v>
      </c>
      <c r="BT27" s="3">
        <f t="shared" si="6"/>
        <v>332994.28999999998</v>
      </c>
      <c r="BU27" s="3">
        <f t="shared" si="6"/>
        <v>332994.28999999998</v>
      </c>
      <c r="BV27" s="3">
        <f t="shared" si="6"/>
        <v>332994.28999999998</v>
      </c>
      <c r="BW27" s="3">
        <f t="shared" si="6"/>
        <v>332994.28999999998</v>
      </c>
      <c r="BX27" s="3">
        <f t="shared" si="6"/>
        <v>332994.28999999998</v>
      </c>
      <c r="BY27" s="3">
        <f t="shared" si="6"/>
        <v>332994.28999999998</v>
      </c>
      <c r="BZ27" s="3">
        <f t="shared" si="6"/>
        <v>332994.28999999998</v>
      </c>
      <c r="CA27" s="3">
        <f t="shared" si="6"/>
        <v>332994.28999999998</v>
      </c>
      <c r="CB27" s="3">
        <f t="shared" si="6"/>
        <v>332994.28999999998</v>
      </c>
      <c r="CC27" s="3">
        <f t="shared" si="6"/>
        <v>332994.28999999998</v>
      </c>
      <c r="CD27" s="3">
        <f t="shared" si="6"/>
        <v>332994.28999999998</v>
      </c>
      <c r="CE27" s="3">
        <f t="shared" si="6"/>
        <v>332994.28999999998</v>
      </c>
      <c r="CF27" s="3">
        <f t="shared" si="6"/>
        <v>332994.28999999998</v>
      </c>
      <c r="CG27" s="3">
        <f t="shared" si="6"/>
        <v>332994.28999999998</v>
      </c>
      <c r="CH27" s="12">
        <f t="shared" si="6"/>
        <v>332994.28999999998</v>
      </c>
    </row>
    <row r="28" spans="1:86" x14ac:dyDescent="0.3">
      <c r="A28" s="639"/>
      <c r="B28" s="11" t="str">
        <f t="shared" si="4"/>
        <v>Heating</v>
      </c>
      <c r="C28" s="3">
        <f t="shared" si="4"/>
        <v>0</v>
      </c>
      <c r="D28" s="3">
        <f t="shared" si="7"/>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c r="AZ28" s="3">
        <f t="shared" si="8"/>
        <v>0</v>
      </c>
      <c r="BA28" s="3">
        <f t="shared" si="8"/>
        <v>0</v>
      </c>
      <c r="BB28" s="3">
        <f t="shared" si="8"/>
        <v>0</v>
      </c>
      <c r="BC28" s="3">
        <f t="shared" si="8"/>
        <v>0</v>
      </c>
      <c r="BD28" s="3">
        <f t="shared" si="8"/>
        <v>0</v>
      </c>
      <c r="BE28" s="3">
        <f t="shared" si="8"/>
        <v>0</v>
      </c>
      <c r="BF28" s="3">
        <f t="shared" si="8"/>
        <v>0</v>
      </c>
      <c r="BG28" s="3">
        <f t="shared" si="8"/>
        <v>0</v>
      </c>
      <c r="BH28" s="3">
        <f t="shared" si="8"/>
        <v>0</v>
      </c>
      <c r="BI28" s="3">
        <f t="shared" si="8"/>
        <v>0</v>
      </c>
      <c r="BJ28" s="3">
        <f t="shared" si="8"/>
        <v>0</v>
      </c>
      <c r="BK28" s="3">
        <f t="shared" si="8"/>
        <v>0</v>
      </c>
      <c r="BL28" s="3">
        <f t="shared" si="8"/>
        <v>0</v>
      </c>
      <c r="BM28" s="3">
        <f t="shared" si="8"/>
        <v>0</v>
      </c>
      <c r="BN28" s="3">
        <f t="shared" si="8"/>
        <v>0</v>
      </c>
      <c r="BO28" s="3">
        <f t="shared" si="8"/>
        <v>0</v>
      </c>
      <c r="BP28" s="3">
        <f t="shared" ref="BP28:CH31" si="9">IF(SUM($C$19:$N$19)=0,0,BO28+BP10)</f>
        <v>0</v>
      </c>
      <c r="BQ28" s="3">
        <f t="shared" si="9"/>
        <v>0</v>
      </c>
      <c r="BR28" s="3">
        <f t="shared" si="9"/>
        <v>0</v>
      </c>
      <c r="BS28" s="3">
        <f t="shared" si="9"/>
        <v>0</v>
      </c>
      <c r="BT28" s="3">
        <f t="shared" si="9"/>
        <v>0</v>
      </c>
      <c r="BU28" s="3">
        <f t="shared" si="9"/>
        <v>0</v>
      </c>
      <c r="BV28" s="3">
        <f t="shared" si="9"/>
        <v>0</v>
      </c>
      <c r="BW28" s="3">
        <f t="shared" si="9"/>
        <v>0</v>
      </c>
      <c r="BX28" s="3">
        <f t="shared" si="9"/>
        <v>0</v>
      </c>
      <c r="BY28" s="3">
        <f t="shared" si="9"/>
        <v>0</v>
      </c>
      <c r="BZ28" s="3">
        <f t="shared" si="9"/>
        <v>0</v>
      </c>
      <c r="CA28" s="3">
        <f t="shared" si="9"/>
        <v>0</v>
      </c>
      <c r="CB28" s="3">
        <f t="shared" si="9"/>
        <v>0</v>
      </c>
      <c r="CC28" s="3">
        <f t="shared" si="9"/>
        <v>0</v>
      </c>
      <c r="CD28" s="3">
        <f t="shared" si="9"/>
        <v>0</v>
      </c>
      <c r="CE28" s="3">
        <f t="shared" si="9"/>
        <v>0</v>
      </c>
      <c r="CF28" s="3">
        <f t="shared" si="9"/>
        <v>0</v>
      </c>
      <c r="CG28" s="3">
        <f t="shared" si="9"/>
        <v>0</v>
      </c>
      <c r="CH28" s="12">
        <f t="shared" si="9"/>
        <v>0</v>
      </c>
    </row>
    <row r="29" spans="1:86" x14ac:dyDescent="0.3">
      <c r="A29" s="639"/>
      <c r="B29" s="11" t="str">
        <f t="shared" si="4"/>
        <v>HVAC</v>
      </c>
      <c r="C29" s="3">
        <f t="shared" si="4"/>
        <v>0</v>
      </c>
      <c r="D29" s="3">
        <f t="shared" si="7"/>
        <v>0</v>
      </c>
      <c r="E29" s="3">
        <f t="shared" ref="E29:BP32" si="10">IF(SUM($C$19:$N$19)=0,0,D29+E11)</f>
        <v>4927</v>
      </c>
      <c r="F29" s="3">
        <f t="shared" si="10"/>
        <v>196448</v>
      </c>
      <c r="G29" s="3">
        <f t="shared" si="10"/>
        <v>199978</v>
      </c>
      <c r="H29" s="3">
        <f t="shared" si="10"/>
        <v>199978</v>
      </c>
      <c r="I29" s="3">
        <f t="shared" si="10"/>
        <v>201005</v>
      </c>
      <c r="J29" s="3">
        <f t="shared" si="10"/>
        <v>201005</v>
      </c>
      <c r="K29" s="3">
        <f t="shared" si="10"/>
        <v>210039</v>
      </c>
      <c r="L29" s="3">
        <f t="shared" si="10"/>
        <v>502663</v>
      </c>
      <c r="M29" s="3">
        <f t="shared" si="10"/>
        <v>1020680</v>
      </c>
      <c r="N29" s="3">
        <f t="shared" si="10"/>
        <v>4676126</v>
      </c>
      <c r="O29" s="3">
        <f t="shared" si="10"/>
        <v>4676126</v>
      </c>
      <c r="P29" s="3">
        <f t="shared" si="10"/>
        <v>4676126</v>
      </c>
      <c r="Q29" s="3">
        <f t="shared" si="10"/>
        <v>4676126</v>
      </c>
      <c r="R29" s="3">
        <f t="shared" si="10"/>
        <v>4676126</v>
      </c>
      <c r="S29" s="3">
        <f t="shared" si="10"/>
        <v>4676126</v>
      </c>
      <c r="T29" s="3">
        <f t="shared" si="10"/>
        <v>4676126</v>
      </c>
      <c r="U29" s="3">
        <f t="shared" si="10"/>
        <v>4676126</v>
      </c>
      <c r="V29" s="3">
        <f t="shared" si="10"/>
        <v>4676126</v>
      </c>
      <c r="W29" s="3">
        <f t="shared" si="10"/>
        <v>4676126</v>
      </c>
      <c r="X29" s="3">
        <f t="shared" si="10"/>
        <v>4676126</v>
      </c>
      <c r="Y29" s="3">
        <f t="shared" si="10"/>
        <v>4676126</v>
      </c>
      <c r="Z29" s="3">
        <f t="shared" si="10"/>
        <v>4676126</v>
      </c>
      <c r="AA29" s="3">
        <f t="shared" si="10"/>
        <v>4676126</v>
      </c>
      <c r="AB29" s="3">
        <f t="shared" si="10"/>
        <v>4676126</v>
      </c>
      <c r="AC29" s="3">
        <f t="shared" si="10"/>
        <v>4676126</v>
      </c>
      <c r="AD29" s="3">
        <f t="shared" si="10"/>
        <v>4676126</v>
      </c>
      <c r="AE29" s="3">
        <f t="shared" si="10"/>
        <v>4676126</v>
      </c>
      <c r="AF29" s="3">
        <f t="shared" si="10"/>
        <v>4676126</v>
      </c>
      <c r="AG29" s="3">
        <f t="shared" si="10"/>
        <v>4676126</v>
      </c>
      <c r="AH29" s="3">
        <f t="shared" si="10"/>
        <v>4676126</v>
      </c>
      <c r="AI29" s="3">
        <f t="shared" si="10"/>
        <v>4676126</v>
      </c>
      <c r="AJ29" s="3">
        <f t="shared" si="10"/>
        <v>4676126</v>
      </c>
      <c r="AK29" s="3">
        <f t="shared" si="10"/>
        <v>4676126</v>
      </c>
      <c r="AL29" s="3">
        <f t="shared" si="10"/>
        <v>4676126</v>
      </c>
      <c r="AM29" s="3">
        <f t="shared" si="10"/>
        <v>4676126</v>
      </c>
      <c r="AN29" s="3">
        <f t="shared" si="10"/>
        <v>4676126</v>
      </c>
      <c r="AO29" s="3">
        <f t="shared" si="10"/>
        <v>4676126</v>
      </c>
      <c r="AP29" s="3">
        <f t="shared" si="10"/>
        <v>4676126</v>
      </c>
      <c r="AQ29" s="3">
        <f t="shared" si="10"/>
        <v>4676126</v>
      </c>
      <c r="AR29" s="3">
        <f t="shared" si="10"/>
        <v>4676126</v>
      </c>
      <c r="AS29" s="3">
        <f t="shared" si="10"/>
        <v>4676126</v>
      </c>
      <c r="AT29" s="3">
        <f t="shared" si="10"/>
        <v>4676126</v>
      </c>
      <c r="AU29" s="3">
        <f t="shared" si="10"/>
        <v>4676126</v>
      </c>
      <c r="AV29" s="3">
        <f t="shared" si="10"/>
        <v>4676126</v>
      </c>
      <c r="AW29" s="3">
        <f t="shared" si="10"/>
        <v>4676126</v>
      </c>
      <c r="AX29" s="3">
        <f t="shared" si="10"/>
        <v>4676126</v>
      </c>
      <c r="AY29" s="3">
        <f t="shared" si="10"/>
        <v>4676126</v>
      </c>
      <c r="AZ29" s="3">
        <f t="shared" si="10"/>
        <v>4676126</v>
      </c>
      <c r="BA29" s="3">
        <f t="shared" si="10"/>
        <v>4676126</v>
      </c>
      <c r="BB29" s="3">
        <f t="shared" si="10"/>
        <v>4676126</v>
      </c>
      <c r="BC29" s="3">
        <f t="shared" si="10"/>
        <v>4676126</v>
      </c>
      <c r="BD29" s="3">
        <f t="shared" si="10"/>
        <v>4676126</v>
      </c>
      <c r="BE29" s="3">
        <f t="shared" si="10"/>
        <v>4676126</v>
      </c>
      <c r="BF29" s="3">
        <f t="shared" si="10"/>
        <v>4676126</v>
      </c>
      <c r="BG29" s="3">
        <f t="shared" si="10"/>
        <v>4676126</v>
      </c>
      <c r="BH29" s="3">
        <f t="shared" si="10"/>
        <v>4676126</v>
      </c>
      <c r="BI29" s="3">
        <f t="shared" si="10"/>
        <v>4676126</v>
      </c>
      <c r="BJ29" s="3">
        <f t="shared" si="10"/>
        <v>4676126</v>
      </c>
      <c r="BK29" s="3">
        <f t="shared" si="10"/>
        <v>4676126</v>
      </c>
      <c r="BL29" s="3">
        <f t="shared" si="10"/>
        <v>4676126</v>
      </c>
      <c r="BM29" s="3">
        <f t="shared" si="10"/>
        <v>4676126</v>
      </c>
      <c r="BN29" s="3">
        <f t="shared" si="10"/>
        <v>4676126</v>
      </c>
      <c r="BO29" s="3">
        <f t="shared" si="10"/>
        <v>4676126</v>
      </c>
      <c r="BP29" s="3">
        <f t="shared" si="10"/>
        <v>4676126</v>
      </c>
      <c r="BQ29" s="3">
        <f t="shared" si="9"/>
        <v>4676126</v>
      </c>
      <c r="BR29" s="3">
        <f t="shared" si="9"/>
        <v>4676126</v>
      </c>
      <c r="BS29" s="3">
        <f t="shared" si="9"/>
        <v>4676126</v>
      </c>
      <c r="BT29" s="3">
        <f t="shared" si="9"/>
        <v>4676126</v>
      </c>
      <c r="BU29" s="3">
        <f t="shared" si="9"/>
        <v>4676126</v>
      </c>
      <c r="BV29" s="3">
        <f t="shared" si="9"/>
        <v>4676126</v>
      </c>
      <c r="BW29" s="3">
        <f t="shared" si="9"/>
        <v>4676126</v>
      </c>
      <c r="BX29" s="3">
        <f t="shared" si="9"/>
        <v>4676126</v>
      </c>
      <c r="BY29" s="3">
        <f t="shared" si="9"/>
        <v>4676126</v>
      </c>
      <c r="BZ29" s="3">
        <f t="shared" si="9"/>
        <v>4676126</v>
      </c>
      <c r="CA29" s="3">
        <f t="shared" si="9"/>
        <v>4676126</v>
      </c>
      <c r="CB29" s="3">
        <f t="shared" si="9"/>
        <v>4676126</v>
      </c>
      <c r="CC29" s="3">
        <f t="shared" si="9"/>
        <v>4676126</v>
      </c>
      <c r="CD29" s="3">
        <f t="shared" si="9"/>
        <v>4676126</v>
      </c>
      <c r="CE29" s="3">
        <f t="shared" si="9"/>
        <v>4676126</v>
      </c>
      <c r="CF29" s="3">
        <f t="shared" si="9"/>
        <v>4676126</v>
      </c>
      <c r="CG29" s="3">
        <f t="shared" si="9"/>
        <v>4676126</v>
      </c>
      <c r="CH29" s="12">
        <f t="shared" si="9"/>
        <v>4676126</v>
      </c>
    </row>
    <row r="30" spans="1:86" x14ac:dyDescent="0.3">
      <c r="A30" s="639"/>
      <c r="B30" s="11" t="str">
        <f t="shared" si="4"/>
        <v>Lighting</v>
      </c>
      <c r="C30" s="3">
        <f t="shared" si="4"/>
        <v>860189</v>
      </c>
      <c r="D30" s="3">
        <f t="shared" si="7"/>
        <v>1915830.63632</v>
      </c>
      <c r="E30" s="3">
        <f t="shared" si="10"/>
        <v>2976351.63632</v>
      </c>
      <c r="F30" s="3">
        <f t="shared" si="10"/>
        <v>5888965.6363200005</v>
      </c>
      <c r="G30" s="3">
        <f t="shared" si="10"/>
        <v>7757016.6363200005</v>
      </c>
      <c r="H30" s="3">
        <f t="shared" si="10"/>
        <v>9404002.6363200005</v>
      </c>
      <c r="I30" s="3">
        <f t="shared" si="10"/>
        <v>11771408.31632</v>
      </c>
      <c r="J30" s="3">
        <f t="shared" si="10"/>
        <v>13001422.55632</v>
      </c>
      <c r="K30" s="3">
        <f t="shared" si="10"/>
        <v>14792442.55632</v>
      </c>
      <c r="L30" s="3">
        <f t="shared" si="10"/>
        <v>16701602.05632</v>
      </c>
      <c r="M30" s="3">
        <f t="shared" si="10"/>
        <v>18875989.726319999</v>
      </c>
      <c r="N30" s="3">
        <f t="shared" si="10"/>
        <v>28219393.636319999</v>
      </c>
      <c r="O30" s="3">
        <f t="shared" si="10"/>
        <v>28219393.636319999</v>
      </c>
      <c r="P30" s="3">
        <f t="shared" si="10"/>
        <v>28219393.636319999</v>
      </c>
      <c r="Q30" s="3">
        <f t="shared" si="10"/>
        <v>28219393.636319999</v>
      </c>
      <c r="R30" s="3">
        <f t="shared" si="10"/>
        <v>28219393.636319999</v>
      </c>
      <c r="S30" s="3">
        <f t="shared" si="10"/>
        <v>28219393.636319999</v>
      </c>
      <c r="T30" s="3">
        <f t="shared" si="10"/>
        <v>28219393.636319999</v>
      </c>
      <c r="U30" s="3">
        <f t="shared" si="10"/>
        <v>28219393.636319999</v>
      </c>
      <c r="V30" s="3">
        <f t="shared" si="10"/>
        <v>28219393.636319999</v>
      </c>
      <c r="W30" s="3">
        <f t="shared" si="10"/>
        <v>28219393.636319999</v>
      </c>
      <c r="X30" s="3">
        <f t="shared" si="10"/>
        <v>28219393.636319999</v>
      </c>
      <c r="Y30" s="3">
        <f t="shared" si="10"/>
        <v>28219393.636319999</v>
      </c>
      <c r="Z30" s="3">
        <f t="shared" si="10"/>
        <v>28219393.636319999</v>
      </c>
      <c r="AA30" s="3">
        <f t="shared" si="10"/>
        <v>28219393.636319999</v>
      </c>
      <c r="AB30" s="3">
        <f t="shared" si="10"/>
        <v>28219393.636319999</v>
      </c>
      <c r="AC30" s="3">
        <f t="shared" si="10"/>
        <v>28219393.636319999</v>
      </c>
      <c r="AD30" s="3">
        <f t="shared" si="10"/>
        <v>28219393.636319999</v>
      </c>
      <c r="AE30" s="3">
        <f t="shared" si="10"/>
        <v>28219393.636319999</v>
      </c>
      <c r="AF30" s="3">
        <f t="shared" si="10"/>
        <v>28219393.636319999</v>
      </c>
      <c r="AG30" s="3">
        <f t="shared" si="10"/>
        <v>28219393.636319999</v>
      </c>
      <c r="AH30" s="3">
        <f t="shared" si="10"/>
        <v>28219393.636319999</v>
      </c>
      <c r="AI30" s="3">
        <f t="shared" si="10"/>
        <v>28219393.636319999</v>
      </c>
      <c r="AJ30" s="3">
        <f t="shared" si="10"/>
        <v>28219393.636319999</v>
      </c>
      <c r="AK30" s="3">
        <f t="shared" si="10"/>
        <v>28219393.636319999</v>
      </c>
      <c r="AL30" s="3">
        <f t="shared" si="10"/>
        <v>28219393.636319999</v>
      </c>
      <c r="AM30" s="3">
        <f t="shared" si="10"/>
        <v>28219393.636319999</v>
      </c>
      <c r="AN30" s="3">
        <f t="shared" si="10"/>
        <v>28219393.636319999</v>
      </c>
      <c r="AO30" s="3">
        <f t="shared" si="10"/>
        <v>28219393.636319999</v>
      </c>
      <c r="AP30" s="3">
        <f t="shared" si="10"/>
        <v>28219393.636319999</v>
      </c>
      <c r="AQ30" s="3">
        <f t="shared" si="10"/>
        <v>28219393.636319999</v>
      </c>
      <c r="AR30" s="3">
        <f t="shared" si="10"/>
        <v>28219393.636319999</v>
      </c>
      <c r="AS30" s="3">
        <f t="shared" si="10"/>
        <v>28219393.636319999</v>
      </c>
      <c r="AT30" s="3">
        <f t="shared" si="10"/>
        <v>28219393.636319999</v>
      </c>
      <c r="AU30" s="3">
        <f t="shared" si="10"/>
        <v>28219393.636319999</v>
      </c>
      <c r="AV30" s="3">
        <f t="shared" si="10"/>
        <v>28219393.636319999</v>
      </c>
      <c r="AW30" s="3">
        <f t="shared" si="10"/>
        <v>28219393.636319999</v>
      </c>
      <c r="AX30" s="3">
        <f t="shared" si="10"/>
        <v>28219393.636319999</v>
      </c>
      <c r="AY30" s="3">
        <f t="shared" si="10"/>
        <v>28219393.636319999</v>
      </c>
      <c r="AZ30" s="3">
        <f t="shared" si="10"/>
        <v>28219393.636319999</v>
      </c>
      <c r="BA30" s="3">
        <f t="shared" si="10"/>
        <v>28219393.636319999</v>
      </c>
      <c r="BB30" s="3">
        <f t="shared" si="10"/>
        <v>28219393.636319999</v>
      </c>
      <c r="BC30" s="3">
        <f t="shared" si="10"/>
        <v>28219393.636319999</v>
      </c>
      <c r="BD30" s="3">
        <f t="shared" si="10"/>
        <v>28219393.636319999</v>
      </c>
      <c r="BE30" s="3">
        <f t="shared" si="10"/>
        <v>28219393.636319999</v>
      </c>
      <c r="BF30" s="3">
        <f t="shared" si="10"/>
        <v>28219393.636319999</v>
      </c>
      <c r="BG30" s="3">
        <f t="shared" si="10"/>
        <v>28219393.636319999</v>
      </c>
      <c r="BH30" s="3">
        <f t="shared" si="10"/>
        <v>28219393.636319999</v>
      </c>
      <c r="BI30" s="3">
        <f t="shared" si="10"/>
        <v>28219393.636319999</v>
      </c>
      <c r="BJ30" s="3">
        <f t="shared" si="10"/>
        <v>28219393.636319999</v>
      </c>
      <c r="BK30" s="3">
        <f t="shared" si="10"/>
        <v>28219393.636319999</v>
      </c>
      <c r="BL30" s="3">
        <f t="shared" si="10"/>
        <v>28219393.636319999</v>
      </c>
      <c r="BM30" s="3">
        <f t="shared" si="10"/>
        <v>28219393.636319999</v>
      </c>
      <c r="BN30" s="3">
        <f t="shared" si="10"/>
        <v>28219393.636319999</v>
      </c>
      <c r="BO30" s="3">
        <f t="shared" si="10"/>
        <v>28219393.636319999</v>
      </c>
      <c r="BP30" s="3">
        <f t="shared" si="10"/>
        <v>28219393.636319999</v>
      </c>
      <c r="BQ30" s="3">
        <f t="shared" si="9"/>
        <v>28219393.636319999</v>
      </c>
      <c r="BR30" s="3">
        <f t="shared" si="9"/>
        <v>28219393.636319999</v>
      </c>
      <c r="BS30" s="3">
        <f t="shared" si="9"/>
        <v>28219393.636319999</v>
      </c>
      <c r="BT30" s="3">
        <f t="shared" si="9"/>
        <v>28219393.636319999</v>
      </c>
      <c r="BU30" s="3">
        <f t="shared" si="9"/>
        <v>28219393.636319999</v>
      </c>
      <c r="BV30" s="3">
        <f t="shared" si="9"/>
        <v>28219393.636319999</v>
      </c>
      <c r="BW30" s="3">
        <f t="shared" si="9"/>
        <v>28219393.636319999</v>
      </c>
      <c r="BX30" s="3">
        <f t="shared" si="9"/>
        <v>28219393.636319999</v>
      </c>
      <c r="BY30" s="3">
        <f t="shared" si="9"/>
        <v>28219393.636319999</v>
      </c>
      <c r="BZ30" s="3">
        <f t="shared" si="9"/>
        <v>28219393.636319999</v>
      </c>
      <c r="CA30" s="3">
        <f t="shared" si="9"/>
        <v>28219393.636319999</v>
      </c>
      <c r="CB30" s="3">
        <f t="shared" si="9"/>
        <v>28219393.636319999</v>
      </c>
      <c r="CC30" s="3">
        <f t="shared" si="9"/>
        <v>28219393.636319999</v>
      </c>
      <c r="CD30" s="3">
        <f t="shared" si="9"/>
        <v>28219393.636319999</v>
      </c>
      <c r="CE30" s="3">
        <f t="shared" si="9"/>
        <v>28219393.636319999</v>
      </c>
      <c r="CF30" s="3">
        <f t="shared" si="9"/>
        <v>28219393.636319999</v>
      </c>
      <c r="CG30" s="3">
        <f t="shared" si="9"/>
        <v>28219393.636319999</v>
      </c>
      <c r="CH30" s="12">
        <f t="shared" si="9"/>
        <v>28219393.636319999</v>
      </c>
    </row>
    <row r="31" spans="1:86" x14ac:dyDescent="0.3">
      <c r="A31" s="639"/>
      <c r="B31" s="11" t="str">
        <f t="shared" si="4"/>
        <v>Miscellaneous</v>
      </c>
      <c r="C31" s="3">
        <f t="shared" si="4"/>
        <v>0</v>
      </c>
      <c r="D31" s="3">
        <f t="shared" si="7"/>
        <v>0</v>
      </c>
      <c r="E31" s="3">
        <f t="shared" si="10"/>
        <v>0</v>
      </c>
      <c r="F31" s="3">
        <f t="shared" si="10"/>
        <v>0</v>
      </c>
      <c r="G31" s="3">
        <f t="shared" si="10"/>
        <v>0</v>
      </c>
      <c r="H31" s="3">
        <f t="shared" si="10"/>
        <v>0</v>
      </c>
      <c r="I31" s="3">
        <f t="shared" si="10"/>
        <v>69764.759999999995</v>
      </c>
      <c r="J31" s="3">
        <f t="shared" si="10"/>
        <v>69764.759999999995</v>
      </c>
      <c r="K31" s="3">
        <f t="shared" si="10"/>
        <v>69764.759999999995</v>
      </c>
      <c r="L31" s="3">
        <f t="shared" si="10"/>
        <v>69764.759999999995</v>
      </c>
      <c r="M31" s="3">
        <f t="shared" si="10"/>
        <v>132241.07999999999</v>
      </c>
      <c r="N31" s="3">
        <f t="shared" si="10"/>
        <v>132241.07999999999</v>
      </c>
      <c r="O31" s="3">
        <f t="shared" si="10"/>
        <v>132241.07999999999</v>
      </c>
      <c r="P31" s="3">
        <f t="shared" si="10"/>
        <v>132241.07999999999</v>
      </c>
      <c r="Q31" s="3">
        <f t="shared" si="10"/>
        <v>132241.07999999999</v>
      </c>
      <c r="R31" s="3">
        <f t="shared" si="10"/>
        <v>132241.07999999999</v>
      </c>
      <c r="S31" s="3">
        <f t="shared" si="10"/>
        <v>132241.07999999999</v>
      </c>
      <c r="T31" s="3">
        <f t="shared" si="10"/>
        <v>132241.07999999999</v>
      </c>
      <c r="U31" s="3">
        <f t="shared" si="10"/>
        <v>132241.07999999999</v>
      </c>
      <c r="V31" s="3">
        <f t="shared" si="10"/>
        <v>132241.07999999999</v>
      </c>
      <c r="W31" s="3">
        <f t="shared" si="10"/>
        <v>132241.07999999999</v>
      </c>
      <c r="X31" s="3">
        <f t="shared" si="10"/>
        <v>132241.07999999999</v>
      </c>
      <c r="Y31" s="3">
        <f t="shared" si="10"/>
        <v>132241.07999999999</v>
      </c>
      <c r="Z31" s="3">
        <f t="shared" si="10"/>
        <v>132241.07999999999</v>
      </c>
      <c r="AA31" s="3">
        <f t="shared" si="10"/>
        <v>132241.07999999999</v>
      </c>
      <c r="AB31" s="3">
        <f t="shared" si="10"/>
        <v>132241.07999999999</v>
      </c>
      <c r="AC31" s="3">
        <f t="shared" si="10"/>
        <v>132241.07999999999</v>
      </c>
      <c r="AD31" s="3">
        <f t="shared" si="10"/>
        <v>132241.07999999999</v>
      </c>
      <c r="AE31" s="3">
        <f t="shared" si="10"/>
        <v>132241.07999999999</v>
      </c>
      <c r="AF31" s="3">
        <f t="shared" si="10"/>
        <v>132241.07999999999</v>
      </c>
      <c r="AG31" s="3">
        <f t="shared" si="10"/>
        <v>132241.07999999999</v>
      </c>
      <c r="AH31" s="3">
        <f t="shared" si="10"/>
        <v>132241.07999999999</v>
      </c>
      <c r="AI31" s="3">
        <f t="shared" si="10"/>
        <v>132241.07999999999</v>
      </c>
      <c r="AJ31" s="3">
        <f t="shared" si="10"/>
        <v>132241.07999999999</v>
      </c>
      <c r="AK31" s="3">
        <f t="shared" si="10"/>
        <v>132241.07999999999</v>
      </c>
      <c r="AL31" s="3">
        <f t="shared" si="10"/>
        <v>132241.07999999999</v>
      </c>
      <c r="AM31" s="3">
        <f t="shared" si="10"/>
        <v>132241.07999999999</v>
      </c>
      <c r="AN31" s="3">
        <f t="shared" si="10"/>
        <v>132241.07999999999</v>
      </c>
      <c r="AO31" s="3">
        <f t="shared" si="10"/>
        <v>132241.07999999999</v>
      </c>
      <c r="AP31" s="3">
        <f t="shared" si="10"/>
        <v>132241.07999999999</v>
      </c>
      <c r="AQ31" s="3">
        <f t="shared" si="10"/>
        <v>132241.07999999999</v>
      </c>
      <c r="AR31" s="3">
        <f t="shared" si="10"/>
        <v>132241.07999999999</v>
      </c>
      <c r="AS31" s="3">
        <f t="shared" si="10"/>
        <v>132241.07999999999</v>
      </c>
      <c r="AT31" s="3">
        <f t="shared" si="10"/>
        <v>132241.07999999999</v>
      </c>
      <c r="AU31" s="3">
        <f t="shared" si="10"/>
        <v>132241.07999999999</v>
      </c>
      <c r="AV31" s="3">
        <f t="shared" si="10"/>
        <v>132241.07999999999</v>
      </c>
      <c r="AW31" s="3">
        <f t="shared" si="10"/>
        <v>132241.07999999999</v>
      </c>
      <c r="AX31" s="3">
        <f t="shared" si="10"/>
        <v>132241.07999999999</v>
      </c>
      <c r="AY31" s="3">
        <f t="shared" si="10"/>
        <v>132241.07999999999</v>
      </c>
      <c r="AZ31" s="3">
        <f t="shared" si="10"/>
        <v>132241.07999999999</v>
      </c>
      <c r="BA31" s="3">
        <f t="shared" si="10"/>
        <v>132241.07999999999</v>
      </c>
      <c r="BB31" s="3">
        <f t="shared" si="10"/>
        <v>132241.07999999999</v>
      </c>
      <c r="BC31" s="3">
        <f t="shared" si="10"/>
        <v>132241.07999999999</v>
      </c>
      <c r="BD31" s="3">
        <f t="shared" si="10"/>
        <v>132241.07999999999</v>
      </c>
      <c r="BE31" s="3">
        <f t="shared" si="10"/>
        <v>132241.07999999999</v>
      </c>
      <c r="BF31" s="3">
        <f t="shared" si="10"/>
        <v>132241.07999999999</v>
      </c>
      <c r="BG31" s="3">
        <f t="shared" si="10"/>
        <v>132241.07999999999</v>
      </c>
      <c r="BH31" s="3">
        <f t="shared" si="10"/>
        <v>132241.07999999999</v>
      </c>
      <c r="BI31" s="3">
        <f t="shared" si="10"/>
        <v>132241.07999999999</v>
      </c>
      <c r="BJ31" s="3">
        <f t="shared" si="10"/>
        <v>132241.07999999999</v>
      </c>
      <c r="BK31" s="3">
        <f t="shared" si="10"/>
        <v>132241.07999999999</v>
      </c>
      <c r="BL31" s="3">
        <f t="shared" si="10"/>
        <v>132241.07999999999</v>
      </c>
      <c r="BM31" s="3">
        <f t="shared" si="10"/>
        <v>132241.07999999999</v>
      </c>
      <c r="BN31" s="3">
        <f t="shared" si="10"/>
        <v>132241.07999999999</v>
      </c>
      <c r="BO31" s="3">
        <f t="shared" si="10"/>
        <v>132241.07999999999</v>
      </c>
      <c r="BP31" s="3">
        <f t="shared" si="10"/>
        <v>132241.07999999999</v>
      </c>
      <c r="BQ31" s="3">
        <f t="shared" si="9"/>
        <v>132241.07999999999</v>
      </c>
      <c r="BR31" s="3">
        <f t="shared" si="9"/>
        <v>132241.07999999999</v>
      </c>
      <c r="BS31" s="3">
        <f t="shared" si="9"/>
        <v>132241.07999999999</v>
      </c>
      <c r="BT31" s="3">
        <f t="shared" si="9"/>
        <v>132241.07999999999</v>
      </c>
      <c r="BU31" s="3">
        <f t="shared" si="9"/>
        <v>132241.07999999999</v>
      </c>
      <c r="BV31" s="3">
        <f t="shared" si="9"/>
        <v>132241.07999999999</v>
      </c>
      <c r="BW31" s="3">
        <f t="shared" si="9"/>
        <v>132241.07999999999</v>
      </c>
      <c r="BX31" s="3">
        <f t="shared" si="9"/>
        <v>132241.07999999999</v>
      </c>
      <c r="BY31" s="3">
        <f t="shared" si="9"/>
        <v>132241.07999999999</v>
      </c>
      <c r="BZ31" s="3">
        <f t="shared" si="9"/>
        <v>132241.07999999999</v>
      </c>
      <c r="CA31" s="3">
        <f t="shared" si="9"/>
        <v>132241.07999999999</v>
      </c>
      <c r="CB31" s="3">
        <f t="shared" si="9"/>
        <v>132241.07999999999</v>
      </c>
      <c r="CC31" s="3">
        <f t="shared" si="9"/>
        <v>132241.07999999999</v>
      </c>
      <c r="CD31" s="3">
        <f t="shared" si="9"/>
        <v>132241.07999999999</v>
      </c>
      <c r="CE31" s="3">
        <f t="shared" si="9"/>
        <v>132241.07999999999</v>
      </c>
      <c r="CF31" s="3">
        <f t="shared" si="9"/>
        <v>132241.07999999999</v>
      </c>
      <c r="CG31" s="3">
        <f t="shared" si="9"/>
        <v>132241.07999999999</v>
      </c>
      <c r="CH31" s="12">
        <f t="shared" si="9"/>
        <v>132241.07999999999</v>
      </c>
    </row>
    <row r="32" spans="1:86" ht="15" customHeight="1" x14ac:dyDescent="0.3">
      <c r="A32" s="639"/>
      <c r="B32" s="11" t="str">
        <f t="shared" si="4"/>
        <v>Motors</v>
      </c>
      <c r="C32" s="3">
        <f t="shared" si="4"/>
        <v>0</v>
      </c>
      <c r="D32" s="3">
        <f t="shared" si="7"/>
        <v>0</v>
      </c>
      <c r="E32" s="3">
        <f t="shared" si="10"/>
        <v>0</v>
      </c>
      <c r="F32" s="3">
        <f t="shared" si="10"/>
        <v>0</v>
      </c>
      <c r="G32" s="3">
        <f t="shared" si="10"/>
        <v>0</v>
      </c>
      <c r="H32" s="3">
        <f t="shared" si="10"/>
        <v>0</v>
      </c>
      <c r="I32" s="3">
        <f t="shared" si="10"/>
        <v>0</v>
      </c>
      <c r="J32" s="3">
        <f t="shared" si="10"/>
        <v>0</v>
      </c>
      <c r="K32" s="3">
        <f t="shared" si="10"/>
        <v>0</v>
      </c>
      <c r="L32" s="3">
        <f t="shared" si="10"/>
        <v>0</v>
      </c>
      <c r="M32" s="3">
        <f t="shared" si="10"/>
        <v>0</v>
      </c>
      <c r="N32" s="3">
        <f t="shared" si="10"/>
        <v>0</v>
      </c>
      <c r="O32" s="3">
        <f t="shared" si="10"/>
        <v>0</v>
      </c>
      <c r="P32" s="3">
        <f t="shared" si="10"/>
        <v>0</v>
      </c>
      <c r="Q32" s="3">
        <f t="shared" si="10"/>
        <v>0</v>
      </c>
      <c r="R32" s="3">
        <f t="shared" si="10"/>
        <v>0</v>
      </c>
      <c r="S32" s="3">
        <f t="shared" si="10"/>
        <v>0</v>
      </c>
      <c r="T32" s="3">
        <f t="shared" si="10"/>
        <v>0</v>
      </c>
      <c r="U32" s="3">
        <f t="shared" si="10"/>
        <v>0</v>
      </c>
      <c r="V32" s="3">
        <f t="shared" si="10"/>
        <v>0</v>
      </c>
      <c r="W32" s="3">
        <f t="shared" si="10"/>
        <v>0</v>
      </c>
      <c r="X32" s="3">
        <f t="shared" si="10"/>
        <v>0</v>
      </c>
      <c r="Y32" s="3">
        <f t="shared" si="10"/>
        <v>0</v>
      </c>
      <c r="Z32" s="3">
        <f t="shared" si="10"/>
        <v>0</v>
      </c>
      <c r="AA32" s="3">
        <f t="shared" si="10"/>
        <v>0</v>
      </c>
      <c r="AB32" s="3">
        <f t="shared" si="10"/>
        <v>0</v>
      </c>
      <c r="AC32" s="3">
        <f t="shared" si="10"/>
        <v>0</v>
      </c>
      <c r="AD32" s="3">
        <f t="shared" si="10"/>
        <v>0</v>
      </c>
      <c r="AE32" s="3">
        <f t="shared" si="10"/>
        <v>0</v>
      </c>
      <c r="AF32" s="3">
        <f t="shared" si="10"/>
        <v>0</v>
      </c>
      <c r="AG32" s="3">
        <f t="shared" si="10"/>
        <v>0</v>
      </c>
      <c r="AH32" s="3">
        <f t="shared" si="10"/>
        <v>0</v>
      </c>
      <c r="AI32" s="3">
        <f t="shared" si="10"/>
        <v>0</v>
      </c>
      <c r="AJ32" s="3">
        <f t="shared" si="10"/>
        <v>0</v>
      </c>
      <c r="AK32" s="3">
        <f t="shared" si="10"/>
        <v>0</v>
      </c>
      <c r="AL32" s="3">
        <f t="shared" si="10"/>
        <v>0</v>
      </c>
      <c r="AM32" s="3">
        <f t="shared" si="10"/>
        <v>0</v>
      </c>
      <c r="AN32" s="3">
        <f t="shared" si="10"/>
        <v>0</v>
      </c>
      <c r="AO32" s="3">
        <f t="shared" si="10"/>
        <v>0</v>
      </c>
      <c r="AP32" s="3">
        <f t="shared" si="10"/>
        <v>0</v>
      </c>
      <c r="AQ32" s="3">
        <f t="shared" si="10"/>
        <v>0</v>
      </c>
      <c r="AR32" s="3">
        <f t="shared" si="10"/>
        <v>0</v>
      </c>
      <c r="AS32" s="3">
        <f t="shared" si="10"/>
        <v>0</v>
      </c>
      <c r="AT32" s="3">
        <f t="shared" si="10"/>
        <v>0</v>
      </c>
      <c r="AU32" s="3">
        <f t="shared" si="10"/>
        <v>0</v>
      </c>
      <c r="AV32" s="3">
        <f t="shared" si="10"/>
        <v>0</v>
      </c>
      <c r="AW32" s="3">
        <f t="shared" si="10"/>
        <v>0</v>
      </c>
      <c r="AX32" s="3">
        <f t="shared" si="10"/>
        <v>0</v>
      </c>
      <c r="AY32" s="3">
        <f t="shared" si="10"/>
        <v>0</v>
      </c>
      <c r="AZ32" s="3">
        <f t="shared" si="10"/>
        <v>0</v>
      </c>
      <c r="BA32" s="3">
        <f t="shared" si="10"/>
        <v>0</v>
      </c>
      <c r="BB32" s="3">
        <f t="shared" si="10"/>
        <v>0</v>
      </c>
      <c r="BC32" s="3">
        <f t="shared" si="10"/>
        <v>0</v>
      </c>
      <c r="BD32" s="3">
        <f t="shared" si="10"/>
        <v>0</v>
      </c>
      <c r="BE32" s="3">
        <f t="shared" si="10"/>
        <v>0</v>
      </c>
      <c r="BF32" s="3">
        <f t="shared" si="10"/>
        <v>0</v>
      </c>
      <c r="BG32" s="3">
        <f t="shared" si="10"/>
        <v>0</v>
      </c>
      <c r="BH32" s="3">
        <f t="shared" si="10"/>
        <v>0</v>
      </c>
      <c r="BI32" s="3">
        <f t="shared" si="10"/>
        <v>0</v>
      </c>
      <c r="BJ32" s="3">
        <f t="shared" si="10"/>
        <v>0</v>
      </c>
      <c r="BK32" s="3">
        <f t="shared" si="10"/>
        <v>0</v>
      </c>
      <c r="BL32" s="3">
        <f t="shared" si="10"/>
        <v>0</v>
      </c>
      <c r="BM32" s="3">
        <f t="shared" si="10"/>
        <v>0</v>
      </c>
      <c r="BN32" s="3">
        <f t="shared" si="10"/>
        <v>0</v>
      </c>
      <c r="BO32" s="3">
        <f t="shared" si="10"/>
        <v>0</v>
      </c>
      <c r="BP32" s="3">
        <f t="shared" ref="BP32:CH35" si="11">IF(SUM($C$19:$N$19)=0,0,BO32+BP14)</f>
        <v>0</v>
      </c>
      <c r="BQ32" s="3">
        <f t="shared" si="11"/>
        <v>0</v>
      </c>
      <c r="BR32" s="3">
        <f t="shared" si="11"/>
        <v>0</v>
      </c>
      <c r="BS32" s="3">
        <f t="shared" si="11"/>
        <v>0</v>
      </c>
      <c r="BT32" s="3">
        <f t="shared" si="11"/>
        <v>0</v>
      </c>
      <c r="BU32" s="3">
        <f t="shared" si="11"/>
        <v>0</v>
      </c>
      <c r="BV32" s="3">
        <f t="shared" si="11"/>
        <v>0</v>
      </c>
      <c r="BW32" s="3">
        <f t="shared" si="11"/>
        <v>0</v>
      </c>
      <c r="BX32" s="3">
        <f t="shared" si="11"/>
        <v>0</v>
      </c>
      <c r="BY32" s="3">
        <f t="shared" si="11"/>
        <v>0</v>
      </c>
      <c r="BZ32" s="3">
        <f t="shared" si="11"/>
        <v>0</v>
      </c>
      <c r="CA32" s="3">
        <f t="shared" si="11"/>
        <v>0</v>
      </c>
      <c r="CB32" s="3">
        <f t="shared" si="11"/>
        <v>0</v>
      </c>
      <c r="CC32" s="3">
        <f t="shared" si="11"/>
        <v>0</v>
      </c>
      <c r="CD32" s="3">
        <f t="shared" si="11"/>
        <v>0</v>
      </c>
      <c r="CE32" s="3">
        <f t="shared" si="11"/>
        <v>0</v>
      </c>
      <c r="CF32" s="3">
        <f t="shared" si="11"/>
        <v>0</v>
      </c>
      <c r="CG32" s="3">
        <f t="shared" si="11"/>
        <v>0</v>
      </c>
      <c r="CH32" s="12">
        <f t="shared" si="11"/>
        <v>0</v>
      </c>
    </row>
    <row r="33" spans="1:86" x14ac:dyDescent="0.3">
      <c r="A33" s="639"/>
      <c r="B33" s="11" t="str">
        <f t="shared" si="4"/>
        <v>Process</v>
      </c>
      <c r="C33" s="3">
        <f t="shared" si="4"/>
        <v>0</v>
      </c>
      <c r="D33" s="3">
        <f t="shared" si="7"/>
        <v>0</v>
      </c>
      <c r="E33" s="3">
        <f t="shared" ref="E33:BP35" si="12">IF(SUM($C$19:$N$19)=0,0,D33+E15)</f>
        <v>0</v>
      </c>
      <c r="F33" s="3">
        <f t="shared" si="12"/>
        <v>0</v>
      </c>
      <c r="G33" s="3">
        <f t="shared" si="12"/>
        <v>0</v>
      </c>
      <c r="H33" s="3">
        <f t="shared" si="12"/>
        <v>0</v>
      </c>
      <c r="I33" s="3">
        <f t="shared" si="12"/>
        <v>0</v>
      </c>
      <c r="J33" s="3">
        <f t="shared" si="12"/>
        <v>0</v>
      </c>
      <c r="K33" s="3">
        <f t="shared" si="12"/>
        <v>0</v>
      </c>
      <c r="L33" s="3">
        <f t="shared" si="12"/>
        <v>0</v>
      </c>
      <c r="M33" s="3">
        <f t="shared" si="12"/>
        <v>0</v>
      </c>
      <c r="N33" s="3">
        <f t="shared" si="12"/>
        <v>0</v>
      </c>
      <c r="O33" s="3">
        <f t="shared" si="12"/>
        <v>0</v>
      </c>
      <c r="P33" s="3">
        <f t="shared" si="12"/>
        <v>0</v>
      </c>
      <c r="Q33" s="3">
        <f t="shared" si="12"/>
        <v>0</v>
      </c>
      <c r="R33" s="3">
        <f t="shared" si="12"/>
        <v>0</v>
      </c>
      <c r="S33" s="3">
        <f t="shared" si="12"/>
        <v>0</v>
      </c>
      <c r="T33" s="3">
        <f t="shared" si="12"/>
        <v>0</v>
      </c>
      <c r="U33" s="3">
        <f t="shared" si="12"/>
        <v>0</v>
      </c>
      <c r="V33" s="3">
        <f t="shared" si="12"/>
        <v>0</v>
      </c>
      <c r="W33" s="3">
        <f t="shared" si="12"/>
        <v>0</v>
      </c>
      <c r="X33" s="3">
        <f t="shared" si="12"/>
        <v>0</v>
      </c>
      <c r="Y33" s="3">
        <f t="shared" si="12"/>
        <v>0</v>
      </c>
      <c r="Z33" s="3">
        <f t="shared" si="12"/>
        <v>0</v>
      </c>
      <c r="AA33" s="3">
        <f t="shared" si="12"/>
        <v>0</v>
      </c>
      <c r="AB33" s="3">
        <f t="shared" si="12"/>
        <v>0</v>
      </c>
      <c r="AC33" s="3">
        <f t="shared" si="12"/>
        <v>0</v>
      </c>
      <c r="AD33" s="3">
        <f t="shared" si="12"/>
        <v>0</v>
      </c>
      <c r="AE33" s="3">
        <f t="shared" si="12"/>
        <v>0</v>
      </c>
      <c r="AF33" s="3">
        <f t="shared" si="12"/>
        <v>0</v>
      </c>
      <c r="AG33" s="3">
        <f t="shared" si="12"/>
        <v>0</v>
      </c>
      <c r="AH33" s="3">
        <f t="shared" si="12"/>
        <v>0</v>
      </c>
      <c r="AI33" s="3">
        <f t="shared" si="12"/>
        <v>0</v>
      </c>
      <c r="AJ33" s="3">
        <f t="shared" si="12"/>
        <v>0</v>
      </c>
      <c r="AK33" s="3">
        <f t="shared" si="12"/>
        <v>0</v>
      </c>
      <c r="AL33" s="3">
        <f t="shared" si="12"/>
        <v>0</v>
      </c>
      <c r="AM33" s="3">
        <f t="shared" si="12"/>
        <v>0</v>
      </c>
      <c r="AN33" s="3">
        <f t="shared" si="12"/>
        <v>0</v>
      </c>
      <c r="AO33" s="3">
        <f t="shared" si="12"/>
        <v>0</v>
      </c>
      <c r="AP33" s="3">
        <f t="shared" si="12"/>
        <v>0</v>
      </c>
      <c r="AQ33" s="3">
        <f t="shared" si="12"/>
        <v>0</v>
      </c>
      <c r="AR33" s="3">
        <f t="shared" si="12"/>
        <v>0</v>
      </c>
      <c r="AS33" s="3">
        <f t="shared" si="12"/>
        <v>0</v>
      </c>
      <c r="AT33" s="3">
        <f t="shared" si="12"/>
        <v>0</v>
      </c>
      <c r="AU33" s="3">
        <f t="shared" si="12"/>
        <v>0</v>
      </c>
      <c r="AV33" s="3">
        <f t="shared" si="12"/>
        <v>0</v>
      </c>
      <c r="AW33" s="3">
        <f t="shared" si="12"/>
        <v>0</v>
      </c>
      <c r="AX33" s="3">
        <f t="shared" si="12"/>
        <v>0</v>
      </c>
      <c r="AY33" s="3">
        <f t="shared" si="12"/>
        <v>0</v>
      </c>
      <c r="AZ33" s="3">
        <f t="shared" si="12"/>
        <v>0</v>
      </c>
      <c r="BA33" s="3">
        <f t="shared" si="12"/>
        <v>0</v>
      </c>
      <c r="BB33" s="3">
        <f t="shared" si="12"/>
        <v>0</v>
      </c>
      <c r="BC33" s="3">
        <f t="shared" si="12"/>
        <v>0</v>
      </c>
      <c r="BD33" s="3">
        <f t="shared" si="12"/>
        <v>0</v>
      </c>
      <c r="BE33" s="3">
        <f t="shared" si="12"/>
        <v>0</v>
      </c>
      <c r="BF33" s="3">
        <f t="shared" si="12"/>
        <v>0</v>
      </c>
      <c r="BG33" s="3">
        <f t="shared" si="12"/>
        <v>0</v>
      </c>
      <c r="BH33" s="3">
        <f t="shared" si="12"/>
        <v>0</v>
      </c>
      <c r="BI33" s="3">
        <f t="shared" si="12"/>
        <v>0</v>
      </c>
      <c r="BJ33" s="3">
        <f t="shared" si="12"/>
        <v>0</v>
      </c>
      <c r="BK33" s="3">
        <f t="shared" si="12"/>
        <v>0</v>
      </c>
      <c r="BL33" s="3">
        <f t="shared" si="12"/>
        <v>0</v>
      </c>
      <c r="BM33" s="3">
        <f t="shared" si="12"/>
        <v>0</v>
      </c>
      <c r="BN33" s="3">
        <f t="shared" si="12"/>
        <v>0</v>
      </c>
      <c r="BO33" s="3">
        <f t="shared" si="12"/>
        <v>0</v>
      </c>
      <c r="BP33" s="3">
        <f t="shared" si="12"/>
        <v>0</v>
      </c>
      <c r="BQ33" s="3">
        <f t="shared" si="11"/>
        <v>0</v>
      </c>
      <c r="BR33" s="3">
        <f t="shared" si="11"/>
        <v>0</v>
      </c>
      <c r="BS33" s="3">
        <f t="shared" si="11"/>
        <v>0</v>
      </c>
      <c r="BT33" s="3">
        <f t="shared" si="11"/>
        <v>0</v>
      </c>
      <c r="BU33" s="3">
        <f t="shared" si="11"/>
        <v>0</v>
      </c>
      <c r="BV33" s="3">
        <f t="shared" si="11"/>
        <v>0</v>
      </c>
      <c r="BW33" s="3">
        <f t="shared" si="11"/>
        <v>0</v>
      </c>
      <c r="BX33" s="3">
        <f t="shared" si="11"/>
        <v>0</v>
      </c>
      <c r="BY33" s="3">
        <f t="shared" si="11"/>
        <v>0</v>
      </c>
      <c r="BZ33" s="3">
        <f t="shared" si="11"/>
        <v>0</v>
      </c>
      <c r="CA33" s="3">
        <f t="shared" si="11"/>
        <v>0</v>
      </c>
      <c r="CB33" s="3">
        <f t="shared" si="11"/>
        <v>0</v>
      </c>
      <c r="CC33" s="3">
        <f t="shared" si="11"/>
        <v>0</v>
      </c>
      <c r="CD33" s="3">
        <f t="shared" si="11"/>
        <v>0</v>
      </c>
      <c r="CE33" s="3">
        <f t="shared" si="11"/>
        <v>0</v>
      </c>
      <c r="CF33" s="3">
        <f t="shared" si="11"/>
        <v>0</v>
      </c>
      <c r="CG33" s="3">
        <f t="shared" si="11"/>
        <v>0</v>
      </c>
      <c r="CH33" s="12">
        <f t="shared" si="11"/>
        <v>0</v>
      </c>
    </row>
    <row r="34" spans="1:86" x14ac:dyDescent="0.3">
      <c r="A34" s="639"/>
      <c r="B34" s="11" t="str">
        <f t="shared" si="4"/>
        <v>Refrigeration</v>
      </c>
      <c r="C34" s="3">
        <f t="shared" si="4"/>
        <v>0</v>
      </c>
      <c r="D34" s="3">
        <f t="shared" si="7"/>
        <v>0</v>
      </c>
      <c r="E34" s="3">
        <f t="shared" si="12"/>
        <v>0</v>
      </c>
      <c r="F34" s="3">
        <f t="shared" si="12"/>
        <v>0</v>
      </c>
      <c r="G34" s="3">
        <f t="shared" si="12"/>
        <v>0</v>
      </c>
      <c r="H34" s="3">
        <f t="shared" si="12"/>
        <v>0</v>
      </c>
      <c r="I34" s="3">
        <f t="shared" si="12"/>
        <v>0</v>
      </c>
      <c r="J34" s="3">
        <f t="shared" si="12"/>
        <v>11556</v>
      </c>
      <c r="K34" s="3">
        <f t="shared" si="12"/>
        <v>14191</v>
      </c>
      <c r="L34" s="3">
        <f t="shared" si="12"/>
        <v>14191</v>
      </c>
      <c r="M34" s="3">
        <f t="shared" si="12"/>
        <v>19969</v>
      </c>
      <c r="N34" s="3">
        <f t="shared" si="12"/>
        <v>20349</v>
      </c>
      <c r="O34" s="3">
        <f t="shared" si="12"/>
        <v>20349</v>
      </c>
      <c r="P34" s="3">
        <f t="shared" si="12"/>
        <v>20349</v>
      </c>
      <c r="Q34" s="3">
        <f t="shared" si="12"/>
        <v>20349</v>
      </c>
      <c r="R34" s="3">
        <f t="shared" si="12"/>
        <v>20349</v>
      </c>
      <c r="S34" s="3">
        <f t="shared" si="12"/>
        <v>20349</v>
      </c>
      <c r="T34" s="3">
        <f t="shared" si="12"/>
        <v>20349</v>
      </c>
      <c r="U34" s="3">
        <f t="shared" si="12"/>
        <v>20349</v>
      </c>
      <c r="V34" s="3">
        <f t="shared" si="12"/>
        <v>20349</v>
      </c>
      <c r="W34" s="3">
        <f t="shared" si="12"/>
        <v>20349</v>
      </c>
      <c r="X34" s="3">
        <f t="shared" si="12"/>
        <v>20349</v>
      </c>
      <c r="Y34" s="3">
        <f t="shared" si="12"/>
        <v>20349</v>
      </c>
      <c r="Z34" s="3">
        <f t="shared" si="12"/>
        <v>20349</v>
      </c>
      <c r="AA34" s="3">
        <f t="shared" si="12"/>
        <v>20349</v>
      </c>
      <c r="AB34" s="3">
        <f t="shared" si="12"/>
        <v>20349</v>
      </c>
      <c r="AC34" s="3">
        <f t="shared" si="12"/>
        <v>20349</v>
      </c>
      <c r="AD34" s="3">
        <f t="shared" si="12"/>
        <v>20349</v>
      </c>
      <c r="AE34" s="3">
        <f t="shared" si="12"/>
        <v>20349</v>
      </c>
      <c r="AF34" s="3">
        <f t="shared" si="12"/>
        <v>20349</v>
      </c>
      <c r="AG34" s="3">
        <f t="shared" si="12"/>
        <v>20349</v>
      </c>
      <c r="AH34" s="3">
        <f t="shared" si="12"/>
        <v>20349</v>
      </c>
      <c r="AI34" s="3">
        <f t="shared" si="12"/>
        <v>20349</v>
      </c>
      <c r="AJ34" s="3">
        <f t="shared" si="12"/>
        <v>20349</v>
      </c>
      <c r="AK34" s="3">
        <f t="shared" si="12"/>
        <v>20349</v>
      </c>
      <c r="AL34" s="3">
        <f t="shared" si="12"/>
        <v>20349</v>
      </c>
      <c r="AM34" s="3">
        <f t="shared" si="12"/>
        <v>20349</v>
      </c>
      <c r="AN34" s="3">
        <f t="shared" si="12"/>
        <v>20349</v>
      </c>
      <c r="AO34" s="3">
        <f t="shared" si="12"/>
        <v>20349</v>
      </c>
      <c r="AP34" s="3">
        <f t="shared" si="12"/>
        <v>20349</v>
      </c>
      <c r="AQ34" s="3">
        <f t="shared" si="12"/>
        <v>20349</v>
      </c>
      <c r="AR34" s="3">
        <f t="shared" si="12"/>
        <v>20349</v>
      </c>
      <c r="AS34" s="3">
        <f t="shared" si="12"/>
        <v>20349</v>
      </c>
      <c r="AT34" s="3">
        <f t="shared" si="12"/>
        <v>20349</v>
      </c>
      <c r="AU34" s="3">
        <f t="shared" si="12"/>
        <v>20349</v>
      </c>
      <c r="AV34" s="3">
        <f t="shared" si="12"/>
        <v>20349</v>
      </c>
      <c r="AW34" s="3">
        <f t="shared" si="12"/>
        <v>20349</v>
      </c>
      <c r="AX34" s="3">
        <f t="shared" si="12"/>
        <v>20349</v>
      </c>
      <c r="AY34" s="3">
        <f t="shared" si="12"/>
        <v>20349</v>
      </c>
      <c r="AZ34" s="3">
        <f t="shared" si="12"/>
        <v>20349</v>
      </c>
      <c r="BA34" s="3">
        <f t="shared" si="12"/>
        <v>20349</v>
      </c>
      <c r="BB34" s="3">
        <f t="shared" si="12"/>
        <v>20349</v>
      </c>
      <c r="BC34" s="3">
        <f t="shared" si="12"/>
        <v>20349</v>
      </c>
      <c r="BD34" s="3">
        <f t="shared" si="12"/>
        <v>20349</v>
      </c>
      <c r="BE34" s="3">
        <f t="shared" si="12"/>
        <v>20349</v>
      </c>
      <c r="BF34" s="3">
        <f t="shared" si="12"/>
        <v>20349</v>
      </c>
      <c r="BG34" s="3">
        <f t="shared" si="12"/>
        <v>20349</v>
      </c>
      <c r="BH34" s="3">
        <f t="shared" si="12"/>
        <v>20349</v>
      </c>
      <c r="BI34" s="3">
        <f t="shared" si="12"/>
        <v>20349</v>
      </c>
      <c r="BJ34" s="3">
        <f t="shared" si="12"/>
        <v>20349</v>
      </c>
      <c r="BK34" s="3">
        <f t="shared" si="12"/>
        <v>20349</v>
      </c>
      <c r="BL34" s="3">
        <f t="shared" si="12"/>
        <v>20349</v>
      </c>
      <c r="BM34" s="3">
        <f t="shared" si="12"/>
        <v>20349</v>
      </c>
      <c r="BN34" s="3">
        <f t="shared" si="12"/>
        <v>20349</v>
      </c>
      <c r="BO34" s="3">
        <f t="shared" si="12"/>
        <v>20349</v>
      </c>
      <c r="BP34" s="3">
        <f t="shared" si="12"/>
        <v>20349</v>
      </c>
      <c r="BQ34" s="3">
        <f t="shared" si="11"/>
        <v>20349</v>
      </c>
      <c r="BR34" s="3">
        <f t="shared" si="11"/>
        <v>20349</v>
      </c>
      <c r="BS34" s="3">
        <f t="shared" si="11"/>
        <v>20349</v>
      </c>
      <c r="BT34" s="3">
        <f t="shared" si="11"/>
        <v>20349</v>
      </c>
      <c r="BU34" s="3">
        <f t="shared" si="11"/>
        <v>20349</v>
      </c>
      <c r="BV34" s="3">
        <f t="shared" si="11"/>
        <v>20349</v>
      </c>
      <c r="BW34" s="3">
        <f t="shared" si="11"/>
        <v>20349</v>
      </c>
      <c r="BX34" s="3">
        <f t="shared" si="11"/>
        <v>20349</v>
      </c>
      <c r="BY34" s="3">
        <f t="shared" si="11"/>
        <v>20349</v>
      </c>
      <c r="BZ34" s="3">
        <f t="shared" si="11"/>
        <v>20349</v>
      </c>
      <c r="CA34" s="3">
        <f t="shared" si="11"/>
        <v>20349</v>
      </c>
      <c r="CB34" s="3">
        <f t="shared" si="11"/>
        <v>20349</v>
      </c>
      <c r="CC34" s="3">
        <f t="shared" si="11"/>
        <v>20349</v>
      </c>
      <c r="CD34" s="3">
        <f t="shared" si="11"/>
        <v>20349</v>
      </c>
      <c r="CE34" s="3">
        <f t="shared" si="11"/>
        <v>20349</v>
      </c>
      <c r="CF34" s="3">
        <f t="shared" si="11"/>
        <v>20349</v>
      </c>
      <c r="CG34" s="3">
        <f t="shared" si="11"/>
        <v>20349</v>
      </c>
      <c r="CH34" s="12">
        <f t="shared" si="11"/>
        <v>20349</v>
      </c>
    </row>
    <row r="35" spans="1:86" x14ac:dyDescent="0.3">
      <c r="A35" s="639"/>
      <c r="B35" s="11" t="str">
        <f t="shared" si="4"/>
        <v>Water Heating</v>
      </c>
      <c r="C35" s="3">
        <f t="shared" si="4"/>
        <v>0</v>
      </c>
      <c r="D35" s="3">
        <f t="shared" si="7"/>
        <v>0</v>
      </c>
      <c r="E35" s="3">
        <f t="shared" si="12"/>
        <v>21156</v>
      </c>
      <c r="F35" s="3">
        <f t="shared" si="12"/>
        <v>21156</v>
      </c>
      <c r="G35" s="3">
        <f t="shared" si="12"/>
        <v>21156</v>
      </c>
      <c r="H35" s="3">
        <f t="shared" si="12"/>
        <v>21156</v>
      </c>
      <c r="I35" s="3">
        <f t="shared" si="12"/>
        <v>21156</v>
      </c>
      <c r="J35" s="3">
        <f t="shared" si="12"/>
        <v>21156</v>
      </c>
      <c r="K35" s="3">
        <f t="shared" si="12"/>
        <v>42312</v>
      </c>
      <c r="L35" s="3">
        <f t="shared" si="12"/>
        <v>42312</v>
      </c>
      <c r="M35" s="3">
        <f t="shared" si="12"/>
        <v>42312</v>
      </c>
      <c r="N35" s="3">
        <f t="shared" si="12"/>
        <v>63468</v>
      </c>
      <c r="O35" s="3">
        <f t="shared" si="12"/>
        <v>63468</v>
      </c>
      <c r="P35" s="3">
        <f t="shared" si="12"/>
        <v>63468</v>
      </c>
      <c r="Q35" s="3">
        <f t="shared" si="12"/>
        <v>63468</v>
      </c>
      <c r="R35" s="3">
        <f t="shared" si="12"/>
        <v>63468</v>
      </c>
      <c r="S35" s="3">
        <f t="shared" si="12"/>
        <v>63468</v>
      </c>
      <c r="T35" s="3">
        <f t="shared" si="12"/>
        <v>63468</v>
      </c>
      <c r="U35" s="3">
        <f t="shared" si="12"/>
        <v>63468</v>
      </c>
      <c r="V35" s="3">
        <f t="shared" si="12"/>
        <v>63468</v>
      </c>
      <c r="W35" s="3">
        <f t="shared" si="12"/>
        <v>63468</v>
      </c>
      <c r="X35" s="3">
        <f t="shared" si="12"/>
        <v>63468</v>
      </c>
      <c r="Y35" s="3">
        <f t="shared" si="12"/>
        <v>63468</v>
      </c>
      <c r="Z35" s="3">
        <f t="shared" si="12"/>
        <v>63468</v>
      </c>
      <c r="AA35" s="3">
        <f t="shared" si="12"/>
        <v>63468</v>
      </c>
      <c r="AB35" s="3">
        <f t="shared" si="12"/>
        <v>63468</v>
      </c>
      <c r="AC35" s="3">
        <f t="shared" si="12"/>
        <v>63468</v>
      </c>
      <c r="AD35" s="3">
        <f t="shared" si="12"/>
        <v>63468</v>
      </c>
      <c r="AE35" s="3">
        <f t="shared" si="12"/>
        <v>63468</v>
      </c>
      <c r="AF35" s="3">
        <f t="shared" si="12"/>
        <v>63468</v>
      </c>
      <c r="AG35" s="3">
        <f t="shared" si="12"/>
        <v>63468</v>
      </c>
      <c r="AH35" s="3">
        <f t="shared" si="12"/>
        <v>63468</v>
      </c>
      <c r="AI35" s="3">
        <f t="shared" si="12"/>
        <v>63468</v>
      </c>
      <c r="AJ35" s="3">
        <f t="shared" si="12"/>
        <v>63468</v>
      </c>
      <c r="AK35" s="3">
        <f t="shared" si="12"/>
        <v>63468</v>
      </c>
      <c r="AL35" s="3">
        <f t="shared" si="12"/>
        <v>63468</v>
      </c>
      <c r="AM35" s="3">
        <f t="shared" si="12"/>
        <v>63468</v>
      </c>
      <c r="AN35" s="3">
        <f t="shared" si="12"/>
        <v>63468</v>
      </c>
      <c r="AO35" s="3">
        <f t="shared" si="12"/>
        <v>63468</v>
      </c>
      <c r="AP35" s="3">
        <f t="shared" si="12"/>
        <v>63468</v>
      </c>
      <c r="AQ35" s="3">
        <f t="shared" si="12"/>
        <v>63468</v>
      </c>
      <c r="AR35" s="3">
        <f t="shared" si="12"/>
        <v>63468</v>
      </c>
      <c r="AS35" s="3">
        <f t="shared" si="12"/>
        <v>63468</v>
      </c>
      <c r="AT35" s="3">
        <f t="shared" si="12"/>
        <v>63468</v>
      </c>
      <c r="AU35" s="3">
        <f t="shared" si="12"/>
        <v>63468</v>
      </c>
      <c r="AV35" s="3">
        <f t="shared" si="12"/>
        <v>63468</v>
      </c>
      <c r="AW35" s="3">
        <f t="shared" si="12"/>
        <v>63468</v>
      </c>
      <c r="AX35" s="3">
        <f t="shared" si="12"/>
        <v>63468</v>
      </c>
      <c r="AY35" s="3">
        <f t="shared" si="12"/>
        <v>63468</v>
      </c>
      <c r="AZ35" s="3">
        <f t="shared" si="12"/>
        <v>63468</v>
      </c>
      <c r="BA35" s="3">
        <f t="shared" si="12"/>
        <v>63468</v>
      </c>
      <c r="BB35" s="3">
        <f t="shared" si="12"/>
        <v>63468</v>
      </c>
      <c r="BC35" s="3">
        <f t="shared" si="12"/>
        <v>63468</v>
      </c>
      <c r="BD35" s="3">
        <f t="shared" si="12"/>
        <v>63468</v>
      </c>
      <c r="BE35" s="3">
        <f t="shared" si="12"/>
        <v>63468</v>
      </c>
      <c r="BF35" s="3">
        <f t="shared" si="12"/>
        <v>63468</v>
      </c>
      <c r="BG35" s="3">
        <f t="shared" si="12"/>
        <v>63468</v>
      </c>
      <c r="BH35" s="3">
        <f t="shared" si="12"/>
        <v>63468</v>
      </c>
      <c r="BI35" s="3">
        <f t="shared" si="12"/>
        <v>63468</v>
      </c>
      <c r="BJ35" s="3">
        <f t="shared" si="12"/>
        <v>63468</v>
      </c>
      <c r="BK35" s="3">
        <f t="shared" si="12"/>
        <v>63468</v>
      </c>
      <c r="BL35" s="3">
        <f t="shared" si="12"/>
        <v>63468</v>
      </c>
      <c r="BM35" s="3">
        <f t="shared" si="12"/>
        <v>63468</v>
      </c>
      <c r="BN35" s="3">
        <f t="shared" si="12"/>
        <v>63468</v>
      </c>
      <c r="BO35" s="3">
        <f t="shared" si="12"/>
        <v>63468</v>
      </c>
      <c r="BP35" s="3">
        <f t="shared" si="12"/>
        <v>63468</v>
      </c>
      <c r="BQ35" s="3">
        <f t="shared" si="11"/>
        <v>63468</v>
      </c>
      <c r="BR35" s="3">
        <f t="shared" si="11"/>
        <v>63468</v>
      </c>
      <c r="BS35" s="3">
        <f t="shared" si="11"/>
        <v>63468</v>
      </c>
      <c r="BT35" s="3">
        <f t="shared" si="11"/>
        <v>63468</v>
      </c>
      <c r="BU35" s="3">
        <f t="shared" si="11"/>
        <v>63468</v>
      </c>
      <c r="BV35" s="3">
        <f t="shared" si="11"/>
        <v>63468</v>
      </c>
      <c r="BW35" s="3">
        <f t="shared" si="11"/>
        <v>63468</v>
      </c>
      <c r="BX35" s="3">
        <f t="shared" si="11"/>
        <v>63468</v>
      </c>
      <c r="BY35" s="3">
        <f t="shared" si="11"/>
        <v>63468</v>
      </c>
      <c r="BZ35" s="3">
        <f t="shared" si="11"/>
        <v>63468</v>
      </c>
      <c r="CA35" s="3">
        <f t="shared" si="11"/>
        <v>63468</v>
      </c>
      <c r="CB35" s="3">
        <f t="shared" si="11"/>
        <v>63468</v>
      </c>
      <c r="CC35" s="3">
        <f t="shared" si="11"/>
        <v>63468</v>
      </c>
      <c r="CD35" s="3">
        <f t="shared" si="11"/>
        <v>63468</v>
      </c>
      <c r="CE35" s="3">
        <f t="shared" si="11"/>
        <v>63468</v>
      </c>
      <c r="CF35" s="3">
        <f t="shared" si="11"/>
        <v>63468</v>
      </c>
      <c r="CG35" s="3">
        <f t="shared" si="11"/>
        <v>63468</v>
      </c>
      <c r="CH35" s="12">
        <f t="shared" si="11"/>
        <v>63468</v>
      </c>
    </row>
    <row r="36" spans="1:86" ht="15" customHeight="1" x14ac:dyDescent="0.3">
      <c r="A36" s="639"/>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640"/>
      <c r="B37" s="312" t="str">
        <f t="shared" si="4"/>
        <v>Monthly kWh</v>
      </c>
      <c r="C37" s="313">
        <f>SUM(C23:C36)</f>
        <v>864295</v>
      </c>
      <c r="D37" s="313">
        <f t="shared" ref="D37" si="13">SUM(D23:D36)</f>
        <v>1924903.03632</v>
      </c>
      <c r="E37" s="313">
        <f t="shared" ref="E37" si="14">SUM(E23:E36)</f>
        <v>3014949.03632</v>
      </c>
      <c r="F37" s="313">
        <f t="shared" ref="F37" si="15">SUM(F23:F36)</f>
        <v>6137050.0363200009</v>
      </c>
      <c r="G37" s="313">
        <f t="shared" ref="G37" si="16">SUM(G23:G36)</f>
        <v>8032076.0363200009</v>
      </c>
      <c r="H37" s="313">
        <f t="shared" ref="H37" si="17">SUM(H23:H36)</f>
        <v>9684788.0363200009</v>
      </c>
      <c r="I37" s="313">
        <f t="shared" ref="I37" si="18">SUM(I23:I36)</f>
        <v>12124623.47632</v>
      </c>
      <c r="J37" s="313">
        <f t="shared" ref="J37" si="19">SUM(J23:J36)</f>
        <v>13370888.716320001</v>
      </c>
      <c r="K37" s="313">
        <f t="shared" ref="K37" si="20">SUM(K23:K36)</f>
        <v>15222566.716320001</v>
      </c>
      <c r="L37" s="313">
        <f t="shared" ref="L37" si="21">SUM(L23:L36)</f>
        <v>17459150.216320001</v>
      </c>
      <c r="M37" s="313">
        <f t="shared" ref="M37" si="22">SUM(M23:M36)</f>
        <v>20404543.096319996</v>
      </c>
      <c r="N37" s="313">
        <f t="shared" ref="N37" si="23">SUM(N23:N36)</f>
        <v>33872857.00632</v>
      </c>
      <c r="O37" s="313">
        <f t="shared" ref="O37" si="24">SUM(O23:O36)</f>
        <v>33872857.00632</v>
      </c>
      <c r="P37" s="313">
        <f t="shared" ref="P37" si="25">SUM(P23:P36)</f>
        <v>33872857.00632</v>
      </c>
      <c r="Q37" s="313">
        <f t="shared" ref="Q37" si="26">SUM(Q23:Q36)</f>
        <v>33872857.00632</v>
      </c>
      <c r="R37" s="313">
        <f t="shared" ref="R37" si="27">SUM(R23:R36)</f>
        <v>33872857.00632</v>
      </c>
      <c r="S37" s="313">
        <f t="shared" ref="S37" si="28">SUM(S23:S36)</f>
        <v>33872857.00632</v>
      </c>
      <c r="T37" s="313">
        <f t="shared" ref="T37" si="29">SUM(T23:T36)</f>
        <v>33872857.00632</v>
      </c>
      <c r="U37" s="313">
        <f t="shared" ref="U37" si="30">SUM(U23:U36)</f>
        <v>33872857.00632</v>
      </c>
      <c r="V37" s="313">
        <f t="shared" ref="V37" si="31">SUM(V23:V36)</f>
        <v>33872857.00632</v>
      </c>
      <c r="W37" s="313">
        <f t="shared" ref="W37" si="32">SUM(W23:W36)</f>
        <v>33872857.00632</v>
      </c>
      <c r="X37" s="313">
        <f t="shared" ref="X37" si="33">SUM(X23:X36)</f>
        <v>33872857.00632</v>
      </c>
      <c r="Y37" s="313">
        <f t="shared" ref="Y37" si="34">SUM(Y23:Y36)</f>
        <v>33872857.00632</v>
      </c>
      <c r="Z37" s="313">
        <f t="shared" ref="Z37" si="35">SUM(Z23:Z36)</f>
        <v>33872857.00632</v>
      </c>
      <c r="AA37" s="313">
        <f t="shared" ref="AA37" si="36">SUM(AA23:AA36)</f>
        <v>33872857.00632</v>
      </c>
      <c r="AB37" s="313">
        <f t="shared" ref="AB37" si="37">SUM(AB23:AB36)</f>
        <v>33872857.00632</v>
      </c>
      <c r="AC37" s="313">
        <f t="shared" ref="AC37" si="38">SUM(AC23:AC36)</f>
        <v>33872857.00632</v>
      </c>
      <c r="AD37" s="313">
        <f t="shared" ref="AD37" si="39">SUM(AD23:AD36)</f>
        <v>33872857.00632</v>
      </c>
      <c r="AE37" s="313">
        <f t="shared" ref="AE37" si="40">SUM(AE23:AE36)</f>
        <v>33872857.00632</v>
      </c>
      <c r="AF37" s="313">
        <f t="shared" ref="AF37" si="41">SUM(AF23:AF36)</f>
        <v>33872857.00632</v>
      </c>
      <c r="AG37" s="313">
        <f t="shared" ref="AG37" si="42">SUM(AG23:AG36)</f>
        <v>33872857.00632</v>
      </c>
      <c r="AH37" s="313">
        <f t="shared" ref="AH37" si="43">SUM(AH23:AH36)</f>
        <v>33872857.00632</v>
      </c>
      <c r="AI37" s="313">
        <f t="shared" ref="AI37" si="44">SUM(AI23:AI36)</f>
        <v>33872857.00632</v>
      </c>
      <c r="AJ37" s="313">
        <f t="shared" ref="AJ37" si="45">SUM(AJ23:AJ36)</f>
        <v>33872857.00632</v>
      </c>
      <c r="AK37" s="313">
        <f t="shared" ref="AK37" si="46">SUM(AK23:AK36)</f>
        <v>33872857.00632</v>
      </c>
      <c r="AL37" s="313">
        <f t="shared" ref="AL37" si="47">SUM(AL23:AL36)</f>
        <v>33872857.00632</v>
      </c>
      <c r="AM37" s="313">
        <f t="shared" ref="AM37" si="48">SUM(AM23:AM36)</f>
        <v>33872857.00632</v>
      </c>
      <c r="AN37" s="313">
        <f t="shared" ref="AN37" si="49">SUM(AN23:AN36)</f>
        <v>33872857.00632</v>
      </c>
      <c r="AO37" s="313">
        <f t="shared" ref="AO37" si="50">SUM(AO23:AO36)</f>
        <v>33872857.00632</v>
      </c>
      <c r="AP37" s="313">
        <f t="shared" ref="AP37" si="51">SUM(AP23:AP36)</f>
        <v>33872857.00632</v>
      </c>
      <c r="AQ37" s="313">
        <f t="shared" ref="AQ37" si="52">SUM(AQ23:AQ36)</f>
        <v>33872857.00632</v>
      </c>
      <c r="AR37" s="313">
        <f t="shared" ref="AR37" si="53">SUM(AR23:AR36)</f>
        <v>33872857.00632</v>
      </c>
      <c r="AS37" s="313">
        <f t="shared" ref="AS37" si="54">SUM(AS23:AS36)</f>
        <v>33872857.00632</v>
      </c>
      <c r="AT37" s="313">
        <f t="shared" ref="AT37" si="55">SUM(AT23:AT36)</f>
        <v>33872857.00632</v>
      </c>
      <c r="AU37" s="313">
        <f t="shared" ref="AU37" si="56">SUM(AU23:AU36)</f>
        <v>33872857.00632</v>
      </c>
      <c r="AV37" s="313">
        <f t="shared" ref="AV37" si="57">SUM(AV23:AV36)</f>
        <v>33872857.00632</v>
      </c>
      <c r="AW37" s="313">
        <f t="shared" ref="AW37" si="58">SUM(AW23:AW36)</f>
        <v>33872857.00632</v>
      </c>
      <c r="AX37" s="313">
        <f t="shared" ref="AX37" si="59">SUM(AX23:AX36)</f>
        <v>33872857.00632</v>
      </c>
      <c r="AY37" s="313">
        <f t="shared" ref="AY37" si="60">SUM(AY23:AY36)</f>
        <v>33872857.00632</v>
      </c>
      <c r="AZ37" s="313">
        <f t="shared" ref="AZ37" si="61">SUM(AZ23:AZ36)</f>
        <v>33872857.00632</v>
      </c>
      <c r="BA37" s="313">
        <f t="shared" ref="BA37" si="62">SUM(BA23:BA36)</f>
        <v>33872857.00632</v>
      </c>
      <c r="BB37" s="313">
        <f t="shared" ref="BB37" si="63">SUM(BB23:BB36)</f>
        <v>33872857.00632</v>
      </c>
      <c r="BC37" s="313">
        <f t="shared" ref="BC37" si="64">SUM(BC23:BC36)</f>
        <v>33872857.00632</v>
      </c>
      <c r="BD37" s="313">
        <f t="shared" ref="BD37" si="65">SUM(BD23:BD36)</f>
        <v>33872857.00632</v>
      </c>
      <c r="BE37" s="313">
        <f t="shared" ref="BE37" si="66">SUM(BE23:BE36)</f>
        <v>33872857.00632</v>
      </c>
      <c r="BF37" s="313">
        <f t="shared" ref="BF37" si="67">SUM(BF23:BF36)</f>
        <v>33872857.00632</v>
      </c>
      <c r="BG37" s="313">
        <f t="shared" ref="BG37" si="68">SUM(BG23:BG36)</f>
        <v>33872857.00632</v>
      </c>
      <c r="BH37" s="313">
        <f t="shared" ref="BH37" si="69">SUM(BH23:BH36)</f>
        <v>33872857.00632</v>
      </c>
      <c r="BI37" s="313">
        <f t="shared" ref="BI37" si="70">SUM(BI23:BI36)</f>
        <v>33872857.00632</v>
      </c>
      <c r="BJ37" s="313">
        <f t="shared" ref="BJ37" si="71">SUM(BJ23:BJ36)</f>
        <v>33872857.00632</v>
      </c>
      <c r="BK37" s="313">
        <f t="shared" ref="BK37" si="72">SUM(BK23:BK36)</f>
        <v>33872857.00632</v>
      </c>
      <c r="BL37" s="313">
        <f t="shared" ref="BL37" si="73">SUM(BL23:BL36)</f>
        <v>33872857.00632</v>
      </c>
      <c r="BM37" s="313">
        <f t="shared" ref="BM37" si="74">SUM(BM23:BM36)</f>
        <v>33872857.00632</v>
      </c>
      <c r="BN37" s="313">
        <f t="shared" ref="BN37" si="75">SUM(BN23:BN36)</f>
        <v>33872857.00632</v>
      </c>
      <c r="BO37" s="313">
        <f t="shared" ref="BO37" si="76">SUM(BO23:BO36)</f>
        <v>33872857.00632</v>
      </c>
      <c r="BP37" s="313">
        <f t="shared" ref="BP37" si="77">SUM(BP23:BP36)</f>
        <v>33872857.00632</v>
      </c>
      <c r="BQ37" s="313">
        <f t="shared" ref="BQ37" si="78">SUM(BQ23:BQ36)</f>
        <v>33872857.00632</v>
      </c>
      <c r="BR37" s="313">
        <f t="shared" ref="BR37" si="79">SUM(BR23:BR36)</f>
        <v>33872857.00632</v>
      </c>
      <c r="BS37" s="313">
        <f t="shared" ref="BS37" si="80">SUM(BS23:BS36)</f>
        <v>33872857.00632</v>
      </c>
      <c r="BT37" s="313">
        <f t="shared" ref="BT37" si="81">SUM(BT23:BT36)</f>
        <v>33872857.00632</v>
      </c>
      <c r="BU37" s="313">
        <f t="shared" ref="BU37" si="82">SUM(BU23:BU36)</f>
        <v>33872857.00632</v>
      </c>
      <c r="BV37" s="313">
        <f t="shared" ref="BV37" si="83">SUM(BV23:BV36)</f>
        <v>33872857.00632</v>
      </c>
      <c r="BW37" s="313">
        <f t="shared" ref="BW37" si="84">SUM(BW23:BW36)</f>
        <v>33872857.00632</v>
      </c>
      <c r="BX37" s="313">
        <f t="shared" ref="BX37" si="85">SUM(BX23:BX36)</f>
        <v>33872857.00632</v>
      </c>
      <c r="BY37" s="313">
        <f t="shared" ref="BY37" si="86">SUM(BY23:BY36)</f>
        <v>33872857.00632</v>
      </c>
      <c r="BZ37" s="313">
        <f t="shared" ref="BZ37" si="87">SUM(BZ23:BZ36)</f>
        <v>33872857.00632</v>
      </c>
      <c r="CA37" s="313">
        <f t="shared" ref="CA37" si="88">SUM(CA23:CA36)</f>
        <v>33872857.00632</v>
      </c>
      <c r="CB37" s="313">
        <f t="shared" ref="CB37" si="89">SUM(CB23:CB36)</f>
        <v>33872857.00632</v>
      </c>
      <c r="CC37" s="313">
        <f t="shared" ref="CC37" si="90">SUM(CC23:CC36)</f>
        <v>33872857.00632</v>
      </c>
      <c r="CD37" s="313">
        <f t="shared" ref="CD37" si="91">SUM(CD23:CD36)</f>
        <v>33872857.00632</v>
      </c>
      <c r="CE37" s="313">
        <f t="shared" ref="CE37" si="92">SUM(CE23:CE36)</f>
        <v>33872857.00632</v>
      </c>
      <c r="CF37" s="313">
        <f t="shared" ref="CF37" si="93">SUM(CF23:CF36)</f>
        <v>33872857.00632</v>
      </c>
      <c r="CG37" s="313">
        <f t="shared" ref="CG37" si="94">SUM(CG23:CG36)</f>
        <v>33872857.00632</v>
      </c>
      <c r="CH37" s="316">
        <f t="shared" ref="CH37" si="95">SUM(CH23:CH36)</f>
        <v>33872857.00632</v>
      </c>
    </row>
    <row r="38" spans="1:86" s="49" customFormat="1" x14ac:dyDescent="0.3">
      <c r="A38" s="8"/>
      <c r="B38" s="347"/>
      <c r="C38" s="9"/>
      <c r="D38" s="347"/>
      <c r="E38" s="9"/>
      <c r="F38" s="347"/>
      <c r="G38" s="347"/>
      <c r="H38" s="9"/>
      <c r="I38" s="347"/>
      <c r="J38" s="347"/>
      <c r="K38" s="9"/>
      <c r="L38" s="347"/>
      <c r="M38" s="347"/>
      <c r="N38" s="447" t="s">
        <v>235</v>
      </c>
      <c r="O38" s="446">
        <f>SUM(C5:N18)</f>
        <v>33872857.00632</v>
      </c>
      <c r="P38" s="347"/>
      <c r="Q38" s="9"/>
      <c r="R38" s="347"/>
      <c r="S38" s="347"/>
      <c r="T38" s="9"/>
      <c r="U38" s="347"/>
      <c r="V38" s="347"/>
      <c r="W38" s="9"/>
      <c r="X38" s="347"/>
      <c r="Y38" s="347"/>
      <c r="Z38" s="9"/>
      <c r="AA38" s="347"/>
      <c r="AB38" s="347"/>
      <c r="AC38" s="9"/>
      <c r="AD38" s="347"/>
      <c r="AE38" s="347"/>
      <c r="AF38" s="9"/>
      <c r="AG38" s="347"/>
      <c r="AH38" s="347"/>
      <c r="AI38" s="9"/>
      <c r="AJ38" s="347"/>
      <c r="AK38" s="347"/>
      <c r="AL38" s="9"/>
      <c r="AM38" s="347"/>
      <c r="AN38" s="347"/>
      <c r="AO38" s="9"/>
      <c r="AP38" s="347"/>
      <c r="AQ38" s="347"/>
      <c r="AR38" s="9"/>
      <c r="AS38" s="347"/>
      <c r="AT38" s="347"/>
      <c r="AU38" s="9"/>
      <c r="AV38" s="347"/>
      <c r="AW38" s="347"/>
      <c r="AX38" s="9"/>
      <c r="AY38" s="347"/>
      <c r="AZ38" s="347"/>
      <c r="BA38" s="9"/>
      <c r="BB38" s="347"/>
      <c r="BC38" s="347"/>
      <c r="BD38" s="9"/>
      <c r="BE38" s="347"/>
      <c r="BF38" s="347"/>
      <c r="BG38" s="9"/>
      <c r="BH38" s="347"/>
      <c r="BI38" s="347"/>
      <c r="BJ38" s="9"/>
      <c r="BK38" s="347"/>
      <c r="BL38" s="347"/>
      <c r="BM38" s="9"/>
      <c r="BN38" s="347"/>
      <c r="BO38" s="347"/>
      <c r="BP38" s="9"/>
      <c r="BQ38" s="347"/>
      <c r="BR38" s="347"/>
      <c r="BS38" s="9"/>
      <c r="BT38" s="347"/>
      <c r="BU38" s="347"/>
      <c r="BV38" s="9"/>
      <c r="BW38" s="347"/>
      <c r="BX38" s="347"/>
      <c r="BY38" s="9"/>
      <c r="BZ38" s="347"/>
      <c r="CA38" s="347"/>
      <c r="CB38" s="9"/>
      <c r="CC38" s="347"/>
      <c r="CD38" s="347"/>
      <c r="CE38" s="9"/>
      <c r="CF38" s="347"/>
      <c r="CG38" s="347"/>
      <c r="CH38" s="9"/>
    </row>
    <row r="39" spans="1:86" s="49" customFormat="1" ht="15" thickBot="1" x14ac:dyDescent="0.35">
      <c r="C39" s="348"/>
      <c r="D39" s="160"/>
      <c r="E39" s="348"/>
      <c r="F39" s="160"/>
      <c r="G39" s="160"/>
      <c r="H39" s="348"/>
      <c r="I39" s="160"/>
      <c r="J39" s="160"/>
      <c r="K39" s="348"/>
      <c r="L39" s="160"/>
      <c r="M39" s="160"/>
      <c r="N39" s="348"/>
      <c r="O39" s="160"/>
      <c r="P39" s="160"/>
      <c r="Q39" s="348"/>
      <c r="R39" s="160"/>
      <c r="S39" s="160"/>
      <c r="T39" s="348"/>
      <c r="U39" s="160"/>
      <c r="V39" s="160"/>
      <c r="W39" s="348"/>
      <c r="X39" s="160"/>
      <c r="Y39" s="160"/>
      <c r="Z39" s="348"/>
      <c r="AA39" s="160"/>
      <c r="AB39" s="160"/>
      <c r="AC39" s="348"/>
      <c r="AD39" s="160"/>
      <c r="AE39" s="160"/>
      <c r="AF39" s="348"/>
      <c r="AG39" s="160"/>
      <c r="AH39" s="160"/>
      <c r="AI39" s="348"/>
      <c r="AJ39" s="160"/>
      <c r="AK39" s="160"/>
      <c r="AL39" s="348"/>
      <c r="AM39" s="160"/>
      <c r="AN39" s="160"/>
      <c r="AO39" s="348"/>
      <c r="AP39" s="160"/>
      <c r="AQ39" s="160"/>
      <c r="AR39" s="348"/>
      <c r="AS39" s="160"/>
      <c r="AT39" s="160"/>
      <c r="AU39" s="348"/>
      <c r="AV39" s="160"/>
      <c r="AW39" s="160"/>
      <c r="AX39" s="348"/>
      <c r="AY39" s="160"/>
      <c r="AZ39" s="160"/>
      <c r="BA39" s="348"/>
      <c r="BB39" s="160"/>
      <c r="BC39" s="160"/>
      <c r="BD39" s="348"/>
      <c r="BE39" s="160"/>
      <c r="BF39" s="160"/>
      <c r="BG39" s="348"/>
      <c r="BH39" s="160"/>
      <c r="BI39" s="160"/>
      <c r="BJ39" s="348"/>
      <c r="BK39" s="160"/>
      <c r="BL39" s="160"/>
      <c r="BM39" s="348"/>
      <c r="BN39" s="160"/>
      <c r="BO39" s="160"/>
      <c r="BP39" s="348"/>
      <c r="BQ39" s="160"/>
      <c r="BR39" s="160"/>
      <c r="BS39" s="348"/>
      <c r="BT39" s="160"/>
      <c r="BU39" s="160"/>
      <c r="BV39" s="348"/>
      <c r="BW39" s="160"/>
      <c r="BX39" s="160"/>
      <c r="BY39" s="348"/>
      <c r="BZ39" s="160"/>
      <c r="CA39" s="160"/>
      <c r="CB39" s="348"/>
      <c r="CC39" s="160"/>
      <c r="CD39" s="160"/>
      <c r="CE39" s="348"/>
      <c r="CF39" s="160"/>
      <c r="CG39" s="160"/>
      <c r="CH39" s="348"/>
    </row>
    <row r="40" spans="1:86" ht="15.6" x14ac:dyDescent="0.3">
      <c r="A40" s="641" t="s">
        <v>217</v>
      </c>
      <c r="B40" s="18" t="s">
        <v>209</v>
      </c>
      <c r="C40" s="309">
        <v>43831</v>
      </c>
      <c r="D40" s="309">
        <v>43862</v>
      </c>
      <c r="E40" s="309">
        <v>43891</v>
      </c>
      <c r="F40" s="309">
        <v>43922</v>
      </c>
      <c r="G40" s="309">
        <v>43952</v>
      </c>
      <c r="H40" s="309">
        <v>43983</v>
      </c>
      <c r="I40" s="309">
        <v>44013</v>
      </c>
      <c r="J40" s="309">
        <v>44044</v>
      </c>
      <c r="K40" s="309">
        <v>44075</v>
      </c>
      <c r="L40" s="309">
        <v>44105</v>
      </c>
      <c r="M40" s="309">
        <v>44136</v>
      </c>
      <c r="N40" s="309">
        <v>44166</v>
      </c>
      <c r="O40" s="309">
        <v>44197</v>
      </c>
      <c r="P40" s="309">
        <v>44228</v>
      </c>
      <c r="Q40" s="309">
        <v>44256</v>
      </c>
      <c r="R40" s="309">
        <v>44287</v>
      </c>
      <c r="S40" s="309">
        <v>44317</v>
      </c>
      <c r="T40" s="309">
        <v>44348</v>
      </c>
      <c r="U40" s="309">
        <v>44378</v>
      </c>
      <c r="V40" s="309">
        <v>44409</v>
      </c>
      <c r="W40" s="309">
        <v>44440</v>
      </c>
      <c r="X40" s="309">
        <v>44470</v>
      </c>
      <c r="Y40" s="309">
        <v>44501</v>
      </c>
      <c r="Z40" s="309">
        <v>44531</v>
      </c>
      <c r="AA40" s="309">
        <v>44562</v>
      </c>
      <c r="AB40" s="309">
        <v>44593</v>
      </c>
      <c r="AC40" s="309">
        <v>44621</v>
      </c>
      <c r="AD40" s="309">
        <v>44652</v>
      </c>
      <c r="AE40" s="309">
        <v>44682</v>
      </c>
      <c r="AF40" s="309">
        <v>44713</v>
      </c>
      <c r="AG40" s="309">
        <v>44743</v>
      </c>
      <c r="AH40" s="309">
        <v>44774</v>
      </c>
      <c r="AI40" s="309">
        <v>44805</v>
      </c>
      <c r="AJ40" s="309">
        <v>44835</v>
      </c>
      <c r="AK40" s="309">
        <v>44866</v>
      </c>
      <c r="AL40" s="309">
        <v>44896</v>
      </c>
      <c r="AM40" s="309">
        <v>44927</v>
      </c>
      <c r="AN40" s="309">
        <v>44958</v>
      </c>
      <c r="AO40" s="309">
        <v>44986</v>
      </c>
      <c r="AP40" s="309">
        <v>45017</v>
      </c>
      <c r="AQ40" s="309">
        <v>45047</v>
      </c>
      <c r="AR40" s="309">
        <v>45078</v>
      </c>
      <c r="AS40" s="309">
        <v>45108</v>
      </c>
      <c r="AT40" s="309">
        <v>45139</v>
      </c>
      <c r="AU40" s="309">
        <v>45170</v>
      </c>
      <c r="AV40" s="309">
        <v>45200</v>
      </c>
      <c r="AW40" s="309">
        <v>45231</v>
      </c>
      <c r="AX40" s="309">
        <v>45261</v>
      </c>
      <c r="AY40" s="309">
        <v>45292</v>
      </c>
      <c r="AZ40" s="309">
        <v>45323</v>
      </c>
      <c r="BA40" s="309">
        <v>45352</v>
      </c>
      <c r="BB40" s="309">
        <v>45383</v>
      </c>
      <c r="BC40" s="309">
        <v>45413</v>
      </c>
      <c r="BD40" s="309">
        <v>45444</v>
      </c>
      <c r="BE40" s="309">
        <v>45474</v>
      </c>
      <c r="BF40" s="309">
        <v>45505</v>
      </c>
      <c r="BG40" s="309">
        <v>45536</v>
      </c>
      <c r="BH40" s="309">
        <v>45566</v>
      </c>
      <c r="BI40" s="309">
        <v>45597</v>
      </c>
      <c r="BJ40" s="309">
        <v>45627</v>
      </c>
      <c r="BK40" s="309">
        <v>45658</v>
      </c>
      <c r="BL40" s="309">
        <v>45689</v>
      </c>
      <c r="BM40" s="309">
        <v>45717</v>
      </c>
      <c r="BN40" s="309">
        <v>45748</v>
      </c>
      <c r="BO40" s="309">
        <v>45778</v>
      </c>
      <c r="BP40" s="309">
        <v>45809</v>
      </c>
      <c r="BQ40" s="309">
        <v>45839</v>
      </c>
      <c r="BR40" s="309">
        <v>45870</v>
      </c>
      <c r="BS40" s="309">
        <v>45901</v>
      </c>
      <c r="BT40" s="309">
        <v>45931</v>
      </c>
      <c r="BU40" s="309">
        <v>45962</v>
      </c>
      <c r="BV40" s="309">
        <v>45992</v>
      </c>
      <c r="BW40" s="309">
        <v>46023</v>
      </c>
      <c r="BX40" s="309">
        <v>46054</v>
      </c>
      <c r="BY40" s="309">
        <v>46082</v>
      </c>
      <c r="BZ40" s="309">
        <v>46113</v>
      </c>
      <c r="CA40" s="309">
        <v>46143</v>
      </c>
      <c r="CB40" s="309">
        <v>46174</v>
      </c>
      <c r="CC40" s="309">
        <v>46204</v>
      </c>
      <c r="CD40" s="309">
        <v>46235</v>
      </c>
      <c r="CE40" s="309">
        <v>46266</v>
      </c>
      <c r="CF40" s="309">
        <v>46296</v>
      </c>
      <c r="CG40" s="309">
        <v>46327</v>
      </c>
      <c r="CH40" s="310">
        <v>46357</v>
      </c>
    </row>
    <row r="41" spans="1:86" ht="15" customHeight="1" x14ac:dyDescent="0.3">
      <c r="A41" s="642"/>
      <c r="B41" s="11" t="str">
        <f t="shared" ref="B41:B55" si="96">B23</f>
        <v>Air Comp</v>
      </c>
      <c r="C41" s="3">
        <v>0</v>
      </c>
      <c r="D41" s="3">
        <v>0</v>
      </c>
      <c r="E41" s="3">
        <v>0</v>
      </c>
      <c r="F41" s="3">
        <v>0</v>
      </c>
      <c r="G41" s="3">
        <f>F41</f>
        <v>0</v>
      </c>
      <c r="H41" s="3">
        <f t="shared" ref="H41:BS41" si="97">G41</f>
        <v>0</v>
      </c>
      <c r="I41" s="3">
        <f t="shared" si="97"/>
        <v>0</v>
      </c>
      <c r="J41" s="3">
        <f t="shared" si="97"/>
        <v>0</v>
      </c>
      <c r="K41" s="3">
        <f t="shared" si="97"/>
        <v>0</v>
      </c>
      <c r="L41" s="3">
        <f t="shared" si="97"/>
        <v>0</v>
      </c>
      <c r="M41" s="3">
        <f t="shared" si="97"/>
        <v>0</v>
      </c>
      <c r="N41" s="3">
        <f t="shared" si="97"/>
        <v>0</v>
      </c>
      <c r="O41" s="3">
        <f t="shared" si="97"/>
        <v>0</v>
      </c>
      <c r="P41" s="3">
        <f t="shared" si="97"/>
        <v>0</v>
      </c>
      <c r="Q41" s="3">
        <f t="shared" si="97"/>
        <v>0</v>
      </c>
      <c r="R41" s="3">
        <f t="shared" si="97"/>
        <v>0</v>
      </c>
      <c r="S41" s="3">
        <f t="shared" si="97"/>
        <v>0</v>
      </c>
      <c r="T41" s="3">
        <f t="shared" si="97"/>
        <v>0</v>
      </c>
      <c r="U41" s="3">
        <f t="shared" si="97"/>
        <v>0</v>
      </c>
      <c r="V41" s="3">
        <f t="shared" si="97"/>
        <v>0</v>
      </c>
      <c r="W41" s="3">
        <f t="shared" si="97"/>
        <v>0</v>
      </c>
      <c r="X41" s="3">
        <f t="shared" si="97"/>
        <v>0</v>
      </c>
      <c r="Y41" s="3">
        <f t="shared" si="97"/>
        <v>0</v>
      </c>
      <c r="Z41" s="3">
        <f t="shared" si="97"/>
        <v>0</v>
      </c>
      <c r="AA41" s="3">
        <f t="shared" si="97"/>
        <v>0</v>
      </c>
      <c r="AB41" s="3">
        <f t="shared" si="97"/>
        <v>0</v>
      </c>
      <c r="AC41" s="3">
        <f t="shared" si="97"/>
        <v>0</v>
      </c>
      <c r="AD41" s="3">
        <f t="shared" si="97"/>
        <v>0</v>
      </c>
      <c r="AE41" s="3">
        <f t="shared" si="97"/>
        <v>0</v>
      </c>
      <c r="AF41" s="3">
        <f t="shared" si="97"/>
        <v>0</v>
      </c>
      <c r="AG41" s="3">
        <f t="shared" si="97"/>
        <v>0</v>
      </c>
      <c r="AH41" s="3">
        <f t="shared" si="97"/>
        <v>0</v>
      </c>
      <c r="AI41" s="3">
        <f t="shared" si="97"/>
        <v>0</v>
      </c>
      <c r="AJ41" s="3">
        <f t="shared" si="97"/>
        <v>0</v>
      </c>
      <c r="AK41" s="3">
        <f t="shared" si="97"/>
        <v>0</v>
      </c>
      <c r="AL41" s="3">
        <f t="shared" si="97"/>
        <v>0</v>
      </c>
      <c r="AM41" s="3">
        <f t="shared" si="97"/>
        <v>0</v>
      </c>
      <c r="AN41" s="3">
        <f t="shared" si="97"/>
        <v>0</v>
      </c>
      <c r="AO41" s="3">
        <f t="shared" si="97"/>
        <v>0</v>
      </c>
      <c r="AP41" s="3">
        <f t="shared" si="97"/>
        <v>0</v>
      </c>
      <c r="AQ41" s="3">
        <f t="shared" si="97"/>
        <v>0</v>
      </c>
      <c r="AR41" s="3">
        <f t="shared" si="97"/>
        <v>0</v>
      </c>
      <c r="AS41" s="3">
        <f t="shared" si="97"/>
        <v>0</v>
      </c>
      <c r="AT41" s="3">
        <f t="shared" si="97"/>
        <v>0</v>
      </c>
      <c r="AU41" s="3">
        <f t="shared" si="97"/>
        <v>0</v>
      </c>
      <c r="AV41" s="3">
        <f t="shared" si="97"/>
        <v>0</v>
      </c>
      <c r="AW41" s="3">
        <f t="shared" si="97"/>
        <v>0</v>
      </c>
      <c r="AX41" s="3">
        <f t="shared" si="97"/>
        <v>0</v>
      </c>
      <c r="AY41" s="3">
        <f t="shared" si="97"/>
        <v>0</v>
      </c>
      <c r="AZ41" s="3">
        <f t="shared" si="97"/>
        <v>0</v>
      </c>
      <c r="BA41" s="3">
        <f t="shared" si="97"/>
        <v>0</v>
      </c>
      <c r="BB41" s="3">
        <f t="shared" si="97"/>
        <v>0</v>
      </c>
      <c r="BC41" s="3">
        <f t="shared" si="97"/>
        <v>0</v>
      </c>
      <c r="BD41" s="3">
        <f t="shared" si="97"/>
        <v>0</v>
      </c>
      <c r="BE41" s="3">
        <f t="shared" si="97"/>
        <v>0</v>
      </c>
      <c r="BF41" s="3">
        <f t="shared" si="97"/>
        <v>0</v>
      </c>
      <c r="BG41" s="3">
        <f t="shared" si="97"/>
        <v>0</v>
      </c>
      <c r="BH41" s="3">
        <f t="shared" si="97"/>
        <v>0</v>
      </c>
      <c r="BI41" s="3">
        <f t="shared" si="97"/>
        <v>0</v>
      </c>
      <c r="BJ41" s="3">
        <f t="shared" si="97"/>
        <v>0</v>
      </c>
      <c r="BK41" s="3">
        <f t="shared" si="97"/>
        <v>0</v>
      </c>
      <c r="BL41" s="3">
        <f t="shared" si="97"/>
        <v>0</v>
      </c>
      <c r="BM41" s="3">
        <f t="shared" si="97"/>
        <v>0</v>
      </c>
      <c r="BN41" s="3">
        <f t="shared" si="97"/>
        <v>0</v>
      </c>
      <c r="BO41" s="3">
        <f t="shared" si="97"/>
        <v>0</v>
      </c>
      <c r="BP41" s="3">
        <f t="shared" si="97"/>
        <v>0</v>
      </c>
      <c r="BQ41" s="3">
        <f t="shared" si="97"/>
        <v>0</v>
      </c>
      <c r="BR41" s="3">
        <f t="shared" si="97"/>
        <v>0</v>
      </c>
      <c r="BS41" s="3">
        <f t="shared" si="97"/>
        <v>0</v>
      </c>
      <c r="BT41" s="3">
        <f t="shared" ref="BT41:CH41" si="98">BS41</f>
        <v>0</v>
      </c>
      <c r="BU41" s="3">
        <f t="shared" si="98"/>
        <v>0</v>
      </c>
      <c r="BV41" s="3">
        <f t="shared" si="98"/>
        <v>0</v>
      </c>
      <c r="BW41" s="3">
        <f t="shared" si="98"/>
        <v>0</v>
      </c>
      <c r="BX41" s="3">
        <f t="shared" si="98"/>
        <v>0</v>
      </c>
      <c r="BY41" s="3">
        <f t="shared" si="98"/>
        <v>0</v>
      </c>
      <c r="BZ41" s="3">
        <f t="shared" si="98"/>
        <v>0</v>
      </c>
      <c r="CA41" s="3">
        <f t="shared" si="98"/>
        <v>0</v>
      </c>
      <c r="CB41" s="3">
        <f t="shared" si="98"/>
        <v>0</v>
      </c>
      <c r="CC41" s="3">
        <f t="shared" si="98"/>
        <v>0</v>
      </c>
      <c r="CD41" s="3">
        <f t="shared" si="98"/>
        <v>0</v>
      </c>
      <c r="CE41" s="3">
        <f t="shared" si="98"/>
        <v>0</v>
      </c>
      <c r="CF41" s="3">
        <f t="shared" si="98"/>
        <v>0</v>
      </c>
      <c r="CG41" s="3">
        <f t="shared" si="98"/>
        <v>0</v>
      </c>
      <c r="CH41" s="12">
        <f t="shared" si="98"/>
        <v>0</v>
      </c>
    </row>
    <row r="42" spans="1:86" x14ac:dyDescent="0.3">
      <c r="A42" s="642"/>
      <c r="B42" s="13" t="str">
        <f t="shared" si="96"/>
        <v>Building Shell</v>
      </c>
      <c r="C42" s="3">
        <v>0</v>
      </c>
      <c r="D42" s="3">
        <v>0</v>
      </c>
      <c r="E42" s="3">
        <v>0</v>
      </c>
      <c r="F42" s="3">
        <v>0</v>
      </c>
      <c r="G42" s="3">
        <f t="shared" ref="G42:BR42" si="99">F42</f>
        <v>0</v>
      </c>
      <c r="H42" s="3">
        <f t="shared" si="99"/>
        <v>0</v>
      </c>
      <c r="I42" s="3">
        <f t="shared" si="99"/>
        <v>0</v>
      </c>
      <c r="J42" s="3">
        <f t="shared" si="99"/>
        <v>0</v>
      </c>
      <c r="K42" s="3">
        <f t="shared" si="99"/>
        <v>0</v>
      </c>
      <c r="L42" s="3">
        <f t="shared" si="99"/>
        <v>0</v>
      </c>
      <c r="M42" s="3">
        <f t="shared" si="99"/>
        <v>0</v>
      </c>
      <c r="N42" s="3">
        <f t="shared" si="99"/>
        <v>0</v>
      </c>
      <c r="O42" s="3">
        <f t="shared" si="99"/>
        <v>0</v>
      </c>
      <c r="P42" s="3">
        <f t="shared" si="99"/>
        <v>0</v>
      </c>
      <c r="Q42" s="3">
        <f t="shared" si="99"/>
        <v>0</v>
      </c>
      <c r="R42" s="3">
        <f t="shared" si="99"/>
        <v>0</v>
      </c>
      <c r="S42" s="3">
        <f t="shared" si="99"/>
        <v>0</v>
      </c>
      <c r="T42" s="3">
        <f t="shared" si="99"/>
        <v>0</v>
      </c>
      <c r="U42" s="3">
        <f t="shared" si="99"/>
        <v>0</v>
      </c>
      <c r="V42" s="3">
        <f t="shared" si="99"/>
        <v>0</v>
      </c>
      <c r="W42" s="3">
        <f t="shared" si="99"/>
        <v>0</v>
      </c>
      <c r="X42" s="3">
        <f t="shared" si="99"/>
        <v>0</v>
      </c>
      <c r="Y42" s="3">
        <f t="shared" si="99"/>
        <v>0</v>
      </c>
      <c r="Z42" s="3">
        <f t="shared" si="99"/>
        <v>0</v>
      </c>
      <c r="AA42" s="3">
        <f t="shared" si="99"/>
        <v>0</v>
      </c>
      <c r="AB42" s="3">
        <f t="shared" si="99"/>
        <v>0</v>
      </c>
      <c r="AC42" s="3">
        <f t="shared" si="99"/>
        <v>0</v>
      </c>
      <c r="AD42" s="3">
        <f t="shared" si="99"/>
        <v>0</v>
      </c>
      <c r="AE42" s="3">
        <f t="shared" si="99"/>
        <v>0</v>
      </c>
      <c r="AF42" s="3">
        <f t="shared" si="99"/>
        <v>0</v>
      </c>
      <c r="AG42" s="3">
        <f t="shared" si="99"/>
        <v>0</v>
      </c>
      <c r="AH42" s="3">
        <f t="shared" si="99"/>
        <v>0</v>
      </c>
      <c r="AI42" s="3">
        <f t="shared" si="99"/>
        <v>0</v>
      </c>
      <c r="AJ42" s="3">
        <f t="shared" si="99"/>
        <v>0</v>
      </c>
      <c r="AK42" s="3">
        <f t="shared" si="99"/>
        <v>0</v>
      </c>
      <c r="AL42" s="3">
        <f t="shared" si="99"/>
        <v>0</v>
      </c>
      <c r="AM42" s="3">
        <f t="shared" si="99"/>
        <v>0</v>
      </c>
      <c r="AN42" s="3">
        <f t="shared" si="99"/>
        <v>0</v>
      </c>
      <c r="AO42" s="3">
        <f t="shared" si="99"/>
        <v>0</v>
      </c>
      <c r="AP42" s="3">
        <f t="shared" si="99"/>
        <v>0</v>
      </c>
      <c r="AQ42" s="3">
        <f t="shared" si="99"/>
        <v>0</v>
      </c>
      <c r="AR42" s="3">
        <f t="shared" si="99"/>
        <v>0</v>
      </c>
      <c r="AS42" s="3">
        <f t="shared" si="99"/>
        <v>0</v>
      </c>
      <c r="AT42" s="3">
        <f t="shared" si="99"/>
        <v>0</v>
      </c>
      <c r="AU42" s="3">
        <f t="shared" si="99"/>
        <v>0</v>
      </c>
      <c r="AV42" s="3">
        <f t="shared" si="99"/>
        <v>0</v>
      </c>
      <c r="AW42" s="3">
        <f t="shared" si="99"/>
        <v>0</v>
      </c>
      <c r="AX42" s="3">
        <f t="shared" si="99"/>
        <v>0</v>
      </c>
      <c r="AY42" s="3">
        <f t="shared" si="99"/>
        <v>0</v>
      </c>
      <c r="AZ42" s="3">
        <f t="shared" si="99"/>
        <v>0</v>
      </c>
      <c r="BA42" s="3">
        <f t="shared" si="99"/>
        <v>0</v>
      </c>
      <c r="BB42" s="3">
        <f t="shared" si="99"/>
        <v>0</v>
      </c>
      <c r="BC42" s="3">
        <f t="shared" si="99"/>
        <v>0</v>
      </c>
      <c r="BD42" s="3">
        <f t="shared" si="99"/>
        <v>0</v>
      </c>
      <c r="BE42" s="3">
        <f t="shared" si="99"/>
        <v>0</v>
      </c>
      <c r="BF42" s="3">
        <f t="shared" si="99"/>
        <v>0</v>
      </c>
      <c r="BG42" s="3">
        <f t="shared" si="99"/>
        <v>0</v>
      </c>
      <c r="BH42" s="3">
        <f t="shared" si="99"/>
        <v>0</v>
      </c>
      <c r="BI42" s="3">
        <f t="shared" si="99"/>
        <v>0</v>
      </c>
      <c r="BJ42" s="3">
        <f t="shared" si="99"/>
        <v>0</v>
      </c>
      <c r="BK42" s="3">
        <f t="shared" si="99"/>
        <v>0</v>
      </c>
      <c r="BL42" s="3">
        <f t="shared" si="99"/>
        <v>0</v>
      </c>
      <c r="BM42" s="3">
        <f t="shared" si="99"/>
        <v>0</v>
      </c>
      <c r="BN42" s="3">
        <f t="shared" si="99"/>
        <v>0</v>
      </c>
      <c r="BO42" s="3">
        <f t="shared" si="99"/>
        <v>0</v>
      </c>
      <c r="BP42" s="3">
        <f t="shared" si="99"/>
        <v>0</v>
      </c>
      <c r="BQ42" s="3">
        <f t="shared" si="99"/>
        <v>0</v>
      </c>
      <c r="BR42" s="3">
        <f t="shared" si="99"/>
        <v>0</v>
      </c>
      <c r="BS42" s="3">
        <f t="shared" ref="BS42:CH42" si="100">BR42</f>
        <v>0</v>
      </c>
      <c r="BT42" s="3">
        <f t="shared" si="100"/>
        <v>0</v>
      </c>
      <c r="BU42" s="3">
        <f t="shared" si="100"/>
        <v>0</v>
      </c>
      <c r="BV42" s="3">
        <f t="shared" si="100"/>
        <v>0</v>
      </c>
      <c r="BW42" s="3">
        <f t="shared" si="100"/>
        <v>0</v>
      </c>
      <c r="BX42" s="3">
        <f t="shared" si="100"/>
        <v>0</v>
      </c>
      <c r="BY42" s="3">
        <f t="shared" si="100"/>
        <v>0</v>
      </c>
      <c r="BZ42" s="3">
        <f t="shared" si="100"/>
        <v>0</v>
      </c>
      <c r="CA42" s="3">
        <f t="shared" si="100"/>
        <v>0</v>
      </c>
      <c r="CB42" s="3">
        <f t="shared" si="100"/>
        <v>0</v>
      </c>
      <c r="CC42" s="3">
        <f t="shared" si="100"/>
        <v>0</v>
      </c>
      <c r="CD42" s="3">
        <f t="shared" si="100"/>
        <v>0</v>
      </c>
      <c r="CE42" s="3">
        <f t="shared" si="100"/>
        <v>0</v>
      </c>
      <c r="CF42" s="3">
        <f t="shared" si="100"/>
        <v>0</v>
      </c>
      <c r="CG42" s="3">
        <f t="shared" si="100"/>
        <v>0</v>
      </c>
      <c r="CH42" s="12">
        <f t="shared" si="100"/>
        <v>0</v>
      </c>
    </row>
    <row r="43" spans="1:86" x14ac:dyDescent="0.3">
      <c r="A43" s="642"/>
      <c r="B43" s="11" t="str">
        <f t="shared" si="96"/>
        <v>Cooking</v>
      </c>
      <c r="C43" s="3">
        <v>0</v>
      </c>
      <c r="D43" s="3">
        <v>0</v>
      </c>
      <c r="E43" s="3">
        <v>0</v>
      </c>
      <c r="F43" s="3">
        <v>0</v>
      </c>
      <c r="G43" s="3">
        <f t="shared" ref="G43:BR43" si="101">F43</f>
        <v>0</v>
      </c>
      <c r="H43" s="3">
        <f t="shared" si="101"/>
        <v>0</v>
      </c>
      <c r="I43" s="3">
        <f t="shared" si="101"/>
        <v>0</v>
      </c>
      <c r="J43" s="3">
        <f t="shared" si="101"/>
        <v>0</v>
      </c>
      <c r="K43" s="3">
        <f t="shared" si="101"/>
        <v>0</v>
      </c>
      <c r="L43" s="3">
        <f t="shared" si="101"/>
        <v>0</v>
      </c>
      <c r="M43" s="3">
        <f t="shared" si="101"/>
        <v>0</v>
      </c>
      <c r="N43" s="3">
        <f t="shared" si="101"/>
        <v>0</v>
      </c>
      <c r="O43" s="3">
        <f t="shared" si="101"/>
        <v>0</v>
      </c>
      <c r="P43" s="3">
        <f t="shared" si="101"/>
        <v>0</v>
      </c>
      <c r="Q43" s="3">
        <f t="shared" si="101"/>
        <v>0</v>
      </c>
      <c r="R43" s="3">
        <f t="shared" si="101"/>
        <v>0</v>
      </c>
      <c r="S43" s="3">
        <f t="shared" si="101"/>
        <v>0</v>
      </c>
      <c r="T43" s="3">
        <f t="shared" si="101"/>
        <v>0</v>
      </c>
      <c r="U43" s="3">
        <f t="shared" si="101"/>
        <v>0</v>
      </c>
      <c r="V43" s="3">
        <f t="shared" si="101"/>
        <v>0</v>
      </c>
      <c r="W43" s="3">
        <f t="shared" si="101"/>
        <v>0</v>
      </c>
      <c r="X43" s="3">
        <f t="shared" si="101"/>
        <v>0</v>
      </c>
      <c r="Y43" s="3">
        <f t="shared" si="101"/>
        <v>0</v>
      </c>
      <c r="Z43" s="3">
        <f t="shared" si="101"/>
        <v>0</v>
      </c>
      <c r="AA43" s="3">
        <f t="shared" si="101"/>
        <v>0</v>
      </c>
      <c r="AB43" s="3">
        <f t="shared" si="101"/>
        <v>0</v>
      </c>
      <c r="AC43" s="3">
        <f t="shared" si="101"/>
        <v>0</v>
      </c>
      <c r="AD43" s="3">
        <f t="shared" si="101"/>
        <v>0</v>
      </c>
      <c r="AE43" s="3">
        <f t="shared" si="101"/>
        <v>0</v>
      </c>
      <c r="AF43" s="3">
        <f t="shared" si="101"/>
        <v>0</v>
      </c>
      <c r="AG43" s="3">
        <f t="shared" si="101"/>
        <v>0</v>
      </c>
      <c r="AH43" s="3">
        <f t="shared" si="101"/>
        <v>0</v>
      </c>
      <c r="AI43" s="3">
        <f t="shared" si="101"/>
        <v>0</v>
      </c>
      <c r="AJ43" s="3">
        <f t="shared" si="101"/>
        <v>0</v>
      </c>
      <c r="AK43" s="3">
        <f t="shared" si="101"/>
        <v>0</v>
      </c>
      <c r="AL43" s="3">
        <f t="shared" si="101"/>
        <v>0</v>
      </c>
      <c r="AM43" s="3">
        <f t="shared" si="101"/>
        <v>0</v>
      </c>
      <c r="AN43" s="3">
        <f t="shared" si="101"/>
        <v>0</v>
      </c>
      <c r="AO43" s="3">
        <f t="shared" si="101"/>
        <v>0</v>
      </c>
      <c r="AP43" s="3">
        <f t="shared" si="101"/>
        <v>0</v>
      </c>
      <c r="AQ43" s="3">
        <f t="shared" si="101"/>
        <v>0</v>
      </c>
      <c r="AR43" s="3">
        <f t="shared" si="101"/>
        <v>0</v>
      </c>
      <c r="AS43" s="3">
        <f t="shared" si="101"/>
        <v>0</v>
      </c>
      <c r="AT43" s="3">
        <f t="shared" si="101"/>
        <v>0</v>
      </c>
      <c r="AU43" s="3">
        <f t="shared" si="101"/>
        <v>0</v>
      </c>
      <c r="AV43" s="3">
        <f t="shared" si="101"/>
        <v>0</v>
      </c>
      <c r="AW43" s="3">
        <f t="shared" si="101"/>
        <v>0</v>
      </c>
      <c r="AX43" s="3">
        <f t="shared" si="101"/>
        <v>0</v>
      </c>
      <c r="AY43" s="3">
        <f t="shared" si="101"/>
        <v>0</v>
      </c>
      <c r="AZ43" s="3">
        <f t="shared" si="101"/>
        <v>0</v>
      </c>
      <c r="BA43" s="3">
        <f t="shared" si="101"/>
        <v>0</v>
      </c>
      <c r="BB43" s="3">
        <f t="shared" si="101"/>
        <v>0</v>
      </c>
      <c r="BC43" s="3">
        <f t="shared" si="101"/>
        <v>0</v>
      </c>
      <c r="BD43" s="3">
        <f t="shared" si="101"/>
        <v>0</v>
      </c>
      <c r="BE43" s="3">
        <f t="shared" si="101"/>
        <v>0</v>
      </c>
      <c r="BF43" s="3">
        <f t="shared" si="101"/>
        <v>0</v>
      </c>
      <c r="BG43" s="3">
        <f t="shared" si="101"/>
        <v>0</v>
      </c>
      <c r="BH43" s="3">
        <f t="shared" si="101"/>
        <v>0</v>
      </c>
      <c r="BI43" s="3">
        <f t="shared" si="101"/>
        <v>0</v>
      </c>
      <c r="BJ43" s="3">
        <f t="shared" si="101"/>
        <v>0</v>
      </c>
      <c r="BK43" s="3">
        <f t="shared" si="101"/>
        <v>0</v>
      </c>
      <c r="BL43" s="3">
        <f t="shared" si="101"/>
        <v>0</v>
      </c>
      <c r="BM43" s="3">
        <f t="shared" si="101"/>
        <v>0</v>
      </c>
      <c r="BN43" s="3">
        <f t="shared" si="101"/>
        <v>0</v>
      </c>
      <c r="BO43" s="3">
        <f t="shared" si="101"/>
        <v>0</v>
      </c>
      <c r="BP43" s="3">
        <f t="shared" si="101"/>
        <v>0</v>
      </c>
      <c r="BQ43" s="3">
        <f t="shared" si="101"/>
        <v>0</v>
      </c>
      <c r="BR43" s="3">
        <f t="shared" si="101"/>
        <v>0</v>
      </c>
      <c r="BS43" s="3">
        <f t="shared" ref="BS43:CH43" si="102">BR43</f>
        <v>0</v>
      </c>
      <c r="BT43" s="3">
        <f t="shared" si="102"/>
        <v>0</v>
      </c>
      <c r="BU43" s="3">
        <f t="shared" si="102"/>
        <v>0</v>
      </c>
      <c r="BV43" s="3">
        <f t="shared" si="102"/>
        <v>0</v>
      </c>
      <c r="BW43" s="3">
        <f t="shared" si="102"/>
        <v>0</v>
      </c>
      <c r="BX43" s="3">
        <f t="shared" si="102"/>
        <v>0</v>
      </c>
      <c r="BY43" s="3">
        <f t="shared" si="102"/>
        <v>0</v>
      </c>
      <c r="BZ43" s="3">
        <f t="shared" si="102"/>
        <v>0</v>
      </c>
      <c r="CA43" s="3">
        <f t="shared" si="102"/>
        <v>0</v>
      </c>
      <c r="CB43" s="3">
        <f t="shared" si="102"/>
        <v>0</v>
      </c>
      <c r="CC43" s="3">
        <f t="shared" si="102"/>
        <v>0</v>
      </c>
      <c r="CD43" s="3">
        <f t="shared" si="102"/>
        <v>0</v>
      </c>
      <c r="CE43" s="3">
        <f t="shared" si="102"/>
        <v>0</v>
      </c>
      <c r="CF43" s="3">
        <f t="shared" si="102"/>
        <v>0</v>
      </c>
      <c r="CG43" s="3">
        <f t="shared" si="102"/>
        <v>0</v>
      </c>
      <c r="CH43" s="12">
        <f t="shared" si="102"/>
        <v>0</v>
      </c>
    </row>
    <row r="44" spans="1:86" x14ac:dyDescent="0.3">
      <c r="A44" s="642"/>
      <c r="B44" s="11" t="str">
        <f t="shared" si="96"/>
        <v>Cooling</v>
      </c>
      <c r="C44" s="3">
        <v>0</v>
      </c>
      <c r="D44" s="3">
        <v>0</v>
      </c>
      <c r="E44" s="3">
        <v>0</v>
      </c>
      <c r="F44" s="3">
        <v>0</v>
      </c>
      <c r="G44" s="3">
        <f t="shared" ref="G44:BR44" si="103">F44</f>
        <v>0</v>
      </c>
      <c r="H44" s="3">
        <f t="shared" si="103"/>
        <v>0</v>
      </c>
      <c r="I44" s="3">
        <f t="shared" si="103"/>
        <v>0</v>
      </c>
      <c r="J44" s="3">
        <f t="shared" si="103"/>
        <v>0</v>
      </c>
      <c r="K44" s="3">
        <f t="shared" si="103"/>
        <v>0</v>
      </c>
      <c r="L44" s="3">
        <f t="shared" si="103"/>
        <v>0</v>
      </c>
      <c r="M44" s="3">
        <f t="shared" si="103"/>
        <v>0</v>
      </c>
      <c r="N44" s="3">
        <f t="shared" si="103"/>
        <v>0</v>
      </c>
      <c r="O44" s="3">
        <f t="shared" si="103"/>
        <v>0</v>
      </c>
      <c r="P44" s="3">
        <f t="shared" si="103"/>
        <v>0</v>
      </c>
      <c r="Q44" s="3">
        <f t="shared" si="103"/>
        <v>0</v>
      </c>
      <c r="R44" s="3">
        <f t="shared" si="103"/>
        <v>0</v>
      </c>
      <c r="S44" s="3">
        <f t="shared" si="103"/>
        <v>0</v>
      </c>
      <c r="T44" s="3">
        <f t="shared" si="103"/>
        <v>0</v>
      </c>
      <c r="U44" s="3">
        <f t="shared" si="103"/>
        <v>0</v>
      </c>
      <c r="V44" s="3">
        <f t="shared" si="103"/>
        <v>0</v>
      </c>
      <c r="W44" s="3">
        <f t="shared" si="103"/>
        <v>0</v>
      </c>
      <c r="X44" s="3">
        <f t="shared" si="103"/>
        <v>0</v>
      </c>
      <c r="Y44" s="3">
        <f t="shared" si="103"/>
        <v>0</v>
      </c>
      <c r="Z44" s="3">
        <f t="shared" si="103"/>
        <v>0</v>
      </c>
      <c r="AA44" s="3">
        <f t="shared" si="103"/>
        <v>0</v>
      </c>
      <c r="AB44" s="3">
        <f t="shared" si="103"/>
        <v>0</v>
      </c>
      <c r="AC44" s="3">
        <f t="shared" si="103"/>
        <v>0</v>
      </c>
      <c r="AD44" s="3">
        <f t="shared" si="103"/>
        <v>0</v>
      </c>
      <c r="AE44" s="3">
        <f t="shared" si="103"/>
        <v>0</v>
      </c>
      <c r="AF44" s="3">
        <f t="shared" si="103"/>
        <v>0</v>
      </c>
      <c r="AG44" s="3">
        <f t="shared" si="103"/>
        <v>0</v>
      </c>
      <c r="AH44" s="3">
        <f t="shared" si="103"/>
        <v>0</v>
      </c>
      <c r="AI44" s="3">
        <f t="shared" si="103"/>
        <v>0</v>
      </c>
      <c r="AJ44" s="3">
        <f t="shared" si="103"/>
        <v>0</v>
      </c>
      <c r="AK44" s="3">
        <f t="shared" si="103"/>
        <v>0</v>
      </c>
      <c r="AL44" s="3">
        <f t="shared" si="103"/>
        <v>0</v>
      </c>
      <c r="AM44" s="3">
        <f t="shared" si="103"/>
        <v>0</v>
      </c>
      <c r="AN44" s="3">
        <f t="shared" si="103"/>
        <v>0</v>
      </c>
      <c r="AO44" s="3">
        <f t="shared" si="103"/>
        <v>0</v>
      </c>
      <c r="AP44" s="3">
        <f t="shared" si="103"/>
        <v>0</v>
      </c>
      <c r="AQ44" s="3">
        <f t="shared" si="103"/>
        <v>0</v>
      </c>
      <c r="AR44" s="3">
        <f t="shared" si="103"/>
        <v>0</v>
      </c>
      <c r="AS44" s="3">
        <f t="shared" si="103"/>
        <v>0</v>
      </c>
      <c r="AT44" s="3">
        <f t="shared" si="103"/>
        <v>0</v>
      </c>
      <c r="AU44" s="3">
        <f t="shared" si="103"/>
        <v>0</v>
      </c>
      <c r="AV44" s="3">
        <f t="shared" si="103"/>
        <v>0</v>
      </c>
      <c r="AW44" s="3">
        <f t="shared" si="103"/>
        <v>0</v>
      </c>
      <c r="AX44" s="3">
        <f t="shared" si="103"/>
        <v>0</v>
      </c>
      <c r="AY44" s="3">
        <f t="shared" si="103"/>
        <v>0</v>
      </c>
      <c r="AZ44" s="3">
        <f t="shared" si="103"/>
        <v>0</v>
      </c>
      <c r="BA44" s="3">
        <f t="shared" si="103"/>
        <v>0</v>
      </c>
      <c r="BB44" s="3">
        <f t="shared" si="103"/>
        <v>0</v>
      </c>
      <c r="BC44" s="3">
        <f t="shared" si="103"/>
        <v>0</v>
      </c>
      <c r="BD44" s="3">
        <f t="shared" si="103"/>
        <v>0</v>
      </c>
      <c r="BE44" s="3">
        <f t="shared" si="103"/>
        <v>0</v>
      </c>
      <c r="BF44" s="3">
        <f t="shared" si="103"/>
        <v>0</v>
      </c>
      <c r="BG44" s="3">
        <f t="shared" si="103"/>
        <v>0</v>
      </c>
      <c r="BH44" s="3">
        <f t="shared" si="103"/>
        <v>0</v>
      </c>
      <c r="BI44" s="3">
        <f t="shared" si="103"/>
        <v>0</v>
      </c>
      <c r="BJ44" s="3">
        <f t="shared" si="103"/>
        <v>0</v>
      </c>
      <c r="BK44" s="3">
        <f t="shared" si="103"/>
        <v>0</v>
      </c>
      <c r="BL44" s="3">
        <f t="shared" si="103"/>
        <v>0</v>
      </c>
      <c r="BM44" s="3">
        <f t="shared" si="103"/>
        <v>0</v>
      </c>
      <c r="BN44" s="3">
        <f t="shared" si="103"/>
        <v>0</v>
      </c>
      <c r="BO44" s="3">
        <f t="shared" si="103"/>
        <v>0</v>
      </c>
      <c r="BP44" s="3">
        <f t="shared" si="103"/>
        <v>0</v>
      </c>
      <c r="BQ44" s="3">
        <f t="shared" si="103"/>
        <v>0</v>
      </c>
      <c r="BR44" s="3">
        <f t="shared" si="103"/>
        <v>0</v>
      </c>
      <c r="BS44" s="3">
        <f t="shared" ref="BS44:CH44" si="104">BR44</f>
        <v>0</v>
      </c>
      <c r="BT44" s="3">
        <f t="shared" si="104"/>
        <v>0</v>
      </c>
      <c r="BU44" s="3">
        <f t="shared" si="104"/>
        <v>0</v>
      </c>
      <c r="BV44" s="3">
        <f t="shared" si="104"/>
        <v>0</v>
      </c>
      <c r="BW44" s="3">
        <f t="shared" si="104"/>
        <v>0</v>
      </c>
      <c r="BX44" s="3">
        <f t="shared" si="104"/>
        <v>0</v>
      </c>
      <c r="BY44" s="3">
        <f t="shared" si="104"/>
        <v>0</v>
      </c>
      <c r="BZ44" s="3">
        <f t="shared" si="104"/>
        <v>0</v>
      </c>
      <c r="CA44" s="3">
        <f t="shared" si="104"/>
        <v>0</v>
      </c>
      <c r="CB44" s="3">
        <f t="shared" si="104"/>
        <v>0</v>
      </c>
      <c r="CC44" s="3">
        <f t="shared" si="104"/>
        <v>0</v>
      </c>
      <c r="CD44" s="3">
        <f t="shared" si="104"/>
        <v>0</v>
      </c>
      <c r="CE44" s="3">
        <f t="shared" si="104"/>
        <v>0</v>
      </c>
      <c r="CF44" s="3">
        <f t="shared" si="104"/>
        <v>0</v>
      </c>
      <c r="CG44" s="3">
        <f t="shared" si="104"/>
        <v>0</v>
      </c>
      <c r="CH44" s="12">
        <f t="shared" si="104"/>
        <v>0</v>
      </c>
    </row>
    <row r="45" spans="1:86" x14ac:dyDescent="0.3">
      <c r="A45" s="642"/>
      <c r="B45" s="13" t="str">
        <f t="shared" si="96"/>
        <v>Ext Lighting</v>
      </c>
      <c r="C45" s="3">
        <v>0</v>
      </c>
      <c r="D45" s="3">
        <v>0</v>
      </c>
      <c r="E45" s="3">
        <v>0</v>
      </c>
      <c r="F45" s="3">
        <v>0</v>
      </c>
      <c r="G45" s="3">
        <f t="shared" ref="G45:BR45" si="105">F45</f>
        <v>0</v>
      </c>
      <c r="H45" s="3">
        <f t="shared" si="105"/>
        <v>0</v>
      </c>
      <c r="I45" s="3">
        <f t="shared" si="105"/>
        <v>0</v>
      </c>
      <c r="J45" s="3">
        <f t="shared" si="105"/>
        <v>0</v>
      </c>
      <c r="K45" s="3">
        <f t="shared" si="105"/>
        <v>0</v>
      </c>
      <c r="L45" s="3">
        <f t="shared" si="105"/>
        <v>0</v>
      </c>
      <c r="M45" s="3">
        <f t="shared" si="105"/>
        <v>0</v>
      </c>
      <c r="N45" s="3">
        <f t="shared" si="105"/>
        <v>0</v>
      </c>
      <c r="O45" s="3">
        <f t="shared" si="105"/>
        <v>0</v>
      </c>
      <c r="P45" s="3">
        <f t="shared" si="105"/>
        <v>0</v>
      </c>
      <c r="Q45" s="3">
        <f t="shared" si="105"/>
        <v>0</v>
      </c>
      <c r="R45" s="3">
        <f t="shared" si="105"/>
        <v>0</v>
      </c>
      <c r="S45" s="3">
        <f t="shared" si="105"/>
        <v>0</v>
      </c>
      <c r="T45" s="3">
        <f t="shared" si="105"/>
        <v>0</v>
      </c>
      <c r="U45" s="3">
        <f t="shared" si="105"/>
        <v>0</v>
      </c>
      <c r="V45" s="3">
        <f t="shared" si="105"/>
        <v>0</v>
      </c>
      <c r="W45" s="3">
        <f t="shared" si="105"/>
        <v>0</v>
      </c>
      <c r="X45" s="3">
        <f t="shared" si="105"/>
        <v>0</v>
      </c>
      <c r="Y45" s="3">
        <f t="shared" si="105"/>
        <v>0</v>
      </c>
      <c r="Z45" s="3">
        <f t="shared" si="105"/>
        <v>0</v>
      </c>
      <c r="AA45" s="3">
        <f t="shared" si="105"/>
        <v>0</v>
      </c>
      <c r="AB45" s="3">
        <f t="shared" si="105"/>
        <v>0</v>
      </c>
      <c r="AC45" s="3">
        <f t="shared" si="105"/>
        <v>0</v>
      </c>
      <c r="AD45" s="3">
        <f t="shared" si="105"/>
        <v>0</v>
      </c>
      <c r="AE45" s="3">
        <f t="shared" si="105"/>
        <v>0</v>
      </c>
      <c r="AF45" s="3">
        <f t="shared" si="105"/>
        <v>0</v>
      </c>
      <c r="AG45" s="3">
        <f t="shared" si="105"/>
        <v>0</v>
      </c>
      <c r="AH45" s="3">
        <f t="shared" si="105"/>
        <v>0</v>
      </c>
      <c r="AI45" s="3">
        <f t="shared" si="105"/>
        <v>0</v>
      </c>
      <c r="AJ45" s="3">
        <f t="shared" si="105"/>
        <v>0</v>
      </c>
      <c r="AK45" s="3">
        <f t="shared" si="105"/>
        <v>0</v>
      </c>
      <c r="AL45" s="3">
        <f t="shared" si="105"/>
        <v>0</v>
      </c>
      <c r="AM45" s="3">
        <f t="shared" si="105"/>
        <v>0</v>
      </c>
      <c r="AN45" s="3">
        <f t="shared" si="105"/>
        <v>0</v>
      </c>
      <c r="AO45" s="3">
        <f t="shared" si="105"/>
        <v>0</v>
      </c>
      <c r="AP45" s="3">
        <f t="shared" si="105"/>
        <v>0</v>
      </c>
      <c r="AQ45" s="3">
        <f t="shared" si="105"/>
        <v>0</v>
      </c>
      <c r="AR45" s="3">
        <f t="shared" si="105"/>
        <v>0</v>
      </c>
      <c r="AS45" s="3">
        <f t="shared" si="105"/>
        <v>0</v>
      </c>
      <c r="AT45" s="3">
        <f t="shared" si="105"/>
        <v>0</v>
      </c>
      <c r="AU45" s="3">
        <f t="shared" si="105"/>
        <v>0</v>
      </c>
      <c r="AV45" s="3">
        <f t="shared" si="105"/>
        <v>0</v>
      </c>
      <c r="AW45" s="3">
        <f t="shared" si="105"/>
        <v>0</v>
      </c>
      <c r="AX45" s="3">
        <f t="shared" si="105"/>
        <v>0</v>
      </c>
      <c r="AY45" s="3">
        <f t="shared" si="105"/>
        <v>0</v>
      </c>
      <c r="AZ45" s="3">
        <f t="shared" si="105"/>
        <v>0</v>
      </c>
      <c r="BA45" s="3">
        <f t="shared" si="105"/>
        <v>0</v>
      </c>
      <c r="BB45" s="3">
        <f t="shared" si="105"/>
        <v>0</v>
      </c>
      <c r="BC45" s="3">
        <f t="shared" si="105"/>
        <v>0</v>
      </c>
      <c r="BD45" s="3">
        <f t="shared" si="105"/>
        <v>0</v>
      </c>
      <c r="BE45" s="3">
        <f t="shared" si="105"/>
        <v>0</v>
      </c>
      <c r="BF45" s="3">
        <f t="shared" si="105"/>
        <v>0</v>
      </c>
      <c r="BG45" s="3">
        <f t="shared" si="105"/>
        <v>0</v>
      </c>
      <c r="BH45" s="3">
        <f t="shared" si="105"/>
        <v>0</v>
      </c>
      <c r="BI45" s="3">
        <f t="shared" si="105"/>
        <v>0</v>
      </c>
      <c r="BJ45" s="3">
        <f t="shared" si="105"/>
        <v>0</v>
      </c>
      <c r="BK45" s="3">
        <f t="shared" si="105"/>
        <v>0</v>
      </c>
      <c r="BL45" s="3">
        <f t="shared" si="105"/>
        <v>0</v>
      </c>
      <c r="BM45" s="3">
        <f t="shared" si="105"/>
        <v>0</v>
      </c>
      <c r="BN45" s="3">
        <f t="shared" si="105"/>
        <v>0</v>
      </c>
      <c r="BO45" s="3">
        <f t="shared" si="105"/>
        <v>0</v>
      </c>
      <c r="BP45" s="3">
        <f t="shared" si="105"/>
        <v>0</v>
      </c>
      <c r="BQ45" s="3">
        <f t="shared" si="105"/>
        <v>0</v>
      </c>
      <c r="BR45" s="3">
        <f t="shared" si="105"/>
        <v>0</v>
      </c>
      <c r="BS45" s="3">
        <f t="shared" ref="BS45:CH45" si="106">BR45</f>
        <v>0</v>
      </c>
      <c r="BT45" s="3">
        <f t="shared" si="106"/>
        <v>0</v>
      </c>
      <c r="BU45" s="3">
        <f t="shared" si="106"/>
        <v>0</v>
      </c>
      <c r="BV45" s="3">
        <f t="shared" si="106"/>
        <v>0</v>
      </c>
      <c r="BW45" s="3">
        <f t="shared" si="106"/>
        <v>0</v>
      </c>
      <c r="BX45" s="3">
        <f t="shared" si="106"/>
        <v>0</v>
      </c>
      <c r="BY45" s="3">
        <f t="shared" si="106"/>
        <v>0</v>
      </c>
      <c r="BZ45" s="3">
        <f t="shared" si="106"/>
        <v>0</v>
      </c>
      <c r="CA45" s="3">
        <f t="shared" si="106"/>
        <v>0</v>
      </c>
      <c r="CB45" s="3">
        <f t="shared" si="106"/>
        <v>0</v>
      </c>
      <c r="CC45" s="3">
        <f t="shared" si="106"/>
        <v>0</v>
      </c>
      <c r="CD45" s="3">
        <f t="shared" si="106"/>
        <v>0</v>
      </c>
      <c r="CE45" s="3">
        <f t="shared" si="106"/>
        <v>0</v>
      </c>
      <c r="CF45" s="3">
        <f t="shared" si="106"/>
        <v>0</v>
      </c>
      <c r="CG45" s="3">
        <f t="shared" si="106"/>
        <v>0</v>
      </c>
      <c r="CH45" s="12">
        <f t="shared" si="106"/>
        <v>0</v>
      </c>
    </row>
    <row r="46" spans="1:86" x14ac:dyDescent="0.3">
      <c r="A46" s="642"/>
      <c r="B46" s="11" t="str">
        <f t="shared" si="96"/>
        <v>Heating</v>
      </c>
      <c r="C46" s="3">
        <v>0</v>
      </c>
      <c r="D46" s="3">
        <v>0</v>
      </c>
      <c r="E46" s="3">
        <v>0</v>
      </c>
      <c r="F46" s="3">
        <v>0</v>
      </c>
      <c r="G46" s="3">
        <f t="shared" ref="G46:BR46" si="107">F46</f>
        <v>0</v>
      </c>
      <c r="H46" s="3">
        <f t="shared" si="107"/>
        <v>0</v>
      </c>
      <c r="I46" s="3">
        <f t="shared" si="107"/>
        <v>0</v>
      </c>
      <c r="J46" s="3">
        <f t="shared" si="107"/>
        <v>0</v>
      </c>
      <c r="K46" s="3">
        <f t="shared" si="107"/>
        <v>0</v>
      </c>
      <c r="L46" s="3">
        <f t="shared" si="107"/>
        <v>0</v>
      </c>
      <c r="M46" s="3">
        <f t="shared" si="107"/>
        <v>0</v>
      </c>
      <c r="N46" s="3">
        <f t="shared" si="107"/>
        <v>0</v>
      </c>
      <c r="O46" s="3">
        <f t="shared" si="107"/>
        <v>0</v>
      </c>
      <c r="P46" s="3">
        <f t="shared" si="107"/>
        <v>0</v>
      </c>
      <c r="Q46" s="3">
        <f t="shared" si="107"/>
        <v>0</v>
      </c>
      <c r="R46" s="3">
        <f t="shared" si="107"/>
        <v>0</v>
      </c>
      <c r="S46" s="3">
        <f t="shared" si="107"/>
        <v>0</v>
      </c>
      <c r="T46" s="3">
        <f t="shared" si="107"/>
        <v>0</v>
      </c>
      <c r="U46" s="3">
        <f t="shared" si="107"/>
        <v>0</v>
      </c>
      <c r="V46" s="3">
        <f t="shared" si="107"/>
        <v>0</v>
      </c>
      <c r="W46" s="3">
        <f t="shared" si="107"/>
        <v>0</v>
      </c>
      <c r="X46" s="3">
        <f t="shared" si="107"/>
        <v>0</v>
      </c>
      <c r="Y46" s="3">
        <f t="shared" si="107"/>
        <v>0</v>
      </c>
      <c r="Z46" s="3">
        <f t="shared" si="107"/>
        <v>0</v>
      </c>
      <c r="AA46" s="3">
        <f t="shared" si="107"/>
        <v>0</v>
      </c>
      <c r="AB46" s="3">
        <f t="shared" si="107"/>
        <v>0</v>
      </c>
      <c r="AC46" s="3">
        <f t="shared" si="107"/>
        <v>0</v>
      </c>
      <c r="AD46" s="3">
        <f t="shared" si="107"/>
        <v>0</v>
      </c>
      <c r="AE46" s="3">
        <f t="shared" si="107"/>
        <v>0</v>
      </c>
      <c r="AF46" s="3">
        <f t="shared" si="107"/>
        <v>0</v>
      </c>
      <c r="AG46" s="3">
        <f t="shared" si="107"/>
        <v>0</v>
      </c>
      <c r="AH46" s="3">
        <f t="shared" si="107"/>
        <v>0</v>
      </c>
      <c r="AI46" s="3">
        <f t="shared" si="107"/>
        <v>0</v>
      </c>
      <c r="AJ46" s="3">
        <f t="shared" si="107"/>
        <v>0</v>
      </c>
      <c r="AK46" s="3">
        <f t="shared" si="107"/>
        <v>0</v>
      </c>
      <c r="AL46" s="3">
        <f t="shared" si="107"/>
        <v>0</v>
      </c>
      <c r="AM46" s="3">
        <f t="shared" si="107"/>
        <v>0</v>
      </c>
      <c r="AN46" s="3">
        <f t="shared" si="107"/>
        <v>0</v>
      </c>
      <c r="AO46" s="3">
        <f t="shared" si="107"/>
        <v>0</v>
      </c>
      <c r="AP46" s="3">
        <f t="shared" si="107"/>
        <v>0</v>
      </c>
      <c r="AQ46" s="3">
        <f t="shared" si="107"/>
        <v>0</v>
      </c>
      <c r="AR46" s="3">
        <f t="shared" si="107"/>
        <v>0</v>
      </c>
      <c r="AS46" s="3">
        <f t="shared" si="107"/>
        <v>0</v>
      </c>
      <c r="AT46" s="3">
        <f t="shared" si="107"/>
        <v>0</v>
      </c>
      <c r="AU46" s="3">
        <f t="shared" si="107"/>
        <v>0</v>
      </c>
      <c r="AV46" s="3">
        <f t="shared" si="107"/>
        <v>0</v>
      </c>
      <c r="AW46" s="3">
        <f t="shared" si="107"/>
        <v>0</v>
      </c>
      <c r="AX46" s="3">
        <f t="shared" si="107"/>
        <v>0</v>
      </c>
      <c r="AY46" s="3">
        <f t="shared" si="107"/>
        <v>0</v>
      </c>
      <c r="AZ46" s="3">
        <f t="shared" si="107"/>
        <v>0</v>
      </c>
      <c r="BA46" s="3">
        <f t="shared" si="107"/>
        <v>0</v>
      </c>
      <c r="BB46" s="3">
        <f t="shared" si="107"/>
        <v>0</v>
      </c>
      <c r="BC46" s="3">
        <f t="shared" si="107"/>
        <v>0</v>
      </c>
      <c r="BD46" s="3">
        <f t="shared" si="107"/>
        <v>0</v>
      </c>
      <c r="BE46" s="3">
        <f t="shared" si="107"/>
        <v>0</v>
      </c>
      <c r="BF46" s="3">
        <f t="shared" si="107"/>
        <v>0</v>
      </c>
      <c r="BG46" s="3">
        <f t="shared" si="107"/>
        <v>0</v>
      </c>
      <c r="BH46" s="3">
        <f t="shared" si="107"/>
        <v>0</v>
      </c>
      <c r="BI46" s="3">
        <f t="shared" si="107"/>
        <v>0</v>
      </c>
      <c r="BJ46" s="3">
        <f t="shared" si="107"/>
        <v>0</v>
      </c>
      <c r="BK46" s="3">
        <f t="shared" si="107"/>
        <v>0</v>
      </c>
      <c r="BL46" s="3">
        <f t="shared" si="107"/>
        <v>0</v>
      </c>
      <c r="BM46" s="3">
        <f t="shared" si="107"/>
        <v>0</v>
      </c>
      <c r="BN46" s="3">
        <f t="shared" si="107"/>
        <v>0</v>
      </c>
      <c r="BO46" s="3">
        <f t="shared" si="107"/>
        <v>0</v>
      </c>
      <c r="BP46" s="3">
        <f t="shared" si="107"/>
        <v>0</v>
      </c>
      <c r="BQ46" s="3">
        <f t="shared" si="107"/>
        <v>0</v>
      </c>
      <c r="BR46" s="3">
        <f t="shared" si="107"/>
        <v>0</v>
      </c>
      <c r="BS46" s="3">
        <f t="shared" ref="BS46:CH46" si="108">BR46</f>
        <v>0</v>
      </c>
      <c r="BT46" s="3">
        <f t="shared" si="108"/>
        <v>0</v>
      </c>
      <c r="BU46" s="3">
        <f t="shared" si="108"/>
        <v>0</v>
      </c>
      <c r="BV46" s="3">
        <f t="shared" si="108"/>
        <v>0</v>
      </c>
      <c r="BW46" s="3">
        <f t="shared" si="108"/>
        <v>0</v>
      </c>
      <c r="BX46" s="3">
        <f t="shared" si="108"/>
        <v>0</v>
      </c>
      <c r="BY46" s="3">
        <f t="shared" si="108"/>
        <v>0</v>
      </c>
      <c r="BZ46" s="3">
        <f t="shared" si="108"/>
        <v>0</v>
      </c>
      <c r="CA46" s="3">
        <f t="shared" si="108"/>
        <v>0</v>
      </c>
      <c r="CB46" s="3">
        <f t="shared" si="108"/>
        <v>0</v>
      </c>
      <c r="CC46" s="3">
        <f t="shared" si="108"/>
        <v>0</v>
      </c>
      <c r="CD46" s="3">
        <f t="shared" si="108"/>
        <v>0</v>
      </c>
      <c r="CE46" s="3">
        <f t="shared" si="108"/>
        <v>0</v>
      </c>
      <c r="CF46" s="3">
        <f t="shared" si="108"/>
        <v>0</v>
      </c>
      <c r="CG46" s="3">
        <f t="shared" si="108"/>
        <v>0</v>
      </c>
      <c r="CH46" s="12">
        <f t="shared" si="108"/>
        <v>0</v>
      </c>
    </row>
    <row r="47" spans="1:86" x14ac:dyDescent="0.3">
      <c r="A47" s="642"/>
      <c r="B47" s="11" t="str">
        <f t="shared" si="96"/>
        <v>HVAC</v>
      </c>
      <c r="C47" s="3">
        <v>0</v>
      </c>
      <c r="D47" s="3">
        <v>0</v>
      </c>
      <c r="E47" s="3">
        <v>0</v>
      </c>
      <c r="F47" s="3">
        <v>0</v>
      </c>
      <c r="G47" s="3">
        <f t="shared" ref="G47:BR47" si="109">F47</f>
        <v>0</v>
      </c>
      <c r="H47" s="3">
        <f t="shared" si="109"/>
        <v>0</v>
      </c>
      <c r="I47" s="3">
        <f t="shared" si="109"/>
        <v>0</v>
      </c>
      <c r="J47" s="3">
        <f t="shared" si="109"/>
        <v>0</v>
      </c>
      <c r="K47" s="3">
        <f t="shared" si="109"/>
        <v>0</v>
      </c>
      <c r="L47" s="3">
        <f t="shared" si="109"/>
        <v>0</v>
      </c>
      <c r="M47" s="3">
        <f t="shared" si="109"/>
        <v>0</v>
      </c>
      <c r="N47" s="3">
        <f t="shared" si="109"/>
        <v>0</v>
      </c>
      <c r="O47" s="3">
        <f t="shared" si="109"/>
        <v>0</v>
      </c>
      <c r="P47" s="3">
        <f t="shared" si="109"/>
        <v>0</v>
      </c>
      <c r="Q47" s="3">
        <f t="shared" si="109"/>
        <v>0</v>
      </c>
      <c r="R47" s="3">
        <f t="shared" si="109"/>
        <v>0</v>
      </c>
      <c r="S47" s="3">
        <f t="shared" si="109"/>
        <v>0</v>
      </c>
      <c r="T47" s="3">
        <f t="shared" si="109"/>
        <v>0</v>
      </c>
      <c r="U47" s="3">
        <f t="shared" si="109"/>
        <v>0</v>
      </c>
      <c r="V47" s="3">
        <f t="shared" si="109"/>
        <v>0</v>
      </c>
      <c r="W47" s="3">
        <f t="shared" si="109"/>
        <v>0</v>
      </c>
      <c r="X47" s="3">
        <f t="shared" si="109"/>
        <v>0</v>
      </c>
      <c r="Y47" s="3">
        <f t="shared" si="109"/>
        <v>0</v>
      </c>
      <c r="Z47" s="3">
        <f t="shared" si="109"/>
        <v>0</v>
      </c>
      <c r="AA47" s="3">
        <f t="shared" si="109"/>
        <v>0</v>
      </c>
      <c r="AB47" s="3">
        <f t="shared" si="109"/>
        <v>0</v>
      </c>
      <c r="AC47" s="3">
        <f t="shared" si="109"/>
        <v>0</v>
      </c>
      <c r="AD47" s="3">
        <f t="shared" si="109"/>
        <v>0</v>
      </c>
      <c r="AE47" s="3">
        <f t="shared" si="109"/>
        <v>0</v>
      </c>
      <c r="AF47" s="3">
        <f t="shared" si="109"/>
        <v>0</v>
      </c>
      <c r="AG47" s="3">
        <f t="shared" si="109"/>
        <v>0</v>
      </c>
      <c r="AH47" s="3">
        <f t="shared" si="109"/>
        <v>0</v>
      </c>
      <c r="AI47" s="3">
        <f t="shared" si="109"/>
        <v>0</v>
      </c>
      <c r="AJ47" s="3">
        <f t="shared" si="109"/>
        <v>0</v>
      </c>
      <c r="AK47" s="3">
        <f t="shared" si="109"/>
        <v>0</v>
      </c>
      <c r="AL47" s="3">
        <f t="shared" si="109"/>
        <v>0</v>
      </c>
      <c r="AM47" s="3">
        <f t="shared" si="109"/>
        <v>0</v>
      </c>
      <c r="AN47" s="3">
        <f t="shared" si="109"/>
        <v>0</v>
      </c>
      <c r="AO47" s="3">
        <f t="shared" si="109"/>
        <v>0</v>
      </c>
      <c r="AP47" s="3">
        <f t="shared" si="109"/>
        <v>0</v>
      </c>
      <c r="AQ47" s="3">
        <f t="shared" si="109"/>
        <v>0</v>
      </c>
      <c r="AR47" s="3">
        <f t="shared" si="109"/>
        <v>0</v>
      </c>
      <c r="AS47" s="3">
        <f t="shared" si="109"/>
        <v>0</v>
      </c>
      <c r="AT47" s="3">
        <f t="shared" si="109"/>
        <v>0</v>
      </c>
      <c r="AU47" s="3">
        <f t="shared" si="109"/>
        <v>0</v>
      </c>
      <c r="AV47" s="3">
        <f t="shared" si="109"/>
        <v>0</v>
      </c>
      <c r="AW47" s="3">
        <f t="shared" si="109"/>
        <v>0</v>
      </c>
      <c r="AX47" s="3">
        <f t="shared" si="109"/>
        <v>0</v>
      </c>
      <c r="AY47" s="3">
        <f t="shared" si="109"/>
        <v>0</v>
      </c>
      <c r="AZ47" s="3">
        <f t="shared" si="109"/>
        <v>0</v>
      </c>
      <c r="BA47" s="3">
        <f t="shared" si="109"/>
        <v>0</v>
      </c>
      <c r="BB47" s="3">
        <f t="shared" si="109"/>
        <v>0</v>
      </c>
      <c r="BC47" s="3">
        <f t="shared" si="109"/>
        <v>0</v>
      </c>
      <c r="BD47" s="3">
        <f t="shared" si="109"/>
        <v>0</v>
      </c>
      <c r="BE47" s="3">
        <f t="shared" si="109"/>
        <v>0</v>
      </c>
      <c r="BF47" s="3">
        <f t="shared" si="109"/>
        <v>0</v>
      </c>
      <c r="BG47" s="3">
        <f t="shared" si="109"/>
        <v>0</v>
      </c>
      <c r="BH47" s="3">
        <f t="shared" si="109"/>
        <v>0</v>
      </c>
      <c r="BI47" s="3">
        <f t="shared" si="109"/>
        <v>0</v>
      </c>
      <c r="BJ47" s="3">
        <f t="shared" si="109"/>
        <v>0</v>
      </c>
      <c r="BK47" s="3">
        <f t="shared" si="109"/>
        <v>0</v>
      </c>
      <c r="BL47" s="3">
        <f t="shared" si="109"/>
        <v>0</v>
      </c>
      <c r="BM47" s="3">
        <f t="shared" si="109"/>
        <v>0</v>
      </c>
      <c r="BN47" s="3">
        <f t="shared" si="109"/>
        <v>0</v>
      </c>
      <c r="BO47" s="3">
        <f t="shared" si="109"/>
        <v>0</v>
      </c>
      <c r="BP47" s="3">
        <f t="shared" si="109"/>
        <v>0</v>
      </c>
      <c r="BQ47" s="3">
        <f t="shared" si="109"/>
        <v>0</v>
      </c>
      <c r="BR47" s="3">
        <f t="shared" si="109"/>
        <v>0</v>
      </c>
      <c r="BS47" s="3">
        <f t="shared" ref="BS47:CH47" si="110">BR47</f>
        <v>0</v>
      </c>
      <c r="BT47" s="3">
        <f t="shared" si="110"/>
        <v>0</v>
      </c>
      <c r="BU47" s="3">
        <f t="shared" si="110"/>
        <v>0</v>
      </c>
      <c r="BV47" s="3">
        <f t="shared" si="110"/>
        <v>0</v>
      </c>
      <c r="BW47" s="3">
        <f t="shared" si="110"/>
        <v>0</v>
      </c>
      <c r="BX47" s="3">
        <f t="shared" si="110"/>
        <v>0</v>
      </c>
      <c r="BY47" s="3">
        <f t="shared" si="110"/>
        <v>0</v>
      </c>
      <c r="BZ47" s="3">
        <f t="shared" si="110"/>
        <v>0</v>
      </c>
      <c r="CA47" s="3">
        <f t="shared" si="110"/>
        <v>0</v>
      </c>
      <c r="CB47" s="3">
        <f t="shared" si="110"/>
        <v>0</v>
      </c>
      <c r="CC47" s="3">
        <f t="shared" si="110"/>
        <v>0</v>
      </c>
      <c r="CD47" s="3">
        <f t="shared" si="110"/>
        <v>0</v>
      </c>
      <c r="CE47" s="3">
        <f t="shared" si="110"/>
        <v>0</v>
      </c>
      <c r="CF47" s="3">
        <f t="shared" si="110"/>
        <v>0</v>
      </c>
      <c r="CG47" s="3">
        <f t="shared" si="110"/>
        <v>0</v>
      </c>
      <c r="CH47" s="12">
        <f t="shared" si="110"/>
        <v>0</v>
      </c>
    </row>
    <row r="48" spans="1:86" x14ac:dyDescent="0.3">
      <c r="A48" s="642"/>
      <c r="B48" s="11" t="str">
        <f t="shared" si="96"/>
        <v>Lighting</v>
      </c>
      <c r="C48" s="3">
        <v>0</v>
      </c>
      <c r="D48" s="3">
        <v>0</v>
      </c>
      <c r="E48" s="3">
        <v>0</v>
      </c>
      <c r="F48" s="3">
        <v>0</v>
      </c>
      <c r="G48" s="3">
        <f t="shared" ref="G48:BR48" si="111">F48</f>
        <v>0</v>
      </c>
      <c r="H48" s="3">
        <f t="shared" si="111"/>
        <v>0</v>
      </c>
      <c r="I48" s="3">
        <f t="shared" si="111"/>
        <v>0</v>
      </c>
      <c r="J48" s="3">
        <f t="shared" si="111"/>
        <v>0</v>
      </c>
      <c r="K48" s="3">
        <f t="shared" si="111"/>
        <v>0</v>
      </c>
      <c r="L48" s="3">
        <f t="shared" si="111"/>
        <v>0</v>
      </c>
      <c r="M48" s="3">
        <f t="shared" si="111"/>
        <v>0</v>
      </c>
      <c r="N48" s="3">
        <f t="shared" si="111"/>
        <v>0</v>
      </c>
      <c r="O48" s="3">
        <f t="shared" si="111"/>
        <v>0</v>
      </c>
      <c r="P48" s="3">
        <f t="shared" si="111"/>
        <v>0</v>
      </c>
      <c r="Q48" s="3">
        <f t="shared" si="111"/>
        <v>0</v>
      </c>
      <c r="R48" s="3">
        <f t="shared" si="111"/>
        <v>0</v>
      </c>
      <c r="S48" s="3">
        <f t="shared" si="111"/>
        <v>0</v>
      </c>
      <c r="T48" s="3">
        <f t="shared" si="111"/>
        <v>0</v>
      </c>
      <c r="U48" s="3">
        <f t="shared" si="111"/>
        <v>0</v>
      </c>
      <c r="V48" s="3">
        <f t="shared" si="111"/>
        <v>0</v>
      </c>
      <c r="W48" s="3">
        <f t="shared" si="111"/>
        <v>0</v>
      </c>
      <c r="X48" s="3">
        <f t="shared" si="111"/>
        <v>0</v>
      </c>
      <c r="Y48" s="3">
        <f t="shared" si="111"/>
        <v>0</v>
      </c>
      <c r="Z48" s="3">
        <f t="shared" si="111"/>
        <v>0</v>
      </c>
      <c r="AA48" s="3">
        <f t="shared" si="111"/>
        <v>0</v>
      </c>
      <c r="AB48" s="3">
        <f t="shared" si="111"/>
        <v>0</v>
      </c>
      <c r="AC48" s="3">
        <f t="shared" si="111"/>
        <v>0</v>
      </c>
      <c r="AD48" s="3">
        <f t="shared" si="111"/>
        <v>0</v>
      </c>
      <c r="AE48" s="3">
        <f t="shared" si="111"/>
        <v>0</v>
      </c>
      <c r="AF48" s="3">
        <f t="shared" si="111"/>
        <v>0</v>
      </c>
      <c r="AG48" s="3">
        <f t="shared" si="111"/>
        <v>0</v>
      </c>
      <c r="AH48" s="3">
        <f t="shared" si="111"/>
        <v>0</v>
      </c>
      <c r="AI48" s="3">
        <f t="shared" si="111"/>
        <v>0</v>
      </c>
      <c r="AJ48" s="3">
        <f t="shared" si="111"/>
        <v>0</v>
      </c>
      <c r="AK48" s="3">
        <f t="shared" si="111"/>
        <v>0</v>
      </c>
      <c r="AL48" s="3">
        <f t="shared" si="111"/>
        <v>0</v>
      </c>
      <c r="AM48" s="3">
        <f t="shared" si="111"/>
        <v>0</v>
      </c>
      <c r="AN48" s="3">
        <f t="shared" si="111"/>
        <v>0</v>
      </c>
      <c r="AO48" s="3">
        <f t="shared" si="111"/>
        <v>0</v>
      </c>
      <c r="AP48" s="3">
        <f t="shared" si="111"/>
        <v>0</v>
      </c>
      <c r="AQ48" s="3">
        <f t="shared" si="111"/>
        <v>0</v>
      </c>
      <c r="AR48" s="3">
        <f t="shared" si="111"/>
        <v>0</v>
      </c>
      <c r="AS48" s="3">
        <f t="shared" si="111"/>
        <v>0</v>
      </c>
      <c r="AT48" s="3">
        <f t="shared" si="111"/>
        <v>0</v>
      </c>
      <c r="AU48" s="3">
        <f t="shared" si="111"/>
        <v>0</v>
      </c>
      <c r="AV48" s="3">
        <f t="shared" si="111"/>
        <v>0</v>
      </c>
      <c r="AW48" s="3">
        <f t="shared" si="111"/>
        <v>0</v>
      </c>
      <c r="AX48" s="3">
        <f t="shared" si="111"/>
        <v>0</v>
      </c>
      <c r="AY48" s="3">
        <f t="shared" si="111"/>
        <v>0</v>
      </c>
      <c r="AZ48" s="3">
        <f t="shared" si="111"/>
        <v>0</v>
      </c>
      <c r="BA48" s="3">
        <f t="shared" si="111"/>
        <v>0</v>
      </c>
      <c r="BB48" s="3">
        <f t="shared" si="111"/>
        <v>0</v>
      </c>
      <c r="BC48" s="3">
        <f t="shared" si="111"/>
        <v>0</v>
      </c>
      <c r="BD48" s="3">
        <f t="shared" si="111"/>
        <v>0</v>
      </c>
      <c r="BE48" s="3">
        <f t="shared" si="111"/>
        <v>0</v>
      </c>
      <c r="BF48" s="3">
        <f t="shared" si="111"/>
        <v>0</v>
      </c>
      <c r="BG48" s="3">
        <f t="shared" si="111"/>
        <v>0</v>
      </c>
      <c r="BH48" s="3">
        <f t="shared" si="111"/>
        <v>0</v>
      </c>
      <c r="BI48" s="3">
        <f t="shared" si="111"/>
        <v>0</v>
      </c>
      <c r="BJ48" s="3">
        <f t="shared" si="111"/>
        <v>0</v>
      </c>
      <c r="BK48" s="3">
        <f t="shared" si="111"/>
        <v>0</v>
      </c>
      <c r="BL48" s="3">
        <f t="shared" si="111"/>
        <v>0</v>
      </c>
      <c r="BM48" s="3">
        <f t="shared" si="111"/>
        <v>0</v>
      </c>
      <c r="BN48" s="3">
        <f t="shared" si="111"/>
        <v>0</v>
      </c>
      <c r="BO48" s="3">
        <f t="shared" si="111"/>
        <v>0</v>
      </c>
      <c r="BP48" s="3">
        <f t="shared" si="111"/>
        <v>0</v>
      </c>
      <c r="BQ48" s="3">
        <f t="shared" si="111"/>
        <v>0</v>
      </c>
      <c r="BR48" s="3">
        <f t="shared" si="111"/>
        <v>0</v>
      </c>
      <c r="BS48" s="3">
        <f t="shared" ref="BS48:CH48" si="112">BR48</f>
        <v>0</v>
      </c>
      <c r="BT48" s="3">
        <f t="shared" si="112"/>
        <v>0</v>
      </c>
      <c r="BU48" s="3">
        <f t="shared" si="112"/>
        <v>0</v>
      </c>
      <c r="BV48" s="3">
        <f t="shared" si="112"/>
        <v>0</v>
      </c>
      <c r="BW48" s="3">
        <f t="shared" si="112"/>
        <v>0</v>
      </c>
      <c r="BX48" s="3">
        <f t="shared" si="112"/>
        <v>0</v>
      </c>
      <c r="BY48" s="3">
        <f t="shared" si="112"/>
        <v>0</v>
      </c>
      <c r="BZ48" s="3">
        <f t="shared" si="112"/>
        <v>0</v>
      </c>
      <c r="CA48" s="3">
        <f t="shared" si="112"/>
        <v>0</v>
      </c>
      <c r="CB48" s="3">
        <f t="shared" si="112"/>
        <v>0</v>
      </c>
      <c r="CC48" s="3">
        <f t="shared" si="112"/>
        <v>0</v>
      </c>
      <c r="CD48" s="3">
        <f t="shared" si="112"/>
        <v>0</v>
      </c>
      <c r="CE48" s="3">
        <f t="shared" si="112"/>
        <v>0</v>
      </c>
      <c r="CF48" s="3">
        <f t="shared" si="112"/>
        <v>0</v>
      </c>
      <c r="CG48" s="3">
        <f t="shared" si="112"/>
        <v>0</v>
      </c>
      <c r="CH48" s="12">
        <f t="shared" si="112"/>
        <v>0</v>
      </c>
    </row>
    <row r="49" spans="1:86" x14ac:dyDescent="0.3">
      <c r="A49" s="642"/>
      <c r="B49" s="11" t="str">
        <f t="shared" si="96"/>
        <v>Miscellaneous</v>
      </c>
      <c r="C49" s="3">
        <v>0</v>
      </c>
      <c r="D49" s="3">
        <v>0</v>
      </c>
      <c r="E49" s="3">
        <v>0</v>
      </c>
      <c r="F49" s="3">
        <v>0</v>
      </c>
      <c r="G49" s="3">
        <f t="shared" ref="G49:BR49" si="113">F49</f>
        <v>0</v>
      </c>
      <c r="H49" s="3">
        <f t="shared" si="113"/>
        <v>0</v>
      </c>
      <c r="I49" s="3">
        <f t="shared" si="113"/>
        <v>0</v>
      </c>
      <c r="J49" s="3">
        <f t="shared" si="113"/>
        <v>0</v>
      </c>
      <c r="K49" s="3">
        <f t="shared" si="113"/>
        <v>0</v>
      </c>
      <c r="L49" s="3">
        <f t="shared" si="113"/>
        <v>0</v>
      </c>
      <c r="M49" s="3">
        <f t="shared" si="113"/>
        <v>0</v>
      </c>
      <c r="N49" s="3">
        <f t="shared" si="113"/>
        <v>0</v>
      </c>
      <c r="O49" s="3">
        <f t="shared" si="113"/>
        <v>0</v>
      </c>
      <c r="P49" s="3">
        <f t="shared" si="113"/>
        <v>0</v>
      </c>
      <c r="Q49" s="3">
        <f t="shared" si="113"/>
        <v>0</v>
      </c>
      <c r="R49" s="3">
        <f t="shared" si="113"/>
        <v>0</v>
      </c>
      <c r="S49" s="3">
        <f t="shared" si="113"/>
        <v>0</v>
      </c>
      <c r="T49" s="3">
        <f t="shared" si="113"/>
        <v>0</v>
      </c>
      <c r="U49" s="3">
        <f t="shared" si="113"/>
        <v>0</v>
      </c>
      <c r="V49" s="3">
        <f t="shared" si="113"/>
        <v>0</v>
      </c>
      <c r="W49" s="3">
        <f t="shared" si="113"/>
        <v>0</v>
      </c>
      <c r="X49" s="3">
        <f t="shared" si="113"/>
        <v>0</v>
      </c>
      <c r="Y49" s="3">
        <f t="shared" si="113"/>
        <v>0</v>
      </c>
      <c r="Z49" s="3">
        <f t="shared" si="113"/>
        <v>0</v>
      </c>
      <c r="AA49" s="3">
        <f t="shared" si="113"/>
        <v>0</v>
      </c>
      <c r="AB49" s="3">
        <f t="shared" si="113"/>
        <v>0</v>
      </c>
      <c r="AC49" s="3">
        <f t="shared" si="113"/>
        <v>0</v>
      </c>
      <c r="AD49" s="3">
        <f t="shared" si="113"/>
        <v>0</v>
      </c>
      <c r="AE49" s="3">
        <f t="shared" si="113"/>
        <v>0</v>
      </c>
      <c r="AF49" s="3">
        <f t="shared" si="113"/>
        <v>0</v>
      </c>
      <c r="AG49" s="3">
        <f t="shared" si="113"/>
        <v>0</v>
      </c>
      <c r="AH49" s="3">
        <f t="shared" si="113"/>
        <v>0</v>
      </c>
      <c r="AI49" s="3">
        <f t="shared" si="113"/>
        <v>0</v>
      </c>
      <c r="AJ49" s="3">
        <f t="shared" si="113"/>
        <v>0</v>
      </c>
      <c r="AK49" s="3">
        <f t="shared" si="113"/>
        <v>0</v>
      </c>
      <c r="AL49" s="3">
        <f t="shared" si="113"/>
        <v>0</v>
      </c>
      <c r="AM49" s="3">
        <f t="shared" si="113"/>
        <v>0</v>
      </c>
      <c r="AN49" s="3">
        <f t="shared" si="113"/>
        <v>0</v>
      </c>
      <c r="AO49" s="3">
        <f t="shared" si="113"/>
        <v>0</v>
      </c>
      <c r="AP49" s="3">
        <f t="shared" si="113"/>
        <v>0</v>
      </c>
      <c r="AQ49" s="3">
        <f t="shared" si="113"/>
        <v>0</v>
      </c>
      <c r="AR49" s="3">
        <f t="shared" si="113"/>
        <v>0</v>
      </c>
      <c r="AS49" s="3">
        <f t="shared" si="113"/>
        <v>0</v>
      </c>
      <c r="AT49" s="3">
        <f t="shared" si="113"/>
        <v>0</v>
      </c>
      <c r="AU49" s="3">
        <f t="shared" si="113"/>
        <v>0</v>
      </c>
      <c r="AV49" s="3">
        <f t="shared" si="113"/>
        <v>0</v>
      </c>
      <c r="AW49" s="3">
        <f t="shared" si="113"/>
        <v>0</v>
      </c>
      <c r="AX49" s="3">
        <f t="shared" si="113"/>
        <v>0</v>
      </c>
      <c r="AY49" s="3">
        <f t="shared" si="113"/>
        <v>0</v>
      </c>
      <c r="AZ49" s="3">
        <f t="shared" si="113"/>
        <v>0</v>
      </c>
      <c r="BA49" s="3">
        <f t="shared" si="113"/>
        <v>0</v>
      </c>
      <c r="BB49" s="3">
        <f t="shared" si="113"/>
        <v>0</v>
      </c>
      <c r="BC49" s="3">
        <f t="shared" si="113"/>
        <v>0</v>
      </c>
      <c r="BD49" s="3">
        <f t="shared" si="113"/>
        <v>0</v>
      </c>
      <c r="BE49" s="3">
        <f t="shared" si="113"/>
        <v>0</v>
      </c>
      <c r="BF49" s="3">
        <f t="shared" si="113"/>
        <v>0</v>
      </c>
      <c r="BG49" s="3">
        <f t="shared" si="113"/>
        <v>0</v>
      </c>
      <c r="BH49" s="3">
        <f t="shared" si="113"/>
        <v>0</v>
      </c>
      <c r="BI49" s="3">
        <f t="shared" si="113"/>
        <v>0</v>
      </c>
      <c r="BJ49" s="3">
        <f t="shared" si="113"/>
        <v>0</v>
      </c>
      <c r="BK49" s="3">
        <f t="shared" si="113"/>
        <v>0</v>
      </c>
      <c r="BL49" s="3">
        <f t="shared" si="113"/>
        <v>0</v>
      </c>
      <c r="BM49" s="3">
        <f t="shared" si="113"/>
        <v>0</v>
      </c>
      <c r="BN49" s="3">
        <f t="shared" si="113"/>
        <v>0</v>
      </c>
      <c r="BO49" s="3">
        <f t="shared" si="113"/>
        <v>0</v>
      </c>
      <c r="BP49" s="3">
        <f t="shared" si="113"/>
        <v>0</v>
      </c>
      <c r="BQ49" s="3">
        <f t="shared" si="113"/>
        <v>0</v>
      </c>
      <c r="BR49" s="3">
        <f t="shared" si="113"/>
        <v>0</v>
      </c>
      <c r="BS49" s="3">
        <f t="shared" ref="BS49:CH49" si="114">BR49</f>
        <v>0</v>
      </c>
      <c r="BT49" s="3">
        <f t="shared" si="114"/>
        <v>0</v>
      </c>
      <c r="BU49" s="3">
        <f t="shared" si="114"/>
        <v>0</v>
      </c>
      <c r="BV49" s="3">
        <f t="shared" si="114"/>
        <v>0</v>
      </c>
      <c r="BW49" s="3">
        <f t="shared" si="114"/>
        <v>0</v>
      </c>
      <c r="BX49" s="3">
        <f t="shared" si="114"/>
        <v>0</v>
      </c>
      <c r="BY49" s="3">
        <f t="shared" si="114"/>
        <v>0</v>
      </c>
      <c r="BZ49" s="3">
        <f t="shared" si="114"/>
        <v>0</v>
      </c>
      <c r="CA49" s="3">
        <f t="shared" si="114"/>
        <v>0</v>
      </c>
      <c r="CB49" s="3">
        <f t="shared" si="114"/>
        <v>0</v>
      </c>
      <c r="CC49" s="3">
        <f t="shared" si="114"/>
        <v>0</v>
      </c>
      <c r="CD49" s="3">
        <f t="shared" si="114"/>
        <v>0</v>
      </c>
      <c r="CE49" s="3">
        <f t="shared" si="114"/>
        <v>0</v>
      </c>
      <c r="CF49" s="3">
        <f t="shared" si="114"/>
        <v>0</v>
      </c>
      <c r="CG49" s="3">
        <f t="shared" si="114"/>
        <v>0</v>
      </c>
      <c r="CH49" s="12">
        <f t="shared" si="114"/>
        <v>0</v>
      </c>
    </row>
    <row r="50" spans="1:86" ht="15" customHeight="1" x14ac:dyDescent="0.3">
      <c r="A50" s="642"/>
      <c r="B50" s="11" t="str">
        <f t="shared" si="96"/>
        <v>Motors</v>
      </c>
      <c r="C50" s="3">
        <v>0</v>
      </c>
      <c r="D50" s="3">
        <v>0</v>
      </c>
      <c r="E50" s="3">
        <v>0</v>
      </c>
      <c r="F50" s="3">
        <v>0</v>
      </c>
      <c r="G50" s="3">
        <f t="shared" ref="G50:BR50" si="115">F50</f>
        <v>0</v>
      </c>
      <c r="H50" s="3">
        <f t="shared" si="115"/>
        <v>0</v>
      </c>
      <c r="I50" s="3">
        <f t="shared" si="115"/>
        <v>0</v>
      </c>
      <c r="J50" s="3">
        <f t="shared" si="115"/>
        <v>0</v>
      </c>
      <c r="K50" s="3">
        <f t="shared" si="115"/>
        <v>0</v>
      </c>
      <c r="L50" s="3">
        <f t="shared" si="115"/>
        <v>0</v>
      </c>
      <c r="M50" s="3">
        <f t="shared" si="115"/>
        <v>0</v>
      </c>
      <c r="N50" s="3">
        <f t="shared" si="115"/>
        <v>0</v>
      </c>
      <c r="O50" s="3">
        <f t="shared" si="115"/>
        <v>0</v>
      </c>
      <c r="P50" s="3">
        <f t="shared" si="115"/>
        <v>0</v>
      </c>
      <c r="Q50" s="3">
        <f t="shared" si="115"/>
        <v>0</v>
      </c>
      <c r="R50" s="3">
        <f t="shared" si="115"/>
        <v>0</v>
      </c>
      <c r="S50" s="3">
        <f t="shared" si="115"/>
        <v>0</v>
      </c>
      <c r="T50" s="3">
        <f t="shared" si="115"/>
        <v>0</v>
      </c>
      <c r="U50" s="3">
        <f t="shared" si="115"/>
        <v>0</v>
      </c>
      <c r="V50" s="3">
        <f t="shared" si="115"/>
        <v>0</v>
      </c>
      <c r="W50" s="3">
        <f t="shared" si="115"/>
        <v>0</v>
      </c>
      <c r="X50" s="3">
        <f t="shared" si="115"/>
        <v>0</v>
      </c>
      <c r="Y50" s="3">
        <f t="shared" si="115"/>
        <v>0</v>
      </c>
      <c r="Z50" s="3">
        <f t="shared" si="115"/>
        <v>0</v>
      </c>
      <c r="AA50" s="3">
        <f t="shared" si="115"/>
        <v>0</v>
      </c>
      <c r="AB50" s="3">
        <f t="shared" si="115"/>
        <v>0</v>
      </c>
      <c r="AC50" s="3">
        <f t="shared" si="115"/>
        <v>0</v>
      </c>
      <c r="AD50" s="3">
        <f t="shared" si="115"/>
        <v>0</v>
      </c>
      <c r="AE50" s="3">
        <f t="shared" si="115"/>
        <v>0</v>
      </c>
      <c r="AF50" s="3">
        <f t="shared" si="115"/>
        <v>0</v>
      </c>
      <c r="AG50" s="3">
        <f t="shared" si="115"/>
        <v>0</v>
      </c>
      <c r="AH50" s="3">
        <f t="shared" si="115"/>
        <v>0</v>
      </c>
      <c r="AI50" s="3">
        <f t="shared" si="115"/>
        <v>0</v>
      </c>
      <c r="AJ50" s="3">
        <f t="shared" si="115"/>
        <v>0</v>
      </c>
      <c r="AK50" s="3">
        <f t="shared" si="115"/>
        <v>0</v>
      </c>
      <c r="AL50" s="3">
        <f t="shared" si="115"/>
        <v>0</v>
      </c>
      <c r="AM50" s="3">
        <f t="shared" si="115"/>
        <v>0</v>
      </c>
      <c r="AN50" s="3">
        <f t="shared" si="115"/>
        <v>0</v>
      </c>
      <c r="AO50" s="3">
        <f t="shared" si="115"/>
        <v>0</v>
      </c>
      <c r="AP50" s="3">
        <f t="shared" si="115"/>
        <v>0</v>
      </c>
      <c r="AQ50" s="3">
        <f t="shared" si="115"/>
        <v>0</v>
      </c>
      <c r="AR50" s="3">
        <f t="shared" si="115"/>
        <v>0</v>
      </c>
      <c r="AS50" s="3">
        <f t="shared" si="115"/>
        <v>0</v>
      </c>
      <c r="AT50" s="3">
        <f t="shared" si="115"/>
        <v>0</v>
      </c>
      <c r="AU50" s="3">
        <f t="shared" si="115"/>
        <v>0</v>
      </c>
      <c r="AV50" s="3">
        <f t="shared" si="115"/>
        <v>0</v>
      </c>
      <c r="AW50" s="3">
        <f t="shared" si="115"/>
        <v>0</v>
      </c>
      <c r="AX50" s="3">
        <f t="shared" si="115"/>
        <v>0</v>
      </c>
      <c r="AY50" s="3">
        <f t="shared" si="115"/>
        <v>0</v>
      </c>
      <c r="AZ50" s="3">
        <f t="shared" si="115"/>
        <v>0</v>
      </c>
      <c r="BA50" s="3">
        <f t="shared" si="115"/>
        <v>0</v>
      </c>
      <c r="BB50" s="3">
        <f t="shared" si="115"/>
        <v>0</v>
      </c>
      <c r="BC50" s="3">
        <f t="shared" si="115"/>
        <v>0</v>
      </c>
      <c r="BD50" s="3">
        <f t="shared" si="115"/>
        <v>0</v>
      </c>
      <c r="BE50" s="3">
        <f t="shared" si="115"/>
        <v>0</v>
      </c>
      <c r="BF50" s="3">
        <f t="shared" si="115"/>
        <v>0</v>
      </c>
      <c r="BG50" s="3">
        <f t="shared" si="115"/>
        <v>0</v>
      </c>
      <c r="BH50" s="3">
        <f t="shared" si="115"/>
        <v>0</v>
      </c>
      <c r="BI50" s="3">
        <f t="shared" si="115"/>
        <v>0</v>
      </c>
      <c r="BJ50" s="3">
        <f t="shared" si="115"/>
        <v>0</v>
      </c>
      <c r="BK50" s="3">
        <f t="shared" si="115"/>
        <v>0</v>
      </c>
      <c r="BL50" s="3">
        <f t="shared" si="115"/>
        <v>0</v>
      </c>
      <c r="BM50" s="3">
        <f t="shared" si="115"/>
        <v>0</v>
      </c>
      <c r="BN50" s="3">
        <f t="shared" si="115"/>
        <v>0</v>
      </c>
      <c r="BO50" s="3">
        <f t="shared" si="115"/>
        <v>0</v>
      </c>
      <c r="BP50" s="3">
        <f t="shared" si="115"/>
        <v>0</v>
      </c>
      <c r="BQ50" s="3">
        <f t="shared" si="115"/>
        <v>0</v>
      </c>
      <c r="BR50" s="3">
        <f t="shared" si="115"/>
        <v>0</v>
      </c>
      <c r="BS50" s="3">
        <f t="shared" ref="BS50:CH50" si="116">BR50</f>
        <v>0</v>
      </c>
      <c r="BT50" s="3">
        <f t="shared" si="116"/>
        <v>0</v>
      </c>
      <c r="BU50" s="3">
        <f t="shared" si="116"/>
        <v>0</v>
      </c>
      <c r="BV50" s="3">
        <f t="shared" si="116"/>
        <v>0</v>
      </c>
      <c r="BW50" s="3">
        <f t="shared" si="116"/>
        <v>0</v>
      </c>
      <c r="BX50" s="3">
        <f t="shared" si="116"/>
        <v>0</v>
      </c>
      <c r="BY50" s="3">
        <f t="shared" si="116"/>
        <v>0</v>
      </c>
      <c r="BZ50" s="3">
        <f t="shared" si="116"/>
        <v>0</v>
      </c>
      <c r="CA50" s="3">
        <f t="shared" si="116"/>
        <v>0</v>
      </c>
      <c r="CB50" s="3">
        <f t="shared" si="116"/>
        <v>0</v>
      </c>
      <c r="CC50" s="3">
        <f t="shared" si="116"/>
        <v>0</v>
      </c>
      <c r="CD50" s="3">
        <f t="shared" si="116"/>
        <v>0</v>
      </c>
      <c r="CE50" s="3">
        <f t="shared" si="116"/>
        <v>0</v>
      </c>
      <c r="CF50" s="3">
        <f t="shared" si="116"/>
        <v>0</v>
      </c>
      <c r="CG50" s="3">
        <f t="shared" si="116"/>
        <v>0</v>
      </c>
      <c r="CH50" s="12">
        <f t="shared" si="116"/>
        <v>0</v>
      </c>
    </row>
    <row r="51" spans="1:86" x14ac:dyDescent="0.3">
      <c r="A51" s="642"/>
      <c r="B51" s="11" t="str">
        <f t="shared" si="96"/>
        <v>Process</v>
      </c>
      <c r="C51" s="3">
        <v>0</v>
      </c>
      <c r="D51" s="3">
        <v>0</v>
      </c>
      <c r="E51" s="3">
        <v>0</v>
      </c>
      <c r="F51" s="3">
        <v>0</v>
      </c>
      <c r="G51" s="3">
        <f t="shared" ref="G51:BR51" si="117">F51</f>
        <v>0</v>
      </c>
      <c r="H51" s="3">
        <f t="shared" si="117"/>
        <v>0</v>
      </c>
      <c r="I51" s="3">
        <f t="shared" si="117"/>
        <v>0</v>
      </c>
      <c r="J51" s="3">
        <f t="shared" si="117"/>
        <v>0</v>
      </c>
      <c r="K51" s="3">
        <f t="shared" si="117"/>
        <v>0</v>
      </c>
      <c r="L51" s="3">
        <f t="shared" si="117"/>
        <v>0</v>
      </c>
      <c r="M51" s="3">
        <f t="shared" si="117"/>
        <v>0</v>
      </c>
      <c r="N51" s="3">
        <f t="shared" si="117"/>
        <v>0</v>
      </c>
      <c r="O51" s="3">
        <f t="shared" si="117"/>
        <v>0</v>
      </c>
      <c r="P51" s="3">
        <f t="shared" si="117"/>
        <v>0</v>
      </c>
      <c r="Q51" s="3">
        <f t="shared" si="117"/>
        <v>0</v>
      </c>
      <c r="R51" s="3">
        <f t="shared" si="117"/>
        <v>0</v>
      </c>
      <c r="S51" s="3">
        <f t="shared" si="117"/>
        <v>0</v>
      </c>
      <c r="T51" s="3">
        <f t="shared" si="117"/>
        <v>0</v>
      </c>
      <c r="U51" s="3">
        <f t="shared" si="117"/>
        <v>0</v>
      </c>
      <c r="V51" s="3">
        <f t="shared" si="117"/>
        <v>0</v>
      </c>
      <c r="W51" s="3">
        <f t="shared" si="117"/>
        <v>0</v>
      </c>
      <c r="X51" s="3">
        <f t="shared" si="117"/>
        <v>0</v>
      </c>
      <c r="Y51" s="3">
        <f t="shared" si="117"/>
        <v>0</v>
      </c>
      <c r="Z51" s="3">
        <f t="shared" si="117"/>
        <v>0</v>
      </c>
      <c r="AA51" s="3">
        <f t="shared" si="117"/>
        <v>0</v>
      </c>
      <c r="AB51" s="3">
        <f t="shared" si="117"/>
        <v>0</v>
      </c>
      <c r="AC51" s="3">
        <f t="shared" si="117"/>
        <v>0</v>
      </c>
      <c r="AD51" s="3">
        <f t="shared" si="117"/>
        <v>0</v>
      </c>
      <c r="AE51" s="3">
        <f t="shared" si="117"/>
        <v>0</v>
      </c>
      <c r="AF51" s="3">
        <f t="shared" si="117"/>
        <v>0</v>
      </c>
      <c r="AG51" s="3">
        <f t="shared" si="117"/>
        <v>0</v>
      </c>
      <c r="AH51" s="3">
        <f t="shared" si="117"/>
        <v>0</v>
      </c>
      <c r="AI51" s="3">
        <f t="shared" si="117"/>
        <v>0</v>
      </c>
      <c r="AJ51" s="3">
        <f t="shared" si="117"/>
        <v>0</v>
      </c>
      <c r="AK51" s="3">
        <f t="shared" si="117"/>
        <v>0</v>
      </c>
      <c r="AL51" s="3">
        <f t="shared" si="117"/>
        <v>0</v>
      </c>
      <c r="AM51" s="3">
        <f t="shared" si="117"/>
        <v>0</v>
      </c>
      <c r="AN51" s="3">
        <f t="shared" si="117"/>
        <v>0</v>
      </c>
      <c r="AO51" s="3">
        <f t="shared" si="117"/>
        <v>0</v>
      </c>
      <c r="AP51" s="3">
        <f t="shared" si="117"/>
        <v>0</v>
      </c>
      <c r="AQ51" s="3">
        <f t="shared" si="117"/>
        <v>0</v>
      </c>
      <c r="AR51" s="3">
        <f t="shared" si="117"/>
        <v>0</v>
      </c>
      <c r="AS51" s="3">
        <f t="shared" si="117"/>
        <v>0</v>
      </c>
      <c r="AT51" s="3">
        <f t="shared" si="117"/>
        <v>0</v>
      </c>
      <c r="AU51" s="3">
        <f t="shared" si="117"/>
        <v>0</v>
      </c>
      <c r="AV51" s="3">
        <f t="shared" si="117"/>
        <v>0</v>
      </c>
      <c r="AW51" s="3">
        <f t="shared" si="117"/>
        <v>0</v>
      </c>
      <c r="AX51" s="3">
        <f t="shared" si="117"/>
        <v>0</v>
      </c>
      <c r="AY51" s="3">
        <f t="shared" si="117"/>
        <v>0</v>
      </c>
      <c r="AZ51" s="3">
        <f t="shared" si="117"/>
        <v>0</v>
      </c>
      <c r="BA51" s="3">
        <f t="shared" si="117"/>
        <v>0</v>
      </c>
      <c r="BB51" s="3">
        <f t="shared" si="117"/>
        <v>0</v>
      </c>
      <c r="BC51" s="3">
        <f t="shared" si="117"/>
        <v>0</v>
      </c>
      <c r="BD51" s="3">
        <f t="shared" si="117"/>
        <v>0</v>
      </c>
      <c r="BE51" s="3">
        <f t="shared" si="117"/>
        <v>0</v>
      </c>
      <c r="BF51" s="3">
        <f t="shared" si="117"/>
        <v>0</v>
      </c>
      <c r="BG51" s="3">
        <f t="shared" si="117"/>
        <v>0</v>
      </c>
      <c r="BH51" s="3">
        <f t="shared" si="117"/>
        <v>0</v>
      </c>
      <c r="BI51" s="3">
        <f t="shared" si="117"/>
        <v>0</v>
      </c>
      <c r="BJ51" s="3">
        <f t="shared" si="117"/>
        <v>0</v>
      </c>
      <c r="BK51" s="3">
        <f t="shared" si="117"/>
        <v>0</v>
      </c>
      <c r="BL51" s="3">
        <f t="shared" si="117"/>
        <v>0</v>
      </c>
      <c r="BM51" s="3">
        <f t="shared" si="117"/>
        <v>0</v>
      </c>
      <c r="BN51" s="3">
        <f t="shared" si="117"/>
        <v>0</v>
      </c>
      <c r="BO51" s="3">
        <f t="shared" si="117"/>
        <v>0</v>
      </c>
      <c r="BP51" s="3">
        <f t="shared" si="117"/>
        <v>0</v>
      </c>
      <c r="BQ51" s="3">
        <f t="shared" si="117"/>
        <v>0</v>
      </c>
      <c r="BR51" s="3">
        <f t="shared" si="117"/>
        <v>0</v>
      </c>
      <c r="BS51" s="3">
        <f t="shared" ref="BS51:CH51" si="118">BR51</f>
        <v>0</v>
      </c>
      <c r="BT51" s="3">
        <f t="shared" si="118"/>
        <v>0</v>
      </c>
      <c r="BU51" s="3">
        <f t="shared" si="118"/>
        <v>0</v>
      </c>
      <c r="BV51" s="3">
        <f t="shared" si="118"/>
        <v>0</v>
      </c>
      <c r="BW51" s="3">
        <f t="shared" si="118"/>
        <v>0</v>
      </c>
      <c r="BX51" s="3">
        <f t="shared" si="118"/>
        <v>0</v>
      </c>
      <c r="BY51" s="3">
        <f t="shared" si="118"/>
        <v>0</v>
      </c>
      <c r="BZ51" s="3">
        <f t="shared" si="118"/>
        <v>0</v>
      </c>
      <c r="CA51" s="3">
        <f t="shared" si="118"/>
        <v>0</v>
      </c>
      <c r="CB51" s="3">
        <f t="shared" si="118"/>
        <v>0</v>
      </c>
      <c r="CC51" s="3">
        <f t="shared" si="118"/>
        <v>0</v>
      </c>
      <c r="CD51" s="3">
        <f t="shared" si="118"/>
        <v>0</v>
      </c>
      <c r="CE51" s="3">
        <f t="shared" si="118"/>
        <v>0</v>
      </c>
      <c r="CF51" s="3">
        <f t="shared" si="118"/>
        <v>0</v>
      </c>
      <c r="CG51" s="3">
        <f t="shared" si="118"/>
        <v>0</v>
      </c>
      <c r="CH51" s="12">
        <f t="shared" si="118"/>
        <v>0</v>
      </c>
    </row>
    <row r="52" spans="1:86" x14ac:dyDescent="0.3">
      <c r="A52" s="642"/>
      <c r="B52" s="11" t="str">
        <f t="shared" si="96"/>
        <v>Refrigeration</v>
      </c>
      <c r="C52" s="3">
        <v>0</v>
      </c>
      <c r="D52" s="3">
        <v>0</v>
      </c>
      <c r="E52" s="3">
        <v>0</v>
      </c>
      <c r="F52" s="3">
        <v>0</v>
      </c>
      <c r="G52" s="3">
        <f t="shared" ref="G52:BR52" si="119">F52</f>
        <v>0</v>
      </c>
      <c r="H52" s="3">
        <f t="shared" si="119"/>
        <v>0</v>
      </c>
      <c r="I52" s="3">
        <f t="shared" si="119"/>
        <v>0</v>
      </c>
      <c r="J52" s="3">
        <f t="shared" si="119"/>
        <v>0</v>
      </c>
      <c r="K52" s="3">
        <f t="shared" si="119"/>
        <v>0</v>
      </c>
      <c r="L52" s="3">
        <f t="shared" si="119"/>
        <v>0</v>
      </c>
      <c r="M52" s="3">
        <f t="shared" si="119"/>
        <v>0</v>
      </c>
      <c r="N52" s="3">
        <f t="shared" si="119"/>
        <v>0</v>
      </c>
      <c r="O52" s="3">
        <f t="shared" si="119"/>
        <v>0</v>
      </c>
      <c r="P52" s="3">
        <f t="shared" si="119"/>
        <v>0</v>
      </c>
      <c r="Q52" s="3">
        <f t="shared" si="119"/>
        <v>0</v>
      </c>
      <c r="R52" s="3">
        <f t="shared" si="119"/>
        <v>0</v>
      </c>
      <c r="S52" s="3">
        <f t="shared" si="119"/>
        <v>0</v>
      </c>
      <c r="T52" s="3">
        <f t="shared" si="119"/>
        <v>0</v>
      </c>
      <c r="U52" s="3">
        <f t="shared" si="119"/>
        <v>0</v>
      </c>
      <c r="V52" s="3">
        <f t="shared" si="119"/>
        <v>0</v>
      </c>
      <c r="W52" s="3">
        <f t="shared" si="119"/>
        <v>0</v>
      </c>
      <c r="X52" s="3">
        <f t="shared" si="119"/>
        <v>0</v>
      </c>
      <c r="Y52" s="3">
        <f t="shared" si="119"/>
        <v>0</v>
      </c>
      <c r="Z52" s="3">
        <f t="shared" si="119"/>
        <v>0</v>
      </c>
      <c r="AA52" s="3">
        <f t="shared" si="119"/>
        <v>0</v>
      </c>
      <c r="AB52" s="3">
        <f t="shared" si="119"/>
        <v>0</v>
      </c>
      <c r="AC52" s="3">
        <f t="shared" si="119"/>
        <v>0</v>
      </c>
      <c r="AD52" s="3">
        <f t="shared" si="119"/>
        <v>0</v>
      </c>
      <c r="AE52" s="3">
        <f t="shared" si="119"/>
        <v>0</v>
      </c>
      <c r="AF52" s="3">
        <f t="shared" si="119"/>
        <v>0</v>
      </c>
      <c r="AG52" s="3">
        <f t="shared" si="119"/>
        <v>0</v>
      </c>
      <c r="AH52" s="3">
        <f t="shared" si="119"/>
        <v>0</v>
      </c>
      <c r="AI52" s="3">
        <f t="shared" si="119"/>
        <v>0</v>
      </c>
      <c r="AJ52" s="3">
        <f t="shared" si="119"/>
        <v>0</v>
      </c>
      <c r="AK52" s="3">
        <f t="shared" si="119"/>
        <v>0</v>
      </c>
      <c r="AL52" s="3">
        <f t="shared" si="119"/>
        <v>0</v>
      </c>
      <c r="AM52" s="3">
        <f t="shared" si="119"/>
        <v>0</v>
      </c>
      <c r="AN52" s="3">
        <f t="shared" si="119"/>
        <v>0</v>
      </c>
      <c r="AO52" s="3">
        <f t="shared" si="119"/>
        <v>0</v>
      </c>
      <c r="AP52" s="3">
        <f t="shared" si="119"/>
        <v>0</v>
      </c>
      <c r="AQ52" s="3">
        <f t="shared" si="119"/>
        <v>0</v>
      </c>
      <c r="AR52" s="3">
        <f t="shared" si="119"/>
        <v>0</v>
      </c>
      <c r="AS52" s="3">
        <f t="shared" si="119"/>
        <v>0</v>
      </c>
      <c r="AT52" s="3">
        <f t="shared" si="119"/>
        <v>0</v>
      </c>
      <c r="AU52" s="3">
        <f t="shared" si="119"/>
        <v>0</v>
      </c>
      <c r="AV52" s="3">
        <f t="shared" si="119"/>
        <v>0</v>
      </c>
      <c r="AW52" s="3">
        <f t="shared" si="119"/>
        <v>0</v>
      </c>
      <c r="AX52" s="3">
        <f t="shared" si="119"/>
        <v>0</v>
      </c>
      <c r="AY52" s="3">
        <f t="shared" si="119"/>
        <v>0</v>
      </c>
      <c r="AZ52" s="3">
        <f t="shared" si="119"/>
        <v>0</v>
      </c>
      <c r="BA52" s="3">
        <f t="shared" si="119"/>
        <v>0</v>
      </c>
      <c r="BB52" s="3">
        <f t="shared" si="119"/>
        <v>0</v>
      </c>
      <c r="BC52" s="3">
        <f t="shared" si="119"/>
        <v>0</v>
      </c>
      <c r="BD52" s="3">
        <f t="shared" si="119"/>
        <v>0</v>
      </c>
      <c r="BE52" s="3">
        <f t="shared" si="119"/>
        <v>0</v>
      </c>
      <c r="BF52" s="3">
        <f t="shared" si="119"/>
        <v>0</v>
      </c>
      <c r="BG52" s="3">
        <f t="shared" si="119"/>
        <v>0</v>
      </c>
      <c r="BH52" s="3">
        <f t="shared" si="119"/>
        <v>0</v>
      </c>
      <c r="BI52" s="3">
        <f t="shared" si="119"/>
        <v>0</v>
      </c>
      <c r="BJ52" s="3">
        <f t="shared" si="119"/>
        <v>0</v>
      </c>
      <c r="BK52" s="3">
        <f t="shared" si="119"/>
        <v>0</v>
      </c>
      <c r="BL52" s="3">
        <f t="shared" si="119"/>
        <v>0</v>
      </c>
      <c r="BM52" s="3">
        <f t="shared" si="119"/>
        <v>0</v>
      </c>
      <c r="BN52" s="3">
        <f t="shared" si="119"/>
        <v>0</v>
      </c>
      <c r="BO52" s="3">
        <f t="shared" si="119"/>
        <v>0</v>
      </c>
      <c r="BP52" s="3">
        <f t="shared" si="119"/>
        <v>0</v>
      </c>
      <c r="BQ52" s="3">
        <f t="shared" si="119"/>
        <v>0</v>
      </c>
      <c r="BR52" s="3">
        <f t="shared" si="119"/>
        <v>0</v>
      </c>
      <c r="BS52" s="3">
        <f t="shared" ref="BS52:CH52" si="120">BR52</f>
        <v>0</v>
      </c>
      <c r="BT52" s="3">
        <f t="shared" si="120"/>
        <v>0</v>
      </c>
      <c r="BU52" s="3">
        <f t="shared" si="120"/>
        <v>0</v>
      </c>
      <c r="BV52" s="3">
        <f t="shared" si="120"/>
        <v>0</v>
      </c>
      <c r="BW52" s="3">
        <f t="shared" si="120"/>
        <v>0</v>
      </c>
      <c r="BX52" s="3">
        <f t="shared" si="120"/>
        <v>0</v>
      </c>
      <c r="BY52" s="3">
        <f t="shared" si="120"/>
        <v>0</v>
      </c>
      <c r="BZ52" s="3">
        <f t="shared" si="120"/>
        <v>0</v>
      </c>
      <c r="CA52" s="3">
        <f t="shared" si="120"/>
        <v>0</v>
      </c>
      <c r="CB52" s="3">
        <f t="shared" si="120"/>
        <v>0</v>
      </c>
      <c r="CC52" s="3">
        <f t="shared" si="120"/>
        <v>0</v>
      </c>
      <c r="CD52" s="3">
        <f t="shared" si="120"/>
        <v>0</v>
      </c>
      <c r="CE52" s="3">
        <f t="shared" si="120"/>
        <v>0</v>
      </c>
      <c r="CF52" s="3">
        <f t="shared" si="120"/>
        <v>0</v>
      </c>
      <c r="CG52" s="3">
        <f t="shared" si="120"/>
        <v>0</v>
      </c>
      <c r="CH52" s="12">
        <f t="shared" si="120"/>
        <v>0</v>
      </c>
    </row>
    <row r="53" spans="1:86" x14ac:dyDescent="0.3">
      <c r="A53" s="642"/>
      <c r="B53" s="11" t="str">
        <f t="shared" si="96"/>
        <v>Water Heating</v>
      </c>
      <c r="C53" s="3">
        <v>0</v>
      </c>
      <c r="D53" s="3">
        <v>0</v>
      </c>
      <c r="E53" s="3">
        <v>0</v>
      </c>
      <c r="F53" s="3">
        <v>0</v>
      </c>
      <c r="G53" s="3">
        <f t="shared" ref="G53:BR53" si="121">F53</f>
        <v>0</v>
      </c>
      <c r="H53" s="3">
        <f t="shared" si="121"/>
        <v>0</v>
      </c>
      <c r="I53" s="3">
        <f t="shared" si="121"/>
        <v>0</v>
      </c>
      <c r="J53" s="3">
        <f t="shared" si="121"/>
        <v>0</v>
      </c>
      <c r="K53" s="3">
        <f t="shared" si="121"/>
        <v>0</v>
      </c>
      <c r="L53" s="3">
        <f t="shared" si="121"/>
        <v>0</v>
      </c>
      <c r="M53" s="3">
        <f t="shared" si="121"/>
        <v>0</v>
      </c>
      <c r="N53" s="3">
        <f t="shared" si="121"/>
        <v>0</v>
      </c>
      <c r="O53" s="3">
        <f t="shared" si="121"/>
        <v>0</v>
      </c>
      <c r="P53" s="3">
        <f t="shared" si="121"/>
        <v>0</v>
      </c>
      <c r="Q53" s="3">
        <f t="shared" si="121"/>
        <v>0</v>
      </c>
      <c r="R53" s="3">
        <f t="shared" si="121"/>
        <v>0</v>
      </c>
      <c r="S53" s="3">
        <f t="shared" si="121"/>
        <v>0</v>
      </c>
      <c r="T53" s="3">
        <f t="shared" si="121"/>
        <v>0</v>
      </c>
      <c r="U53" s="3">
        <f t="shared" si="121"/>
        <v>0</v>
      </c>
      <c r="V53" s="3">
        <f t="shared" si="121"/>
        <v>0</v>
      </c>
      <c r="W53" s="3">
        <f t="shared" si="121"/>
        <v>0</v>
      </c>
      <c r="X53" s="3">
        <f t="shared" si="121"/>
        <v>0</v>
      </c>
      <c r="Y53" s="3">
        <f t="shared" si="121"/>
        <v>0</v>
      </c>
      <c r="Z53" s="3">
        <f t="shared" si="121"/>
        <v>0</v>
      </c>
      <c r="AA53" s="3">
        <f t="shared" si="121"/>
        <v>0</v>
      </c>
      <c r="AB53" s="3">
        <f t="shared" si="121"/>
        <v>0</v>
      </c>
      <c r="AC53" s="3">
        <f t="shared" si="121"/>
        <v>0</v>
      </c>
      <c r="AD53" s="3">
        <f t="shared" si="121"/>
        <v>0</v>
      </c>
      <c r="AE53" s="3">
        <f t="shared" si="121"/>
        <v>0</v>
      </c>
      <c r="AF53" s="3">
        <f t="shared" si="121"/>
        <v>0</v>
      </c>
      <c r="AG53" s="3">
        <f t="shared" si="121"/>
        <v>0</v>
      </c>
      <c r="AH53" s="3">
        <f t="shared" si="121"/>
        <v>0</v>
      </c>
      <c r="AI53" s="3">
        <f t="shared" si="121"/>
        <v>0</v>
      </c>
      <c r="AJ53" s="3">
        <f t="shared" si="121"/>
        <v>0</v>
      </c>
      <c r="AK53" s="3">
        <f t="shared" si="121"/>
        <v>0</v>
      </c>
      <c r="AL53" s="3">
        <f t="shared" si="121"/>
        <v>0</v>
      </c>
      <c r="AM53" s="3">
        <f t="shared" si="121"/>
        <v>0</v>
      </c>
      <c r="AN53" s="3">
        <f t="shared" si="121"/>
        <v>0</v>
      </c>
      <c r="AO53" s="3">
        <f t="shared" si="121"/>
        <v>0</v>
      </c>
      <c r="AP53" s="3">
        <f t="shared" si="121"/>
        <v>0</v>
      </c>
      <c r="AQ53" s="3">
        <f t="shared" si="121"/>
        <v>0</v>
      </c>
      <c r="AR53" s="3">
        <f t="shared" si="121"/>
        <v>0</v>
      </c>
      <c r="AS53" s="3">
        <f t="shared" si="121"/>
        <v>0</v>
      </c>
      <c r="AT53" s="3">
        <f t="shared" si="121"/>
        <v>0</v>
      </c>
      <c r="AU53" s="3">
        <f t="shared" si="121"/>
        <v>0</v>
      </c>
      <c r="AV53" s="3">
        <f t="shared" si="121"/>
        <v>0</v>
      </c>
      <c r="AW53" s="3">
        <f t="shared" si="121"/>
        <v>0</v>
      </c>
      <c r="AX53" s="3">
        <f t="shared" si="121"/>
        <v>0</v>
      </c>
      <c r="AY53" s="3">
        <f t="shared" si="121"/>
        <v>0</v>
      </c>
      <c r="AZ53" s="3">
        <f t="shared" si="121"/>
        <v>0</v>
      </c>
      <c r="BA53" s="3">
        <f t="shared" si="121"/>
        <v>0</v>
      </c>
      <c r="BB53" s="3">
        <f t="shared" si="121"/>
        <v>0</v>
      </c>
      <c r="BC53" s="3">
        <f t="shared" si="121"/>
        <v>0</v>
      </c>
      <c r="BD53" s="3">
        <f t="shared" si="121"/>
        <v>0</v>
      </c>
      <c r="BE53" s="3">
        <f t="shared" si="121"/>
        <v>0</v>
      </c>
      <c r="BF53" s="3">
        <f t="shared" si="121"/>
        <v>0</v>
      </c>
      <c r="BG53" s="3">
        <f t="shared" si="121"/>
        <v>0</v>
      </c>
      <c r="BH53" s="3">
        <f t="shared" si="121"/>
        <v>0</v>
      </c>
      <c r="BI53" s="3">
        <f t="shared" si="121"/>
        <v>0</v>
      </c>
      <c r="BJ53" s="3">
        <f t="shared" si="121"/>
        <v>0</v>
      </c>
      <c r="BK53" s="3">
        <f t="shared" si="121"/>
        <v>0</v>
      </c>
      <c r="BL53" s="3">
        <f t="shared" si="121"/>
        <v>0</v>
      </c>
      <c r="BM53" s="3">
        <f t="shared" si="121"/>
        <v>0</v>
      </c>
      <c r="BN53" s="3">
        <f t="shared" si="121"/>
        <v>0</v>
      </c>
      <c r="BO53" s="3">
        <f t="shared" si="121"/>
        <v>0</v>
      </c>
      <c r="BP53" s="3">
        <f t="shared" si="121"/>
        <v>0</v>
      </c>
      <c r="BQ53" s="3">
        <f t="shared" si="121"/>
        <v>0</v>
      </c>
      <c r="BR53" s="3">
        <f t="shared" si="121"/>
        <v>0</v>
      </c>
      <c r="BS53" s="3">
        <f t="shared" ref="BS53:CH53" si="122">BR53</f>
        <v>0</v>
      </c>
      <c r="BT53" s="3">
        <f t="shared" si="122"/>
        <v>0</v>
      </c>
      <c r="BU53" s="3">
        <f t="shared" si="122"/>
        <v>0</v>
      </c>
      <c r="BV53" s="3">
        <f t="shared" si="122"/>
        <v>0</v>
      </c>
      <c r="BW53" s="3">
        <f t="shared" si="122"/>
        <v>0</v>
      </c>
      <c r="BX53" s="3">
        <f t="shared" si="122"/>
        <v>0</v>
      </c>
      <c r="BY53" s="3">
        <f t="shared" si="122"/>
        <v>0</v>
      </c>
      <c r="BZ53" s="3">
        <f t="shared" si="122"/>
        <v>0</v>
      </c>
      <c r="CA53" s="3">
        <f t="shared" si="122"/>
        <v>0</v>
      </c>
      <c r="CB53" s="3">
        <f t="shared" si="122"/>
        <v>0</v>
      </c>
      <c r="CC53" s="3">
        <f t="shared" si="122"/>
        <v>0</v>
      </c>
      <c r="CD53" s="3">
        <f t="shared" si="122"/>
        <v>0</v>
      </c>
      <c r="CE53" s="3">
        <f t="shared" si="122"/>
        <v>0</v>
      </c>
      <c r="CF53" s="3">
        <f t="shared" si="122"/>
        <v>0</v>
      </c>
      <c r="CG53" s="3">
        <f t="shared" si="122"/>
        <v>0</v>
      </c>
      <c r="CH53" s="12">
        <f t="shared" si="122"/>
        <v>0</v>
      </c>
    </row>
    <row r="54" spans="1:86" ht="15" customHeight="1" x14ac:dyDescent="0.3">
      <c r="A54" s="642"/>
      <c r="B54" s="11" t="str">
        <f t="shared" si="9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643"/>
      <c r="B55" s="312" t="str">
        <f t="shared" si="96"/>
        <v>Monthly kWh</v>
      </c>
      <c r="C55" s="313">
        <f>SUM(C41:C54)</f>
        <v>0</v>
      </c>
      <c r="D55" s="313">
        <f t="shared" ref="D55:BO55" si="123">SUM(D41:D54)</f>
        <v>0</v>
      </c>
      <c r="E55" s="313">
        <f t="shared" si="123"/>
        <v>0</v>
      </c>
      <c r="F55" s="313">
        <f t="shared" si="123"/>
        <v>0</v>
      </c>
      <c r="G55" s="313">
        <f t="shared" si="123"/>
        <v>0</v>
      </c>
      <c r="H55" s="313">
        <f t="shared" si="123"/>
        <v>0</v>
      </c>
      <c r="I55" s="313">
        <f t="shared" si="123"/>
        <v>0</v>
      </c>
      <c r="J55" s="313">
        <f t="shared" si="123"/>
        <v>0</v>
      </c>
      <c r="K55" s="313">
        <f t="shared" si="123"/>
        <v>0</v>
      </c>
      <c r="L55" s="313">
        <f t="shared" si="123"/>
        <v>0</v>
      </c>
      <c r="M55" s="313">
        <f t="shared" si="123"/>
        <v>0</v>
      </c>
      <c r="N55" s="313">
        <f t="shared" si="123"/>
        <v>0</v>
      </c>
      <c r="O55" s="313">
        <f t="shared" si="123"/>
        <v>0</v>
      </c>
      <c r="P55" s="313">
        <f t="shared" si="123"/>
        <v>0</v>
      </c>
      <c r="Q55" s="313">
        <f t="shared" si="123"/>
        <v>0</v>
      </c>
      <c r="R55" s="313">
        <f t="shared" si="123"/>
        <v>0</v>
      </c>
      <c r="S55" s="313">
        <f t="shared" si="123"/>
        <v>0</v>
      </c>
      <c r="T55" s="313">
        <f t="shared" si="123"/>
        <v>0</v>
      </c>
      <c r="U55" s="313">
        <f t="shared" si="123"/>
        <v>0</v>
      </c>
      <c r="V55" s="313">
        <f t="shared" si="123"/>
        <v>0</v>
      </c>
      <c r="W55" s="313">
        <f t="shared" si="123"/>
        <v>0</v>
      </c>
      <c r="X55" s="313">
        <f t="shared" si="123"/>
        <v>0</v>
      </c>
      <c r="Y55" s="313">
        <f t="shared" si="123"/>
        <v>0</v>
      </c>
      <c r="Z55" s="313">
        <f t="shared" si="123"/>
        <v>0</v>
      </c>
      <c r="AA55" s="313">
        <f t="shared" si="123"/>
        <v>0</v>
      </c>
      <c r="AB55" s="313">
        <f t="shared" si="123"/>
        <v>0</v>
      </c>
      <c r="AC55" s="313">
        <f t="shared" si="123"/>
        <v>0</v>
      </c>
      <c r="AD55" s="313">
        <f t="shared" si="123"/>
        <v>0</v>
      </c>
      <c r="AE55" s="313">
        <f t="shared" si="123"/>
        <v>0</v>
      </c>
      <c r="AF55" s="313">
        <f t="shared" si="123"/>
        <v>0</v>
      </c>
      <c r="AG55" s="313">
        <f t="shared" si="123"/>
        <v>0</v>
      </c>
      <c r="AH55" s="313">
        <f t="shared" si="123"/>
        <v>0</v>
      </c>
      <c r="AI55" s="313">
        <f t="shared" si="123"/>
        <v>0</v>
      </c>
      <c r="AJ55" s="313">
        <f t="shared" si="123"/>
        <v>0</v>
      </c>
      <c r="AK55" s="313">
        <f t="shared" si="123"/>
        <v>0</v>
      </c>
      <c r="AL55" s="313">
        <f t="shared" si="123"/>
        <v>0</v>
      </c>
      <c r="AM55" s="313">
        <f t="shared" si="123"/>
        <v>0</v>
      </c>
      <c r="AN55" s="313">
        <f t="shared" si="123"/>
        <v>0</v>
      </c>
      <c r="AO55" s="313">
        <f t="shared" si="123"/>
        <v>0</v>
      </c>
      <c r="AP55" s="313">
        <f t="shared" si="123"/>
        <v>0</v>
      </c>
      <c r="AQ55" s="313">
        <f t="shared" si="123"/>
        <v>0</v>
      </c>
      <c r="AR55" s="313">
        <f t="shared" si="123"/>
        <v>0</v>
      </c>
      <c r="AS55" s="313">
        <f t="shared" si="123"/>
        <v>0</v>
      </c>
      <c r="AT55" s="313">
        <f t="shared" si="123"/>
        <v>0</v>
      </c>
      <c r="AU55" s="313">
        <f t="shared" si="123"/>
        <v>0</v>
      </c>
      <c r="AV55" s="313">
        <f t="shared" si="123"/>
        <v>0</v>
      </c>
      <c r="AW55" s="313">
        <f t="shared" si="123"/>
        <v>0</v>
      </c>
      <c r="AX55" s="313">
        <f t="shared" si="123"/>
        <v>0</v>
      </c>
      <c r="AY55" s="313">
        <f t="shared" si="123"/>
        <v>0</v>
      </c>
      <c r="AZ55" s="313">
        <f t="shared" si="123"/>
        <v>0</v>
      </c>
      <c r="BA55" s="313">
        <f t="shared" si="123"/>
        <v>0</v>
      </c>
      <c r="BB55" s="313">
        <f t="shared" si="123"/>
        <v>0</v>
      </c>
      <c r="BC55" s="313">
        <f t="shared" si="123"/>
        <v>0</v>
      </c>
      <c r="BD55" s="313">
        <f t="shared" si="123"/>
        <v>0</v>
      </c>
      <c r="BE55" s="313">
        <f t="shared" si="123"/>
        <v>0</v>
      </c>
      <c r="BF55" s="313">
        <f t="shared" si="123"/>
        <v>0</v>
      </c>
      <c r="BG55" s="313">
        <f t="shared" si="123"/>
        <v>0</v>
      </c>
      <c r="BH55" s="313">
        <f t="shared" si="123"/>
        <v>0</v>
      </c>
      <c r="BI55" s="313">
        <f t="shared" si="123"/>
        <v>0</v>
      </c>
      <c r="BJ55" s="313">
        <f t="shared" si="123"/>
        <v>0</v>
      </c>
      <c r="BK55" s="313">
        <f t="shared" si="123"/>
        <v>0</v>
      </c>
      <c r="BL55" s="313">
        <f t="shared" si="123"/>
        <v>0</v>
      </c>
      <c r="BM55" s="313">
        <f t="shared" si="123"/>
        <v>0</v>
      </c>
      <c r="BN55" s="313">
        <f t="shared" si="123"/>
        <v>0</v>
      </c>
      <c r="BO55" s="313">
        <f t="shared" si="123"/>
        <v>0</v>
      </c>
      <c r="BP55" s="313">
        <f t="shared" ref="BP55:CH55" si="124">SUM(BP41:BP54)</f>
        <v>0</v>
      </c>
      <c r="BQ55" s="313">
        <f t="shared" si="124"/>
        <v>0</v>
      </c>
      <c r="BR55" s="313">
        <f t="shared" si="124"/>
        <v>0</v>
      </c>
      <c r="BS55" s="313">
        <f t="shared" si="124"/>
        <v>0</v>
      </c>
      <c r="BT55" s="313">
        <f t="shared" si="124"/>
        <v>0</v>
      </c>
      <c r="BU55" s="313">
        <f t="shared" si="124"/>
        <v>0</v>
      </c>
      <c r="BV55" s="313">
        <f t="shared" si="124"/>
        <v>0</v>
      </c>
      <c r="BW55" s="313">
        <f t="shared" si="124"/>
        <v>0</v>
      </c>
      <c r="BX55" s="313">
        <f t="shared" si="124"/>
        <v>0</v>
      </c>
      <c r="BY55" s="313">
        <f t="shared" si="124"/>
        <v>0</v>
      </c>
      <c r="BZ55" s="313">
        <f t="shared" si="124"/>
        <v>0</v>
      </c>
      <c r="CA55" s="313">
        <f t="shared" si="124"/>
        <v>0</v>
      </c>
      <c r="CB55" s="313">
        <f t="shared" si="124"/>
        <v>0</v>
      </c>
      <c r="CC55" s="313">
        <f t="shared" si="124"/>
        <v>0</v>
      </c>
      <c r="CD55" s="313">
        <f t="shared" si="124"/>
        <v>0</v>
      </c>
      <c r="CE55" s="313">
        <f t="shared" si="124"/>
        <v>0</v>
      </c>
      <c r="CF55" s="313">
        <f t="shared" si="124"/>
        <v>0</v>
      </c>
      <c r="CG55" s="313">
        <f t="shared" si="124"/>
        <v>0</v>
      </c>
      <c r="CH55" s="316">
        <f t="shared" si="124"/>
        <v>0</v>
      </c>
    </row>
    <row r="56" spans="1:86" s="49" customFormat="1" x14ac:dyDescent="0.3">
      <c r="A56" s="8"/>
      <c r="B56" s="347"/>
      <c r="C56" s="9"/>
      <c r="D56" s="347"/>
      <c r="E56" s="9"/>
      <c r="F56" s="347"/>
      <c r="G56" s="347"/>
      <c r="H56" s="9"/>
      <c r="I56" s="347"/>
      <c r="J56" s="347"/>
      <c r="K56" s="9"/>
      <c r="L56" s="347"/>
      <c r="M56" s="347"/>
      <c r="N56" s="9"/>
      <c r="O56" s="347"/>
      <c r="P56" s="347"/>
      <c r="Q56" s="9"/>
      <c r="R56" s="347"/>
      <c r="S56" s="347"/>
      <c r="T56" s="9"/>
      <c r="U56" s="347"/>
      <c r="V56" s="347"/>
      <c r="W56" s="9"/>
      <c r="X56" s="347"/>
      <c r="Y56" s="347"/>
      <c r="Z56" s="9"/>
      <c r="AA56" s="347"/>
      <c r="AB56" s="347"/>
      <c r="AC56" s="9"/>
      <c r="AD56" s="347"/>
      <c r="AE56" s="347"/>
      <c r="AF56" s="9"/>
      <c r="AG56" s="347"/>
      <c r="AH56" s="347"/>
      <c r="AI56" s="9"/>
      <c r="AJ56" s="347"/>
      <c r="AK56" s="347"/>
      <c r="AL56" s="9"/>
      <c r="AM56" s="347"/>
      <c r="AN56" s="347"/>
      <c r="AO56" s="9"/>
      <c r="AP56" s="347"/>
      <c r="AQ56" s="347"/>
      <c r="AR56" s="9"/>
      <c r="AS56" s="347"/>
      <c r="AT56" s="347"/>
      <c r="AU56" s="9"/>
      <c r="AV56" s="347"/>
      <c r="AW56" s="347"/>
      <c r="AX56" s="9"/>
      <c r="AY56" s="347"/>
      <c r="AZ56" s="347"/>
      <c r="BA56" s="9"/>
      <c r="BB56" s="347"/>
      <c r="BC56" s="347"/>
      <c r="BD56" s="9"/>
      <c r="BE56" s="347"/>
      <c r="BF56" s="347"/>
      <c r="BG56" s="9"/>
      <c r="BH56" s="347"/>
      <c r="BI56" s="347"/>
      <c r="BJ56" s="9"/>
      <c r="BK56" s="347"/>
      <c r="BL56" s="347"/>
      <c r="BM56" s="9"/>
      <c r="BN56" s="347"/>
      <c r="BO56" s="347"/>
      <c r="BP56" s="9"/>
      <c r="BQ56" s="347"/>
      <c r="BR56" s="347"/>
      <c r="BS56" s="9"/>
      <c r="BT56" s="347"/>
      <c r="BU56" s="347"/>
      <c r="BV56" s="9"/>
      <c r="BW56" s="347"/>
      <c r="BX56" s="347"/>
      <c r="BY56" s="9"/>
      <c r="BZ56" s="347"/>
      <c r="CA56" s="347"/>
      <c r="CB56" s="9"/>
      <c r="CC56" s="347"/>
      <c r="CD56" s="347"/>
      <c r="CE56" s="9"/>
      <c r="CF56" s="347"/>
      <c r="CG56" s="347"/>
      <c r="CH56" s="9"/>
    </row>
    <row r="57" spans="1:86" s="49" customFormat="1" ht="15" thickBot="1" x14ac:dyDescent="0.35">
      <c r="A57" s="271" t="s">
        <v>218</v>
      </c>
      <c r="B57" s="271"/>
      <c r="C57" s="271"/>
      <c r="D57" s="271"/>
      <c r="E57" s="271"/>
      <c r="F57" s="271"/>
      <c r="G57" s="271"/>
      <c r="H57" s="271"/>
      <c r="I57" s="271"/>
      <c r="J57" s="271"/>
      <c r="K57" s="348"/>
      <c r="L57" s="160"/>
      <c r="M57" s="160"/>
      <c r="N57" s="348"/>
      <c r="O57" s="160"/>
      <c r="P57" s="160"/>
      <c r="Q57" s="348"/>
      <c r="R57" s="160"/>
      <c r="S57" s="160"/>
      <c r="T57" s="348"/>
      <c r="U57" s="160"/>
      <c r="V57" s="160"/>
      <c r="W57" s="348"/>
      <c r="X57" s="160"/>
      <c r="Y57" s="160"/>
      <c r="Z57" s="348"/>
      <c r="AA57" s="160"/>
      <c r="AB57" s="160"/>
      <c r="AC57" s="348"/>
      <c r="AD57" s="160"/>
      <c r="AE57" s="160"/>
      <c r="AF57" s="348"/>
      <c r="AG57" s="160"/>
      <c r="AH57" s="160"/>
      <c r="AI57" s="348"/>
      <c r="AJ57" s="160"/>
      <c r="AK57" s="160"/>
      <c r="AL57" s="348"/>
      <c r="AM57" s="160"/>
      <c r="AN57" s="160"/>
      <c r="AO57" s="348"/>
      <c r="AP57" s="160"/>
      <c r="AQ57" s="160"/>
      <c r="AR57" s="348"/>
      <c r="AS57" s="160"/>
      <c r="AT57" s="160"/>
      <c r="AU57" s="348"/>
      <c r="AV57" s="160"/>
      <c r="AW57" s="160"/>
      <c r="AX57" s="348"/>
      <c r="AY57" s="160"/>
      <c r="AZ57" s="160"/>
      <c r="BA57" s="348"/>
      <c r="BB57" s="160"/>
      <c r="BC57" s="160"/>
      <c r="BD57" s="348"/>
      <c r="BE57" s="160"/>
      <c r="BF57" s="160"/>
      <c r="BG57" s="348"/>
      <c r="BH57" s="160"/>
      <c r="BI57" s="160"/>
      <c r="BJ57" s="348"/>
      <c r="BK57" s="160"/>
      <c r="BL57" s="160"/>
      <c r="BM57" s="348"/>
      <c r="BN57" s="160"/>
      <c r="BO57" s="160"/>
      <c r="BP57" s="348"/>
      <c r="BQ57" s="160"/>
      <c r="BR57" s="160"/>
      <c r="BS57" s="348"/>
      <c r="BT57" s="160"/>
      <c r="BU57" s="160"/>
      <c r="BV57" s="348"/>
      <c r="BW57" s="160"/>
      <c r="BX57" s="160"/>
      <c r="BY57" s="348"/>
      <c r="BZ57" s="160"/>
      <c r="CA57" s="160"/>
      <c r="CB57" s="348"/>
      <c r="CC57" s="160"/>
      <c r="CD57" s="160"/>
      <c r="CE57" s="348"/>
      <c r="CF57" s="160"/>
      <c r="CG57" s="160"/>
      <c r="CH57" s="348"/>
    </row>
    <row r="58" spans="1:86" ht="15.6" x14ac:dyDescent="0.3">
      <c r="A58" s="644" t="s">
        <v>72</v>
      </c>
      <c r="B58" s="317" t="s">
        <v>236</v>
      </c>
      <c r="C58" s="309">
        <v>43831</v>
      </c>
      <c r="D58" s="309">
        <v>43862</v>
      </c>
      <c r="E58" s="309">
        <v>43891</v>
      </c>
      <c r="F58" s="309">
        <v>43922</v>
      </c>
      <c r="G58" s="309">
        <v>43952</v>
      </c>
      <c r="H58" s="309">
        <v>43983</v>
      </c>
      <c r="I58" s="309">
        <v>44013</v>
      </c>
      <c r="J58" s="309">
        <v>44044</v>
      </c>
      <c r="K58" s="309">
        <v>44075</v>
      </c>
      <c r="L58" s="309">
        <v>44105</v>
      </c>
      <c r="M58" s="309">
        <v>44136</v>
      </c>
      <c r="N58" s="309">
        <v>44166</v>
      </c>
      <c r="O58" s="309">
        <v>44197</v>
      </c>
      <c r="P58" s="309">
        <v>44228</v>
      </c>
      <c r="Q58" s="309">
        <v>44256</v>
      </c>
      <c r="R58" s="309">
        <v>44287</v>
      </c>
      <c r="S58" s="309">
        <v>44317</v>
      </c>
      <c r="T58" s="309">
        <v>44348</v>
      </c>
      <c r="U58" s="309">
        <v>44378</v>
      </c>
      <c r="V58" s="309">
        <v>44409</v>
      </c>
      <c r="W58" s="309">
        <v>44440</v>
      </c>
      <c r="X58" s="309">
        <v>44470</v>
      </c>
      <c r="Y58" s="309">
        <v>44501</v>
      </c>
      <c r="Z58" s="309">
        <v>44531</v>
      </c>
      <c r="AA58" s="309">
        <v>44562</v>
      </c>
      <c r="AB58" s="309">
        <v>44593</v>
      </c>
      <c r="AC58" s="309">
        <v>44621</v>
      </c>
      <c r="AD58" s="309">
        <v>44652</v>
      </c>
      <c r="AE58" s="309">
        <v>44682</v>
      </c>
      <c r="AF58" s="309">
        <v>44713</v>
      </c>
      <c r="AG58" s="309">
        <v>44743</v>
      </c>
      <c r="AH58" s="309">
        <v>44774</v>
      </c>
      <c r="AI58" s="309">
        <v>44805</v>
      </c>
      <c r="AJ58" s="309">
        <v>44835</v>
      </c>
      <c r="AK58" s="309">
        <v>44866</v>
      </c>
      <c r="AL58" s="309">
        <v>44896</v>
      </c>
      <c r="AM58" s="309">
        <v>44927</v>
      </c>
      <c r="AN58" s="309">
        <v>44958</v>
      </c>
      <c r="AO58" s="309">
        <v>44986</v>
      </c>
      <c r="AP58" s="309">
        <v>45017</v>
      </c>
      <c r="AQ58" s="309">
        <v>45047</v>
      </c>
      <c r="AR58" s="309">
        <v>45078</v>
      </c>
      <c r="AS58" s="309">
        <v>45108</v>
      </c>
      <c r="AT58" s="309">
        <v>45139</v>
      </c>
      <c r="AU58" s="309">
        <v>45170</v>
      </c>
      <c r="AV58" s="309">
        <v>45200</v>
      </c>
      <c r="AW58" s="309">
        <v>45231</v>
      </c>
      <c r="AX58" s="309">
        <v>45261</v>
      </c>
      <c r="AY58" s="309">
        <v>45292</v>
      </c>
      <c r="AZ58" s="309">
        <v>45323</v>
      </c>
      <c r="BA58" s="309">
        <v>45352</v>
      </c>
      <c r="BB58" s="309">
        <v>45383</v>
      </c>
      <c r="BC58" s="309">
        <v>45413</v>
      </c>
      <c r="BD58" s="309">
        <v>45444</v>
      </c>
      <c r="BE58" s="309">
        <v>45474</v>
      </c>
      <c r="BF58" s="309">
        <v>45505</v>
      </c>
      <c r="BG58" s="309">
        <v>45536</v>
      </c>
      <c r="BH58" s="309">
        <v>45566</v>
      </c>
      <c r="BI58" s="309">
        <v>45597</v>
      </c>
      <c r="BJ58" s="309">
        <v>45627</v>
      </c>
      <c r="BK58" s="309">
        <v>45658</v>
      </c>
      <c r="BL58" s="309">
        <v>45689</v>
      </c>
      <c r="BM58" s="309">
        <v>45717</v>
      </c>
      <c r="BN58" s="309">
        <v>45748</v>
      </c>
      <c r="BO58" s="309">
        <v>45778</v>
      </c>
      <c r="BP58" s="309">
        <v>45809</v>
      </c>
      <c r="BQ58" s="309">
        <v>45839</v>
      </c>
      <c r="BR58" s="309">
        <v>45870</v>
      </c>
      <c r="BS58" s="309">
        <v>45901</v>
      </c>
      <c r="BT58" s="309">
        <v>45931</v>
      </c>
      <c r="BU58" s="309">
        <v>45962</v>
      </c>
      <c r="BV58" s="309">
        <v>45992</v>
      </c>
      <c r="BW58" s="309">
        <v>46023</v>
      </c>
      <c r="BX58" s="309">
        <v>46054</v>
      </c>
      <c r="BY58" s="309">
        <v>46082</v>
      </c>
      <c r="BZ58" s="309">
        <v>46113</v>
      </c>
      <c r="CA58" s="309">
        <v>46143</v>
      </c>
      <c r="CB58" s="309">
        <v>46174</v>
      </c>
      <c r="CC58" s="309">
        <v>46204</v>
      </c>
      <c r="CD58" s="309">
        <v>46235</v>
      </c>
      <c r="CE58" s="309">
        <v>46266</v>
      </c>
      <c r="CF58" s="309">
        <v>46296</v>
      </c>
      <c r="CG58" s="309">
        <v>46327</v>
      </c>
      <c r="CH58" s="310">
        <v>46357</v>
      </c>
    </row>
    <row r="59" spans="1:86" ht="15" customHeight="1" x14ac:dyDescent="0.3">
      <c r="A59" s="645"/>
      <c r="B59" s="14" t="str">
        <f t="shared" ref="B59:B71" si="125">B41</f>
        <v>Air Comp</v>
      </c>
      <c r="C59" s="30">
        <f>IF(C23=0,0,(C5*0.5)-C41)*C78*C$93*C$2</f>
        <v>0</v>
      </c>
      <c r="D59" s="30">
        <f>IF(D23=0,0,((D5*0.5)+C23-D41)*D78*D$93*D$2)</f>
        <v>0</v>
      </c>
      <c r="E59" s="30">
        <f t="shared" ref="E59:BP60" si="126">IF(E23=0,0,((E5*0.5)+D23-E41)*E78*E$93*E$2)</f>
        <v>0</v>
      </c>
      <c r="F59" s="30">
        <f t="shared" si="126"/>
        <v>0</v>
      </c>
      <c r="G59" s="30">
        <f t="shared" si="126"/>
        <v>0</v>
      </c>
      <c r="H59" s="30">
        <f t="shared" si="126"/>
        <v>0</v>
      </c>
      <c r="I59" s="30">
        <f t="shared" si="126"/>
        <v>0</v>
      </c>
      <c r="J59" s="30">
        <f t="shared" si="126"/>
        <v>0</v>
      </c>
      <c r="K59" s="30">
        <f t="shared" si="126"/>
        <v>0</v>
      </c>
      <c r="L59" s="30">
        <f t="shared" si="126"/>
        <v>0</v>
      </c>
      <c r="M59" s="30">
        <f t="shared" si="126"/>
        <v>41.324342639059346</v>
      </c>
      <c r="N59" s="30">
        <f t="shared" si="126"/>
        <v>79.781835423827701</v>
      </c>
      <c r="O59" s="30">
        <f t="shared" si="126"/>
        <v>75.360857194251452</v>
      </c>
      <c r="P59" s="30">
        <f t="shared" si="126"/>
        <v>70.854010074639007</v>
      </c>
      <c r="Q59" s="30">
        <f t="shared" si="126"/>
        <v>82.144602787183203</v>
      </c>
      <c r="R59" s="30">
        <f t="shared" si="126"/>
        <v>77.056958260587606</v>
      </c>
      <c r="S59" s="30">
        <f t="shared" si="126"/>
        <v>86.230275076966478</v>
      </c>
      <c r="T59" s="30">
        <f t="shared" si="126"/>
        <v>123.11250309349201</v>
      </c>
      <c r="U59" s="30">
        <f t="shared" si="126"/>
        <v>126.27158238501839</v>
      </c>
      <c r="V59" s="30">
        <f t="shared" si="126"/>
        <v>126.42172873917841</v>
      </c>
      <c r="W59" s="30">
        <f t="shared" si="126"/>
        <v>123.8887597444992</v>
      </c>
      <c r="X59" s="30">
        <f t="shared" si="126"/>
        <v>83.139236693540553</v>
      </c>
      <c r="Y59" s="30">
        <f t="shared" si="126"/>
        <v>82.648685278118691</v>
      </c>
      <c r="Z59" s="30">
        <f t="shared" si="126"/>
        <v>79.781835423827701</v>
      </c>
      <c r="AA59" s="30">
        <f t="shared" si="126"/>
        <v>75.360857194251452</v>
      </c>
      <c r="AB59" s="30">
        <f t="shared" si="126"/>
        <v>70.854010074639007</v>
      </c>
      <c r="AC59" s="30">
        <f t="shared" si="126"/>
        <v>82.144602787183203</v>
      </c>
      <c r="AD59" s="30">
        <f t="shared" si="126"/>
        <v>77.056958260587606</v>
      </c>
      <c r="AE59" s="30">
        <f t="shared" si="126"/>
        <v>86.230275076966478</v>
      </c>
      <c r="AF59" s="30">
        <f t="shared" si="126"/>
        <v>123.11250309349201</v>
      </c>
      <c r="AG59" s="30">
        <f t="shared" si="126"/>
        <v>126.27158238501839</v>
      </c>
      <c r="AH59" s="30">
        <f t="shared" si="126"/>
        <v>126.42172873917841</v>
      </c>
      <c r="AI59" s="30">
        <f t="shared" si="126"/>
        <v>123.8887597444992</v>
      </c>
      <c r="AJ59" s="30">
        <f t="shared" si="126"/>
        <v>83.139236693540553</v>
      </c>
      <c r="AK59" s="30">
        <f t="shared" si="126"/>
        <v>82.648685278118691</v>
      </c>
      <c r="AL59" s="30">
        <f t="shared" si="126"/>
        <v>79.781835423827701</v>
      </c>
      <c r="AM59" s="30">
        <f t="shared" si="126"/>
        <v>75.360857194251452</v>
      </c>
      <c r="AN59" s="30">
        <f t="shared" si="126"/>
        <v>70.854010074639007</v>
      </c>
      <c r="AO59" s="30">
        <f t="shared" si="126"/>
        <v>82.144602787183203</v>
      </c>
      <c r="AP59" s="30">
        <f t="shared" si="126"/>
        <v>77.056958260587606</v>
      </c>
      <c r="AQ59" s="30">
        <f t="shared" si="126"/>
        <v>86.230275076966478</v>
      </c>
      <c r="AR59" s="30">
        <f t="shared" si="126"/>
        <v>123.11250309349201</v>
      </c>
      <c r="AS59" s="30">
        <f t="shared" si="126"/>
        <v>126.27158238501839</v>
      </c>
      <c r="AT59" s="30">
        <f t="shared" si="126"/>
        <v>126.42172873917841</v>
      </c>
      <c r="AU59" s="30">
        <f t="shared" si="126"/>
        <v>123.8887597444992</v>
      </c>
      <c r="AV59" s="30">
        <f t="shared" si="126"/>
        <v>83.139236693540553</v>
      </c>
      <c r="AW59" s="30">
        <f t="shared" si="126"/>
        <v>82.648685278118691</v>
      </c>
      <c r="AX59" s="30">
        <f t="shared" si="126"/>
        <v>79.781835423827701</v>
      </c>
      <c r="AY59" s="30">
        <f t="shared" si="126"/>
        <v>75.360857194251452</v>
      </c>
      <c r="AZ59" s="30">
        <f t="shared" si="126"/>
        <v>70.854010074639007</v>
      </c>
      <c r="BA59" s="30">
        <f t="shared" si="126"/>
        <v>82.144602787183203</v>
      </c>
      <c r="BB59" s="30">
        <f t="shared" si="126"/>
        <v>77.056958260587606</v>
      </c>
      <c r="BC59" s="30">
        <f t="shared" si="126"/>
        <v>86.230275076966478</v>
      </c>
      <c r="BD59" s="30">
        <f t="shared" si="126"/>
        <v>123.11250309349201</v>
      </c>
      <c r="BE59" s="30">
        <f t="shared" si="126"/>
        <v>126.27158238501839</v>
      </c>
      <c r="BF59" s="30">
        <f t="shared" si="126"/>
        <v>126.42172873917841</v>
      </c>
      <c r="BG59" s="30">
        <f t="shared" si="126"/>
        <v>123.8887597444992</v>
      </c>
      <c r="BH59" s="30">
        <f t="shared" si="126"/>
        <v>83.139236693540553</v>
      </c>
      <c r="BI59" s="30">
        <f t="shared" si="126"/>
        <v>82.648685278118691</v>
      </c>
      <c r="BJ59" s="30">
        <f t="shared" si="126"/>
        <v>79.781835423827701</v>
      </c>
      <c r="BK59" s="30">
        <f t="shared" si="126"/>
        <v>75.360857194251452</v>
      </c>
      <c r="BL59" s="30">
        <f t="shared" si="126"/>
        <v>70.854010074639007</v>
      </c>
      <c r="BM59" s="30">
        <f t="shared" si="126"/>
        <v>82.144602787183203</v>
      </c>
      <c r="BN59" s="30">
        <f t="shared" si="126"/>
        <v>77.056958260587606</v>
      </c>
      <c r="BO59" s="30">
        <f t="shared" si="126"/>
        <v>86.230275076966478</v>
      </c>
      <c r="BP59" s="30">
        <f t="shared" si="126"/>
        <v>123.11250309349201</v>
      </c>
      <c r="BQ59" s="30">
        <f t="shared" ref="BQ59:CH63" si="127">IF(BQ23=0,0,((BQ5*0.5)+BP23-BQ41)*BQ78*BQ$93*BQ$2)</f>
        <v>126.27158238501839</v>
      </c>
      <c r="BR59" s="30">
        <f t="shared" si="127"/>
        <v>126.42172873917841</v>
      </c>
      <c r="BS59" s="30">
        <f t="shared" si="127"/>
        <v>123.8887597444992</v>
      </c>
      <c r="BT59" s="30">
        <f t="shared" si="127"/>
        <v>83.139236693540553</v>
      </c>
      <c r="BU59" s="30">
        <f t="shared" si="127"/>
        <v>82.648685278118691</v>
      </c>
      <c r="BV59" s="30">
        <f t="shared" si="127"/>
        <v>79.781835423827701</v>
      </c>
      <c r="BW59" s="30">
        <f t="shared" si="127"/>
        <v>75.360857194251452</v>
      </c>
      <c r="BX59" s="30">
        <f t="shared" si="127"/>
        <v>70.854010074639007</v>
      </c>
      <c r="BY59" s="30">
        <f t="shared" si="127"/>
        <v>82.144602787183203</v>
      </c>
      <c r="BZ59" s="30">
        <f t="shared" si="127"/>
        <v>77.056958260587606</v>
      </c>
      <c r="CA59" s="30">
        <f t="shared" si="127"/>
        <v>86.230275076966478</v>
      </c>
      <c r="CB59" s="30">
        <f t="shared" si="127"/>
        <v>123.11250309349201</v>
      </c>
      <c r="CC59" s="30">
        <f t="shared" si="127"/>
        <v>126.27158238501839</v>
      </c>
      <c r="CD59" s="30">
        <f t="shared" si="127"/>
        <v>126.42172873917841</v>
      </c>
      <c r="CE59" s="30">
        <f t="shared" si="127"/>
        <v>123.8887597444992</v>
      </c>
      <c r="CF59" s="30">
        <f t="shared" si="127"/>
        <v>83.139236693540553</v>
      </c>
      <c r="CG59" s="30">
        <f t="shared" si="127"/>
        <v>82.648685278118691</v>
      </c>
      <c r="CH59" s="34">
        <f t="shared" si="127"/>
        <v>79.781835423827701</v>
      </c>
    </row>
    <row r="60" spans="1:86" ht="15.6" x14ac:dyDescent="0.3">
      <c r="A60" s="645"/>
      <c r="B60" s="14" t="str">
        <f t="shared" si="125"/>
        <v>Building Shell</v>
      </c>
      <c r="C60" s="30">
        <f t="shared" ref="C60:C71" si="128">IF(C24=0,0,(C6*0.5)-C42)*C79*C$93*C$2</f>
        <v>0</v>
      </c>
      <c r="D60" s="30">
        <f t="shared" ref="D60:S71" si="129">IF(D24=0,0,((D6*0.5)+C24-D42)*D79*D$93*D$2)</f>
        <v>0</v>
      </c>
      <c r="E60" s="30">
        <f t="shared" si="129"/>
        <v>0</v>
      </c>
      <c r="F60" s="30">
        <f t="shared" si="129"/>
        <v>0</v>
      </c>
      <c r="G60" s="30">
        <f t="shared" si="129"/>
        <v>0</v>
      </c>
      <c r="H60" s="30">
        <f t="shared" si="129"/>
        <v>0</v>
      </c>
      <c r="I60" s="30">
        <f t="shared" si="129"/>
        <v>0</v>
      </c>
      <c r="J60" s="30">
        <f t="shared" si="129"/>
        <v>0</v>
      </c>
      <c r="K60" s="30">
        <f t="shared" si="129"/>
        <v>0</v>
      </c>
      <c r="L60" s="30">
        <f t="shared" si="129"/>
        <v>0</v>
      </c>
      <c r="M60" s="30">
        <f t="shared" si="129"/>
        <v>0</v>
      </c>
      <c r="N60" s="30">
        <f t="shared" si="129"/>
        <v>0</v>
      </c>
      <c r="O60" s="30">
        <f t="shared" si="129"/>
        <v>0</v>
      </c>
      <c r="P60" s="30">
        <f t="shared" si="129"/>
        <v>0</v>
      </c>
      <c r="Q60" s="30">
        <f t="shared" si="129"/>
        <v>0</v>
      </c>
      <c r="R60" s="30">
        <f t="shared" si="129"/>
        <v>0</v>
      </c>
      <c r="S60" s="30">
        <f t="shared" si="129"/>
        <v>0</v>
      </c>
      <c r="T60" s="30">
        <f t="shared" si="126"/>
        <v>0</v>
      </c>
      <c r="U60" s="30">
        <f t="shared" si="126"/>
        <v>0</v>
      </c>
      <c r="V60" s="30">
        <f t="shared" si="126"/>
        <v>0</v>
      </c>
      <c r="W60" s="30">
        <f t="shared" si="126"/>
        <v>0</v>
      </c>
      <c r="X60" s="30">
        <f t="shared" si="126"/>
        <v>0</v>
      </c>
      <c r="Y60" s="30">
        <f t="shared" si="126"/>
        <v>0</v>
      </c>
      <c r="Z60" s="30">
        <f t="shared" si="126"/>
        <v>0</v>
      </c>
      <c r="AA60" s="30">
        <f t="shared" si="126"/>
        <v>0</v>
      </c>
      <c r="AB60" s="30">
        <f t="shared" si="126"/>
        <v>0</v>
      </c>
      <c r="AC60" s="30">
        <f t="shared" si="126"/>
        <v>0</v>
      </c>
      <c r="AD60" s="30">
        <f t="shared" si="126"/>
        <v>0</v>
      </c>
      <c r="AE60" s="30">
        <f t="shared" si="126"/>
        <v>0</v>
      </c>
      <c r="AF60" s="30">
        <f t="shared" si="126"/>
        <v>0</v>
      </c>
      <c r="AG60" s="30">
        <f t="shared" si="126"/>
        <v>0</v>
      </c>
      <c r="AH60" s="30">
        <f t="shared" si="126"/>
        <v>0</v>
      </c>
      <c r="AI60" s="30">
        <f t="shared" si="126"/>
        <v>0</v>
      </c>
      <c r="AJ60" s="30">
        <f t="shared" si="126"/>
        <v>0</v>
      </c>
      <c r="AK60" s="30">
        <f t="shared" si="126"/>
        <v>0</v>
      </c>
      <c r="AL60" s="30">
        <f t="shared" si="126"/>
        <v>0</v>
      </c>
      <c r="AM60" s="30">
        <f t="shared" si="126"/>
        <v>0</v>
      </c>
      <c r="AN60" s="30">
        <f t="shared" si="126"/>
        <v>0</v>
      </c>
      <c r="AO60" s="30">
        <f t="shared" si="126"/>
        <v>0</v>
      </c>
      <c r="AP60" s="30">
        <f t="shared" si="126"/>
        <v>0</v>
      </c>
      <c r="AQ60" s="30">
        <f t="shared" si="126"/>
        <v>0</v>
      </c>
      <c r="AR60" s="30">
        <f t="shared" si="126"/>
        <v>0</v>
      </c>
      <c r="AS60" s="30">
        <f t="shared" si="126"/>
        <v>0</v>
      </c>
      <c r="AT60" s="30">
        <f t="shared" si="126"/>
        <v>0</v>
      </c>
      <c r="AU60" s="30">
        <f t="shared" si="126"/>
        <v>0</v>
      </c>
      <c r="AV60" s="30">
        <f t="shared" si="126"/>
        <v>0</v>
      </c>
      <c r="AW60" s="30">
        <f t="shared" si="126"/>
        <v>0</v>
      </c>
      <c r="AX60" s="30">
        <f t="shared" si="126"/>
        <v>0</v>
      </c>
      <c r="AY60" s="30">
        <f t="shared" si="126"/>
        <v>0</v>
      </c>
      <c r="AZ60" s="30">
        <f t="shared" si="126"/>
        <v>0</v>
      </c>
      <c r="BA60" s="30">
        <f t="shared" si="126"/>
        <v>0</v>
      </c>
      <c r="BB60" s="30">
        <f t="shared" si="126"/>
        <v>0</v>
      </c>
      <c r="BC60" s="30">
        <f t="shared" si="126"/>
        <v>0</v>
      </c>
      <c r="BD60" s="30">
        <f t="shared" si="126"/>
        <v>0</v>
      </c>
      <c r="BE60" s="30">
        <f t="shared" si="126"/>
        <v>0</v>
      </c>
      <c r="BF60" s="30">
        <f t="shared" si="126"/>
        <v>0</v>
      </c>
      <c r="BG60" s="30">
        <f t="shared" si="126"/>
        <v>0</v>
      </c>
      <c r="BH60" s="30">
        <f t="shared" si="126"/>
        <v>0</v>
      </c>
      <c r="BI60" s="30">
        <f t="shared" si="126"/>
        <v>0</v>
      </c>
      <c r="BJ60" s="30">
        <f t="shared" si="126"/>
        <v>0</v>
      </c>
      <c r="BK60" s="30">
        <f t="shared" si="126"/>
        <v>0</v>
      </c>
      <c r="BL60" s="30">
        <f t="shared" si="126"/>
        <v>0</v>
      </c>
      <c r="BM60" s="30">
        <f t="shared" si="126"/>
        <v>0</v>
      </c>
      <c r="BN60" s="30">
        <f t="shared" si="126"/>
        <v>0</v>
      </c>
      <c r="BO60" s="30">
        <f t="shared" si="126"/>
        <v>0</v>
      </c>
      <c r="BP60" s="30">
        <f t="shared" si="126"/>
        <v>0</v>
      </c>
      <c r="BQ60" s="30">
        <f t="shared" si="127"/>
        <v>0</v>
      </c>
      <c r="BR60" s="30">
        <f t="shared" si="127"/>
        <v>0</v>
      </c>
      <c r="BS60" s="30">
        <f t="shared" si="127"/>
        <v>0</v>
      </c>
      <c r="BT60" s="30">
        <f t="shared" si="127"/>
        <v>0</v>
      </c>
      <c r="BU60" s="30">
        <f t="shared" si="127"/>
        <v>0</v>
      </c>
      <c r="BV60" s="30">
        <f t="shared" si="127"/>
        <v>0</v>
      </c>
      <c r="BW60" s="30">
        <f t="shared" si="127"/>
        <v>0</v>
      </c>
      <c r="BX60" s="30">
        <f t="shared" si="127"/>
        <v>0</v>
      </c>
      <c r="BY60" s="30">
        <f t="shared" si="127"/>
        <v>0</v>
      </c>
      <c r="BZ60" s="30">
        <f t="shared" si="127"/>
        <v>0</v>
      </c>
      <c r="CA60" s="30">
        <f t="shared" si="127"/>
        <v>0</v>
      </c>
      <c r="CB60" s="30">
        <f t="shared" si="127"/>
        <v>0</v>
      </c>
      <c r="CC60" s="30">
        <f t="shared" si="127"/>
        <v>0</v>
      </c>
      <c r="CD60" s="30">
        <f t="shared" si="127"/>
        <v>0</v>
      </c>
      <c r="CE60" s="30">
        <f t="shared" si="127"/>
        <v>0</v>
      </c>
      <c r="CF60" s="30">
        <f t="shared" si="127"/>
        <v>0</v>
      </c>
      <c r="CG60" s="30">
        <f t="shared" si="127"/>
        <v>0</v>
      </c>
      <c r="CH60" s="34">
        <f t="shared" si="127"/>
        <v>0</v>
      </c>
    </row>
    <row r="61" spans="1:86" ht="15.6" x14ac:dyDescent="0.3">
      <c r="A61" s="645"/>
      <c r="B61" s="14" t="str">
        <f t="shared" si="125"/>
        <v>Cooking</v>
      </c>
      <c r="C61" s="30">
        <f t="shared" si="128"/>
        <v>0</v>
      </c>
      <c r="D61" s="30">
        <f t="shared" si="129"/>
        <v>0</v>
      </c>
      <c r="E61" s="30">
        <f t="shared" ref="E61:BP64" si="130">IF(E25=0,0,((E7*0.5)+D25-E43)*E80*E$93*E$2)</f>
        <v>0</v>
      </c>
      <c r="F61" s="30">
        <f t="shared" si="130"/>
        <v>0</v>
      </c>
      <c r="G61" s="30">
        <f t="shared" si="130"/>
        <v>0</v>
      </c>
      <c r="H61" s="30">
        <f t="shared" si="130"/>
        <v>0</v>
      </c>
      <c r="I61" s="30">
        <f t="shared" si="130"/>
        <v>0</v>
      </c>
      <c r="J61" s="30">
        <f t="shared" si="130"/>
        <v>0</v>
      </c>
      <c r="K61" s="30">
        <f t="shared" si="130"/>
        <v>0</v>
      </c>
      <c r="L61" s="30">
        <f t="shared" si="130"/>
        <v>0</v>
      </c>
      <c r="M61" s="30">
        <f t="shared" si="130"/>
        <v>0</v>
      </c>
      <c r="N61" s="30">
        <f t="shared" si="130"/>
        <v>0</v>
      </c>
      <c r="O61" s="30">
        <f t="shared" si="130"/>
        <v>0</v>
      </c>
      <c r="P61" s="30">
        <f t="shared" si="130"/>
        <v>0</v>
      </c>
      <c r="Q61" s="30">
        <f t="shared" si="130"/>
        <v>0</v>
      </c>
      <c r="R61" s="30">
        <f t="shared" si="130"/>
        <v>0</v>
      </c>
      <c r="S61" s="30">
        <f t="shared" si="130"/>
        <v>0</v>
      </c>
      <c r="T61" s="30">
        <f t="shared" si="130"/>
        <v>0</v>
      </c>
      <c r="U61" s="30">
        <f t="shared" si="130"/>
        <v>0</v>
      </c>
      <c r="V61" s="30">
        <f t="shared" si="130"/>
        <v>0</v>
      </c>
      <c r="W61" s="30">
        <f t="shared" si="130"/>
        <v>0</v>
      </c>
      <c r="X61" s="30">
        <f t="shared" si="130"/>
        <v>0</v>
      </c>
      <c r="Y61" s="30">
        <f t="shared" si="130"/>
        <v>0</v>
      </c>
      <c r="Z61" s="30">
        <f t="shared" si="130"/>
        <v>0</v>
      </c>
      <c r="AA61" s="30">
        <f t="shared" si="130"/>
        <v>0</v>
      </c>
      <c r="AB61" s="30">
        <f t="shared" si="130"/>
        <v>0</v>
      </c>
      <c r="AC61" s="30">
        <f t="shared" si="130"/>
        <v>0</v>
      </c>
      <c r="AD61" s="30">
        <f t="shared" si="130"/>
        <v>0</v>
      </c>
      <c r="AE61" s="30">
        <f t="shared" si="130"/>
        <v>0</v>
      </c>
      <c r="AF61" s="30">
        <f t="shared" si="130"/>
        <v>0</v>
      </c>
      <c r="AG61" s="30">
        <f t="shared" si="130"/>
        <v>0</v>
      </c>
      <c r="AH61" s="30">
        <f t="shared" si="130"/>
        <v>0</v>
      </c>
      <c r="AI61" s="30">
        <f t="shared" si="130"/>
        <v>0</v>
      </c>
      <c r="AJ61" s="30">
        <f t="shared" si="130"/>
        <v>0</v>
      </c>
      <c r="AK61" s="30">
        <f t="shared" si="130"/>
        <v>0</v>
      </c>
      <c r="AL61" s="30">
        <f t="shared" si="130"/>
        <v>0</v>
      </c>
      <c r="AM61" s="30">
        <f t="shared" si="130"/>
        <v>0</v>
      </c>
      <c r="AN61" s="30">
        <f t="shared" si="130"/>
        <v>0</v>
      </c>
      <c r="AO61" s="30">
        <f t="shared" si="130"/>
        <v>0</v>
      </c>
      <c r="AP61" s="30">
        <f t="shared" si="130"/>
        <v>0</v>
      </c>
      <c r="AQ61" s="30">
        <f t="shared" si="130"/>
        <v>0</v>
      </c>
      <c r="AR61" s="30">
        <f t="shared" si="130"/>
        <v>0</v>
      </c>
      <c r="AS61" s="30">
        <f t="shared" si="130"/>
        <v>0</v>
      </c>
      <c r="AT61" s="30">
        <f t="shared" si="130"/>
        <v>0</v>
      </c>
      <c r="AU61" s="30">
        <f t="shared" si="130"/>
        <v>0</v>
      </c>
      <c r="AV61" s="30">
        <f t="shared" si="130"/>
        <v>0</v>
      </c>
      <c r="AW61" s="30">
        <f t="shared" si="130"/>
        <v>0</v>
      </c>
      <c r="AX61" s="30">
        <f t="shared" si="130"/>
        <v>0</v>
      </c>
      <c r="AY61" s="30">
        <f t="shared" si="130"/>
        <v>0</v>
      </c>
      <c r="AZ61" s="30">
        <f t="shared" si="130"/>
        <v>0</v>
      </c>
      <c r="BA61" s="30">
        <f t="shared" si="130"/>
        <v>0</v>
      </c>
      <c r="BB61" s="30">
        <f t="shared" si="130"/>
        <v>0</v>
      </c>
      <c r="BC61" s="30">
        <f t="shared" si="130"/>
        <v>0</v>
      </c>
      <c r="BD61" s="30">
        <f t="shared" si="130"/>
        <v>0</v>
      </c>
      <c r="BE61" s="30">
        <f t="shared" si="130"/>
        <v>0</v>
      </c>
      <c r="BF61" s="30">
        <f t="shared" si="130"/>
        <v>0</v>
      </c>
      <c r="BG61" s="30">
        <f t="shared" si="130"/>
        <v>0</v>
      </c>
      <c r="BH61" s="30">
        <f t="shared" si="130"/>
        <v>0</v>
      </c>
      <c r="BI61" s="30">
        <f t="shared" si="130"/>
        <v>0</v>
      </c>
      <c r="BJ61" s="30">
        <f t="shared" si="130"/>
        <v>0</v>
      </c>
      <c r="BK61" s="30">
        <f t="shared" si="130"/>
        <v>0</v>
      </c>
      <c r="BL61" s="30">
        <f t="shared" si="130"/>
        <v>0</v>
      </c>
      <c r="BM61" s="30">
        <f t="shared" si="130"/>
        <v>0</v>
      </c>
      <c r="BN61" s="30">
        <f t="shared" si="130"/>
        <v>0</v>
      </c>
      <c r="BO61" s="30">
        <f t="shared" si="130"/>
        <v>0</v>
      </c>
      <c r="BP61" s="30">
        <f t="shared" si="130"/>
        <v>0</v>
      </c>
      <c r="BQ61" s="30">
        <f t="shared" si="127"/>
        <v>0</v>
      </c>
      <c r="BR61" s="30">
        <f t="shared" si="127"/>
        <v>0</v>
      </c>
      <c r="BS61" s="30">
        <f t="shared" si="127"/>
        <v>0</v>
      </c>
      <c r="BT61" s="30">
        <f t="shared" si="127"/>
        <v>0</v>
      </c>
      <c r="BU61" s="30">
        <f t="shared" si="127"/>
        <v>0</v>
      </c>
      <c r="BV61" s="30">
        <f t="shared" si="127"/>
        <v>0</v>
      </c>
      <c r="BW61" s="30">
        <f t="shared" si="127"/>
        <v>0</v>
      </c>
      <c r="BX61" s="30">
        <f t="shared" si="127"/>
        <v>0</v>
      </c>
      <c r="BY61" s="30">
        <f t="shared" si="127"/>
        <v>0</v>
      </c>
      <c r="BZ61" s="30">
        <f t="shared" si="127"/>
        <v>0</v>
      </c>
      <c r="CA61" s="30">
        <f t="shared" si="127"/>
        <v>0</v>
      </c>
      <c r="CB61" s="30">
        <f t="shared" si="127"/>
        <v>0</v>
      </c>
      <c r="CC61" s="30">
        <f t="shared" si="127"/>
        <v>0</v>
      </c>
      <c r="CD61" s="30">
        <f t="shared" si="127"/>
        <v>0</v>
      </c>
      <c r="CE61" s="30">
        <f t="shared" si="127"/>
        <v>0</v>
      </c>
      <c r="CF61" s="30">
        <f t="shared" si="127"/>
        <v>0</v>
      </c>
      <c r="CG61" s="30">
        <f t="shared" si="127"/>
        <v>0</v>
      </c>
      <c r="CH61" s="34">
        <f t="shared" si="127"/>
        <v>0</v>
      </c>
    </row>
    <row r="62" spans="1:86" ht="15.6" x14ac:dyDescent="0.3">
      <c r="A62" s="645"/>
      <c r="B62" s="14" t="str">
        <f t="shared" si="125"/>
        <v>Cooling</v>
      </c>
      <c r="C62" s="30">
        <f t="shared" si="128"/>
        <v>5.1142180350000001E-4</v>
      </c>
      <c r="D62" s="30">
        <f t="shared" si="129"/>
        <v>5.6624029377499989E-2</v>
      </c>
      <c r="E62" s="30">
        <f t="shared" si="130"/>
        <v>2.7157187330729999</v>
      </c>
      <c r="F62" s="30">
        <f t="shared" si="130"/>
        <v>20.495426384316499</v>
      </c>
      <c r="G62" s="30">
        <f t="shared" si="130"/>
        <v>130.14831713072698</v>
      </c>
      <c r="H62" s="30">
        <f t="shared" si="130"/>
        <v>895.02685045998385</v>
      </c>
      <c r="I62" s="30">
        <f t="shared" si="130"/>
        <v>1300.3248985919106</v>
      </c>
      <c r="J62" s="30">
        <f t="shared" si="130"/>
        <v>1277.6252599072423</v>
      </c>
      <c r="K62" s="30">
        <f t="shared" si="130"/>
        <v>650.67518996891408</v>
      </c>
      <c r="L62" s="30">
        <f t="shared" si="130"/>
        <v>107.24541929270976</v>
      </c>
      <c r="M62" s="30">
        <f t="shared" si="130"/>
        <v>44.945287847752496</v>
      </c>
      <c r="N62" s="30">
        <f t="shared" si="130"/>
        <v>0.88242963699520005</v>
      </c>
      <c r="O62" s="30">
        <f t="shared" si="130"/>
        <v>0.1118964499992</v>
      </c>
      <c r="P62" s="30">
        <f t="shared" si="130"/>
        <v>4.7429795564528003</v>
      </c>
      <c r="Q62" s="30">
        <f t="shared" si="130"/>
        <v>145.34082067222079</v>
      </c>
      <c r="R62" s="30">
        <f t="shared" si="130"/>
        <v>441.16904325392238</v>
      </c>
      <c r="S62" s="30">
        <f t="shared" si="130"/>
        <v>1340.3862097926879</v>
      </c>
      <c r="T62" s="30">
        <f t="shared" si="130"/>
        <v>6741.1748591031683</v>
      </c>
      <c r="U62" s="30">
        <f t="shared" si="130"/>
        <v>9171.7230530132401</v>
      </c>
      <c r="V62" s="30">
        <f t="shared" si="130"/>
        <v>8544.851029595302</v>
      </c>
      <c r="W62" s="30">
        <f t="shared" si="130"/>
        <v>3437.3129488681284</v>
      </c>
      <c r="X62" s="30">
        <f t="shared" si="130"/>
        <v>403.34497610310279</v>
      </c>
      <c r="Y62" s="30">
        <f t="shared" si="130"/>
        <v>127.094211199656</v>
      </c>
      <c r="Z62" s="30">
        <f t="shared" si="130"/>
        <v>1.2616690872064</v>
      </c>
      <c r="AA62" s="30">
        <f t="shared" si="130"/>
        <v>0.1118964499992</v>
      </c>
      <c r="AB62" s="30">
        <f t="shared" si="130"/>
        <v>4.7429795564528003</v>
      </c>
      <c r="AC62" s="30">
        <f t="shared" si="130"/>
        <v>145.34082067222079</v>
      </c>
      <c r="AD62" s="30">
        <f t="shared" si="130"/>
        <v>441.16904325392238</v>
      </c>
      <c r="AE62" s="30">
        <f t="shared" si="130"/>
        <v>1340.3862097926879</v>
      </c>
      <c r="AF62" s="30">
        <f t="shared" si="130"/>
        <v>6741.1748591031683</v>
      </c>
      <c r="AG62" s="30">
        <f t="shared" si="130"/>
        <v>9171.7230530132401</v>
      </c>
      <c r="AH62" s="30">
        <f t="shared" si="130"/>
        <v>8544.851029595302</v>
      </c>
      <c r="AI62" s="30">
        <f t="shared" si="130"/>
        <v>3437.3129488681284</v>
      </c>
      <c r="AJ62" s="30">
        <f t="shared" si="130"/>
        <v>403.34497610310279</v>
      </c>
      <c r="AK62" s="30">
        <f t="shared" si="130"/>
        <v>127.094211199656</v>
      </c>
      <c r="AL62" s="30">
        <f t="shared" si="130"/>
        <v>1.2616690872064</v>
      </c>
      <c r="AM62" s="30">
        <f t="shared" si="130"/>
        <v>0.1118964499992</v>
      </c>
      <c r="AN62" s="30">
        <f t="shared" si="130"/>
        <v>4.7429795564528003</v>
      </c>
      <c r="AO62" s="30">
        <f t="shared" si="130"/>
        <v>145.34082067222079</v>
      </c>
      <c r="AP62" s="30">
        <f t="shared" si="130"/>
        <v>441.16904325392238</v>
      </c>
      <c r="AQ62" s="30">
        <f t="shared" si="130"/>
        <v>1340.3862097926879</v>
      </c>
      <c r="AR62" s="30">
        <f t="shared" si="130"/>
        <v>6741.1748591031683</v>
      </c>
      <c r="AS62" s="30">
        <f t="shared" si="130"/>
        <v>9171.7230530132401</v>
      </c>
      <c r="AT62" s="30">
        <f t="shared" si="130"/>
        <v>8544.851029595302</v>
      </c>
      <c r="AU62" s="30">
        <f t="shared" si="130"/>
        <v>3437.3129488681284</v>
      </c>
      <c r="AV62" s="30">
        <f t="shared" si="130"/>
        <v>403.34497610310279</v>
      </c>
      <c r="AW62" s="30">
        <f t="shared" si="130"/>
        <v>127.094211199656</v>
      </c>
      <c r="AX62" s="30">
        <f t="shared" si="130"/>
        <v>1.2616690872064</v>
      </c>
      <c r="AY62" s="30">
        <f t="shared" si="130"/>
        <v>0.1118964499992</v>
      </c>
      <c r="AZ62" s="30">
        <f t="shared" si="130"/>
        <v>4.7429795564528003</v>
      </c>
      <c r="BA62" s="30">
        <f t="shared" si="130"/>
        <v>145.34082067222079</v>
      </c>
      <c r="BB62" s="30">
        <f t="shared" si="130"/>
        <v>441.16904325392238</v>
      </c>
      <c r="BC62" s="30">
        <f t="shared" si="130"/>
        <v>1340.3862097926879</v>
      </c>
      <c r="BD62" s="30">
        <f t="shared" si="130"/>
        <v>6741.1748591031683</v>
      </c>
      <c r="BE62" s="30">
        <f t="shared" si="130"/>
        <v>9171.7230530132401</v>
      </c>
      <c r="BF62" s="30">
        <f t="shared" si="130"/>
        <v>8544.851029595302</v>
      </c>
      <c r="BG62" s="30">
        <f t="shared" si="130"/>
        <v>3437.3129488681284</v>
      </c>
      <c r="BH62" s="30">
        <f t="shared" si="130"/>
        <v>403.34497610310279</v>
      </c>
      <c r="BI62" s="30">
        <f t="shared" si="130"/>
        <v>127.094211199656</v>
      </c>
      <c r="BJ62" s="30">
        <f t="shared" si="130"/>
        <v>1.2616690872064</v>
      </c>
      <c r="BK62" s="30">
        <f t="shared" si="130"/>
        <v>0.1118964499992</v>
      </c>
      <c r="BL62" s="30">
        <f t="shared" si="130"/>
        <v>4.7429795564528003</v>
      </c>
      <c r="BM62" s="30">
        <f t="shared" si="130"/>
        <v>145.34082067222079</v>
      </c>
      <c r="BN62" s="30">
        <f t="shared" si="130"/>
        <v>441.16904325392238</v>
      </c>
      <c r="BO62" s="30">
        <f t="shared" si="130"/>
        <v>1340.3862097926879</v>
      </c>
      <c r="BP62" s="30">
        <f t="shared" si="130"/>
        <v>6741.1748591031683</v>
      </c>
      <c r="BQ62" s="30">
        <f t="shared" si="127"/>
        <v>9171.7230530132401</v>
      </c>
      <c r="BR62" s="30">
        <f t="shared" si="127"/>
        <v>8544.851029595302</v>
      </c>
      <c r="BS62" s="30">
        <f t="shared" si="127"/>
        <v>3437.3129488681284</v>
      </c>
      <c r="BT62" s="30">
        <f t="shared" si="127"/>
        <v>403.34497610310279</v>
      </c>
      <c r="BU62" s="30">
        <f t="shared" si="127"/>
        <v>127.094211199656</v>
      </c>
      <c r="BV62" s="30">
        <f t="shared" si="127"/>
        <v>1.2616690872064</v>
      </c>
      <c r="BW62" s="30">
        <f t="shared" si="127"/>
        <v>0.1118964499992</v>
      </c>
      <c r="BX62" s="30">
        <f t="shared" si="127"/>
        <v>4.7429795564528003</v>
      </c>
      <c r="BY62" s="30">
        <f t="shared" si="127"/>
        <v>145.34082067222079</v>
      </c>
      <c r="BZ62" s="30">
        <f t="shared" si="127"/>
        <v>441.16904325392238</v>
      </c>
      <c r="CA62" s="30">
        <f t="shared" si="127"/>
        <v>1340.3862097926879</v>
      </c>
      <c r="CB62" s="30">
        <f t="shared" si="127"/>
        <v>6741.1748591031683</v>
      </c>
      <c r="CC62" s="30">
        <f t="shared" si="127"/>
        <v>9171.7230530132401</v>
      </c>
      <c r="CD62" s="30">
        <f t="shared" si="127"/>
        <v>8544.851029595302</v>
      </c>
      <c r="CE62" s="30">
        <f t="shared" si="127"/>
        <v>3437.3129488681284</v>
      </c>
      <c r="CF62" s="30">
        <f t="shared" si="127"/>
        <v>403.34497610310279</v>
      </c>
      <c r="CG62" s="30">
        <f t="shared" si="127"/>
        <v>127.094211199656</v>
      </c>
      <c r="CH62" s="34">
        <f t="shared" si="127"/>
        <v>1.2616690872064</v>
      </c>
    </row>
    <row r="63" spans="1:86" ht="15.6" x14ac:dyDescent="0.3">
      <c r="A63" s="645"/>
      <c r="B63" s="14" t="str">
        <f t="shared" si="125"/>
        <v>Ext Lighting</v>
      </c>
      <c r="C63" s="30">
        <f t="shared" si="128"/>
        <v>0</v>
      </c>
      <c r="D63" s="30">
        <f t="shared" si="129"/>
        <v>4.4149215003759998</v>
      </c>
      <c r="E63" s="30">
        <f t="shared" si="130"/>
        <v>8.0297614459824</v>
      </c>
      <c r="F63" s="30">
        <f t="shared" si="130"/>
        <v>8.4827210525324794</v>
      </c>
      <c r="G63" s="30">
        <f t="shared" si="130"/>
        <v>10.66181780833856</v>
      </c>
      <c r="H63" s="30">
        <f t="shared" si="130"/>
        <v>12.998970397219841</v>
      </c>
      <c r="I63" s="30">
        <f t="shared" si="130"/>
        <v>16.79029644148736</v>
      </c>
      <c r="J63" s="30">
        <f t="shared" si="130"/>
        <v>13.432121027015683</v>
      </c>
      <c r="K63" s="30">
        <f t="shared" si="130"/>
        <v>16.046314752061441</v>
      </c>
      <c r="L63" s="30">
        <f t="shared" si="130"/>
        <v>12.63090608749024</v>
      </c>
      <c r="M63" s="30">
        <f t="shared" si="130"/>
        <v>299.93481557925725</v>
      </c>
      <c r="N63" s="30">
        <f t="shared" si="130"/>
        <v>1081.3888805097736</v>
      </c>
      <c r="O63" s="30">
        <f t="shared" si="130"/>
        <v>1614.004422957348</v>
      </c>
      <c r="P63" s="30">
        <f t="shared" si="130"/>
        <v>1284.9159429126516</v>
      </c>
      <c r="Q63" s="30">
        <f t="shared" si="130"/>
        <v>1159.5916058090502</v>
      </c>
      <c r="R63" s="30">
        <f t="shared" si="130"/>
        <v>1128.7954260534309</v>
      </c>
      <c r="S63" s="30">
        <f t="shared" si="130"/>
        <v>1418.7677634259328</v>
      </c>
      <c r="T63" s="30">
        <f t="shared" si="130"/>
        <v>1729.7725855791393</v>
      </c>
      <c r="U63" s="30">
        <f t="shared" si="130"/>
        <v>2234.2842241138947</v>
      </c>
      <c r="V63" s="30">
        <f t="shared" si="130"/>
        <v>1787.4119263847335</v>
      </c>
      <c r="W63" s="30">
        <f t="shared" si="130"/>
        <v>2135.2826038919538</v>
      </c>
      <c r="X63" s="30">
        <f t="shared" si="130"/>
        <v>1680.7942793560142</v>
      </c>
      <c r="Y63" s="30">
        <f t="shared" si="130"/>
        <v>1497.7290881541617</v>
      </c>
      <c r="Z63" s="30">
        <f t="shared" si="130"/>
        <v>1552.5991446830953</v>
      </c>
      <c r="AA63" s="30">
        <f t="shared" si="130"/>
        <v>1614.004422957348</v>
      </c>
      <c r="AB63" s="30">
        <f t="shared" si="130"/>
        <v>1284.9159429126516</v>
      </c>
      <c r="AC63" s="30">
        <f t="shared" si="130"/>
        <v>1159.5916058090502</v>
      </c>
      <c r="AD63" s="30">
        <f t="shared" si="130"/>
        <v>1128.7954260534309</v>
      </c>
      <c r="AE63" s="30">
        <f t="shared" si="130"/>
        <v>1418.7677634259328</v>
      </c>
      <c r="AF63" s="30">
        <f t="shared" si="130"/>
        <v>1729.7725855791393</v>
      </c>
      <c r="AG63" s="30">
        <f t="shared" si="130"/>
        <v>2234.2842241138947</v>
      </c>
      <c r="AH63" s="30">
        <f t="shared" si="130"/>
        <v>1787.4119263847335</v>
      </c>
      <c r="AI63" s="30">
        <f t="shared" si="130"/>
        <v>2135.2826038919538</v>
      </c>
      <c r="AJ63" s="30">
        <f t="shared" si="130"/>
        <v>1680.7942793560142</v>
      </c>
      <c r="AK63" s="30">
        <f t="shared" si="130"/>
        <v>1497.7290881541617</v>
      </c>
      <c r="AL63" s="30">
        <f t="shared" si="130"/>
        <v>1552.5991446830953</v>
      </c>
      <c r="AM63" s="30">
        <f t="shared" si="130"/>
        <v>1614.004422957348</v>
      </c>
      <c r="AN63" s="30">
        <f t="shared" si="130"/>
        <v>1284.9159429126516</v>
      </c>
      <c r="AO63" s="30">
        <f t="shared" si="130"/>
        <v>1159.5916058090502</v>
      </c>
      <c r="AP63" s="30">
        <f t="shared" si="130"/>
        <v>1128.7954260534309</v>
      </c>
      <c r="AQ63" s="30">
        <f t="shared" si="130"/>
        <v>1418.7677634259328</v>
      </c>
      <c r="AR63" s="30">
        <f t="shared" si="130"/>
        <v>1729.7725855791393</v>
      </c>
      <c r="AS63" s="30">
        <f t="shared" si="130"/>
        <v>2234.2842241138947</v>
      </c>
      <c r="AT63" s="30">
        <f t="shared" si="130"/>
        <v>1787.4119263847335</v>
      </c>
      <c r="AU63" s="30">
        <f t="shared" si="130"/>
        <v>2135.2826038919538</v>
      </c>
      <c r="AV63" s="30">
        <f t="shared" si="130"/>
        <v>1680.7942793560142</v>
      </c>
      <c r="AW63" s="30">
        <f t="shared" si="130"/>
        <v>1497.7290881541617</v>
      </c>
      <c r="AX63" s="30">
        <f t="shared" si="130"/>
        <v>1552.5991446830953</v>
      </c>
      <c r="AY63" s="30">
        <f t="shared" si="130"/>
        <v>1614.004422957348</v>
      </c>
      <c r="AZ63" s="30">
        <f t="shared" si="130"/>
        <v>1284.9159429126516</v>
      </c>
      <c r="BA63" s="30">
        <f t="shared" si="130"/>
        <v>1159.5916058090502</v>
      </c>
      <c r="BB63" s="30">
        <f t="shared" si="130"/>
        <v>1128.7954260534309</v>
      </c>
      <c r="BC63" s="30">
        <f t="shared" si="130"/>
        <v>1418.7677634259328</v>
      </c>
      <c r="BD63" s="30">
        <f t="shared" si="130"/>
        <v>1729.7725855791393</v>
      </c>
      <c r="BE63" s="30">
        <f t="shared" si="130"/>
        <v>2234.2842241138947</v>
      </c>
      <c r="BF63" s="30">
        <f t="shared" si="130"/>
        <v>1787.4119263847335</v>
      </c>
      <c r="BG63" s="30">
        <f t="shared" si="130"/>
        <v>2135.2826038919538</v>
      </c>
      <c r="BH63" s="30">
        <f t="shared" si="130"/>
        <v>1680.7942793560142</v>
      </c>
      <c r="BI63" s="30">
        <f t="shared" si="130"/>
        <v>1497.7290881541617</v>
      </c>
      <c r="BJ63" s="30">
        <f t="shared" si="130"/>
        <v>1552.5991446830953</v>
      </c>
      <c r="BK63" s="30">
        <f t="shared" si="130"/>
        <v>1614.004422957348</v>
      </c>
      <c r="BL63" s="30">
        <f t="shared" si="130"/>
        <v>1284.9159429126516</v>
      </c>
      <c r="BM63" s="30">
        <f t="shared" si="130"/>
        <v>1159.5916058090502</v>
      </c>
      <c r="BN63" s="30">
        <f t="shared" si="130"/>
        <v>1128.7954260534309</v>
      </c>
      <c r="BO63" s="30">
        <f t="shared" si="130"/>
        <v>1418.7677634259328</v>
      </c>
      <c r="BP63" s="30">
        <f t="shared" si="130"/>
        <v>1729.7725855791393</v>
      </c>
      <c r="BQ63" s="30">
        <f t="shared" si="127"/>
        <v>2234.2842241138947</v>
      </c>
      <c r="BR63" s="30">
        <f t="shared" si="127"/>
        <v>1787.4119263847335</v>
      </c>
      <c r="BS63" s="30">
        <f t="shared" si="127"/>
        <v>2135.2826038919538</v>
      </c>
      <c r="BT63" s="30">
        <f t="shared" si="127"/>
        <v>1680.7942793560142</v>
      </c>
      <c r="BU63" s="30">
        <f t="shared" si="127"/>
        <v>1497.7290881541617</v>
      </c>
      <c r="BV63" s="30">
        <f t="shared" si="127"/>
        <v>1552.5991446830953</v>
      </c>
      <c r="BW63" s="30">
        <f t="shared" si="127"/>
        <v>1614.004422957348</v>
      </c>
      <c r="BX63" s="30">
        <f t="shared" si="127"/>
        <v>1284.9159429126516</v>
      </c>
      <c r="BY63" s="30">
        <f t="shared" si="127"/>
        <v>1159.5916058090502</v>
      </c>
      <c r="BZ63" s="30">
        <f t="shared" si="127"/>
        <v>1128.7954260534309</v>
      </c>
      <c r="CA63" s="30">
        <f t="shared" si="127"/>
        <v>1418.7677634259328</v>
      </c>
      <c r="CB63" s="30">
        <f t="shared" si="127"/>
        <v>1729.7725855791393</v>
      </c>
      <c r="CC63" s="30">
        <f t="shared" si="127"/>
        <v>2234.2842241138947</v>
      </c>
      <c r="CD63" s="30">
        <f t="shared" si="127"/>
        <v>1787.4119263847335</v>
      </c>
      <c r="CE63" s="30">
        <f t="shared" si="127"/>
        <v>2135.2826038919538</v>
      </c>
      <c r="CF63" s="30">
        <f t="shared" si="127"/>
        <v>1680.7942793560142</v>
      </c>
      <c r="CG63" s="30">
        <f t="shared" si="127"/>
        <v>1497.7290881541617</v>
      </c>
      <c r="CH63" s="34">
        <f t="shared" si="127"/>
        <v>1552.5991446830953</v>
      </c>
    </row>
    <row r="64" spans="1:86" ht="15.6" x14ac:dyDescent="0.3">
      <c r="A64" s="645"/>
      <c r="B64" s="14" t="str">
        <f t="shared" si="125"/>
        <v>Heating</v>
      </c>
      <c r="C64" s="30">
        <f t="shared" si="128"/>
        <v>0</v>
      </c>
      <c r="D64" s="30">
        <f t="shared" si="129"/>
        <v>0</v>
      </c>
      <c r="E64" s="30">
        <f t="shared" si="130"/>
        <v>0</v>
      </c>
      <c r="F64" s="30">
        <f t="shared" si="130"/>
        <v>0</v>
      </c>
      <c r="G64" s="30">
        <f t="shared" si="130"/>
        <v>0</v>
      </c>
      <c r="H64" s="30">
        <f t="shared" si="130"/>
        <v>0</v>
      </c>
      <c r="I64" s="30">
        <f t="shared" si="130"/>
        <v>0</v>
      </c>
      <c r="J64" s="30">
        <f t="shared" si="130"/>
        <v>0</v>
      </c>
      <c r="K64" s="30">
        <f t="shared" si="130"/>
        <v>0</v>
      </c>
      <c r="L64" s="30">
        <f t="shared" si="130"/>
        <v>0</v>
      </c>
      <c r="M64" s="30">
        <f t="shared" si="130"/>
        <v>0</v>
      </c>
      <c r="N64" s="30">
        <f t="shared" si="130"/>
        <v>0</v>
      </c>
      <c r="O64" s="30">
        <f t="shared" si="130"/>
        <v>0</v>
      </c>
      <c r="P64" s="30">
        <f t="shared" si="130"/>
        <v>0</v>
      </c>
      <c r="Q64" s="30">
        <f t="shared" si="130"/>
        <v>0</v>
      </c>
      <c r="R64" s="30">
        <f t="shared" si="130"/>
        <v>0</v>
      </c>
      <c r="S64" s="30">
        <f t="shared" si="130"/>
        <v>0</v>
      </c>
      <c r="T64" s="30">
        <f t="shared" si="130"/>
        <v>0</v>
      </c>
      <c r="U64" s="30">
        <f t="shared" si="130"/>
        <v>0</v>
      </c>
      <c r="V64" s="30">
        <f t="shared" si="130"/>
        <v>0</v>
      </c>
      <c r="W64" s="30">
        <f t="shared" si="130"/>
        <v>0</v>
      </c>
      <c r="X64" s="30">
        <f t="shared" si="130"/>
        <v>0</v>
      </c>
      <c r="Y64" s="30">
        <f t="shared" si="130"/>
        <v>0</v>
      </c>
      <c r="Z64" s="30">
        <f t="shared" si="130"/>
        <v>0</v>
      </c>
      <c r="AA64" s="30">
        <f t="shared" si="130"/>
        <v>0</v>
      </c>
      <c r="AB64" s="30">
        <f t="shared" si="130"/>
        <v>0</v>
      </c>
      <c r="AC64" s="30">
        <f t="shared" si="130"/>
        <v>0</v>
      </c>
      <c r="AD64" s="30">
        <f t="shared" si="130"/>
        <v>0</v>
      </c>
      <c r="AE64" s="30">
        <f t="shared" si="130"/>
        <v>0</v>
      </c>
      <c r="AF64" s="30">
        <f t="shared" si="130"/>
        <v>0</v>
      </c>
      <c r="AG64" s="30">
        <f t="shared" si="130"/>
        <v>0</v>
      </c>
      <c r="AH64" s="30">
        <f t="shared" si="130"/>
        <v>0</v>
      </c>
      <c r="AI64" s="30">
        <f t="shared" si="130"/>
        <v>0</v>
      </c>
      <c r="AJ64" s="30">
        <f t="shared" si="130"/>
        <v>0</v>
      </c>
      <c r="AK64" s="30">
        <f t="shared" si="130"/>
        <v>0</v>
      </c>
      <c r="AL64" s="30">
        <f t="shared" si="130"/>
        <v>0</v>
      </c>
      <c r="AM64" s="30">
        <f t="shared" si="130"/>
        <v>0</v>
      </c>
      <c r="AN64" s="30">
        <f t="shared" si="130"/>
        <v>0</v>
      </c>
      <c r="AO64" s="30">
        <f t="shared" si="130"/>
        <v>0</v>
      </c>
      <c r="AP64" s="30">
        <f t="shared" si="130"/>
        <v>0</v>
      </c>
      <c r="AQ64" s="30">
        <f t="shared" si="130"/>
        <v>0</v>
      </c>
      <c r="AR64" s="30">
        <f t="shared" si="130"/>
        <v>0</v>
      </c>
      <c r="AS64" s="30">
        <f t="shared" si="130"/>
        <v>0</v>
      </c>
      <c r="AT64" s="30">
        <f t="shared" si="130"/>
        <v>0</v>
      </c>
      <c r="AU64" s="30">
        <f t="shared" si="130"/>
        <v>0</v>
      </c>
      <c r="AV64" s="30">
        <f t="shared" si="130"/>
        <v>0</v>
      </c>
      <c r="AW64" s="30">
        <f t="shared" si="130"/>
        <v>0</v>
      </c>
      <c r="AX64" s="30">
        <f t="shared" si="130"/>
        <v>0</v>
      </c>
      <c r="AY64" s="30">
        <f t="shared" si="130"/>
        <v>0</v>
      </c>
      <c r="AZ64" s="30">
        <f t="shared" si="130"/>
        <v>0</v>
      </c>
      <c r="BA64" s="30">
        <f t="shared" si="130"/>
        <v>0</v>
      </c>
      <c r="BB64" s="30">
        <f t="shared" si="130"/>
        <v>0</v>
      </c>
      <c r="BC64" s="30">
        <f t="shared" si="130"/>
        <v>0</v>
      </c>
      <c r="BD64" s="30">
        <f t="shared" si="130"/>
        <v>0</v>
      </c>
      <c r="BE64" s="30">
        <f t="shared" si="130"/>
        <v>0</v>
      </c>
      <c r="BF64" s="30">
        <f t="shared" si="130"/>
        <v>0</v>
      </c>
      <c r="BG64" s="30">
        <f t="shared" si="130"/>
        <v>0</v>
      </c>
      <c r="BH64" s="30">
        <f t="shared" si="130"/>
        <v>0</v>
      </c>
      <c r="BI64" s="30">
        <f t="shared" si="130"/>
        <v>0</v>
      </c>
      <c r="BJ64" s="30">
        <f t="shared" si="130"/>
        <v>0</v>
      </c>
      <c r="BK64" s="30">
        <f t="shared" si="130"/>
        <v>0</v>
      </c>
      <c r="BL64" s="30">
        <f t="shared" si="130"/>
        <v>0</v>
      </c>
      <c r="BM64" s="30">
        <f t="shared" si="130"/>
        <v>0</v>
      </c>
      <c r="BN64" s="30">
        <f t="shared" si="130"/>
        <v>0</v>
      </c>
      <c r="BO64" s="30">
        <f t="shared" si="130"/>
        <v>0</v>
      </c>
      <c r="BP64" s="30">
        <f t="shared" ref="BP64:CH67" si="131">IF(BP28=0,0,((BP10*0.5)+BO28-BP46)*BP83*BP$93*BP$2)</f>
        <v>0</v>
      </c>
      <c r="BQ64" s="30">
        <f t="shared" si="131"/>
        <v>0</v>
      </c>
      <c r="BR64" s="30">
        <f t="shared" si="131"/>
        <v>0</v>
      </c>
      <c r="BS64" s="30">
        <f t="shared" si="131"/>
        <v>0</v>
      </c>
      <c r="BT64" s="30">
        <f t="shared" si="131"/>
        <v>0</v>
      </c>
      <c r="BU64" s="30">
        <f t="shared" si="131"/>
        <v>0</v>
      </c>
      <c r="BV64" s="30">
        <f t="shared" si="131"/>
        <v>0</v>
      </c>
      <c r="BW64" s="30">
        <f t="shared" si="131"/>
        <v>0</v>
      </c>
      <c r="BX64" s="30">
        <f t="shared" si="131"/>
        <v>0</v>
      </c>
      <c r="BY64" s="30">
        <f t="shared" si="131"/>
        <v>0</v>
      </c>
      <c r="BZ64" s="30">
        <f t="shared" si="131"/>
        <v>0</v>
      </c>
      <c r="CA64" s="30">
        <f t="shared" si="131"/>
        <v>0</v>
      </c>
      <c r="CB64" s="30">
        <f t="shared" si="131"/>
        <v>0</v>
      </c>
      <c r="CC64" s="30">
        <f t="shared" si="131"/>
        <v>0</v>
      </c>
      <c r="CD64" s="30">
        <f t="shared" si="131"/>
        <v>0</v>
      </c>
      <c r="CE64" s="30">
        <f t="shared" si="131"/>
        <v>0</v>
      </c>
      <c r="CF64" s="30">
        <f t="shared" si="131"/>
        <v>0</v>
      </c>
      <c r="CG64" s="30">
        <f t="shared" si="131"/>
        <v>0</v>
      </c>
      <c r="CH64" s="34">
        <f t="shared" si="131"/>
        <v>0</v>
      </c>
    </row>
    <row r="65" spans="1:88" ht="15.6" x14ac:dyDescent="0.3">
      <c r="A65" s="645"/>
      <c r="B65" s="14" t="str">
        <f t="shared" si="125"/>
        <v>HVAC</v>
      </c>
      <c r="C65" s="30">
        <f t="shared" si="128"/>
        <v>0</v>
      </c>
      <c r="D65" s="30">
        <f t="shared" si="129"/>
        <v>0</v>
      </c>
      <c r="E65" s="30">
        <f t="shared" ref="E65:BP68" si="132">IF(E29=0,0,((E11*0.5)+D29-E47)*E84*E$93*E$2)</f>
        <v>7.9325938185893747</v>
      </c>
      <c r="F65" s="30">
        <f t="shared" si="132"/>
        <v>206.24785435783124</v>
      </c>
      <c r="G65" s="30">
        <f t="shared" si="132"/>
        <v>458.34206739251755</v>
      </c>
      <c r="H65" s="30">
        <f t="shared" si="132"/>
        <v>1641.4752437791487</v>
      </c>
      <c r="I65" s="30">
        <f t="shared" si="132"/>
        <v>2215.6062562926468</v>
      </c>
      <c r="J65" s="30">
        <f t="shared" si="132"/>
        <v>2075.3471055665045</v>
      </c>
      <c r="K65" s="30">
        <f t="shared" si="132"/>
        <v>918.932102184624</v>
      </c>
      <c r="L65" s="30">
        <f t="shared" si="132"/>
        <v>680.37557267373484</v>
      </c>
      <c r="M65" s="30">
        <f t="shared" si="132"/>
        <v>2438.4191818336471</v>
      </c>
      <c r="N65" s="30">
        <f t="shared" si="132"/>
        <v>14275.918038376418</v>
      </c>
      <c r="O65" s="30">
        <f t="shared" si="132"/>
        <v>22997.431361500814</v>
      </c>
      <c r="P65" s="30">
        <f t="shared" si="132"/>
        <v>19995.976765585037</v>
      </c>
      <c r="Q65" s="30">
        <f t="shared" si="132"/>
        <v>16340.721191743949</v>
      </c>
      <c r="R65" s="30">
        <f t="shared" si="132"/>
        <v>9578.5569629484089</v>
      </c>
      <c r="S65" s="30">
        <f t="shared" si="132"/>
        <v>10812.939909228475</v>
      </c>
      <c r="T65" s="30">
        <f t="shared" si="132"/>
        <v>38382.947453179928</v>
      </c>
      <c r="U65" s="30">
        <f t="shared" si="132"/>
        <v>51675.278108112863</v>
      </c>
      <c r="V65" s="30">
        <f t="shared" si="132"/>
        <v>48280.314217876541</v>
      </c>
      <c r="W65" s="30">
        <f t="shared" si="132"/>
        <v>20907.94316550139</v>
      </c>
      <c r="X65" s="30">
        <f t="shared" si="132"/>
        <v>8928.0566215460076</v>
      </c>
      <c r="Y65" s="30">
        <f t="shared" si="132"/>
        <v>14970.174589795006</v>
      </c>
      <c r="Z65" s="30">
        <f t="shared" si="132"/>
        <v>23436.287461121534</v>
      </c>
      <c r="AA65" s="30">
        <f t="shared" si="132"/>
        <v>22997.431361500814</v>
      </c>
      <c r="AB65" s="30">
        <f t="shared" si="132"/>
        <v>19995.976765585037</v>
      </c>
      <c r="AC65" s="30">
        <f t="shared" si="132"/>
        <v>16340.721191743949</v>
      </c>
      <c r="AD65" s="30">
        <f t="shared" si="132"/>
        <v>9578.5569629484089</v>
      </c>
      <c r="AE65" s="30">
        <f t="shared" si="132"/>
        <v>10812.939909228475</v>
      </c>
      <c r="AF65" s="30">
        <f t="shared" si="132"/>
        <v>38382.947453179928</v>
      </c>
      <c r="AG65" s="30">
        <f t="shared" si="132"/>
        <v>51675.278108112863</v>
      </c>
      <c r="AH65" s="30">
        <f t="shared" si="132"/>
        <v>48280.314217876541</v>
      </c>
      <c r="AI65" s="30">
        <f t="shared" si="132"/>
        <v>20907.94316550139</v>
      </c>
      <c r="AJ65" s="30">
        <f t="shared" si="132"/>
        <v>8928.0566215460076</v>
      </c>
      <c r="AK65" s="30">
        <f t="shared" si="132"/>
        <v>14970.174589795006</v>
      </c>
      <c r="AL65" s="30">
        <f t="shared" si="132"/>
        <v>23436.287461121534</v>
      </c>
      <c r="AM65" s="30">
        <f t="shared" si="132"/>
        <v>22997.431361500814</v>
      </c>
      <c r="AN65" s="30">
        <f t="shared" si="132"/>
        <v>19995.976765585037</v>
      </c>
      <c r="AO65" s="30">
        <f t="shared" si="132"/>
        <v>16340.721191743949</v>
      </c>
      <c r="AP65" s="30">
        <f t="shared" si="132"/>
        <v>9578.5569629484089</v>
      </c>
      <c r="AQ65" s="30">
        <f t="shared" si="132"/>
        <v>10812.939909228475</v>
      </c>
      <c r="AR65" s="30">
        <f t="shared" si="132"/>
        <v>38382.947453179928</v>
      </c>
      <c r="AS65" s="30">
        <f t="shared" si="132"/>
        <v>51675.278108112863</v>
      </c>
      <c r="AT65" s="30">
        <f t="shared" si="132"/>
        <v>48280.314217876541</v>
      </c>
      <c r="AU65" s="30">
        <f t="shared" si="132"/>
        <v>20907.94316550139</v>
      </c>
      <c r="AV65" s="30">
        <f t="shared" si="132"/>
        <v>8928.0566215460076</v>
      </c>
      <c r="AW65" s="30">
        <f t="shared" si="132"/>
        <v>14970.174589795006</v>
      </c>
      <c r="AX65" s="30">
        <f t="shared" si="132"/>
        <v>23436.287461121534</v>
      </c>
      <c r="AY65" s="30">
        <f t="shared" si="132"/>
        <v>22997.431361500814</v>
      </c>
      <c r="AZ65" s="30">
        <f t="shared" si="132"/>
        <v>19995.976765585037</v>
      </c>
      <c r="BA65" s="30">
        <f t="shared" si="132"/>
        <v>16340.721191743949</v>
      </c>
      <c r="BB65" s="30">
        <f t="shared" si="132"/>
        <v>9578.5569629484089</v>
      </c>
      <c r="BC65" s="30">
        <f t="shared" si="132"/>
        <v>10812.939909228475</v>
      </c>
      <c r="BD65" s="30">
        <f t="shared" si="132"/>
        <v>38382.947453179928</v>
      </c>
      <c r="BE65" s="30">
        <f t="shared" si="132"/>
        <v>51675.278108112863</v>
      </c>
      <c r="BF65" s="30">
        <f t="shared" si="132"/>
        <v>48280.314217876541</v>
      </c>
      <c r="BG65" s="30">
        <f t="shared" si="132"/>
        <v>20907.94316550139</v>
      </c>
      <c r="BH65" s="30">
        <f t="shared" si="132"/>
        <v>8928.0566215460076</v>
      </c>
      <c r="BI65" s="30">
        <f t="shared" si="132"/>
        <v>14970.174589795006</v>
      </c>
      <c r="BJ65" s="30">
        <f t="shared" si="132"/>
        <v>23436.287461121534</v>
      </c>
      <c r="BK65" s="30">
        <f t="shared" si="132"/>
        <v>22997.431361500814</v>
      </c>
      <c r="BL65" s="30">
        <f t="shared" si="132"/>
        <v>19995.976765585037</v>
      </c>
      <c r="BM65" s="30">
        <f t="shared" si="132"/>
        <v>16340.721191743949</v>
      </c>
      <c r="BN65" s="30">
        <f t="shared" si="132"/>
        <v>9578.5569629484089</v>
      </c>
      <c r="BO65" s="30">
        <f t="shared" si="132"/>
        <v>10812.939909228475</v>
      </c>
      <c r="BP65" s="30">
        <f t="shared" si="132"/>
        <v>38382.947453179928</v>
      </c>
      <c r="BQ65" s="30">
        <f t="shared" si="131"/>
        <v>51675.278108112863</v>
      </c>
      <c r="BR65" s="30">
        <f t="shared" si="131"/>
        <v>48280.314217876541</v>
      </c>
      <c r="BS65" s="30">
        <f t="shared" si="131"/>
        <v>20907.94316550139</v>
      </c>
      <c r="BT65" s="30">
        <f t="shared" si="131"/>
        <v>8928.0566215460076</v>
      </c>
      <c r="BU65" s="30">
        <f t="shared" si="131"/>
        <v>14970.174589795006</v>
      </c>
      <c r="BV65" s="30">
        <f t="shared" si="131"/>
        <v>23436.287461121534</v>
      </c>
      <c r="BW65" s="30">
        <f t="shared" si="131"/>
        <v>22997.431361500814</v>
      </c>
      <c r="BX65" s="30">
        <f t="shared" si="131"/>
        <v>19995.976765585037</v>
      </c>
      <c r="BY65" s="30">
        <f t="shared" si="131"/>
        <v>16340.721191743949</v>
      </c>
      <c r="BZ65" s="30">
        <f t="shared" si="131"/>
        <v>9578.5569629484089</v>
      </c>
      <c r="CA65" s="30">
        <f t="shared" si="131"/>
        <v>10812.939909228475</v>
      </c>
      <c r="CB65" s="30">
        <f t="shared" si="131"/>
        <v>38382.947453179928</v>
      </c>
      <c r="CC65" s="30">
        <f t="shared" si="131"/>
        <v>51675.278108112863</v>
      </c>
      <c r="CD65" s="30">
        <f t="shared" si="131"/>
        <v>48280.314217876541</v>
      </c>
      <c r="CE65" s="30">
        <f t="shared" si="131"/>
        <v>20907.94316550139</v>
      </c>
      <c r="CF65" s="30">
        <f t="shared" si="131"/>
        <v>8928.0566215460076</v>
      </c>
      <c r="CG65" s="30">
        <f t="shared" si="131"/>
        <v>14970.174589795006</v>
      </c>
      <c r="CH65" s="34">
        <f t="shared" si="131"/>
        <v>23436.287461121534</v>
      </c>
    </row>
    <row r="66" spans="1:88" ht="15.6" x14ac:dyDescent="0.3">
      <c r="A66" s="645"/>
      <c r="B66" s="14" t="str">
        <f t="shared" si="125"/>
        <v>Lighting</v>
      </c>
      <c r="C66" s="30">
        <f t="shared" si="128"/>
        <v>1670.7509194698134</v>
      </c>
      <c r="D66" s="30">
        <f t="shared" si="129"/>
        <v>4301.5635893248918</v>
      </c>
      <c r="E66" s="30">
        <f t="shared" si="132"/>
        <v>8677.9755039985303</v>
      </c>
      <c r="F66" s="30">
        <f t="shared" si="132"/>
        <v>16875.505260282462</v>
      </c>
      <c r="G66" s="30">
        <f t="shared" si="132"/>
        <v>33472.046501593228</v>
      </c>
      <c r="H66" s="30">
        <f t="shared" si="132"/>
        <v>50170.828267456272</v>
      </c>
      <c r="I66" s="30">
        <f t="shared" si="132"/>
        <v>78776.931535266063</v>
      </c>
      <c r="J66" s="30">
        <f t="shared" si="132"/>
        <v>73841.109881324839</v>
      </c>
      <c r="K66" s="30">
        <f t="shared" si="132"/>
        <v>87463.47959083716</v>
      </c>
      <c r="L66" s="30">
        <f t="shared" si="132"/>
        <v>74394.406718770086</v>
      </c>
      <c r="M66" s="30">
        <f t="shared" si="132"/>
        <v>70340.044257099376</v>
      </c>
      <c r="N66" s="30">
        <f t="shared" si="132"/>
        <v>95470.854790317142</v>
      </c>
      <c r="O66" s="30">
        <f t="shared" si="132"/>
        <v>120429.84997045452</v>
      </c>
      <c r="P66" s="30">
        <f t="shared" si="132"/>
        <v>95636.388558221515</v>
      </c>
      <c r="Q66" s="30">
        <f t="shared" si="132"/>
        <v>108646.52198883472</v>
      </c>
      <c r="R66" s="30">
        <f t="shared" si="132"/>
        <v>107433.61147860807</v>
      </c>
      <c r="S66" s="30">
        <f t="shared" si="132"/>
        <v>138437.94271014084</v>
      </c>
      <c r="T66" s="30">
        <f t="shared" si="132"/>
        <v>165000.72978727656</v>
      </c>
      <c r="U66" s="30">
        <f t="shared" si="132"/>
        <v>209964.02340687052</v>
      </c>
      <c r="V66" s="30">
        <f t="shared" si="132"/>
        <v>168228.76295379174</v>
      </c>
      <c r="W66" s="30">
        <f t="shared" si="132"/>
        <v>177605.11892630649</v>
      </c>
      <c r="X66" s="30">
        <f t="shared" si="132"/>
        <v>133318.22402352802</v>
      </c>
      <c r="Y66" s="30">
        <f t="shared" si="132"/>
        <v>111584.47201340986</v>
      </c>
      <c r="Z66" s="30">
        <f t="shared" si="132"/>
        <v>114411.62338052505</v>
      </c>
      <c r="AA66" s="30">
        <f t="shared" si="132"/>
        <v>120429.84997045452</v>
      </c>
      <c r="AB66" s="30">
        <f t="shared" si="132"/>
        <v>95636.388558221515</v>
      </c>
      <c r="AC66" s="30">
        <f t="shared" si="132"/>
        <v>108646.52198883472</v>
      </c>
      <c r="AD66" s="30">
        <f t="shared" si="132"/>
        <v>107433.61147860807</v>
      </c>
      <c r="AE66" s="30">
        <f t="shared" si="132"/>
        <v>138437.94271014084</v>
      </c>
      <c r="AF66" s="30">
        <f t="shared" si="132"/>
        <v>165000.72978727656</v>
      </c>
      <c r="AG66" s="30">
        <f t="shared" si="132"/>
        <v>209964.02340687052</v>
      </c>
      <c r="AH66" s="30">
        <f t="shared" si="132"/>
        <v>168228.76295379174</v>
      </c>
      <c r="AI66" s="30">
        <f t="shared" si="132"/>
        <v>177605.11892630649</v>
      </c>
      <c r="AJ66" s="30">
        <f t="shared" si="132"/>
        <v>133318.22402352802</v>
      </c>
      <c r="AK66" s="30">
        <f t="shared" si="132"/>
        <v>111584.47201340986</v>
      </c>
      <c r="AL66" s="30">
        <f t="shared" si="132"/>
        <v>114411.62338052505</v>
      </c>
      <c r="AM66" s="30">
        <f t="shared" si="132"/>
        <v>120429.84997045452</v>
      </c>
      <c r="AN66" s="30">
        <f t="shared" si="132"/>
        <v>95636.388558221515</v>
      </c>
      <c r="AO66" s="30">
        <f t="shared" si="132"/>
        <v>108646.52198883472</v>
      </c>
      <c r="AP66" s="30">
        <f t="shared" si="132"/>
        <v>107433.61147860807</v>
      </c>
      <c r="AQ66" s="30">
        <f t="shared" si="132"/>
        <v>138437.94271014084</v>
      </c>
      <c r="AR66" s="30">
        <f t="shared" si="132"/>
        <v>165000.72978727656</v>
      </c>
      <c r="AS66" s="30">
        <f t="shared" si="132"/>
        <v>209964.02340687052</v>
      </c>
      <c r="AT66" s="30">
        <f t="shared" si="132"/>
        <v>168228.76295379174</v>
      </c>
      <c r="AU66" s="30">
        <f t="shared" si="132"/>
        <v>177605.11892630649</v>
      </c>
      <c r="AV66" s="30">
        <f t="shared" si="132"/>
        <v>133318.22402352802</v>
      </c>
      <c r="AW66" s="30">
        <f t="shared" si="132"/>
        <v>111584.47201340986</v>
      </c>
      <c r="AX66" s="30">
        <f t="shared" si="132"/>
        <v>114411.62338052505</v>
      </c>
      <c r="AY66" s="30">
        <f t="shared" si="132"/>
        <v>120429.84997045452</v>
      </c>
      <c r="AZ66" s="30">
        <f t="shared" si="132"/>
        <v>95636.388558221515</v>
      </c>
      <c r="BA66" s="30">
        <f t="shared" si="132"/>
        <v>108646.52198883472</v>
      </c>
      <c r="BB66" s="30">
        <f t="shared" si="132"/>
        <v>107433.61147860807</v>
      </c>
      <c r="BC66" s="30">
        <f t="shared" si="132"/>
        <v>138437.94271014084</v>
      </c>
      <c r="BD66" s="30">
        <f t="shared" si="132"/>
        <v>165000.72978727656</v>
      </c>
      <c r="BE66" s="30">
        <f t="shared" si="132"/>
        <v>209964.02340687052</v>
      </c>
      <c r="BF66" s="30">
        <f t="shared" si="132"/>
        <v>168228.76295379174</v>
      </c>
      <c r="BG66" s="30">
        <f t="shared" si="132"/>
        <v>177605.11892630649</v>
      </c>
      <c r="BH66" s="30">
        <f t="shared" si="132"/>
        <v>133318.22402352802</v>
      </c>
      <c r="BI66" s="30">
        <f t="shared" si="132"/>
        <v>111584.47201340986</v>
      </c>
      <c r="BJ66" s="30">
        <f t="shared" si="132"/>
        <v>114411.62338052505</v>
      </c>
      <c r="BK66" s="30">
        <f t="shared" si="132"/>
        <v>120429.84997045452</v>
      </c>
      <c r="BL66" s="30">
        <f t="shared" si="132"/>
        <v>95636.388558221515</v>
      </c>
      <c r="BM66" s="30">
        <f t="shared" si="132"/>
        <v>108646.52198883472</v>
      </c>
      <c r="BN66" s="30">
        <f t="shared" si="132"/>
        <v>107433.61147860807</v>
      </c>
      <c r="BO66" s="30">
        <f t="shared" si="132"/>
        <v>138437.94271014084</v>
      </c>
      <c r="BP66" s="30">
        <f t="shared" si="132"/>
        <v>165000.72978727656</v>
      </c>
      <c r="BQ66" s="30">
        <f t="shared" si="131"/>
        <v>209964.02340687052</v>
      </c>
      <c r="BR66" s="30">
        <f t="shared" si="131"/>
        <v>168228.76295379174</v>
      </c>
      <c r="BS66" s="30">
        <f t="shared" si="131"/>
        <v>177605.11892630649</v>
      </c>
      <c r="BT66" s="30">
        <f t="shared" si="131"/>
        <v>133318.22402352802</v>
      </c>
      <c r="BU66" s="30">
        <f t="shared" si="131"/>
        <v>111584.47201340986</v>
      </c>
      <c r="BV66" s="30">
        <f t="shared" si="131"/>
        <v>114411.62338052505</v>
      </c>
      <c r="BW66" s="30">
        <f t="shared" si="131"/>
        <v>120429.84997045452</v>
      </c>
      <c r="BX66" s="30">
        <f t="shared" si="131"/>
        <v>95636.388558221515</v>
      </c>
      <c r="BY66" s="30">
        <f t="shared" si="131"/>
        <v>108646.52198883472</v>
      </c>
      <c r="BZ66" s="30">
        <f t="shared" si="131"/>
        <v>107433.61147860807</v>
      </c>
      <c r="CA66" s="30">
        <f t="shared" si="131"/>
        <v>138437.94271014084</v>
      </c>
      <c r="CB66" s="30">
        <f t="shared" si="131"/>
        <v>165000.72978727656</v>
      </c>
      <c r="CC66" s="30">
        <f t="shared" si="131"/>
        <v>209964.02340687052</v>
      </c>
      <c r="CD66" s="30">
        <f t="shared" si="131"/>
        <v>168228.76295379174</v>
      </c>
      <c r="CE66" s="30">
        <f t="shared" si="131"/>
        <v>177605.11892630649</v>
      </c>
      <c r="CF66" s="30">
        <f t="shared" si="131"/>
        <v>133318.22402352802</v>
      </c>
      <c r="CG66" s="30">
        <f t="shared" si="131"/>
        <v>111584.47201340986</v>
      </c>
      <c r="CH66" s="34">
        <f t="shared" si="131"/>
        <v>114411.62338052505</v>
      </c>
    </row>
    <row r="67" spans="1:88" ht="15.6" x14ac:dyDescent="0.3">
      <c r="A67" s="645"/>
      <c r="B67" s="14" t="str">
        <f t="shared" si="125"/>
        <v>Miscellaneous</v>
      </c>
      <c r="C67" s="30">
        <f t="shared" si="128"/>
        <v>0</v>
      </c>
      <c r="D67" s="30">
        <f t="shared" si="129"/>
        <v>0</v>
      </c>
      <c r="E67" s="30">
        <f t="shared" si="132"/>
        <v>0</v>
      </c>
      <c r="F67" s="30">
        <f t="shared" si="132"/>
        <v>0</v>
      </c>
      <c r="G67" s="30">
        <f t="shared" si="132"/>
        <v>0</v>
      </c>
      <c r="H67" s="30">
        <f t="shared" si="132"/>
        <v>0</v>
      </c>
      <c r="I67" s="30">
        <f t="shared" si="132"/>
        <v>226.89194457093276</v>
      </c>
      <c r="J67" s="30">
        <f t="shared" si="132"/>
        <v>454.32347212042868</v>
      </c>
      <c r="K67" s="30">
        <f t="shared" si="132"/>
        <v>445.22070727206756</v>
      </c>
      <c r="L67" s="30">
        <f t="shared" si="132"/>
        <v>298.77859653366556</v>
      </c>
      <c r="M67" s="30">
        <f t="shared" si="132"/>
        <v>430.00868218467002</v>
      </c>
      <c r="N67" s="30">
        <f t="shared" si="132"/>
        <v>543.47272862665386</v>
      </c>
      <c r="O67" s="30">
        <f t="shared" si="132"/>
        <v>513.35708778105288</v>
      </c>
      <c r="P67" s="30">
        <f t="shared" si="132"/>
        <v>482.6565092773472</v>
      </c>
      <c r="Q67" s="30">
        <f t="shared" si="132"/>
        <v>559.56786631371335</v>
      </c>
      <c r="R67" s="30">
        <f t="shared" si="132"/>
        <v>524.91090413099596</v>
      </c>
      <c r="S67" s="30">
        <f t="shared" si="132"/>
        <v>587.39940786458203</v>
      </c>
      <c r="T67" s="30">
        <f t="shared" si="132"/>
        <v>838.6406207482986</v>
      </c>
      <c r="U67" s="30">
        <f t="shared" si="132"/>
        <v>860.16022396867083</v>
      </c>
      <c r="V67" s="30">
        <f t="shared" si="132"/>
        <v>861.18301879853641</v>
      </c>
      <c r="W67" s="30">
        <f t="shared" si="132"/>
        <v>843.92847001870371</v>
      </c>
      <c r="X67" s="30">
        <f t="shared" si="132"/>
        <v>566.34329834283358</v>
      </c>
      <c r="Y67" s="30">
        <f t="shared" si="132"/>
        <v>563.00166907528535</v>
      </c>
      <c r="Z67" s="30">
        <f t="shared" si="132"/>
        <v>543.47272862665386</v>
      </c>
      <c r="AA67" s="30">
        <f t="shared" si="132"/>
        <v>513.35708778105288</v>
      </c>
      <c r="AB67" s="30">
        <f t="shared" si="132"/>
        <v>482.6565092773472</v>
      </c>
      <c r="AC67" s="30">
        <f t="shared" si="132"/>
        <v>559.56786631371335</v>
      </c>
      <c r="AD67" s="30">
        <f t="shared" si="132"/>
        <v>524.91090413099596</v>
      </c>
      <c r="AE67" s="30">
        <f t="shared" si="132"/>
        <v>587.39940786458203</v>
      </c>
      <c r="AF67" s="30">
        <f t="shared" si="132"/>
        <v>838.6406207482986</v>
      </c>
      <c r="AG67" s="30">
        <f t="shared" si="132"/>
        <v>860.16022396867083</v>
      </c>
      <c r="AH67" s="30">
        <f t="shared" si="132"/>
        <v>861.18301879853641</v>
      </c>
      <c r="AI67" s="30">
        <f t="shared" si="132"/>
        <v>843.92847001870371</v>
      </c>
      <c r="AJ67" s="30">
        <f t="shared" si="132"/>
        <v>566.34329834283358</v>
      </c>
      <c r="AK67" s="30">
        <f t="shared" si="132"/>
        <v>563.00166907528535</v>
      </c>
      <c r="AL67" s="30">
        <f t="shared" si="132"/>
        <v>543.47272862665386</v>
      </c>
      <c r="AM67" s="30">
        <f t="shared" si="132"/>
        <v>513.35708778105288</v>
      </c>
      <c r="AN67" s="30">
        <f t="shared" si="132"/>
        <v>482.6565092773472</v>
      </c>
      <c r="AO67" s="30">
        <f t="shared" si="132"/>
        <v>559.56786631371335</v>
      </c>
      <c r="AP67" s="30">
        <f t="shared" si="132"/>
        <v>524.91090413099596</v>
      </c>
      <c r="AQ67" s="30">
        <f t="shared" si="132"/>
        <v>587.39940786458203</v>
      </c>
      <c r="AR67" s="30">
        <f t="shared" si="132"/>
        <v>838.6406207482986</v>
      </c>
      <c r="AS67" s="30">
        <f t="shared" si="132"/>
        <v>860.16022396867083</v>
      </c>
      <c r="AT67" s="30">
        <f t="shared" si="132"/>
        <v>861.18301879853641</v>
      </c>
      <c r="AU67" s="30">
        <f t="shared" si="132"/>
        <v>843.92847001870371</v>
      </c>
      <c r="AV67" s="30">
        <f t="shared" si="132"/>
        <v>566.34329834283358</v>
      </c>
      <c r="AW67" s="30">
        <f t="shared" si="132"/>
        <v>563.00166907528535</v>
      </c>
      <c r="AX67" s="30">
        <f t="shared" si="132"/>
        <v>543.47272862665386</v>
      </c>
      <c r="AY67" s="30">
        <f t="shared" si="132"/>
        <v>513.35708778105288</v>
      </c>
      <c r="AZ67" s="30">
        <f t="shared" si="132"/>
        <v>482.6565092773472</v>
      </c>
      <c r="BA67" s="30">
        <f t="shared" si="132"/>
        <v>559.56786631371335</v>
      </c>
      <c r="BB67" s="30">
        <f t="shared" si="132"/>
        <v>524.91090413099596</v>
      </c>
      <c r="BC67" s="30">
        <f t="shared" si="132"/>
        <v>587.39940786458203</v>
      </c>
      <c r="BD67" s="30">
        <f t="shared" si="132"/>
        <v>838.6406207482986</v>
      </c>
      <c r="BE67" s="30">
        <f t="shared" si="132"/>
        <v>860.16022396867083</v>
      </c>
      <c r="BF67" s="30">
        <f t="shared" si="132"/>
        <v>861.18301879853641</v>
      </c>
      <c r="BG67" s="30">
        <f t="shared" si="132"/>
        <v>843.92847001870371</v>
      </c>
      <c r="BH67" s="30">
        <f t="shared" si="132"/>
        <v>566.34329834283358</v>
      </c>
      <c r="BI67" s="30">
        <f t="shared" si="132"/>
        <v>563.00166907528535</v>
      </c>
      <c r="BJ67" s="30">
        <f t="shared" si="132"/>
        <v>543.47272862665386</v>
      </c>
      <c r="BK67" s="30">
        <f t="shared" si="132"/>
        <v>513.35708778105288</v>
      </c>
      <c r="BL67" s="30">
        <f t="shared" si="132"/>
        <v>482.6565092773472</v>
      </c>
      <c r="BM67" s="30">
        <f t="shared" si="132"/>
        <v>559.56786631371335</v>
      </c>
      <c r="BN67" s="30">
        <f t="shared" si="132"/>
        <v>524.91090413099596</v>
      </c>
      <c r="BO67" s="30">
        <f t="shared" si="132"/>
        <v>587.39940786458203</v>
      </c>
      <c r="BP67" s="30">
        <f t="shared" si="132"/>
        <v>838.6406207482986</v>
      </c>
      <c r="BQ67" s="30">
        <f t="shared" si="131"/>
        <v>860.16022396867083</v>
      </c>
      <c r="BR67" s="30">
        <f t="shared" si="131"/>
        <v>861.18301879853641</v>
      </c>
      <c r="BS67" s="30">
        <f t="shared" si="131"/>
        <v>843.92847001870371</v>
      </c>
      <c r="BT67" s="30">
        <f t="shared" si="131"/>
        <v>566.34329834283358</v>
      </c>
      <c r="BU67" s="30">
        <f t="shared" si="131"/>
        <v>563.00166907528535</v>
      </c>
      <c r="BV67" s="30">
        <f t="shared" si="131"/>
        <v>543.47272862665386</v>
      </c>
      <c r="BW67" s="30">
        <f t="shared" si="131"/>
        <v>513.35708778105288</v>
      </c>
      <c r="BX67" s="30">
        <f t="shared" si="131"/>
        <v>482.6565092773472</v>
      </c>
      <c r="BY67" s="30">
        <f t="shared" si="131"/>
        <v>559.56786631371335</v>
      </c>
      <c r="BZ67" s="30">
        <f t="shared" si="131"/>
        <v>524.91090413099596</v>
      </c>
      <c r="CA67" s="30">
        <f t="shared" si="131"/>
        <v>587.39940786458203</v>
      </c>
      <c r="CB67" s="30">
        <f t="shared" si="131"/>
        <v>838.6406207482986</v>
      </c>
      <c r="CC67" s="30">
        <f t="shared" si="131"/>
        <v>860.16022396867083</v>
      </c>
      <c r="CD67" s="30">
        <f t="shared" si="131"/>
        <v>861.18301879853641</v>
      </c>
      <c r="CE67" s="30">
        <f t="shared" si="131"/>
        <v>843.92847001870371</v>
      </c>
      <c r="CF67" s="30">
        <f t="shared" si="131"/>
        <v>566.34329834283358</v>
      </c>
      <c r="CG67" s="30">
        <f t="shared" si="131"/>
        <v>563.00166907528535</v>
      </c>
      <c r="CH67" s="34">
        <f t="shared" si="131"/>
        <v>543.47272862665386</v>
      </c>
    </row>
    <row r="68" spans="1:88" ht="15.75" customHeight="1" x14ac:dyDescent="0.3">
      <c r="A68" s="645"/>
      <c r="B68" s="14" t="str">
        <f t="shared" si="125"/>
        <v>Motors</v>
      </c>
      <c r="C68" s="30">
        <f t="shared" si="128"/>
        <v>0</v>
      </c>
      <c r="D68" s="30">
        <f t="shared" si="129"/>
        <v>0</v>
      </c>
      <c r="E68" s="30">
        <f t="shared" si="132"/>
        <v>0</v>
      </c>
      <c r="F68" s="30">
        <f t="shared" si="132"/>
        <v>0</v>
      </c>
      <c r="G68" s="30">
        <f t="shared" si="132"/>
        <v>0</v>
      </c>
      <c r="H68" s="30">
        <f t="shared" si="132"/>
        <v>0</v>
      </c>
      <c r="I68" s="30">
        <f t="shared" si="132"/>
        <v>0</v>
      </c>
      <c r="J68" s="30">
        <f t="shared" si="132"/>
        <v>0</v>
      </c>
      <c r="K68" s="30">
        <f t="shared" si="132"/>
        <v>0</v>
      </c>
      <c r="L68" s="30">
        <f t="shared" si="132"/>
        <v>0</v>
      </c>
      <c r="M68" s="30">
        <f t="shared" si="132"/>
        <v>0</v>
      </c>
      <c r="N68" s="30">
        <f t="shared" si="132"/>
        <v>0</v>
      </c>
      <c r="O68" s="30">
        <f t="shared" si="132"/>
        <v>0</v>
      </c>
      <c r="P68" s="30">
        <f t="shared" si="132"/>
        <v>0</v>
      </c>
      <c r="Q68" s="30">
        <f t="shared" si="132"/>
        <v>0</v>
      </c>
      <c r="R68" s="30">
        <f t="shared" si="132"/>
        <v>0</v>
      </c>
      <c r="S68" s="30">
        <f t="shared" si="132"/>
        <v>0</v>
      </c>
      <c r="T68" s="30">
        <f t="shared" si="132"/>
        <v>0</v>
      </c>
      <c r="U68" s="30">
        <f t="shared" si="132"/>
        <v>0</v>
      </c>
      <c r="V68" s="30">
        <f t="shared" si="132"/>
        <v>0</v>
      </c>
      <c r="W68" s="30">
        <f t="shared" si="132"/>
        <v>0</v>
      </c>
      <c r="X68" s="30">
        <f t="shared" si="132"/>
        <v>0</v>
      </c>
      <c r="Y68" s="30">
        <f t="shared" si="132"/>
        <v>0</v>
      </c>
      <c r="Z68" s="30">
        <f t="shared" si="132"/>
        <v>0</v>
      </c>
      <c r="AA68" s="30">
        <f t="shared" si="132"/>
        <v>0</v>
      </c>
      <c r="AB68" s="30">
        <f t="shared" si="132"/>
        <v>0</v>
      </c>
      <c r="AC68" s="30">
        <f t="shared" si="132"/>
        <v>0</v>
      </c>
      <c r="AD68" s="30">
        <f t="shared" si="132"/>
        <v>0</v>
      </c>
      <c r="AE68" s="30">
        <f t="shared" si="132"/>
        <v>0</v>
      </c>
      <c r="AF68" s="30">
        <f t="shared" si="132"/>
        <v>0</v>
      </c>
      <c r="AG68" s="30">
        <f t="shared" si="132"/>
        <v>0</v>
      </c>
      <c r="AH68" s="30">
        <f t="shared" si="132"/>
        <v>0</v>
      </c>
      <c r="AI68" s="30">
        <f t="shared" si="132"/>
        <v>0</v>
      </c>
      <c r="AJ68" s="30">
        <f t="shared" si="132"/>
        <v>0</v>
      </c>
      <c r="AK68" s="30">
        <f t="shared" si="132"/>
        <v>0</v>
      </c>
      <c r="AL68" s="30">
        <f t="shared" si="132"/>
        <v>0</v>
      </c>
      <c r="AM68" s="30">
        <f t="shared" si="132"/>
        <v>0</v>
      </c>
      <c r="AN68" s="30">
        <f t="shared" si="132"/>
        <v>0</v>
      </c>
      <c r="AO68" s="30">
        <f t="shared" si="132"/>
        <v>0</v>
      </c>
      <c r="AP68" s="30">
        <f t="shared" si="132"/>
        <v>0</v>
      </c>
      <c r="AQ68" s="30">
        <f t="shared" si="132"/>
        <v>0</v>
      </c>
      <c r="AR68" s="30">
        <f t="shared" si="132"/>
        <v>0</v>
      </c>
      <c r="AS68" s="30">
        <f t="shared" si="132"/>
        <v>0</v>
      </c>
      <c r="AT68" s="30">
        <f t="shared" si="132"/>
        <v>0</v>
      </c>
      <c r="AU68" s="30">
        <f t="shared" si="132"/>
        <v>0</v>
      </c>
      <c r="AV68" s="30">
        <f t="shared" si="132"/>
        <v>0</v>
      </c>
      <c r="AW68" s="30">
        <f t="shared" si="132"/>
        <v>0</v>
      </c>
      <c r="AX68" s="30">
        <f t="shared" si="132"/>
        <v>0</v>
      </c>
      <c r="AY68" s="30">
        <f t="shared" si="132"/>
        <v>0</v>
      </c>
      <c r="AZ68" s="30">
        <f t="shared" si="132"/>
        <v>0</v>
      </c>
      <c r="BA68" s="30">
        <f t="shared" si="132"/>
        <v>0</v>
      </c>
      <c r="BB68" s="30">
        <f t="shared" si="132"/>
        <v>0</v>
      </c>
      <c r="BC68" s="30">
        <f t="shared" si="132"/>
        <v>0</v>
      </c>
      <c r="BD68" s="30">
        <f t="shared" si="132"/>
        <v>0</v>
      </c>
      <c r="BE68" s="30">
        <f t="shared" si="132"/>
        <v>0</v>
      </c>
      <c r="BF68" s="30">
        <f t="shared" si="132"/>
        <v>0</v>
      </c>
      <c r="BG68" s="30">
        <f t="shared" si="132"/>
        <v>0</v>
      </c>
      <c r="BH68" s="30">
        <f t="shared" si="132"/>
        <v>0</v>
      </c>
      <c r="BI68" s="30">
        <f t="shared" si="132"/>
        <v>0</v>
      </c>
      <c r="BJ68" s="30">
        <f t="shared" si="132"/>
        <v>0</v>
      </c>
      <c r="BK68" s="30">
        <f t="shared" si="132"/>
        <v>0</v>
      </c>
      <c r="BL68" s="30">
        <f t="shared" si="132"/>
        <v>0</v>
      </c>
      <c r="BM68" s="30">
        <f t="shared" si="132"/>
        <v>0</v>
      </c>
      <c r="BN68" s="30">
        <f t="shared" si="132"/>
        <v>0</v>
      </c>
      <c r="BO68" s="30">
        <f t="shared" si="132"/>
        <v>0</v>
      </c>
      <c r="BP68" s="30">
        <f t="shared" ref="BP68:CH71" si="133">IF(BP32=0,0,((BP14*0.5)+BO32-BP50)*BP87*BP$93*BP$2)</f>
        <v>0</v>
      </c>
      <c r="BQ68" s="30">
        <f t="shared" si="133"/>
        <v>0</v>
      </c>
      <c r="BR68" s="30">
        <f t="shared" si="133"/>
        <v>0</v>
      </c>
      <c r="BS68" s="30">
        <f t="shared" si="133"/>
        <v>0</v>
      </c>
      <c r="BT68" s="30">
        <f t="shared" si="133"/>
        <v>0</v>
      </c>
      <c r="BU68" s="30">
        <f t="shared" si="133"/>
        <v>0</v>
      </c>
      <c r="BV68" s="30">
        <f t="shared" si="133"/>
        <v>0</v>
      </c>
      <c r="BW68" s="30">
        <f t="shared" si="133"/>
        <v>0</v>
      </c>
      <c r="BX68" s="30">
        <f t="shared" si="133"/>
        <v>0</v>
      </c>
      <c r="BY68" s="30">
        <f t="shared" si="133"/>
        <v>0</v>
      </c>
      <c r="BZ68" s="30">
        <f t="shared" si="133"/>
        <v>0</v>
      </c>
      <c r="CA68" s="30">
        <f t="shared" si="133"/>
        <v>0</v>
      </c>
      <c r="CB68" s="30">
        <f t="shared" si="133"/>
        <v>0</v>
      </c>
      <c r="CC68" s="30">
        <f t="shared" si="133"/>
        <v>0</v>
      </c>
      <c r="CD68" s="30">
        <f t="shared" si="133"/>
        <v>0</v>
      </c>
      <c r="CE68" s="30">
        <f t="shared" si="133"/>
        <v>0</v>
      </c>
      <c r="CF68" s="30">
        <f t="shared" si="133"/>
        <v>0</v>
      </c>
      <c r="CG68" s="30">
        <f t="shared" si="133"/>
        <v>0</v>
      </c>
      <c r="CH68" s="34">
        <f t="shared" si="133"/>
        <v>0</v>
      </c>
    </row>
    <row r="69" spans="1:88" ht="15.6" x14ac:dyDescent="0.3">
      <c r="A69" s="645"/>
      <c r="B69" s="14" t="str">
        <f t="shared" si="125"/>
        <v>Process</v>
      </c>
      <c r="C69" s="30">
        <f t="shared" si="128"/>
        <v>0</v>
      </c>
      <c r="D69" s="30">
        <f t="shared" si="129"/>
        <v>0</v>
      </c>
      <c r="E69" s="30">
        <f t="shared" ref="E69:BP71" si="134">IF(E33=0,0,((E15*0.5)+D33-E51)*E88*E$93*E$2)</f>
        <v>0</v>
      </c>
      <c r="F69" s="30">
        <f t="shared" si="134"/>
        <v>0</v>
      </c>
      <c r="G69" s="30">
        <f t="shared" si="134"/>
        <v>0</v>
      </c>
      <c r="H69" s="30">
        <f>IF(H33=0,0,((H15*0.5)+G33-H51)*H88*H$93*H$2)</f>
        <v>0</v>
      </c>
      <c r="I69" s="30">
        <f t="shared" si="134"/>
        <v>0</v>
      </c>
      <c r="J69" s="30">
        <f t="shared" si="134"/>
        <v>0</v>
      </c>
      <c r="K69" s="30">
        <f t="shared" si="134"/>
        <v>0</v>
      </c>
      <c r="L69" s="30">
        <f t="shared" si="134"/>
        <v>0</v>
      </c>
      <c r="M69" s="30">
        <f t="shared" si="134"/>
        <v>0</v>
      </c>
      <c r="N69" s="30">
        <f t="shared" si="134"/>
        <v>0</v>
      </c>
      <c r="O69" s="30">
        <f t="shared" si="134"/>
        <v>0</v>
      </c>
      <c r="P69" s="30">
        <f t="shared" si="134"/>
        <v>0</v>
      </c>
      <c r="Q69" s="30">
        <f t="shared" si="134"/>
        <v>0</v>
      </c>
      <c r="R69" s="30">
        <f t="shared" si="134"/>
        <v>0</v>
      </c>
      <c r="S69" s="30">
        <f t="shared" si="134"/>
        <v>0</v>
      </c>
      <c r="T69" s="30">
        <f t="shared" si="134"/>
        <v>0</v>
      </c>
      <c r="U69" s="30">
        <f t="shared" si="134"/>
        <v>0</v>
      </c>
      <c r="V69" s="30">
        <f t="shared" si="134"/>
        <v>0</v>
      </c>
      <c r="W69" s="30">
        <f t="shared" si="134"/>
        <v>0</v>
      </c>
      <c r="X69" s="30">
        <f t="shared" si="134"/>
        <v>0</v>
      </c>
      <c r="Y69" s="30">
        <f t="shared" si="134"/>
        <v>0</v>
      </c>
      <c r="Z69" s="30">
        <f t="shared" si="134"/>
        <v>0</v>
      </c>
      <c r="AA69" s="30">
        <f t="shared" si="134"/>
        <v>0</v>
      </c>
      <c r="AB69" s="30">
        <f t="shared" si="134"/>
        <v>0</v>
      </c>
      <c r="AC69" s="30">
        <f t="shared" si="134"/>
        <v>0</v>
      </c>
      <c r="AD69" s="30">
        <f t="shared" si="134"/>
        <v>0</v>
      </c>
      <c r="AE69" s="30">
        <f t="shared" si="134"/>
        <v>0</v>
      </c>
      <c r="AF69" s="30">
        <f t="shared" si="134"/>
        <v>0</v>
      </c>
      <c r="AG69" s="30">
        <f t="shared" si="134"/>
        <v>0</v>
      </c>
      <c r="AH69" s="30">
        <f t="shared" si="134"/>
        <v>0</v>
      </c>
      <c r="AI69" s="30">
        <f t="shared" si="134"/>
        <v>0</v>
      </c>
      <c r="AJ69" s="30">
        <f t="shared" si="134"/>
        <v>0</v>
      </c>
      <c r="AK69" s="30">
        <f t="shared" si="134"/>
        <v>0</v>
      </c>
      <c r="AL69" s="30">
        <f t="shared" si="134"/>
        <v>0</v>
      </c>
      <c r="AM69" s="30">
        <f t="shared" si="134"/>
        <v>0</v>
      </c>
      <c r="AN69" s="30">
        <f t="shared" si="134"/>
        <v>0</v>
      </c>
      <c r="AO69" s="30">
        <f t="shared" si="134"/>
        <v>0</v>
      </c>
      <c r="AP69" s="30">
        <f t="shared" si="134"/>
        <v>0</v>
      </c>
      <c r="AQ69" s="30">
        <f t="shared" si="134"/>
        <v>0</v>
      </c>
      <c r="AR69" s="30">
        <f t="shared" si="134"/>
        <v>0</v>
      </c>
      <c r="AS69" s="30">
        <f t="shared" si="134"/>
        <v>0</v>
      </c>
      <c r="AT69" s="30">
        <f t="shared" si="134"/>
        <v>0</v>
      </c>
      <c r="AU69" s="30">
        <f t="shared" si="134"/>
        <v>0</v>
      </c>
      <c r="AV69" s="30">
        <f t="shared" si="134"/>
        <v>0</v>
      </c>
      <c r="AW69" s="30">
        <f t="shared" si="134"/>
        <v>0</v>
      </c>
      <c r="AX69" s="30">
        <f t="shared" si="134"/>
        <v>0</v>
      </c>
      <c r="AY69" s="30">
        <f t="shared" si="134"/>
        <v>0</v>
      </c>
      <c r="AZ69" s="30">
        <f t="shared" si="134"/>
        <v>0</v>
      </c>
      <c r="BA69" s="30">
        <f t="shared" si="134"/>
        <v>0</v>
      </c>
      <c r="BB69" s="30">
        <f t="shared" si="134"/>
        <v>0</v>
      </c>
      <c r="BC69" s="30">
        <f t="shared" si="134"/>
        <v>0</v>
      </c>
      <c r="BD69" s="30">
        <f t="shared" si="134"/>
        <v>0</v>
      </c>
      <c r="BE69" s="30">
        <f t="shared" si="134"/>
        <v>0</v>
      </c>
      <c r="BF69" s="30">
        <f t="shared" si="134"/>
        <v>0</v>
      </c>
      <c r="BG69" s="30">
        <f t="shared" si="134"/>
        <v>0</v>
      </c>
      <c r="BH69" s="30">
        <f t="shared" si="134"/>
        <v>0</v>
      </c>
      <c r="BI69" s="30">
        <f t="shared" si="134"/>
        <v>0</v>
      </c>
      <c r="BJ69" s="30">
        <f t="shared" si="134"/>
        <v>0</v>
      </c>
      <c r="BK69" s="30">
        <f t="shared" si="134"/>
        <v>0</v>
      </c>
      <c r="BL69" s="30">
        <f t="shared" si="134"/>
        <v>0</v>
      </c>
      <c r="BM69" s="30">
        <f t="shared" si="134"/>
        <v>0</v>
      </c>
      <c r="BN69" s="30">
        <f t="shared" si="134"/>
        <v>0</v>
      </c>
      <c r="BO69" s="30">
        <f t="shared" si="134"/>
        <v>0</v>
      </c>
      <c r="BP69" s="30">
        <f t="shared" si="134"/>
        <v>0</v>
      </c>
      <c r="BQ69" s="30">
        <f t="shared" si="133"/>
        <v>0</v>
      </c>
      <c r="BR69" s="30">
        <f t="shared" si="133"/>
        <v>0</v>
      </c>
      <c r="BS69" s="30">
        <f t="shared" si="133"/>
        <v>0</v>
      </c>
      <c r="BT69" s="30">
        <f t="shared" si="133"/>
        <v>0</v>
      </c>
      <c r="BU69" s="30">
        <f t="shared" si="133"/>
        <v>0</v>
      </c>
      <c r="BV69" s="30">
        <f t="shared" si="133"/>
        <v>0</v>
      </c>
      <c r="BW69" s="30">
        <f t="shared" si="133"/>
        <v>0</v>
      </c>
      <c r="BX69" s="30">
        <f t="shared" si="133"/>
        <v>0</v>
      </c>
      <c r="BY69" s="30">
        <f t="shared" si="133"/>
        <v>0</v>
      </c>
      <c r="BZ69" s="30">
        <f t="shared" si="133"/>
        <v>0</v>
      </c>
      <c r="CA69" s="30">
        <f t="shared" si="133"/>
        <v>0</v>
      </c>
      <c r="CB69" s="30">
        <f t="shared" si="133"/>
        <v>0</v>
      </c>
      <c r="CC69" s="30">
        <f t="shared" si="133"/>
        <v>0</v>
      </c>
      <c r="CD69" s="30">
        <f t="shared" si="133"/>
        <v>0</v>
      </c>
      <c r="CE69" s="30">
        <f t="shared" si="133"/>
        <v>0</v>
      </c>
      <c r="CF69" s="30">
        <f t="shared" si="133"/>
        <v>0</v>
      </c>
      <c r="CG69" s="30">
        <f t="shared" si="133"/>
        <v>0</v>
      </c>
      <c r="CH69" s="34">
        <f t="shared" si="133"/>
        <v>0</v>
      </c>
    </row>
    <row r="70" spans="1:88" ht="15.6" x14ac:dyDescent="0.3">
      <c r="A70" s="645"/>
      <c r="B70" s="14" t="str">
        <f t="shared" si="125"/>
        <v>Refrigeration</v>
      </c>
      <c r="C70" s="30">
        <f t="shared" si="128"/>
        <v>0</v>
      </c>
      <c r="D70" s="30">
        <f t="shared" si="129"/>
        <v>0</v>
      </c>
      <c r="E70" s="30">
        <f t="shared" si="134"/>
        <v>0</v>
      </c>
      <c r="F70" s="30">
        <f t="shared" si="134"/>
        <v>0</v>
      </c>
      <c r="G70" s="30">
        <f t="shared" si="134"/>
        <v>0</v>
      </c>
      <c r="H70" s="30">
        <f t="shared" si="134"/>
        <v>0</v>
      </c>
      <c r="I70" s="30">
        <f t="shared" si="134"/>
        <v>0</v>
      </c>
      <c r="J70" s="30">
        <f t="shared" si="134"/>
        <v>38.982128307408004</v>
      </c>
      <c r="K70" s="30">
        <f t="shared" si="134"/>
        <v>82.958869053178802</v>
      </c>
      <c r="L70" s="30">
        <f t="shared" si="134"/>
        <v>60.26634404570315</v>
      </c>
      <c r="M70" s="30">
        <f t="shared" si="134"/>
        <v>71.415760234336005</v>
      </c>
      <c r="N70" s="30">
        <f t="shared" si="134"/>
        <v>80.788103312850552</v>
      </c>
      <c r="O70" s="30">
        <f t="shared" si="134"/>
        <v>77.4879930492759</v>
      </c>
      <c r="P70" s="30">
        <f t="shared" si="134"/>
        <v>72.782259012716409</v>
      </c>
      <c r="Q70" s="30">
        <f t="shared" si="134"/>
        <v>83.316211314474586</v>
      </c>
      <c r="R70" s="30">
        <f t="shared" si="134"/>
        <v>81.771343757667893</v>
      </c>
      <c r="S70" s="30">
        <f t="shared" si="134"/>
        <v>90.173916709109093</v>
      </c>
      <c r="T70" s="30">
        <f t="shared" si="134"/>
        <v>132.66825700035599</v>
      </c>
      <c r="U70" s="30">
        <f t="shared" si="134"/>
        <v>137.6447921285976</v>
      </c>
      <c r="V70" s="30">
        <f t="shared" si="134"/>
        <v>137.28752664026402</v>
      </c>
      <c r="W70" s="30">
        <f t="shared" si="134"/>
        <v>131.13217278619919</v>
      </c>
      <c r="X70" s="30">
        <f t="shared" si="134"/>
        <v>86.418140722007834</v>
      </c>
      <c r="Y70" s="30">
        <f t="shared" si="134"/>
        <v>85.084268443120791</v>
      </c>
      <c r="Z70" s="30">
        <f t="shared" si="134"/>
        <v>81.54953689732605</v>
      </c>
      <c r="AA70" s="30">
        <f t="shared" si="134"/>
        <v>77.4879930492759</v>
      </c>
      <c r="AB70" s="30">
        <f t="shared" si="134"/>
        <v>72.782259012716409</v>
      </c>
      <c r="AC70" s="30">
        <f t="shared" si="134"/>
        <v>83.316211314474586</v>
      </c>
      <c r="AD70" s="30">
        <f t="shared" si="134"/>
        <v>81.771343757667893</v>
      </c>
      <c r="AE70" s="30">
        <f t="shared" si="134"/>
        <v>90.173916709109093</v>
      </c>
      <c r="AF70" s="30">
        <f t="shared" si="134"/>
        <v>132.66825700035599</v>
      </c>
      <c r="AG70" s="30">
        <f t="shared" si="134"/>
        <v>137.6447921285976</v>
      </c>
      <c r="AH70" s="30">
        <f t="shared" si="134"/>
        <v>137.28752664026402</v>
      </c>
      <c r="AI70" s="30">
        <f t="shared" si="134"/>
        <v>131.13217278619919</v>
      </c>
      <c r="AJ70" s="30">
        <f t="shared" si="134"/>
        <v>86.418140722007834</v>
      </c>
      <c r="AK70" s="30">
        <f t="shared" si="134"/>
        <v>85.084268443120791</v>
      </c>
      <c r="AL70" s="30">
        <f t="shared" si="134"/>
        <v>81.54953689732605</v>
      </c>
      <c r="AM70" s="30">
        <f t="shared" si="134"/>
        <v>77.4879930492759</v>
      </c>
      <c r="AN70" s="30">
        <f t="shared" si="134"/>
        <v>72.782259012716409</v>
      </c>
      <c r="AO70" s="30">
        <f t="shared" si="134"/>
        <v>83.316211314474586</v>
      </c>
      <c r="AP70" s="30">
        <f t="shared" si="134"/>
        <v>81.771343757667893</v>
      </c>
      <c r="AQ70" s="30">
        <f t="shared" si="134"/>
        <v>90.173916709109093</v>
      </c>
      <c r="AR70" s="30">
        <f t="shared" si="134"/>
        <v>132.66825700035599</v>
      </c>
      <c r="AS70" s="30">
        <f t="shared" si="134"/>
        <v>137.6447921285976</v>
      </c>
      <c r="AT70" s="30">
        <f t="shared" si="134"/>
        <v>137.28752664026402</v>
      </c>
      <c r="AU70" s="30">
        <f t="shared" si="134"/>
        <v>131.13217278619919</v>
      </c>
      <c r="AV70" s="30">
        <f t="shared" si="134"/>
        <v>86.418140722007834</v>
      </c>
      <c r="AW70" s="30">
        <f t="shared" si="134"/>
        <v>85.084268443120791</v>
      </c>
      <c r="AX70" s="30">
        <f t="shared" si="134"/>
        <v>81.54953689732605</v>
      </c>
      <c r="AY70" s="30">
        <f t="shared" si="134"/>
        <v>77.4879930492759</v>
      </c>
      <c r="AZ70" s="30">
        <f t="shared" si="134"/>
        <v>72.782259012716409</v>
      </c>
      <c r="BA70" s="30">
        <f t="shared" si="134"/>
        <v>83.316211314474586</v>
      </c>
      <c r="BB70" s="30">
        <f t="shared" si="134"/>
        <v>81.771343757667893</v>
      </c>
      <c r="BC70" s="30">
        <f t="shared" si="134"/>
        <v>90.173916709109093</v>
      </c>
      <c r="BD70" s="30">
        <f t="shared" si="134"/>
        <v>132.66825700035599</v>
      </c>
      <c r="BE70" s="30">
        <f t="shared" si="134"/>
        <v>137.6447921285976</v>
      </c>
      <c r="BF70" s="30">
        <f t="shared" si="134"/>
        <v>137.28752664026402</v>
      </c>
      <c r="BG70" s="30">
        <f t="shared" si="134"/>
        <v>131.13217278619919</v>
      </c>
      <c r="BH70" s="30">
        <f t="shared" si="134"/>
        <v>86.418140722007834</v>
      </c>
      <c r="BI70" s="30">
        <f t="shared" si="134"/>
        <v>85.084268443120791</v>
      </c>
      <c r="BJ70" s="30">
        <f t="shared" si="134"/>
        <v>81.54953689732605</v>
      </c>
      <c r="BK70" s="30">
        <f t="shared" si="134"/>
        <v>77.4879930492759</v>
      </c>
      <c r="BL70" s="30">
        <f t="shared" si="134"/>
        <v>72.782259012716409</v>
      </c>
      <c r="BM70" s="30">
        <f t="shared" si="134"/>
        <v>83.316211314474586</v>
      </c>
      <c r="BN70" s="30">
        <f t="shared" si="134"/>
        <v>81.771343757667893</v>
      </c>
      <c r="BO70" s="30">
        <f t="shared" si="134"/>
        <v>90.173916709109093</v>
      </c>
      <c r="BP70" s="30">
        <f t="shared" si="134"/>
        <v>132.66825700035599</v>
      </c>
      <c r="BQ70" s="30">
        <f t="shared" si="133"/>
        <v>137.6447921285976</v>
      </c>
      <c r="BR70" s="30">
        <f t="shared" si="133"/>
        <v>137.28752664026402</v>
      </c>
      <c r="BS70" s="30">
        <f t="shared" si="133"/>
        <v>131.13217278619919</v>
      </c>
      <c r="BT70" s="30">
        <f t="shared" si="133"/>
        <v>86.418140722007834</v>
      </c>
      <c r="BU70" s="30">
        <f t="shared" si="133"/>
        <v>85.084268443120791</v>
      </c>
      <c r="BV70" s="30">
        <f t="shared" si="133"/>
        <v>81.54953689732605</v>
      </c>
      <c r="BW70" s="30">
        <f t="shared" si="133"/>
        <v>77.4879930492759</v>
      </c>
      <c r="BX70" s="30">
        <f t="shared" si="133"/>
        <v>72.782259012716409</v>
      </c>
      <c r="BY70" s="30">
        <f t="shared" si="133"/>
        <v>83.316211314474586</v>
      </c>
      <c r="BZ70" s="30">
        <f t="shared" si="133"/>
        <v>81.771343757667893</v>
      </c>
      <c r="CA70" s="30">
        <f t="shared" si="133"/>
        <v>90.173916709109093</v>
      </c>
      <c r="CB70" s="30">
        <f t="shared" si="133"/>
        <v>132.66825700035599</v>
      </c>
      <c r="CC70" s="30">
        <f t="shared" si="133"/>
        <v>137.6447921285976</v>
      </c>
      <c r="CD70" s="30">
        <f t="shared" si="133"/>
        <v>137.28752664026402</v>
      </c>
      <c r="CE70" s="30">
        <f t="shared" si="133"/>
        <v>131.13217278619919</v>
      </c>
      <c r="CF70" s="30">
        <f t="shared" si="133"/>
        <v>86.418140722007834</v>
      </c>
      <c r="CG70" s="30">
        <f t="shared" si="133"/>
        <v>85.084268443120791</v>
      </c>
      <c r="CH70" s="34">
        <f t="shared" si="133"/>
        <v>81.54953689732605</v>
      </c>
    </row>
    <row r="71" spans="1:88" ht="15.6" x14ac:dyDescent="0.3">
      <c r="A71" s="645"/>
      <c r="B71" s="14" t="str">
        <f t="shared" si="125"/>
        <v>Water Heating</v>
      </c>
      <c r="C71" s="30">
        <f t="shared" si="128"/>
        <v>0</v>
      </c>
      <c r="D71" s="30">
        <f t="shared" si="129"/>
        <v>0</v>
      </c>
      <c r="E71" s="30">
        <f t="shared" si="134"/>
        <v>40.815612531059998</v>
      </c>
      <c r="F71" s="30">
        <f t="shared" si="134"/>
        <v>76.802525801255996</v>
      </c>
      <c r="G71" s="30">
        <f t="shared" si="134"/>
        <v>87.931192716721199</v>
      </c>
      <c r="H71" s="30">
        <f t="shared" si="134"/>
        <v>118.9913898673632</v>
      </c>
      <c r="I71" s="30">
        <f t="shared" si="134"/>
        <v>122.60591634825599</v>
      </c>
      <c r="J71" s="30">
        <f t="shared" si="134"/>
        <v>124.1309225411904</v>
      </c>
      <c r="K71" s="30">
        <f t="shared" si="134"/>
        <v>185.88221944585919</v>
      </c>
      <c r="L71" s="30">
        <f t="shared" si="134"/>
        <v>175.96136173577281</v>
      </c>
      <c r="M71" s="30">
        <f t="shared" si="134"/>
        <v>188.331009855324</v>
      </c>
      <c r="N71" s="30">
        <f t="shared" si="134"/>
        <v>240.2163631629</v>
      </c>
      <c r="O71" s="30">
        <f t="shared" si="134"/>
        <v>313.38663043482904</v>
      </c>
      <c r="P71" s="30">
        <f t="shared" si="134"/>
        <v>271.47836640955677</v>
      </c>
      <c r="Q71" s="30">
        <f t="shared" si="134"/>
        <v>265.76631421876795</v>
      </c>
      <c r="R71" s="30">
        <f t="shared" si="134"/>
        <v>230.40757740376802</v>
      </c>
      <c r="S71" s="30">
        <f t="shared" si="134"/>
        <v>263.79357815016363</v>
      </c>
      <c r="T71" s="30">
        <f t="shared" si="134"/>
        <v>356.97416960208955</v>
      </c>
      <c r="U71" s="30">
        <f t="shared" si="134"/>
        <v>367.81774904476794</v>
      </c>
      <c r="V71" s="30">
        <f t="shared" si="134"/>
        <v>372.39276762357116</v>
      </c>
      <c r="W71" s="30">
        <f t="shared" si="134"/>
        <v>371.76443889171838</v>
      </c>
      <c r="X71" s="30">
        <f t="shared" si="134"/>
        <v>263.94204260365916</v>
      </c>
      <c r="Y71" s="30">
        <f t="shared" si="134"/>
        <v>282.49651478298597</v>
      </c>
      <c r="Z71" s="30">
        <f t="shared" si="134"/>
        <v>288.25963579548005</v>
      </c>
      <c r="AA71" s="30">
        <f t="shared" si="134"/>
        <v>313.38663043482904</v>
      </c>
      <c r="AB71" s="30">
        <f t="shared" si="134"/>
        <v>271.47836640955677</v>
      </c>
      <c r="AC71" s="30">
        <f t="shared" si="134"/>
        <v>265.76631421876795</v>
      </c>
      <c r="AD71" s="30">
        <f t="shared" si="134"/>
        <v>230.40757740376802</v>
      </c>
      <c r="AE71" s="30">
        <f t="shared" si="134"/>
        <v>263.79357815016363</v>
      </c>
      <c r="AF71" s="30">
        <f t="shared" si="134"/>
        <v>356.97416960208955</v>
      </c>
      <c r="AG71" s="30">
        <f t="shared" si="134"/>
        <v>367.81774904476794</v>
      </c>
      <c r="AH71" s="30">
        <f t="shared" si="134"/>
        <v>372.39276762357116</v>
      </c>
      <c r="AI71" s="30">
        <f t="shared" si="134"/>
        <v>371.76443889171838</v>
      </c>
      <c r="AJ71" s="30">
        <f t="shared" si="134"/>
        <v>263.94204260365916</v>
      </c>
      <c r="AK71" s="30">
        <f t="shared" si="134"/>
        <v>282.49651478298597</v>
      </c>
      <c r="AL71" s="30">
        <f t="shared" si="134"/>
        <v>288.25963579548005</v>
      </c>
      <c r="AM71" s="30">
        <f t="shared" si="134"/>
        <v>313.38663043482904</v>
      </c>
      <c r="AN71" s="30">
        <f t="shared" si="134"/>
        <v>271.47836640955677</v>
      </c>
      <c r="AO71" s="30">
        <f t="shared" si="134"/>
        <v>265.76631421876795</v>
      </c>
      <c r="AP71" s="30">
        <f t="shared" si="134"/>
        <v>230.40757740376802</v>
      </c>
      <c r="AQ71" s="30">
        <f t="shared" si="134"/>
        <v>263.79357815016363</v>
      </c>
      <c r="AR71" s="30">
        <f t="shared" si="134"/>
        <v>356.97416960208955</v>
      </c>
      <c r="AS71" s="30">
        <f t="shared" si="134"/>
        <v>367.81774904476794</v>
      </c>
      <c r="AT71" s="30">
        <f t="shared" si="134"/>
        <v>372.39276762357116</v>
      </c>
      <c r="AU71" s="30">
        <f t="shared" si="134"/>
        <v>371.76443889171838</v>
      </c>
      <c r="AV71" s="30">
        <f t="shared" si="134"/>
        <v>263.94204260365916</v>
      </c>
      <c r="AW71" s="30">
        <f t="shared" si="134"/>
        <v>282.49651478298597</v>
      </c>
      <c r="AX71" s="30">
        <f t="shared" si="134"/>
        <v>288.25963579548005</v>
      </c>
      <c r="AY71" s="30">
        <f t="shared" si="134"/>
        <v>313.38663043482904</v>
      </c>
      <c r="AZ71" s="30">
        <f t="shared" si="134"/>
        <v>271.47836640955677</v>
      </c>
      <c r="BA71" s="30">
        <f t="shared" si="134"/>
        <v>265.76631421876795</v>
      </c>
      <c r="BB71" s="30">
        <f t="shared" si="134"/>
        <v>230.40757740376802</v>
      </c>
      <c r="BC71" s="30">
        <f t="shared" si="134"/>
        <v>263.79357815016363</v>
      </c>
      <c r="BD71" s="30">
        <f t="shared" si="134"/>
        <v>356.97416960208955</v>
      </c>
      <c r="BE71" s="30">
        <f t="shared" si="134"/>
        <v>367.81774904476794</v>
      </c>
      <c r="BF71" s="30">
        <f t="shared" si="134"/>
        <v>372.39276762357116</v>
      </c>
      <c r="BG71" s="30">
        <f t="shared" si="134"/>
        <v>371.76443889171838</v>
      </c>
      <c r="BH71" s="30">
        <f t="shared" si="134"/>
        <v>263.94204260365916</v>
      </c>
      <c r="BI71" s="30">
        <f t="shared" si="134"/>
        <v>282.49651478298597</v>
      </c>
      <c r="BJ71" s="30">
        <f t="shared" si="134"/>
        <v>288.25963579548005</v>
      </c>
      <c r="BK71" s="30">
        <f t="shared" si="134"/>
        <v>313.38663043482904</v>
      </c>
      <c r="BL71" s="30">
        <f t="shared" si="134"/>
        <v>271.47836640955677</v>
      </c>
      <c r="BM71" s="30">
        <f t="shared" si="134"/>
        <v>265.76631421876795</v>
      </c>
      <c r="BN71" s="30">
        <f t="shared" si="134"/>
        <v>230.40757740376802</v>
      </c>
      <c r="BO71" s="30">
        <f t="shared" si="134"/>
        <v>263.79357815016363</v>
      </c>
      <c r="BP71" s="30">
        <f t="shared" si="134"/>
        <v>356.97416960208955</v>
      </c>
      <c r="BQ71" s="30">
        <f t="shared" si="133"/>
        <v>367.81774904476794</v>
      </c>
      <c r="BR71" s="30">
        <f t="shared" si="133"/>
        <v>372.39276762357116</v>
      </c>
      <c r="BS71" s="30">
        <f t="shared" si="133"/>
        <v>371.76443889171838</v>
      </c>
      <c r="BT71" s="30">
        <f t="shared" si="133"/>
        <v>263.94204260365916</v>
      </c>
      <c r="BU71" s="30">
        <f t="shared" si="133"/>
        <v>282.49651478298597</v>
      </c>
      <c r="BV71" s="30">
        <f t="shared" si="133"/>
        <v>288.25963579548005</v>
      </c>
      <c r="BW71" s="30">
        <f t="shared" si="133"/>
        <v>313.38663043482904</v>
      </c>
      <c r="BX71" s="30">
        <f t="shared" si="133"/>
        <v>271.47836640955677</v>
      </c>
      <c r="BY71" s="30">
        <f t="shared" si="133"/>
        <v>265.76631421876795</v>
      </c>
      <c r="BZ71" s="30">
        <f t="shared" si="133"/>
        <v>230.40757740376802</v>
      </c>
      <c r="CA71" s="30">
        <f t="shared" si="133"/>
        <v>263.79357815016363</v>
      </c>
      <c r="CB71" s="30">
        <f t="shared" si="133"/>
        <v>356.97416960208955</v>
      </c>
      <c r="CC71" s="30">
        <f t="shared" si="133"/>
        <v>367.81774904476794</v>
      </c>
      <c r="CD71" s="30">
        <f t="shared" si="133"/>
        <v>372.39276762357116</v>
      </c>
      <c r="CE71" s="30">
        <f t="shared" si="133"/>
        <v>371.76443889171838</v>
      </c>
      <c r="CF71" s="30">
        <f t="shared" si="133"/>
        <v>263.94204260365916</v>
      </c>
      <c r="CG71" s="30">
        <f t="shared" si="133"/>
        <v>282.49651478298597</v>
      </c>
      <c r="CH71" s="34">
        <f t="shared" si="133"/>
        <v>288.25963579548005</v>
      </c>
    </row>
    <row r="72" spans="1:88" ht="15.75" customHeight="1" x14ac:dyDescent="0.3">
      <c r="A72" s="645"/>
      <c r="B72" s="14" t="str">
        <f t="shared" ref="B72" si="135">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645"/>
      <c r="B73" s="318" t="s">
        <v>237</v>
      </c>
      <c r="C73" s="30">
        <f>SUM(C59:C72)</f>
        <v>1670.751430891617</v>
      </c>
      <c r="D73" s="30">
        <f>SUM(D59:D72)</f>
        <v>4306.0351348546455</v>
      </c>
      <c r="E73" s="30">
        <f t="shared" ref="E73:BP73" si="136">SUM(E59:E72)</f>
        <v>8737.4691905272339</v>
      </c>
      <c r="F73" s="30">
        <f t="shared" si="136"/>
        <v>17187.533787878398</v>
      </c>
      <c r="G73" s="30">
        <f t="shared" si="136"/>
        <v>34159.129896641534</v>
      </c>
      <c r="H73" s="30">
        <f t="shared" si="136"/>
        <v>52839.320721959986</v>
      </c>
      <c r="I73" s="30">
        <f t="shared" si="136"/>
        <v>82659.150847511293</v>
      </c>
      <c r="J73" s="30">
        <f t="shared" si="136"/>
        <v>77824.950890794644</v>
      </c>
      <c r="K73" s="30">
        <f t="shared" si="136"/>
        <v>89763.194993513869</v>
      </c>
      <c r="L73" s="30">
        <f t="shared" si="136"/>
        <v>75729.664919139148</v>
      </c>
      <c r="M73" s="30">
        <f t="shared" si="136"/>
        <v>73854.423337273402</v>
      </c>
      <c r="N73" s="30">
        <f t="shared" si="136"/>
        <v>111773.30316936655</v>
      </c>
      <c r="O73" s="30">
        <f t="shared" si="136"/>
        <v>146020.9902198221</v>
      </c>
      <c r="P73" s="30">
        <f t="shared" si="136"/>
        <v>117819.79539104992</v>
      </c>
      <c r="Q73" s="30">
        <f t="shared" si="136"/>
        <v>127282.97060169408</v>
      </c>
      <c r="R73" s="30">
        <f t="shared" si="136"/>
        <v>119496.27969441687</v>
      </c>
      <c r="S73" s="30">
        <f t="shared" si="136"/>
        <v>153037.63377038875</v>
      </c>
      <c r="T73" s="30">
        <f t="shared" si="136"/>
        <v>213306.02023558307</v>
      </c>
      <c r="U73" s="30">
        <f t="shared" si="136"/>
        <v>274537.20313963754</v>
      </c>
      <c r="V73" s="30">
        <f t="shared" si="136"/>
        <v>228338.62516944984</v>
      </c>
      <c r="W73" s="30">
        <f t="shared" si="136"/>
        <v>205556.37148600907</v>
      </c>
      <c r="X73" s="30">
        <f t="shared" si="136"/>
        <v>145330.26261889518</v>
      </c>
      <c r="Y73" s="30">
        <f t="shared" si="136"/>
        <v>129192.70104013818</v>
      </c>
      <c r="Z73" s="30">
        <f t="shared" si="136"/>
        <v>140394.8353921602</v>
      </c>
      <c r="AA73" s="30">
        <f t="shared" si="136"/>
        <v>146020.9902198221</v>
      </c>
      <c r="AB73" s="30">
        <f t="shared" si="136"/>
        <v>117819.79539104992</v>
      </c>
      <c r="AC73" s="30">
        <f t="shared" si="136"/>
        <v>127282.97060169408</v>
      </c>
      <c r="AD73" s="30">
        <f t="shared" si="136"/>
        <v>119496.27969441687</v>
      </c>
      <c r="AE73" s="30">
        <f t="shared" si="136"/>
        <v>153037.63377038875</v>
      </c>
      <c r="AF73" s="30">
        <f t="shared" si="136"/>
        <v>213306.02023558307</v>
      </c>
      <c r="AG73" s="30">
        <f t="shared" si="136"/>
        <v>274537.20313963754</v>
      </c>
      <c r="AH73" s="30">
        <f t="shared" si="136"/>
        <v>228338.62516944984</v>
      </c>
      <c r="AI73" s="30">
        <f t="shared" si="136"/>
        <v>205556.37148600907</v>
      </c>
      <c r="AJ73" s="30">
        <f t="shared" si="136"/>
        <v>145330.26261889518</v>
      </c>
      <c r="AK73" s="30">
        <f t="shared" si="136"/>
        <v>129192.70104013818</v>
      </c>
      <c r="AL73" s="30">
        <f t="shared" si="136"/>
        <v>140394.8353921602</v>
      </c>
      <c r="AM73" s="30">
        <f t="shared" si="136"/>
        <v>146020.9902198221</v>
      </c>
      <c r="AN73" s="30">
        <f t="shared" si="136"/>
        <v>117819.79539104992</v>
      </c>
      <c r="AO73" s="30">
        <f t="shared" si="136"/>
        <v>127282.97060169408</v>
      </c>
      <c r="AP73" s="30">
        <f t="shared" si="136"/>
        <v>119496.27969441687</v>
      </c>
      <c r="AQ73" s="30">
        <f t="shared" si="136"/>
        <v>153037.63377038875</v>
      </c>
      <c r="AR73" s="30">
        <f t="shared" si="136"/>
        <v>213306.02023558307</v>
      </c>
      <c r="AS73" s="30">
        <f t="shared" si="136"/>
        <v>274537.20313963754</v>
      </c>
      <c r="AT73" s="30">
        <f t="shared" si="136"/>
        <v>228338.62516944984</v>
      </c>
      <c r="AU73" s="30">
        <f t="shared" si="136"/>
        <v>205556.37148600907</v>
      </c>
      <c r="AV73" s="30">
        <f t="shared" si="136"/>
        <v>145330.26261889518</v>
      </c>
      <c r="AW73" s="30">
        <f t="shared" si="136"/>
        <v>129192.70104013818</v>
      </c>
      <c r="AX73" s="30">
        <f t="shared" si="136"/>
        <v>140394.8353921602</v>
      </c>
      <c r="AY73" s="30">
        <f t="shared" si="136"/>
        <v>146020.9902198221</v>
      </c>
      <c r="AZ73" s="30">
        <f t="shared" si="136"/>
        <v>117819.79539104992</v>
      </c>
      <c r="BA73" s="30">
        <f t="shared" si="136"/>
        <v>127282.97060169408</v>
      </c>
      <c r="BB73" s="30">
        <f t="shared" si="136"/>
        <v>119496.27969441687</v>
      </c>
      <c r="BC73" s="30">
        <f t="shared" si="136"/>
        <v>153037.63377038875</v>
      </c>
      <c r="BD73" s="30">
        <f t="shared" si="136"/>
        <v>213306.02023558307</v>
      </c>
      <c r="BE73" s="30">
        <f t="shared" si="136"/>
        <v>274537.20313963754</v>
      </c>
      <c r="BF73" s="30">
        <f t="shared" si="136"/>
        <v>228338.62516944984</v>
      </c>
      <c r="BG73" s="30">
        <f t="shared" si="136"/>
        <v>205556.37148600907</v>
      </c>
      <c r="BH73" s="30">
        <f t="shared" si="136"/>
        <v>145330.26261889518</v>
      </c>
      <c r="BI73" s="30">
        <f t="shared" si="136"/>
        <v>129192.70104013818</v>
      </c>
      <c r="BJ73" s="30">
        <f t="shared" si="136"/>
        <v>140394.8353921602</v>
      </c>
      <c r="BK73" s="30">
        <f t="shared" si="136"/>
        <v>146020.9902198221</v>
      </c>
      <c r="BL73" s="30">
        <f t="shared" si="136"/>
        <v>117819.79539104992</v>
      </c>
      <c r="BM73" s="30">
        <f t="shared" si="136"/>
        <v>127282.97060169408</v>
      </c>
      <c r="BN73" s="30">
        <f t="shared" si="136"/>
        <v>119496.27969441687</v>
      </c>
      <c r="BO73" s="30">
        <f t="shared" si="136"/>
        <v>153037.63377038875</v>
      </c>
      <c r="BP73" s="30">
        <f t="shared" si="136"/>
        <v>213306.02023558307</v>
      </c>
      <c r="BQ73" s="30">
        <f t="shared" ref="BQ73:CH73" si="137">SUM(BQ59:BQ72)</f>
        <v>274537.20313963754</v>
      </c>
      <c r="BR73" s="30">
        <f t="shared" si="137"/>
        <v>228338.62516944984</v>
      </c>
      <c r="BS73" s="30">
        <f t="shared" si="137"/>
        <v>205556.37148600907</v>
      </c>
      <c r="BT73" s="30">
        <f t="shared" si="137"/>
        <v>145330.26261889518</v>
      </c>
      <c r="BU73" s="30">
        <f t="shared" si="137"/>
        <v>129192.70104013818</v>
      </c>
      <c r="BV73" s="30">
        <f t="shared" si="137"/>
        <v>140394.8353921602</v>
      </c>
      <c r="BW73" s="30">
        <f t="shared" si="137"/>
        <v>146020.9902198221</v>
      </c>
      <c r="BX73" s="30">
        <f t="shared" si="137"/>
        <v>117819.79539104992</v>
      </c>
      <c r="BY73" s="30">
        <f t="shared" si="137"/>
        <v>127282.97060169408</v>
      </c>
      <c r="BZ73" s="30">
        <f t="shared" si="137"/>
        <v>119496.27969441687</v>
      </c>
      <c r="CA73" s="30">
        <f t="shared" si="137"/>
        <v>153037.63377038875</v>
      </c>
      <c r="CB73" s="30">
        <f t="shared" si="137"/>
        <v>213306.02023558307</v>
      </c>
      <c r="CC73" s="30">
        <f t="shared" si="137"/>
        <v>274537.20313963754</v>
      </c>
      <c r="CD73" s="30">
        <f t="shared" si="137"/>
        <v>228338.62516944984</v>
      </c>
      <c r="CE73" s="30">
        <f t="shared" si="137"/>
        <v>205556.37148600907</v>
      </c>
      <c r="CF73" s="30">
        <f t="shared" si="137"/>
        <v>145330.26261889518</v>
      </c>
      <c r="CG73" s="30">
        <f t="shared" si="137"/>
        <v>129192.70104013818</v>
      </c>
      <c r="CH73" s="34">
        <f t="shared" si="137"/>
        <v>140394.8353921602</v>
      </c>
    </row>
    <row r="74" spans="1:88" ht="16.5" customHeight="1" thickBot="1" x14ac:dyDescent="0.35">
      <c r="A74" s="646"/>
      <c r="B74" s="170" t="s">
        <v>238</v>
      </c>
      <c r="C74" s="31">
        <f>C73</f>
        <v>1670.751430891617</v>
      </c>
      <c r="D74" s="31">
        <f>C74+D73</f>
        <v>5976.7865657462626</v>
      </c>
      <c r="E74" s="31">
        <f t="shared" ref="E74:BP74" si="138">D74+E73</f>
        <v>14714.255756273496</v>
      </c>
      <c r="F74" s="31">
        <f t="shared" si="138"/>
        <v>31901.789544151892</v>
      </c>
      <c r="G74" s="31">
        <f t="shared" si="138"/>
        <v>66060.919440793426</v>
      </c>
      <c r="H74" s="31">
        <f t="shared" si="138"/>
        <v>118900.24016275341</v>
      </c>
      <c r="I74" s="31">
        <f t="shared" si="138"/>
        <v>201559.39101026469</v>
      </c>
      <c r="J74" s="31">
        <f t="shared" si="138"/>
        <v>279384.34190105932</v>
      </c>
      <c r="K74" s="31">
        <f t="shared" si="138"/>
        <v>369147.53689457319</v>
      </c>
      <c r="L74" s="31">
        <f t="shared" si="138"/>
        <v>444877.20181371237</v>
      </c>
      <c r="M74" s="31">
        <f t="shared" si="138"/>
        <v>518731.62515098578</v>
      </c>
      <c r="N74" s="31">
        <f t="shared" si="138"/>
        <v>630504.92832035234</v>
      </c>
      <c r="O74" s="31">
        <f t="shared" si="138"/>
        <v>776525.91854017437</v>
      </c>
      <c r="P74" s="31">
        <f t="shared" si="138"/>
        <v>894345.71393122431</v>
      </c>
      <c r="Q74" s="31">
        <f t="shared" si="138"/>
        <v>1021628.6845329184</v>
      </c>
      <c r="R74" s="31">
        <f t="shared" si="138"/>
        <v>1141124.9642273353</v>
      </c>
      <c r="S74" s="31">
        <f t="shared" si="138"/>
        <v>1294162.5979977241</v>
      </c>
      <c r="T74" s="31">
        <f t="shared" si="138"/>
        <v>1507468.6182333073</v>
      </c>
      <c r="U74" s="31">
        <f t="shared" si="138"/>
        <v>1782005.8213729449</v>
      </c>
      <c r="V74" s="31">
        <f t="shared" si="138"/>
        <v>2010344.4465423948</v>
      </c>
      <c r="W74" s="31">
        <f t="shared" si="138"/>
        <v>2215900.8180284039</v>
      </c>
      <c r="X74" s="31">
        <f t="shared" si="138"/>
        <v>2361231.0806472991</v>
      </c>
      <c r="Y74" s="31">
        <f t="shared" si="138"/>
        <v>2490423.7816874371</v>
      </c>
      <c r="Z74" s="31">
        <f t="shared" si="138"/>
        <v>2630818.6170795974</v>
      </c>
      <c r="AA74" s="31">
        <f t="shared" si="138"/>
        <v>2776839.6072994196</v>
      </c>
      <c r="AB74" s="31">
        <f t="shared" si="138"/>
        <v>2894659.4026904693</v>
      </c>
      <c r="AC74" s="31">
        <f t="shared" si="138"/>
        <v>3021942.3732921635</v>
      </c>
      <c r="AD74" s="31">
        <f t="shared" si="138"/>
        <v>3141438.6529865805</v>
      </c>
      <c r="AE74" s="31">
        <f t="shared" si="138"/>
        <v>3294476.2867569691</v>
      </c>
      <c r="AF74" s="31">
        <f t="shared" si="138"/>
        <v>3507782.3069925522</v>
      </c>
      <c r="AG74" s="31">
        <f t="shared" si="138"/>
        <v>3782319.5101321898</v>
      </c>
      <c r="AH74" s="31">
        <f t="shared" si="138"/>
        <v>4010658.1353016398</v>
      </c>
      <c r="AI74" s="31">
        <f t="shared" si="138"/>
        <v>4216214.5067876484</v>
      </c>
      <c r="AJ74" s="31">
        <f t="shared" si="138"/>
        <v>4361544.769406544</v>
      </c>
      <c r="AK74" s="31">
        <f t="shared" si="138"/>
        <v>4490737.4704466825</v>
      </c>
      <c r="AL74" s="31">
        <f t="shared" si="138"/>
        <v>4631132.3058388429</v>
      </c>
      <c r="AM74" s="31">
        <f t="shared" si="138"/>
        <v>4777153.296058665</v>
      </c>
      <c r="AN74" s="31">
        <f t="shared" si="138"/>
        <v>4894973.0914497152</v>
      </c>
      <c r="AO74" s="31">
        <f t="shared" si="138"/>
        <v>5022256.0620514089</v>
      </c>
      <c r="AP74" s="31">
        <f t="shared" si="138"/>
        <v>5141752.3417458255</v>
      </c>
      <c r="AQ74" s="31">
        <f t="shared" si="138"/>
        <v>5294789.975516214</v>
      </c>
      <c r="AR74" s="31">
        <f t="shared" si="138"/>
        <v>5508095.9957517972</v>
      </c>
      <c r="AS74" s="31">
        <f t="shared" si="138"/>
        <v>5782633.1988914348</v>
      </c>
      <c r="AT74" s="31">
        <f t="shared" si="138"/>
        <v>6010971.8240608843</v>
      </c>
      <c r="AU74" s="31">
        <f t="shared" si="138"/>
        <v>6216528.1955468934</v>
      </c>
      <c r="AV74" s="31">
        <f t="shared" si="138"/>
        <v>6361858.458165789</v>
      </c>
      <c r="AW74" s="31">
        <f t="shared" si="138"/>
        <v>6491051.1592059275</v>
      </c>
      <c r="AX74" s="31">
        <f t="shared" si="138"/>
        <v>6631445.9945980879</v>
      </c>
      <c r="AY74" s="31">
        <f t="shared" si="138"/>
        <v>6777466.98481791</v>
      </c>
      <c r="AZ74" s="31">
        <f t="shared" si="138"/>
        <v>6895286.7802089602</v>
      </c>
      <c r="BA74" s="31">
        <f t="shared" si="138"/>
        <v>7022569.7508106539</v>
      </c>
      <c r="BB74" s="31">
        <f t="shared" si="138"/>
        <v>7142066.0305050705</v>
      </c>
      <c r="BC74" s="31">
        <f t="shared" si="138"/>
        <v>7295103.664275459</v>
      </c>
      <c r="BD74" s="31">
        <f t="shared" si="138"/>
        <v>7508409.6845110422</v>
      </c>
      <c r="BE74" s="31">
        <f t="shared" si="138"/>
        <v>7782946.8876506798</v>
      </c>
      <c r="BF74" s="31">
        <f t="shared" si="138"/>
        <v>8011285.5128201293</v>
      </c>
      <c r="BG74" s="31">
        <f t="shared" si="138"/>
        <v>8216841.8843061384</v>
      </c>
      <c r="BH74" s="31">
        <f t="shared" si="138"/>
        <v>8362172.146925034</v>
      </c>
      <c r="BI74" s="31">
        <f t="shared" si="138"/>
        <v>8491364.8479651716</v>
      </c>
      <c r="BJ74" s="31">
        <f t="shared" si="138"/>
        <v>8631759.6833573319</v>
      </c>
      <c r="BK74" s="31">
        <f t="shared" si="138"/>
        <v>8777780.6735771541</v>
      </c>
      <c r="BL74" s="31">
        <f t="shared" si="138"/>
        <v>8895600.4689682033</v>
      </c>
      <c r="BM74" s="31">
        <f t="shared" si="138"/>
        <v>9022883.4395698979</v>
      </c>
      <c r="BN74" s="31">
        <f t="shared" si="138"/>
        <v>9142379.7192643154</v>
      </c>
      <c r="BO74" s="31">
        <f t="shared" si="138"/>
        <v>9295417.3530347049</v>
      </c>
      <c r="BP74" s="31">
        <f t="shared" si="138"/>
        <v>9508723.3732702881</v>
      </c>
      <c r="BQ74" s="31">
        <f t="shared" ref="BQ74:CH74" si="139">BP74+BQ73</f>
        <v>9783260.5764099248</v>
      </c>
      <c r="BR74" s="31">
        <f t="shared" si="139"/>
        <v>10011599.201579375</v>
      </c>
      <c r="BS74" s="31">
        <f t="shared" si="139"/>
        <v>10217155.573065383</v>
      </c>
      <c r="BT74" s="31">
        <f t="shared" si="139"/>
        <v>10362485.835684279</v>
      </c>
      <c r="BU74" s="31">
        <f t="shared" si="139"/>
        <v>10491678.536724417</v>
      </c>
      <c r="BV74" s="31">
        <f t="shared" si="139"/>
        <v>10632073.372116577</v>
      </c>
      <c r="BW74" s="31">
        <f t="shared" si="139"/>
        <v>10778094.362336399</v>
      </c>
      <c r="BX74" s="31">
        <f t="shared" si="139"/>
        <v>10895914.157727448</v>
      </c>
      <c r="BY74" s="31">
        <f t="shared" si="139"/>
        <v>11023197.128329143</v>
      </c>
      <c r="BZ74" s="31">
        <f t="shared" si="139"/>
        <v>11142693.40802356</v>
      </c>
      <c r="CA74" s="31">
        <f t="shared" si="139"/>
        <v>11295731.04179395</v>
      </c>
      <c r="CB74" s="31">
        <f t="shared" si="139"/>
        <v>11509037.062029533</v>
      </c>
      <c r="CC74" s="31">
        <f t="shared" si="139"/>
        <v>11783574.26516917</v>
      </c>
      <c r="CD74" s="31">
        <f t="shared" si="139"/>
        <v>12011912.89033862</v>
      </c>
      <c r="CE74" s="31">
        <f t="shared" si="139"/>
        <v>12217469.261824628</v>
      </c>
      <c r="CF74" s="31">
        <f t="shared" si="139"/>
        <v>12362799.524443524</v>
      </c>
      <c r="CG74" s="31">
        <f t="shared" si="139"/>
        <v>12491992.225483662</v>
      </c>
      <c r="CH74" s="35">
        <f t="shared" si="139"/>
        <v>12632387.060875822</v>
      </c>
    </row>
    <row r="75" spans="1:88" x14ac:dyDescent="0.3">
      <c r="A75" s="8"/>
      <c r="B75" s="41"/>
      <c r="C75" s="274"/>
      <c r="D75" s="275"/>
      <c r="E75" s="274"/>
      <c r="F75" s="275"/>
      <c r="G75" s="274"/>
      <c r="H75" s="275"/>
      <c r="I75" s="274"/>
      <c r="J75" s="275"/>
      <c r="K75" s="274"/>
      <c r="L75" s="275"/>
      <c r="M75" s="274"/>
      <c r="N75" s="275"/>
      <c r="O75" s="274"/>
      <c r="P75" s="275"/>
      <c r="Q75" s="274"/>
      <c r="R75" s="275"/>
      <c r="S75" s="274"/>
      <c r="T75" s="275"/>
      <c r="U75" s="274"/>
      <c r="V75" s="275"/>
      <c r="W75" s="274"/>
      <c r="X75" s="275"/>
      <c r="Y75" s="274"/>
      <c r="Z75" s="275"/>
      <c r="AA75" s="274"/>
      <c r="AB75" s="275"/>
      <c r="AC75" s="274"/>
      <c r="AD75" s="275"/>
      <c r="AE75" s="274"/>
      <c r="AF75" s="275"/>
      <c r="AG75" s="274"/>
      <c r="AH75" s="275"/>
      <c r="AI75" s="274"/>
      <c r="AJ75" s="275"/>
      <c r="AK75" s="274"/>
      <c r="AL75" s="275"/>
      <c r="AM75" s="274"/>
      <c r="AN75" s="275"/>
      <c r="AO75" s="274"/>
      <c r="AP75" s="275"/>
      <c r="AQ75" s="274"/>
      <c r="AR75" s="275"/>
      <c r="AS75" s="274"/>
      <c r="AT75" s="275"/>
      <c r="AU75" s="274"/>
      <c r="AV75" s="275"/>
      <c r="AW75" s="274"/>
      <c r="AX75" s="275"/>
      <c r="AY75" s="274"/>
      <c r="AZ75" s="275"/>
      <c r="BA75" s="274"/>
      <c r="BB75" s="275"/>
      <c r="BC75" s="274"/>
      <c r="BD75" s="275"/>
      <c r="BE75" s="274"/>
      <c r="BF75" s="275"/>
      <c r="BG75" s="274"/>
      <c r="BH75" s="275"/>
      <c r="BI75" s="274"/>
      <c r="BJ75" s="275"/>
      <c r="BK75" s="274"/>
      <c r="BL75" s="275"/>
      <c r="BM75" s="274"/>
      <c r="BN75" s="275"/>
      <c r="BO75" s="274"/>
      <c r="BP75" s="275"/>
      <c r="BQ75" s="274"/>
      <c r="BR75" s="275"/>
      <c r="BS75" s="274"/>
      <c r="BT75" s="275"/>
      <c r="BU75" s="274"/>
      <c r="BV75" s="275"/>
      <c r="BW75" s="274"/>
      <c r="BX75" s="275"/>
      <c r="BY75" s="274"/>
      <c r="BZ75" s="275"/>
      <c r="CA75" s="274"/>
      <c r="CB75" s="275"/>
      <c r="CC75" s="274"/>
      <c r="CD75" s="275"/>
      <c r="CE75" s="274"/>
      <c r="CF75" s="275"/>
      <c r="CG75" s="274"/>
      <c r="CH75" s="275"/>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57"/>
    </row>
    <row r="77" spans="1:88" ht="15.6" x14ac:dyDescent="0.3">
      <c r="A77" s="647" t="s">
        <v>222</v>
      </c>
      <c r="B77" s="317" t="s">
        <v>239</v>
      </c>
      <c r="C77" s="309">
        <f t="shared" ref="C77:AH77" si="140">C58</f>
        <v>43831</v>
      </c>
      <c r="D77" s="309">
        <f t="shared" si="140"/>
        <v>43862</v>
      </c>
      <c r="E77" s="309">
        <f t="shared" si="140"/>
        <v>43891</v>
      </c>
      <c r="F77" s="309">
        <f t="shared" si="140"/>
        <v>43922</v>
      </c>
      <c r="G77" s="309">
        <f t="shared" si="140"/>
        <v>43952</v>
      </c>
      <c r="H77" s="309">
        <f t="shared" si="140"/>
        <v>43983</v>
      </c>
      <c r="I77" s="309">
        <f t="shared" si="140"/>
        <v>44013</v>
      </c>
      <c r="J77" s="309">
        <f t="shared" si="140"/>
        <v>44044</v>
      </c>
      <c r="K77" s="309">
        <f t="shared" si="140"/>
        <v>44075</v>
      </c>
      <c r="L77" s="309">
        <f t="shared" si="140"/>
        <v>44105</v>
      </c>
      <c r="M77" s="309">
        <f t="shared" si="140"/>
        <v>44136</v>
      </c>
      <c r="N77" s="309">
        <f t="shared" si="140"/>
        <v>44166</v>
      </c>
      <c r="O77" s="309">
        <f t="shared" si="140"/>
        <v>44197</v>
      </c>
      <c r="P77" s="309">
        <f t="shared" si="140"/>
        <v>44228</v>
      </c>
      <c r="Q77" s="309">
        <f t="shared" si="140"/>
        <v>44256</v>
      </c>
      <c r="R77" s="309">
        <f t="shared" si="140"/>
        <v>44287</v>
      </c>
      <c r="S77" s="309">
        <f t="shared" si="140"/>
        <v>44317</v>
      </c>
      <c r="T77" s="309">
        <f t="shared" si="140"/>
        <v>44348</v>
      </c>
      <c r="U77" s="309">
        <f t="shared" si="140"/>
        <v>44378</v>
      </c>
      <c r="V77" s="309">
        <f t="shared" si="140"/>
        <v>44409</v>
      </c>
      <c r="W77" s="309">
        <f t="shared" si="140"/>
        <v>44440</v>
      </c>
      <c r="X77" s="309">
        <f t="shared" si="140"/>
        <v>44470</v>
      </c>
      <c r="Y77" s="309">
        <f t="shared" si="140"/>
        <v>44501</v>
      </c>
      <c r="Z77" s="309">
        <f t="shared" si="140"/>
        <v>44531</v>
      </c>
      <c r="AA77" s="309">
        <f t="shared" si="140"/>
        <v>44562</v>
      </c>
      <c r="AB77" s="309">
        <f t="shared" si="140"/>
        <v>44593</v>
      </c>
      <c r="AC77" s="309">
        <f t="shared" si="140"/>
        <v>44621</v>
      </c>
      <c r="AD77" s="309">
        <f t="shared" si="140"/>
        <v>44652</v>
      </c>
      <c r="AE77" s="309">
        <f t="shared" si="140"/>
        <v>44682</v>
      </c>
      <c r="AF77" s="309">
        <f t="shared" si="140"/>
        <v>44713</v>
      </c>
      <c r="AG77" s="309">
        <f t="shared" si="140"/>
        <v>44743</v>
      </c>
      <c r="AH77" s="309">
        <f t="shared" si="140"/>
        <v>44774</v>
      </c>
      <c r="AI77" s="309">
        <f t="shared" ref="AI77:BN77" si="141">AI58</f>
        <v>44805</v>
      </c>
      <c r="AJ77" s="309">
        <f t="shared" si="141"/>
        <v>44835</v>
      </c>
      <c r="AK77" s="309">
        <f t="shared" si="141"/>
        <v>44866</v>
      </c>
      <c r="AL77" s="309">
        <f t="shared" si="141"/>
        <v>44896</v>
      </c>
      <c r="AM77" s="309">
        <f t="shared" si="141"/>
        <v>44927</v>
      </c>
      <c r="AN77" s="309">
        <f t="shared" si="141"/>
        <v>44958</v>
      </c>
      <c r="AO77" s="309">
        <f t="shared" si="141"/>
        <v>44986</v>
      </c>
      <c r="AP77" s="309">
        <f t="shared" si="141"/>
        <v>45017</v>
      </c>
      <c r="AQ77" s="309">
        <f t="shared" si="141"/>
        <v>45047</v>
      </c>
      <c r="AR77" s="309">
        <f t="shared" si="141"/>
        <v>45078</v>
      </c>
      <c r="AS77" s="309">
        <f t="shared" si="141"/>
        <v>45108</v>
      </c>
      <c r="AT77" s="309">
        <f t="shared" si="141"/>
        <v>45139</v>
      </c>
      <c r="AU77" s="309">
        <f t="shared" si="141"/>
        <v>45170</v>
      </c>
      <c r="AV77" s="309">
        <f t="shared" si="141"/>
        <v>45200</v>
      </c>
      <c r="AW77" s="309">
        <f t="shared" si="141"/>
        <v>45231</v>
      </c>
      <c r="AX77" s="309">
        <f t="shared" si="141"/>
        <v>45261</v>
      </c>
      <c r="AY77" s="309">
        <f t="shared" si="141"/>
        <v>45292</v>
      </c>
      <c r="AZ77" s="309">
        <f t="shared" si="141"/>
        <v>45323</v>
      </c>
      <c r="BA77" s="309">
        <f t="shared" si="141"/>
        <v>45352</v>
      </c>
      <c r="BB77" s="309">
        <f t="shared" si="141"/>
        <v>45383</v>
      </c>
      <c r="BC77" s="309">
        <f t="shared" si="141"/>
        <v>45413</v>
      </c>
      <c r="BD77" s="309">
        <f t="shared" si="141"/>
        <v>45444</v>
      </c>
      <c r="BE77" s="309">
        <f t="shared" si="141"/>
        <v>45474</v>
      </c>
      <c r="BF77" s="309">
        <f t="shared" si="141"/>
        <v>45505</v>
      </c>
      <c r="BG77" s="309">
        <f t="shared" si="141"/>
        <v>45536</v>
      </c>
      <c r="BH77" s="309">
        <f t="shared" si="141"/>
        <v>45566</v>
      </c>
      <c r="BI77" s="309">
        <f t="shared" si="141"/>
        <v>45597</v>
      </c>
      <c r="BJ77" s="309">
        <f t="shared" si="141"/>
        <v>45627</v>
      </c>
      <c r="BK77" s="309">
        <f t="shared" si="141"/>
        <v>45658</v>
      </c>
      <c r="BL77" s="309">
        <f t="shared" si="141"/>
        <v>45689</v>
      </c>
      <c r="BM77" s="309">
        <f t="shared" si="141"/>
        <v>45717</v>
      </c>
      <c r="BN77" s="309">
        <f t="shared" si="141"/>
        <v>45748</v>
      </c>
      <c r="BO77" s="309">
        <f t="shared" ref="BO77:CH77" si="142">BO58</f>
        <v>45778</v>
      </c>
      <c r="BP77" s="309">
        <f t="shared" si="142"/>
        <v>45809</v>
      </c>
      <c r="BQ77" s="309">
        <f t="shared" si="142"/>
        <v>45839</v>
      </c>
      <c r="BR77" s="309">
        <f t="shared" si="142"/>
        <v>45870</v>
      </c>
      <c r="BS77" s="309">
        <f t="shared" si="142"/>
        <v>45901</v>
      </c>
      <c r="BT77" s="309">
        <f t="shared" si="142"/>
        <v>45931</v>
      </c>
      <c r="BU77" s="309">
        <f t="shared" si="142"/>
        <v>45962</v>
      </c>
      <c r="BV77" s="309">
        <f t="shared" si="142"/>
        <v>45992</v>
      </c>
      <c r="BW77" s="309">
        <f t="shared" si="142"/>
        <v>46023</v>
      </c>
      <c r="BX77" s="309">
        <f t="shared" si="142"/>
        <v>46054</v>
      </c>
      <c r="BY77" s="309">
        <f t="shared" si="142"/>
        <v>46082</v>
      </c>
      <c r="BZ77" s="309">
        <f t="shared" si="142"/>
        <v>46113</v>
      </c>
      <c r="CA77" s="309">
        <f t="shared" si="142"/>
        <v>46143</v>
      </c>
      <c r="CB77" s="309">
        <f t="shared" si="142"/>
        <v>46174</v>
      </c>
      <c r="CC77" s="309">
        <f t="shared" si="142"/>
        <v>46204</v>
      </c>
      <c r="CD77" s="309">
        <f t="shared" si="142"/>
        <v>46235</v>
      </c>
      <c r="CE77" s="309">
        <f t="shared" si="142"/>
        <v>46266</v>
      </c>
      <c r="CF77" s="309">
        <f t="shared" si="142"/>
        <v>46296</v>
      </c>
      <c r="CG77" s="309">
        <f t="shared" si="142"/>
        <v>46327</v>
      </c>
      <c r="CH77" s="310">
        <f t="shared" si="142"/>
        <v>46357</v>
      </c>
      <c r="CJ77" s="259" t="s">
        <v>224</v>
      </c>
    </row>
    <row r="78" spans="1:88" ht="15.75" customHeight="1" x14ac:dyDescent="0.3">
      <c r="A78" s="648"/>
      <c r="B78" s="14" t="str">
        <f>B59</f>
        <v>Air Comp</v>
      </c>
      <c r="C78" s="435">
        <v>8.5109000000000004E-2</v>
      </c>
      <c r="D78" s="435">
        <v>7.7715000000000006E-2</v>
      </c>
      <c r="E78" s="435">
        <v>8.6136000000000004E-2</v>
      </c>
      <c r="F78" s="435">
        <v>7.9796000000000006E-2</v>
      </c>
      <c r="G78" s="435">
        <v>8.5334999999999994E-2</v>
      </c>
      <c r="H78" s="435">
        <v>8.1994999999999998E-2</v>
      </c>
      <c r="I78" s="435">
        <v>8.4098999999999993E-2</v>
      </c>
      <c r="J78" s="435">
        <v>8.4198999999999996E-2</v>
      </c>
      <c r="K78" s="435">
        <v>8.2512000000000002E-2</v>
      </c>
      <c r="L78" s="435">
        <v>8.5277000000000006E-2</v>
      </c>
      <c r="M78" s="435">
        <v>8.2588999999999996E-2</v>
      </c>
      <c r="N78" s="435">
        <v>8.5237999999999994E-2</v>
      </c>
      <c r="O78" s="437">
        <f>C78</f>
        <v>8.5109000000000004E-2</v>
      </c>
      <c r="P78" s="437">
        <f t="shared" ref="P78:P90" si="143">D78</f>
        <v>7.7715000000000006E-2</v>
      </c>
      <c r="Q78" s="437">
        <f t="shared" ref="Q78:Q90" si="144">E78</f>
        <v>8.6136000000000004E-2</v>
      </c>
      <c r="R78" s="437">
        <f t="shared" ref="R78:R90" si="145">F78</f>
        <v>7.9796000000000006E-2</v>
      </c>
      <c r="S78" s="437">
        <f t="shared" ref="S78:S90" si="146">G78</f>
        <v>8.5334999999999994E-2</v>
      </c>
      <c r="T78" s="437">
        <f t="shared" ref="T78:T90" si="147">H78</f>
        <v>8.1994999999999998E-2</v>
      </c>
      <c r="U78" s="437">
        <f t="shared" ref="U78:U90" si="148">I78</f>
        <v>8.4098999999999993E-2</v>
      </c>
      <c r="V78" s="437">
        <f t="shared" ref="V78:V90" si="149">J78</f>
        <v>8.4198999999999996E-2</v>
      </c>
      <c r="W78" s="437">
        <f t="shared" ref="W78:W90" si="150">K78</f>
        <v>8.2512000000000002E-2</v>
      </c>
      <c r="X78" s="437">
        <f t="shared" ref="X78:X90" si="151">L78</f>
        <v>8.5277000000000006E-2</v>
      </c>
      <c r="Y78" s="437">
        <f t="shared" ref="Y78:Y90" si="152">M78</f>
        <v>8.2588999999999996E-2</v>
      </c>
      <c r="Z78" s="437">
        <f t="shared" ref="Z78:Z90" si="153">N78</f>
        <v>8.5237999999999994E-2</v>
      </c>
      <c r="AA78" s="437">
        <f t="shared" ref="AA78:AA90" si="154">O78</f>
        <v>8.5109000000000004E-2</v>
      </c>
      <c r="AB78" s="437">
        <f t="shared" ref="AB78:AB90" si="155">P78</f>
        <v>7.7715000000000006E-2</v>
      </c>
      <c r="AC78" s="437">
        <f t="shared" ref="AC78:AC90" si="156">Q78</f>
        <v>8.6136000000000004E-2</v>
      </c>
      <c r="AD78" s="437">
        <f t="shared" ref="AD78:AD90" si="157">R78</f>
        <v>7.9796000000000006E-2</v>
      </c>
      <c r="AE78" s="437">
        <f t="shared" ref="AE78:AE90" si="158">S78</f>
        <v>8.5334999999999994E-2</v>
      </c>
      <c r="AF78" s="437">
        <f t="shared" ref="AF78:AF90" si="159">T78</f>
        <v>8.1994999999999998E-2</v>
      </c>
      <c r="AG78" s="437">
        <f t="shared" ref="AG78:AG90" si="160">U78</f>
        <v>8.4098999999999993E-2</v>
      </c>
      <c r="AH78" s="437">
        <f t="shared" ref="AH78:AH90" si="161">V78</f>
        <v>8.4198999999999996E-2</v>
      </c>
      <c r="AI78" s="437">
        <f t="shared" ref="AI78:AI90" si="162">W78</f>
        <v>8.2512000000000002E-2</v>
      </c>
      <c r="AJ78" s="437">
        <f t="shared" ref="AJ78:AJ90" si="163">X78</f>
        <v>8.5277000000000006E-2</v>
      </c>
      <c r="AK78" s="437">
        <f t="shared" ref="AK78:AK90" si="164">Y78</f>
        <v>8.2588999999999996E-2</v>
      </c>
      <c r="AL78" s="437">
        <f t="shared" ref="AL78:AL90" si="165">Z78</f>
        <v>8.5237999999999994E-2</v>
      </c>
      <c r="AM78" s="437">
        <f t="shared" ref="AM78:AM90" si="166">AA78</f>
        <v>8.5109000000000004E-2</v>
      </c>
      <c r="AN78" s="437">
        <f t="shared" ref="AN78:AN90" si="167">AB78</f>
        <v>7.7715000000000006E-2</v>
      </c>
      <c r="AO78" s="437">
        <f t="shared" ref="AO78:AO90" si="168">AC78</f>
        <v>8.6136000000000004E-2</v>
      </c>
      <c r="AP78" s="437">
        <f t="shared" ref="AP78:AP90" si="169">AD78</f>
        <v>7.9796000000000006E-2</v>
      </c>
      <c r="AQ78" s="437">
        <f t="shared" ref="AQ78:AQ90" si="170">AE78</f>
        <v>8.5334999999999994E-2</v>
      </c>
      <c r="AR78" s="437">
        <f t="shared" ref="AR78:AR90" si="171">AF78</f>
        <v>8.1994999999999998E-2</v>
      </c>
      <c r="AS78" s="437">
        <f t="shared" ref="AS78:AS90" si="172">AG78</f>
        <v>8.4098999999999993E-2</v>
      </c>
      <c r="AT78" s="437">
        <f t="shared" ref="AT78:AT90" si="173">AH78</f>
        <v>8.4198999999999996E-2</v>
      </c>
      <c r="AU78" s="437">
        <f t="shared" ref="AU78:AU90" si="174">AI78</f>
        <v>8.2512000000000002E-2</v>
      </c>
      <c r="AV78" s="437">
        <f t="shared" ref="AV78:AV90" si="175">AJ78</f>
        <v>8.5277000000000006E-2</v>
      </c>
      <c r="AW78" s="437">
        <f t="shared" ref="AW78:AW90" si="176">AK78</f>
        <v>8.2588999999999996E-2</v>
      </c>
      <c r="AX78" s="437">
        <f t="shared" ref="AX78:AX90" si="177">AL78</f>
        <v>8.5237999999999994E-2</v>
      </c>
      <c r="AY78" s="437">
        <f t="shared" ref="AY78:AY90" si="178">AM78</f>
        <v>8.5109000000000004E-2</v>
      </c>
      <c r="AZ78" s="437">
        <f t="shared" ref="AZ78:AZ90" si="179">AN78</f>
        <v>7.7715000000000006E-2</v>
      </c>
      <c r="BA78" s="437">
        <f t="shared" ref="BA78:BA90" si="180">AO78</f>
        <v>8.6136000000000004E-2</v>
      </c>
      <c r="BB78" s="437">
        <f t="shared" ref="BB78:BB90" si="181">AP78</f>
        <v>7.9796000000000006E-2</v>
      </c>
      <c r="BC78" s="437">
        <f t="shared" ref="BC78:BC90" si="182">AQ78</f>
        <v>8.5334999999999994E-2</v>
      </c>
      <c r="BD78" s="437">
        <f t="shared" ref="BD78:BD90" si="183">AR78</f>
        <v>8.1994999999999998E-2</v>
      </c>
      <c r="BE78" s="437">
        <f t="shared" ref="BE78:BE90" si="184">AS78</f>
        <v>8.4098999999999993E-2</v>
      </c>
      <c r="BF78" s="437">
        <f t="shared" ref="BF78:BF90" si="185">AT78</f>
        <v>8.4198999999999996E-2</v>
      </c>
      <c r="BG78" s="437">
        <f t="shared" ref="BG78:BG90" si="186">AU78</f>
        <v>8.2512000000000002E-2</v>
      </c>
      <c r="BH78" s="437">
        <f t="shared" ref="BH78:BH90" si="187">AV78</f>
        <v>8.5277000000000006E-2</v>
      </c>
      <c r="BI78" s="437">
        <f t="shared" ref="BI78:BI90" si="188">AW78</f>
        <v>8.2588999999999996E-2</v>
      </c>
      <c r="BJ78" s="437">
        <f t="shared" ref="BJ78:BJ90" si="189">AX78</f>
        <v>8.5237999999999994E-2</v>
      </c>
      <c r="BK78" s="437">
        <f t="shared" ref="BK78:BK90" si="190">AY78</f>
        <v>8.5109000000000004E-2</v>
      </c>
      <c r="BL78" s="437">
        <f t="shared" ref="BL78:BL90" si="191">AZ78</f>
        <v>7.7715000000000006E-2</v>
      </c>
      <c r="BM78" s="437">
        <f t="shared" ref="BM78:BM90" si="192">BA78</f>
        <v>8.6136000000000004E-2</v>
      </c>
      <c r="BN78" s="437">
        <f t="shared" ref="BN78:BN90" si="193">BB78</f>
        <v>7.9796000000000006E-2</v>
      </c>
      <c r="BO78" s="437">
        <f t="shared" ref="BO78:BO90" si="194">BC78</f>
        <v>8.5334999999999994E-2</v>
      </c>
      <c r="BP78" s="437">
        <f t="shared" ref="BP78:BP90" si="195">BD78</f>
        <v>8.1994999999999998E-2</v>
      </c>
      <c r="BQ78" s="437">
        <f t="shared" ref="BQ78:BQ90" si="196">BE78</f>
        <v>8.4098999999999993E-2</v>
      </c>
      <c r="BR78" s="437">
        <f t="shared" ref="BR78:BR90" si="197">BF78</f>
        <v>8.4198999999999996E-2</v>
      </c>
      <c r="BS78" s="437">
        <f t="shared" ref="BS78:BS90" si="198">BG78</f>
        <v>8.2512000000000002E-2</v>
      </c>
      <c r="BT78" s="437">
        <f t="shared" ref="BT78:BT90" si="199">BH78</f>
        <v>8.5277000000000006E-2</v>
      </c>
      <c r="BU78" s="437">
        <f t="shared" ref="BU78:BU90" si="200">BI78</f>
        <v>8.2588999999999996E-2</v>
      </c>
      <c r="BV78" s="437">
        <f t="shared" ref="BV78:BV90" si="201">BJ78</f>
        <v>8.5237999999999994E-2</v>
      </c>
      <c r="BW78" s="437">
        <f t="shared" ref="BW78:BW90" si="202">BK78</f>
        <v>8.5109000000000004E-2</v>
      </c>
      <c r="BX78" s="437">
        <f t="shared" ref="BX78:BX90" si="203">BL78</f>
        <v>7.7715000000000006E-2</v>
      </c>
      <c r="BY78" s="437">
        <f t="shared" ref="BY78:BY90" si="204">BM78</f>
        <v>8.6136000000000004E-2</v>
      </c>
      <c r="BZ78" s="437">
        <f t="shared" ref="BZ78:BZ90" si="205">BN78</f>
        <v>7.9796000000000006E-2</v>
      </c>
      <c r="CA78" s="437">
        <f t="shared" ref="CA78:CA90" si="206">BO78</f>
        <v>8.5334999999999994E-2</v>
      </c>
      <c r="CB78" s="437">
        <f t="shared" ref="CB78:CB90" si="207">BP78</f>
        <v>8.1994999999999998E-2</v>
      </c>
      <c r="CC78" s="437">
        <f t="shared" ref="CC78:CC90" si="208">BQ78</f>
        <v>8.4098999999999993E-2</v>
      </c>
      <c r="CD78" s="437">
        <f t="shared" ref="CD78:CD90" si="209">BR78</f>
        <v>8.4198999999999996E-2</v>
      </c>
      <c r="CE78" s="437">
        <f t="shared" ref="CE78:CE90" si="210">BS78</f>
        <v>8.2512000000000002E-2</v>
      </c>
      <c r="CF78" s="437">
        <f t="shared" ref="CF78:CF90" si="211">BT78</f>
        <v>8.5277000000000006E-2</v>
      </c>
      <c r="CG78" s="437">
        <f t="shared" ref="CG78:CG90" si="212">BU78</f>
        <v>8.2588999999999996E-2</v>
      </c>
      <c r="CH78" s="438">
        <f t="shared" ref="CH78:CH90" si="213">BV78</f>
        <v>8.5237999999999994E-2</v>
      </c>
      <c r="CJ78" s="278">
        <f>SUM(C78:N78)</f>
        <v>1.0000000000000002</v>
      </c>
    </row>
    <row r="79" spans="1:88" ht="15.6" x14ac:dyDescent="0.3">
      <c r="A79" s="648"/>
      <c r="B79" s="14" t="str">
        <f t="shared" ref="B79:B90" si="214">B60</f>
        <v>Building Shell</v>
      </c>
      <c r="C79" s="435">
        <v>0.107824</v>
      </c>
      <c r="D79" s="435">
        <v>9.1051999999999994E-2</v>
      </c>
      <c r="E79" s="435">
        <v>7.1135000000000004E-2</v>
      </c>
      <c r="F79" s="435">
        <v>4.1179E-2</v>
      </c>
      <c r="G79" s="435">
        <v>4.4423999999999998E-2</v>
      </c>
      <c r="H79" s="435">
        <v>0.106128</v>
      </c>
      <c r="I79" s="435">
        <v>0.14288100000000001</v>
      </c>
      <c r="J79" s="435">
        <v>0.133494</v>
      </c>
      <c r="K79" s="435">
        <v>5.781E-2</v>
      </c>
      <c r="L79" s="435">
        <v>3.8018000000000003E-2</v>
      </c>
      <c r="M79" s="435">
        <v>6.2103999999999999E-2</v>
      </c>
      <c r="N79" s="435">
        <v>0.10395</v>
      </c>
      <c r="O79" s="437">
        <f t="shared" ref="O79:O90" si="215">C79</f>
        <v>0.107824</v>
      </c>
      <c r="P79" s="437">
        <f t="shared" si="143"/>
        <v>9.1051999999999994E-2</v>
      </c>
      <c r="Q79" s="437">
        <f t="shared" si="144"/>
        <v>7.1135000000000004E-2</v>
      </c>
      <c r="R79" s="437">
        <f t="shared" si="145"/>
        <v>4.1179E-2</v>
      </c>
      <c r="S79" s="437">
        <f t="shared" si="146"/>
        <v>4.4423999999999998E-2</v>
      </c>
      <c r="T79" s="437">
        <f t="shared" si="147"/>
        <v>0.106128</v>
      </c>
      <c r="U79" s="437">
        <f t="shared" si="148"/>
        <v>0.14288100000000001</v>
      </c>
      <c r="V79" s="437">
        <f t="shared" si="149"/>
        <v>0.133494</v>
      </c>
      <c r="W79" s="437">
        <f t="shared" si="150"/>
        <v>5.781E-2</v>
      </c>
      <c r="X79" s="437">
        <f t="shared" si="151"/>
        <v>3.8018000000000003E-2</v>
      </c>
      <c r="Y79" s="437">
        <f t="shared" si="152"/>
        <v>6.2103999999999999E-2</v>
      </c>
      <c r="Z79" s="437">
        <f t="shared" si="153"/>
        <v>0.10395</v>
      </c>
      <c r="AA79" s="437">
        <f t="shared" si="154"/>
        <v>0.107824</v>
      </c>
      <c r="AB79" s="437">
        <f t="shared" si="155"/>
        <v>9.1051999999999994E-2</v>
      </c>
      <c r="AC79" s="437">
        <f t="shared" si="156"/>
        <v>7.1135000000000004E-2</v>
      </c>
      <c r="AD79" s="437">
        <f t="shared" si="157"/>
        <v>4.1179E-2</v>
      </c>
      <c r="AE79" s="437">
        <f t="shared" si="158"/>
        <v>4.4423999999999998E-2</v>
      </c>
      <c r="AF79" s="437">
        <f t="shared" si="159"/>
        <v>0.106128</v>
      </c>
      <c r="AG79" s="437">
        <f t="shared" si="160"/>
        <v>0.14288100000000001</v>
      </c>
      <c r="AH79" s="437">
        <f t="shared" si="161"/>
        <v>0.133494</v>
      </c>
      <c r="AI79" s="437">
        <f t="shared" si="162"/>
        <v>5.781E-2</v>
      </c>
      <c r="AJ79" s="437">
        <f t="shared" si="163"/>
        <v>3.8018000000000003E-2</v>
      </c>
      <c r="AK79" s="437">
        <f t="shared" si="164"/>
        <v>6.2103999999999999E-2</v>
      </c>
      <c r="AL79" s="437">
        <f t="shared" si="165"/>
        <v>0.10395</v>
      </c>
      <c r="AM79" s="437">
        <f t="shared" si="166"/>
        <v>0.107824</v>
      </c>
      <c r="AN79" s="437">
        <f t="shared" si="167"/>
        <v>9.1051999999999994E-2</v>
      </c>
      <c r="AO79" s="437">
        <f t="shared" si="168"/>
        <v>7.1135000000000004E-2</v>
      </c>
      <c r="AP79" s="437">
        <f t="shared" si="169"/>
        <v>4.1179E-2</v>
      </c>
      <c r="AQ79" s="437">
        <f t="shared" si="170"/>
        <v>4.4423999999999998E-2</v>
      </c>
      <c r="AR79" s="437">
        <f t="shared" si="171"/>
        <v>0.106128</v>
      </c>
      <c r="AS79" s="437">
        <f t="shared" si="172"/>
        <v>0.14288100000000001</v>
      </c>
      <c r="AT79" s="437">
        <f t="shared" si="173"/>
        <v>0.133494</v>
      </c>
      <c r="AU79" s="437">
        <f t="shared" si="174"/>
        <v>5.781E-2</v>
      </c>
      <c r="AV79" s="437">
        <f t="shared" si="175"/>
        <v>3.8018000000000003E-2</v>
      </c>
      <c r="AW79" s="437">
        <f t="shared" si="176"/>
        <v>6.2103999999999999E-2</v>
      </c>
      <c r="AX79" s="437">
        <f t="shared" si="177"/>
        <v>0.10395</v>
      </c>
      <c r="AY79" s="437">
        <f t="shared" si="178"/>
        <v>0.107824</v>
      </c>
      <c r="AZ79" s="437">
        <f t="shared" si="179"/>
        <v>9.1051999999999994E-2</v>
      </c>
      <c r="BA79" s="437">
        <f t="shared" si="180"/>
        <v>7.1135000000000004E-2</v>
      </c>
      <c r="BB79" s="437">
        <f t="shared" si="181"/>
        <v>4.1179E-2</v>
      </c>
      <c r="BC79" s="437">
        <f t="shared" si="182"/>
        <v>4.4423999999999998E-2</v>
      </c>
      <c r="BD79" s="437">
        <f t="shared" si="183"/>
        <v>0.106128</v>
      </c>
      <c r="BE79" s="437">
        <f t="shared" si="184"/>
        <v>0.14288100000000001</v>
      </c>
      <c r="BF79" s="437">
        <f t="shared" si="185"/>
        <v>0.133494</v>
      </c>
      <c r="BG79" s="437">
        <f t="shared" si="186"/>
        <v>5.781E-2</v>
      </c>
      <c r="BH79" s="437">
        <f t="shared" si="187"/>
        <v>3.8018000000000003E-2</v>
      </c>
      <c r="BI79" s="437">
        <f t="shared" si="188"/>
        <v>6.2103999999999999E-2</v>
      </c>
      <c r="BJ79" s="437">
        <f t="shared" si="189"/>
        <v>0.10395</v>
      </c>
      <c r="BK79" s="437">
        <f t="shared" si="190"/>
        <v>0.107824</v>
      </c>
      <c r="BL79" s="437">
        <f t="shared" si="191"/>
        <v>9.1051999999999994E-2</v>
      </c>
      <c r="BM79" s="437">
        <f t="shared" si="192"/>
        <v>7.1135000000000004E-2</v>
      </c>
      <c r="BN79" s="437">
        <f t="shared" si="193"/>
        <v>4.1179E-2</v>
      </c>
      <c r="BO79" s="437">
        <f t="shared" si="194"/>
        <v>4.4423999999999998E-2</v>
      </c>
      <c r="BP79" s="437">
        <f t="shared" si="195"/>
        <v>0.106128</v>
      </c>
      <c r="BQ79" s="437">
        <f t="shared" si="196"/>
        <v>0.14288100000000001</v>
      </c>
      <c r="BR79" s="437">
        <f t="shared" si="197"/>
        <v>0.133494</v>
      </c>
      <c r="BS79" s="437">
        <f t="shared" si="198"/>
        <v>5.781E-2</v>
      </c>
      <c r="BT79" s="437">
        <f t="shared" si="199"/>
        <v>3.8018000000000003E-2</v>
      </c>
      <c r="BU79" s="437">
        <f t="shared" si="200"/>
        <v>6.2103999999999999E-2</v>
      </c>
      <c r="BV79" s="437">
        <f t="shared" si="201"/>
        <v>0.10395</v>
      </c>
      <c r="BW79" s="437">
        <f t="shared" si="202"/>
        <v>0.107824</v>
      </c>
      <c r="BX79" s="437">
        <f t="shared" si="203"/>
        <v>9.1051999999999994E-2</v>
      </c>
      <c r="BY79" s="437">
        <f t="shared" si="204"/>
        <v>7.1135000000000004E-2</v>
      </c>
      <c r="BZ79" s="437">
        <f t="shared" si="205"/>
        <v>4.1179E-2</v>
      </c>
      <c r="CA79" s="437">
        <f t="shared" si="206"/>
        <v>4.4423999999999998E-2</v>
      </c>
      <c r="CB79" s="437">
        <f t="shared" si="207"/>
        <v>0.106128</v>
      </c>
      <c r="CC79" s="437">
        <f t="shared" si="208"/>
        <v>0.14288100000000001</v>
      </c>
      <c r="CD79" s="437">
        <f t="shared" si="209"/>
        <v>0.133494</v>
      </c>
      <c r="CE79" s="437">
        <f t="shared" si="210"/>
        <v>5.781E-2</v>
      </c>
      <c r="CF79" s="437">
        <f t="shared" si="211"/>
        <v>3.8018000000000003E-2</v>
      </c>
      <c r="CG79" s="437">
        <f t="shared" si="212"/>
        <v>6.2103999999999999E-2</v>
      </c>
      <c r="CH79" s="438">
        <f t="shared" si="213"/>
        <v>0.10395</v>
      </c>
      <c r="CJ79" s="278">
        <f t="shared" ref="CJ79:CJ90" si="216">SUM(C79:N79)</f>
        <v>0.99999900000000008</v>
      </c>
    </row>
    <row r="80" spans="1:88" ht="15.6" x14ac:dyDescent="0.3">
      <c r="A80" s="648"/>
      <c r="B80" s="14" t="str">
        <f t="shared" si="214"/>
        <v>Cooking</v>
      </c>
      <c r="C80" s="435">
        <v>8.6096000000000006E-2</v>
      </c>
      <c r="D80" s="435">
        <v>7.8608999999999998E-2</v>
      </c>
      <c r="E80" s="435">
        <v>8.1547999999999995E-2</v>
      </c>
      <c r="F80" s="435">
        <v>7.2947999999999999E-2</v>
      </c>
      <c r="G80" s="435">
        <v>8.6277000000000006E-2</v>
      </c>
      <c r="H80" s="435">
        <v>8.3294000000000007E-2</v>
      </c>
      <c r="I80" s="435">
        <v>8.5859000000000005E-2</v>
      </c>
      <c r="J80" s="435">
        <v>8.5885000000000003E-2</v>
      </c>
      <c r="K80" s="435">
        <v>8.3474999999999994E-2</v>
      </c>
      <c r="L80" s="435">
        <v>8.6262000000000005E-2</v>
      </c>
      <c r="M80" s="435">
        <v>8.3496000000000001E-2</v>
      </c>
      <c r="N80" s="435">
        <v>8.6250999999999994E-2</v>
      </c>
      <c r="O80" s="437">
        <f t="shared" si="215"/>
        <v>8.6096000000000006E-2</v>
      </c>
      <c r="P80" s="437">
        <f t="shared" si="143"/>
        <v>7.8608999999999998E-2</v>
      </c>
      <c r="Q80" s="437">
        <f t="shared" si="144"/>
        <v>8.1547999999999995E-2</v>
      </c>
      <c r="R80" s="437">
        <f t="shared" si="145"/>
        <v>7.2947999999999999E-2</v>
      </c>
      <c r="S80" s="437">
        <f t="shared" si="146"/>
        <v>8.6277000000000006E-2</v>
      </c>
      <c r="T80" s="437">
        <f t="shared" si="147"/>
        <v>8.3294000000000007E-2</v>
      </c>
      <c r="U80" s="437">
        <f t="shared" si="148"/>
        <v>8.5859000000000005E-2</v>
      </c>
      <c r="V80" s="437">
        <f t="shared" si="149"/>
        <v>8.5885000000000003E-2</v>
      </c>
      <c r="W80" s="437">
        <f t="shared" si="150"/>
        <v>8.3474999999999994E-2</v>
      </c>
      <c r="X80" s="437">
        <f t="shared" si="151"/>
        <v>8.6262000000000005E-2</v>
      </c>
      <c r="Y80" s="437">
        <f t="shared" si="152"/>
        <v>8.3496000000000001E-2</v>
      </c>
      <c r="Z80" s="437">
        <f t="shared" si="153"/>
        <v>8.6250999999999994E-2</v>
      </c>
      <c r="AA80" s="437">
        <f t="shared" si="154"/>
        <v>8.6096000000000006E-2</v>
      </c>
      <c r="AB80" s="437">
        <f t="shared" si="155"/>
        <v>7.8608999999999998E-2</v>
      </c>
      <c r="AC80" s="437">
        <f t="shared" si="156"/>
        <v>8.1547999999999995E-2</v>
      </c>
      <c r="AD80" s="437">
        <f t="shared" si="157"/>
        <v>7.2947999999999999E-2</v>
      </c>
      <c r="AE80" s="437">
        <f t="shared" si="158"/>
        <v>8.6277000000000006E-2</v>
      </c>
      <c r="AF80" s="437">
        <f t="shared" si="159"/>
        <v>8.3294000000000007E-2</v>
      </c>
      <c r="AG80" s="437">
        <f t="shared" si="160"/>
        <v>8.5859000000000005E-2</v>
      </c>
      <c r="AH80" s="437">
        <f t="shared" si="161"/>
        <v>8.5885000000000003E-2</v>
      </c>
      <c r="AI80" s="437">
        <f t="shared" si="162"/>
        <v>8.3474999999999994E-2</v>
      </c>
      <c r="AJ80" s="437">
        <f t="shared" si="163"/>
        <v>8.6262000000000005E-2</v>
      </c>
      <c r="AK80" s="437">
        <f t="shared" si="164"/>
        <v>8.3496000000000001E-2</v>
      </c>
      <c r="AL80" s="437">
        <f t="shared" si="165"/>
        <v>8.6250999999999994E-2</v>
      </c>
      <c r="AM80" s="437">
        <f t="shared" si="166"/>
        <v>8.6096000000000006E-2</v>
      </c>
      <c r="AN80" s="437">
        <f t="shared" si="167"/>
        <v>7.8608999999999998E-2</v>
      </c>
      <c r="AO80" s="437">
        <f t="shared" si="168"/>
        <v>8.1547999999999995E-2</v>
      </c>
      <c r="AP80" s="437">
        <f t="shared" si="169"/>
        <v>7.2947999999999999E-2</v>
      </c>
      <c r="AQ80" s="437">
        <f t="shared" si="170"/>
        <v>8.6277000000000006E-2</v>
      </c>
      <c r="AR80" s="437">
        <f t="shared" si="171"/>
        <v>8.3294000000000007E-2</v>
      </c>
      <c r="AS80" s="437">
        <f t="shared" si="172"/>
        <v>8.5859000000000005E-2</v>
      </c>
      <c r="AT80" s="437">
        <f t="shared" si="173"/>
        <v>8.5885000000000003E-2</v>
      </c>
      <c r="AU80" s="437">
        <f t="shared" si="174"/>
        <v>8.3474999999999994E-2</v>
      </c>
      <c r="AV80" s="437">
        <f t="shared" si="175"/>
        <v>8.6262000000000005E-2</v>
      </c>
      <c r="AW80" s="437">
        <f t="shared" si="176"/>
        <v>8.3496000000000001E-2</v>
      </c>
      <c r="AX80" s="437">
        <f t="shared" si="177"/>
        <v>8.6250999999999994E-2</v>
      </c>
      <c r="AY80" s="437">
        <f t="shared" si="178"/>
        <v>8.6096000000000006E-2</v>
      </c>
      <c r="AZ80" s="437">
        <f t="shared" si="179"/>
        <v>7.8608999999999998E-2</v>
      </c>
      <c r="BA80" s="437">
        <f t="shared" si="180"/>
        <v>8.1547999999999995E-2</v>
      </c>
      <c r="BB80" s="437">
        <f t="shared" si="181"/>
        <v>7.2947999999999999E-2</v>
      </c>
      <c r="BC80" s="437">
        <f t="shared" si="182"/>
        <v>8.6277000000000006E-2</v>
      </c>
      <c r="BD80" s="437">
        <f t="shared" si="183"/>
        <v>8.3294000000000007E-2</v>
      </c>
      <c r="BE80" s="437">
        <f t="shared" si="184"/>
        <v>8.5859000000000005E-2</v>
      </c>
      <c r="BF80" s="437">
        <f t="shared" si="185"/>
        <v>8.5885000000000003E-2</v>
      </c>
      <c r="BG80" s="437">
        <f t="shared" si="186"/>
        <v>8.3474999999999994E-2</v>
      </c>
      <c r="BH80" s="437">
        <f t="shared" si="187"/>
        <v>8.6262000000000005E-2</v>
      </c>
      <c r="BI80" s="437">
        <f t="shared" si="188"/>
        <v>8.3496000000000001E-2</v>
      </c>
      <c r="BJ80" s="437">
        <f t="shared" si="189"/>
        <v>8.6250999999999994E-2</v>
      </c>
      <c r="BK80" s="437">
        <f t="shared" si="190"/>
        <v>8.6096000000000006E-2</v>
      </c>
      <c r="BL80" s="437">
        <f t="shared" si="191"/>
        <v>7.8608999999999998E-2</v>
      </c>
      <c r="BM80" s="437">
        <f t="shared" si="192"/>
        <v>8.1547999999999995E-2</v>
      </c>
      <c r="BN80" s="437">
        <f t="shared" si="193"/>
        <v>7.2947999999999999E-2</v>
      </c>
      <c r="BO80" s="437">
        <f t="shared" si="194"/>
        <v>8.6277000000000006E-2</v>
      </c>
      <c r="BP80" s="437">
        <f t="shared" si="195"/>
        <v>8.3294000000000007E-2</v>
      </c>
      <c r="BQ80" s="437">
        <f t="shared" si="196"/>
        <v>8.5859000000000005E-2</v>
      </c>
      <c r="BR80" s="437">
        <f t="shared" si="197"/>
        <v>8.5885000000000003E-2</v>
      </c>
      <c r="BS80" s="437">
        <f t="shared" si="198"/>
        <v>8.3474999999999994E-2</v>
      </c>
      <c r="BT80" s="437">
        <f t="shared" si="199"/>
        <v>8.6262000000000005E-2</v>
      </c>
      <c r="BU80" s="437">
        <f t="shared" si="200"/>
        <v>8.3496000000000001E-2</v>
      </c>
      <c r="BV80" s="437">
        <f t="shared" si="201"/>
        <v>8.6250999999999994E-2</v>
      </c>
      <c r="BW80" s="437">
        <f t="shared" si="202"/>
        <v>8.6096000000000006E-2</v>
      </c>
      <c r="BX80" s="437">
        <f t="shared" si="203"/>
        <v>7.8608999999999998E-2</v>
      </c>
      <c r="BY80" s="437">
        <f t="shared" si="204"/>
        <v>8.1547999999999995E-2</v>
      </c>
      <c r="BZ80" s="437">
        <f t="shared" si="205"/>
        <v>7.2947999999999999E-2</v>
      </c>
      <c r="CA80" s="437">
        <f t="shared" si="206"/>
        <v>8.6277000000000006E-2</v>
      </c>
      <c r="CB80" s="437">
        <f t="shared" si="207"/>
        <v>8.3294000000000007E-2</v>
      </c>
      <c r="CC80" s="437">
        <f t="shared" si="208"/>
        <v>8.5859000000000005E-2</v>
      </c>
      <c r="CD80" s="437">
        <f t="shared" si="209"/>
        <v>8.5885000000000003E-2</v>
      </c>
      <c r="CE80" s="437">
        <f t="shared" si="210"/>
        <v>8.3474999999999994E-2</v>
      </c>
      <c r="CF80" s="437">
        <f t="shared" si="211"/>
        <v>8.6262000000000005E-2</v>
      </c>
      <c r="CG80" s="437">
        <f t="shared" si="212"/>
        <v>8.3496000000000001E-2</v>
      </c>
      <c r="CH80" s="438">
        <f t="shared" si="213"/>
        <v>8.6250999999999994E-2</v>
      </c>
      <c r="CJ80" s="278">
        <f t="shared" si="216"/>
        <v>0.99999999999999989</v>
      </c>
    </row>
    <row r="81" spans="1:88" ht="15.6" x14ac:dyDescent="0.3">
      <c r="A81" s="648"/>
      <c r="B81" s="14" t="str">
        <f t="shared" si="214"/>
        <v>Cooling</v>
      </c>
      <c r="C81" s="435">
        <v>6.0000000000000002E-6</v>
      </c>
      <c r="D81" s="435">
        <v>2.4699999999999999E-4</v>
      </c>
      <c r="E81" s="435">
        <v>7.2360000000000002E-3</v>
      </c>
      <c r="F81" s="435">
        <v>2.1690999999999998E-2</v>
      </c>
      <c r="G81" s="435">
        <v>6.2979999999999994E-2</v>
      </c>
      <c r="H81" s="435">
        <v>0.21317</v>
      </c>
      <c r="I81" s="435">
        <v>0.29002899999999998</v>
      </c>
      <c r="J81" s="435">
        <v>0.270206</v>
      </c>
      <c r="K81" s="435">
        <v>0.108695</v>
      </c>
      <c r="L81" s="435">
        <v>1.9643000000000001E-2</v>
      </c>
      <c r="M81" s="435">
        <v>6.0299999999999998E-3</v>
      </c>
      <c r="N81" s="435">
        <v>6.3999999999999997E-5</v>
      </c>
      <c r="O81" s="437">
        <f t="shared" si="215"/>
        <v>6.0000000000000002E-6</v>
      </c>
      <c r="P81" s="437">
        <f t="shared" si="143"/>
        <v>2.4699999999999999E-4</v>
      </c>
      <c r="Q81" s="437">
        <f t="shared" si="144"/>
        <v>7.2360000000000002E-3</v>
      </c>
      <c r="R81" s="437">
        <f t="shared" si="145"/>
        <v>2.1690999999999998E-2</v>
      </c>
      <c r="S81" s="437">
        <f t="shared" si="146"/>
        <v>6.2979999999999994E-2</v>
      </c>
      <c r="T81" s="437">
        <f t="shared" si="147"/>
        <v>0.21317</v>
      </c>
      <c r="U81" s="437">
        <f t="shared" si="148"/>
        <v>0.29002899999999998</v>
      </c>
      <c r="V81" s="437">
        <f t="shared" si="149"/>
        <v>0.270206</v>
      </c>
      <c r="W81" s="437">
        <f t="shared" si="150"/>
        <v>0.108695</v>
      </c>
      <c r="X81" s="437">
        <f t="shared" si="151"/>
        <v>1.9643000000000001E-2</v>
      </c>
      <c r="Y81" s="437">
        <f t="shared" si="152"/>
        <v>6.0299999999999998E-3</v>
      </c>
      <c r="Z81" s="437">
        <f t="shared" si="153"/>
        <v>6.3999999999999997E-5</v>
      </c>
      <c r="AA81" s="437">
        <f t="shared" si="154"/>
        <v>6.0000000000000002E-6</v>
      </c>
      <c r="AB81" s="437">
        <f t="shared" si="155"/>
        <v>2.4699999999999999E-4</v>
      </c>
      <c r="AC81" s="437">
        <f t="shared" si="156"/>
        <v>7.2360000000000002E-3</v>
      </c>
      <c r="AD81" s="437">
        <f t="shared" si="157"/>
        <v>2.1690999999999998E-2</v>
      </c>
      <c r="AE81" s="437">
        <f t="shared" si="158"/>
        <v>6.2979999999999994E-2</v>
      </c>
      <c r="AF81" s="437">
        <f t="shared" si="159"/>
        <v>0.21317</v>
      </c>
      <c r="AG81" s="437">
        <f t="shared" si="160"/>
        <v>0.29002899999999998</v>
      </c>
      <c r="AH81" s="437">
        <f t="shared" si="161"/>
        <v>0.270206</v>
      </c>
      <c r="AI81" s="437">
        <f t="shared" si="162"/>
        <v>0.108695</v>
      </c>
      <c r="AJ81" s="437">
        <f t="shared" si="163"/>
        <v>1.9643000000000001E-2</v>
      </c>
      <c r="AK81" s="437">
        <f t="shared" si="164"/>
        <v>6.0299999999999998E-3</v>
      </c>
      <c r="AL81" s="437">
        <f t="shared" si="165"/>
        <v>6.3999999999999997E-5</v>
      </c>
      <c r="AM81" s="437">
        <f t="shared" si="166"/>
        <v>6.0000000000000002E-6</v>
      </c>
      <c r="AN81" s="437">
        <f t="shared" si="167"/>
        <v>2.4699999999999999E-4</v>
      </c>
      <c r="AO81" s="437">
        <f t="shared" si="168"/>
        <v>7.2360000000000002E-3</v>
      </c>
      <c r="AP81" s="437">
        <f t="shared" si="169"/>
        <v>2.1690999999999998E-2</v>
      </c>
      <c r="AQ81" s="437">
        <f t="shared" si="170"/>
        <v>6.2979999999999994E-2</v>
      </c>
      <c r="AR81" s="437">
        <f t="shared" si="171"/>
        <v>0.21317</v>
      </c>
      <c r="AS81" s="437">
        <f t="shared" si="172"/>
        <v>0.29002899999999998</v>
      </c>
      <c r="AT81" s="437">
        <f t="shared" si="173"/>
        <v>0.270206</v>
      </c>
      <c r="AU81" s="437">
        <f t="shared" si="174"/>
        <v>0.108695</v>
      </c>
      <c r="AV81" s="437">
        <f t="shared" si="175"/>
        <v>1.9643000000000001E-2</v>
      </c>
      <c r="AW81" s="437">
        <f t="shared" si="176"/>
        <v>6.0299999999999998E-3</v>
      </c>
      <c r="AX81" s="437">
        <f t="shared" si="177"/>
        <v>6.3999999999999997E-5</v>
      </c>
      <c r="AY81" s="437">
        <f t="shared" si="178"/>
        <v>6.0000000000000002E-6</v>
      </c>
      <c r="AZ81" s="437">
        <f t="shared" si="179"/>
        <v>2.4699999999999999E-4</v>
      </c>
      <c r="BA81" s="437">
        <f t="shared" si="180"/>
        <v>7.2360000000000002E-3</v>
      </c>
      <c r="BB81" s="437">
        <f t="shared" si="181"/>
        <v>2.1690999999999998E-2</v>
      </c>
      <c r="BC81" s="437">
        <f t="shared" si="182"/>
        <v>6.2979999999999994E-2</v>
      </c>
      <c r="BD81" s="437">
        <f t="shared" si="183"/>
        <v>0.21317</v>
      </c>
      <c r="BE81" s="437">
        <f t="shared" si="184"/>
        <v>0.29002899999999998</v>
      </c>
      <c r="BF81" s="437">
        <f t="shared" si="185"/>
        <v>0.270206</v>
      </c>
      <c r="BG81" s="437">
        <f t="shared" si="186"/>
        <v>0.108695</v>
      </c>
      <c r="BH81" s="437">
        <f t="shared" si="187"/>
        <v>1.9643000000000001E-2</v>
      </c>
      <c r="BI81" s="437">
        <f t="shared" si="188"/>
        <v>6.0299999999999998E-3</v>
      </c>
      <c r="BJ81" s="437">
        <f t="shared" si="189"/>
        <v>6.3999999999999997E-5</v>
      </c>
      <c r="BK81" s="437">
        <f t="shared" si="190"/>
        <v>6.0000000000000002E-6</v>
      </c>
      <c r="BL81" s="437">
        <f t="shared" si="191"/>
        <v>2.4699999999999999E-4</v>
      </c>
      <c r="BM81" s="437">
        <f t="shared" si="192"/>
        <v>7.2360000000000002E-3</v>
      </c>
      <c r="BN81" s="437">
        <f t="shared" si="193"/>
        <v>2.1690999999999998E-2</v>
      </c>
      <c r="BO81" s="437">
        <f t="shared" si="194"/>
        <v>6.2979999999999994E-2</v>
      </c>
      <c r="BP81" s="437">
        <f t="shared" si="195"/>
        <v>0.21317</v>
      </c>
      <c r="BQ81" s="437">
        <f t="shared" si="196"/>
        <v>0.29002899999999998</v>
      </c>
      <c r="BR81" s="437">
        <f t="shared" si="197"/>
        <v>0.270206</v>
      </c>
      <c r="BS81" s="437">
        <f t="shared" si="198"/>
        <v>0.108695</v>
      </c>
      <c r="BT81" s="437">
        <f t="shared" si="199"/>
        <v>1.9643000000000001E-2</v>
      </c>
      <c r="BU81" s="437">
        <f t="shared" si="200"/>
        <v>6.0299999999999998E-3</v>
      </c>
      <c r="BV81" s="437">
        <f t="shared" si="201"/>
        <v>6.3999999999999997E-5</v>
      </c>
      <c r="BW81" s="437">
        <f t="shared" si="202"/>
        <v>6.0000000000000002E-6</v>
      </c>
      <c r="BX81" s="437">
        <f t="shared" si="203"/>
        <v>2.4699999999999999E-4</v>
      </c>
      <c r="BY81" s="437">
        <f t="shared" si="204"/>
        <v>7.2360000000000002E-3</v>
      </c>
      <c r="BZ81" s="437">
        <f t="shared" si="205"/>
        <v>2.1690999999999998E-2</v>
      </c>
      <c r="CA81" s="437">
        <f t="shared" si="206"/>
        <v>6.2979999999999994E-2</v>
      </c>
      <c r="CB81" s="437">
        <f t="shared" si="207"/>
        <v>0.21317</v>
      </c>
      <c r="CC81" s="437">
        <f t="shared" si="208"/>
        <v>0.29002899999999998</v>
      </c>
      <c r="CD81" s="437">
        <f t="shared" si="209"/>
        <v>0.270206</v>
      </c>
      <c r="CE81" s="437">
        <f t="shared" si="210"/>
        <v>0.108695</v>
      </c>
      <c r="CF81" s="437">
        <f t="shared" si="211"/>
        <v>1.9643000000000001E-2</v>
      </c>
      <c r="CG81" s="437">
        <f t="shared" si="212"/>
        <v>6.0299999999999998E-3</v>
      </c>
      <c r="CH81" s="438">
        <f t="shared" si="213"/>
        <v>6.3999999999999997E-5</v>
      </c>
      <c r="CJ81" s="278">
        <f t="shared" si="216"/>
        <v>0.9999969999999998</v>
      </c>
    </row>
    <row r="82" spans="1:88" ht="15.6" x14ac:dyDescent="0.3">
      <c r="A82" s="648"/>
      <c r="B82" s="14" t="str">
        <f t="shared" si="214"/>
        <v>Ext Lighting</v>
      </c>
      <c r="C82" s="435">
        <v>0.106265</v>
      </c>
      <c r="D82" s="435">
        <v>8.2161999999999999E-2</v>
      </c>
      <c r="E82" s="435">
        <v>7.0887000000000006E-2</v>
      </c>
      <c r="F82" s="435">
        <v>6.8145999999999998E-2</v>
      </c>
      <c r="G82" s="435">
        <v>8.1852999999999995E-2</v>
      </c>
      <c r="H82" s="435">
        <v>6.7163E-2</v>
      </c>
      <c r="I82" s="435">
        <v>8.6751999999999996E-2</v>
      </c>
      <c r="J82" s="435">
        <v>6.9401000000000004E-2</v>
      </c>
      <c r="K82" s="435">
        <v>8.2907999999999996E-2</v>
      </c>
      <c r="L82" s="435">
        <v>0.100507</v>
      </c>
      <c r="M82" s="435">
        <v>8.7251999999999996E-2</v>
      </c>
      <c r="N82" s="435">
        <v>9.6703999999999998E-2</v>
      </c>
      <c r="O82" s="437">
        <f t="shared" si="215"/>
        <v>0.106265</v>
      </c>
      <c r="P82" s="437">
        <f t="shared" si="143"/>
        <v>8.2161999999999999E-2</v>
      </c>
      <c r="Q82" s="437">
        <f t="shared" si="144"/>
        <v>7.0887000000000006E-2</v>
      </c>
      <c r="R82" s="437">
        <f t="shared" si="145"/>
        <v>6.8145999999999998E-2</v>
      </c>
      <c r="S82" s="437">
        <f t="shared" si="146"/>
        <v>8.1852999999999995E-2</v>
      </c>
      <c r="T82" s="437">
        <f t="shared" si="147"/>
        <v>6.7163E-2</v>
      </c>
      <c r="U82" s="437">
        <f t="shared" si="148"/>
        <v>8.6751999999999996E-2</v>
      </c>
      <c r="V82" s="437">
        <f t="shared" si="149"/>
        <v>6.9401000000000004E-2</v>
      </c>
      <c r="W82" s="437">
        <f t="shared" si="150"/>
        <v>8.2907999999999996E-2</v>
      </c>
      <c r="X82" s="437">
        <f t="shared" si="151"/>
        <v>0.100507</v>
      </c>
      <c r="Y82" s="437">
        <f t="shared" si="152"/>
        <v>8.7251999999999996E-2</v>
      </c>
      <c r="Z82" s="437">
        <f t="shared" si="153"/>
        <v>9.6703999999999998E-2</v>
      </c>
      <c r="AA82" s="437">
        <f t="shared" si="154"/>
        <v>0.106265</v>
      </c>
      <c r="AB82" s="437">
        <f t="shared" si="155"/>
        <v>8.2161999999999999E-2</v>
      </c>
      <c r="AC82" s="437">
        <f t="shared" si="156"/>
        <v>7.0887000000000006E-2</v>
      </c>
      <c r="AD82" s="437">
        <f t="shared" si="157"/>
        <v>6.8145999999999998E-2</v>
      </c>
      <c r="AE82" s="437">
        <f t="shared" si="158"/>
        <v>8.1852999999999995E-2</v>
      </c>
      <c r="AF82" s="437">
        <f t="shared" si="159"/>
        <v>6.7163E-2</v>
      </c>
      <c r="AG82" s="437">
        <f t="shared" si="160"/>
        <v>8.6751999999999996E-2</v>
      </c>
      <c r="AH82" s="437">
        <f t="shared" si="161"/>
        <v>6.9401000000000004E-2</v>
      </c>
      <c r="AI82" s="437">
        <f t="shared" si="162"/>
        <v>8.2907999999999996E-2</v>
      </c>
      <c r="AJ82" s="437">
        <f t="shared" si="163"/>
        <v>0.100507</v>
      </c>
      <c r="AK82" s="437">
        <f t="shared" si="164"/>
        <v>8.7251999999999996E-2</v>
      </c>
      <c r="AL82" s="437">
        <f t="shared" si="165"/>
        <v>9.6703999999999998E-2</v>
      </c>
      <c r="AM82" s="437">
        <f t="shared" si="166"/>
        <v>0.106265</v>
      </c>
      <c r="AN82" s="437">
        <f t="shared" si="167"/>
        <v>8.2161999999999999E-2</v>
      </c>
      <c r="AO82" s="437">
        <f t="shared" si="168"/>
        <v>7.0887000000000006E-2</v>
      </c>
      <c r="AP82" s="437">
        <f t="shared" si="169"/>
        <v>6.8145999999999998E-2</v>
      </c>
      <c r="AQ82" s="437">
        <f t="shared" si="170"/>
        <v>8.1852999999999995E-2</v>
      </c>
      <c r="AR82" s="437">
        <f t="shared" si="171"/>
        <v>6.7163E-2</v>
      </c>
      <c r="AS82" s="437">
        <f t="shared" si="172"/>
        <v>8.6751999999999996E-2</v>
      </c>
      <c r="AT82" s="437">
        <f t="shared" si="173"/>
        <v>6.9401000000000004E-2</v>
      </c>
      <c r="AU82" s="437">
        <f t="shared" si="174"/>
        <v>8.2907999999999996E-2</v>
      </c>
      <c r="AV82" s="437">
        <f t="shared" si="175"/>
        <v>0.100507</v>
      </c>
      <c r="AW82" s="437">
        <f t="shared" si="176"/>
        <v>8.7251999999999996E-2</v>
      </c>
      <c r="AX82" s="437">
        <f t="shared" si="177"/>
        <v>9.6703999999999998E-2</v>
      </c>
      <c r="AY82" s="437">
        <f t="shared" si="178"/>
        <v>0.106265</v>
      </c>
      <c r="AZ82" s="437">
        <f t="shared" si="179"/>
        <v>8.2161999999999999E-2</v>
      </c>
      <c r="BA82" s="437">
        <f t="shared" si="180"/>
        <v>7.0887000000000006E-2</v>
      </c>
      <c r="BB82" s="437">
        <f t="shared" si="181"/>
        <v>6.8145999999999998E-2</v>
      </c>
      <c r="BC82" s="437">
        <f t="shared" si="182"/>
        <v>8.1852999999999995E-2</v>
      </c>
      <c r="BD82" s="437">
        <f t="shared" si="183"/>
        <v>6.7163E-2</v>
      </c>
      <c r="BE82" s="437">
        <f t="shared" si="184"/>
        <v>8.6751999999999996E-2</v>
      </c>
      <c r="BF82" s="437">
        <f t="shared" si="185"/>
        <v>6.9401000000000004E-2</v>
      </c>
      <c r="BG82" s="437">
        <f t="shared" si="186"/>
        <v>8.2907999999999996E-2</v>
      </c>
      <c r="BH82" s="437">
        <f t="shared" si="187"/>
        <v>0.100507</v>
      </c>
      <c r="BI82" s="437">
        <f t="shared" si="188"/>
        <v>8.7251999999999996E-2</v>
      </c>
      <c r="BJ82" s="437">
        <f t="shared" si="189"/>
        <v>9.6703999999999998E-2</v>
      </c>
      <c r="BK82" s="437">
        <f t="shared" si="190"/>
        <v>0.106265</v>
      </c>
      <c r="BL82" s="437">
        <f t="shared" si="191"/>
        <v>8.2161999999999999E-2</v>
      </c>
      <c r="BM82" s="437">
        <f t="shared" si="192"/>
        <v>7.0887000000000006E-2</v>
      </c>
      <c r="BN82" s="437">
        <f t="shared" si="193"/>
        <v>6.8145999999999998E-2</v>
      </c>
      <c r="BO82" s="437">
        <f t="shared" si="194"/>
        <v>8.1852999999999995E-2</v>
      </c>
      <c r="BP82" s="437">
        <f t="shared" si="195"/>
        <v>6.7163E-2</v>
      </c>
      <c r="BQ82" s="437">
        <f t="shared" si="196"/>
        <v>8.6751999999999996E-2</v>
      </c>
      <c r="BR82" s="437">
        <f t="shared" si="197"/>
        <v>6.9401000000000004E-2</v>
      </c>
      <c r="BS82" s="437">
        <f t="shared" si="198"/>
        <v>8.2907999999999996E-2</v>
      </c>
      <c r="BT82" s="437">
        <f t="shared" si="199"/>
        <v>0.100507</v>
      </c>
      <c r="BU82" s="437">
        <f t="shared" si="200"/>
        <v>8.7251999999999996E-2</v>
      </c>
      <c r="BV82" s="437">
        <f t="shared" si="201"/>
        <v>9.6703999999999998E-2</v>
      </c>
      <c r="BW82" s="437">
        <f t="shared" si="202"/>
        <v>0.106265</v>
      </c>
      <c r="BX82" s="437">
        <f t="shared" si="203"/>
        <v>8.2161999999999999E-2</v>
      </c>
      <c r="BY82" s="437">
        <f t="shared" si="204"/>
        <v>7.0887000000000006E-2</v>
      </c>
      <c r="BZ82" s="437">
        <f t="shared" si="205"/>
        <v>6.8145999999999998E-2</v>
      </c>
      <c r="CA82" s="437">
        <f t="shared" si="206"/>
        <v>8.1852999999999995E-2</v>
      </c>
      <c r="CB82" s="437">
        <f t="shared" si="207"/>
        <v>6.7163E-2</v>
      </c>
      <c r="CC82" s="437">
        <f t="shared" si="208"/>
        <v>8.6751999999999996E-2</v>
      </c>
      <c r="CD82" s="437">
        <f t="shared" si="209"/>
        <v>6.9401000000000004E-2</v>
      </c>
      <c r="CE82" s="437">
        <f t="shared" si="210"/>
        <v>8.2907999999999996E-2</v>
      </c>
      <c r="CF82" s="437">
        <f t="shared" si="211"/>
        <v>0.100507</v>
      </c>
      <c r="CG82" s="437">
        <f t="shared" si="212"/>
        <v>8.7251999999999996E-2</v>
      </c>
      <c r="CH82" s="438">
        <f t="shared" si="213"/>
        <v>9.6703999999999998E-2</v>
      </c>
      <c r="CJ82" s="278">
        <f t="shared" si="216"/>
        <v>1</v>
      </c>
    </row>
    <row r="83" spans="1:88" ht="15.6" x14ac:dyDescent="0.3">
      <c r="A83" s="648"/>
      <c r="B83" s="14" t="str">
        <f t="shared" si="214"/>
        <v>Heating</v>
      </c>
      <c r="C83" s="435">
        <v>0.210397</v>
      </c>
      <c r="D83" s="435">
        <v>0.17743600000000001</v>
      </c>
      <c r="E83" s="435">
        <v>0.13192400000000001</v>
      </c>
      <c r="F83" s="435">
        <v>5.9718E-2</v>
      </c>
      <c r="G83" s="435">
        <v>2.6769000000000001E-2</v>
      </c>
      <c r="H83" s="435">
        <v>4.2950000000000002E-3</v>
      </c>
      <c r="I83" s="435">
        <v>2.895E-3</v>
      </c>
      <c r="J83" s="435">
        <v>3.4320000000000002E-3</v>
      </c>
      <c r="K83" s="435">
        <v>9.4020000000000006E-3</v>
      </c>
      <c r="L83" s="435">
        <v>5.5496999999999998E-2</v>
      </c>
      <c r="M83" s="435">
        <v>0.115452</v>
      </c>
      <c r="N83" s="435">
        <v>0.20278099999999999</v>
      </c>
      <c r="O83" s="437">
        <f t="shared" si="215"/>
        <v>0.210397</v>
      </c>
      <c r="P83" s="437">
        <f t="shared" si="143"/>
        <v>0.17743600000000001</v>
      </c>
      <c r="Q83" s="437">
        <f t="shared" si="144"/>
        <v>0.13192400000000001</v>
      </c>
      <c r="R83" s="437">
        <f t="shared" si="145"/>
        <v>5.9718E-2</v>
      </c>
      <c r="S83" s="437">
        <f t="shared" si="146"/>
        <v>2.6769000000000001E-2</v>
      </c>
      <c r="T83" s="437">
        <f t="shared" si="147"/>
        <v>4.2950000000000002E-3</v>
      </c>
      <c r="U83" s="437">
        <f t="shared" si="148"/>
        <v>2.895E-3</v>
      </c>
      <c r="V83" s="437">
        <f t="shared" si="149"/>
        <v>3.4320000000000002E-3</v>
      </c>
      <c r="W83" s="437">
        <f t="shared" si="150"/>
        <v>9.4020000000000006E-3</v>
      </c>
      <c r="X83" s="437">
        <f t="shared" si="151"/>
        <v>5.5496999999999998E-2</v>
      </c>
      <c r="Y83" s="437">
        <f t="shared" si="152"/>
        <v>0.115452</v>
      </c>
      <c r="Z83" s="437">
        <f t="shared" si="153"/>
        <v>0.20278099999999999</v>
      </c>
      <c r="AA83" s="437">
        <f t="shared" si="154"/>
        <v>0.210397</v>
      </c>
      <c r="AB83" s="437">
        <f t="shared" si="155"/>
        <v>0.17743600000000001</v>
      </c>
      <c r="AC83" s="437">
        <f t="shared" si="156"/>
        <v>0.13192400000000001</v>
      </c>
      <c r="AD83" s="437">
        <f t="shared" si="157"/>
        <v>5.9718E-2</v>
      </c>
      <c r="AE83" s="437">
        <f t="shared" si="158"/>
        <v>2.6769000000000001E-2</v>
      </c>
      <c r="AF83" s="437">
        <f t="shared" si="159"/>
        <v>4.2950000000000002E-3</v>
      </c>
      <c r="AG83" s="437">
        <f t="shared" si="160"/>
        <v>2.895E-3</v>
      </c>
      <c r="AH83" s="437">
        <f t="shared" si="161"/>
        <v>3.4320000000000002E-3</v>
      </c>
      <c r="AI83" s="437">
        <f t="shared" si="162"/>
        <v>9.4020000000000006E-3</v>
      </c>
      <c r="AJ83" s="437">
        <f t="shared" si="163"/>
        <v>5.5496999999999998E-2</v>
      </c>
      <c r="AK83" s="437">
        <f t="shared" si="164"/>
        <v>0.115452</v>
      </c>
      <c r="AL83" s="437">
        <f t="shared" si="165"/>
        <v>0.20278099999999999</v>
      </c>
      <c r="AM83" s="437">
        <f t="shared" si="166"/>
        <v>0.210397</v>
      </c>
      <c r="AN83" s="437">
        <f t="shared" si="167"/>
        <v>0.17743600000000001</v>
      </c>
      <c r="AO83" s="437">
        <f t="shared" si="168"/>
        <v>0.13192400000000001</v>
      </c>
      <c r="AP83" s="437">
        <f t="shared" si="169"/>
        <v>5.9718E-2</v>
      </c>
      <c r="AQ83" s="437">
        <f t="shared" si="170"/>
        <v>2.6769000000000001E-2</v>
      </c>
      <c r="AR83" s="437">
        <f t="shared" si="171"/>
        <v>4.2950000000000002E-3</v>
      </c>
      <c r="AS83" s="437">
        <f t="shared" si="172"/>
        <v>2.895E-3</v>
      </c>
      <c r="AT83" s="437">
        <f t="shared" si="173"/>
        <v>3.4320000000000002E-3</v>
      </c>
      <c r="AU83" s="437">
        <f t="shared" si="174"/>
        <v>9.4020000000000006E-3</v>
      </c>
      <c r="AV83" s="437">
        <f t="shared" si="175"/>
        <v>5.5496999999999998E-2</v>
      </c>
      <c r="AW83" s="437">
        <f t="shared" si="176"/>
        <v>0.115452</v>
      </c>
      <c r="AX83" s="437">
        <f t="shared" si="177"/>
        <v>0.20278099999999999</v>
      </c>
      <c r="AY83" s="437">
        <f t="shared" si="178"/>
        <v>0.210397</v>
      </c>
      <c r="AZ83" s="437">
        <f t="shared" si="179"/>
        <v>0.17743600000000001</v>
      </c>
      <c r="BA83" s="437">
        <f t="shared" si="180"/>
        <v>0.13192400000000001</v>
      </c>
      <c r="BB83" s="437">
        <f t="shared" si="181"/>
        <v>5.9718E-2</v>
      </c>
      <c r="BC83" s="437">
        <f t="shared" si="182"/>
        <v>2.6769000000000001E-2</v>
      </c>
      <c r="BD83" s="437">
        <f t="shared" si="183"/>
        <v>4.2950000000000002E-3</v>
      </c>
      <c r="BE83" s="437">
        <f t="shared" si="184"/>
        <v>2.895E-3</v>
      </c>
      <c r="BF83" s="437">
        <f t="shared" si="185"/>
        <v>3.4320000000000002E-3</v>
      </c>
      <c r="BG83" s="437">
        <f t="shared" si="186"/>
        <v>9.4020000000000006E-3</v>
      </c>
      <c r="BH83" s="437">
        <f t="shared" si="187"/>
        <v>5.5496999999999998E-2</v>
      </c>
      <c r="BI83" s="437">
        <f t="shared" si="188"/>
        <v>0.115452</v>
      </c>
      <c r="BJ83" s="437">
        <f t="shared" si="189"/>
        <v>0.20278099999999999</v>
      </c>
      <c r="BK83" s="437">
        <f t="shared" si="190"/>
        <v>0.210397</v>
      </c>
      <c r="BL83" s="437">
        <f t="shared" si="191"/>
        <v>0.17743600000000001</v>
      </c>
      <c r="BM83" s="437">
        <f t="shared" si="192"/>
        <v>0.13192400000000001</v>
      </c>
      <c r="BN83" s="437">
        <f t="shared" si="193"/>
        <v>5.9718E-2</v>
      </c>
      <c r="BO83" s="437">
        <f t="shared" si="194"/>
        <v>2.6769000000000001E-2</v>
      </c>
      <c r="BP83" s="437">
        <f t="shared" si="195"/>
        <v>4.2950000000000002E-3</v>
      </c>
      <c r="BQ83" s="437">
        <f t="shared" si="196"/>
        <v>2.895E-3</v>
      </c>
      <c r="BR83" s="437">
        <f t="shared" si="197"/>
        <v>3.4320000000000002E-3</v>
      </c>
      <c r="BS83" s="437">
        <f t="shared" si="198"/>
        <v>9.4020000000000006E-3</v>
      </c>
      <c r="BT83" s="437">
        <f t="shared" si="199"/>
        <v>5.5496999999999998E-2</v>
      </c>
      <c r="BU83" s="437">
        <f t="shared" si="200"/>
        <v>0.115452</v>
      </c>
      <c r="BV83" s="437">
        <f t="shared" si="201"/>
        <v>0.20278099999999999</v>
      </c>
      <c r="BW83" s="437">
        <f t="shared" si="202"/>
        <v>0.210397</v>
      </c>
      <c r="BX83" s="437">
        <f t="shared" si="203"/>
        <v>0.17743600000000001</v>
      </c>
      <c r="BY83" s="437">
        <f t="shared" si="204"/>
        <v>0.13192400000000001</v>
      </c>
      <c r="BZ83" s="437">
        <f t="shared" si="205"/>
        <v>5.9718E-2</v>
      </c>
      <c r="CA83" s="437">
        <f t="shared" si="206"/>
        <v>2.6769000000000001E-2</v>
      </c>
      <c r="CB83" s="437">
        <f t="shared" si="207"/>
        <v>4.2950000000000002E-3</v>
      </c>
      <c r="CC83" s="437">
        <f t="shared" si="208"/>
        <v>2.895E-3</v>
      </c>
      <c r="CD83" s="437">
        <f t="shared" si="209"/>
        <v>3.4320000000000002E-3</v>
      </c>
      <c r="CE83" s="437">
        <f t="shared" si="210"/>
        <v>9.4020000000000006E-3</v>
      </c>
      <c r="CF83" s="437">
        <f t="shared" si="211"/>
        <v>5.5496999999999998E-2</v>
      </c>
      <c r="CG83" s="437">
        <f t="shared" si="212"/>
        <v>0.115452</v>
      </c>
      <c r="CH83" s="438">
        <f t="shared" si="213"/>
        <v>0.20278099999999999</v>
      </c>
      <c r="CJ83" s="278">
        <f t="shared" si="216"/>
        <v>0.99999800000000016</v>
      </c>
    </row>
    <row r="84" spans="1:88" ht="15.6" x14ac:dyDescent="0.3">
      <c r="A84" s="648"/>
      <c r="B84" s="14" t="str">
        <f t="shared" si="214"/>
        <v>HVAC</v>
      </c>
      <c r="C84" s="435">
        <v>0.107824</v>
      </c>
      <c r="D84" s="435">
        <v>9.1051999999999994E-2</v>
      </c>
      <c r="E84" s="435">
        <v>7.1135000000000004E-2</v>
      </c>
      <c r="F84" s="435">
        <v>4.1179E-2</v>
      </c>
      <c r="G84" s="435">
        <v>4.4423999999999998E-2</v>
      </c>
      <c r="H84" s="435">
        <v>0.106128</v>
      </c>
      <c r="I84" s="435">
        <v>0.14288100000000001</v>
      </c>
      <c r="J84" s="435">
        <v>0.133494</v>
      </c>
      <c r="K84" s="435">
        <v>5.781E-2</v>
      </c>
      <c r="L84" s="435">
        <v>3.8018000000000003E-2</v>
      </c>
      <c r="M84" s="435">
        <v>6.2103999999999999E-2</v>
      </c>
      <c r="N84" s="435">
        <v>0.10395</v>
      </c>
      <c r="O84" s="437">
        <f t="shared" si="215"/>
        <v>0.107824</v>
      </c>
      <c r="P84" s="437">
        <f t="shared" si="143"/>
        <v>9.1051999999999994E-2</v>
      </c>
      <c r="Q84" s="437">
        <f t="shared" si="144"/>
        <v>7.1135000000000004E-2</v>
      </c>
      <c r="R84" s="437">
        <f t="shared" si="145"/>
        <v>4.1179E-2</v>
      </c>
      <c r="S84" s="437">
        <f t="shared" si="146"/>
        <v>4.4423999999999998E-2</v>
      </c>
      <c r="T84" s="437">
        <f t="shared" si="147"/>
        <v>0.106128</v>
      </c>
      <c r="U84" s="437">
        <f t="shared" si="148"/>
        <v>0.14288100000000001</v>
      </c>
      <c r="V84" s="437">
        <f t="shared" si="149"/>
        <v>0.133494</v>
      </c>
      <c r="W84" s="437">
        <f t="shared" si="150"/>
        <v>5.781E-2</v>
      </c>
      <c r="X84" s="437">
        <f t="shared" si="151"/>
        <v>3.8018000000000003E-2</v>
      </c>
      <c r="Y84" s="437">
        <f t="shared" si="152"/>
        <v>6.2103999999999999E-2</v>
      </c>
      <c r="Z84" s="437">
        <f t="shared" si="153"/>
        <v>0.10395</v>
      </c>
      <c r="AA84" s="437">
        <f t="shared" si="154"/>
        <v>0.107824</v>
      </c>
      <c r="AB84" s="437">
        <f t="shared" si="155"/>
        <v>9.1051999999999994E-2</v>
      </c>
      <c r="AC84" s="437">
        <f t="shared" si="156"/>
        <v>7.1135000000000004E-2</v>
      </c>
      <c r="AD84" s="437">
        <f t="shared" si="157"/>
        <v>4.1179E-2</v>
      </c>
      <c r="AE84" s="437">
        <f t="shared" si="158"/>
        <v>4.4423999999999998E-2</v>
      </c>
      <c r="AF84" s="437">
        <f t="shared" si="159"/>
        <v>0.106128</v>
      </c>
      <c r="AG84" s="437">
        <f t="shared" si="160"/>
        <v>0.14288100000000001</v>
      </c>
      <c r="AH84" s="437">
        <f t="shared" si="161"/>
        <v>0.133494</v>
      </c>
      <c r="AI84" s="437">
        <f t="shared" si="162"/>
        <v>5.781E-2</v>
      </c>
      <c r="AJ84" s="437">
        <f t="shared" si="163"/>
        <v>3.8018000000000003E-2</v>
      </c>
      <c r="AK84" s="437">
        <f t="shared" si="164"/>
        <v>6.2103999999999999E-2</v>
      </c>
      <c r="AL84" s="437">
        <f t="shared" si="165"/>
        <v>0.10395</v>
      </c>
      <c r="AM84" s="437">
        <f t="shared" si="166"/>
        <v>0.107824</v>
      </c>
      <c r="AN84" s="437">
        <f t="shared" si="167"/>
        <v>9.1051999999999994E-2</v>
      </c>
      <c r="AO84" s="437">
        <f t="shared" si="168"/>
        <v>7.1135000000000004E-2</v>
      </c>
      <c r="AP84" s="437">
        <f t="shared" si="169"/>
        <v>4.1179E-2</v>
      </c>
      <c r="AQ84" s="437">
        <f t="shared" si="170"/>
        <v>4.4423999999999998E-2</v>
      </c>
      <c r="AR84" s="437">
        <f t="shared" si="171"/>
        <v>0.106128</v>
      </c>
      <c r="AS84" s="437">
        <f t="shared" si="172"/>
        <v>0.14288100000000001</v>
      </c>
      <c r="AT84" s="437">
        <f t="shared" si="173"/>
        <v>0.133494</v>
      </c>
      <c r="AU84" s="437">
        <f t="shared" si="174"/>
        <v>5.781E-2</v>
      </c>
      <c r="AV84" s="437">
        <f t="shared" si="175"/>
        <v>3.8018000000000003E-2</v>
      </c>
      <c r="AW84" s="437">
        <f t="shared" si="176"/>
        <v>6.2103999999999999E-2</v>
      </c>
      <c r="AX84" s="437">
        <f t="shared" si="177"/>
        <v>0.10395</v>
      </c>
      <c r="AY84" s="437">
        <f t="shared" si="178"/>
        <v>0.107824</v>
      </c>
      <c r="AZ84" s="437">
        <f t="shared" si="179"/>
        <v>9.1051999999999994E-2</v>
      </c>
      <c r="BA84" s="437">
        <f t="shared" si="180"/>
        <v>7.1135000000000004E-2</v>
      </c>
      <c r="BB84" s="437">
        <f t="shared" si="181"/>
        <v>4.1179E-2</v>
      </c>
      <c r="BC84" s="437">
        <f t="shared" si="182"/>
        <v>4.4423999999999998E-2</v>
      </c>
      <c r="BD84" s="437">
        <f t="shared" si="183"/>
        <v>0.106128</v>
      </c>
      <c r="BE84" s="437">
        <f t="shared" si="184"/>
        <v>0.14288100000000001</v>
      </c>
      <c r="BF84" s="437">
        <f t="shared" si="185"/>
        <v>0.133494</v>
      </c>
      <c r="BG84" s="437">
        <f t="shared" si="186"/>
        <v>5.781E-2</v>
      </c>
      <c r="BH84" s="437">
        <f t="shared" si="187"/>
        <v>3.8018000000000003E-2</v>
      </c>
      <c r="BI84" s="437">
        <f t="shared" si="188"/>
        <v>6.2103999999999999E-2</v>
      </c>
      <c r="BJ84" s="437">
        <f t="shared" si="189"/>
        <v>0.10395</v>
      </c>
      <c r="BK84" s="437">
        <f t="shared" si="190"/>
        <v>0.107824</v>
      </c>
      <c r="BL84" s="437">
        <f t="shared" si="191"/>
        <v>9.1051999999999994E-2</v>
      </c>
      <c r="BM84" s="437">
        <f t="shared" si="192"/>
        <v>7.1135000000000004E-2</v>
      </c>
      <c r="BN84" s="437">
        <f t="shared" si="193"/>
        <v>4.1179E-2</v>
      </c>
      <c r="BO84" s="437">
        <f t="shared" si="194"/>
        <v>4.4423999999999998E-2</v>
      </c>
      <c r="BP84" s="437">
        <f t="shared" si="195"/>
        <v>0.106128</v>
      </c>
      <c r="BQ84" s="437">
        <f t="shared" si="196"/>
        <v>0.14288100000000001</v>
      </c>
      <c r="BR84" s="437">
        <f t="shared" si="197"/>
        <v>0.133494</v>
      </c>
      <c r="BS84" s="437">
        <f t="shared" si="198"/>
        <v>5.781E-2</v>
      </c>
      <c r="BT84" s="437">
        <f t="shared" si="199"/>
        <v>3.8018000000000003E-2</v>
      </c>
      <c r="BU84" s="437">
        <f t="shared" si="200"/>
        <v>6.2103999999999999E-2</v>
      </c>
      <c r="BV84" s="437">
        <f t="shared" si="201"/>
        <v>0.10395</v>
      </c>
      <c r="BW84" s="437">
        <f t="shared" si="202"/>
        <v>0.107824</v>
      </c>
      <c r="BX84" s="437">
        <f t="shared" si="203"/>
        <v>9.1051999999999994E-2</v>
      </c>
      <c r="BY84" s="437">
        <f t="shared" si="204"/>
        <v>7.1135000000000004E-2</v>
      </c>
      <c r="BZ84" s="437">
        <f t="shared" si="205"/>
        <v>4.1179E-2</v>
      </c>
      <c r="CA84" s="437">
        <f t="shared" si="206"/>
        <v>4.4423999999999998E-2</v>
      </c>
      <c r="CB84" s="437">
        <f t="shared" si="207"/>
        <v>0.106128</v>
      </c>
      <c r="CC84" s="437">
        <f t="shared" si="208"/>
        <v>0.14288100000000001</v>
      </c>
      <c r="CD84" s="437">
        <f t="shared" si="209"/>
        <v>0.133494</v>
      </c>
      <c r="CE84" s="437">
        <f t="shared" si="210"/>
        <v>5.781E-2</v>
      </c>
      <c r="CF84" s="437">
        <f t="shared" si="211"/>
        <v>3.8018000000000003E-2</v>
      </c>
      <c r="CG84" s="437">
        <f t="shared" si="212"/>
        <v>6.2103999999999999E-2</v>
      </c>
      <c r="CH84" s="438">
        <f t="shared" si="213"/>
        <v>0.10395</v>
      </c>
      <c r="CJ84" s="278">
        <f t="shared" si="216"/>
        <v>0.99999900000000008</v>
      </c>
    </row>
    <row r="85" spans="1:88" ht="15.6" x14ac:dyDescent="0.3">
      <c r="A85" s="648"/>
      <c r="B85" s="14" t="str">
        <f t="shared" si="214"/>
        <v>Lighting</v>
      </c>
      <c r="C85" s="435">
        <v>9.3563999999999994E-2</v>
      </c>
      <c r="D85" s="435">
        <v>7.2162000000000004E-2</v>
      </c>
      <c r="E85" s="435">
        <v>7.8372999999999998E-2</v>
      </c>
      <c r="F85" s="435">
        <v>7.6534000000000005E-2</v>
      </c>
      <c r="G85" s="435">
        <v>9.4246999999999997E-2</v>
      </c>
      <c r="H85" s="435">
        <v>7.5599E-2</v>
      </c>
      <c r="I85" s="435">
        <v>9.6199999999999994E-2</v>
      </c>
      <c r="J85" s="435">
        <v>7.7077999999999994E-2</v>
      </c>
      <c r="K85" s="435">
        <v>8.1374000000000002E-2</v>
      </c>
      <c r="L85" s="435">
        <v>9.4072000000000003E-2</v>
      </c>
      <c r="M85" s="435">
        <v>7.6706999999999997E-2</v>
      </c>
      <c r="N85" s="435">
        <v>8.4089999999999998E-2</v>
      </c>
      <c r="O85" s="437">
        <f t="shared" si="215"/>
        <v>9.3563999999999994E-2</v>
      </c>
      <c r="P85" s="437">
        <f t="shared" si="143"/>
        <v>7.2162000000000004E-2</v>
      </c>
      <c r="Q85" s="437">
        <f t="shared" si="144"/>
        <v>7.8372999999999998E-2</v>
      </c>
      <c r="R85" s="437">
        <f t="shared" si="145"/>
        <v>7.6534000000000005E-2</v>
      </c>
      <c r="S85" s="437">
        <f t="shared" si="146"/>
        <v>9.4246999999999997E-2</v>
      </c>
      <c r="T85" s="437">
        <f t="shared" si="147"/>
        <v>7.5599E-2</v>
      </c>
      <c r="U85" s="437">
        <f t="shared" si="148"/>
        <v>9.6199999999999994E-2</v>
      </c>
      <c r="V85" s="437">
        <f t="shared" si="149"/>
        <v>7.7077999999999994E-2</v>
      </c>
      <c r="W85" s="437">
        <f t="shared" si="150"/>
        <v>8.1374000000000002E-2</v>
      </c>
      <c r="X85" s="437">
        <f t="shared" si="151"/>
        <v>9.4072000000000003E-2</v>
      </c>
      <c r="Y85" s="437">
        <f t="shared" si="152"/>
        <v>7.6706999999999997E-2</v>
      </c>
      <c r="Z85" s="437">
        <f t="shared" si="153"/>
        <v>8.4089999999999998E-2</v>
      </c>
      <c r="AA85" s="437">
        <f t="shared" si="154"/>
        <v>9.3563999999999994E-2</v>
      </c>
      <c r="AB85" s="437">
        <f t="shared" si="155"/>
        <v>7.2162000000000004E-2</v>
      </c>
      <c r="AC85" s="437">
        <f t="shared" si="156"/>
        <v>7.8372999999999998E-2</v>
      </c>
      <c r="AD85" s="437">
        <f t="shared" si="157"/>
        <v>7.6534000000000005E-2</v>
      </c>
      <c r="AE85" s="437">
        <f t="shared" si="158"/>
        <v>9.4246999999999997E-2</v>
      </c>
      <c r="AF85" s="437">
        <f t="shared" si="159"/>
        <v>7.5599E-2</v>
      </c>
      <c r="AG85" s="437">
        <f t="shared" si="160"/>
        <v>9.6199999999999994E-2</v>
      </c>
      <c r="AH85" s="437">
        <f t="shared" si="161"/>
        <v>7.7077999999999994E-2</v>
      </c>
      <c r="AI85" s="437">
        <f t="shared" si="162"/>
        <v>8.1374000000000002E-2</v>
      </c>
      <c r="AJ85" s="437">
        <f t="shared" si="163"/>
        <v>9.4072000000000003E-2</v>
      </c>
      <c r="AK85" s="437">
        <f t="shared" si="164"/>
        <v>7.6706999999999997E-2</v>
      </c>
      <c r="AL85" s="437">
        <f t="shared" si="165"/>
        <v>8.4089999999999998E-2</v>
      </c>
      <c r="AM85" s="437">
        <f t="shared" si="166"/>
        <v>9.3563999999999994E-2</v>
      </c>
      <c r="AN85" s="437">
        <f t="shared" si="167"/>
        <v>7.2162000000000004E-2</v>
      </c>
      <c r="AO85" s="437">
        <f t="shared" si="168"/>
        <v>7.8372999999999998E-2</v>
      </c>
      <c r="AP85" s="437">
        <f t="shared" si="169"/>
        <v>7.6534000000000005E-2</v>
      </c>
      <c r="AQ85" s="437">
        <f t="shared" si="170"/>
        <v>9.4246999999999997E-2</v>
      </c>
      <c r="AR85" s="437">
        <f t="shared" si="171"/>
        <v>7.5599E-2</v>
      </c>
      <c r="AS85" s="437">
        <f t="shared" si="172"/>
        <v>9.6199999999999994E-2</v>
      </c>
      <c r="AT85" s="437">
        <f t="shared" si="173"/>
        <v>7.7077999999999994E-2</v>
      </c>
      <c r="AU85" s="437">
        <f t="shared" si="174"/>
        <v>8.1374000000000002E-2</v>
      </c>
      <c r="AV85" s="437">
        <f t="shared" si="175"/>
        <v>9.4072000000000003E-2</v>
      </c>
      <c r="AW85" s="437">
        <f t="shared" si="176"/>
        <v>7.6706999999999997E-2</v>
      </c>
      <c r="AX85" s="437">
        <f t="shared" si="177"/>
        <v>8.4089999999999998E-2</v>
      </c>
      <c r="AY85" s="437">
        <f t="shared" si="178"/>
        <v>9.3563999999999994E-2</v>
      </c>
      <c r="AZ85" s="437">
        <f t="shared" si="179"/>
        <v>7.2162000000000004E-2</v>
      </c>
      <c r="BA85" s="437">
        <f t="shared" si="180"/>
        <v>7.8372999999999998E-2</v>
      </c>
      <c r="BB85" s="437">
        <f t="shared" si="181"/>
        <v>7.6534000000000005E-2</v>
      </c>
      <c r="BC85" s="437">
        <f t="shared" si="182"/>
        <v>9.4246999999999997E-2</v>
      </c>
      <c r="BD85" s="437">
        <f t="shared" si="183"/>
        <v>7.5599E-2</v>
      </c>
      <c r="BE85" s="437">
        <f t="shared" si="184"/>
        <v>9.6199999999999994E-2</v>
      </c>
      <c r="BF85" s="437">
        <f t="shared" si="185"/>
        <v>7.7077999999999994E-2</v>
      </c>
      <c r="BG85" s="437">
        <f t="shared" si="186"/>
        <v>8.1374000000000002E-2</v>
      </c>
      <c r="BH85" s="437">
        <f t="shared" si="187"/>
        <v>9.4072000000000003E-2</v>
      </c>
      <c r="BI85" s="437">
        <f t="shared" si="188"/>
        <v>7.6706999999999997E-2</v>
      </c>
      <c r="BJ85" s="437">
        <f t="shared" si="189"/>
        <v>8.4089999999999998E-2</v>
      </c>
      <c r="BK85" s="437">
        <f t="shared" si="190"/>
        <v>9.3563999999999994E-2</v>
      </c>
      <c r="BL85" s="437">
        <f t="shared" si="191"/>
        <v>7.2162000000000004E-2</v>
      </c>
      <c r="BM85" s="437">
        <f t="shared" si="192"/>
        <v>7.8372999999999998E-2</v>
      </c>
      <c r="BN85" s="437">
        <f t="shared" si="193"/>
        <v>7.6534000000000005E-2</v>
      </c>
      <c r="BO85" s="437">
        <f t="shared" si="194"/>
        <v>9.4246999999999997E-2</v>
      </c>
      <c r="BP85" s="437">
        <f t="shared" si="195"/>
        <v>7.5599E-2</v>
      </c>
      <c r="BQ85" s="437">
        <f t="shared" si="196"/>
        <v>9.6199999999999994E-2</v>
      </c>
      <c r="BR85" s="437">
        <f t="shared" si="197"/>
        <v>7.7077999999999994E-2</v>
      </c>
      <c r="BS85" s="437">
        <f t="shared" si="198"/>
        <v>8.1374000000000002E-2</v>
      </c>
      <c r="BT85" s="437">
        <f t="shared" si="199"/>
        <v>9.4072000000000003E-2</v>
      </c>
      <c r="BU85" s="437">
        <f t="shared" si="200"/>
        <v>7.6706999999999997E-2</v>
      </c>
      <c r="BV85" s="437">
        <f t="shared" si="201"/>
        <v>8.4089999999999998E-2</v>
      </c>
      <c r="BW85" s="437">
        <f t="shared" si="202"/>
        <v>9.3563999999999994E-2</v>
      </c>
      <c r="BX85" s="437">
        <f t="shared" si="203"/>
        <v>7.2162000000000004E-2</v>
      </c>
      <c r="BY85" s="437">
        <f t="shared" si="204"/>
        <v>7.8372999999999998E-2</v>
      </c>
      <c r="BZ85" s="437">
        <f t="shared" si="205"/>
        <v>7.6534000000000005E-2</v>
      </c>
      <c r="CA85" s="437">
        <f t="shared" si="206"/>
        <v>9.4246999999999997E-2</v>
      </c>
      <c r="CB85" s="437">
        <f t="shared" si="207"/>
        <v>7.5599E-2</v>
      </c>
      <c r="CC85" s="437">
        <f t="shared" si="208"/>
        <v>9.6199999999999994E-2</v>
      </c>
      <c r="CD85" s="437">
        <f t="shared" si="209"/>
        <v>7.7077999999999994E-2</v>
      </c>
      <c r="CE85" s="437">
        <f t="shared" si="210"/>
        <v>8.1374000000000002E-2</v>
      </c>
      <c r="CF85" s="437">
        <f t="shared" si="211"/>
        <v>9.4072000000000003E-2</v>
      </c>
      <c r="CG85" s="437">
        <f t="shared" si="212"/>
        <v>7.6706999999999997E-2</v>
      </c>
      <c r="CH85" s="438">
        <f t="shared" si="213"/>
        <v>8.4089999999999998E-2</v>
      </c>
      <c r="CJ85" s="278">
        <f t="shared" si="216"/>
        <v>1</v>
      </c>
    </row>
    <row r="86" spans="1:88" ht="15.6" x14ac:dyDescent="0.3">
      <c r="A86" s="648"/>
      <c r="B86" s="14" t="str">
        <f t="shared" si="214"/>
        <v>Miscellaneous</v>
      </c>
      <c r="C86" s="435">
        <v>8.5109000000000004E-2</v>
      </c>
      <c r="D86" s="435">
        <v>7.7715000000000006E-2</v>
      </c>
      <c r="E86" s="435">
        <v>8.6136000000000004E-2</v>
      </c>
      <c r="F86" s="435">
        <v>7.9796000000000006E-2</v>
      </c>
      <c r="G86" s="435">
        <v>8.5334999999999994E-2</v>
      </c>
      <c r="H86" s="435">
        <v>8.1994999999999998E-2</v>
      </c>
      <c r="I86" s="435">
        <v>8.4098999999999993E-2</v>
      </c>
      <c r="J86" s="435">
        <v>8.4198999999999996E-2</v>
      </c>
      <c r="K86" s="435">
        <v>8.2512000000000002E-2</v>
      </c>
      <c r="L86" s="435">
        <v>8.5277000000000006E-2</v>
      </c>
      <c r="M86" s="435">
        <v>8.2588999999999996E-2</v>
      </c>
      <c r="N86" s="435">
        <v>8.5237999999999994E-2</v>
      </c>
      <c r="O86" s="437">
        <f t="shared" si="215"/>
        <v>8.5109000000000004E-2</v>
      </c>
      <c r="P86" s="437">
        <f t="shared" si="143"/>
        <v>7.7715000000000006E-2</v>
      </c>
      <c r="Q86" s="437">
        <f t="shared" si="144"/>
        <v>8.6136000000000004E-2</v>
      </c>
      <c r="R86" s="437">
        <f t="shared" si="145"/>
        <v>7.9796000000000006E-2</v>
      </c>
      <c r="S86" s="437">
        <f t="shared" si="146"/>
        <v>8.5334999999999994E-2</v>
      </c>
      <c r="T86" s="437">
        <f t="shared" si="147"/>
        <v>8.1994999999999998E-2</v>
      </c>
      <c r="U86" s="437">
        <f t="shared" si="148"/>
        <v>8.4098999999999993E-2</v>
      </c>
      <c r="V86" s="437">
        <f t="shared" si="149"/>
        <v>8.4198999999999996E-2</v>
      </c>
      <c r="W86" s="437">
        <f t="shared" si="150"/>
        <v>8.2512000000000002E-2</v>
      </c>
      <c r="X86" s="437">
        <f t="shared" si="151"/>
        <v>8.5277000000000006E-2</v>
      </c>
      <c r="Y86" s="437">
        <f t="shared" si="152"/>
        <v>8.2588999999999996E-2</v>
      </c>
      <c r="Z86" s="437">
        <f t="shared" si="153"/>
        <v>8.5237999999999994E-2</v>
      </c>
      <c r="AA86" s="437">
        <f t="shared" si="154"/>
        <v>8.5109000000000004E-2</v>
      </c>
      <c r="AB86" s="437">
        <f t="shared" si="155"/>
        <v>7.7715000000000006E-2</v>
      </c>
      <c r="AC86" s="437">
        <f t="shared" si="156"/>
        <v>8.6136000000000004E-2</v>
      </c>
      <c r="AD86" s="437">
        <f t="shared" si="157"/>
        <v>7.9796000000000006E-2</v>
      </c>
      <c r="AE86" s="437">
        <f t="shared" si="158"/>
        <v>8.5334999999999994E-2</v>
      </c>
      <c r="AF86" s="437">
        <f t="shared" si="159"/>
        <v>8.1994999999999998E-2</v>
      </c>
      <c r="AG86" s="437">
        <f t="shared" si="160"/>
        <v>8.4098999999999993E-2</v>
      </c>
      <c r="AH86" s="437">
        <f t="shared" si="161"/>
        <v>8.4198999999999996E-2</v>
      </c>
      <c r="AI86" s="437">
        <f t="shared" si="162"/>
        <v>8.2512000000000002E-2</v>
      </c>
      <c r="AJ86" s="437">
        <f t="shared" si="163"/>
        <v>8.5277000000000006E-2</v>
      </c>
      <c r="AK86" s="437">
        <f t="shared" si="164"/>
        <v>8.2588999999999996E-2</v>
      </c>
      <c r="AL86" s="437">
        <f t="shared" si="165"/>
        <v>8.5237999999999994E-2</v>
      </c>
      <c r="AM86" s="437">
        <f t="shared" si="166"/>
        <v>8.5109000000000004E-2</v>
      </c>
      <c r="AN86" s="437">
        <f t="shared" si="167"/>
        <v>7.7715000000000006E-2</v>
      </c>
      <c r="AO86" s="437">
        <f t="shared" si="168"/>
        <v>8.6136000000000004E-2</v>
      </c>
      <c r="AP86" s="437">
        <f t="shared" si="169"/>
        <v>7.9796000000000006E-2</v>
      </c>
      <c r="AQ86" s="437">
        <f t="shared" si="170"/>
        <v>8.5334999999999994E-2</v>
      </c>
      <c r="AR86" s="437">
        <f t="shared" si="171"/>
        <v>8.1994999999999998E-2</v>
      </c>
      <c r="AS86" s="437">
        <f t="shared" si="172"/>
        <v>8.4098999999999993E-2</v>
      </c>
      <c r="AT86" s="437">
        <f t="shared" si="173"/>
        <v>8.4198999999999996E-2</v>
      </c>
      <c r="AU86" s="437">
        <f t="shared" si="174"/>
        <v>8.2512000000000002E-2</v>
      </c>
      <c r="AV86" s="437">
        <f t="shared" si="175"/>
        <v>8.5277000000000006E-2</v>
      </c>
      <c r="AW86" s="437">
        <f t="shared" si="176"/>
        <v>8.2588999999999996E-2</v>
      </c>
      <c r="AX86" s="437">
        <f t="shared" si="177"/>
        <v>8.5237999999999994E-2</v>
      </c>
      <c r="AY86" s="437">
        <f t="shared" si="178"/>
        <v>8.5109000000000004E-2</v>
      </c>
      <c r="AZ86" s="437">
        <f t="shared" si="179"/>
        <v>7.7715000000000006E-2</v>
      </c>
      <c r="BA86" s="437">
        <f t="shared" si="180"/>
        <v>8.6136000000000004E-2</v>
      </c>
      <c r="BB86" s="437">
        <f t="shared" si="181"/>
        <v>7.9796000000000006E-2</v>
      </c>
      <c r="BC86" s="437">
        <f t="shared" si="182"/>
        <v>8.5334999999999994E-2</v>
      </c>
      <c r="BD86" s="437">
        <f t="shared" si="183"/>
        <v>8.1994999999999998E-2</v>
      </c>
      <c r="BE86" s="437">
        <f t="shared" si="184"/>
        <v>8.4098999999999993E-2</v>
      </c>
      <c r="BF86" s="437">
        <f t="shared" si="185"/>
        <v>8.4198999999999996E-2</v>
      </c>
      <c r="BG86" s="437">
        <f t="shared" si="186"/>
        <v>8.2512000000000002E-2</v>
      </c>
      <c r="BH86" s="437">
        <f t="shared" si="187"/>
        <v>8.5277000000000006E-2</v>
      </c>
      <c r="BI86" s="437">
        <f t="shared" si="188"/>
        <v>8.2588999999999996E-2</v>
      </c>
      <c r="BJ86" s="437">
        <f t="shared" si="189"/>
        <v>8.5237999999999994E-2</v>
      </c>
      <c r="BK86" s="437">
        <f t="shared" si="190"/>
        <v>8.5109000000000004E-2</v>
      </c>
      <c r="BL86" s="437">
        <f t="shared" si="191"/>
        <v>7.7715000000000006E-2</v>
      </c>
      <c r="BM86" s="437">
        <f t="shared" si="192"/>
        <v>8.6136000000000004E-2</v>
      </c>
      <c r="BN86" s="437">
        <f t="shared" si="193"/>
        <v>7.9796000000000006E-2</v>
      </c>
      <c r="BO86" s="437">
        <f t="shared" si="194"/>
        <v>8.5334999999999994E-2</v>
      </c>
      <c r="BP86" s="437">
        <f t="shared" si="195"/>
        <v>8.1994999999999998E-2</v>
      </c>
      <c r="BQ86" s="437">
        <f t="shared" si="196"/>
        <v>8.4098999999999993E-2</v>
      </c>
      <c r="BR86" s="437">
        <f t="shared" si="197"/>
        <v>8.4198999999999996E-2</v>
      </c>
      <c r="BS86" s="437">
        <f t="shared" si="198"/>
        <v>8.2512000000000002E-2</v>
      </c>
      <c r="BT86" s="437">
        <f t="shared" si="199"/>
        <v>8.5277000000000006E-2</v>
      </c>
      <c r="BU86" s="437">
        <f t="shared" si="200"/>
        <v>8.2588999999999996E-2</v>
      </c>
      <c r="BV86" s="437">
        <f t="shared" si="201"/>
        <v>8.5237999999999994E-2</v>
      </c>
      <c r="BW86" s="437">
        <f t="shared" si="202"/>
        <v>8.5109000000000004E-2</v>
      </c>
      <c r="BX86" s="437">
        <f t="shared" si="203"/>
        <v>7.7715000000000006E-2</v>
      </c>
      <c r="BY86" s="437">
        <f t="shared" si="204"/>
        <v>8.6136000000000004E-2</v>
      </c>
      <c r="BZ86" s="437">
        <f t="shared" si="205"/>
        <v>7.9796000000000006E-2</v>
      </c>
      <c r="CA86" s="437">
        <f t="shared" si="206"/>
        <v>8.5334999999999994E-2</v>
      </c>
      <c r="CB86" s="437">
        <f t="shared" si="207"/>
        <v>8.1994999999999998E-2</v>
      </c>
      <c r="CC86" s="437">
        <f t="shared" si="208"/>
        <v>8.4098999999999993E-2</v>
      </c>
      <c r="CD86" s="437">
        <f t="shared" si="209"/>
        <v>8.4198999999999996E-2</v>
      </c>
      <c r="CE86" s="437">
        <f t="shared" si="210"/>
        <v>8.2512000000000002E-2</v>
      </c>
      <c r="CF86" s="437">
        <f t="shared" si="211"/>
        <v>8.5277000000000006E-2</v>
      </c>
      <c r="CG86" s="437">
        <f t="shared" si="212"/>
        <v>8.2588999999999996E-2</v>
      </c>
      <c r="CH86" s="438">
        <f t="shared" si="213"/>
        <v>8.5237999999999994E-2</v>
      </c>
      <c r="CJ86" s="278">
        <f t="shared" si="216"/>
        <v>1.0000000000000002</v>
      </c>
    </row>
    <row r="87" spans="1:88" ht="15.6" x14ac:dyDescent="0.3">
      <c r="A87" s="648"/>
      <c r="B87" s="14" t="str">
        <f t="shared" si="214"/>
        <v>Motors</v>
      </c>
      <c r="C87" s="435">
        <v>8.5109000000000004E-2</v>
      </c>
      <c r="D87" s="435">
        <v>7.7715000000000006E-2</v>
      </c>
      <c r="E87" s="435">
        <v>8.6136000000000004E-2</v>
      </c>
      <c r="F87" s="435">
        <v>7.9796000000000006E-2</v>
      </c>
      <c r="G87" s="435">
        <v>8.5334999999999994E-2</v>
      </c>
      <c r="H87" s="435">
        <v>8.1994999999999998E-2</v>
      </c>
      <c r="I87" s="435">
        <v>8.4098999999999993E-2</v>
      </c>
      <c r="J87" s="435">
        <v>8.4198999999999996E-2</v>
      </c>
      <c r="K87" s="435">
        <v>8.2512000000000002E-2</v>
      </c>
      <c r="L87" s="435">
        <v>8.5277000000000006E-2</v>
      </c>
      <c r="M87" s="435">
        <v>8.2588999999999996E-2</v>
      </c>
      <c r="N87" s="435">
        <v>8.5237999999999994E-2</v>
      </c>
      <c r="O87" s="437">
        <f t="shared" si="215"/>
        <v>8.5109000000000004E-2</v>
      </c>
      <c r="P87" s="437">
        <f t="shared" si="143"/>
        <v>7.7715000000000006E-2</v>
      </c>
      <c r="Q87" s="437">
        <f t="shared" si="144"/>
        <v>8.6136000000000004E-2</v>
      </c>
      <c r="R87" s="437">
        <f t="shared" si="145"/>
        <v>7.9796000000000006E-2</v>
      </c>
      <c r="S87" s="437">
        <f t="shared" si="146"/>
        <v>8.5334999999999994E-2</v>
      </c>
      <c r="T87" s="437">
        <f t="shared" si="147"/>
        <v>8.1994999999999998E-2</v>
      </c>
      <c r="U87" s="437">
        <f t="shared" si="148"/>
        <v>8.4098999999999993E-2</v>
      </c>
      <c r="V87" s="437">
        <f t="shared" si="149"/>
        <v>8.4198999999999996E-2</v>
      </c>
      <c r="W87" s="437">
        <f t="shared" si="150"/>
        <v>8.2512000000000002E-2</v>
      </c>
      <c r="X87" s="437">
        <f t="shared" si="151"/>
        <v>8.5277000000000006E-2</v>
      </c>
      <c r="Y87" s="437">
        <f t="shared" si="152"/>
        <v>8.2588999999999996E-2</v>
      </c>
      <c r="Z87" s="437">
        <f t="shared" si="153"/>
        <v>8.5237999999999994E-2</v>
      </c>
      <c r="AA87" s="437">
        <f t="shared" si="154"/>
        <v>8.5109000000000004E-2</v>
      </c>
      <c r="AB87" s="437">
        <f t="shared" si="155"/>
        <v>7.7715000000000006E-2</v>
      </c>
      <c r="AC87" s="437">
        <f t="shared" si="156"/>
        <v>8.6136000000000004E-2</v>
      </c>
      <c r="AD87" s="437">
        <f t="shared" si="157"/>
        <v>7.9796000000000006E-2</v>
      </c>
      <c r="AE87" s="437">
        <f t="shared" si="158"/>
        <v>8.5334999999999994E-2</v>
      </c>
      <c r="AF87" s="437">
        <f t="shared" si="159"/>
        <v>8.1994999999999998E-2</v>
      </c>
      <c r="AG87" s="437">
        <f t="shared" si="160"/>
        <v>8.4098999999999993E-2</v>
      </c>
      <c r="AH87" s="437">
        <f t="shared" si="161"/>
        <v>8.4198999999999996E-2</v>
      </c>
      <c r="AI87" s="437">
        <f t="shared" si="162"/>
        <v>8.2512000000000002E-2</v>
      </c>
      <c r="AJ87" s="437">
        <f t="shared" si="163"/>
        <v>8.5277000000000006E-2</v>
      </c>
      <c r="AK87" s="437">
        <f t="shared" si="164"/>
        <v>8.2588999999999996E-2</v>
      </c>
      <c r="AL87" s="437">
        <f t="shared" si="165"/>
        <v>8.5237999999999994E-2</v>
      </c>
      <c r="AM87" s="437">
        <f t="shared" si="166"/>
        <v>8.5109000000000004E-2</v>
      </c>
      <c r="AN87" s="437">
        <f t="shared" si="167"/>
        <v>7.7715000000000006E-2</v>
      </c>
      <c r="AO87" s="437">
        <f t="shared" si="168"/>
        <v>8.6136000000000004E-2</v>
      </c>
      <c r="AP87" s="437">
        <f t="shared" si="169"/>
        <v>7.9796000000000006E-2</v>
      </c>
      <c r="AQ87" s="437">
        <f t="shared" si="170"/>
        <v>8.5334999999999994E-2</v>
      </c>
      <c r="AR87" s="437">
        <f t="shared" si="171"/>
        <v>8.1994999999999998E-2</v>
      </c>
      <c r="AS87" s="437">
        <f t="shared" si="172"/>
        <v>8.4098999999999993E-2</v>
      </c>
      <c r="AT87" s="437">
        <f t="shared" si="173"/>
        <v>8.4198999999999996E-2</v>
      </c>
      <c r="AU87" s="437">
        <f t="shared" si="174"/>
        <v>8.2512000000000002E-2</v>
      </c>
      <c r="AV87" s="437">
        <f t="shared" si="175"/>
        <v>8.5277000000000006E-2</v>
      </c>
      <c r="AW87" s="437">
        <f t="shared" si="176"/>
        <v>8.2588999999999996E-2</v>
      </c>
      <c r="AX87" s="437">
        <f t="shared" si="177"/>
        <v>8.5237999999999994E-2</v>
      </c>
      <c r="AY87" s="437">
        <f t="shared" si="178"/>
        <v>8.5109000000000004E-2</v>
      </c>
      <c r="AZ87" s="437">
        <f t="shared" si="179"/>
        <v>7.7715000000000006E-2</v>
      </c>
      <c r="BA87" s="437">
        <f t="shared" si="180"/>
        <v>8.6136000000000004E-2</v>
      </c>
      <c r="BB87" s="437">
        <f t="shared" si="181"/>
        <v>7.9796000000000006E-2</v>
      </c>
      <c r="BC87" s="437">
        <f t="shared" si="182"/>
        <v>8.5334999999999994E-2</v>
      </c>
      <c r="BD87" s="437">
        <f t="shared" si="183"/>
        <v>8.1994999999999998E-2</v>
      </c>
      <c r="BE87" s="437">
        <f t="shared" si="184"/>
        <v>8.4098999999999993E-2</v>
      </c>
      <c r="BF87" s="437">
        <f t="shared" si="185"/>
        <v>8.4198999999999996E-2</v>
      </c>
      <c r="BG87" s="437">
        <f t="shared" si="186"/>
        <v>8.2512000000000002E-2</v>
      </c>
      <c r="BH87" s="437">
        <f t="shared" si="187"/>
        <v>8.5277000000000006E-2</v>
      </c>
      <c r="BI87" s="437">
        <f t="shared" si="188"/>
        <v>8.2588999999999996E-2</v>
      </c>
      <c r="BJ87" s="437">
        <f t="shared" si="189"/>
        <v>8.5237999999999994E-2</v>
      </c>
      <c r="BK87" s="437">
        <f t="shared" si="190"/>
        <v>8.5109000000000004E-2</v>
      </c>
      <c r="BL87" s="437">
        <f t="shared" si="191"/>
        <v>7.7715000000000006E-2</v>
      </c>
      <c r="BM87" s="437">
        <f t="shared" si="192"/>
        <v>8.6136000000000004E-2</v>
      </c>
      <c r="BN87" s="437">
        <f t="shared" si="193"/>
        <v>7.9796000000000006E-2</v>
      </c>
      <c r="BO87" s="437">
        <f t="shared" si="194"/>
        <v>8.5334999999999994E-2</v>
      </c>
      <c r="BP87" s="437">
        <f t="shared" si="195"/>
        <v>8.1994999999999998E-2</v>
      </c>
      <c r="BQ87" s="437">
        <f t="shared" si="196"/>
        <v>8.4098999999999993E-2</v>
      </c>
      <c r="BR87" s="437">
        <f t="shared" si="197"/>
        <v>8.4198999999999996E-2</v>
      </c>
      <c r="BS87" s="437">
        <f t="shared" si="198"/>
        <v>8.2512000000000002E-2</v>
      </c>
      <c r="BT87" s="437">
        <f t="shared" si="199"/>
        <v>8.5277000000000006E-2</v>
      </c>
      <c r="BU87" s="437">
        <f t="shared" si="200"/>
        <v>8.2588999999999996E-2</v>
      </c>
      <c r="BV87" s="437">
        <f t="shared" si="201"/>
        <v>8.5237999999999994E-2</v>
      </c>
      <c r="BW87" s="437">
        <f t="shared" si="202"/>
        <v>8.5109000000000004E-2</v>
      </c>
      <c r="BX87" s="437">
        <f t="shared" si="203"/>
        <v>7.7715000000000006E-2</v>
      </c>
      <c r="BY87" s="437">
        <f t="shared" si="204"/>
        <v>8.6136000000000004E-2</v>
      </c>
      <c r="BZ87" s="437">
        <f t="shared" si="205"/>
        <v>7.9796000000000006E-2</v>
      </c>
      <c r="CA87" s="437">
        <f t="shared" si="206"/>
        <v>8.5334999999999994E-2</v>
      </c>
      <c r="CB87" s="437">
        <f t="shared" si="207"/>
        <v>8.1994999999999998E-2</v>
      </c>
      <c r="CC87" s="437">
        <f t="shared" si="208"/>
        <v>8.4098999999999993E-2</v>
      </c>
      <c r="CD87" s="437">
        <f t="shared" si="209"/>
        <v>8.4198999999999996E-2</v>
      </c>
      <c r="CE87" s="437">
        <f t="shared" si="210"/>
        <v>8.2512000000000002E-2</v>
      </c>
      <c r="CF87" s="437">
        <f t="shared" si="211"/>
        <v>8.5277000000000006E-2</v>
      </c>
      <c r="CG87" s="437">
        <f t="shared" si="212"/>
        <v>8.2588999999999996E-2</v>
      </c>
      <c r="CH87" s="438">
        <f t="shared" si="213"/>
        <v>8.5237999999999994E-2</v>
      </c>
      <c r="CJ87" s="278">
        <f t="shared" si="216"/>
        <v>1.0000000000000002</v>
      </c>
    </row>
    <row r="88" spans="1:88" ht="15.6" x14ac:dyDescent="0.3">
      <c r="A88" s="648"/>
      <c r="B88" s="14" t="str">
        <f t="shared" si="214"/>
        <v>Process</v>
      </c>
      <c r="C88" s="435">
        <v>8.5109000000000004E-2</v>
      </c>
      <c r="D88" s="435">
        <v>7.7715000000000006E-2</v>
      </c>
      <c r="E88" s="435">
        <v>8.6136000000000004E-2</v>
      </c>
      <c r="F88" s="435">
        <v>7.9796000000000006E-2</v>
      </c>
      <c r="G88" s="435">
        <v>8.5334999999999994E-2</v>
      </c>
      <c r="H88" s="435">
        <v>8.1994999999999998E-2</v>
      </c>
      <c r="I88" s="435">
        <v>8.4098999999999993E-2</v>
      </c>
      <c r="J88" s="435">
        <v>8.4198999999999996E-2</v>
      </c>
      <c r="K88" s="435">
        <v>8.2512000000000002E-2</v>
      </c>
      <c r="L88" s="435">
        <v>8.5277000000000006E-2</v>
      </c>
      <c r="M88" s="435">
        <v>8.2588999999999996E-2</v>
      </c>
      <c r="N88" s="435">
        <v>8.5237999999999994E-2</v>
      </c>
      <c r="O88" s="437">
        <f t="shared" si="215"/>
        <v>8.5109000000000004E-2</v>
      </c>
      <c r="P88" s="437">
        <f t="shared" si="143"/>
        <v>7.7715000000000006E-2</v>
      </c>
      <c r="Q88" s="437">
        <f t="shared" si="144"/>
        <v>8.6136000000000004E-2</v>
      </c>
      <c r="R88" s="437">
        <f t="shared" si="145"/>
        <v>7.9796000000000006E-2</v>
      </c>
      <c r="S88" s="437">
        <f t="shared" si="146"/>
        <v>8.5334999999999994E-2</v>
      </c>
      <c r="T88" s="437">
        <f t="shared" si="147"/>
        <v>8.1994999999999998E-2</v>
      </c>
      <c r="U88" s="437">
        <f t="shared" si="148"/>
        <v>8.4098999999999993E-2</v>
      </c>
      <c r="V88" s="437">
        <f t="shared" si="149"/>
        <v>8.4198999999999996E-2</v>
      </c>
      <c r="W88" s="437">
        <f t="shared" si="150"/>
        <v>8.2512000000000002E-2</v>
      </c>
      <c r="X88" s="437">
        <f t="shared" si="151"/>
        <v>8.5277000000000006E-2</v>
      </c>
      <c r="Y88" s="437">
        <f t="shared" si="152"/>
        <v>8.2588999999999996E-2</v>
      </c>
      <c r="Z88" s="437">
        <f t="shared" si="153"/>
        <v>8.5237999999999994E-2</v>
      </c>
      <c r="AA88" s="437">
        <f t="shared" si="154"/>
        <v>8.5109000000000004E-2</v>
      </c>
      <c r="AB88" s="437">
        <f t="shared" si="155"/>
        <v>7.7715000000000006E-2</v>
      </c>
      <c r="AC88" s="437">
        <f t="shared" si="156"/>
        <v>8.6136000000000004E-2</v>
      </c>
      <c r="AD88" s="437">
        <f t="shared" si="157"/>
        <v>7.9796000000000006E-2</v>
      </c>
      <c r="AE88" s="437">
        <f t="shared" si="158"/>
        <v>8.5334999999999994E-2</v>
      </c>
      <c r="AF88" s="437">
        <f t="shared" si="159"/>
        <v>8.1994999999999998E-2</v>
      </c>
      <c r="AG88" s="437">
        <f t="shared" si="160"/>
        <v>8.4098999999999993E-2</v>
      </c>
      <c r="AH88" s="437">
        <f t="shared" si="161"/>
        <v>8.4198999999999996E-2</v>
      </c>
      <c r="AI88" s="437">
        <f t="shared" si="162"/>
        <v>8.2512000000000002E-2</v>
      </c>
      <c r="AJ88" s="437">
        <f t="shared" si="163"/>
        <v>8.5277000000000006E-2</v>
      </c>
      <c r="AK88" s="437">
        <f t="shared" si="164"/>
        <v>8.2588999999999996E-2</v>
      </c>
      <c r="AL88" s="437">
        <f t="shared" si="165"/>
        <v>8.5237999999999994E-2</v>
      </c>
      <c r="AM88" s="437">
        <f t="shared" si="166"/>
        <v>8.5109000000000004E-2</v>
      </c>
      <c r="AN88" s="437">
        <f t="shared" si="167"/>
        <v>7.7715000000000006E-2</v>
      </c>
      <c r="AO88" s="437">
        <f t="shared" si="168"/>
        <v>8.6136000000000004E-2</v>
      </c>
      <c r="AP88" s="437">
        <f t="shared" si="169"/>
        <v>7.9796000000000006E-2</v>
      </c>
      <c r="AQ88" s="437">
        <f t="shared" si="170"/>
        <v>8.5334999999999994E-2</v>
      </c>
      <c r="AR88" s="437">
        <f t="shared" si="171"/>
        <v>8.1994999999999998E-2</v>
      </c>
      <c r="AS88" s="437">
        <f t="shared" si="172"/>
        <v>8.4098999999999993E-2</v>
      </c>
      <c r="AT88" s="437">
        <f t="shared" si="173"/>
        <v>8.4198999999999996E-2</v>
      </c>
      <c r="AU88" s="437">
        <f t="shared" si="174"/>
        <v>8.2512000000000002E-2</v>
      </c>
      <c r="AV88" s="437">
        <f t="shared" si="175"/>
        <v>8.5277000000000006E-2</v>
      </c>
      <c r="AW88" s="437">
        <f t="shared" si="176"/>
        <v>8.2588999999999996E-2</v>
      </c>
      <c r="AX88" s="437">
        <f t="shared" si="177"/>
        <v>8.5237999999999994E-2</v>
      </c>
      <c r="AY88" s="437">
        <f t="shared" si="178"/>
        <v>8.5109000000000004E-2</v>
      </c>
      <c r="AZ88" s="437">
        <f t="shared" si="179"/>
        <v>7.7715000000000006E-2</v>
      </c>
      <c r="BA88" s="437">
        <f t="shared" si="180"/>
        <v>8.6136000000000004E-2</v>
      </c>
      <c r="BB88" s="437">
        <f t="shared" si="181"/>
        <v>7.9796000000000006E-2</v>
      </c>
      <c r="BC88" s="437">
        <f t="shared" si="182"/>
        <v>8.5334999999999994E-2</v>
      </c>
      <c r="BD88" s="437">
        <f t="shared" si="183"/>
        <v>8.1994999999999998E-2</v>
      </c>
      <c r="BE88" s="437">
        <f t="shared" si="184"/>
        <v>8.4098999999999993E-2</v>
      </c>
      <c r="BF88" s="437">
        <f t="shared" si="185"/>
        <v>8.4198999999999996E-2</v>
      </c>
      <c r="BG88" s="437">
        <f t="shared" si="186"/>
        <v>8.2512000000000002E-2</v>
      </c>
      <c r="BH88" s="437">
        <f t="shared" si="187"/>
        <v>8.5277000000000006E-2</v>
      </c>
      <c r="BI88" s="437">
        <f t="shared" si="188"/>
        <v>8.2588999999999996E-2</v>
      </c>
      <c r="BJ88" s="437">
        <f t="shared" si="189"/>
        <v>8.5237999999999994E-2</v>
      </c>
      <c r="BK88" s="437">
        <f t="shared" si="190"/>
        <v>8.5109000000000004E-2</v>
      </c>
      <c r="BL88" s="437">
        <f t="shared" si="191"/>
        <v>7.7715000000000006E-2</v>
      </c>
      <c r="BM88" s="437">
        <f t="shared" si="192"/>
        <v>8.6136000000000004E-2</v>
      </c>
      <c r="BN88" s="437">
        <f t="shared" si="193"/>
        <v>7.9796000000000006E-2</v>
      </c>
      <c r="BO88" s="437">
        <f t="shared" si="194"/>
        <v>8.5334999999999994E-2</v>
      </c>
      <c r="BP88" s="437">
        <f t="shared" si="195"/>
        <v>8.1994999999999998E-2</v>
      </c>
      <c r="BQ88" s="437">
        <f t="shared" si="196"/>
        <v>8.4098999999999993E-2</v>
      </c>
      <c r="BR88" s="437">
        <f t="shared" si="197"/>
        <v>8.4198999999999996E-2</v>
      </c>
      <c r="BS88" s="437">
        <f t="shared" si="198"/>
        <v>8.2512000000000002E-2</v>
      </c>
      <c r="BT88" s="437">
        <f t="shared" si="199"/>
        <v>8.5277000000000006E-2</v>
      </c>
      <c r="BU88" s="437">
        <f t="shared" si="200"/>
        <v>8.2588999999999996E-2</v>
      </c>
      <c r="BV88" s="437">
        <f t="shared" si="201"/>
        <v>8.5237999999999994E-2</v>
      </c>
      <c r="BW88" s="437">
        <f t="shared" si="202"/>
        <v>8.5109000000000004E-2</v>
      </c>
      <c r="BX88" s="437">
        <f t="shared" si="203"/>
        <v>7.7715000000000006E-2</v>
      </c>
      <c r="BY88" s="437">
        <f t="shared" si="204"/>
        <v>8.6136000000000004E-2</v>
      </c>
      <c r="BZ88" s="437">
        <f t="shared" si="205"/>
        <v>7.9796000000000006E-2</v>
      </c>
      <c r="CA88" s="437">
        <f t="shared" si="206"/>
        <v>8.5334999999999994E-2</v>
      </c>
      <c r="CB88" s="437">
        <f t="shared" si="207"/>
        <v>8.1994999999999998E-2</v>
      </c>
      <c r="CC88" s="437">
        <f t="shared" si="208"/>
        <v>8.4098999999999993E-2</v>
      </c>
      <c r="CD88" s="437">
        <f t="shared" si="209"/>
        <v>8.4198999999999996E-2</v>
      </c>
      <c r="CE88" s="437">
        <f t="shared" si="210"/>
        <v>8.2512000000000002E-2</v>
      </c>
      <c r="CF88" s="437">
        <f t="shared" si="211"/>
        <v>8.5277000000000006E-2</v>
      </c>
      <c r="CG88" s="437">
        <f t="shared" si="212"/>
        <v>8.2588999999999996E-2</v>
      </c>
      <c r="CH88" s="438">
        <f t="shared" si="213"/>
        <v>8.5237999999999994E-2</v>
      </c>
      <c r="CJ88" s="278">
        <f t="shared" si="216"/>
        <v>1.0000000000000002</v>
      </c>
    </row>
    <row r="89" spans="1:88" ht="15.6" x14ac:dyDescent="0.3">
      <c r="A89" s="648"/>
      <c r="B89" s="14" t="str">
        <f t="shared" si="214"/>
        <v>Refrigeration</v>
      </c>
      <c r="C89" s="435">
        <v>8.3486000000000005E-2</v>
      </c>
      <c r="D89" s="435">
        <v>7.6158000000000003E-2</v>
      </c>
      <c r="E89" s="435">
        <v>8.3346000000000003E-2</v>
      </c>
      <c r="F89" s="435">
        <v>8.0782999999999994E-2</v>
      </c>
      <c r="G89" s="435">
        <v>8.5133E-2</v>
      </c>
      <c r="H89" s="435">
        <v>8.4294999999999995E-2</v>
      </c>
      <c r="I89" s="435">
        <v>8.7456999999999993E-2</v>
      </c>
      <c r="J89" s="435">
        <v>8.7230000000000002E-2</v>
      </c>
      <c r="K89" s="435">
        <v>8.3319000000000004E-2</v>
      </c>
      <c r="L89" s="435">
        <v>8.4562999999999999E-2</v>
      </c>
      <c r="M89" s="435">
        <v>8.1112000000000004E-2</v>
      </c>
      <c r="N89" s="435">
        <v>8.3118999999999998E-2</v>
      </c>
      <c r="O89" s="437">
        <f t="shared" si="215"/>
        <v>8.3486000000000005E-2</v>
      </c>
      <c r="P89" s="437">
        <f t="shared" si="143"/>
        <v>7.6158000000000003E-2</v>
      </c>
      <c r="Q89" s="437">
        <f t="shared" si="144"/>
        <v>8.3346000000000003E-2</v>
      </c>
      <c r="R89" s="437">
        <f t="shared" si="145"/>
        <v>8.0782999999999994E-2</v>
      </c>
      <c r="S89" s="437">
        <f t="shared" si="146"/>
        <v>8.5133E-2</v>
      </c>
      <c r="T89" s="437">
        <f t="shared" si="147"/>
        <v>8.4294999999999995E-2</v>
      </c>
      <c r="U89" s="437">
        <f t="shared" si="148"/>
        <v>8.7456999999999993E-2</v>
      </c>
      <c r="V89" s="437">
        <f t="shared" si="149"/>
        <v>8.7230000000000002E-2</v>
      </c>
      <c r="W89" s="437">
        <f t="shared" si="150"/>
        <v>8.3319000000000004E-2</v>
      </c>
      <c r="X89" s="437">
        <f t="shared" si="151"/>
        <v>8.4562999999999999E-2</v>
      </c>
      <c r="Y89" s="437">
        <f t="shared" si="152"/>
        <v>8.1112000000000004E-2</v>
      </c>
      <c r="Z89" s="437">
        <f t="shared" si="153"/>
        <v>8.3118999999999998E-2</v>
      </c>
      <c r="AA89" s="437">
        <f t="shared" si="154"/>
        <v>8.3486000000000005E-2</v>
      </c>
      <c r="AB89" s="437">
        <f t="shared" si="155"/>
        <v>7.6158000000000003E-2</v>
      </c>
      <c r="AC89" s="437">
        <f t="shared" si="156"/>
        <v>8.3346000000000003E-2</v>
      </c>
      <c r="AD89" s="437">
        <f t="shared" si="157"/>
        <v>8.0782999999999994E-2</v>
      </c>
      <c r="AE89" s="437">
        <f t="shared" si="158"/>
        <v>8.5133E-2</v>
      </c>
      <c r="AF89" s="437">
        <f t="shared" si="159"/>
        <v>8.4294999999999995E-2</v>
      </c>
      <c r="AG89" s="437">
        <f t="shared" si="160"/>
        <v>8.7456999999999993E-2</v>
      </c>
      <c r="AH89" s="437">
        <f t="shared" si="161"/>
        <v>8.7230000000000002E-2</v>
      </c>
      <c r="AI89" s="437">
        <f t="shared" si="162"/>
        <v>8.3319000000000004E-2</v>
      </c>
      <c r="AJ89" s="437">
        <f t="shared" si="163"/>
        <v>8.4562999999999999E-2</v>
      </c>
      <c r="AK89" s="437">
        <f t="shared" si="164"/>
        <v>8.1112000000000004E-2</v>
      </c>
      <c r="AL89" s="437">
        <f t="shared" si="165"/>
        <v>8.3118999999999998E-2</v>
      </c>
      <c r="AM89" s="437">
        <f t="shared" si="166"/>
        <v>8.3486000000000005E-2</v>
      </c>
      <c r="AN89" s="437">
        <f t="shared" si="167"/>
        <v>7.6158000000000003E-2</v>
      </c>
      <c r="AO89" s="437">
        <f t="shared" si="168"/>
        <v>8.3346000000000003E-2</v>
      </c>
      <c r="AP89" s="437">
        <f t="shared" si="169"/>
        <v>8.0782999999999994E-2</v>
      </c>
      <c r="AQ89" s="437">
        <f t="shared" si="170"/>
        <v>8.5133E-2</v>
      </c>
      <c r="AR89" s="437">
        <f t="shared" si="171"/>
        <v>8.4294999999999995E-2</v>
      </c>
      <c r="AS89" s="437">
        <f t="shared" si="172"/>
        <v>8.7456999999999993E-2</v>
      </c>
      <c r="AT89" s="437">
        <f t="shared" si="173"/>
        <v>8.7230000000000002E-2</v>
      </c>
      <c r="AU89" s="437">
        <f t="shared" si="174"/>
        <v>8.3319000000000004E-2</v>
      </c>
      <c r="AV89" s="437">
        <f t="shared" si="175"/>
        <v>8.4562999999999999E-2</v>
      </c>
      <c r="AW89" s="437">
        <f t="shared" si="176"/>
        <v>8.1112000000000004E-2</v>
      </c>
      <c r="AX89" s="437">
        <f t="shared" si="177"/>
        <v>8.3118999999999998E-2</v>
      </c>
      <c r="AY89" s="437">
        <f t="shared" si="178"/>
        <v>8.3486000000000005E-2</v>
      </c>
      <c r="AZ89" s="437">
        <f t="shared" si="179"/>
        <v>7.6158000000000003E-2</v>
      </c>
      <c r="BA89" s="437">
        <f t="shared" si="180"/>
        <v>8.3346000000000003E-2</v>
      </c>
      <c r="BB89" s="437">
        <f t="shared" si="181"/>
        <v>8.0782999999999994E-2</v>
      </c>
      <c r="BC89" s="437">
        <f t="shared" si="182"/>
        <v>8.5133E-2</v>
      </c>
      <c r="BD89" s="437">
        <f t="shared" si="183"/>
        <v>8.4294999999999995E-2</v>
      </c>
      <c r="BE89" s="437">
        <f t="shared" si="184"/>
        <v>8.7456999999999993E-2</v>
      </c>
      <c r="BF89" s="437">
        <f t="shared" si="185"/>
        <v>8.7230000000000002E-2</v>
      </c>
      <c r="BG89" s="437">
        <f t="shared" si="186"/>
        <v>8.3319000000000004E-2</v>
      </c>
      <c r="BH89" s="437">
        <f t="shared" si="187"/>
        <v>8.4562999999999999E-2</v>
      </c>
      <c r="BI89" s="437">
        <f t="shared" si="188"/>
        <v>8.1112000000000004E-2</v>
      </c>
      <c r="BJ89" s="437">
        <f t="shared" si="189"/>
        <v>8.3118999999999998E-2</v>
      </c>
      <c r="BK89" s="437">
        <f t="shared" si="190"/>
        <v>8.3486000000000005E-2</v>
      </c>
      <c r="BL89" s="437">
        <f t="shared" si="191"/>
        <v>7.6158000000000003E-2</v>
      </c>
      <c r="BM89" s="437">
        <f t="shared" si="192"/>
        <v>8.3346000000000003E-2</v>
      </c>
      <c r="BN89" s="437">
        <f t="shared" si="193"/>
        <v>8.0782999999999994E-2</v>
      </c>
      <c r="BO89" s="437">
        <f t="shared" si="194"/>
        <v>8.5133E-2</v>
      </c>
      <c r="BP89" s="437">
        <f t="shared" si="195"/>
        <v>8.4294999999999995E-2</v>
      </c>
      <c r="BQ89" s="437">
        <f t="shared" si="196"/>
        <v>8.7456999999999993E-2</v>
      </c>
      <c r="BR89" s="437">
        <f t="shared" si="197"/>
        <v>8.7230000000000002E-2</v>
      </c>
      <c r="BS89" s="437">
        <f t="shared" si="198"/>
        <v>8.3319000000000004E-2</v>
      </c>
      <c r="BT89" s="437">
        <f t="shared" si="199"/>
        <v>8.4562999999999999E-2</v>
      </c>
      <c r="BU89" s="437">
        <f t="shared" si="200"/>
        <v>8.1112000000000004E-2</v>
      </c>
      <c r="BV89" s="437">
        <f t="shared" si="201"/>
        <v>8.3118999999999998E-2</v>
      </c>
      <c r="BW89" s="437">
        <f t="shared" si="202"/>
        <v>8.3486000000000005E-2</v>
      </c>
      <c r="BX89" s="437">
        <f t="shared" si="203"/>
        <v>7.6158000000000003E-2</v>
      </c>
      <c r="BY89" s="437">
        <f t="shared" si="204"/>
        <v>8.3346000000000003E-2</v>
      </c>
      <c r="BZ89" s="437">
        <f t="shared" si="205"/>
        <v>8.0782999999999994E-2</v>
      </c>
      <c r="CA89" s="437">
        <f t="shared" si="206"/>
        <v>8.5133E-2</v>
      </c>
      <c r="CB89" s="437">
        <f t="shared" si="207"/>
        <v>8.4294999999999995E-2</v>
      </c>
      <c r="CC89" s="437">
        <f t="shared" si="208"/>
        <v>8.7456999999999993E-2</v>
      </c>
      <c r="CD89" s="437">
        <f t="shared" si="209"/>
        <v>8.7230000000000002E-2</v>
      </c>
      <c r="CE89" s="437">
        <f t="shared" si="210"/>
        <v>8.3319000000000004E-2</v>
      </c>
      <c r="CF89" s="437">
        <f t="shared" si="211"/>
        <v>8.4562999999999999E-2</v>
      </c>
      <c r="CG89" s="437">
        <f t="shared" si="212"/>
        <v>8.1112000000000004E-2</v>
      </c>
      <c r="CH89" s="438">
        <f t="shared" si="213"/>
        <v>8.3118999999999998E-2</v>
      </c>
      <c r="CJ89" s="278">
        <f t="shared" si="216"/>
        <v>1.0000010000000001</v>
      </c>
    </row>
    <row r="90" spans="1:88" ht="16.2" thickBot="1" x14ac:dyDescent="0.35">
      <c r="A90" s="649"/>
      <c r="B90" s="15" t="str">
        <f t="shared" si="214"/>
        <v>Water Heating</v>
      </c>
      <c r="C90" s="436">
        <v>0.108255</v>
      </c>
      <c r="D90" s="436">
        <v>9.1078000000000006E-2</v>
      </c>
      <c r="E90" s="436">
        <v>8.5239999999999996E-2</v>
      </c>
      <c r="F90" s="436">
        <v>7.2980000000000003E-2</v>
      </c>
      <c r="G90" s="436">
        <v>7.9849000000000003E-2</v>
      </c>
      <c r="H90" s="436">
        <v>7.2720999999999994E-2</v>
      </c>
      <c r="I90" s="436">
        <v>7.4929999999999997E-2</v>
      </c>
      <c r="J90" s="436">
        <v>7.5861999999999999E-2</v>
      </c>
      <c r="K90" s="436">
        <v>7.5733999999999996E-2</v>
      </c>
      <c r="L90" s="436">
        <v>8.2808000000000007E-2</v>
      </c>
      <c r="M90" s="436">
        <v>8.6345000000000005E-2</v>
      </c>
      <c r="N90" s="436">
        <v>9.4200000000000006E-2</v>
      </c>
      <c r="O90" s="439">
        <f t="shared" si="215"/>
        <v>0.108255</v>
      </c>
      <c r="P90" s="439">
        <f t="shared" si="143"/>
        <v>9.1078000000000006E-2</v>
      </c>
      <c r="Q90" s="439">
        <f t="shared" si="144"/>
        <v>8.5239999999999996E-2</v>
      </c>
      <c r="R90" s="439">
        <f t="shared" si="145"/>
        <v>7.2980000000000003E-2</v>
      </c>
      <c r="S90" s="439">
        <f t="shared" si="146"/>
        <v>7.9849000000000003E-2</v>
      </c>
      <c r="T90" s="439">
        <f t="shared" si="147"/>
        <v>7.2720999999999994E-2</v>
      </c>
      <c r="U90" s="439">
        <f t="shared" si="148"/>
        <v>7.4929999999999997E-2</v>
      </c>
      <c r="V90" s="439">
        <f t="shared" si="149"/>
        <v>7.5861999999999999E-2</v>
      </c>
      <c r="W90" s="439">
        <f t="shared" si="150"/>
        <v>7.5733999999999996E-2</v>
      </c>
      <c r="X90" s="439">
        <f t="shared" si="151"/>
        <v>8.2808000000000007E-2</v>
      </c>
      <c r="Y90" s="439">
        <f t="shared" si="152"/>
        <v>8.6345000000000005E-2</v>
      </c>
      <c r="Z90" s="439">
        <f t="shared" si="153"/>
        <v>9.4200000000000006E-2</v>
      </c>
      <c r="AA90" s="439">
        <f t="shared" si="154"/>
        <v>0.108255</v>
      </c>
      <c r="AB90" s="439">
        <f t="shared" si="155"/>
        <v>9.1078000000000006E-2</v>
      </c>
      <c r="AC90" s="439">
        <f t="shared" si="156"/>
        <v>8.5239999999999996E-2</v>
      </c>
      <c r="AD90" s="439">
        <f t="shared" si="157"/>
        <v>7.2980000000000003E-2</v>
      </c>
      <c r="AE90" s="439">
        <f t="shared" si="158"/>
        <v>7.9849000000000003E-2</v>
      </c>
      <c r="AF90" s="439">
        <f t="shared" si="159"/>
        <v>7.2720999999999994E-2</v>
      </c>
      <c r="AG90" s="439">
        <f t="shared" si="160"/>
        <v>7.4929999999999997E-2</v>
      </c>
      <c r="AH90" s="439">
        <f t="shared" si="161"/>
        <v>7.5861999999999999E-2</v>
      </c>
      <c r="AI90" s="439">
        <f t="shared" si="162"/>
        <v>7.5733999999999996E-2</v>
      </c>
      <c r="AJ90" s="439">
        <f t="shared" si="163"/>
        <v>8.2808000000000007E-2</v>
      </c>
      <c r="AK90" s="439">
        <f t="shared" si="164"/>
        <v>8.6345000000000005E-2</v>
      </c>
      <c r="AL90" s="439">
        <f t="shared" si="165"/>
        <v>9.4200000000000006E-2</v>
      </c>
      <c r="AM90" s="439">
        <f t="shared" si="166"/>
        <v>0.108255</v>
      </c>
      <c r="AN90" s="439">
        <f t="shared" si="167"/>
        <v>9.1078000000000006E-2</v>
      </c>
      <c r="AO90" s="439">
        <f t="shared" si="168"/>
        <v>8.5239999999999996E-2</v>
      </c>
      <c r="AP90" s="439">
        <f t="shared" si="169"/>
        <v>7.2980000000000003E-2</v>
      </c>
      <c r="AQ90" s="439">
        <f t="shared" si="170"/>
        <v>7.9849000000000003E-2</v>
      </c>
      <c r="AR90" s="439">
        <f t="shared" si="171"/>
        <v>7.2720999999999994E-2</v>
      </c>
      <c r="AS90" s="439">
        <f t="shared" si="172"/>
        <v>7.4929999999999997E-2</v>
      </c>
      <c r="AT90" s="439">
        <f t="shared" si="173"/>
        <v>7.5861999999999999E-2</v>
      </c>
      <c r="AU90" s="439">
        <f t="shared" si="174"/>
        <v>7.5733999999999996E-2</v>
      </c>
      <c r="AV90" s="439">
        <f t="shared" si="175"/>
        <v>8.2808000000000007E-2</v>
      </c>
      <c r="AW90" s="439">
        <f t="shared" si="176"/>
        <v>8.6345000000000005E-2</v>
      </c>
      <c r="AX90" s="439">
        <f t="shared" si="177"/>
        <v>9.4200000000000006E-2</v>
      </c>
      <c r="AY90" s="439">
        <f t="shared" si="178"/>
        <v>0.108255</v>
      </c>
      <c r="AZ90" s="439">
        <f t="shared" si="179"/>
        <v>9.1078000000000006E-2</v>
      </c>
      <c r="BA90" s="439">
        <f t="shared" si="180"/>
        <v>8.5239999999999996E-2</v>
      </c>
      <c r="BB90" s="439">
        <f t="shared" si="181"/>
        <v>7.2980000000000003E-2</v>
      </c>
      <c r="BC90" s="439">
        <f t="shared" si="182"/>
        <v>7.9849000000000003E-2</v>
      </c>
      <c r="BD90" s="439">
        <f t="shared" si="183"/>
        <v>7.2720999999999994E-2</v>
      </c>
      <c r="BE90" s="439">
        <f t="shared" si="184"/>
        <v>7.4929999999999997E-2</v>
      </c>
      <c r="BF90" s="439">
        <f t="shared" si="185"/>
        <v>7.5861999999999999E-2</v>
      </c>
      <c r="BG90" s="439">
        <f t="shared" si="186"/>
        <v>7.5733999999999996E-2</v>
      </c>
      <c r="BH90" s="439">
        <f t="shared" si="187"/>
        <v>8.2808000000000007E-2</v>
      </c>
      <c r="BI90" s="439">
        <f t="shared" si="188"/>
        <v>8.6345000000000005E-2</v>
      </c>
      <c r="BJ90" s="439">
        <f t="shared" si="189"/>
        <v>9.4200000000000006E-2</v>
      </c>
      <c r="BK90" s="439">
        <f t="shared" si="190"/>
        <v>0.108255</v>
      </c>
      <c r="BL90" s="439">
        <f t="shared" si="191"/>
        <v>9.1078000000000006E-2</v>
      </c>
      <c r="BM90" s="439">
        <f t="shared" si="192"/>
        <v>8.5239999999999996E-2</v>
      </c>
      <c r="BN90" s="439">
        <f t="shared" si="193"/>
        <v>7.2980000000000003E-2</v>
      </c>
      <c r="BO90" s="439">
        <f t="shared" si="194"/>
        <v>7.9849000000000003E-2</v>
      </c>
      <c r="BP90" s="439">
        <f t="shared" si="195"/>
        <v>7.2720999999999994E-2</v>
      </c>
      <c r="BQ90" s="439">
        <f t="shared" si="196"/>
        <v>7.4929999999999997E-2</v>
      </c>
      <c r="BR90" s="439">
        <f t="shared" si="197"/>
        <v>7.5861999999999999E-2</v>
      </c>
      <c r="BS90" s="439">
        <f t="shared" si="198"/>
        <v>7.5733999999999996E-2</v>
      </c>
      <c r="BT90" s="439">
        <f t="shared" si="199"/>
        <v>8.2808000000000007E-2</v>
      </c>
      <c r="BU90" s="439">
        <f t="shared" si="200"/>
        <v>8.6345000000000005E-2</v>
      </c>
      <c r="BV90" s="439">
        <f t="shared" si="201"/>
        <v>9.4200000000000006E-2</v>
      </c>
      <c r="BW90" s="439">
        <f t="shared" si="202"/>
        <v>0.108255</v>
      </c>
      <c r="BX90" s="439">
        <f t="shared" si="203"/>
        <v>9.1078000000000006E-2</v>
      </c>
      <c r="BY90" s="439">
        <f t="shared" si="204"/>
        <v>8.5239999999999996E-2</v>
      </c>
      <c r="BZ90" s="439">
        <f t="shared" si="205"/>
        <v>7.2980000000000003E-2</v>
      </c>
      <c r="CA90" s="439">
        <f t="shared" si="206"/>
        <v>7.9849000000000003E-2</v>
      </c>
      <c r="CB90" s="439">
        <f t="shared" si="207"/>
        <v>7.2720999999999994E-2</v>
      </c>
      <c r="CC90" s="439">
        <f t="shared" si="208"/>
        <v>7.4929999999999997E-2</v>
      </c>
      <c r="CD90" s="439">
        <f t="shared" si="209"/>
        <v>7.5861999999999999E-2</v>
      </c>
      <c r="CE90" s="439">
        <f t="shared" si="210"/>
        <v>7.5733999999999996E-2</v>
      </c>
      <c r="CF90" s="439">
        <f t="shared" si="211"/>
        <v>8.2808000000000007E-2</v>
      </c>
      <c r="CG90" s="439">
        <f t="shared" si="212"/>
        <v>8.6345000000000005E-2</v>
      </c>
      <c r="CH90" s="440">
        <f t="shared" si="213"/>
        <v>9.4200000000000006E-2</v>
      </c>
      <c r="CJ90" s="278">
        <f t="shared" si="216"/>
        <v>1.0000020000000001</v>
      </c>
    </row>
    <row r="91" spans="1:88" ht="15" thickBot="1" x14ac:dyDescent="0.35">
      <c r="CJ91" s="259" t="s">
        <v>225</v>
      </c>
    </row>
    <row r="92" spans="1:88" x14ac:dyDescent="0.3">
      <c r="A92" s="20"/>
      <c r="B92" s="633" t="s">
        <v>240</v>
      </c>
      <c r="C92" s="248">
        <f>C77</f>
        <v>43831</v>
      </c>
      <c r="D92" s="248">
        <f t="shared" ref="D92:BO92" si="217">D77</f>
        <v>43862</v>
      </c>
      <c r="E92" s="248">
        <f t="shared" si="217"/>
        <v>43891</v>
      </c>
      <c r="F92" s="248">
        <f t="shared" si="217"/>
        <v>43922</v>
      </c>
      <c r="G92" s="248">
        <f t="shared" si="217"/>
        <v>43952</v>
      </c>
      <c r="H92" s="248">
        <f t="shared" si="217"/>
        <v>43983</v>
      </c>
      <c r="I92" s="248">
        <f t="shared" si="217"/>
        <v>44013</v>
      </c>
      <c r="J92" s="248">
        <f t="shared" si="217"/>
        <v>44044</v>
      </c>
      <c r="K92" s="248">
        <f t="shared" si="217"/>
        <v>44075</v>
      </c>
      <c r="L92" s="248">
        <f t="shared" si="217"/>
        <v>44105</v>
      </c>
      <c r="M92" s="248">
        <f t="shared" si="217"/>
        <v>44136</v>
      </c>
      <c r="N92" s="248">
        <f t="shared" si="217"/>
        <v>44166</v>
      </c>
      <c r="O92" s="248">
        <f t="shared" si="217"/>
        <v>44197</v>
      </c>
      <c r="P92" s="248">
        <f t="shared" si="217"/>
        <v>44228</v>
      </c>
      <c r="Q92" s="248">
        <f t="shared" si="217"/>
        <v>44256</v>
      </c>
      <c r="R92" s="248">
        <f t="shared" si="217"/>
        <v>44287</v>
      </c>
      <c r="S92" s="248">
        <f t="shared" si="217"/>
        <v>44317</v>
      </c>
      <c r="T92" s="248">
        <f t="shared" si="217"/>
        <v>44348</v>
      </c>
      <c r="U92" s="248">
        <f t="shared" si="217"/>
        <v>44378</v>
      </c>
      <c r="V92" s="248">
        <f t="shared" si="217"/>
        <v>44409</v>
      </c>
      <c r="W92" s="248">
        <f t="shared" si="217"/>
        <v>44440</v>
      </c>
      <c r="X92" s="248">
        <f t="shared" si="217"/>
        <v>44470</v>
      </c>
      <c r="Y92" s="248">
        <f t="shared" si="217"/>
        <v>44501</v>
      </c>
      <c r="Z92" s="248">
        <f t="shared" si="217"/>
        <v>44531</v>
      </c>
      <c r="AA92" s="248">
        <f t="shared" si="217"/>
        <v>44562</v>
      </c>
      <c r="AB92" s="248">
        <f t="shared" si="217"/>
        <v>44593</v>
      </c>
      <c r="AC92" s="248">
        <f t="shared" si="217"/>
        <v>44621</v>
      </c>
      <c r="AD92" s="248">
        <f t="shared" si="217"/>
        <v>44652</v>
      </c>
      <c r="AE92" s="248">
        <f t="shared" si="217"/>
        <v>44682</v>
      </c>
      <c r="AF92" s="248">
        <f t="shared" si="217"/>
        <v>44713</v>
      </c>
      <c r="AG92" s="248">
        <f t="shared" si="217"/>
        <v>44743</v>
      </c>
      <c r="AH92" s="248">
        <f t="shared" si="217"/>
        <v>44774</v>
      </c>
      <c r="AI92" s="248">
        <f t="shared" si="217"/>
        <v>44805</v>
      </c>
      <c r="AJ92" s="248">
        <f t="shared" si="217"/>
        <v>44835</v>
      </c>
      <c r="AK92" s="248">
        <f t="shared" si="217"/>
        <v>44866</v>
      </c>
      <c r="AL92" s="248">
        <f t="shared" si="217"/>
        <v>44896</v>
      </c>
      <c r="AM92" s="248">
        <f t="shared" si="217"/>
        <v>44927</v>
      </c>
      <c r="AN92" s="248">
        <f t="shared" si="217"/>
        <v>44958</v>
      </c>
      <c r="AO92" s="248">
        <f t="shared" si="217"/>
        <v>44986</v>
      </c>
      <c r="AP92" s="248">
        <f t="shared" si="217"/>
        <v>45017</v>
      </c>
      <c r="AQ92" s="248">
        <f t="shared" si="217"/>
        <v>45047</v>
      </c>
      <c r="AR92" s="248">
        <f t="shared" si="217"/>
        <v>45078</v>
      </c>
      <c r="AS92" s="248">
        <f t="shared" si="217"/>
        <v>45108</v>
      </c>
      <c r="AT92" s="248">
        <f t="shared" si="217"/>
        <v>45139</v>
      </c>
      <c r="AU92" s="248">
        <f t="shared" si="217"/>
        <v>45170</v>
      </c>
      <c r="AV92" s="248">
        <f t="shared" si="217"/>
        <v>45200</v>
      </c>
      <c r="AW92" s="248">
        <f t="shared" si="217"/>
        <v>45231</v>
      </c>
      <c r="AX92" s="248">
        <f t="shared" si="217"/>
        <v>45261</v>
      </c>
      <c r="AY92" s="248">
        <f t="shared" si="217"/>
        <v>45292</v>
      </c>
      <c r="AZ92" s="248">
        <f t="shared" si="217"/>
        <v>45323</v>
      </c>
      <c r="BA92" s="248">
        <f t="shared" si="217"/>
        <v>45352</v>
      </c>
      <c r="BB92" s="248">
        <f t="shared" si="217"/>
        <v>45383</v>
      </c>
      <c r="BC92" s="248">
        <f t="shared" si="217"/>
        <v>45413</v>
      </c>
      <c r="BD92" s="248">
        <f t="shared" si="217"/>
        <v>45444</v>
      </c>
      <c r="BE92" s="248">
        <f t="shared" si="217"/>
        <v>45474</v>
      </c>
      <c r="BF92" s="248">
        <f t="shared" si="217"/>
        <v>45505</v>
      </c>
      <c r="BG92" s="248">
        <f t="shared" si="217"/>
        <v>45536</v>
      </c>
      <c r="BH92" s="248">
        <f t="shared" si="217"/>
        <v>45566</v>
      </c>
      <c r="BI92" s="248">
        <f t="shared" si="217"/>
        <v>45597</v>
      </c>
      <c r="BJ92" s="248">
        <f t="shared" si="217"/>
        <v>45627</v>
      </c>
      <c r="BK92" s="248">
        <f t="shared" si="217"/>
        <v>45658</v>
      </c>
      <c r="BL92" s="248">
        <f t="shared" si="217"/>
        <v>45689</v>
      </c>
      <c r="BM92" s="248">
        <f t="shared" si="217"/>
        <v>45717</v>
      </c>
      <c r="BN92" s="248">
        <f t="shared" si="217"/>
        <v>45748</v>
      </c>
      <c r="BO92" s="248">
        <f t="shared" si="217"/>
        <v>45778</v>
      </c>
      <c r="BP92" s="248">
        <f t="shared" ref="BP92:CH92" si="218">BP77</f>
        <v>45809</v>
      </c>
      <c r="BQ92" s="248">
        <f t="shared" si="218"/>
        <v>45839</v>
      </c>
      <c r="BR92" s="248">
        <f t="shared" si="218"/>
        <v>45870</v>
      </c>
      <c r="BS92" s="248">
        <f t="shared" si="218"/>
        <v>45901</v>
      </c>
      <c r="BT92" s="248">
        <f t="shared" si="218"/>
        <v>45931</v>
      </c>
      <c r="BU92" s="248">
        <f t="shared" si="218"/>
        <v>45962</v>
      </c>
      <c r="BV92" s="248">
        <f t="shared" si="218"/>
        <v>45992</v>
      </c>
      <c r="BW92" s="248">
        <f t="shared" si="218"/>
        <v>46023</v>
      </c>
      <c r="BX92" s="248">
        <f t="shared" si="218"/>
        <v>46054</v>
      </c>
      <c r="BY92" s="248">
        <f t="shared" si="218"/>
        <v>46082</v>
      </c>
      <c r="BZ92" s="248">
        <f t="shared" si="218"/>
        <v>46113</v>
      </c>
      <c r="CA92" s="248">
        <f t="shared" si="218"/>
        <v>46143</v>
      </c>
      <c r="CB92" s="248">
        <f t="shared" si="218"/>
        <v>46174</v>
      </c>
      <c r="CC92" s="248">
        <f t="shared" si="218"/>
        <v>46204</v>
      </c>
      <c r="CD92" s="248">
        <f t="shared" si="218"/>
        <v>46235</v>
      </c>
      <c r="CE92" s="248">
        <f t="shared" si="218"/>
        <v>46266</v>
      </c>
      <c r="CF92" s="248">
        <f t="shared" si="218"/>
        <v>46296</v>
      </c>
      <c r="CG92" s="248">
        <f t="shared" si="218"/>
        <v>46327</v>
      </c>
      <c r="CH92" s="319">
        <f t="shared" si="218"/>
        <v>46357</v>
      </c>
    </row>
    <row r="93" spans="1:88" ht="15" thickBot="1" x14ac:dyDescent="0.35">
      <c r="A93" s="20"/>
      <c r="B93" s="634"/>
      <c r="C93" s="417">
        <v>4.8845E-2</v>
      </c>
      <c r="D93" s="417">
        <v>5.0525E-2</v>
      </c>
      <c r="E93" s="417">
        <v>5.3254999999999997E-2</v>
      </c>
      <c r="F93" s="418">
        <v>5.8521999999999998E-2</v>
      </c>
      <c r="G93" s="418">
        <v>6.1238000000000001E-2</v>
      </c>
      <c r="H93" s="418">
        <v>9.0992000000000003E-2</v>
      </c>
      <c r="I93" s="418">
        <v>9.0992000000000003E-2</v>
      </c>
      <c r="J93" s="418">
        <v>9.0992000000000003E-2</v>
      </c>
      <c r="K93" s="418">
        <v>9.0992000000000003E-2</v>
      </c>
      <c r="L93" s="418">
        <v>5.9082999999999997E-2</v>
      </c>
      <c r="M93" s="418">
        <v>6.0645999999999999E-2</v>
      </c>
      <c r="N93" s="418">
        <v>5.6723000000000003E-2</v>
      </c>
      <c r="O93" s="418">
        <v>5.3661E-2</v>
      </c>
      <c r="P93" s="418">
        <v>5.5252000000000002E-2</v>
      </c>
      <c r="Q93" s="418">
        <v>5.7793999999999998E-2</v>
      </c>
      <c r="R93" s="418">
        <v>5.8521999999999998E-2</v>
      </c>
      <c r="S93" s="418">
        <v>6.1238000000000001E-2</v>
      </c>
      <c r="T93" s="418">
        <v>9.0992000000000003E-2</v>
      </c>
      <c r="U93" s="418">
        <v>9.0992000000000003E-2</v>
      </c>
      <c r="V93" s="418">
        <v>9.0992000000000003E-2</v>
      </c>
      <c r="W93" s="418">
        <v>9.0992000000000003E-2</v>
      </c>
      <c r="X93" s="418">
        <v>5.9082999999999997E-2</v>
      </c>
      <c r="Y93" s="418">
        <v>6.0645999999999999E-2</v>
      </c>
      <c r="Z93" s="418">
        <v>5.6723000000000003E-2</v>
      </c>
      <c r="AA93" s="418">
        <v>5.3661E-2</v>
      </c>
      <c r="AB93" s="418">
        <v>5.5252000000000002E-2</v>
      </c>
      <c r="AC93" s="418">
        <v>5.7793999999999998E-2</v>
      </c>
      <c r="AD93" s="418">
        <v>5.8521999999999998E-2</v>
      </c>
      <c r="AE93" s="418">
        <v>6.1238000000000001E-2</v>
      </c>
      <c r="AF93" s="418">
        <v>9.0992000000000003E-2</v>
      </c>
      <c r="AG93" s="418">
        <v>9.0992000000000003E-2</v>
      </c>
      <c r="AH93" s="418">
        <v>9.0992000000000003E-2</v>
      </c>
      <c r="AI93" s="418">
        <v>9.0992000000000003E-2</v>
      </c>
      <c r="AJ93" s="418">
        <v>5.9082999999999997E-2</v>
      </c>
      <c r="AK93" s="418">
        <v>6.0645999999999999E-2</v>
      </c>
      <c r="AL93" s="418">
        <v>5.6723000000000003E-2</v>
      </c>
      <c r="AM93" s="418">
        <v>5.3661E-2</v>
      </c>
      <c r="AN93" s="418">
        <v>5.5252000000000002E-2</v>
      </c>
      <c r="AO93" s="418">
        <v>5.7793999999999998E-2</v>
      </c>
      <c r="AP93" s="418">
        <v>5.8521999999999998E-2</v>
      </c>
      <c r="AQ93" s="418">
        <v>6.1238000000000001E-2</v>
      </c>
      <c r="AR93" s="418">
        <v>9.0992000000000003E-2</v>
      </c>
      <c r="AS93" s="418">
        <v>9.0992000000000003E-2</v>
      </c>
      <c r="AT93" s="418">
        <v>9.0992000000000003E-2</v>
      </c>
      <c r="AU93" s="418">
        <v>9.0992000000000003E-2</v>
      </c>
      <c r="AV93" s="418">
        <v>5.9082999999999997E-2</v>
      </c>
      <c r="AW93" s="418">
        <v>6.0645999999999999E-2</v>
      </c>
      <c r="AX93" s="418">
        <v>5.6723000000000003E-2</v>
      </c>
      <c r="AY93" s="418">
        <v>5.3661E-2</v>
      </c>
      <c r="AZ93" s="418">
        <v>5.5252000000000002E-2</v>
      </c>
      <c r="BA93" s="418">
        <v>5.7793999999999998E-2</v>
      </c>
      <c r="BB93" s="418">
        <v>5.8521999999999998E-2</v>
      </c>
      <c r="BC93" s="418">
        <v>6.1238000000000001E-2</v>
      </c>
      <c r="BD93" s="418">
        <v>9.0992000000000003E-2</v>
      </c>
      <c r="BE93" s="418">
        <v>9.0992000000000003E-2</v>
      </c>
      <c r="BF93" s="418">
        <v>9.0992000000000003E-2</v>
      </c>
      <c r="BG93" s="418">
        <v>9.0992000000000003E-2</v>
      </c>
      <c r="BH93" s="418">
        <v>5.9082999999999997E-2</v>
      </c>
      <c r="BI93" s="418">
        <v>6.0645999999999999E-2</v>
      </c>
      <c r="BJ93" s="418">
        <v>5.6723000000000003E-2</v>
      </c>
      <c r="BK93" s="418">
        <v>5.3661E-2</v>
      </c>
      <c r="BL93" s="418">
        <v>5.5252000000000002E-2</v>
      </c>
      <c r="BM93" s="418">
        <v>5.7793999999999998E-2</v>
      </c>
      <c r="BN93" s="418">
        <v>5.8521999999999998E-2</v>
      </c>
      <c r="BO93" s="418">
        <v>6.1238000000000001E-2</v>
      </c>
      <c r="BP93" s="418">
        <v>9.0992000000000003E-2</v>
      </c>
      <c r="BQ93" s="418">
        <v>9.0992000000000003E-2</v>
      </c>
      <c r="BR93" s="418">
        <v>9.0992000000000003E-2</v>
      </c>
      <c r="BS93" s="418">
        <v>9.0992000000000003E-2</v>
      </c>
      <c r="BT93" s="418">
        <v>5.9082999999999997E-2</v>
      </c>
      <c r="BU93" s="418">
        <v>6.0645999999999999E-2</v>
      </c>
      <c r="BV93" s="418">
        <v>5.6723000000000003E-2</v>
      </c>
      <c r="BW93" s="418">
        <v>5.3661E-2</v>
      </c>
      <c r="BX93" s="418">
        <v>5.5252000000000002E-2</v>
      </c>
      <c r="BY93" s="418">
        <v>5.7793999999999998E-2</v>
      </c>
      <c r="BZ93" s="418">
        <v>5.8521999999999998E-2</v>
      </c>
      <c r="CA93" s="418">
        <v>6.1238000000000001E-2</v>
      </c>
      <c r="CB93" s="418">
        <v>9.0992000000000003E-2</v>
      </c>
      <c r="CC93" s="418">
        <v>9.0992000000000003E-2</v>
      </c>
      <c r="CD93" s="418">
        <v>9.0992000000000003E-2</v>
      </c>
      <c r="CE93" s="418">
        <v>9.0992000000000003E-2</v>
      </c>
      <c r="CF93" s="418">
        <v>5.9082999999999997E-2</v>
      </c>
      <c r="CG93" s="418">
        <v>6.0645999999999999E-2</v>
      </c>
      <c r="CH93" s="418">
        <v>5.6723000000000003E-2</v>
      </c>
      <c r="CJ93" s="259" t="s">
        <v>227</v>
      </c>
    </row>
    <row r="94" spans="1:88" x14ac:dyDescent="0.3">
      <c r="CJ94" s="259" t="s">
        <v>228</v>
      </c>
    </row>
    <row r="111" spans="4:10" x14ac:dyDescent="0.3">
      <c r="J111" s="5"/>
    </row>
    <row r="112" spans="4:10" x14ac:dyDescent="0.3">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212C11-D44B-489F-96C2-18264796C981}">
  <ds:schemaRefs>
    <ds:schemaRef ds:uri="http://purl.org/dc/elements/1.1/"/>
    <ds:schemaRef ds:uri="http://schemas.microsoft.com/office/2006/metadata/properties"/>
    <ds:schemaRef ds:uri="http://schemas.microsoft.com/office/2006/documentManagement/types"/>
    <ds:schemaRef ds:uri="$ListId:Library;"/>
    <ds:schemaRef ds:uri="http://purl.org/dc/terms/"/>
    <ds:schemaRef ds:uri="http://schemas.openxmlformats.org/package/2006/metadata/core-properties"/>
    <ds:schemaRef ds:uri="http://purl.org/dc/dcmitype/"/>
    <ds:schemaRef ds:uri="http://schemas.microsoft.com/office/infopath/2007/PartnerControls"/>
    <ds:schemaRef ds:uri="67e41609-3a20-4215-b51d-97d9b7cff2fa"/>
    <ds:schemaRef ds:uri="http://www.w3.org/XML/1998/namespace"/>
  </ds:schemaRefs>
</ds:datastoreItem>
</file>

<file path=customXml/itemProps2.xml><?xml version="1.0" encoding="utf-8"?>
<ds:datastoreItem xmlns:ds="http://schemas.openxmlformats.org/officeDocument/2006/customXml" ds:itemID="{F91B70F3-9C7D-4089-8FD4-668C8DCA3F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92602E-2385-45C2-9188-6A2664DD31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Day 5 SOX Review</vt:lpstr>
      <vt:lpstr>Error Checks</vt:lpstr>
      <vt:lpstr>Notes</vt:lpstr>
      <vt:lpstr>YTD PROGRAM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2021-11-18T17:14:14Z</dcterms:created>
  <dcterms:modified xsi:type="dcterms:W3CDTF">2021-12-01T15:28:49Z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